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65851C55-EF3E-40FF-88CA-C76A9880E112}"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70"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68" i="64" l="1"/>
  <c r="B969" i="64"/>
  <c r="B970" i="64"/>
  <c r="B972" i="64"/>
  <c r="B973" i="64"/>
  <c r="B974" i="64"/>
  <c r="B975" i="64"/>
  <c r="E967" i="64"/>
  <c r="E968" i="64"/>
  <c r="E969" i="64"/>
  <c r="E970" i="64"/>
  <c r="E971" i="64"/>
  <c r="E972" i="64"/>
  <c r="E973" i="64"/>
  <c r="E974" i="64"/>
  <c r="E975" i="64"/>
  <c r="DL975" i="64" a="1"/>
  <c r="DL975" i="64" s="1"/>
  <c r="DK975" i="64" a="1"/>
  <c r="DK975" i="64" s="1"/>
  <c r="DJ975" i="64" a="1"/>
  <c r="DJ975" i="64" s="1"/>
  <c r="DI975" i="64" a="1"/>
  <c r="DI975" i="64" s="1"/>
  <c r="DH975" i="64" a="1"/>
  <c r="DH975" i="64" s="1"/>
  <c r="DG975" i="64" a="1"/>
  <c r="DG975" i="64" s="1"/>
  <c r="DF975" i="64"/>
  <c r="DF975" i="64" a="1"/>
  <c r="DE975" i="64" a="1"/>
  <c r="DE975" i="64" s="1"/>
  <c r="DD975" i="64" a="1"/>
  <c r="DD975" i="64" s="1"/>
  <c r="DC975" i="64" a="1"/>
  <c r="DC975" i="64" s="1"/>
  <c r="DB975" i="64" a="1"/>
  <c r="DB975" i="64" s="1"/>
  <c r="DA975" i="64" a="1"/>
  <c r="DA975" i="64" s="1"/>
  <c r="CZ975" i="64" a="1"/>
  <c r="CZ975" i="64" s="1"/>
  <c r="CY975" i="64" a="1"/>
  <c r="CY975" i="64" s="1"/>
  <c r="CX975" i="64"/>
  <c r="CX975" i="64" a="1"/>
  <c r="CW975" i="64" a="1"/>
  <c r="CW975" i="64" s="1"/>
  <c r="CV975" i="64" a="1"/>
  <c r="CV975" i="64" s="1"/>
  <c r="CU975" i="64" a="1"/>
  <c r="CU975" i="64" s="1"/>
  <c r="CT975" i="64" a="1"/>
  <c r="CT975" i="64" s="1"/>
  <c r="CS975" i="64" a="1"/>
  <c r="CS975" i="64" s="1"/>
  <c r="CR975" i="64" a="1"/>
  <c r="CR975" i="64" s="1"/>
  <c r="CQ975" i="64" a="1"/>
  <c r="CQ975" i="64" s="1"/>
  <c r="CP975" i="64"/>
  <c r="CP975" i="64" a="1"/>
  <c r="CO975" i="64" a="1"/>
  <c r="CO975" i="64" s="1"/>
  <c r="CL975" i="64" a="1"/>
  <c r="CL975" i="64" s="1"/>
  <c r="CK975" i="64" a="1"/>
  <c r="CK975" i="64" s="1"/>
  <c r="CJ975" i="64" a="1"/>
  <c r="CJ975" i="64" s="1"/>
  <c r="CI975" i="64" a="1"/>
  <c r="CI975" i="64" s="1"/>
  <c r="CH975" i="64" a="1"/>
  <c r="CH975" i="64" s="1"/>
  <c r="CG975" i="64" a="1"/>
  <c r="CG975" i="64" s="1"/>
  <c r="CF975" i="64"/>
  <c r="CF975" i="64" a="1"/>
  <c r="CE975" i="64" a="1"/>
  <c r="CE975" i="64" s="1"/>
  <c r="CD975" i="64" a="1"/>
  <c r="CD975" i="64" s="1"/>
  <c r="CC975" i="64" a="1"/>
  <c r="CC975" i="64" s="1"/>
  <c r="CB975" i="64" a="1"/>
  <c r="CB975" i="64" s="1"/>
  <c r="CA975" i="64" a="1"/>
  <c r="CA975" i="64" s="1"/>
  <c r="BZ975" i="64" a="1"/>
  <c r="BZ975" i="64" s="1"/>
  <c r="BY975" i="64" a="1"/>
  <c r="BY975" i="64" s="1"/>
  <c r="BX975" i="64"/>
  <c r="BX975" i="64" a="1"/>
  <c r="BW975" i="64" a="1"/>
  <c r="BW975" i="64" s="1"/>
  <c r="BV975" i="64" a="1"/>
  <c r="BV975" i="64" s="1"/>
  <c r="BU975" i="64" a="1"/>
  <c r="BU975" i="64" s="1"/>
  <c r="BT975" i="64" a="1"/>
  <c r="BT975" i="64" s="1"/>
  <c r="BS975" i="64" a="1"/>
  <c r="BS975" i="64" s="1"/>
  <c r="BR975" i="64" a="1"/>
  <c r="BR975" i="64" s="1"/>
  <c r="BQ975" i="64" a="1"/>
  <c r="BQ975" i="64" s="1"/>
  <c r="BP975" i="64" a="1"/>
  <c r="BP975" i="64" s="1"/>
  <c r="BO975" i="64" a="1"/>
  <c r="BO975" i="64" s="1"/>
  <c r="BN975" i="64" a="1"/>
  <c r="BN975" i="64" s="1"/>
  <c r="BM975" i="64" a="1"/>
  <c r="BM975" i="64" s="1"/>
  <c r="BL975" i="64" a="1"/>
  <c r="BL975" i="64" s="1"/>
  <c r="BK975" i="64" a="1"/>
  <c r="BK975" i="64" s="1"/>
  <c r="BJ975" i="64" a="1"/>
  <c r="BJ975" i="64" s="1"/>
  <c r="BI975" i="64" a="1"/>
  <c r="BI975" i="64" s="1"/>
  <c r="BH975" i="64" a="1"/>
  <c r="BH975" i="64" s="1"/>
  <c r="BG975" i="64" a="1"/>
  <c r="BG975" i="64" s="1"/>
  <c r="BF975" i="64" a="1"/>
  <c r="BF975" i="64" s="1"/>
  <c r="BE975" i="64" a="1"/>
  <c r="BE975" i="64" s="1"/>
  <c r="BD975" i="64" a="1"/>
  <c r="BD975" i="64" s="1"/>
  <c r="BC975" i="64" a="1"/>
  <c r="BC975" i="64" s="1"/>
  <c r="BB975" i="64" a="1"/>
  <c r="BB975" i="64" s="1"/>
  <c r="BA975" i="64" a="1"/>
  <c r="BA975" i="64" s="1"/>
  <c r="AZ975" i="64" a="1"/>
  <c r="AZ975" i="64" s="1"/>
  <c r="AY975" i="64" a="1"/>
  <c r="AY975" i="64" s="1"/>
  <c r="AX975" i="64" a="1"/>
  <c r="AX975" i="64" s="1"/>
  <c r="AW975" i="64" a="1"/>
  <c r="AW975" i="64" s="1"/>
  <c r="AV975" i="64" a="1"/>
  <c r="AV975" i="64" s="1"/>
  <c r="AU975" i="64" a="1"/>
  <c r="AU975" i="64" s="1"/>
  <c r="AT975" i="64" a="1"/>
  <c r="AT975" i="64" s="1"/>
  <c r="AS975" i="64" a="1"/>
  <c r="AS975" i="64" s="1"/>
  <c r="AR975" i="64" a="1"/>
  <c r="AR975" i="64" s="1"/>
  <c r="AQ975" i="64" a="1"/>
  <c r="AQ975" i="64" s="1"/>
  <c r="AP975" i="64" a="1"/>
  <c r="AP975" i="64" s="1"/>
  <c r="AO975" i="64" a="1"/>
  <c r="AO975" i="64" s="1"/>
  <c r="AN975" i="64" a="1"/>
  <c r="AN975" i="64" s="1"/>
  <c r="AM975" i="64" a="1"/>
  <c r="AM975" i="64" s="1"/>
  <c r="AL975" i="64" a="1"/>
  <c r="AL975" i="64" s="1"/>
  <c r="AK975" i="64" a="1"/>
  <c r="AK975" i="64" s="1"/>
  <c r="AJ975" i="64" a="1"/>
  <c r="AJ975" i="64" s="1"/>
  <c r="AI975" i="64" a="1"/>
  <c r="AI975" i="64" s="1"/>
  <c r="AH975" i="64" a="1"/>
  <c r="AH975" i="64" s="1"/>
  <c r="AG975" i="64" a="1"/>
  <c r="AG975" i="64" s="1"/>
  <c r="AF975" i="64" a="1"/>
  <c r="AF975" i="64" s="1"/>
  <c r="AE975" i="64" a="1"/>
  <c r="AE975" i="64" s="1"/>
  <c r="AD975" i="64" a="1"/>
  <c r="AD975" i="64" s="1"/>
  <c r="AC975" i="64" a="1"/>
  <c r="AC975" i="64" s="1"/>
  <c r="AB975" i="64" a="1"/>
  <c r="AB975" i="64" s="1"/>
  <c r="AA975" i="64" a="1"/>
  <c r="AA975" i="64" s="1"/>
  <c r="Z975" i="64" a="1"/>
  <c r="Z975" i="64" s="1"/>
  <c r="Y975" i="64" a="1"/>
  <c r="Y975" i="64" s="1"/>
  <c r="X975" i="64" a="1"/>
  <c r="X975" i="64" s="1"/>
  <c r="W975" i="64" a="1"/>
  <c r="W975" i="64" s="1"/>
  <c r="V975" i="64" a="1"/>
  <c r="V975" i="64" s="1"/>
  <c r="U975" i="64" a="1"/>
  <c r="U975" i="64" s="1"/>
  <c r="T975" i="64" a="1"/>
  <c r="T975" i="64" s="1"/>
  <c r="S975" i="64" a="1"/>
  <c r="S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CN968" i="64" a="1"/>
  <c r="CM968" i="64" a="1"/>
  <c r="CM968" i="64" l="1"/>
  <c r="CM974" i="64" s="1"/>
  <c r="CM976" i="64" s="1"/>
  <c r="CN968" i="64"/>
  <c r="CN974" i="64" s="1"/>
  <c r="CN976" i="64" s="1"/>
  <c r="S2" i="64" l="1"/>
  <c r="S3" i="861"/>
  <c r="S2" i="863"/>
  <c r="S2" i="1170"/>
  <c r="S2" i="864"/>
  <c r="N6" i="861"/>
  <c r="N5" i="861"/>
  <c r="R22" i="861"/>
  <c r="Q22" i="861"/>
  <c r="J22" i="861"/>
  <c r="I22" i="861"/>
  <c r="G22" i="861"/>
  <c r="F22" i="861"/>
  <c r="D22" i="861"/>
  <c r="C22" i="861"/>
  <c r="B22" i="861"/>
  <c r="R17" i="861"/>
  <c r="Q17" i="861"/>
  <c r="J17" i="861"/>
  <c r="I17" i="861"/>
  <c r="G17" i="861"/>
  <c r="F17" i="861"/>
  <c r="D17" i="861"/>
  <c r="C17" i="861"/>
  <c r="B17" i="861"/>
  <c r="CN2" i="1170"/>
  <c r="CN7" i="1170" s="1"/>
  <c r="CP2" i="1170"/>
  <c r="CQ2" i="1170" s="1"/>
  <c r="CQ8" i="1170" s="1"/>
  <c r="CO3" i="1170"/>
  <c r="CO7" i="1170"/>
  <c r="CO8" i="1170"/>
  <c r="E11" i="1170"/>
  <c r="E12" i="1170"/>
  <c r="B12" i="1170" s="1"/>
  <c r="E13" i="1170"/>
  <c r="B13" i="1170" s="1"/>
  <c r="E14" i="1170"/>
  <c r="B14" i="1170" s="1"/>
  <c r="E16" i="1170"/>
  <c r="E17" i="1170"/>
  <c r="B17" i="1170" s="1"/>
  <c r="E18" i="1170"/>
  <c r="B18" i="1170" s="1"/>
  <c r="E19" i="1170"/>
  <c r="B19" i="1170" s="1"/>
  <c r="E20" i="1170"/>
  <c r="B20" i="1170" s="1"/>
  <c r="E21" i="1170"/>
  <c r="B21" i="1170" s="1"/>
  <c r="E22" i="1170"/>
  <c r="B22" i="1170" s="1"/>
  <c r="E23" i="1170"/>
  <c r="B23" i="1170" s="1"/>
  <c r="E25" i="1170"/>
  <c r="E26" i="1170"/>
  <c r="E27" i="1170"/>
  <c r="E28" i="1170"/>
  <c r="E29" i="1170"/>
  <c r="E30" i="1170"/>
  <c r="E31" i="1170"/>
  <c r="E32" i="1170"/>
  <c r="E33" i="1170"/>
  <c r="K33" i="1170"/>
  <c r="E34" i="1170"/>
  <c r="E35" i="1170"/>
  <c r="E36" i="1170"/>
  <c r="E37" i="1170"/>
  <c r="E38" i="1170"/>
  <c r="E17" i="861" s="1"/>
  <c r="E39" i="1170"/>
  <c r="E40" i="1170"/>
  <c r="E41" i="1170"/>
  <c r="E42" i="1170"/>
  <c r="E43" i="1170"/>
  <c r="E44" i="1170"/>
  <c r="E45" i="1170"/>
  <c r="E46" i="1170"/>
  <c r="E47" i="1170"/>
  <c r="E48" i="1170"/>
  <c r="E49" i="1170"/>
  <c r="E50" i="1170"/>
  <c r="E51" i="1170"/>
  <c r="E52" i="1170"/>
  <c r="E53" i="1170"/>
  <c r="E22" i="861" s="1"/>
  <c r="E54" i="1170"/>
  <c r="E55" i="1170"/>
  <c r="E56" i="1170"/>
  <c r="E57" i="1170"/>
  <c r="E14" i="64"/>
  <c r="B14" i="64" s="1"/>
  <c r="E492" i="64"/>
  <c r="E493" i="64"/>
  <c r="E494" i="64"/>
  <c r="E495" i="64"/>
  <c r="E496" i="64"/>
  <c r="E497" i="64"/>
  <c r="E499" i="64"/>
  <c r="E500" i="64"/>
  <c r="E501" i="64"/>
  <c r="E502" i="64"/>
  <c r="E503" i="64"/>
  <c r="E504" i="64"/>
  <c r="E505" i="64"/>
  <c r="E506" i="64"/>
  <c r="E507" i="64"/>
  <c r="E508" i="64"/>
  <c r="E509" i="64"/>
  <c r="B509" i="64" s="1"/>
  <c r="E510" i="64"/>
  <c r="E511" i="64"/>
  <c r="E512" i="64"/>
  <c r="E513" i="64"/>
  <c r="E514" i="64"/>
  <c r="E515" i="64"/>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B515" i="64"/>
  <c r="B501" i="64"/>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M730" i="64" a="1"/>
  <c r="CN732" i="64" a="1"/>
  <c r="CM1046" i="64"/>
  <c r="CN1046" i="64"/>
  <c r="CM810" i="64" a="1"/>
  <c r="CM732" i="64" a="1"/>
  <c r="CN1021" i="64" a="1"/>
  <c r="CN810" i="64" a="1"/>
  <c r="CN730" i="64" a="1"/>
  <c r="CP8" i="1170" l="1"/>
  <c r="CN8" i="1170"/>
  <c r="CP7" i="1170"/>
  <c r="CO1" i="1170"/>
  <c r="CN3" i="1170"/>
  <c r="CN4" i="1170" s="1"/>
  <c r="CQ7" i="1170"/>
  <c r="CR2" i="1170"/>
  <c r="CQ3" i="1170"/>
  <c r="CO4" i="1170"/>
  <c r="CP3" i="1170"/>
  <c r="G503" i="64"/>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41" i="64"/>
  <c r="G1497" i="64"/>
  <c r="G1390" i="64"/>
  <c r="G1355" i="64"/>
  <c r="E2072" i="64"/>
  <c r="E2028" i="64"/>
  <c r="E1994" i="64"/>
  <c r="E1960" i="64"/>
  <c r="E1928" i="64"/>
  <c r="E1896" i="64"/>
  <c r="E1860" i="64"/>
  <c r="E1795" i="64"/>
  <c r="E1817" i="64"/>
  <c r="E1566" i="64"/>
  <c r="E671" i="64"/>
  <c r="E649" i="64"/>
  <c r="E622" i="64"/>
  <c r="E600" i="64"/>
  <c r="E577" i="64"/>
  <c r="E474" i="64"/>
  <c r="E438" i="64"/>
  <c r="E415" i="64"/>
  <c r="E13" i="64"/>
  <c r="B13" i="64" s="1"/>
  <c r="E391" i="64"/>
  <c r="G1857" i="64"/>
  <c r="G1859" i="64" s="1"/>
  <c r="G1836" i="64"/>
  <c r="G1838" i="64" s="1"/>
  <c r="G1814" i="64"/>
  <c r="G1816" i="64" s="1"/>
  <c r="G1792" i="64"/>
  <c r="G1794" i="64" s="1"/>
  <c r="G2524" i="64"/>
  <c r="G1722" i="64"/>
  <c r="G1335" i="64"/>
  <c r="G1263" i="64"/>
  <c r="G1241" i="64"/>
  <c r="G1588" i="64"/>
  <c r="G1674" i="64"/>
  <c r="G1620" i="64"/>
  <c r="E2013" i="64"/>
  <c r="B2013" i="64" s="1"/>
  <c r="E1979" i="64"/>
  <c r="B1979" i="64" s="1"/>
  <c r="E1478" i="64"/>
  <c r="E1442" i="64"/>
  <c r="E1407" i="64"/>
  <c r="E1372" i="64"/>
  <c r="E1090" i="64"/>
  <c r="E949" i="64"/>
  <c r="B949" i="64" s="1"/>
  <c r="E1218" i="64"/>
  <c r="E1242" i="64"/>
  <c r="E1947" i="64"/>
  <c r="B1947" i="64" s="1"/>
  <c r="E2047" i="64"/>
  <c r="B2047" i="64" s="1"/>
  <c r="E1915" i="64"/>
  <c r="B1915" i="64" s="1"/>
  <c r="E1879" i="64"/>
  <c r="B1879" i="64" s="1"/>
  <c r="G1434" i="64"/>
  <c r="G1439" i="64"/>
  <c r="G1440" i="64"/>
  <c r="G1441" i="64"/>
  <c r="G1431" i="64"/>
  <c r="G1396" i="64"/>
  <c r="G1369" i="64"/>
  <c r="G1371" i="64"/>
  <c r="G1370" i="64"/>
  <c r="G1364" i="64"/>
  <c r="G1361" i="64"/>
  <c r="G2071" i="64"/>
  <c r="G2070" i="64"/>
  <c r="G2069" i="64"/>
  <c r="G2064" i="64"/>
  <c r="G2061" i="64"/>
  <c r="G2027" i="64"/>
  <c r="G2025" i="64"/>
  <c r="G1993" i="64"/>
  <c r="G1991" i="64"/>
  <c r="G1959" i="64"/>
  <c r="G1957" i="64"/>
  <c r="G1927" i="64"/>
  <c r="G1925" i="64"/>
  <c r="G1891" i="64"/>
  <c r="G1886" i="64"/>
  <c r="G1887" i="64"/>
  <c r="G1888" i="64"/>
  <c r="G1889" i="64"/>
  <c r="G1556" i="64"/>
  <c r="G1551" i="64"/>
  <c r="G1552" i="64"/>
  <c r="G1553" i="64"/>
  <c r="G1554" i="64"/>
  <c r="G1512" i="64"/>
  <c r="G1510" i="64"/>
  <c r="G1509" i="64"/>
  <c r="G1506" i="64"/>
  <c r="G1467" i="64"/>
  <c r="G1477" i="64"/>
  <c r="G1476" i="64"/>
  <c r="G1475" i="64"/>
  <c r="G1470" i="64"/>
  <c r="G1406" i="64"/>
  <c r="G1404" i="64"/>
  <c r="G1405" i="64"/>
  <c r="G1399" i="64"/>
  <c r="G1508" i="64"/>
  <c r="CN1720" i="64" a="1"/>
  <c r="CM1720" i="64" a="1"/>
  <c r="CP1" i="1170" l="1"/>
  <c r="CN1" i="1170"/>
  <c r="CQ1" i="1170"/>
  <c r="CP4" i="1170"/>
  <c r="CQ4" i="1170"/>
  <c r="CR3" i="1170"/>
  <c r="CS2" i="1170"/>
  <c r="CR7" i="1170"/>
  <c r="CR8" i="1170"/>
  <c r="CM1720" i="64"/>
  <c r="CN1720" i="64"/>
  <c r="CO23" i="864"/>
  <c r="P1" i="206"/>
  <c r="R17" i="864"/>
  <c r="E1461" i="64"/>
  <c r="B1461" i="64" s="1"/>
  <c r="E1389" i="64"/>
  <c r="E1355" i="64"/>
  <c r="B1355" i="64" s="1"/>
  <c r="E1425" i="64"/>
  <c r="B1425" i="64" s="1"/>
  <c r="G245" i="64"/>
  <c r="B31" i="206"/>
  <c r="B32" i="206"/>
  <c r="B33" i="206"/>
  <c r="B34" i="206"/>
  <c r="B35" i="206"/>
  <c r="B36" i="206"/>
  <c r="B37" i="206"/>
  <c r="G1425" i="64"/>
  <c r="G1461" i="64"/>
  <c r="G1774" i="64"/>
  <c r="G1749" i="64" s="1"/>
  <c r="G1879" i="64"/>
  <c r="G1915" i="64"/>
  <c r="G1947" i="64"/>
  <c r="G2047" i="64"/>
  <c r="G2013" i="64"/>
  <c r="G1979" i="64"/>
  <c r="E1675" i="64"/>
  <c r="E1640" i="64"/>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170" s="1"/>
  <c r="K2" i="861"/>
  <c r="K1" i="1170"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I2" i="1170" l="1"/>
  <c r="L2" i="1170"/>
  <c r="J2" i="1170"/>
  <c r="I1" i="1170"/>
  <c r="J1" i="1170"/>
  <c r="S1" i="1170"/>
  <c r="S7" i="1170"/>
  <c r="S3" i="1170"/>
  <c r="R2" i="1170"/>
  <c r="T2" i="1170"/>
  <c r="CR4" i="1170"/>
  <c r="CR1" i="1170"/>
  <c r="CT2" i="1170"/>
  <c r="CS3" i="1170"/>
  <c r="CS8" i="1170"/>
  <c r="CS7" i="1170"/>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X26" i="861"/>
  <c r="AF26" i="861"/>
  <c r="AN26" i="861"/>
  <c r="AV26" i="861"/>
  <c r="BD26" i="861"/>
  <c r="BL26" i="861"/>
  <c r="BT26" i="861"/>
  <c r="CB26" i="861"/>
  <c r="CJ26" i="861"/>
  <c r="CS26" i="861"/>
  <c r="DF26" i="861"/>
  <c r="AK7" i="861"/>
  <c r="CN95" i="861"/>
  <c r="CN86" i="861"/>
  <c r="CN70" i="861"/>
  <c r="CN67" i="861"/>
  <c r="R70" i="861"/>
  <c r="R67" i="861"/>
  <c r="R59" i="861"/>
  <c r="DE49" i="861"/>
  <c r="CW49" i="861"/>
  <c r="CO49" i="861"/>
  <c r="CF49" i="861"/>
  <c r="BX49" i="861"/>
  <c r="BP49" i="861"/>
  <c r="BH49" i="861"/>
  <c r="AZ49" i="861"/>
  <c r="AR49" i="861"/>
  <c r="AJ49" i="861"/>
  <c r="AB49" i="861"/>
  <c r="T49" i="861"/>
  <c r="DL49" i="861"/>
  <c r="DD49" i="861"/>
  <c r="CV49" i="861"/>
  <c r="CN49" i="861"/>
  <c r="CE49" i="861"/>
  <c r="BW49" i="861"/>
  <c r="BO49" i="861"/>
  <c r="BG49" i="861"/>
  <c r="AY49" i="861"/>
  <c r="AQ49" i="861"/>
  <c r="AI49" i="861"/>
  <c r="AA49" i="861"/>
  <c r="S49" i="861"/>
  <c r="CN37" i="861"/>
  <c r="DK26" i="861"/>
  <c r="DC26" i="861"/>
  <c r="DK49" i="861"/>
  <c r="DC49" i="861"/>
  <c r="CU49" i="861"/>
  <c r="CL49" i="861"/>
  <c r="CD49" i="861"/>
  <c r="BV49" i="861"/>
  <c r="BN49" i="861"/>
  <c r="BF49" i="861"/>
  <c r="AX49" i="861"/>
  <c r="AP49" i="861"/>
  <c r="AH49" i="861"/>
  <c r="Z49" i="861"/>
  <c r="DJ49" i="861"/>
  <c r="DB49" i="861"/>
  <c r="CT49" i="861"/>
  <c r="CK49" i="861"/>
  <c r="CC49" i="861"/>
  <c r="BU49" i="861"/>
  <c r="BM49" i="861"/>
  <c r="BE49" i="861"/>
  <c r="AW49" i="861"/>
  <c r="AO49" i="861"/>
  <c r="AG49" i="861"/>
  <c r="Y49" i="861"/>
  <c r="DI26" i="861"/>
  <c r="DA26" i="861"/>
  <c r="DI49" i="861"/>
  <c r="DA49" i="861"/>
  <c r="CS49" i="861"/>
  <c r="CJ49" i="861"/>
  <c r="CB49" i="861"/>
  <c r="BT49" i="861"/>
  <c r="BL49" i="861"/>
  <c r="BD49" i="861"/>
  <c r="AV49" i="861"/>
  <c r="AN49" i="861"/>
  <c r="AF49" i="861"/>
  <c r="X49" i="861"/>
  <c r="DH49" i="861"/>
  <c r="CZ49" i="861"/>
  <c r="CR49" i="861"/>
  <c r="CI49" i="861"/>
  <c r="CA49" i="861"/>
  <c r="BS49" i="861"/>
  <c r="BK49" i="861"/>
  <c r="BC49" i="861"/>
  <c r="AU49" i="861"/>
  <c r="AM49" i="861"/>
  <c r="AE49" i="861"/>
  <c r="W49" i="861"/>
  <c r="DG26" i="861"/>
  <c r="CY26" i="861"/>
  <c r="DG49" i="861"/>
  <c r="CY49" i="861"/>
  <c r="CQ49" i="861"/>
  <c r="CH49" i="861"/>
  <c r="BZ49" i="861"/>
  <c r="BR49" i="861"/>
  <c r="BJ49" i="861"/>
  <c r="BB49" i="861"/>
  <c r="AT49" i="861"/>
  <c r="AL49" i="861"/>
  <c r="AD49" i="861"/>
  <c r="V49" i="861"/>
  <c r="DF49" i="861"/>
  <c r="CX49" i="861"/>
  <c r="CP49" i="861"/>
  <c r="CG49" i="861"/>
  <c r="BY49" i="861"/>
  <c r="BQ49" i="861"/>
  <c r="BI49" i="861"/>
  <c r="BA49" i="861"/>
  <c r="AS49" i="861"/>
  <c r="AK49" i="861"/>
  <c r="AC49" i="861"/>
  <c r="U49"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2" i="1170" l="1"/>
  <c r="T3" i="1170"/>
  <c r="T7" i="1170"/>
  <c r="T1" i="1170"/>
  <c r="R3" i="1170"/>
  <c r="R1" i="1170"/>
  <c r="R7" i="1170"/>
  <c r="S18" i="1170"/>
  <c r="S4" i="1170"/>
  <c r="S22" i="1170"/>
  <c r="S44" i="1170"/>
  <c r="S45" i="1170"/>
  <c r="S28" i="1170"/>
  <c r="S19" i="1170"/>
  <c r="S29" i="1170"/>
  <c r="S41" i="1170"/>
  <c r="S20" i="1170"/>
  <c r="S30" i="1170"/>
  <c r="S42" i="1170"/>
  <c r="S21" i="1170"/>
  <c r="S43" i="1170"/>
  <c r="S26" i="1170"/>
  <c r="S27" i="1170"/>
  <c r="L1" i="1170"/>
  <c r="M2" i="1170"/>
  <c r="CS1" i="1170"/>
  <c r="CS4" i="1170"/>
  <c r="CU2" i="1170"/>
  <c r="CT7" i="1170"/>
  <c r="CT8" i="1170"/>
  <c r="CT3" i="1170"/>
  <c r="K299" i="64"/>
  <c r="K331" i="64"/>
  <c r="CN4" i="64"/>
  <c r="CP4" i="64"/>
  <c r="J2" i="64"/>
  <c r="S5" i="861"/>
  <c r="CQ41" i="863"/>
  <c r="CQ40" i="863"/>
  <c r="I1" i="64"/>
  <c r="J1" i="64"/>
  <c r="CN43" i="861"/>
  <c r="R2392" i="64"/>
  <c r="R2469" i="64"/>
  <c r="R2443" i="64"/>
  <c r="R2495" i="64"/>
  <c r="R2418" i="64"/>
  <c r="CN46" i="861"/>
  <c r="CN87" i="861" s="1"/>
  <c r="T4" i="861"/>
  <c r="T5" i="861" s="1"/>
  <c r="U3" i="861"/>
  <c r="U1" i="861" s="1"/>
  <c r="CQ38" i="863"/>
  <c r="T1" i="861"/>
  <c r="BK6" i="861"/>
  <c r="BW6" i="861" s="1"/>
  <c r="S279" i="64"/>
  <c r="CQ278" i="64"/>
  <c r="S3" i="64"/>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72" i="861"/>
  <c r="AR7" i="861"/>
  <c r="BY6" i="861"/>
  <c r="CK6" i="861" s="1"/>
  <c r="CN72"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971" i="64" l="1" a="1"/>
  <c r="S971" i="64" s="1"/>
  <c r="S972" i="64" a="1"/>
  <c r="S972" i="64" s="1"/>
  <c r="M1" i="1170"/>
  <c r="N2" i="1170"/>
  <c r="S37" i="1170"/>
  <c r="S52" i="1170"/>
  <c r="S23" i="1170"/>
  <c r="S33" i="1170"/>
  <c r="R8" i="1170"/>
  <c r="S51" i="1170"/>
  <c r="S36" i="1170"/>
  <c r="R4" i="1170"/>
  <c r="S8" i="1170"/>
  <c r="S50" i="1170"/>
  <c r="S35" i="1170"/>
  <c r="S48" i="1170"/>
  <c r="T43" i="1170"/>
  <c r="T21" i="1170"/>
  <c r="T22" i="1170"/>
  <c r="T30" i="1170"/>
  <c r="T28" i="1170"/>
  <c r="T19" i="1170"/>
  <c r="T44" i="1170"/>
  <c r="T26" i="1170"/>
  <c r="T29" i="1170"/>
  <c r="T27" i="1170"/>
  <c r="T42" i="1170"/>
  <c r="T41" i="1170"/>
  <c r="T45" i="1170"/>
  <c r="T20" i="1170"/>
  <c r="T4" i="1170"/>
  <c r="T18" i="1170"/>
  <c r="S34" i="1170"/>
  <c r="S49" i="1170"/>
  <c r="V2" i="1170"/>
  <c r="U7" i="1170"/>
  <c r="T8" i="1170" s="1"/>
  <c r="U1" i="1170"/>
  <c r="U3" i="1170"/>
  <c r="CT4" i="1170"/>
  <c r="CT1" i="1170"/>
  <c r="CV2" i="1170"/>
  <c r="CU3" i="1170"/>
  <c r="CU7" i="1170"/>
  <c r="CU8" i="1170"/>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2" i="861"/>
  <c r="R64" i="861" s="1"/>
  <c r="R77"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32"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772" i="64" a="1"/>
  <c r="S1136" i="64" a="1"/>
  <c r="S973" i="64" l="1"/>
  <c r="T971" i="64" a="1"/>
  <c r="T971" i="64" s="1"/>
  <c r="T972" i="64" a="1"/>
  <c r="T972" i="64" s="1"/>
  <c r="T34" i="1170"/>
  <c r="T49" i="1170"/>
  <c r="V3" i="1170"/>
  <c r="V1" i="1170"/>
  <c r="V7" i="1170"/>
  <c r="U8" i="1170" s="1"/>
  <c r="W2" i="1170"/>
  <c r="T52" i="1170"/>
  <c r="T37" i="1170"/>
  <c r="T36" i="1170"/>
  <c r="T51" i="1170"/>
  <c r="T23" i="1170"/>
  <c r="T48" i="1170"/>
  <c r="T33" i="1170"/>
  <c r="S38" i="1170"/>
  <c r="S17" i="861" s="1"/>
  <c r="T50" i="1170"/>
  <c r="T35" i="1170"/>
  <c r="S53" i="1170"/>
  <c r="S22" i="861" s="1"/>
  <c r="N1" i="1170"/>
  <c r="O2" i="1170"/>
  <c r="U44" i="1170"/>
  <c r="U30" i="1170"/>
  <c r="U22" i="1170"/>
  <c r="U41" i="1170"/>
  <c r="U18" i="1170"/>
  <c r="U4" i="1170"/>
  <c r="U43" i="1170"/>
  <c r="U42" i="1170"/>
  <c r="U21" i="1170"/>
  <c r="U19" i="1170"/>
  <c r="U20" i="1170"/>
  <c r="U28" i="1170"/>
  <c r="U45" i="1170"/>
  <c r="U29" i="1170"/>
  <c r="U26" i="1170"/>
  <c r="U27" i="1170"/>
  <c r="CU1" i="1170"/>
  <c r="CU4" i="1170"/>
  <c r="CW2" i="1170"/>
  <c r="CV7" i="1170"/>
  <c r="CV8" i="1170"/>
  <c r="CV3" i="1170"/>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R76" i="861"/>
  <c r="U5" i="861"/>
  <c r="CS38" i="863"/>
  <c r="CS40" i="863"/>
  <c r="S94" i="861"/>
  <c r="T8" i="64"/>
  <c r="S8" i="64"/>
  <c r="S43" i="861"/>
  <c r="R2521" i="64"/>
  <c r="N2" i="64"/>
  <c r="V4" i="861"/>
  <c r="V5" i="861" s="1"/>
  <c r="V8" i="861"/>
  <c r="V1" i="861"/>
  <c r="CS39" i="863"/>
  <c r="CR43" i="863"/>
  <c r="CS262"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772" i="64" a="1"/>
  <c r="T1136" i="64" a="1"/>
  <c r="T973" i="64" l="1"/>
  <c r="U971" i="64" a="1"/>
  <c r="U971" i="64" s="1"/>
  <c r="U972" i="64" a="1"/>
  <c r="U972" i="64" s="1"/>
  <c r="U52" i="1170"/>
  <c r="U37" i="1170"/>
  <c r="V43" i="1170"/>
  <c r="V4" i="1170"/>
  <c r="V20" i="1170"/>
  <c r="V29" i="1170"/>
  <c r="V18" i="1170"/>
  <c r="V28" i="1170"/>
  <c r="V22" i="1170"/>
  <c r="V30" i="1170"/>
  <c r="V21" i="1170"/>
  <c r="V27" i="1170"/>
  <c r="V19" i="1170"/>
  <c r="V45" i="1170"/>
  <c r="V26" i="1170"/>
  <c r="V44" i="1170"/>
  <c r="V42" i="1170"/>
  <c r="V41" i="1170"/>
  <c r="S55" i="1170"/>
  <c r="U33" i="1170"/>
  <c r="O1" i="1170"/>
  <c r="P2" i="1170"/>
  <c r="CO27" i="1170" s="1"/>
  <c r="T38" i="1170"/>
  <c r="T17" i="861" s="1"/>
  <c r="T53" i="1170"/>
  <c r="T22" i="861" s="1"/>
  <c r="U35" i="1170"/>
  <c r="U50" i="1170"/>
  <c r="U34" i="1170"/>
  <c r="U49" i="1170"/>
  <c r="U36" i="1170"/>
  <c r="U51" i="1170"/>
  <c r="U48" i="1170"/>
  <c r="U23" i="1170"/>
  <c r="X2" i="1170"/>
  <c r="W3" i="1170"/>
  <c r="W1" i="1170"/>
  <c r="W7" i="1170"/>
  <c r="CV4" i="1170"/>
  <c r="CV1" i="1170"/>
  <c r="CX2" i="1170"/>
  <c r="CW3" i="1170"/>
  <c r="CW7" i="1170"/>
  <c r="CW8" i="1170"/>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T94" i="861"/>
  <c r="V259" i="64"/>
  <c r="V7" i="64"/>
  <c r="O2" i="64"/>
  <c r="CS42" i="863"/>
  <c r="CS21" i="863" s="1"/>
  <c r="CS32"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0" i="64"/>
  <c r="G2026" i="64"/>
  <c r="G1983" i="64"/>
  <c r="G1986" i="64"/>
  <c r="G1992" i="64"/>
  <c r="G1394" i="64"/>
  <c r="G1465" i="64"/>
  <c r="E1465" i="64"/>
  <c r="G1429" i="64"/>
  <c r="E1429" i="64"/>
  <c r="G1359" i="64"/>
  <c r="E1359" i="64"/>
  <c r="B1359" i="64" s="1"/>
  <c r="E2066" i="64"/>
  <c r="B2066" i="64" s="1"/>
  <c r="R2066" i="64"/>
  <c r="CN2066" i="64"/>
  <c r="E2067" i="64"/>
  <c r="E2025" i="64"/>
  <c r="E2026" i="64"/>
  <c r="E2027" i="64"/>
  <c r="E1403" i="64"/>
  <c r="E1404" i="64"/>
  <c r="E1405" i="64"/>
  <c r="E1406" i="64"/>
  <c r="E1394" i="64"/>
  <c r="U772" i="64" a="1"/>
  <c r="U1136" i="64" a="1"/>
  <c r="U973" i="64" l="1"/>
  <c r="V971" i="64" a="1"/>
  <c r="V971" i="64" s="1"/>
  <c r="V972" i="64" a="1"/>
  <c r="V972" i="64" s="1"/>
  <c r="CQ41" i="1170"/>
  <c r="CT41" i="1170"/>
  <c r="CT21" i="1170"/>
  <c r="CU21" i="1170"/>
  <c r="CV22" i="1170"/>
  <c r="CN45" i="1170"/>
  <c r="CN52" i="1170" s="1"/>
  <c r="CN30" i="1170"/>
  <c r="CN37" i="1170" s="1"/>
  <c r="CT28" i="1170"/>
  <c r="CV18" i="1170"/>
  <c r="CV23" i="1170" s="1"/>
  <c r="CU19" i="1170"/>
  <c r="CO44" i="1170"/>
  <c r="CO26" i="1170"/>
  <c r="CR41" i="1170"/>
  <c r="CP42" i="1170"/>
  <c r="CV43" i="1170"/>
  <c r="CT27" i="1170"/>
  <c r="CQ43" i="1170"/>
  <c r="CS29" i="1170"/>
  <c r="CP21" i="1170"/>
  <c r="CS45" i="1170"/>
  <c r="CV45" i="1170"/>
  <c r="V8" i="1170"/>
  <c r="CS21" i="1170"/>
  <c r="CQ44" i="1170"/>
  <c r="CU20" i="1170"/>
  <c r="CS28" i="1170"/>
  <c r="CR22" i="1170"/>
  <c r="CP26" i="1170"/>
  <c r="CR45" i="1170"/>
  <c r="CP22" i="1170"/>
  <c r="CS30" i="1170"/>
  <c r="CV42" i="1170"/>
  <c r="CV41" i="1170"/>
  <c r="CU18" i="1170"/>
  <c r="CU29" i="1170"/>
  <c r="CN43" i="1170"/>
  <c r="CN50" i="1170" s="1"/>
  <c r="V34" i="1170"/>
  <c r="V49" i="1170"/>
  <c r="CT19" i="1170"/>
  <c r="CO21" i="1170"/>
  <c r="CN22" i="861"/>
  <c r="CS26" i="1170"/>
  <c r="CT29" i="1170"/>
  <c r="CR18" i="1170"/>
  <c r="CU26" i="1170"/>
  <c r="CQ29" i="1170"/>
  <c r="CM26" i="1170"/>
  <c r="CM33" i="1170" s="1"/>
  <c r="CM38" i="1170" s="1"/>
  <c r="CQ45" i="1170"/>
  <c r="CS44" i="1170"/>
  <c r="CO19" i="1170"/>
  <c r="CP28" i="1170"/>
  <c r="CO20" i="1170"/>
  <c r="CR26" i="1170"/>
  <c r="P1" i="1170"/>
  <c r="CT45" i="1170"/>
  <c r="CP30" i="1170"/>
  <c r="CT22" i="1170"/>
  <c r="CO43" i="1170"/>
  <c r="CU22" i="1170"/>
  <c r="CN41" i="1170"/>
  <c r="CN48" i="1170" s="1"/>
  <c r="CN53" i="1170" s="1"/>
  <c r="CS43" i="1170"/>
  <c r="CP18" i="1170"/>
  <c r="CT42" i="1170"/>
  <c r="CQ30" i="1170"/>
  <c r="CO28" i="1170"/>
  <c r="CU41" i="1170"/>
  <c r="CO45" i="1170"/>
  <c r="CR19" i="1170"/>
  <c r="CM27" i="1170"/>
  <c r="CM34" i="1170" s="1"/>
  <c r="CN26" i="1170"/>
  <c r="CN33" i="1170" s="1"/>
  <c r="CN38" i="1170" s="1"/>
  <c r="CT43" i="1170"/>
  <c r="CN29" i="1170"/>
  <c r="CN36" i="1170" s="1"/>
  <c r="CO18" i="1170"/>
  <c r="CU42" i="1170"/>
  <c r="CM43" i="1170"/>
  <c r="CM50" i="1170" s="1"/>
  <c r="CO22" i="1170"/>
  <c r="CO29" i="1170"/>
  <c r="CO42" i="1170"/>
  <c r="CM29" i="1170"/>
  <c r="CM36" i="1170" s="1"/>
  <c r="CP43" i="1170"/>
  <c r="CU45" i="1170"/>
  <c r="CR27" i="1170"/>
  <c r="CR42" i="1170"/>
  <c r="CS42" i="1170"/>
  <c r="CV28" i="1170"/>
  <c r="CM44" i="1170"/>
  <c r="CM51" i="1170" s="1"/>
  <c r="CT26" i="1170"/>
  <c r="CR20" i="1170"/>
  <c r="CM17" i="861"/>
  <c r="CR30" i="1170"/>
  <c r="CR28" i="1170"/>
  <c r="CP44" i="1170"/>
  <c r="CQ28" i="1170"/>
  <c r="CT18" i="1170"/>
  <c r="CN44" i="1170"/>
  <c r="CN51" i="1170" s="1"/>
  <c r="V36" i="1170"/>
  <c r="V51" i="1170"/>
  <c r="CS19" i="1170"/>
  <c r="CV26" i="1170"/>
  <c r="CP27" i="1170"/>
  <c r="CV44" i="1170"/>
  <c r="CQ21" i="1170"/>
  <c r="CT44" i="1170"/>
  <c r="CR29" i="1170"/>
  <c r="CS18" i="1170"/>
  <c r="CM41" i="1170"/>
  <c r="CM48" i="1170" s="1"/>
  <c r="CM53" i="1170" s="1"/>
  <c r="U38" i="1170"/>
  <c r="U17" i="861" s="1"/>
  <c r="CM28" i="1170"/>
  <c r="CM35" i="1170" s="1"/>
  <c r="CV27" i="1170"/>
  <c r="W28" i="1170"/>
  <c r="W19" i="1170"/>
  <c r="W44" i="1170"/>
  <c r="W41" i="1170"/>
  <c r="W45" i="1170"/>
  <c r="W43" i="1170"/>
  <c r="W20" i="1170"/>
  <c r="W4" i="1170"/>
  <c r="W27" i="1170"/>
  <c r="W26" i="1170"/>
  <c r="W21" i="1170"/>
  <c r="W29" i="1170"/>
  <c r="W18" i="1170"/>
  <c r="W22" i="1170"/>
  <c r="W30" i="1170"/>
  <c r="W42" i="1170"/>
  <c r="CP19" i="1170"/>
  <c r="CQ42" i="1170"/>
  <c r="CS41" i="1170"/>
  <c r="CR21" i="1170"/>
  <c r="S56" i="1170"/>
  <c r="V37" i="1170"/>
  <c r="V52" i="1170"/>
  <c r="CT20" i="1170"/>
  <c r="CV19" i="1170"/>
  <c r="CV34" i="1170" s="1"/>
  <c r="CU28" i="1170"/>
  <c r="CQ22" i="1170"/>
  <c r="CP45" i="1170"/>
  <c r="Y2" i="1170"/>
  <c r="X3" i="1170"/>
  <c r="X1" i="1170"/>
  <c r="X7" i="1170"/>
  <c r="CV30" i="1170"/>
  <c r="CV37" i="1170" s="1"/>
  <c r="CO41" i="1170"/>
  <c r="CU27" i="1170"/>
  <c r="CU30" i="1170"/>
  <c r="V23" i="1170"/>
  <c r="V48" i="1170"/>
  <c r="V33" i="1170"/>
  <c r="CQ26" i="1170"/>
  <c r="CV29" i="1170"/>
  <c r="CN28" i="1170"/>
  <c r="CN35" i="1170" s="1"/>
  <c r="CN42" i="1170"/>
  <c r="CN49" i="1170" s="1"/>
  <c r="CM30" i="1170"/>
  <c r="CM37" i="1170" s="1"/>
  <c r="CS20" i="1170"/>
  <c r="CT30" i="1170"/>
  <c r="CQ27" i="1170"/>
  <c r="CR44" i="1170"/>
  <c r="CV20" i="1170"/>
  <c r="CS27" i="1170"/>
  <c r="CR43" i="1170"/>
  <c r="CM45" i="1170"/>
  <c r="CM52" i="1170" s="1"/>
  <c r="CQ19" i="1170"/>
  <c r="CP41" i="1170"/>
  <c r="V35" i="1170"/>
  <c r="V50" i="1170"/>
  <c r="CO30" i="1170"/>
  <c r="CM42" i="1170"/>
  <c r="CM49" i="1170" s="1"/>
  <c r="CV21" i="1170"/>
  <c r="U53" i="1170"/>
  <c r="U22" i="861" s="1"/>
  <c r="CS22" i="1170"/>
  <c r="CP20" i="1170"/>
  <c r="CQ18" i="1170"/>
  <c r="CP29" i="1170"/>
  <c r="CQ20" i="1170"/>
  <c r="T55" i="1170"/>
  <c r="CU44" i="1170"/>
  <c r="CU43" i="1170"/>
  <c r="CN27" i="1170"/>
  <c r="CN34" i="1170" s="1"/>
  <c r="CW1" i="1170"/>
  <c r="CW4" i="1170"/>
  <c r="CW27" i="1170"/>
  <c r="CW18" i="1170"/>
  <c r="CW30" i="1170"/>
  <c r="CW19" i="1170"/>
  <c r="CW29" i="1170"/>
  <c r="CW21" i="1170"/>
  <c r="CW20" i="1170"/>
  <c r="CW26" i="1170"/>
  <c r="CW28" i="1170"/>
  <c r="CW22" i="1170"/>
  <c r="CW41" i="1170"/>
  <c r="CW45" i="1170"/>
  <c r="CW44" i="1170"/>
  <c r="CW42" i="1170"/>
  <c r="CW43" i="1170"/>
  <c r="CY2" i="1170"/>
  <c r="CX3" i="1170"/>
  <c r="CX7" i="1170"/>
  <c r="CX8" i="1170"/>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U94" i="861"/>
  <c r="W259" i="64"/>
  <c r="W7" i="64"/>
  <c r="V8" i="64" s="1"/>
  <c r="U8" i="64"/>
  <c r="S95" i="861"/>
  <c r="O1" i="64"/>
  <c r="P2" i="64"/>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2" i="861" s="1"/>
  <c r="V4" i="64"/>
  <c r="CT281" i="64"/>
  <c r="CT263" i="64"/>
  <c r="CT1" i="64"/>
  <c r="CU8" i="64"/>
  <c r="CU277" i="64"/>
  <c r="CU259" i="64"/>
  <c r="CU3" i="64"/>
  <c r="CU7" i="64"/>
  <c r="CV2" i="64"/>
  <c r="CU260" i="64"/>
  <c r="CU278" i="64"/>
  <c r="CU279" i="64"/>
  <c r="CU261" i="64"/>
  <c r="CU280" i="64"/>
  <c r="CU262" i="64"/>
  <c r="CK8" i="864"/>
  <c r="CT24" i="864"/>
  <c r="V24" i="864"/>
  <c r="V94"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2074" i="64"/>
  <c r="G2075" i="64"/>
  <c r="G2076" i="64"/>
  <c r="G2077" i="64"/>
  <c r="G2078" i="64"/>
  <c r="G2079" i="64"/>
  <c r="G2080" i="64"/>
  <c r="G2073" i="64"/>
  <c r="G2328" i="64"/>
  <c r="G2330"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1" i="64"/>
  <c r="E2052" i="64"/>
  <c r="E2053" i="64"/>
  <c r="E2054" i="64"/>
  <c r="E2055" i="64"/>
  <c r="E2056" i="64"/>
  <c r="E2057" i="64"/>
  <c r="E2058" i="64"/>
  <c r="E2059" i="64"/>
  <c r="E2060" i="64"/>
  <c r="G205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DL2079" i="64"/>
  <c r="DK2079" i="64"/>
  <c r="DJ2079" i="64"/>
  <c r="DI2079" i="64"/>
  <c r="DH2079" i="64"/>
  <c r="DG2079" i="64"/>
  <c r="DF2079" i="64"/>
  <c r="DE2079" i="64"/>
  <c r="DD2079" i="64"/>
  <c r="DC2079" i="64"/>
  <c r="DB2079" i="64"/>
  <c r="DA2079" i="64"/>
  <c r="CZ2079" i="64"/>
  <c r="CY2079" i="64"/>
  <c r="CX2079" i="64"/>
  <c r="CW2079" i="64"/>
  <c r="CV2079" i="64"/>
  <c r="CU2079" i="64"/>
  <c r="CT2079" i="64"/>
  <c r="CS2079" i="64"/>
  <c r="CR2079" i="64"/>
  <c r="CQ2079" i="64"/>
  <c r="CP2079" i="64"/>
  <c r="CO2079" i="64"/>
  <c r="E2079" i="64"/>
  <c r="E2078" i="64"/>
  <c r="DL2077" i="64"/>
  <c r="DK2077" i="64"/>
  <c r="DJ2077" i="64"/>
  <c r="DI2077" i="64"/>
  <c r="DH2077" i="64"/>
  <c r="DG2077" i="64"/>
  <c r="DF2077" i="64"/>
  <c r="DE2077" i="64"/>
  <c r="DD2077" i="64"/>
  <c r="DC2077" i="64"/>
  <c r="DB2077" i="64"/>
  <c r="DA2077" i="64"/>
  <c r="CZ2077" i="64"/>
  <c r="CY2077" i="64"/>
  <c r="CX2077" i="64"/>
  <c r="CW2077" i="64"/>
  <c r="CV2077" i="64"/>
  <c r="CU2077" i="64"/>
  <c r="CT2077" i="64"/>
  <c r="CS2077" i="64"/>
  <c r="CR2077" i="64"/>
  <c r="CQ2077" i="64"/>
  <c r="CP2077" i="64"/>
  <c r="CO2077" i="64"/>
  <c r="E2077" i="64"/>
  <c r="E2076" i="64"/>
  <c r="E2075" i="64"/>
  <c r="E2074" i="64"/>
  <c r="E2073" i="64"/>
  <c r="E2071" i="64"/>
  <c r="E2070" i="64"/>
  <c r="J2069" i="64"/>
  <c r="E2069" i="64"/>
  <c r="E2068" i="64"/>
  <c r="CN2069" i="64"/>
  <c r="E2065" i="64"/>
  <c r="E2064" i="64"/>
  <c r="E2063" i="64"/>
  <c r="E2062" i="64"/>
  <c r="E2061" i="64"/>
  <c r="B2061" i="64" s="1"/>
  <c r="E2050" i="64"/>
  <c r="E2049" i="64"/>
  <c r="B2049" i="64" s="1"/>
  <c r="E2048" i="64"/>
  <c r="B2048" i="64" s="1"/>
  <c r="E2046" i="64"/>
  <c r="G2338" i="64"/>
  <c r="E2338" i="64"/>
  <c r="G2337" i="64"/>
  <c r="E2337" i="64"/>
  <c r="G2336" i="64"/>
  <c r="E2336" i="64"/>
  <c r="G2335" i="64"/>
  <c r="E2335" i="64"/>
  <c r="DL2334" i="64"/>
  <c r="DK2334" i="64"/>
  <c r="DJ2334" i="64"/>
  <c r="DI2334" i="64"/>
  <c r="DH2334" i="64"/>
  <c r="DG2334" i="64"/>
  <c r="DF2334" i="64"/>
  <c r="DE2334" i="64"/>
  <c r="DD2334" i="64"/>
  <c r="DC2334" i="64"/>
  <c r="DB2334" i="64"/>
  <c r="DA2334" i="64"/>
  <c r="CZ2334" i="64"/>
  <c r="CY2334" i="64"/>
  <c r="CX2334" i="64"/>
  <c r="CW2334" i="64"/>
  <c r="CV2334" i="64"/>
  <c r="CU2334" i="64"/>
  <c r="CT2334" i="64"/>
  <c r="CS2334" i="64"/>
  <c r="CR2334" i="64"/>
  <c r="CQ2334" i="64"/>
  <c r="CP2334" i="64"/>
  <c r="CO2334" i="64"/>
  <c r="CL2334" i="64"/>
  <c r="CK2334" i="64"/>
  <c r="CJ2334" i="64"/>
  <c r="CI2334" i="64"/>
  <c r="CH2334" i="64"/>
  <c r="CG2334" i="64"/>
  <c r="CF2334" i="64"/>
  <c r="CE2334" i="64"/>
  <c r="CD2334" i="64"/>
  <c r="CC2334" i="64"/>
  <c r="CB2334" i="64"/>
  <c r="CA2334" i="64"/>
  <c r="BZ2334" i="64"/>
  <c r="BY2334" i="64"/>
  <c r="BX2334" i="64"/>
  <c r="BW2334" i="64"/>
  <c r="BV2334" i="64"/>
  <c r="BU2334" i="64"/>
  <c r="BT2334" i="64"/>
  <c r="BS2334" i="64"/>
  <c r="BR2334" i="64"/>
  <c r="BQ2334" i="64"/>
  <c r="BP2334" i="64"/>
  <c r="BO2334" i="64"/>
  <c r="BN2334" i="64"/>
  <c r="BM2334" i="64"/>
  <c r="BL2334" i="64"/>
  <c r="BK2334" i="64"/>
  <c r="BJ2334" i="64"/>
  <c r="BI2334" i="64"/>
  <c r="BH2334" i="64"/>
  <c r="BG2334" i="64"/>
  <c r="BF2334" i="64"/>
  <c r="BE2334" i="64"/>
  <c r="BD2334" i="64"/>
  <c r="BC2334" i="64"/>
  <c r="BB2334" i="64"/>
  <c r="BA2334" i="64"/>
  <c r="AZ2334" i="64"/>
  <c r="AY2334" i="64"/>
  <c r="AX2334" i="64"/>
  <c r="AW2334" i="64"/>
  <c r="AV2334" i="64"/>
  <c r="AU2334" i="64"/>
  <c r="AT2334" i="64"/>
  <c r="AS2334" i="64"/>
  <c r="AR2334" i="64"/>
  <c r="AQ2334" i="64"/>
  <c r="AP2334" i="64"/>
  <c r="AO2334" i="64"/>
  <c r="AN2334" i="64"/>
  <c r="AM2334" i="64"/>
  <c r="AL2334" i="64"/>
  <c r="AK2334" i="64"/>
  <c r="AJ2334" i="64"/>
  <c r="AI2334" i="64"/>
  <c r="AH2334" i="64"/>
  <c r="AG2334" i="64"/>
  <c r="AF2334" i="64"/>
  <c r="AE2334" i="64"/>
  <c r="AD2334" i="64"/>
  <c r="AC2334" i="64"/>
  <c r="AB2334" i="64"/>
  <c r="AA2334" i="64"/>
  <c r="Z2334" i="64"/>
  <c r="Y2334" i="64"/>
  <c r="X2334" i="64"/>
  <c r="W2334" i="64"/>
  <c r="V2334" i="64"/>
  <c r="U2334" i="64"/>
  <c r="T2334" i="64"/>
  <c r="S2334" i="64"/>
  <c r="E2334" i="64"/>
  <c r="E2333" i="64"/>
  <c r="G2332" i="64"/>
  <c r="E2332" i="64"/>
  <c r="G2331" i="64"/>
  <c r="E2331" i="64"/>
  <c r="E2330" i="64"/>
  <c r="E2329" i="64"/>
  <c r="E2328" i="64"/>
  <c r="E2327"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1" i="64"/>
  <c r="E2302" i="64"/>
  <c r="E2303" i="64"/>
  <c r="E2304" i="64"/>
  <c r="E2305" i="64"/>
  <c r="E2306" i="64"/>
  <c r="E2307" i="64"/>
  <c r="E2308" i="64"/>
  <c r="E2309" i="64"/>
  <c r="G2302" i="64"/>
  <c r="CN2317" i="64"/>
  <c r="G2317" i="64"/>
  <c r="E2317" i="64"/>
  <c r="CN2316" i="64"/>
  <c r="G2316" i="64"/>
  <c r="E2316" i="64"/>
  <c r="G2315" i="64"/>
  <c r="E2315" i="64"/>
  <c r="G2314" i="64"/>
  <c r="E2314" i="64"/>
  <c r="CN2313" i="64"/>
  <c r="G2313" i="64"/>
  <c r="E2313" i="64"/>
  <c r="DL2312" i="64"/>
  <c r="DK2312" i="64"/>
  <c r="DJ2312" i="64"/>
  <c r="DI2312" i="64"/>
  <c r="DH2312" i="64"/>
  <c r="DG2312" i="64"/>
  <c r="DF2312" i="64"/>
  <c r="DE2312" i="64"/>
  <c r="DD2312" i="64"/>
  <c r="DC2312" i="64"/>
  <c r="DB2312" i="64"/>
  <c r="DA2312" i="64"/>
  <c r="CZ2312" i="64"/>
  <c r="CY2312" i="64"/>
  <c r="CX2312" i="64"/>
  <c r="CW2312" i="64"/>
  <c r="CV2312" i="64"/>
  <c r="CU2312" i="64"/>
  <c r="CT2312" i="64"/>
  <c r="CS2312" i="64"/>
  <c r="CR2312" i="64"/>
  <c r="CQ2312" i="64"/>
  <c r="CP2312" i="64"/>
  <c r="CO2312" i="64"/>
  <c r="CN2312" i="64"/>
  <c r="G2312" i="64"/>
  <c r="E2312" i="64"/>
  <c r="G2311" i="64"/>
  <c r="E2311" i="64"/>
  <c r="G2310" i="64"/>
  <c r="E2310" i="64"/>
  <c r="H2309" i="64"/>
  <c r="I2306" i="64"/>
  <c r="I2307" i="64" s="1"/>
  <c r="I2308" i="64" s="1"/>
  <c r="G2301" i="64"/>
  <c r="E2300" i="64"/>
  <c r="T2258" i="64"/>
  <c r="U2258" i="64"/>
  <c r="V2258" i="64"/>
  <c r="W2258" i="64"/>
  <c r="X2258" i="64"/>
  <c r="Y2258" i="64"/>
  <c r="Z2258" i="64"/>
  <c r="AA2258" i="64"/>
  <c r="AB2258" i="64"/>
  <c r="AC2258" i="64"/>
  <c r="AD2258" i="64"/>
  <c r="AE2258" i="64"/>
  <c r="AF2258" i="64"/>
  <c r="AG2258" i="64"/>
  <c r="AH2258" i="64"/>
  <c r="AI2258" i="64"/>
  <c r="AJ2258" i="64"/>
  <c r="AK2258" i="64"/>
  <c r="AL2258" i="64"/>
  <c r="AM2258" i="64"/>
  <c r="AN2258" i="64"/>
  <c r="AO2258" i="64"/>
  <c r="AP2258" i="64"/>
  <c r="AQ2258" i="64"/>
  <c r="AR2258" i="64"/>
  <c r="AS2258" i="64"/>
  <c r="AT2258" i="64"/>
  <c r="AU2258" i="64"/>
  <c r="AV2258" i="64"/>
  <c r="AW2258" i="64"/>
  <c r="AX2258" i="64"/>
  <c r="AY2258" i="64"/>
  <c r="AZ2258" i="64"/>
  <c r="BA2258" i="64"/>
  <c r="BB2258" i="64"/>
  <c r="BC2258" i="64"/>
  <c r="BD2258" i="64"/>
  <c r="BE2258" i="64"/>
  <c r="BF2258" i="64"/>
  <c r="BG2258" i="64"/>
  <c r="BH2258" i="64"/>
  <c r="BI2258" i="64"/>
  <c r="BJ2258" i="64"/>
  <c r="BK2258" i="64"/>
  <c r="BL2258" i="64"/>
  <c r="BM2258" i="64"/>
  <c r="BN2258" i="64"/>
  <c r="BO2258" i="64"/>
  <c r="BP2258" i="64"/>
  <c r="BQ2258" i="64"/>
  <c r="BR2258" i="64"/>
  <c r="BS2258" i="64"/>
  <c r="BT2258" i="64"/>
  <c r="BU2258" i="64"/>
  <c r="BV2258" i="64"/>
  <c r="BW2258" i="64"/>
  <c r="BX2258" i="64"/>
  <c r="BY2258" i="64"/>
  <c r="BZ2258" i="64"/>
  <c r="CA2258" i="64"/>
  <c r="CB2258" i="64"/>
  <c r="CC2258" i="64"/>
  <c r="CD2258" i="64"/>
  <c r="CE2258" i="64"/>
  <c r="CF2258" i="64"/>
  <c r="CG2258" i="64"/>
  <c r="CH2258" i="64"/>
  <c r="CI2258" i="64"/>
  <c r="CJ2258" i="64"/>
  <c r="CK2258" i="64"/>
  <c r="CL2258" i="64"/>
  <c r="S2258" i="64"/>
  <c r="T2225" i="64"/>
  <c r="U2225" i="64"/>
  <c r="V2225" i="64"/>
  <c r="W2225" i="64"/>
  <c r="X2225" i="64"/>
  <c r="Y2225" i="64"/>
  <c r="Z2225" i="64"/>
  <c r="AA2225" i="64"/>
  <c r="AB2225" i="64"/>
  <c r="AC2225" i="64"/>
  <c r="AD2225" i="64"/>
  <c r="AE2225" i="64"/>
  <c r="AF2225" i="64"/>
  <c r="AG2225" i="64"/>
  <c r="AH2225" i="64"/>
  <c r="AI2225" i="64"/>
  <c r="AJ2225" i="64"/>
  <c r="AK2225" i="64"/>
  <c r="AL2225" i="64"/>
  <c r="AM2225" i="64"/>
  <c r="AN2225" i="64"/>
  <c r="AO2225" i="64"/>
  <c r="AP2225" i="64"/>
  <c r="AQ2225" i="64"/>
  <c r="AR2225" i="64"/>
  <c r="AS2225" i="64"/>
  <c r="AT2225" i="64"/>
  <c r="AU2225" i="64"/>
  <c r="AV2225" i="64"/>
  <c r="AW2225" i="64"/>
  <c r="AX2225" i="64"/>
  <c r="AY2225" i="64"/>
  <c r="AZ2225" i="64"/>
  <c r="BA2225" i="64"/>
  <c r="BB2225" i="64"/>
  <c r="BC2225" i="64"/>
  <c r="BD2225" i="64"/>
  <c r="BE2225" i="64"/>
  <c r="BF2225" i="64"/>
  <c r="BG2225" i="64"/>
  <c r="BH2225" i="64"/>
  <c r="BI2225" i="64"/>
  <c r="BJ2225" i="64"/>
  <c r="BK2225" i="64"/>
  <c r="BL2225" i="64"/>
  <c r="BM2225" i="64"/>
  <c r="BN2225" i="64"/>
  <c r="BO2225" i="64"/>
  <c r="BP2225" i="64"/>
  <c r="BQ2225" i="64"/>
  <c r="BR2225" i="64"/>
  <c r="BS2225" i="64"/>
  <c r="BT2225" i="64"/>
  <c r="BU2225" i="64"/>
  <c r="BV2225" i="64"/>
  <c r="BW2225" i="64"/>
  <c r="BX2225" i="64"/>
  <c r="BY2225" i="64"/>
  <c r="BZ2225" i="64"/>
  <c r="CA2225" i="64"/>
  <c r="CB2225" i="64"/>
  <c r="CC2225" i="64"/>
  <c r="CD2225" i="64"/>
  <c r="CE2225" i="64"/>
  <c r="CF2225" i="64"/>
  <c r="CG2225" i="64"/>
  <c r="CH2225" i="64"/>
  <c r="CI2225" i="64"/>
  <c r="CJ2225" i="64"/>
  <c r="CK2225" i="64"/>
  <c r="CL2225" i="64"/>
  <c r="S2225" i="64"/>
  <c r="CP2285" i="64"/>
  <c r="CQ2285" i="64"/>
  <c r="CR2285" i="64"/>
  <c r="CS2285" i="64"/>
  <c r="CT2285" i="64"/>
  <c r="CU2285" i="64"/>
  <c r="CV2285" i="64"/>
  <c r="CW2285" i="64"/>
  <c r="CX2285" i="64"/>
  <c r="CY2285" i="64"/>
  <c r="CZ2285" i="64"/>
  <c r="DA2285" i="64"/>
  <c r="DB2285" i="64"/>
  <c r="DC2285" i="64"/>
  <c r="DD2285" i="64"/>
  <c r="DE2285" i="64"/>
  <c r="DF2285" i="64"/>
  <c r="DG2285" i="64"/>
  <c r="DH2285" i="64"/>
  <c r="DI2285" i="64"/>
  <c r="DJ2285" i="64"/>
  <c r="DK2285" i="64"/>
  <c r="DL2285" i="64"/>
  <c r="CO2285" i="64"/>
  <c r="CN2285" i="64"/>
  <c r="CN2286" i="64"/>
  <c r="CN2289" i="64"/>
  <c r="CN2290" i="64"/>
  <c r="G2290" i="64"/>
  <c r="E2290" i="64"/>
  <c r="G2289" i="64"/>
  <c r="E2289" i="64"/>
  <c r="G2288" i="64"/>
  <c r="E2288" i="64"/>
  <c r="G2287" i="64"/>
  <c r="E2287" i="64"/>
  <c r="G2286" i="64"/>
  <c r="E2286" i="64"/>
  <c r="G2285" i="64"/>
  <c r="E2285" i="64"/>
  <c r="G2284" i="64"/>
  <c r="E2284" i="64"/>
  <c r="G2283" i="64"/>
  <c r="E2283" i="64"/>
  <c r="H2282" i="64"/>
  <c r="I2279" i="64"/>
  <c r="I2280" i="64" s="1"/>
  <c r="I2281" i="64" s="1"/>
  <c r="G2275" i="64"/>
  <c r="G2274" i="64"/>
  <c r="E2274" i="64"/>
  <c r="E2273" i="64"/>
  <c r="G2240" i="64"/>
  <c r="G2263" i="64"/>
  <c r="E2263" i="64"/>
  <c r="G2262" i="64"/>
  <c r="E2262" i="64"/>
  <c r="G2261" i="64"/>
  <c r="E2261" i="64"/>
  <c r="G2260" i="64"/>
  <c r="E2260" i="64"/>
  <c r="DL2259" i="64"/>
  <c r="DK2259" i="64"/>
  <c r="DJ2259" i="64"/>
  <c r="DI2259" i="64"/>
  <c r="DH2259" i="64"/>
  <c r="DG2259" i="64"/>
  <c r="DF2259" i="64"/>
  <c r="DE2259" i="64"/>
  <c r="DD2259" i="64"/>
  <c r="DC2259" i="64"/>
  <c r="DB2259" i="64"/>
  <c r="DA2259" i="64"/>
  <c r="CZ2259" i="64"/>
  <c r="CY2259" i="64"/>
  <c r="CX2259" i="64"/>
  <c r="CW2259" i="64"/>
  <c r="CV2259" i="64"/>
  <c r="CU2259" i="64"/>
  <c r="CT2259" i="64"/>
  <c r="CS2259" i="64"/>
  <c r="CR2259" i="64"/>
  <c r="CQ2259" i="64"/>
  <c r="CP2259" i="64"/>
  <c r="CO2259" i="64"/>
  <c r="G2259" i="64"/>
  <c r="E2259" i="64"/>
  <c r="G2258" i="64"/>
  <c r="E2258" i="64"/>
  <c r="G2257" i="64"/>
  <c r="E2257" i="64"/>
  <c r="G2256" i="64"/>
  <c r="E2256" i="64"/>
  <c r="H2255" i="64"/>
  <c r="I2244" i="64"/>
  <c r="I2245" i="64" s="1"/>
  <c r="I2246" i="64" s="1"/>
  <c r="I2247" i="64" s="1"/>
  <c r="I2248" i="64" s="1"/>
  <c r="I2249" i="64" s="1"/>
  <c r="I2250" i="64" s="1"/>
  <c r="I2251" i="64" s="1"/>
  <c r="I2252" i="64" s="1"/>
  <c r="I2253" i="64" s="1"/>
  <c r="I2254" i="64" s="1"/>
  <c r="G2244" i="64"/>
  <c r="G2245" i="64" s="1"/>
  <c r="G2246" i="64" s="1"/>
  <c r="G2247" i="64" s="1"/>
  <c r="G2248" i="64" s="1"/>
  <c r="G2249" i="64" s="1"/>
  <c r="G2250" i="64" s="1"/>
  <c r="G2251" i="64" s="1"/>
  <c r="G2252" i="64" s="1"/>
  <c r="G2253" i="64" s="1"/>
  <c r="G2254" i="64" s="1"/>
  <c r="G2239" i="64"/>
  <c r="E2239" i="64"/>
  <c r="E2238" i="64"/>
  <c r="G2223" i="64"/>
  <c r="G2224" i="64"/>
  <c r="G2225" i="64"/>
  <c r="G2226" i="64"/>
  <c r="G2227" i="64"/>
  <c r="G2228" i="64"/>
  <c r="G2229" i="64"/>
  <c r="G2206" i="64"/>
  <c r="I2210" i="64"/>
  <c r="I2211" i="64" s="1"/>
  <c r="I2212" i="64" s="1"/>
  <c r="I2213" i="64" s="1"/>
  <c r="I2214" i="64" s="1"/>
  <c r="I2215" i="64" s="1"/>
  <c r="I2216" i="64" s="1"/>
  <c r="I2217" i="64" s="1"/>
  <c r="I2218" i="64" s="1"/>
  <c r="I2219" i="64" s="1"/>
  <c r="I2220" i="64" s="1"/>
  <c r="G2210" i="64"/>
  <c r="G2211" i="64" s="1"/>
  <c r="G2212" i="64" s="1"/>
  <c r="G2213" i="64" s="1"/>
  <c r="G2214" i="64" s="1"/>
  <c r="G2215" i="64" s="1"/>
  <c r="G2216" i="64" s="1"/>
  <c r="G2217" i="64" s="1"/>
  <c r="G2218" i="64" s="1"/>
  <c r="G2219" i="64" s="1"/>
  <c r="G2220" i="64" s="1"/>
  <c r="E2229" i="64"/>
  <c r="E2228" i="64"/>
  <c r="E2227" i="64"/>
  <c r="E2226" i="64"/>
  <c r="DL2225" i="64"/>
  <c r="DK2225" i="64"/>
  <c r="DJ2225" i="64"/>
  <c r="DI2225" i="64"/>
  <c r="DH2225" i="64"/>
  <c r="DG2225" i="64"/>
  <c r="DF2225" i="64"/>
  <c r="DE2225" i="64"/>
  <c r="DD2225" i="64"/>
  <c r="DC2225" i="64"/>
  <c r="DB2225" i="64"/>
  <c r="DA2225" i="64"/>
  <c r="CZ2225" i="64"/>
  <c r="CY2225" i="64"/>
  <c r="CX2225" i="64"/>
  <c r="CW2225" i="64"/>
  <c r="CV2225" i="64"/>
  <c r="CU2225" i="64"/>
  <c r="CT2225" i="64"/>
  <c r="CS2225" i="64"/>
  <c r="CR2225" i="64"/>
  <c r="CQ2225" i="64"/>
  <c r="CP2225" i="64"/>
  <c r="CO2225" i="64"/>
  <c r="E2225" i="64"/>
  <c r="E2224" i="64"/>
  <c r="E2223" i="64"/>
  <c r="G2222" i="64"/>
  <c r="E2222" i="64"/>
  <c r="G2205" i="64"/>
  <c r="E2205" i="64"/>
  <c r="E2204" i="64"/>
  <c r="AN691" i="64" a="1"/>
  <c r="BN691" i="64" a="1"/>
  <c r="AS691" i="64" a="1"/>
  <c r="BS691" i="64" a="1"/>
  <c r="BK691" i="64" a="1"/>
  <c r="BF691" i="64" a="1"/>
  <c r="AO691" i="64" a="1"/>
  <c r="AX691" i="64" a="1"/>
  <c r="AM691" i="64" a="1"/>
  <c r="CB691" i="64" a="1"/>
  <c r="AG691" i="64" a="1"/>
  <c r="CF691" i="64" a="1"/>
  <c r="X691" i="64" a="1"/>
  <c r="AF691" i="64" a="1"/>
  <c r="AJ691" i="64" a="1"/>
  <c r="AP691" i="64" a="1"/>
  <c r="BX691" i="64" a="1"/>
  <c r="BA691" i="64" a="1"/>
  <c r="BU691" i="64" a="1"/>
  <c r="BL691" i="64" a="1"/>
  <c r="CE691" i="64" a="1"/>
  <c r="S691" i="64" a="1"/>
  <c r="AW691" i="64" a="1"/>
  <c r="V772" i="64" a="1"/>
  <c r="BO691" i="64" a="1"/>
  <c r="AV691" i="64" a="1"/>
  <c r="BZ691" i="64" a="1"/>
  <c r="BV691" i="64" a="1"/>
  <c r="BC691" i="64" a="1"/>
  <c r="CC691" i="64" a="1"/>
  <c r="AE691" i="64" a="1"/>
  <c r="BY691" i="64" a="1"/>
  <c r="AL691" i="64" a="1"/>
  <c r="BJ691" i="64" a="1"/>
  <c r="BP691" i="64" a="1"/>
  <c r="AT691" i="64" a="1"/>
  <c r="Y691" i="64" a="1"/>
  <c r="U691" i="64" a="1"/>
  <c r="CG691" i="64" a="1"/>
  <c r="BQ691" i="64" a="1"/>
  <c r="CL691" i="64" a="1"/>
  <c r="CH691" i="64" a="1"/>
  <c r="BB691" i="64" a="1"/>
  <c r="AH691" i="64" a="1"/>
  <c r="BH691" i="64" a="1"/>
  <c r="BM691" i="64" a="1"/>
  <c r="BT691" i="64" a="1"/>
  <c r="CN693" i="64" a="1"/>
  <c r="W691" i="64" a="1"/>
  <c r="Z691" i="64" a="1"/>
  <c r="AZ691" i="64" a="1"/>
  <c r="AB691" i="64" a="1"/>
  <c r="BG691" i="64" a="1"/>
  <c r="T691" i="64" a="1"/>
  <c r="BR691" i="64" a="1"/>
  <c r="CI691" i="64" a="1"/>
  <c r="V691" i="64" a="1"/>
  <c r="AD691" i="64" a="1"/>
  <c r="BW691" i="64" a="1"/>
  <c r="CA691" i="64" a="1"/>
  <c r="AY691" i="64" a="1"/>
  <c r="AI691" i="64" a="1"/>
  <c r="AC691" i="64" a="1"/>
  <c r="BI691" i="64" a="1"/>
  <c r="CN691" i="64" a="1"/>
  <c r="AQ691" i="64" a="1"/>
  <c r="AK691" i="64" a="1"/>
  <c r="AR691" i="64" a="1"/>
  <c r="CJ691" i="64" a="1"/>
  <c r="CD691" i="64" a="1"/>
  <c r="AU691" i="64" a="1"/>
  <c r="CK691" i="64" a="1"/>
  <c r="BE691" i="64" a="1"/>
  <c r="BD691" i="64" a="1"/>
  <c r="AA691" i="64" a="1"/>
  <c r="V1136" i="64" a="1"/>
  <c r="CO972" i="64" l="1"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Q973" i="64" s="1"/>
  <c r="CP971" i="64" a="1"/>
  <c r="CP971" i="64" s="1"/>
  <c r="CP973" i="64" s="1"/>
  <c r="CT971" i="64" a="1"/>
  <c r="CT971" i="64" s="1"/>
  <c r="CT973" i="64" s="1"/>
  <c r="CR971" i="64" a="1"/>
  <c r="CR971" i="64" s="1"/>
  <c r="CS971" i="64" a="1"/>
  <c r="CS971" i="64" s="1"/>
  <c r="CV50" i="1170"/>
  <c r="CT51" i="1170"/>
  <c r="CV48" i="1170"/>
  <c r="CV53" i="1170" s="1"/>
  <c r="CU51" i="1170"/>
  <c r="CV52" i="1170"/>
  <c r="CV49" i="1170"/>
  <c r="CV33" i="1170"/>
  <c r="CV38" i="1170" s="1"/>
  <c r="CR17" i="861"/>
  <c r="CT17" i="861"/>
  <c r="CU36" i="1170"/>
  <c r="CO36" i="1170"/>
  <c r="CT36" i="1170"/>
  <c r="CP35" i="1170"/>
  <c r="CV35" i="1170"/>
  <c r="CN55" i="1170"/>
  <c r="CN56" i="1170" s="1"/>
  <c r="CV36" i="1170"/>
  <c r="Z2" i="1170"/>
  <c r="Y3" i="1170"/>
  <c r="Y7" i="1170"/>
  <c r="X8" i="1170" s="1"/>
  <c r="Y1" i="1170"/>
  <c r="CS37" i="1170"/>
  <c r="CS52" i="1170"/>
  <c r="CM22" i="861"/>
  <c r="CT23" i="1170"/>
  <c r="CT33" i="1170"/>
  <c r="CT38" i="1170" s="1"/>
  <c r="CT48" i="1170"/>
  <c r="CT53" i="1170" s="1"/>
  <c r="CU35" i="1170"/>
  <c r="CU50" i="1170"/>
  <c r="CQ37" i="1170"/>
  <c r="CQ52" i="1170"/>
  <c r="CR34" i="1170"/>
  <c r="CR49" i="1170"/>
  <c r="CO35" i="1170"/>
  <c r="CO50" i="1170"/>
  <c r="CS22" i="861"/>
  <c r="CP17" i="861"/>
  <c r="CS23" i="1170"/>
  <c r="CS33" i="1170"/>
  <c r="CS38" i="1170" s="1"/>
  <c r="CS48" i="1170"/>
  <c r="CS53" i="1170" s="1"/>
  <c r="CS36" i="1170"/>
  <c r="CS51" i="1170"/>
  <c r="T56" i="1170"/>
  <c r="W34" i="1170"/>
  <c r="W49" i="1170"/>
  <c r="CO49" i="1170"/>
  <c r="CO34" i="1170"/>
  <c r="CT50" i="1170"/>
  <c r="CT35" i="1170"/>
  <c r="CP49" i="1170"/>
  <c r="CP34" i="1170"/>
  <c r="CO51" i="1170"/>
  <c r="CQ36" i="1170"/>
  <c r="CQ51" i="1170"/>
  <c r="CP50" i="1170"/>
  <c r="CU34" i="1170"/>
  <c r="CU49" i="1170"/>
  <c r="CM55" i="1170"/>
  <c r="CM56" i="1170" s="1"/>
  <c r="CP36" i="1170"/>
  <c r="CP51" i="1170"/>
  <c r="CQ50" i="1170"/>
  <c r="CQ35" i="1170"/>
  <c r="W37" i="1170"/>
  <c r="W52" i="1170"/>
  <c r="CP33" i="1170"/>
  <c r="CP38" i="1170" s="1"/>
  <c r="CP48" i="1170"/>
  <c r="CP53" i="1170" s="1"/>
  <c r="CP23" i="1170"/>
  <c r="CP52" i="1170"/>
  <c r="CP37" i="1170"/>
  <c r="CQ48" i="1170"/>
  <c r="CQ53" i="1170" s="1"/>
  <c r="CQ33" i="1170"/>
  <c r="CQ38" i="1170" s="1"/>
  <c r="CQ23" i="1170"/>
  <c r="W23" i="1170"/>
  <c r="W33" i="1170"/>
  <c r="W48" i="1170"/>
  <c r="CO52" i="1170"/>
  <c r="CO37" i="1170"/>
  <c r="CR23" i="1170"/>
  <c r="CR48" i="1170"/>
  <c r="CR53" i="1170" s="1"/>
  <c r="CR33" i="1170"/>
  <c r="CR38" i="1170" s="1"/>
  <c r="CS35" i="1170"/>
  <c r="CS50" i="1170"/>
  <c r="V38" i="1170"/>
  <c r="V17" i="861" s="1"/>
  <c r="W8" i="1170"/>
  <c r="CR51" i="1170"/>
  <c r="CR36" i="1170"/>
  <c r="W51" i="1170"/>
  <c r="W36" i="1170"/>
  <c r="U55" i="1170"/>
  <c r="CU37" i="1170"/>
  <c r="CU52" i="1170"/>
  <c r="CU48" i="1170"/>
  <c r="CU53" i="1170" s="1"/>
  <c r="CU33" i="1170"/>
  <c r="CU38" i="1170" s="1"/>
  <c r="CU23" i="1170"/>
  <c r="CQ34" i="1170"/>
  <c r="CQ49" i="1170"/>
  <c r="CV51" i="1170"/>
  <c r="V53" i="1170"/>
  <c r="V22" i="861" s="1"/>
  <c r="CS34" i="1170"/>
  <c r="CS49" i="1170"/>
  <c r="CR37" i="1170"/>
  <c r="CR52" i="1170"/>
  <c r="CR22" i="861"/>
  <c r="X4" i="1170"/>
  <c r="X19" i="1170"/>
  <c r="X21" i="1170"/>
  <c r="X29" i="1170"/>
  <c r="X22" i="1170"/>
  <c r="X30" i="1170"/>
  <c r="X27" i="1170"/>
  <c r="X28" i="1170"/>
  <c r="X26" i="1170"/>
  <c r="X18" i="1170"/>
  <c r="X43" i="1170"/>
  <c r="X20" i="1170"/>
  <c r="X44" i="1170"/>
  <c r="X42" i="1170"/>
  <c r="X41" i="1170"/>
  <c r="X45" i="1170"/>
  <c r="CO33" i="1170"/>
  <c r="CO38" i="1170" s="1"/>
  <c r="CO23" i="1170"/>
  <c r="CO48" i="1170"/>
  <c r="CO53" i="1170" s="1"/>
  <c r="CT37" i="1170"/>
  <c r="CT52" i="1170"/>
  <c r="CT22" i="861"/>
  <c r="CP22" i="861"/>
  <c r="CO22" i="861"/>
  <c r="CR35" i="1170"/>
  <c r="CR50" i="1170"/>
  <c r="W35" i="1170"/>
  <c r="W50" i="1170"/>
  <c r="CT34" i="1170"/>
  <c r="CT49" i="1170"/>
  <c r="CW22" i="861"/>
  <c r="CW17" i="861"/>
  <c r="CW35" i="1170"/>
  <c r="CW50" i="1170"/>
  <c r="CW36" i="1170"/>
  <c r="CW51" i="1170"/>
  <c r="CX1" i="1170"/>
  <c r="CW34" i="1170"/>
  <c r="CW49" i="1170"/>
  <c r="CX4" i="1170"/>
  <c r="CX21" i="1170"/>
  <c r="CX29" i="1170"/>
  <c r="CX26" i="1170"/>
  <c r="CX22" i="1170"/>
  <c r="CX30" i="1170"/>
  <c r="CX19" i="1170"/>
  <c r="CX27" i="1170"/>
  <c r="CX20" i="1170"/>
  <c r="CX18" i="1170"/>
  <c r="CX28" i="1170"/>
  <c r="CX41" i="1170"/>
  <c r="CX44" i="1170"/>
  <c r="CX42" i="1170"/>
  <c r="CX45" i="1170"/>
  <c r="CX43" i="1170"/>
  <c r="CZ2" i="1170"/>
  <c r="CY3" i="1170"/>
  <c r="CY7" i="1170"/>
  <c r="CY8" i="1170"/>
  <c r="CW33" i="1170"/>
  <c r="CW38" i="1170" s="1"/>
  <c r="CW23" i="1170"/>
  <c r="CW48" i="1170"/>
  <c r="CW53" i="1170" s="1"/>
  <c r="CW52" i="1170"/>
  <c r="CW37" i="1170"/>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P13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0" i="861"/>
  <c r="X259"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4"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69" i="64"/>
  <c r="J2070" i="64"/>
  <c r="R2070" i="64" s="1"/>
  <c r="CN2070" i="64"/>
  <c r="H2221" i="64"/>
  <c r="CP772" i="64" a="1"/>
  <c r="W1136" i="64" a="1"/>
  <c r="CO772" i="64" a="1"/>
  <c r="CR772" i="64" a="1"/>
  <c r="CQ772" i="64" a="1"/>
  <c r="CN772" i="64" a="1"/>
  <c r="CS772" i="64" a="1"/>
  <c r="CO1136" i="64" a="1"/>
  <c r="CU772" i="64" a="1"/>
  <c r="CT772" i="64" a="1"/>
  <c r="W772" i="64" a="1"/>
  <c r="CM772" i="64" a="1"/>
  <c r="CS973" i="64" l="1"/>
  <c r="CR973" i="64"/>
  <c r="CO973" i="64"/>
  <c r="CU973" i="64"/>
  <c r="CV971" i="64" a="1"/>
  <c r="CV971" i="64" s="1"/>
  <c r="CV972" i="64" a="1"/>
  <c r="CV972" i="64" s="1"/>
  <c r="X971" i="64" a="1"/>
  <c r="X971" i="64" s="1"/>
  <c r="X972" i="64" a="1"/>
  <c r="X972" i="64" s="1"/>
  <c r="W973" i="64"/>
  <c r="CV55" i="1170"/>
  <c r="CV56" i="1170" s="1"/>
  <c r="CN17" i="861"/>
  <c r="CS55" i="1170"/>
  <c r="CS56" i="1170" s="1"/>
  <c r="CO17" i="861"/>
  <c r="CS17" i="861"/>
  <c r="CV22" i="861"/>
  <c r="CV17" i="861"/>
  <c r="CR55" i="1170"/>
  <c r="CR56" i="1170" s="1"/>
  <c r="X37" i="1170"/>
  <c r="X52" i="1170"/>
  <c r="CU22" i="861"/>
  <c r="CU17" i="861"/>
  <c r="CO55" i="1170"/>
  <c r="CO56" i="1170" s="1"/>
  <c r="X36" i="1170"/>
  <c r="X51" i="1170"/>
  <c r="X34" i="1170"/>
  <c r="X49" i="1170"/>
  <c r="CP55" i="1170"/>
  <c r="CP56" i="1170" s="1"/>
  <c r="W53" i="1170"/>
  <c r="W22" i="861" s="1"/>
  <c r="W38" i="1170"/>
  <c r="W17" i="861" s="1"/>
  <c r="V55" i="1170"/>
  <c r="CQ17" i="861"/>
  <c r="CQ22" i="861"/>
  <c r="CU55" i="1170"/>
  <c r="CU56" i="1170" s="1"/>
  <c r="X35" i="1170"/>
  <c r="X50" i="1170"/>
  <c r="CQ55" i="1170"/>
  <c r="CQ56" i="1170" s="1"/>
  <c r="Y26" i="1170"/>
  <c r="Y44" i="1170"/>
  <c r="Y41" i="1170"/>
  <c r="Y45" i="1170"/>
  <c r="Y43" i="1170"/>
  <c r="Y19" i="1170"/>
  <c r="Y21" i="1170"/>
  <c r="Y27" i="1170"/>
  <c r="Y22" i="1170"/>
  <c r="Y20" i="1170"/>
  <c r="Y30" i="1170"/>
  <c r="Y28" i="1170"/>
  <c r="Y42" i="1170"/>
  <c r="Y18" i="1170"/>
  <c r="Y29" i="1170"/>
  <c r="Y4" i="1170"/>
  <c r="X23" i="1170"/>
  <c r="X33" i="1170"/>
  <c r="X48" i="1170"/>
  <c r="Z1" i="1170"/>
  <c r="AA2" i="1170"/>
  <c r="Z3" i="1170"/>
  <c r="Z7" i="1170"/>
  <c r="CT55" i="1170"/>
  <c r="CT56" i="1170" s="1"/>
  <c r="U56" i="1170"/>
  <c r="CX22" i="861"/>
  <c r="CX17" i="861"/>
  <c r="CW55" i="1170"/>
  <c r="CW56" i="1170" s="1"/>
  <c r="CY1" i="1170"/>
  <c r="CY4" i="1170"/>
  <c r="CY26" i="1170"/>
  <c r="CY20" i="1170"/>
  <c r="CY21" i="1170"/>
  <c r="CY27" i="1170"/>
  <c r="CY22" i="1170"/>
  <c r="CY30" i="1170"/>
  <c r="CY29" i="1170"/>
  <c r="CY19" i="1170"/>
  <c r="CY18" i="1170"/>
  <c r="CY28" i="1170"/>
  <c r="CY43" i="1170"/>
  <c r="CY41" i="1170"/>
  <c r="CY44" i="1170"/>
  <c r="CY42" i="1170"/>
  <c r="CY45" i="1170"/>
  <c r="CX33" i="1170"/>
  <c r="CX38" i="1170" s="1"/>
  <c r="CX23" i="1170"/>
  <c r="CX48" i="1170"/>
  <c r="CX53" i="1170" s="1"/>
  <c r="DA2" i="1170"/>
  <c r="CZ3" i="1170"/>
  <c r="CZ8" i="1170"/>
  <c r="CZ7" i="1170"/>
  <c r="CX35" i="1170"/>
  <c r="CX50" i="1170"/>
  <c r="CX34" i="1170"/>
  <c r="CX49" i="1170"/>
  <c r="CX37" i="1170"/>
  <c r="CX52" i="1170"/>
  <c r="CX36" i="1170"/>
  <c r="CX51" i="1170"/>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CN23" i="86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N91"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94"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696" i="64"/>
  <c r="CN2071" i="64"/>
  <c r="J2071" i="64"/>
  <c r="R2071" i="64" s="1"/>
  <c r="E1992" i="64"/>
  <c r="E1991" i="64"/>
  <c r="E1476" i="64"/>
  <c r="E1475" i="64"/>
  <c r="E1477" i="64"/>
  <c r="E1441" i="64"/>
  <c r="E1440" i="64"/>
  <c r="E1439" i="64"/>
  <c r="E1438" i="64"/>
  <c r="I1404" i="64"/>
  <c r="R1404" i="64" s="1"/>
  <c r="X772" i="64" a="1"/>
  <c r="CV772" i="64" a="1"/>
  <c r="CP1136" i="64" a="1"/>
  <c r="X1136" i="64" a="1"/>
  <c r="X973" i="64" l="1"/>
  <c r="CW971" i="64" a="1"/>
  <c r="CW971" i="64" s="1"/>
  <c r="CW972" i="64" a="1"/>
  <c r="CW972" i="64" s="1"/>
  <c r="Y971" i="64" a="1"/>
  <c r="Y971" i="64" s="1"/>
  <c r="Y972" i="64" a="1"/>
  <c r="Y972" i="64" s="1"/>
  <c r="CV973" i="64"/>
  <c r="Y8" i="1170"/>
  <c r="Z29" i="1170"/>
  <c r="Z44" i="1170"/>
  <c r="Z41" i="1170"/>
  <c r="Z45" i="1170"/>
  <c r="Z43" i="1170"/>
  <c r="Z22" i="1170"/>
  <c r="Z18" i="1170"/>
  <c r="Z4" i="1170"/>
  <c r="Z28" i="1170"/>
  <c r="Z19" i="1170"/>
  <c r="Z26" i="1170"/>
  <c r="Z42" i="1170"/>
  <c r="Z20" i="1170"/>
  <c r="Z30" i="1170"/>
  <c r="Z21" i="1170"/>
  <c r="Z27" i="1170"/>
  <c r="AA7" i="1170"/>
  <c r="AA1" i="1170"/>
  <c r="AB2" i="1170"/>
  <c r="AA3" i="1170"/>
  <c r="Y33" i="1170"/>
  <c r="Y23" i="1170"/>
  <c r="Y48" i="1170"/>
  <c r="W55" i="1170"/>
  <c r="Y35" i="1170"/>
  <c r="Y50" i="1170"/>
  <c r="X53" i="1170"/>
  <c r="X22" i="861" s="1"/>
  <c r="Y52" i="1170"/>
  <c r="Y37" i="1170"/>
  <c r="X38" i="1170"/>
  <c r="X17" i="861" s="1"/>
  <c r="Y36" i="1170"/>
  <c r="Y51" i="1170"/>
  <c r="Y34" i="1170"/>
  <c r="Y49" i="1170"/>
  <c r="V56" i="1170"/>
  <c r="CY22" i="861"/>
  <c r="CY17" i="861"/>
  <c r="CZ1" i="1170"/>
  <c r="CX55" i="1170"/>
  <c r="CX56" i="1170" s="1"/>
  <c r="CY34" i="1170"/>
  <c r="CY49" i="1170"/>
  <c r="CY37" i="1170"/>
  <c r="CY52" i="1170"/>
  <c r="CZ4" i="1170"/>
  <c r="CZ20" i="1170"/>
  <c r="CZ28" i="1170"/>
  <c r="CZ19" i="1170"/>
  <c r="CZ22" i="1170"/>
  <c r="CZ18" i="1170"/>
  <c r="CZ30" i="1170"/>
  <c r="CZ29" i="1170"/>
  <c r="CZ21" i="1170"/>
  <c r="CZ27" i="1170"/>
  <c r="CZ43" i="1170"/>
  <c r="CZ26" i="1170"/>
  <c r="CZ41" i="1170"/>
  <c r="CZ44" i="1170"/>
  <c r="CZ42" i="1170"/>
  <c r="CZ45" i="1170"/>
  <c r="DB2" i="1170"/>
  <c r="DA3" i="1170"/>
  <c r="DA8" i="1170"/>
  <c r="DA7" i="1170"/>
  <c r="CY51" i="1170"/>
  <c r="CY36" i="1170"/>
  <c r="CY50" i="1170"/>
  <c r="CY35" i="1170"/>
  <c r="CY23" i="1170"/>
  <c r="CY33" i="1170"/>
  <c r="CY38" i="1170" s="1"/>
  <c r="CY48" i="1170"/>
  <c r="CY53" i="1170" s="1"/>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CQ1136" i="64" a="1"/>
  <c r="Y772" i="64" a="1"/>
  <c r="Y1136" i="64" a="1"/>
  <c r="CW973" i="64" l="1"/>
  <c r="Y973" i="64"/>
  <c r="Z35" i="1170"/>
  <c r="Z50" i="1170"/>
  <c r="W56" i="1170"/>
  <c r="Z34" i="1170"/>
  <c r="Z49" i="1170"/>
  <c r="Y53" i="1170"/>
  <c r="Y22" i="861" s="1"/>
  <c r="Y38" i="1170"/>
  <c r="Y17" i="861" s="1"/>
  <c r="Z23" i="1170"/>
  <c r="Z33" i="1170"/>
  <c r="Z48" i="1170"/>
  <c r="Z52" i="1170"/>
  <c r="Z37" i="1170"/>
  <c r="X55" i="1170"/>
  <c r="AA28" i="1170"/>
  <c r="AA19" i="1170"/>
  <c r="AA44" i="1170"/>
  <c r="AA45" i="1170"/>
  <c r="AA42" i="1170"/>
  <c r="AA41" i="1170"/>
  <c r="AA43" i="1170"/>
  <c r="AA18" i="1170"/>
  <c r="AA27" i="1170"/>
  <c r="AA4" i="1170"/>
  <c r="AA29" i="1170"/>
  <c r="AA26" i="1170"/>
  <c r="AA20" i="1170"/>
  <c r="AA22" i="1170"/>
  <c r="AA30" i="1170"/>
  <c r="AA21" i="1170"/>
  <c r="AB7" i="1170"/>
  <c r="AB1" i="1170"/>
  <c r="AC2" i="1170"/>
  <c r="AB3" i="1170"/>
  <c r="Z8" i="1170"/>
  <c r="Z36" i="1170"/>
  <c r="Z51" i="1170"/>
  <c r="CZ17" i="861"/>
  <c r="CZ22" i="861"/>
  <c r="DA1" i="1170"/>
  <c r="CZ51" i="1170"/>
  <c r="CZ36" i="1170"/>
  <c r="CZ33" i="1170"/>
  <c r="CZ38" i="1170" s="1"/>
  <c r="CZ23" i="1170"/>
  <c r="CZ48" i="1170"/>
  <c r="CZ53" i="1170" s="1"/>
  <c r="CZ37" i="1170"/>
  <c r="CZ52" i="1170"/>
  <c r="CZ34" i="1170"/>
  <c r="CZ49" i="1170"/>
  <c r="DA4" i="1170"/>
  <c r="DA20" i="1170"/>
  <c r="DA26" i="1170"/>
  <c r="DA18" i="1170"/>
  <c r="DA28" i="1170"/>
  <c r="DA22" i="1170"/>
  <c r="DA30" i="1170"/>
  <c r="DA19" i="1170"/>
  <c r="DA29" i="1170"/>
  <c r="DA21" i="1170"/>
  <c r="DA27" i="1170"/>
  <c r="DA44" i="1170"/>
  <c r="DA45" i="1170"/>
  <c r="DA43" i="1170"/>
  <c r="DA41" i="1170"/>
  <c r="DA42" i="1170"/>
  <c r="CZ35" i="1170"/>
  <c r="CZ50" i="1170"/>
  <c r="CY55" i="1170"/>
  <c r="CY56" i="1170" s="1"/>
  <c r="DB8" i="1170"/>
  <c r="DC2" i="1170"/>
  <c r="DB3" i="1170"/>
  <c r="DB7" i="1170"/>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T43" i="861"/>
  <c r="T95" i="861"/>
  <c r="Z259" i="64"/>
  <c r="Z7" i="64"/>
  <c r="Y8" i="64" s="1"/>
  <c r="CO43" i="861"/>
  <c r="Y4" i="64"/>
  <c r="S46" i="861"/>
  <c r="S87" i="861" s="1"/>
  <c r="CO67"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8" i="861"/>
  <c r="CN28" i="861" s="1"/>
  <c r="CX7" i="863"/>
  <c r="CX53" i="863" a="1"/>
  <c r="CX53" i="863" s="1"/>
  <c r="CY2" i="863"/>
  <c r="CX56" i="863" a="1"/>
  <c r="CX56" i="863" s="1"/>
  <c r="CW43" i="863"/>
  <c r="CW42" i="863"/>
  <c r="CW21" i="863" s="1"/>
  <c r="CW32" i="861" s="1"/>
  <c r="CW57" i="863"/>
  <c r="CO23" i="861"/>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4" i="861" s="1"/>
  <c r="Y43" i="863"/>
  <c r="Y42" i="863"/>
  <c r="Y21" i="863" s="1"/>
  <c r="X32" i="861"/>
  <c r="CQ1" i="860"/>
  <c r="CR9" i="860"/>
  <c r="CR8" i="860"/>
  <c r="CR3" i="860"/>
  <c r="CS2" i="860"/>
  <c r="CQ4" i="860"/>
  <c r="I1405" i="64"/>
  <c r="I1406" i="64" s="1"/>
  <c r="R1406" i="64" s="1"/>
  <c r="CN1792" i="64"/>
  <c r="CN1814" i="64"/>
  <c r="CO1814" i="64" s="1"/>
  <c r="CO1816" i="64" s="1"/>
  <c r="CN1836" i="64"/>
  <c r="CO1836" i="64" s="1"/>
  <c r="CP1836" i="64" s="1"/>
  <c r="CP1775" i="64"/>
  <c r="CQ1775" i="64"/>
  <c r="CR1775" i="64"/>
  <c r="CS1775" i="64"/>
  <c r="CT1775" i="64"/>
  <c r="CU1775" i="64"/>
  <c r="CV1775" i="64"/>
  <c r="CW1775" i="64"/>
  <c r="CX1775" i="64"/>
  <c r="CY1775" i="64"/>
  <c r="CZ1775" i="64"/>
  <c r="DA1775" i="64"/>
  <c r="DB1775" i="64"/>
  <c r="DC1775" i="64"/>
  <c r="DD1775" i="64"/>
  <c r="DE1775" i="64"/>
  <c r="DF1775" i="64"/>
  <c r="DG1775" i="64"/>
  <c r="DH1775" i="64"/>
  <c r="DI1775" i="64"/>
  <c r="DJ1775" i="64"/>
  <c r="DK1775" i="64"/>
  <c r="DL1775" i="64"/>
  <c r="CP1779" i="64"/>
  <c r="CQ1779" i="64"/>
  <c r="CR1779" i="64"/>
  <c r="CS1779" i="64"/>
  <c r="CT1779" i="64"/>
  <c r="CU1779" i="64"/>
  <c r="CV1779" i="64"/>
  <c r="CW1779" i="64"/>
  <c r="CX1779" i="64"/>
  <c r="CY1779" i="64"/>
  <c r="CZ1779" i="64"/>
  <c r="DA1779" i="64"/>
  <c r="DB1779" i="64"/>
  <c r="DC1779" i="64"/>
  <c r="DD1779" i="64"/>
  <c r="DE1779" i="64"/>
  <c r="DF1779" i="64"/>
  <c r="DG1779" i="64"/>
  <c r="DH1779" i="64"/>
  <c r="DI1779" i="64"/>
  <c r="DJ1779" i="64"/>
  <c r="DK1779" i="64"/>
  <c r="DL1779" i="64"/>
  <c r="CO1779" i="64"/>
  <c r="CO1775" i="64"/>
  <c r="CP2169" i="64"/>
  <c r="CQ2169" i="64"/>
  <c r="CR2169" i="64"/>
  <c r="CS2169" i="64"/>
  <c r="CT2169" i="64"/>
  <c r="CU2169" i="64"/>
  <c r="CV2169" i="64"/>
  <c r="CW2169" i="64"/>
  <c r="CX2169" i="64"/>
  <c r="CY2169" i="64"/>
  <c r="CZ2169" i="64"/>
  <c r="DA2169" i="64"/>
  <c r="DB2169" i="64"/>
  <c r="DC2169" i="64"/>
  <c r="DD2169" i="64"/>
  <c r="DE2169" i="64"/>
  <c r="DF2169" i="64"/>
  <c r="DG2169" i="64"/>
  <c r="DH2169" i="64"/>
  <c r="DI2169" i="64"/>
  <c r="DJ2169" i="64"/>
  <c r="DK2169" i="64"/>
  <c r="DL2169" i="64"/>
  <c r="CO2169" i="64"/>
  <c r="CP2190" i="64"/>
  <c r="CQ2190" i="64"/>
  <c r="CR2190" i="64"/>
  <c r="CS2190" i="64"/>
  <c r="CT2190" i="64"/>
  <c r="CU2190" i="64"/>
  <c r="CV2190" i="64"/>
  <c r="CW2190" i="64"/>
  <c r="CX2190" i="64"/>
  <c r="CY2190" i="64"/>
  <c r="CZ2190" i="64"/>
  <c r="DA2190" i="64"/>
  <c r="DB2190" i="64"/>
  <c r="DC2190" i="64"/>
  <c r="DD2190" i="64"/>
  <c r="DE2190" i="64"/>
  <c r="DF2190" i="64"/>
  <c r="DG2190" i="64"/>
  <c r="DH2190" i="64"/>
  <c r="DI2190" i="64"/>
  <c r="DJ2190" i="64"/>
  <c r="DK2190" i="64"/>
  <c r="DL2190" i="64"/>
  <c r="CO2190" i="64"/>
  <c r="DL20" i="64"/>
  <c r="DL21" i="64"/>
  <c r="DL22" i="64"/>
  <c r="DL23" i="64"/>
  <c r="DL44" i="64"/>
  <c r="DL2402"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49" i="64"/>
  <c r="DL1651" i="64"/>
  <c r="DL1680" i="64"/>
  <c r="DL1682" i="64"/>
  <c r="DL1683" i="64"/>
  <c r="DL1706" i="64"/>
  <c r="DL1730" i="64"/>
  <c r="DL1731" i="64"/>
  <c r="DL1800" i="64"/>
  <c r="DL1802" i="64"/>
  <c r="DL1822" i="64"/>
  <c r="DL1824" i="64"/>
  <c r="DL1843" i="64"/>
  <c r="DL1845" i="64"/>
  <c r="DL1865" i="64"/>
  <c r="DL1867" i="64"/>
  <c r="DL1901" i="64"/>
  <c r="DL1903" i="64"/>
  <c r="DL1933" i="64"/>
  <c r="DL1935" i="64"/>
  <c r="DL1965" i="64"/>
  <c r="DL1967" i="64"/>
  <c r="DL1999" i="64"/>
  <c r="DL2001" i="64"/>
  <c r="DL2033" i="64"/>
  <c r="DL2076" i="64" s="1"/>
  <c r="DL2035" i="64"/>
  <c r="DL2149" i="64"/>
  <c r="DL2151" i="64"/>
  <c r="DL2152" i="64"/>
  <c r="DL2406" i="64"/>
  <c r="DL2429" i="64"/>
  <c r="DL2431" i="64"/>
  <c r="DL2432" i="64"/>
  <c r="DL2455" i="64"/>
  <c r="DL2457" i="64"/>
  <c r="DL2458" i="64"/>
  <c r="DL2480" i="64"/>
  <c r="DL2481" i="64"/>
  <c r="DL2483" i="64"/>
  <c r="DL2484" i="64"/>
  <c r="DL2505" i="64"/>
  <c r="DL2506" i="64"/>
  <c r="DL2507" i="64"/>
  <c r="DL2509" i="64"/>
  <c r="DL2510" i="64"/>
  <c r="DL2530" i="64"/>
  <c r="DL2532"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88" i="64"/>
  <c r="CN1991" i="64" s="1"/>
  <c r="CN2022" i="64"/>
  <c r="CN2025" i="64" s="1"/>
  <c r="CN2026" i="64" s="1"/>
  <c r="E2141" i="64"/>
  <c r="E2142" i="64"/>
  <c r="B2142" i="64" s="1"/>
  <c r="E2143" i="64"/>
  <c r="B2143" i="64" s="1"/>
  <c r="E2144" i="64"/>
  <c r="B2144" i="64" s="1"/>
  <c r="E2145" i="64"/>
  <c r="G2145" i="64"/>
  <c r="E2146" i="64"/>
  <c r="G2146" i="64"/>
  <c r="E2147" i="64"/>
  <c r="G2147" i="64"/>
  <c r="E2148" i="64"/>
  <c r="G2148" i="64"/>
  <c r="E2149" i="64"/>
  <c r="G2149" i="64"/>
  <c r="S2149" i="64"/>
  <c r="T2149" i="64"/>
  <c r="U2149" i="64"/>
  <c r="V2149" i="64"/>
  <c r="W2149" i="64"/>
  <c r="X2149" i="64"/>
  <c r="Y2149" i="64"/>
  <c r="Z2149" i="64"/>
  <c r="AA2149" i="64"/>
  <c r="AB2149" i="64"/>
  <c r="AC2149" i="64"/>
  <c r="AD2149" i="64"/>
  <c r="AE2149" i="64"/>
  <c r="AF2149" i="64"/>
  <c r="AG2149" i="64"/>
  <c r="AH2149" i="64"/>
  <c r="AI2149" i="64"/>
  <c r="AJ2149" i="64"/>
  <c r="AK2149" i="64"/>
  <c r="AL2149" i="64"/>
  <c r="AM2149" i="64"/>
  <c r="AN2149" i="64"/>
  <c r="AO2149" i="64"/>
  <c r="AP2149" i="64"/>
  <c r="AQ2149" i="64"/>
  <c r="AR2149" i="64"/>
  <c r="AS2149" i="64"/>
  <c r="AT2149" i="64"/>
  <c r="AU2149" i="64"/>
  <c r="AV2149" i="64"/>
  <c r="AW2149" i="64"/>
  <c r="AX2149" i="64"/>
  <c r="AY2149" i="64"/>
  <c r="AZ2149" i="64"/>
  <c r="BA2149" i="64"/>
  <c r="BB2149" i="64"/>
  <c r="BC2149" i="64"/>
  <c r="BD2149" i="64"/>
  <c r="BE2149" i="64"/>
  <c r="BF2149" i="64"/>
  <c r="BG2149" i="64"/>
  <c r="BH2149" i="64"/>
  <c r="BI2149" i="64"/>
  <c r="BJ2149" i="64"/>
  <c r="BK2149" i="64"/>
  <c r="BL2149" i="64"/>
  <c r="BM2149" i="64"/>
  <c r="BN2149" i="64"/>
  <c r="BO2149" i="64"/>
  <c r="BP2149" i="64"/>
  <c r="BQ2149" i="64"/>
  <c r="BR2149" i="64"/>
  <c r="BS2149" i="64"/>
  <c r="BT2149" i="64"/>
  <c r="BU2149" i="64"/>
  <c r="BV2149" i="64"/>
  <c r="BW2149" i="64"/>
  <c r="BX2149" i="64"/>
  <c r="BY2149" i="64"/>
  <c r="BZ2149" i="64"/>
  <c r="CA2149" i="64"/>
  <c r="CB2149" i="64"/>
  <c r="CC2149" i="64"/>
  <c r="CD2149" i="64"/>
  <c r="CE2149" i="64"/>
  <c r="CF2149" i="64"/>
  <c r="CG2149" i="64"/>
  <c r="CH2149" i="64"/>
  <c r="CI2149" i="64"/>
  <c r="CJ2149" i="64"/>
  <c r="CK2149" i="64"/>
  <c r="CL2149" i="64"/>
  <c r="CO2149" i="64"/>
  <c r="CP2149" i="64"/>
  <c r="CQ2149" i="64"/>
  <c r="CR2149" i="64"/>
  <c r="CS2149" i="64"/>
  <c r="CT2149" i="64"/>
  <c r="CU2149" i="64"/>
  <c r="CV2149" i="64"/>
  <c r="CW2149" i="64"/>
  <c r="CX2149" i="64"/>
  <c r="CY2149" i="64"/>
  <c r="CZ2149" i="64"/>
  <c r="DA2149" i="64"/>
  <c r="DB2149" i="64"/>
  <c r="DC2149" i="64"/>
  <c r="DD2149" i="64"/>
  <c r="DE2149" i="64"/>
  <c r="DF2149" i="64"/>
  <c r="DG2149" i="64"/>
  <c r="DH2149" i="64"/>
  <c r="DI2149" i="64"/>
  <c r="DJ2149" i="64"/>
  <c r="DK2149" i="64"/>
  <c r="E2150" i="64"/>
  <c r="G2150" i="64"/>
  <c r="E2151" i="64"/>
  <c r="G2151" i="64"/>
  <c r="S2151" i="64"/>
  <c r="T2151" i="64"/>
  <c r="U2151" i="64"/>
  <c r="V2151" i="64"/>
  <c r="W2151" i="64"/>
  <c r="X2151" i="64"/>
  <c r="Y2151" i="64"/>
  <c r="Z2151" i="64"/>
  <c r="AA2151" i="64"/>
  <c r="AB2151" i="64"/>
  <c r="AC2151" i="64"/>
  <c r="AD2151" i="64"/>
  <c r="AE2151" i="64"/>
  <c r="AF2151" i="64"/>
  <c r="AG2151" i="64"/>
  <c r="AH2151" i="64"/>
  <c r="AI2151" i="64"/>
  <c r="AJ2151" i="64"/>
  <c r="AK2151" i="64"/>
  <c r="AL2151" i="64"/>
  <c r="AM2151" i="64"/>
  <c r="AN2151" i="64"/>
  <c r="AO2151" i="64"/>
  <c r="AP2151" i="64"/>
  <c r="AQ2151" i="64"/>
  <c r="AR2151" i="64"/>
  <c r="AS2151" i="64"/>
  <c r="AT2151" i="64"/>
  <c r="AU2151" i="64"/>
  <c r="AV2151" i="64"/>
  <c r="AW2151" i="64"/>
  <c r="AX2151" i="64"/>
  <c r="AY2151" i="64"/>
  <c r="AZ2151" i="64"/>
  <c r="BA2151" i="64"/>
  <c r="BB2151" i="64"/>
  <c r="BC2151" i="64"/>
  <c r="BD2151" i="64"/>
  <c r="BE2151" i="64"/>
  <c r="BF2151" i="64"/>
  <c r="BG2151" i="64"/>
  <c r="BH2151" i="64"/>
  <c r="BI2151" i="64"/>
  <c r="BJ2151" i="64"/>
  <c r="BK2151" i="64"/>
  <c r="BL2151" i="64"/>
  <c r="BM2151" i="64"/>
  <c r="BN2151" i="64"/>
  <c r="BO2151" i="64"/>
  <c r="BP2151" i="64"/>
  <c r="BQ2151" i="64"/>
  <c r="BR2151" i="64"/>
  <c r="BS2151" i="64"/>
  <c r="BT2151" i="64"/>
  <c r="BU2151" i="64"/>
  <c r="BV2151" i="64"/>
  <c r="BW2151" i="64"/>
  <c r="BX2151" i="64"/>
  <c r="BY2151" i="64"/>
  <c r="BZ2151" i="64"/>
  <c r="CA2151" i="64"/>
  <c r="CB2151" i="64"/>
  <c r="CC2151" i="64"/>
  <c r="CD2151" i="64"/>
  <c r="CE2151" i="64"/>
  <c r="CF2151" i="64"/>
  <c r="CG2151" i="64"/>
  <c r="CH2151" i="64"/>
  <c r="CI2151" i="64"/>
  <c r="CJ2151" i="64"/>
  <c r="CK2151" i="64"/>
  <c r="CL2151" i="64"/>
  <c r="CO2151" i="64"/>
  <c r="CP2151" i="64"/>
  <c r="CQ2151" i="64"/>
  <c r="CR2151" i="64"/>
  <c r="CS2151" i="64"/>
  <c r="CT2151" i="64"/>
  <c r="CU2151" i="64"/>
  <c r="CV2151" i="64"/>
  <c r="CW2151" i="64"/>
  <c r="CX2151" i="64"/>
  <c r="CY2151" i="64"/>
  <c r="CZ2151" i="64"/>
  <c r="DA2151" i="64"/>
  <c r="DB2151" i="64"/>
  <c r="DC2151" i="64"/>
  <c r="DD2151" i="64"/>
  <c r="DE2151" i="64"/>
  <c r="DF2151" i="64"/>
  <c r="DG2151" i="64"/>
  <c r="DH2151" i="64"/>
  <c r="DI2151" i="64"/>
  <c r="DJ2151" i="64"/>
  <c r="DK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62" i="64"/>
  <c r="E2163" i="64"/>
  <c r="G2163" i="64"/>
  <c r="E2164" i="64"/>
  <c r="E2165" i="64"/>
  <c r="E2166" i="64"/>
  <c r="G2166" i="64"/>
  <c r="E2167" i="64"/>
  <c r="G2167" i="64"/>
  <c r="E2168" i="64"/>
  <c r="E2169" i="64"/>
  <c r="S2169" i="64"/>
  <c r="T2169" i="64"/>
  <c r="U2169" i="64"/>
  <c r="V2169" i="64"/>
  <c r="W2169" i="64"/>
  <c r="X2169" i="64"/>
  <c r="Y2169" i="64"/>
  <c r="Z2169" i="64"/>
  <c r="AA2169" i="64"/>
  <c r="AB2169" i="64"/>
  <c r="AC2169" i="64"/>
  <c r="AD2169" i="64"/>
  <c r="AE2169" i="64"/>
  <c r="AF2169" i="64"/>
  <c r="AG2169" i="64"/>
  <c r="AH2169" i="64"/>
  <c r="AI2169" i="64"/>
  <c r="AJ2169" i="64"/>
  <c r="AK2169" i="64"/>
  <c r="AL2169" i="64"/>
  <c r="AM2169" i="64"/>
  <c r="AN2169" i="64"/>
  <c r="AO2169" i="64"/>
  <c r="AP2169" i="64"/>
  <c r="AQ2169" i="64"/>
  <c r="AR2169" i="64"/>
  <c r="AS2169" i="64"/>
  <c r="AT2169" i="64"/>
  <c r="AU2169" i="64"/>
  <c r="AV2169" i="64"/>
  <c r="AW2169" i="64"/>
  <c r="AX2169" i="64"/>
  <c r="AY2169" i="64"/>
  <c r="AZ2169" i="64"/>
  <c r="BA2169" i="64"/>
  <c r="BB2169" i="64"/>
  <c r="BC2169" i="64"/>
  <c r="BD2169" i="64"/>
  <c r="BE2169" i="64"/>
  <c r="BF2169" i="64"/>
  <c r="BG2169" i="64"/>
  <c r="BH2169" i="64"/>
  <c r="BI2169" i="64"/>
  <c r="BJ2169" i="64"/>
  <c r="BK2169" i="64"/>
  <c r="BL2169" i="64"/>
  <c r="BM2169" i="64"/>
  <c r="BN2169" i="64"/>
  <c r="BO2169" i="64"/>
  <c r="BP2169" i="64"/>
  <c r="BQ2169" i="64"/>
  <c r="BR2169" i="64"/>
  <c r="BS2169" i="64"/>
  <c r="BT2169" i="64"/>
  <c r="BU2169" i="64"/>
  <c r="BV2169" i="64"/>
  <c r="BW2169" i="64"/>
  <c r="BX2169" i="64"/>
  <c r="BY2169" i="64"/>
  <c r="BZ2169" i="64"/>
  <c r="CA2169" i="64"/>
  <c r="CB2169" i="64"/>
  <c r="CC2169" i="64"/>
  <c r="CD2169" i="64"/>
  <c r="CE2169" i="64"/>
  <c r="CF2169" i="64"/>
  <c r="CG2169" i="64"/>
  <c r="CH2169" i="64"/>
  <c r="CI2169" i="64"/>
  <c r="CJ2169" i="64"/>
  <c r="CK2169" i="64"/>
  <c r="CL2169" i="64"/>
  <c r="E2170" i="64"/>
  <c r="G2170" i="64"/>
  <c r="E2171" i="64"/>
  <c r="G2171" i="64"/>
  <c r="E2172" i="64"/>
  <c r="G2172" i="64"/>
  <c r="E2173" i="64"/>
  <c r="G2173" i="64"/>
  <c r="G1868" i="64"/>
  <c r="E1868" i="64"/>
  <c r="DK1867" i="64"/>
  <c r="DJ1867" i="64"/>
  <c r="DI1867" i="64"/>
  <c r="DH1867" i="64"/>
  <c r="DG1867" i="64"/>
  <c r="DF1867" i="64"/>
  <c r="DE1867" i="64"/>
  <c r="DD1867" i="64"/>
  <c r="DC1867" i="64"/>
  <c r="DB1867" i="64"/>
  <c r="DA1867" i="64"/>
  <c r="CZ1867" i="64"/>
  <c r="CY1867" i="64"/>
  <c r="CX1867" i="64"/>
  <c r="CW1867" i="64"/>
  <c r="CV1867" i="64"/>
  <c r="CU1867" i="64"/>
  <c r="CT1867" i="64"/>
  <c r="CS1867" i="64"/>
  <c r="CR1867" i="64"/>
  <c r="CQ1867" i="64"/>
  <c r="CP1867" i="64"/>
  <c r="CO1867" i="64"/>
  <c r="CL1867" i="64"/>
  <c r="CK1867" i="64"/>
  <c r="CJ1867" i="64"/>
  <c r="CI1867" i="64"/>
  <c r="CH1867" i="64"/>
  <c r="CG1867" i="64"/>
  <c r="CF1867" i="64"/>
  <c r="CE1867" i="64"/>
  <c r="CD1867" i="64"/>
  <c r="CC1867" i="64"/>
  <c r="CB1867" i="64"/>
  <c r="CA1867" i="64"/>
  <c r="BZ1867" i="64"/>
  <c r="BY1867" i="64"/>
  <c r="BX1867" i="64"/>
  <c r="BW1867" i="64"/>
  <c r="BV1867" i="64"/>
  <c r="BU1867" i="64"/>
  <c r="BT1867" i="64"/>
  <c r="BS1867" i="64"/>
  <c r="BR1867" i="64"/>
  <c r="BQ1867" i="64"/>
  <c r="BP1867" i="64"/>
  <c r="BO1867" i="64"/>
  <c r="BN1867" i="64"/>
  <c r="BM1867" i="64"/>
  <c r="BL1867" i="64"/>
  <c r="BK1867" i="64"/>
  <c r="BJ1867" i="64"/>
  <c r="BI1867" i="64"/>
  <c r="BH1867" i="64"/>
  <c r="BG1867" i="64"/>
  <c r="BF1867" i="64"/>
  <c r="BE1867" i="64"/>
  <c r="BD1867" i="64"/>
  <c r="BC1867" i="64"/>
  <c r="BB1867" i="64"/>
  <c r="BA1867" i="64"/>
  <c r="AZ1867" i="64"/>
  <c r="AY1867" i="64"/>
  <c r="AX1867" i="64"/>
  <c r="AW1867" i="64"/>
  <c r="AV1867" i="64"/>
  <c r="AU1867" i="64"/>
  <c r="AT1867" i="64"/>
  <c r="AS1867" i="64"/>
  <c r="AR1867" i="64"/>
  <c r="AQ1867" i="64"/>
  <c r="AP1867" i="64"/>
  <c r="AO1867" i="64"/>
  <c r="AN1867" i="64"/>
  <c r="AM1867" i="64"/>
  <c r="AL1867" i="64"/>
  <c r="AK1867" i="64"/>
  <c r="AJ1867" i="64"/>
  <c r="AI1867" i="64"/>
  <c r="AH1867" i="64"/>
  <c r="AG1867" i="64"/>
  <c r="AF1867" i="64"/>
  <c r="AE1867" i="64"/>
  <c r="AD1867" i="64"/>
  <c r="AC1867" i="64"/>
  <c r="AB1867" i="64"/>
  <c r="AA1867" i="64"/>
  <c r="Z1867" i="64"/>
  <c r="Y1867" i="64"/>
  <c r="X1867" i="64"/>
  <c r="W1867" i="64"/>
  <c r="V1867" i="64"/>
  <c r="U1867" i="64"/>
  <c r="T1867" i="64"/>
  <c r="S1867" i="64"/>
  <c r="G1867" i="64"/>
  <c r="E1867" i="64"/>
  <c r="G1866" i="64"/>
  <c r="E1866" i="64"/>
  <c r="DK1865" i="64"/>
  <c r="DJ1865" i="64"/>
  <c r="DI1865" i="64"/>
  <c r="DH1865" i="64"/>
  <c r="DG1865" i="64"/>
  <c r="DF1865" i="64"/>
  <c r="DE1865" i="64"/>
  <c r="DD1865" i="64"/>
  <c r="DC1865" i="64"/>
  <c r="DB1865" i="64"/>
  <c r="DA1865" i="64"/>
  <c r="CZ1865" i="64"/>
  <c r="CY1865" i="64"/>
  <c r="CX1865" i="64"/>
  <c r="CW1865" i="64"/>
  <c r="CV1865" i="64"/>
  <c r="CU1865" i="64"/>
  <c r="CT1865" i="64"/>
  <c r="CS1865" i="64"/>
  <c r="CR1865" i="64"/>
  <c r="CQ1865" i="64"/>
  <c r="CP1865" i="64"/>
  <c r="CO1865" i="64"/>
  <c r="CL1865" i="64"/>
  <c r="CK1865" i="64"/>
  <c r="CJ1865" i="64"/>
  <c r="CI1865" i="64"/>
  <c r="CH1865" i="64"/>
  <c r="CG1865" i="64"/>
  <c r="CF1865" i="64"/>
  <c r="CE1865" i="64"/>
  <c r="CD1865" i="64"/>
  <c r="CC1865" i="64"/>
  <c r="CB1865" i="64"/>
  <c r="CA1865" i="64"/>
  <c r="BZ1865" i="64"/>
  <c r="BY1865" i="64"/>
  <c r="BX1865" i="64"/>
  <c r="BW1865" i="64"/>
  <c r="BV1865" i="64"/>
  <c r="BU1865" i="64"/>
  <c r="BT1865" i="64"/>
  <c r="BS1865" i="64"/>
  <c r="BR1865" i="64"/>
  <c r="BQ1865" i="64"/>
  <c r="BP1865" i="64"/>
  <c r="BO1865" i="64"/>
  <c r="BN1865" i="64"/>
  <c r="BM1865" i="64"/>
  <c r="BL1865" i="64"/>
  <c r="BK1865" i="64"/>
  <c r="BJ1865" i="64"/>
  <c r="BI1865" i="64"/>
  <c r="BH1865" i="64"/>
  <c r="BG1865" i="64"/>
  <c r="BF1865" i="64"/>
  <c r="BE1865" i="64"/>
  <c r="BD1865" i="64"/>
  <c r="BC1865" i="64"/>
  <c r="BB1865" i="64"/>
  <c r="BA1865" i="64"/>
  <c r="AZ1865" i="64"/>
  <c r="AY1865" i="64"/>
  <c r="AX1865" i="64"/>
  <c r="AW1865" i="64"/>
  <c r="AV1865" i="64"/>
  <c r="AU1865" i="64"/>
  <c r="AT1865" i="64"/>
  <c r="AS1865" i="64"/>
  <c r="AR1865" i="64"/>
  <c r="AQ1865" i="64"/>
  <c r="AP1865" i="64"/>
  <c r="AO1865" i="64"/>
  <c r="AN1865" i="64"/>
  <c r="AM1865" i="64"/>
  <c r="AL1865" i="64"/>
  <c r="AK1865" i="64"/>
  <c r="AJ1865" i="64"/>
  <c r="AI1865" i="64"/>
  <c r="AH1865" i="64"/>
  <c r="AG1865" i="64"/>
  <c r="AF1865" i="64"/>
  <c r="AE1865" i="64"/>
  <c r="AD1865" i="64"/>
  <c r="AC1865" i="64"/>
  <c r="AB1865" i="64"/>
  <c r="AA1865" i="64"/>
  <c r="Z1865" i="64"/>
  <c r="Y1865" i="64"/>
  <c r="X1865" i="64"/>
  <c r="W1865" i="64"/>
  <c r="V1865" i="64"/>
  <c r="U1865" i="64"/>
  <c r="T1865" i="64"/>
  <c r="S1865" i="64"/>
  <c r="G1865" i="64"/>
  <c r="E1865" i="64"/>
  <c r="G1864" i="64"/>
  <c r="E1864" i="64"/>
  <c r="G1863" i="64"/>
  <c r="E1863" i="64"/>
  <c r="G1862" i="64"/>
  <c r="E1862" i="64"/>
  <c r="G1861" i="64"/>
  <c r="E1861" i="64"/>
  <c r="E1859" i="64"/>
  <c r="E1858" i="64"/>
  <c r="CO1857" i="64"/>
  <c r="R1857" i="64"/>
  <c r="S1857" i="64" s="1"/>
  <c r="E1857" i="64"/>
  <c r="B1857" i="64" s="1"/>
  <c r="E1856" i="64"/>
  <c r="G1846" i="64"/>
  <c r="E1846" i="64"/>
  <c r="DK1845" i="64"/>
  <c r="DJ1845" i="64"/>
  <c r="DI1845" i="64"/>
  <c r="DH1845" i="64"/>
  <c r="DG1845" i="64"/>
  <c r="DF1845" i="64"/>
  <c r="DE1845" i="64"/>
  <c r="DD1845" i="64"/>
  <c r="DC1845" i="64"/>
  <c r="DB1845" i="64"/>
  <c r="DA1845" i="64"/>
  <c r="CZ1845" i="64"/>
  <c r="CY1845" i="64"/>
  <c r="CX1845" i="64"/>
  <c r="CW1845" i="64"/>
  <c r="CV1845" i="64"/>
  <c r="CU1845" i="64"/>
  <c r="CT1845" i="64"/>
  <c r="CS1845" i="64"/>
  <c r="CR1845" i="64"/>
  <c r="CQ1845" i="64"/>
  <c r="CP1845" i="64"/>
  <c r="CO1845" i="64"/>
  <c r="CL1845" i="64"/>
  <c r="CK1845" i="64"/>
  <c r="CJ1845" i="64"/>
  <c r="CI1845" i="64"/>
  <c r="CH1845" i="64"/>
  <c r="CG1845" i="64"/>
  <c r="CF1845" i="64"/>
  <c r="CE1845" i="64"/>
  <c r="CD1845" i="64"/>
  <c r="CC1845" i="64"/>
  <c r="CB1845" i="64"/>
  <c r="CA1845" i="64"/>
  <c r="BZ1845" i="64"/>
  <c r="BY1845" i="64"/>
  <c r="BX1845" i="64"/>
  <c r="BW1845" i="64"/>
  <c r="BV1845" i="64"/>
  <c r="BU1845" i="64"/>
  <c r="BT1845" i="64"/>
  <c r="BS1845" i="64"/>
  <c r="BR1845" i="64"/>
  <c r="BQ1845" i="64"/>
  <c r="BP1845" i="64"/>
  <c r="BO1845" i="64"/>
  <c r="BN1845" i="64"/>
  <c r="BM1845" i="64"/>
  <c r="BL1845" i="64"/>
  <c r="BK1845" i="64"/>
  <c r="BJ1845" i="64"/>
  <c r="BI1845" i="64"/>
  <c r="BH1845" i="64"/>
  <c r="BG1845" i="64"/>
  <c r="BF1845" i="64"/>
  <c r="BE1845" i="64"/>
  <c r="BD1845" i="64"/>
  <c r="BC1845" i="64"/>
  <c r="BB1845" i="64"/>
  <c r="BA1845" i="64"/>
  <c r="AZ1845" i="64"/>
  <c r="AY1845" i="64"/>
  <c r="AX1845" i="64"/>
  <c r="AW1845" i="64"/>
  <c r="AV1845" i="64"/>
  <c r="AU1845" i="64"/>
  <c r="AT1845" i="64"/>
  <c r="AS1845" i="64"/>
  <c r="AR1845" i="64"/>
  <c r="AQ1845" i="64"/>
  <c r="AP1845" i="64"/>
  <c r="AO1845" i="64"/>
  <c r="AN1845" i="64"/>
  <c r="AM1845" i="64"/>
  <c r="AL1845" i="64"/>
  <c r="AK1845" i="64"/>
  <c r="AJ1845" i="64"/>
  <c r="AI1845" i="64"/>
  <c r="AH1845" i="64"/>
  <c r="AG1845" i="64"/>
  <c r="AF1845" i="64"/>
  <c r="AE1845" i="64"/>
  <c r="AD1845" i="64"/>
  <c r="AC1845" i="64"/>
  <c r="AB1845" i="64"/>
  <c r="AA1845" i="64"/>
  <c r="Z1845" i="64"/>
  <c r="Y1845" i="64"/>
  <c r="X1845" i="64"/>
  <c r="W1845" i="64"/>
  <c r="V1845" i="64"/>
  <c r="U1845" i="64"/>
  <c r="T1845" i="64"/>
  <c r="S1845" i="64"/>
  <c r="G1845" i="64"/>
  <c r="E1845" i="64"/>
  <c r="G1844" i="64"/>
  <c r="E1844" i="64"/>
  <c r="DK1843" i="64"/>
  <c r="DJ1843" i="64"/>
  <c r="DI1843" i="64"/>
  <c r="DH1843" i="64"/>
  <c r="DG1843" i="64"/>
  <c r="DF1843" i="64"/>
  <c r="DE1843" i="64"/>
  <c r="DD1843" i="64"/>
  <c r="DC1843" i="64"/>
  <c r="DB1843" i="64"/>
  <c r="DA1843" i="64"/>
  <c r="CZ1843" i="64"/>
  <c r="CY1843" i="64"/>
  <c r="CX1843" i="64"/>
  <c r="CW1843" i="64"/>
  <c r="CV1843" i="64"/>
  <c r="CU1843" i="64"/>
  <c r="CT1843" i="64"/>
  <c r="CS1843" i="64"/>
  <c r="CR1843" i="64"/>
  <c r="CQ1843" i="64"/>
  <c r="CP1843" i="64"/>
  <c r="CO1843" i="64"/>
  <c r="CL1843" i="64"/>
  <c r="CK1843" i="64"/>
  <c r="CJ1843" i="64"/>
  <c r="CI1843" i="64"/>
  <c r="CH1843" i="64"/>
  <c r="CG1843" i="64"/>
  <c r="CF1843" i="64"/>
  <c r="CE1843" i="64"/>
  <c r="CD1843" i="64"/>
  <c r="CC1843" i="64"/>
  <c r="CB1843" i="64"/>
  <c r="CA1843" i="64"/>
  <c r="BZ1843" i="64"/>
  <c r="BY1843" i="64"/>
  <c r="BX1843" i="64"/>
  <c r="BW1843" i="64"/>
  <c r="BV1843" i="64"/>
  <c r="BU1843" i="64"/>
  <c r="BT1843" i="64"/>
  <c r="BS1843" i="64"/>
  <c r="BR1843" i="64"/>
  <c r="BQ1843" i="64"/>
  <c r="BP1843" i="64"/>
  <c r="BO1843" i="64"/>
  <c r="BN1843" i="64"/>
  <c r="BM1843" i="64"/>
  <c r="BL1843" i="64"/>
  <c r="BK1843" i="64"/>
  <c r="BJ1843" i="64"/>
  <c r="BI1843" i="64"/>
  <c r="BH1843" i="64"/>
  <c r="BG1843" i="64"/>
  <c r="BF1843" i="64"/>
  <c r="BE1843" i="64"/>
  <c r="BD1843" i="64"/>
  <c r="BC1843" i="64"/>
  <c r="BB1843" i="64"/>
  <c r="BA1843" i="64"/>
  <c r="AZ1843" i="64"/>
  <c r="AY1843" i="64"/>
  <c r="AX1843" i="64"/>
  <c r="AW1843" i="64"/>
  <c r="AV1843" i="64"/>
  <c r="AU1843" i="64"/>
  <c r="AT1843" i="64"/>
  <c r="AS1843" i="64"/>
  <c r="AR1843" i="64"/>
  <c r="AQ1843" i="64"/>
  <c r="AP1843" i="64"/>
  <c r="AO1843" i="64"/>
  <c r="AN1843" i="64"/>
  <c r="AM1843" i="64"/>
  <c r="AL1843" i="64"/>
  <c r="AK1843" i="64"/>
  <c r="AJ1843" i="64"/>
  <c r="AI1843" i="64"/>
  <c r="AH1843" i="64"/>
  <c r="AG1843" i="64"/>
  <c r="AF1843" i="64"/>
  <c r="AE1843" i="64"/>
  <c r="AD1843" i="64"/>
  <c r="AC1843" i="64"/>
  <c r="AB1843" i="64"/>
  <c r="AA1843" i="64"/>
  <c r="Z1843" i="64"/>
  <c r="Y1843" i="64"/>
  <c r="X1843" i="64"/>
  <c r="W1843" i="64"/>
  <c r="V1843" i="64"/>
  <c r="U1843" i="64"/>
  <c r="T1843" i="64"/>
  <c r="S1843" i="64"/>
  <c r="G1843" i="64"/>
  <c r="E1843" i="64"/>
  <c r="G1842" i="64"/>
  <c r="E1842" i="64"/>
  <c r="G1841" i="64"/>
  <c r="E1841" i="64"/>
  <c r="G1840" i="64"/>
  <c r="E1840" i="64"/>
  <c r="G1839" i="64"/>
  <c r="E1839" i="64"/>
  <c r="E1838" i="64"/>
  <c r="E1837" i="64"/>
  <c r="R1836" i="64"/>
  <c r="S1836" i="64" s="1"/>
  <c r="E1836" i="64"/>
  <c r="B1836" i="64" s="1"/>
  <c r="E1835" i="64"/>
  <c r="G1825" i="64"/>
  <c r="E1825" i="64"/>
  <c r="DK1824" i="64"/>
  <c r="DJ1824" i="64"/>
  <c r="DI1824" i="64"/>
  <c r="DH1824" i="64"/>
  <c r="DG1824" i="64"/>
  <c r="DF1824" i="64"/>
  <c r="DE1824" i="64"/>
  <c r="DD1824" i="64"/>
  <c r="DC1824" i="64"/>
  <c r="DB1824" i="64"/>
  <c r="DA1824" i="64"/>
  <c r="CZ1824" i="64"/>
  <c r="CY1824" i="64"/>
  <c r="CX1824" i="64"/>
  <c r="CW1824" i="64"/>
  <c r="CV1824" i="64"/>
  <c r="CU1824" i="64"/>
  <c r="CT1824" i="64"/>
  <c r="CS1824" i="64"/>
  <c r="CR1824" i="64"/>
  <c r="CQ1824" i="64"/>
  <c r="CP1824" i="64"/>
  <c r="CO1824" i="64"/>
  <c r="CL1824" i="64"/>
  <c r="CK1824" i="64"/>
  <c r="CJ1824" i="64"/>
  <c r="CI1824" i="64"/>
  <c r="CH1824" i="64"/>
  <c r="CG1824" i="64"/>
  <c r="CF1824" i="64"/>
  <c r="CE1824" i="64"/>
  <c r="CD1824" i="64"/>
  <c r="CC1824" i="64"/>
  <c r="CB1824" i="64"/>
  <c r="CA1824" i="64"/>
  <c r="BZ1824" i="64"/>
  <c r="BY1824" i="64"/>
  <c r="BX1824" i="64"/>
  <c r="BW1824" i="64"/>
  <c r="BV1824" i="64"/>
  <c r="BU1824" i="64"/>
  <c r="BT1824" i="64"/>
  <c r="BS1824" i="64"/>
  <c r="BR1824" i="64"/>
  <c r="BQ1824" i="64"/>
  <c r="BP1824" i="64"/>
  <c r="BO1824" i="64"/>
  <c r="BN1824" i="64"/>
  <c r="BM1824" i="64"/>
  <c r="BL1824" i="64"/>
  <c r="BK1824" i="64"/>
  <c r="BJ1824" i="64"/>
  <c r="BI1824" i="64"/>
  <c r="BH1824" i="64"/>
  <c r="BG1824" i="64"/>
  <c r="BF1824" i="64"/>
  <c r="BE1824" i="64"/>
  <c r="BD1824" i="64"/>
  <c r="BC1824" i="64"/>
  <c r="BB1824" i="64"/>
  <c r="BA1824" i="64"/>
  <c r="AZ1824" i="64"/>
  <c r="AY1824" i="64"/>
  <c r="AX1824" i="64"/>
  <c r="AW1824" i="64"/>
  <c r="AV1824" i="64"/>
  <c r="AU1824" i="64"/>
  <c r="AT1824" i="64"/>
  <c r="AS1824" i="64"/>
  <c r="AR1824" i="64"/>
  <c r="AQ1824" i="64"/>
  <c r="AP1824" i="64"/>
  <c r="AO1824" i="64"/>
  <c r="AN1824" i="64"/>
  <c r="AM1824" i="64"/>
  <c r="AL1824" i="64"/>
  <c r="AK1824" i="64"/>
  <c r="AJ1824" i="64"/>
  <c r="AI1824" i="64"/>
  <c r="AH1824" i="64"/>
  <c r="AG1824" i="64"/>
  <c r="AF1824" i="64"/>
  <c r="AE1824" i="64"/>
  <c r="AD1824" i="64"/>
  <c r="AC1824" i="64"/>
  <c r="AB1824" i="64"/>
  <c r="AA1824" i="64"/>
  <c r="Z1824" i="64"/>
  <c r="Y1824" i="64"/>
  <c r="X1824" i="64"/>
  <c r="W1824" i="64"/>
  <c r="V1824" i="64"/>
  <c r="U1824" i="64"/>
  <c r="T1824" i="64"/>
  <c r="S1824" i="64"/>
  <c r="G1824" i="64"/>
  <c r="E1824" i="64"/>
  <c r="G1823" i="64"/>
  <c r="E1823" i="64"/>
  <c r="DK1822" i="64"/>
  <c r="DJ1822" i="64"/>
  <c r="DI1822" i="64"/>
  <c r="DH1822" i="64"/>
  <c r="DG1822" i="64"/>
  <c r="DF1822" i="64"/>
  <c r="DE1822" i="64"/>
  <c r="DD1822" i="64"/>
  <c r="DC1822" i="64"/>
  <c r="DB1822" i="64"/>
  <c r="DA1822" i="64"/>
  <c r="CZ1822" i="64"/>
  <c r="CY1822" i="64"/>
  <c r="CX1822" i="64"/>
  <c r="CW1822" i="64"/>
  <c r="CV1822" i="64"/>
  <c r="CU1822" i="64"/>
  <c r="CT1822" i="64"/>
  <c r="CS1822" i="64"/>
  <c r="CR1822" i="64"/>
  <c r="CQ1822" i="64"/>
  <c r="CP1822" i="64"/>
  <c r="CO1822" i="64"/>
  <c r="CL1822" i="64"/>
  <c r="CK1822" i="64"/>
  <c r="CJ1822" i="64"/>
  <c r="CI1822" i="64"/>
  <c r="CH1822" i="64"/>
  <c r="CG1822" i="64"/>
  <c r="CF1822" i="64"/>
  <c r="CE1822" i="64"/>
  <c r="CD1822" i="64"/>
  <c r="CC1822" i="64"/>
  <c r="CB1822" i="64"/>
  <c r="CA1822" i="64"/>
  <c r="BZ1822" i="64"/>
  <c r="BY1822" i="64"/>
  <c r="BX1822" i="64"/>
  <c r="BW1822" i="64"/>
  <c r="BV1822" i="64"/>
  <c r="BU1822" i="64"/>
  <c r="BT1822" i="64"/>
  <c r="BS1822" i="64"/>
  <c r="BR1822" i="64"/>
  <c r="BQ1822" i="64"/>
  <c r="BP1822" i="64"/>
  <c r="BO1822" i="64"/>
  <c r="BN1822" i="64"/>
  <c r="BM1822" i="64"/>
  <c r="BL1822" i="64"/>
  <c r="BK1822" i="64"/>
  <c r="BJ1822" i="64"/>
  <c r="BI1822" i="64"/>
  <c r="BH1822" i="64"/>
  <c r="BG1822" i="64"/>
  <c r="BF1822" i="64"/>
  <c r="BE1822" i="64"/>
  <c r="BD1822" i="64"/>
  <c r="BC1822" i="64"/>
  <c r="BB1822" i="64"/>
  <c r="BA1822" i="64"/>
  <c r="AZ1822" i="64"/>
  <c r="AY1822" i="64"/>
  <c r="AX1822" i="64"/>
  <c r="AW1822" i="64"/>
  <c r="AV1822" i="64"/>
  <c r="AU1822" i="64"/>
  <c r="AT1822" i="64"/>
  <c r="AS1822" i="64"/>
  <c r="AR1822" i="64"/>
  <c r="AQ1822" i="64"/>
  <c r="AP1822" i="64"/>
  <c r="AO1822" i="64"/>
  <c r="AN1822" i="64"/>
  <c r="AM1822" i="64"/>
  <c r="AL1822" i="64"/>
  <c r="AK1822" i="64"/>
  <c r="AJ1822" i="64"/>
  <c r="AI1822" i="64"/>
  <c r="AH1822" i="64"/>
  <c r="AG1822" i="64"/>
  <c r="AF1822" i="64"/>
  <c r="AE1822" i="64"/>
  <c r="AD1822" i="64"/>
  <c r="AC1822" i="64"/>
  <c r="AB1822" i="64"/>
  <c r="AA1822" i="64"/>
  <c r="Z1822" i="64"/>
  <c r="Y1822" i="64"/>
  <c r="X1822" i="64"/>
  <c r="W1822" i="64"/>
  <c r="V1822" i="64"/>
  <c r="U1822" i="64"/>
  <c r="T1822" i="64"/>
  <c r="S1822" i="64"/>
  <c r="G1822" i="64"/>
  <c r="E1822" i="64"/>
  <c r="G1821" i="64"/>
  <c r="E1821" i="64"/>
  <c r="G1820" i="64"/>
  <c r="E1820" i="64"/>
  <c r="G1819" i="64"/>
  <c r="E1819" i="64"/>
  <c r="G1818" i="64"/>
  <c r="E1818" i="64"/>
  <c r="E1816" i="64"/>
  <c r="E1815" i="64"/>
  <c r="R1814" i="64"/>
  <c r="S1814" i="64" s="1"/>
  <c r="E1814" i="64"/>
  <c r="B1814" i="64" s="1"/>
  <c r="E1813"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DK2509" i="64"/>
  <c r="DJ2509" i="64"/>
  <c r="DI2509" i="64"/>
  <c r="DH2509" i="64"/>
  <c r="DG2509" i="64"/>
  <c r="DF2509" i="64"/>
  <c r="DE2509" i="64"/>
  <c r="DD2509" i="64"/>
  <c r="DC2509" i="64"/>
  <c r="DB2509" i="64"/>
  <c r="DA2509" i="64"/>
  <c r="CZ2509" i="64"/>
  <c r="CY2509" i="64"/>
  <c r="CX2509" i="64"/>
  <c r="CW2509" i="64"/>
  <c r="CV2509" i="64"/>
  <c r="CU2509" i="64"/>
  <c r="CT2509" i="64"/>
  <c r="CS2509" i="64"/>
  <c r="CR2509" i="64"/>
  <c r="CQ2509" i="64"/>
  <c r="CP2509" i="64"/>
  <c r="CO2509" i="64"/>
  <c r="CL2509" i="64"/>
  <c r="CK2509" i="64"/>
  <c r="CJ2509" i="64"/>
  <c r="CI2509" i="64"/>
  <c r="CH2509" i="64"/>
  <c r="CG2509" i="64"/>
  <c r="CF2509" i="64"/>
  <c r="CE2509" i="64"/>
  <c r="CD2509" i="64"/>
  <c r="CC2509" i="64"/>
  <c r="CB2509" i="64"/>
  <c r="CA2509" i="64"/>
  <c r="BZ2509" i="64"/>
  <c r="BY2509" i="64"/>
  <c r="BX2509" i="64"/>
  <c r="BW2509" i="64"/>
  <c r="BV2509" i="64"/>
  <c r="BU2509" i="64"/>
  <c r="BT2509" i="64"/>
  <c r="BS2509" i="64"/>
  <c r="BR2509" i="64"/>
  <c r="BQ2509" i="64"/>
  <c r="BP2509" i="64"/>
  <c r="BO2509" i="64"/>
  <c r="BN2509" i="64"/>
  <c r="BM2509" i="64"/>
  <c r="BL2509" i="64"/>
  <c r="BK2509" i="64"/>
  <c r="BJ2509" i="64"/>
  <c r="BI2509" i="64"/>
  <c r="BH2509" i="64"/>
  <c r="BG2509" i="64"/>
  <c r="BF2509" i="64"/>
  <c r="BE2509" i="64"/>
  <c r="BD2509" i="64"/>
  <c r="BC2509" i="64"/>
  <c r="BB2509" i="64"/>
  <c r="BA2509" i="64"/>
  <c r="AZ2509" i="64"/>
  <c r="AY2509" i="64"/>
  <c r="AX2509" i="64"/>
  <c r="AW2509" i="64"/>
  <c r="AV2509" i="64"/>
  <c r="AU2509" i="64"/>
  <c r="AT2509" i="64"/>
  <c r="AS2509" i="64"/>
  <c r="AR2509" i="64"/>
  <c r="AQ2509" i="64"/>
  <c r="AP2509" i="64"/>
  <c r="AO2509" i="64"/>
  <c r="AN2509" i="64"/>
  <c r="AM2509" i="64"/>
  <c r="AL2509" i="64"/>
  <c r="AK2509" i="64"/>
  <c r="AJ2509" i="64"/>
  <c r="AI2509" i="64"/>
  <c r="AH2509" i="64"/>
  <c r="AG2509" i="64"/>
  <c r="AF2509" i="64"/>
  <c r="AE2509" i="64"/>
  <c r="AD2509" i="64"/>
  <c r="AC2509" i="64"/>
  <c r="AB2509" i="64"/>
  <c r="AA2509" i="64"/>
  <c r="Z2509" i="64"/>
  <c r="Y2509" i="64"/>
  <c r="X2509" i="64"/>
  <c r="W2509" i="64"/>
  <c r="V2509" i="64"/>
  <c r="U2509" i="64"/>
  <c r="T2509" i="64"/>
  <c r="S2509" i="64"/>
  <c r="E2509" i="64"/>
  <c r="G2508" i="64"/>
  <c r="E2508" i="64"/>
  <c r="DK2507" i="64"/>
  <c r="DJ2507" i="64"/>
  <c r="DI2507" i="64"/>
  <c r="DH2507" i="64"/>
  <c r="DG2507" i="64"/>
  <c r="DF2507" i="64"/>
  <c r="DE2507" i="64"/>
  <c r="DD2507" i="64"/>
  <c r="DC2507" i="64"/>
  <c r="DB2507" i="64"/>
  <c r="DA2507" i="64"/>
  <c r="CZ2507" i="64"/>
  <c r="CY2507" i="64"/>
  <c r="CX2507" i="64"/>
  <c r="CW2507" i="64"/>
  <c r="CV2507" i="64"/>
  <c r="CU2507" i="64"/>
  <c r="CT2507" i="64"/>
  <c r="CS2507" i="64"/>
  <c r="CR2507" i="64"/>
  <c r="CQ2507" i="64"/>
  <c r="CP2507" i="64"/>
  <c r="CO2507" i="64"/>
  <c r="CL2507" i="64"/>
  <c r="CK2507" i="64"/>
  <c r="CJ2507" i="64"/>
  <c r="CI2507" i="64"/>
  <c r="CH2507" i="64"/>
  <c r="CG2507" i="64"/>
  <c r="CF2507" i="64"/>
  <c r="CE2507" i="64"/>
  <c r="CD2507" i="64"/>
  <c r="CC2507" i="64"/>
  <c r="CB2507" i="64"/>
  <c r="CA2507" i="64"/>
  <c r="BZ2507" i="64"/>
  <c r="BY2507" i="64"/>
  <c r="BX2507" i="64"/>
  <c r="BW2507" i="64"/>
  <c r="BV2507" i="64"/>
  <c r="BU2507" i="64"/>
  <c r="BT2507" i="64"/>
  <c r="BS2507" i="64"/>
  <c r="BR2507" i="64"/>
  <c r="BQ2507" i="64"/>
  <c r="BP2507" i="64"/>
  <c r="BO2507" i="64"/>
  <c r="BN2507" i="64"/>
  <c r="BM2507" i="64"/>
  <c r="BL2507" i="64"/>
  <c r="BK2507" i="64"/>
  <c r="BJ2507" i="64"/>
  <c r="BI2507" i="64"/>
  <c r="BH2507" i="64"/>
  <c r="BG2507" i="64"/>
  <c r="BF2507" i="64"/>
  <c r="BE2507" i="64"/>
  <c r="BD2507" i="64"/>
  <c r="BC2507" i="64"/>
  <c r="BB2507" i="64"/>
  <c r="BA2507" i="64"/>
  <c r="AZ2507" i="64"/>
  <c r="AY2507" i="64"/>
  <c r="AX2507" i="64"/>
  <c r="AW2507" i="64"/>
  <c r="AV2507" i="64"/>
  <c r="AU2507" i="64"/>
  <c r="AT2507" i="64"/>
  <c r="AS2507" i="64"/>
  <c r="AR2507" i="64"/>
  <c r="AQ2507" i="64"/>
  <c r="AP2507" i="64"/>
  <c r="AO2507" i="64"/>
  <c r="AN2507" i="64"/>
  <c r="AM2507" i="64"/>
  <c r="AL2507" i="64"/>
  <c r="AK2507" i="64"/>
  <c r="AJ2507" i="64"/>
  <c r="AI2507" i="64"/>
  <c r="AH2507" i="64"/>
  <c r="AG2507" i="64"/>
  <c r="AF2507" i="64"/>
  <c r="AE2507" i="64"/>
  <c r="AD2507" i="64"/>
  <c r="AC2507" i="64"/>
  <c r="AB2507" i="64"/>
  <c r="AA2507" i="64"/>
  <c r="Z2507" i="64"/>
  <c r="Y2507" i="64"/>
  <c r="X2507" i="64"/>
  <c r="W2507" i="64"/>
  <c r="V2507" i="64"/>
  <c r="U2507" i="64"/>
  <c r="T2507" i="64"/>
  <c r="S2507" i="64"/>
  <c r="E2507" i="64"/>
  <c r="DK2506" i="64"/>
  <c r="DJ2506" i="64"/>
  <c r="DI2506" i="64"/>
  <c r="DH2506" i="64"/>
  <c r="DG2506" i="64"/>
  <c r="DF2506" i="64"/>
  <c r="DE2506" i="64"/>
  <c r="DD2506" i="64"/>
  <c r="DC2506" i="64"/>
  <c r="DB2506" i="64"/>
  <c r="DA2506" i="64"/>
  <c r="CZ2506" i="64"/>
  <c r="CY2506" i="64"/>
  <c r="CX2506" i="64"/>
  <c r="CW2506" i="64"/>
  <c r="CV2506" i="64"/>
  <c r="CU2506" i="64"/>
  <c r="CT2506" i="64"/>
  <c r="CS2506" i="64"/>
  <c r="CR2506" i="64"/>
  <c r="CQ2506" i="64"/>
  <c r="CP2506" i="64"/>
  <c r="CO2506" i="64"/>
  <c r="E2506" i="64"/>
  <c r="DK2505" i="64"/>
  <c r="DJ2505" i="64"/>
  <c r="DI2505" i="64"/>
  <c r="DH2505" i="64"/>
  <c r="DG2505" i="64"/>
  <c r="DF2505" i="64"/>
  <c r="DE2505" i="64"/>
  <c r="DD2505" i="64"/>
  <c r="DC2505" i="64"/>
  <c r="DB2505" i="64"/>
  <c r="DA2505" i="64"/>
  <c r="CZ2505" i="64"/>
  <c r="CY2505" i="64"/>
  <c r="CX2505" i="64"/>
  <c r="CW2505" i="64"/>
  <c r="CV2505" i="64"/>
  <c r="CU2505" i="64"/>
  <c r="CT2505" i="64"/>
  <c r="CS2505" i="64"/>
  <c r="CR2505" i="64"/>
  <c r="CQ2505" i="64"/>
  <c r="CP2505" i="64"/>
  <c r="CO2505" i="64"/>
  <c r="E2505" i="64"/>
  <c r="E2504" i="64"/>
  <c r="E2503" i="64"/>
  <c r="E2502" i="64"/>
  <c r="B2502" i="64" s="1"/>
  <c r="G2501" i="64"/>
  <c r="E2501" i="64"/>
  <c r="B2501" i="64" s="1"/>
  <c r="E2500" i="64"/>
  <c r="B2500" i="64" s="1"/>
  <c r="E2499" i="64"/>
  <c r="B2499" i="64" s="1"/>
  <c r="E2498" i="64"/>
  <c r="B2498" i="64" s="1"/>
  <c r="G2497" i="64"/>
  <c r="E2497" i="64"/>
  <c r="B2497" i="64" s="1"/>
  <c r="E2496" i="64"/>
  <c r="B2496" i="64" s="1"/>
  <c r="E2495" i="64"/>
  <c r="B2495" i="64" s="1"/>
  <c r="E2494" i="64"/>
  <c r="CR1136" i="64" a="1"/>
  <c r="CW772" i="64" a="1"/>
  <c r="CX971" i="64" l="1" a="1"/>
  <c r="CX971" i="64" s="1"/>
  <c r="CX972" i="64" a="1"/>
  <c r="CX972" i="64" s="1"/>
  <c r="Z971" i="64" a="1"/>
  <c r="Z971" i="64" s="1"/>
  <c r="Z972" i="64" a="1"/>
  <c r="Z972" i="64" s="1"/>
  <c r="DL487" i="64"/>
  <c r="DL962" i="64"/>
  <c r="DL486" i="64"/>
  <c r="DL961" i="64"/>
  <c r="DL491" i="64"/>
  <c r="DL966" i="64"/>
  <c r="DL490" i="64"/>
  <c r="DL965" i="64"/>
  <c r="AA8" i="1170"/>
  <c r="Z53" i="1170"/>
  <c r="Z22" i="861" s="1"/>
  <c r="Z38" i="1170"/>
  <c r="Z17" i="861" s="1"/>
  <c r="AA23" i="1170"/>
  <c r="AA33" i="1170"/>
  <c r="AA48" i="1170"/>
  <c r="Y55" i="1170"/>
  <c r="AB22" i="1170"/>
  <c r="AB18" i="1170"/>
  <c r="AB29" i="1170"/>
  <c r="AB44" i="1170"/>
  <c r="AB41" i="1170"/>
  <c r="AB45" i="1170"/>
  <c r="AB43" i="1170"/>
  <c r="AB21" i="1170"/>
  <c r="AB4" i="1170"/>
  <c r="AB28" i="1170"/>
  <c r="AB30" i="1170"/>
  <c r="AB19" i="1170"/>
  <c r="AB27" i="1170"/>
  <c r="AB26" i="1170"/>
  <c r="AB20" i="1170"/>
  <c r="AB42" i="1170"/>
  <c r="AC1" i="1170"/>
  <c r="AD2" i="1170"/>
  <c r="AC3" i="1170"/>
  <c r="AC7" i="1170"/>
  <c r="AA34" i="1170"/>
  <c r="AA49" i="1170"/>
  <c r="AA51" i="1170"/>
  <c r="AA36" i="1170"/>
  <c r="X56" i="1170"/>
  <c r="AA52" i="1170"/>
  <c r="AA37" i="1170"/>
  <c r="AA35" i="1170"/>
  <c r="AA50" i="1170"/>
  <c r="DA17" i="861"/>
  <c r="DA22" i="861"/>
  <c r="DB1" i="1170"/>
  <c r="CZ55" i="1170"/>
  <c r="CZ56" i="1170" s="1"/>
  <c r="DA36" i="1170"/>
  <c r="DA51" i="1170"/>
  <c r="DB19" i="1170"/>
  <c r="DB28" i="1170"/>
  <c r="DB29" i="1170"/>
  <c r="DB18" i="1170"/>
  <c r="DB22" i="1170"/>
  <c r="DB30" i="1170"/>
  <c r="DB21" i="1170"/>
  <c r="DB4" i="1170"/>
  <c r="DB27" i="1170"/>
  <c r="DB20" i="1170"/>
  <c r="DB26" i="1170"/>
  <c r="DB45" i="1170"/>
  <c r="DB43" i="1170"/>
  <c r="DB41" i="1170"/>
  <c r="DB44" i="1170"/>
  <c r="DB42" i="1170"/>
  <c r="DA34" i="1170"/>
  <c r="DA49" i="1170"/>
  <c r="DD2" i="1170"/>
  <c r="DC3" i="1170"/>
  <c r="DC7" i="1170"/>
  <c r="DC8" i="1170"/>
  <c r="DA37" i="1170"/>
  <c r="DA52" i="1170"/>
  <c r="DA23" i="1170"/>
  <c r="DA33" i="1170"/>
  <c r="DA38" i="1170" s="1"/>
  <c r="DA48" i="1170"/>
  <c r="DA53" i="1170" s="1"/>
  <c r="DA50" i="1170"/>
  <c r="DA35" i="1170"/>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DL968" i="64" a="1"/>
  <c r="DL497" i="64" a="1"/>
  <c r="Z1136" i="64" a="1"/>
  <c r="Z772" i="64" a="1"/>
  <c r="CS1136" i="64" a="1"/>
  <c r="DL968" i="64" l="1"/>
  <c r="DL980" i="64"/>
  <c r="DL985" i="64"/>
  <c r="DL981" i="64"/>
  <c r="CX973" i="64"/>
  <c r="Z973" i="64"/>
  <c r="DL497" i="64"/>
  <c r="AB8" i="1170"/>
  <c r="AC26" i="1170"/>
  <c r="AC22" i="1170"/>
  <c r="AC41" i="1170"/>
  <c r="AC30" i="1170"/>
  <c r="AC27" i="1170"/>
  <c r="AC28" i="1170"/>
  <c r="AC43" i="1170"/>
  <c r="AC44" i="1170"/>
  <c r="AC42" i="1170"/>
  <c r="AC45" i="1170"/>
  <c r="AC20" i="1170"/>
  <c r="AC4" i="1170"/>
  <c r="AC19" i="1170"/>
  <c r="AC18" i="1170"/>
  <c r="AC21" i="1170"/>
  <c r="AC29" i="1170"/>
  <c r="AE2" i="1170"/>
  <c r="AD3" i="1170"/>
  <c r="AD7" i="1170"/>
  <c r="AD1" i="1170"/>
  <c r="AB23" i="1170"/>
  <c r="AB33" i="1170"/>
  <c r="AB48" i="1170"/>
  <c r="AB52" i="1170"/>
  <c r="AB37" i="1170"/>
  <c r="Y56" i="1170"/>
  <c r="AB35" i="1170"/>
  <c r="AB50" i="1170"/>
  <c r="AA53" i="1170"/>
  <c r="AA22" i="861" s="1"/>
  <c r="AA38" i="1170"/>
  <c r="AA17" i="861" s="1"/>
  <c r="Z55" i="1170"/>
  <c r="AB49" i="1170"/>
  <c r="AB34" i="1170"/>
  <c r="AB51" i="1170"/>
  <c r="AB36" i="1170"/>
  <c r="DB22" i="861"/>
  <c r="DB17" i="861"/>
  <c r="DC1" i="1170"/>
  <c r="DB35" i="1170"/>
  <c r="DB50" i="1170"/>
  <c r="DB51" i="1170"/>
  <c r="DB36" i="1170"/>
  <c r="DC19" i="1170"/>
  <c r="DC4" i="1170"/>
  <c r="DC20" i="1170"/>
  <c r="DC26" i="1170"/>
  <c r="DC21" i="1170"/>
  <c r="DC18" i="1170"/>
  <c r="DC28" i="1170"/>
  <c r="DC22" i="1170"/>
  <c r="DC29" i="1170"/>
  <c r="DC30" i="1170"/>
  <c r="DC27" i="1170"/>
  <c r="DC45" i="1170"/>
  <c r="DC43" i="1170"/>
  <c r="DC41" i="1170"/>
  <c r="DC44" i="1170"/>
  <c r="DC42" i="1170"/>
  <c r="DB37" i="1170"/>
  <c r="DB52" i="1170"/>
  <c r="DD7" i="1170"/>
  <c r="DE2" i="1170"/>
  <c r="DD8" i="1170"/>
  <c r="DD3" i="1170"/>
  <c r="DB23" i="1170"/>
  <c r="DB33" i="1170"/>
  <c r="DB38" i="1170" s="1"/>
  <c r="DB48" i="1170"/>
  <c r="DB53" i="1170" s="1"/>
  <c r="DB49" i="1170"/>
  <c r="DB34" i="1170"/>
  <c r="DA55" i="1170"/>
  <c r="DA56" i="1170" s="1"/>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23" i="861"/>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T46" i="861"/>
  <c r="T87" i="861" s="1"/>
  <c r="CP67"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39" i="861"/>
  <c r="CN29" i="861"/>
  <c r="CY52" i="863" a="1"/>
  <c r="CY52" i="863" s="1"/>
  <c r="CY8" i="863"/>
  <c r="CY55" i="863" a="1"/>
  <c r="CY55" i="863" s="1"/>
  <c r="CZ2" i="863"/>
  <c r="CY39" i="863"/>
  <c r="CX57" i="863"/>
  <c r="CY41" i="863"/>
  <c r="CY56" i="863" a="1"/>
  <c r="CY56" i="863" s="1"/>
  <c r="AA3" i="64"/>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4"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89" i="64"/>
  <c r="DL2084" i="64"/>
  <c r="DL2088" i="64"/>
  <c r="DL2085" i="64"/>
  <c r="DL687" i="64"/>
  <c r="DL716" i="64" s="1"/>
  <c r="DL2044" i="64"/>
  <c r="DL684" i="64"/>
  <c r="DL2041" i="64"/>
  <c r="DL683" i="64"/>
  <c r="DL2040" i="64"/>
  <c r="DL688" i="64"/>
  <c r="DL717" i="64" s="1"/>
  <c r="DL2045" i="64"/>
  <c r="DL2298" i="64"/>
  <c r="DL2316" i="64" s="1"/>
  <c r="DL2325" i="64"/>
  <c r="DL431" i="64"/>
  <c r="DL2295" i="64"/>
  <c r="DL2313" i="64" s="1"/>
  <c r="DL2322" i="64"/>
  <c r="DL428" i="64"/>
  <c r="CN1959" i="64"/>
  <c r="CN2064" i="64"/>
  <c r="DL2177" i="64"/>
  <c r="DL2189" i="64" s="1"/>
  <c r="DL2321" i="64"/>
  <c r="DL2333" i="64" s="1"/>
  <c r="DL427" i="64"/>
  <c r="DL2326" i="64"/>
  <c r="DL432" i="64"/>
  <c r="DL1715" i="64"/>
  <c r="DL2139" i="64"/>
  <c r="DL2466" i="64"/>
  <c r="DL641" i="64"/>
  <c r="DL2492" i="64"/>
  <c r="DL1660" i="64"/>
  <c r="DL1106" i="64"/>
  <c r="DL1225" i="64" s="1"/>
  <c r="DL1854" i="64"/>
  <c r="DL1538" i="64"/>
  <c r="DL1234" i="64"/>
  <c r="DL1249" i="64" s="1"/>
  <c r="DL993" i="64"/>
  <c r="DL1912" i="64"/>
  <c r="DL2389" i="64"/>
  <c r="DL1811" i="64"/>
  <c r="DL1605" i="64"/>
  <c r="DL1387" i="64"/>
  <c r="DL665" i="64"/>
  <c r="DL678" i="64" s="1"/>
  <c r="R1405" i="64"/>
  <c r="DL617" i="64"/>
  <c r="DL2299" i="64"/>
  <c r="DL2317" i="64" s="1"/>
  <c r="DL1807" i="64"/>
  <c r="DL1820" i="64" s="1"/>
  <c r="DL2294" i="64"/>
  <c r="DL2135" i="64"/>
  <c r="DL2147" i="64" s="1"/>
  <c r="DL1877" i="64"/>
  <c r="DL1904" i="64" s="1"/>
  <c r="DL1495" i="64"/>
  <c r="DL1530" i="64" s="1"/>
  <c r="DL1259" i="64"/>
  <c r="DL1272" i="64" s="1"/>
  <c r="DL2441" i="64"/>
  <c r="DL1945" i="64"/>
  <c r="DL1968" i="64" s="1"/>
  <c r="DL666" i="64"/>
  <c r="DL679" i="64" s="1"/>
  <c r="DL2519" i="64"/>
  <c r="DL2533" i="64" s="1"/>
  <c r="DL1812" i="64"/>
  <c r="DL1825" i="64" s="1"/>
  <c r="DL1638" i="64"/>
  <c r="DL1652" i="64" s="1"/>
  <c r="DL1834" i="64"/>
  <c r="DL1846" i="64" s="1"/>
  <c r="DL2467" i="64"/>
  <c r="DL1855" i="64"/>
  <c r="DL1868" i="64" s="1"/>
  <c r="DL1459" i="64"/>
  <c r="DL1486" i="64" s="1"/>
  <c r="DL409" i="64"/>
  <c r="DL419" i="64" s="1"/>
  <c r="DL2161" i="64"/>
  <c r="DL2011" i="64"/>
  <c r="DL2036" i="64" s="1"/>
  <c r="DL1913" i="64"/>
  <c r="DL1936" i="64" s="1"/>
  <c r="DL2493" i="64"/>
  <c r="DL2416" i="64"/>
  <c r="DL1661" i="64"/>
  <c r="DL2203" i="64"/>
  <c r="DL2237" i="64"/>
  <c r="DL2272" i="64"/>
  <c r="DL2290" i="64" s="1"/>
  <c r="DL2006" i="64"/>
  <c r="DL2031" i="64" s="1"/>
  <c r="DL2202" i="64"/>
  <c r="DL2236" i="64"/>
  <c r="DL2271" i="64"/>
  <c r="DL2289" i="64" s="1"/>
  <c r="DL638" i="64"/>
  <c r="DL644" i="64" s="1"/>
  <c r="DL2233" i="64"/>
  <c r="DL2268" i="64"/>
  <c r="DL2286" i="64" s="1"/>
  <c r="DL2267" i="64"/>
  <c r="DL2232" i="64"/>
  <c r="DL2258" i="64" s="1"/>
  <c r="DL1972" i="64"/>
  <c r="DL1997" i="64" s="1"/>
  <c r="DL1454" i="64"/>
  <c r="DL1481" i="64" s="1"/>
  <c r="DL1601" i="64"/>
  <c r="DL1624" i="64" s="1"/>
  <c r="DL2181" i="64"/>
  <c r="DL1976" i="64"/>
  <c r="DL1328" i="64"/>
  <c r="DL564" i="64"/>
  <c r="DL2518" i="64"/>
  <c r="DL1458" i="64"/>
  <c r="DL941" i="64"/>
  <c r="DL458" i="64"/>
  <c r="DL2415" i="64"/>
  <c r="DL2160" i="64"/>
  <c r="DL2010" i="64"/>
  <c r="DL1691" i="64"/>
  <c r="DL1352" i="64"/>
  <c r="DL1258" i="64"/>
  <c r="DL616" i="64"/>
  <c r="DL2440" i="64"/>
  <c r="DL1944" i="64"/>
  <c r="DL1876" i="64"/>
  <c r="DL1833" i="64"/>
  <c r="DL1789" i="64"/>
  <c r="DL1637" i="64"/>
  <c r="DL1583" i="64"/>
  <c r="DL1739" i="64"/>
  <c r="DL1494" i="64"/>
  <c r="DL1422" i="64"/>
  <c r="DL592" i="64"/>
  <c r="DL1388" i="64"/>
  <c r="DL1415" i="64" s="1"/>
  <c r="DL1083" i="64"/>
  <c r="DL1098" i="64" s="1"/>
  <c r="DL942" i="64"/>
  <c r="DL642" i="64"/>
  <c r="DL408" i="64"/>
  <c r="DL1584" i="64"/>
  <c r="DL1597" i="64" s="1"/>
  <c r="DL1329" i="64"/>
  <c r="DL1235" i="64"/>
  <c r="DL565" i="64"/>
  <c r="DL2390" i="64"/>
  <c r="DL1716" i="64"/>
  <c r="DL386" i="64"/>
  <c r="DL2182" i="64"/>
  <c r="DL2140" i="64"/>
  <c r="DL1790" i="64"/>
  <c r="DL1803" i="64" s="1"/>
  <c r="DL1606" i="64"/>
  <c r="DL1423" i="64"/>
  <c r="DL1450" i="64" s="1"/>
  <c r="DL1353" i="64"/>
  <c r="DL1380" i="64" s="1"/>
  <c r="DL1107" i="64"/>
  <c r="DL994" i="64"/>
  <c r="DL1007" i="64" s="1"/>
  <c r="DL459" i="64"/>
  <c r="DL1977" i="64"/>
  <c r="DL2002" i="64" s="1"/>
  <c r="DL1740" i="64"/>
  <c r="DL1692" i="64"/>
  <c r="DL1707" i="64" s="1"/>
  <c r="DL1539" i="64"/>
  <c r="DL1574" i="64" s="1"/>
  <c r="DL593" i="64"/>
  <c r="DL2157" i="64"/>
  <c r="DL1808" i="64"/>
  <c r="DL1821" i="64" s="1"/>
  <c r="DL2386" i="64"/>
  <c r="DL1909" i="64"/>
  <c r="DL1932" i="64" s="1"/>
  <c r="DL1736" i="64"/>
  <c r="DL1776" i="64" s="1"/>
  <c r="DL1657" i="64"/>
  <c r="DL1679" i="64" s="1"/>
  <c r="DL1491" i="64"/>
  <c r="DL1526" i="64" s="1"/>
  <c r="DL1231" i="64"/>
  <c r="DL1246" i="64" s="1"/>
  <c r="DL2412" i="64"/>
  <c r="DL1830" i="64"/>
  <c r="DL1842" i="64" s="1"/>
  <c r="DL1255" i="64"/>
  <c r="DL1268" i="64" s="1"/>
  <c r="DL2437" i="64"/>
  <c r="DL1941" i="64"/>
  <c r="DL1964" i="64" s="1"/>
  <c r="DL1688" i="64"/>
  <c r="DL1703" i="64" s="1"/>
  <c r="DL1535" i="64"/>
  <c r="DL1570" i="64" s="1"/>
  <c r="DL1384" i="64"/>
  <c r="DL1411" i="64" s="1"/>
  <c r="DL385" i="64"/>
  <c r="DL2463" i="64"/>
  <c r="DL2178" i="64"/>
  <c r="DL1973" i="64"/>
  <c r="DL1998" i="64" s="1"/>
  <c r="DL1580" i="64"/>
  <c r="DL1593" i="64" s="1"/>
  <c r="DL1079" i="64"/>
  <c r="DL1094" i="64" s="1"/>
  <c r="DL455" i="64"/>
  <c r="DL2515" i="64"/>
  <c r="DL2529" i="64" s="1"/>
  <c r="DL2489" i="64"/>
  <c r="DL2007" i="64"/>
  <c r="DL2032" i="64" s="1"/>
  <c r="DL2075" i="64" s="1"/>
  <c r="DL1851" i="64"/>
  <c r="DL1864" i="64" s="1"/>
  <c r="DL1602" i="64"/>
  <c r="DL1625" i="64" s="1"/>
  <c r="DL2136" i="64"/>
  <c r="DL2148" i="64" s="1"/>
  <c r="DL1786" i="64"/>
  <c r="DL1799" i="64" s="1"/>
  <c r="DL1712" i="64"/>
  <c r="DL1727" i="64" s="1"/>
  <c r="DL1103" i="64"/>
  <c r="DL1873" i="64"/>
  <c r="DL1900" i="64" s="1"/>
  <c r="DL1634" i="64"/>
  <c r="DL1648" i="64" s="1"/>
  <c r="DL1455" i="64"/>
  <c r="DL1482" i="64" s="1"/>
  <c r="DL561" i="64"/>
  <c r="DL2199" i="64"/>
  <c r="DL560" i="64"/>
  <c r="DL580" i="64" s="1"/>
  <c r="DL2198" i="64"/>
  <c r="DL2224" i="64" s="1"/>
  <c r="DL2436" i="64"/>
  <c r="DL1711" i="64"/>
  <c r="DL1419" i="64"/>
  <c r="DL1446" i="64" s="1"/>
  <c r="DL1078" i="64"/>
  <c r="DL1093" i="64" s="1"/>
  <c r="DL990" i="64"/>
  <c r="DL1003" i="64" s="1"/>
  <c r="DL1850" i="64"/>
  <c r="DL1863" i="64" s="1"/>
  <c r="DL1735" i="64"/>
  <c r="DL1633" i="64"/>
  <c r="DL1647" i="64" s="1"/>
  <c r="DL1418" i="64"/>
  <c r="DL1445" i="64" s="1"/>
  <c r="DL989" i="64"/>
  <c r="DL2462" i="64"/>
  <c r="DL2156" i="64"/>
  <c r="DL2168" i="64" s="1"/>
  <c r="DL1785" i="64"/>
  <c r="DL1798" i="64" s="1"/>
  <c r="DL1254" i="64"/>
  <c r="DL1267" i="64" s="1"/>
  <c r="DL1230" i="64"/>
  <c r="DL1102" i="64"/>
  <c r="DL1142" i="64" s="1"/>
  <c r="DL637" i="64"/>
  <c r="DL613" i="64"/>
  <c r="DL405" i="64"/>
  <c r="DL1579" i="64"/>
  <c r="DL1592" i="64" s="1"/>
  <c r="DL1383" i="64"/>
  <c r="DL1410" i="64" s="1"/>
  <c r="DL662" i="64"/>
  <c r="DL675" i="64" s="1"/>
  <c r="DL612" i="64"/>
  <c r="DL404" i="64"/>
  <c r="DL2488" i="64"/>
  <c r="DL2385" i="64"/>
  <c r="DL1908" i="64"/>
  <c r="DL1931" i="64" s="1"/>
  <c r="DL1829" i="64"/>
  <c r="DL1841" i="64" s="1"/>
  <c r="DL1656" i="64"/>
  <c r="DL1349" i="64"/>
  <c r="DL1376" i="64" s="1"/>
  <c r="DL1325" i="64"/>
  <c r="DL661" i="64"/>
  <c r="DL589" i="64"/>
  <c r="DL382" i="64"/>
  <c r="DL395" i="64" s="1"/>
  <c r="DL454" i="64"/>
  <c r="DL1940" i="64"/>
  <c r="DL1963" i="64" s="1"/>
  <c r="DL1490" i="64"/>
  <c r="DL1525" i="64" s="1"/>
  <c r="DL1348" i="64"/>
  <c r="DL1375" i="64" s="1"/>
  <c r="DL1324" i="64"/>
  <c r="DL1339" i="64" s="1"/>
  <c r="DL938" i="64"/>
  <c r="DL953" i="64" s="1"/>
  <c r="DL588" i="64"/>
  <c r="DL381" i="64"/>
  <c r="DL2514" i="64"/>
  <c r="DL2528" i="64" s="1"/>
  <c r="DL2411" i="64"/>
  <c r="DL1872" i="64"/>
  <c r="DL1899" i="64" s="1"/>
  <c r="DL1687" i="64"/>
  <c r="DL1702" i="64" s="1"/>
  <c r="DL1534" i="64"/>
  <c r="DL1569" i="64" s="1"/>
  <c r="DL937" i="64"/>
  <c r="DL952" i="64" s="1"/>
  <c r="CN1992" i="64"/>
  <c r="CN1993" i="64" s="1"/>
  <c r="CN1399" i="64"/>
  <c r="CN1364" i="64"/>
  <c r="CN1477" i="64"/>
  <c r="CN1441" i="64"/>
  <c r="CN1371" i="64"/>
  <c r="CN2027" i="64"/>
  <c r="CN1986" i="64"/>
  <c r="CN1891" i="64"/>
  <c r="CN1894" i="64"/>
  <c r="CN1895" i="64"/>
  <c r="CN1927" i="64"/>
  <c r="G2164" i="64"/>
  <c r="G2165" i="64"/>
  <c r="S1859" i="64"/>
  <c r="T1857" i="64"/>
  <c r="CO1859" i="64"/>
  <c r="CP1857" i="64"/>
  <c r="CQ1857" i="64" s="1"/>
  <c r="CR1857" i="64" s="1"/>
  <c r="CS1857" i="64" s="1"/>
  <c r="CT1857" i="64" s="1"/>
  <c r="CT1859" i="64" s="1"/>
  <c r="T1836" i="64"/>
  <c r="T1838" i="64" s="1"/>
  <c r="S1838" i="64"/>
  <c r="CP1838" i="64"/>
  <c r="CO1838" i="64"/>
  <c r="CQ1836" i="64"/>
  <c r="T1814" i="64"/>
  <c r="T1816" i="64" s="1"/>
  <c r="S1816" i="64"/>
  <c r="CP1814" i="64"/>
  <c r="G1769" i="64"/>
  <c r="G246" i="64"/>
  <c r="G194" i="64"/>
  <c r="G178" i="64"/>
  <c r="G94" i="64"/>
  <c r="G76" i="64"/>
  <c r="G63" i="64"/>
  <c r="E1761" i="64"/>
  <c r="E1770" i="64"/>
  <c r="E1771" i="64"/>
  <c r="E1772" i="64"/>
  <c r="T1779" i="64"/>
  <c r="U1779" i="64"/>
  <c r="V1779" i="64"/>
  <c r="W1779" i="64"/>
  <c r="X1779" i="64"/>
  <c r="Y1779" i="64"/>
  <c r="Z1779" i="64"/>
  <c r="AA1779" i="64"/>
  <c r="AB1779" i="64"/>
  <c r="AC1779" i="64"/>
  <c r="AD1779" i="64"/>
  <c r="AE1779" i="64"/>
  <c r="AF1779" i="64"/>
  <c r="AG1779" i="64"/>
  <c r="AH1779" i="64"/>
  <c r="AI1779" i="64"/>
  <c r="AJ1779" i="64"/>
  <c r="AK1779" i="64"/>
  <c r="AL1779" i="64"/>
  <c r="AM1779" i="64"/>
  <c r="AN1779" i="64"/>
  <c r="AO1779" i="64"/>
  <c r="AP1779" i="64"/>
  <c r="AQ1779" i="64"/>
  <c r="AR1779" i="64"/>
  <c r="AS1779" i="64"/>
  <c r="AT1779" i="64"/>
  <c r="AU1779" i="64"/>
  <c r="AV1779" i="64"/>
  <c r="AW1779" i="64"/>
  <c r="AX1779" i="64"/>
  <c r="AY1779" i="64"/>
  <c r="AZ1779" i="64"/>
  <c r="BA1779" i="64"/>
  <c r="BB1779" i="64"/>
  <c r="BC1779" i="64"/>
  <c r="BD1779" i="64"/>
  <c r="BE1779" i="64"/>
  <c r="BF1779" i="64"/>
  <c r="BG1779" i="64"/>
  <c r="BH1779" i="64"/>
  <c r="BI1779" i="64"/>
  <c r="BJ1779" i="64"/>
  <c r="BK1779" i="64"/>
  <c r="BL1779" i="64"/>
  <c r="BM1779" i="64"/>
  <c r="BN1779" i="64"/>
  <c r="BO1779" i="64"/>
  <c r="BP1779" i="64"/>
  <c r="BQ1779" i="64"/>
  <c r="BR1779" i="64"/>
  <c r="BS1779" i="64"/>
  <c r="BT1779" i="64"/>
  <c r="BU1779" i="64"/>
  <c r="BV1779" i="64"/>
  <c r="BW1779" i="64"/>
  <c r="BX1779" i="64"/>
  <c r="BY1779" i="64"/>
  <c r="BZ1779" i="64"/>
  <c r="CA1779" i="64"/>
  <c r="CB1779" i="64"/>
  <c r="CC1779" i="64"/>
  <c r="CD1779" i="64"/>
  <c r="CE1779" i="64"/>
  <c r="CF1779" i="64"/>
  <c r="CG1779" i="64"/>
  <c r="CH1779" i="64"/>
  <c r="CI1779" i="64"/>
  <c r="CJ1779" i="64"/>
  <c r="CK1779" i="64"/>
  <c r="CL1779" i="64"/>
  <c r="S1779" i="64"/>
  <c r="G1753" i="64"/>
  <c r="E1769" i="64"/>
  <c r="E1768" i="64"/>
  <c r="E1767" i="64"/>
  <c r="E1766" i="64"/>
  <c r="E1765" i="64"/>
  <c r="E1764" i="64"/>
  <c r="E1763" i="64"/>
  <c r="E1762" i="64"/>
  <c r="E1743" i="64"/>
  <c r="E1744" i="64"/>
  <c r="E1745" i="64"/>
  <c r="E1746" i="64"/>
  <c r="E1747" i="64"/>
  <c r="E1748" i="64"/>
  <c r="E1749" i="64"/>
  <c r="E1750" i="64"/>
  <c r="E1751" i="64"/>
  <c r="E1752" i="64"/>
  <c r="E1753" i="64"/>
  <c r="E1754" i="64"/>
  <c r="E1755" i="64"/>
  <c r="E1756" i="64"/>
  <c r="E1757" i="64"/>
  <c r="E1758" i="64"/>
  <c r="E1759" i="64"/>
  <c r="T1775" i="64"/>
  <c r="U1775" i="64"/>
  <c r="V1775" i="64"/>
  <c r="W1775" i="64"/>
  <c r="X1775" i="64"/>
  <c r="Y1775" i="64"/>
  <c r="Z1775" i="64"/>
  <c r="AA1775" i="64"/>
  <c r="AB1775" i="64"/>
  <c r="AC1775" i="64"/>
  <c r="AD1775" i="64"/>
  <c r="AE1775" i="64"/>
  <c r="AF1775" i="64"/>
  <c r="AG1775" i="64"/>
  <c r="AH1775" i="64"/>
  <c r="AI1775" i="64"/>
  <c r="AJ1775" i="64"/>
  <c r="AK1775" i="64"/>
  <c r="AL1775" i="64"/>
  <c r="AM1775" i="64"/>
  <c r="AN1775" i="64"/>
  <c r="AO1775" i="64"/>
  <c r="AP1775" i="64"/>
  <c r="AQ1775" i="64"/>
  <c r="AR1775" i="64"/>
  <c r="AS1775" i="64"/>
  <c r="AT1775" i="64"/>
  <c r="AU1775" i="64"/>
  <c r="AV1775" i="64"/>
  <c r="AW1775" i="64"/>
  <c r="AX1775" i="64"/>
  <c r="AY1775" i="64"/>
  <c r="AZ1775" i="64"/>
  <c r="BA1775" i="64"/>
  <c r="BB1775" i="64"/>
  <c r="BC1775" i="64"/>
  <c r="BD1775" i="64"/>
  <c r="BE1775" i="64"/>
  <c r="BF1775" i="64"/>
  <c r="BG1775" i="64"/>
  <c r="BH1775" i="64"/>
  <c r="BI1775" i="64"/>
  <c r="BJ1775" i="64"/>
  <c r="BK1775" i="64"/>
  <c r="BL1775" i="64"/>
  <c r="BM1775" i="64"/>
  <c r="BN1775" i="64"/>
  <c r="BO1775" i="64"/>
  <c r="BP1775" i="64"/>
  <c r="BQ1775" i="64"/>
  <c r="BR1775" i="64"/>
  <c r="BS1775" i="64"/>
  <c r="BT1775" i="64"/>
  <c r="BU1775" i="64"/>
  <c r="BV1775" i="64"/>
  <c r="BW1775" i="64"/>
  <c r="BX1775" i="64"/>
  <c r="BY1775" i="64"/>
  <c r="BZ1775" i="64"/>
  <c r="CA1775" i="64"/>
  <c r="CB1775" i="64"/>
  <c r="CC1775" i="64"/>
  <c r="CD1775" i="64"/>
  <c r="CE1775" i="64"/>
  <c r="CF1775" i="64"/>
  <c r="CG1775" i="64"/>
  <c r="CH1775" i="64"/>
  <c r="CI1775" i="64"/>
  <c r="CJ1775" i="64"/>
  <c r="CK1775" i="64"/>
  <c r="CL1775" i="64"/>
  <c r="S1775" i="64"/>
  <c r="G1760" i="64"/>
  <c r="G1755" i="64"/>
  <c r="G1759" i="64" s="1"/>
  <c r="G1754" i="64"/>
  <c r="G1758" i="64" s="1"/>
  <c r="G1751" i="64"/>
  <c r="G1750" i="64"/>
  <c r="L1746" i="64"/>
  <c r="L1747" i="64" s="1"/>
  <c r="M1746" i="64"/>
  <c r="N1746" i="64"/>
  <c r="N1747" i="64" s="1"/>
  <c r="O1746" i="64"/>
  <c r="O1747" i="64" s="1"/>
  <c r="P1746" i="64"/>
  <c r="P1747" i="64" s="1"/>
  <c r="K1746" i="64"/>
  <c r="K1747" i="64" s="1"/>
  <c r="G1780" i="64"/>
  <c r="E1780" i="64"/>
  <c r="G1779" i="64"/>
  <c r="E1779" i="64"/>
  <c r="G1778" i="64"/>
  <c r="E1778" i="64"/>
  <c r="E1777" i="64"/>
  <c r="E1776" i="64"/>
  <c r="E1775" i="64"/>
  <c r="E1774" i="64"/>
  <c r="G1773" i="64"/>
  <c r="E1773" i="64"/>
  <c r="E1760" i="64"/>
  <c r="G1742" i="64"/>
  <c r="G1744" i="64" s="1"/>
  <c r="E1742" i="64"/>
  <c r="E1741" i="64"/>
  <c r="G247" i="64"/>
  <c r="G195" i="64"/>
  <c r="G179" i="64"/>
  <c r="G95" i="64"/>
  <c r="G77" i="64"/>
  <c r="G64" i="64"/>
  <c r="G42" i="64"/>
  <c r="G2184" i="64"/>
  <c r="G2194" i="64"/>
  <c r="E2194" i="64"/>
  <c r="G2193" i="64"/>
  <c r="E2193" i="64"/>
  <c r="G2192" i="64"/>
  <c r="E2192" i="64"/>
  <c r="G2191" i="64"/>
  <c r="E2191" i="64"/>
  <c r="CL2190" i="64"/>
  <c r="CK2190" i="64"/>
  <c r="CJ2190" i="64"/>
  <c r="CI2190" i="64"/>
  <c r="CH2190" i="64"/>
  <c r="CG2190" i="64"/>
  <c r="CF2190" i="64"/>
  <c r="CE2190" i="64"/>
  <c r="CD2190" i="64"/>
  <c r="CC2190" i="64"/>
  <c r="CB2190" i="64"/>
  <c r="CA2190" i="64"/>
  <c r="BZ2190" i="64"/>
  <c r="BY2190" i="64"/>
  <c r="BX2190" i="64"/>
  <c r="BW2190" i="64"/>
  <c r="BV2190" i="64"/>
  <c r="BU2190" i="64"/>
  <c r="BT2190" i="64"/>
  <c r="BS2190" i="64"/>
  <c r="BR2190" i="64"/>
  <c r="BQ2190" i="64"/>
  <c r="BP2190" i="64"/>
  <c r="BO2190" i="64"/>
  <c r="BN2190" i="64"/>
  <c r="BM2190" i="64"/>
  <c r="BL2190" i="64"/>
  <c r="BK2190" i="64"/>
  <c r="BJ2190" i="64"/>
  <c r="BI2190" i="64"/>
  <c r="BH2190" i="64"/>
  <c r="BG2190" i="64"/>
  <c r="BF2190" i="64"/>
  <c r="BE2190" i="64"/>
  <c r="BD2190" i="64"/>
  <c r="BC2190" i="64"/>
  <c r="BB2190" i="64"/>
  <c r="BA2190" i="64"/>
  <c r="AZ2190" i="64"/>
  <c r="AY2190" i="64"/>
  <c r="AX2190" i="64"/>
  <c r="AW2190" i="64"/>
  <c r="AV2190" i="64"/>
  <c r="AU2190" i="64"/>
  <c r="AT2190" i="64"/>
  <c r="AS2190" i="64"/>
  <c r="AR2190" i="64"/>
  <c r="AQ2190" i="64"/>
  <c r="AP2190" i="64"/>
  <c r="AO2190" i="64"/>
  <c r="AN2190" i="64"/>
  <c r="AM2190" i="64"/>
  <c r="AL2190" i="64"/>
  <c r="AK2190" i="64"/>
  <c r="AJ2190" i="64"/>
  <c r="AI2190" i="64"/>
  <c r="AH2190" i="64"/>
  <c r="AG2190" i="64"/>
  <c r="AF2190" i="64"/>
  <c r="AE2190" i="64"/>
  <c r="AD2190" i="64"/>
  <c r="AC2190" i="64"/>
  <c r="AB2190" i="64"/>
  <c r="AA2190" i="64"/>
  <c r="Z2190" i="64"/>
  <c r="Y2190" i="64"/>
  <c r="X2190" i="64"/>
  <c r="W2190" i="64"/>
  <c r="V2190" i="64"/>
  <c r="U2190" i="64"/>
  <c r="T2190" i="64"/>
  <c r="S2190" i="64"/>
  <c r="E2190" i="64"/>
  <c r="E2189" i="64"/>
  <c r="G2188" i="64"/>
  <c r="G2186" i="64" s="1"/>
  <c r="E2188" i="64"/>
  <c r="G2187" i="64"/>
  <c r="E2187" i="64"/>
  <c r="E2186" i="64"/>
  <c r="E2185" i="64"/>
  <c r="E2184" i="64"/>
  <c r="E2183" i="64"/>
  <c r="DL730" i="64" a="1"/>
  <c r="DL691" i="64" a="1"/>
  <c r="CT1136" i="64" a="1"/>
  <c r="DL693" i="64" a="1"/>
  <c r="DL465" i="64" a="1"/>
  <c r="CX772" i="64" a="1"/>
  <c r="CY971" i="64" l="1" a="1"/>
  <c r="CY971" i="64" s="1"/>
  <c r="CY972" i="64" a="1"/>
  <c r="CY972" i="64" s="1"/>
  <c r="AA971" i="64" a="1"/>
  <c r="AA971" i="64" s="1"/>
  <c r="AA972" i="64" a="1"/>
  <c r="AA972" i="64" s="1"/>
  <c r="AC35" i="1170"/>
  <c r="AC50" i="1170"/>
  <c r="AB53" i="1170"/>
  <c r="AB22" i="861" s="1"/>
  <c r="AB38" i="1170"/>
  <c r="AB17" i="861" s="1"/>
  <c r="Z56" i="1170"/>
  <c r="AA55" i="1170"/>
  <c r="AD41" i="1170"/>
  <c r="AD27" i="1170"/>
  <c r="AD18" i="1170"/>
  <c r="AD19" i="1170"/>
  <c r="AD28" i="1170"/>
  <c r="AD44" i="1170"/>
  <c r="AD42" i="1170"/>
  <c r="AD43" i="1170"/>
  <c r="AD45" i="1170"/>
  <c r="AD30" i="1170"/>
  <c r="AD4" i="1170"/>
  <c r="AD20" i="1170"/>
  <c r="AD21" i="1170"/>
  <c r="AD26" i="1170"/>
  <c r="AD22" i="1170"/>
  <c r="AD29" i="1170"/>
  <c r="AF2" i="1170"/>
  <c r="AE1" i="1170"/>
  <c r="AE7" i="1170"/>
  <c r="AD8" i="1170" s="1"/>
  <c r="AE3" i="1170"/>
  <c r="AC37" i="1170"/>
  <c r="AC52" i="1170"/>
  <c r="AC51" i="1170"/>
  <c r="AC36" i="1170"/>
  <c r="AC8" i="1170"/>
  <c r="AC23" i="1170"/>
  <c r="AC33" i="1170"/>
  <c r="AC48" i="1170"/>
  <c r="AC34" i="1170"/>
  <c r="AC49" i="1170"/>
  <c r="DC22" i="861"/>
  <c r="DC17" i="861"/>
  <c r="DB55" i="1170"/>
  <c r="DB56" i="1170" s="1"/>
  <c r="DC37" i="1170"/>
  <c r="DC52" i="1170"/>
  <c r="DD22" i="1170"/>
  <c r="DD4" i="1170"/>
  <c r="DD18" i="1170"/>
  <c r="DD28" i="1170"/>
  <c r="DD20" i="1170"/>
  <c r="DD30" i="1170"/>
  <c r="DD19" i="1170"/>
  <c r="DD29" i="1170"/>
  <c r="DD21" i="1170"/>
  <c r="DD42" i="1170"/>
  <c r="DD27" i="1170"/>
  <c r="DD26" i="1170"/>
  <c r="DD45" i="1170"/>
  <c r="DD43" i="1170"/>
  <c r="DD41" i="1170"/>
  <c r="DD44" i="1170"/>
  <c r="DC23" i="1170"/>
  <c r="DC33" i="1170"/>
  <c r="DC38" i="1170" s="1"/>
  <c r="DC48" i="1170"/>
  <c r="DC53" i="1170" s="1"/>
  <c r="DC51" i="1170"/>
  <c r="DC36" i="1170"/>
  <c r="DE7" i="1170"/>
  <c r="DF2" i="1170"/>
  <c r="DE8" i="1170"/>
  <c r="DE3" i="1170"/>
  <c r="DD1" i="1170"/>
  <c r="DC35" i="1170"/>
  <c r="DC50" i="1170"/>
  <c r="DC34" i="1170"/>
  <c r="DC49" i="1170"/>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CQ23" i="86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T70" i="861"/>
  <c r="AB259" i="64"/>
  <c r="AB7" i="64"/>
  <c r="AA8" i="64" s="1"/>
  <c r="U46" i="861"/>
  <c r="U87" i="861" s="1"/>
  <c r="CQ67"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1" i="861"/>
  <c r="CN52" i="861" s="1"/>
  <c r="CN53" i="861" s="1"/>
  <c r="CN40" i="861"/>
  <c r="CY42" i="863"/>
  <c r="CY21" i="863" s="1"/>
  <c r="CY32" i="861" s="1"/>
  <c r="CY57" i="863"/>
  <c r="AC2" i="64"/>
  <c r="AB1" i="64"/>
  <c r="AB3" i="64"/>
  <c r="CY281" i="64"/>
  <c r="CY1" i="64"/>
  <c r="CZ8" i="64"/>
  <c r="CZ277" i="64"/>
  <c r="CZ3" i="64"/>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4"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93" i="64"/>
  <c r="DL691" i="64"/>
  <c r="DL713" i="64"/>
  <c r="DL442" i="64"/>
  <c r="DL653" i="64"/>
  <c r="DL465" i="64"/>
  <c r="DL478" i="64"/>
  <c r="DL603" i="64"/>
  <c r="DL1002" i="64"/>
  <c r="DL2430" i="64" s="1"/>
  <c r="DL1726" i="64"/>
  <c r="DL1340" i="64"/>
  <c r="DL1245" i="64"/>
  <c r="DL1678" i="64"/>
  <c r="CS1859" i="64"/>
  <c r="CR1859" i="64"/>
  <c r="CQ1859" i="64"/>
  <c r="T1859" i="64"/>
  <c r="U1857" i="64"/>
  <c r="CP1859" i="64"/>
  <c r="CU1857" i="64"/>
  <c r="CU1859" i="64" s="1"/>
  <c r="CR1836" i="64"/>
  <c r="CQ1838" i="64"/>
  <c r="U1836" i="64"/>
  <c r="U1814" i="64"/>
  <c r="U1816" i="64" s="1"/>
  <c r="CQ1814" i="64"/>
  <c r="CP1816" i="64"/>
  <c r="G1763" i="64"/>
  <c r="G1767" i="64" s="1"/>
  <c r="G1764" i="64"/>
  <c r="G1768" i="64" s="1"/>
  <c r="G1762" i="64"/>
  <c r="G1777" i="64"/>
  <c r="M1747" i="64"/>
  <c r="E569" i="64"/>
  <c r="E596" i="64"/>
  <c r="E597" i="64"/>
  <c r="G2482" i="64"/>
  <c r="G2456" i="64"/>
  <c r="G2431" i="64"/>
  <c r="G2405" i="64"/>
  <c r="G1728" i="64"/>
  <c r="G1705" i="64"/>
  <c r="G1681" i="64"/>
  <c r="G1650" i="64"/>
  <c r="G1627" i="64"/>
  <c r="G1595" i="64"/>
  <c r="G1801" i="64"/>
  <c r="G2531" i="64"/>
  <c r="G1572" i="64"/>
  <c r="G1528" i="64"/>
  <c r="G1966" i="64"/>
  <c r="G1934" i="64"/>
  <c r="G1902" i="64"/>
  <c r="G1484" i="64"/>
  <c r="G1448" i="64"/>
  <c r="G1413" i="64"/>
  <c r="G1378" i="64"/>
  <c r="G1360" i="64" s="1"/>
  <c r="G2000" i="64"/>
  <c r="G2034" i="64"/>
  <c r="G1342" i="64"/>
  <c r="G1270" i="64"/>
  <c r="G1224" i="64"/>
  <c r="G1096" i="64"/>
  <c r="G1005" i="64"/>
  <c r="G955" i="64"/>
  <c r="G599" i="64"/>
  <c r="G575" i="64"/>
  <c r="G1248" i="64"/>
  <c r="G2401" i="64"/>
  <c r="DL810" i="64" a="1"/>
  <c r="CU1136" i="64" a="1"/>
  <c r="AA772" i="64" a="1"/>
  <c r="CY772" i="64" a="1"/>
  <c r="AA1136" i="64" a="1"/>
  <c r="AA973" i="64" l="1"/>
  <c r="AB971" i="64" a="1"/>
  <c r="AB971" i="64" s="1"/>
  <c r="AB972" i="64" a="1"/>
  <c r="AB972" i="64" s="1"/>
  <c r="CZ971" i="64" a="1"/>
  <c r="CZ971" i="64" s="1"/>
  <c r="CZ972" i="64" a="1"/>
  <c r="CZ972" i="64" s="1"/>
  <c r="CY973" i="64"/>
  <c r="AG2" i="1170"/>
  <c r="AF3" i="1170"/>
  <c r="AF7" i="1170"/>
  <c r="AE8" i="1170" s="1"/>
  <c r="AF1" i="1170"/>
  <c r="AC53" i="1170"/>
  <c r="AC22" i="861" s="1"/>
  <c r="AC38" i="1170"/>
  <c r="AC17" i="861" s="1"/>
  <c r="AD52" i="1170"/>
  <c r="AD37" i="1170"/>
  <c r="AD36" i="1170"/>
  <c r="AD51" i="1170"/>
  <c r="AA56" i="1170"/>
  <c r="AD35" i="1170"/>
  <c r="AD50" i="1170"/>
  <c r="AB55" i="1170"/>
  <c r="AE41" i="1170"/>
  <c r="AE18" i="1170"/>
  <c r="AE21" i="1170"/>
  <c r="AE30" i="1170"/>
  <c r="AE27" i="1170"/>
  <c r="AE28" i="1170"/>
  <c r="AE43" i="1170"/>
  <c r="AE45" i="1170"/>
  <c r="AE44" i="1170"/>
  <c r="AE42" i="1170"/>
  <c r="AE26" i="1170"/>
  <c r="AE19" i="1170"/>
  <c r="AE22" i="1170"/>
  <c r="AE20" i="1170"/>
  <c r="AE4" i="1170"/>
  <c r="AE29" i="1170"/>
  <c r="AD49" i="1170"/>
  <c r="AD34" i="1170"/>
  <c r="AD23" i="1170"/>
  <c r="AD33" i="1170"/>
  <c r="AD48" i="1170"/>
  <c r="DD22" i="861"/>
  <c r="DD17" i="861"/>
  <c r="DE1" i="1170"/>
  <c r="DD23" i="1170"/>
  <c r="DD33" i="1170"/>
  <c r="DD38" i="1170" s="1"/>
  <c r="DD48" i="1170"/>
  <c r="DD53" i="1170" s="1"/>
  <c r="DC55" i="1170"/>
  <c r="DC56" i="1170" s="1"/>
  <c r="DD52" i="1170"/>
  <c r="DD37" i="1170"/>
  <c r="DE18" i="1170"/>
  <c r="DE4" i="1170"/>
  <c r="DE22" i="1170"/>
  <c r="DE21" i="1170"/>
  <c r="DE26" i="1170"/>
  <c r="DE28" i="1170"/>
  <c r="DE19" i="1170"/>
  <c r="DE30" i="1170"/>
  <c r="DE29" i="1170"/>
  <c r="DE27" i="1170"/>
  <c r="DE20" i="1170"/>
  <c r="DE43" i="1170"/>
  <c r="DE45" i="1170"/>
  <c r="DE41" i="1170"/>
  <c r="DE44" i="1170"/>
  <c r="DE42" i="1170"/>
  <c r="DD36" i="1170"/>
  <c r="DD51" i="1170"/>
  <c r="DG2" i="1170"/>
  <c r="DF3" i="1170"/>
  <c r="DF7" i="1170"/>
  <c r="DF8" i="1170"/>
  <c r="DD34" i="1170"/>
  <c r="DD49" i="1170"/>
  <c r="DD35" i="1170"/>
  <c r="DD50" i="1170"/>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CR23" i="86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V46" i="861"/>
  <c r="V87" i="861" s="1"/>
  <c r="CR67"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3" i="861"/>
  <c r="CN88" i="861" s="1"/>
  <c r="CN97" i="861" s="1"/>
  <c r="CN58" i="861" s="1"/>
  <c r="CN59" i="861" s="1"/>
  <c r="CN76" i="861"/>
  <c r="CN77" i="861" s="1"/>
  <c r="CN54" i="861"/>
  <c r="AC3" i="64"/>
  <c r="AD2" i="64"/>
  <c r="AC1" i="64"/>
  <c r="CZ2" i="861"/>
  <c r="CZ1" i="861" s="1"/>
  <c r="CZ281" i="64"/>
  <c r="DA8" i="64"/>
  <c r="DA277" i="64"/>
  <c r="DA259" i="64"/>
  <c r="DA3" i="64"/>
  <c r="DA7" i="64"/>
  <c r="DB2" i="64"/>
  <c r="DA260" i="64"/>
  <c r="DA278" i="64"/>
  <c r="DA261" i="64"/>
  <c r="DA279" i="64"/>
  <c r="DA280" i="64"/>
  <c r="DA262" i="64"/>
  <c r="CZ1" i="64"/>
  <c r="CZ263" i="64"/>
  <c r="CZ1" i="864"/>
  <c r="AB24" i="864"/>
  <c r="AB94"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859" i="64"/>
  <c r="V1857" i="64"/>
  <c r="CS1836" i="64"/>
  <c r="CS1838" i="64" s="1"/>
  <c r="CR1838" i="64"/>
  <c r="CV1857" i="64"/>
  <c r="CV1859" i="64" s="1"/>
  <c r="V1836" i="64"/>
  <c r="U1838" i="64"/>
  <c r="V1814" i="64"/>
  <c r="V1816" i="64" s="1"/>
  <c r="CR1814" i="64"/>
  <c r="CQ1816"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3" i="64"/>
  <c r="DJ2483" i="64"/>
  <c r="DI2483" i="64"/>
  <c r="DH2483" i="64"/>
  <c r="DG2483" i="64"/>
  <c r="DF2483" i="64"/>
  <c r="DE2483" i="64"/>
  <c r="DD2483" i="64"/>
  <c r="DC2483" i="64"/>
  <c r="DB2483" i="64"/>
  <c r="DA2483" i="64"/>
  <c r="CZ2483" i="64"/>
  <c r="CY2483" i="64"/>
  <c r="CX2483" i="64"/>
  <c r="CW2483" i="64"/>
  <c r="CV2483" i="64"/>
  <c r="CU2483" i="64"/>
  <c r="CT2483" i="64"/>
  <c r="CS2483" i="64"/>
  <c r="CR2483" i="64"/>
  <c r="CQ2483" i="64"/>
  <c r="CP2483" i="64"/>
  <c r="CO2483" i="64"/>
  <c r="DK2481" i="64"/>
  <c r="DJ2481" i="64"/>
  <c r="DI2481" i="64"/>
  <c r="DH2481" i="64"/>
  <c r="DG2481" i="64"/>
  <c r="DF2481" i="64"/>
  <c r="DE2481" i="64"/>
  <c r="DD2481" i="64"/>
  <c r="DC2481" i="64"/>
  <c r="DB2481" i="64"/>
  <c r="DA2481" i="64"/>
  <c r="CZ2481" i="64"/>
  <c r="CY2481" i="64"/>
  <c r="CX2481" i="64"/>
  <c r="CW2481" i="64"/>
  <c r="CV2481" i="64"/>
  <c r="CU2481" i="64"/>
  <c r="CT2481" i="64"/>
  <c r="CS2481" i="64"/>
  <c r="CR2481" i="64"/>
  <c r="CQ2481" i="64"/>
  <c r="CP2481" i="64"/>
  <c r="CO2481" i="64"/>
  <c r="DK2480" i="64"/>
  <c r="DJ2480" i="64"/>
  <c r="DI2480" i="64"/>
  <c r="DH2480" i="64"/>
  <c r="DG2480" i="64"/>
  <c r="DF2480" i="64"/>
  <c r="DE2480" i="64"/>
  <c r="DD2480" i="64"/>
  <c r="DC2480" i="64"/>
  <c r="DB2480" i="64"/>
  <c r="DA2480" i="64"/>
  <c r="CZ2480" i="64"/>
  <c r="CY2480" i="64"/>
  <c r="CX2480" i="64"/>
  <c r="CW2480" i="64"/>
  <c r="CV2480" i="64"/>
  <c r="CU2480" i="64"/>
  <c r="CT2480" i="64"/>
  <c r="CS2480" i="64"/>
  <c r="CR2480" i="64"/>
  <c r="CQ2480" i="64"/>
  <c r="CP2480" i="64"/>
  <c r="CO2480"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57" i="64"/>
  <c r="DJ2457" i="64"/>
  <c r="DI2457" i="64"/>
  <c r="DH2457" i="64"/>
  <c r="DG2457" i="64"/>
  <c r="DF2457" i="64"/>
  <c r="DE2457" i="64"/>
  <c r="DD2457" i="64"/>
  <c r="DC2457" i="64"/>
  <c r="DB2457" i="64"/>
  <c r="DA2457" i="64"/>
  <c r="CZ2457" i="64"/>
  <c r="CY2457" i="64"/>
  <c r="CX2457" i="64"/>
  <c r="CW2457" i="64"/>
  <c r="CV2457" i="64"/>
  <c r="CU2457" i="64"/>
  <c r="CT2457" i="64"/>
  <c r="CS2457" i="64"/>
  <c r="CR2457" i="64"/>
  <c r="CQ2457" i="64"/>
  <c r="CP2457" i="64"/>
  <c r="CO2457" i="64"/>
  <c r="DK2455" i="64"/>
  <c r="DJ2455" i="64"/>
  <c r="DI2455" i="64"/>
  <c r="DH2455" i="64"/>
  <c r="DG2455" i="64"/>
  <c r="DF2455" i="64"/>
  <c r="DE2455" i="64"/>
  <c r="DD2455" i="64"/>
  <c r="DC2455" i="64"/>
  <c r="DB2455" i="64"/>
  <c r="DA2455" i="64"/>
  <c r="CZ2455" i="64"/>
  <c r="CY2455" i="64"/>
  <c r="CX2455" i="64"/>
  <c r="CW2455" i="64"/>
  <c r="CV2455" i="64"/>
  <c r="CU2455" i="64"/>
  <c r="CT2455" i="64"/>
  <c r="CS2455" i="64"/>
  <c r="CR2455" i="64"/>
  <c r="CQ2455" i="64"/>
  <c r="CP2455" i="64"/>
  <c r="CO2455"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31" i="64"/>
  <c r="DJ2431" i="64"/>
  <c r="DI2431" i="64"/>
  <c r="DH2431" i="64"/>
  <c r="DG2431" i="64"/>
  <c r="DF2431" i="64"/>
  <c r="DE2431" i="64"/>
  <c r="DD2431" i="64"/>
  <c r="DC2431" i="64"/>
  <c r="DB2431" i="64"/>
  <c r="DA2431" i="64"/>
  <c r="CZ2431" i="64"/>
  <c r="CY2431" i="64"/>
  <c r="CX2431" i="64"/>
  <c r="CW2431" i="64"/>
  <c r="CV2431" i="64"/>
  <c r="CU2431" i="64"/>
  <c r="CT2431" i="64"/>
  <c r="CS2431" i="64"/>
  <c r="CR2431" i="64"/>
  <c r="CQ2431" i="64"/>
  <c r="CP2431" i="64"/>
  <c r="CO2431" i="64"/>
  <c r="DK2429" i="64"/>
  <c r="DJ2429" i="64"/>
  <c r="DI2429" i="64"/>
  <c r="DH2429" i="64"/>
  <c r="DG2429" i="64"/>
  <c r="DF2429" i="64"/>
  <c r="DE2429" i="64"/>
  <c r="DD2429" i="64"/>
  <c r="DC2429" i="64"/>
  <c r="DB2429" i="64"/>
  <c r="DA2429" i="64"/>
  <c r="CZ2429" i="64"/>
  <c r="CY2429" i="64"/>
  <c r="CX2429" i="64"/>
  <c r="CW2429" i="64"/>
  <c r="CV2429" i="64"/>
  <c r="CU2429" i="64"/>
  <c r="CT2429" i="64"/>
  <c r="CS2429" i="64"/>
  <c r="CR2429" i="64"/>
  <c r="CQ2429" i="64"/>
  <c r="CP2429" i="64"/>
  <c r="CO2429" i="64"/>
  <c r="DK2406" i="64"/>
  <c r="DJ2406" i="64"/>
  <c r="DI2406" i="64"/>
  <c r="DH2406" i="64"/>
  <c r="DG2406" i="64"/>
  <c r="DF2406" i="64"/>
  <c r="DE2406" i="64"/>
  <c r="DD2406" i="64"/>
  <c r="DC2406" i="64"/>
  <c r="DB2406" i="64"/>
  <c r="DA2406" i="64"/>
  <c r="CZ2406" i="64"/>
  <c r="CY2406" i="64"/>
  <c r="CX2406" i="64"/>
  <c r="CW2406" i="64"/>
  <c r="CV2406" i="64"/>
  <c r="CU2406" i="64"/>
  <c r="CT2406" i="64"/>
  <c r="CS2406" i="64"/>
  <c r="CR2406" i="64"/>
  <c r="CQ2406" i="64"/>
  <c r="CP2406" i="64"/>
  <c r="CO2406" i="64"/>
  <c r="DK1706" i="64"/>
  <c r="DJ1706" i="64"/>
  <c r="DI1706" i="64"/>
  <c r="DH1706" i="64"/>
  <c r="DG1706" i="64"/>
  <c r="DF1706" i="64"/>
  <c r="DE1706" i="64"/>
  <c r="DD1706" i="64"/>
  <c r="DC1706" i="64"/>
  <c r="DB1706" i="64"/>
  <c r="DA1706" i="64"/>
  <c r="CZ1706" i="64"/>
  <c r="CY1706" i="64"/>
  <c r="CX1706" i="64"/>
  <c r="CW1706" i="64"/>
  <c r="CV1706" i="64"/>
  <c r="CU1706" i="64"/>
  <c r="CT1706" i="64"/>
  <c r="CS1706" i="64"/>
  <c r="CR1706" i="64"/>
  <c r="CQ1706" i="64"/>
  <c r="CP1706" i="64"/>
  <c r="CO1706"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2" i="64" s="1"/>
  <c r="CP44" i="64"/>
  <c r="CP2402" i="64" s="1"/>
  <c r="CQ44" i="64"/>
  <c r="CQ2402" i="64" s="1"/>
  <c r="CR44" i="64"/>
  <c r="CR2402" i="64" s="1"/>
  <c r="CS44" i="64"/>
  <c r="CS2402" i="64" s="1"/>
  <c r="CT44" i="64"/>
  <c r="CT2402" i="64" s="1"/>
  <c r="CU44" i="64"/>
  <c r="CU2402" i="64" s="1"/>
  <c r="CV44" i="64"/>
  <c r="CV2402" i="64" s="1"/>
  <c r="CW44" i="64"/>
  <c r="CW2402" i="64" s="1"/>
  <c r="CX44" i="64"/>
  <c r="CX2402" i="64" s="1"/>
  <c r="CY44" i="64"/>
  <c r="CY2402" i="64" s="1"/>
  <c r="CZ44" i="64"/>
  <c r="CZ2402" i="64" s="1"/>
  <c r="DA44" i="64"/>
  <c r="DA2402" i="64" s="1"/>
  <c r="DB44" i="64"/>
  <c r="DB2402" i="64" s="1"/>
  <c r="DC44" i="64"/>
  <c r="DC2402" i="64" s="1"/>
  <c r="DD44" i="64"/>
  <c r="DD2402" i="64" s="1"/>
  <c r="DE44" i="64"/>
  <c r="DE2402" i="64" s="1"/>
  <c r="DF44" i="64"/>
  <c r="DF2402" i="64" s="1"/>
  <c r="DG44" i="64"/>
  <c r="DG2402" i="64" s="1"/>
  <c r="DH44" i="64"/>
  <c r="DH2402" i="64" s="1"/>
  <c r="DI44" i="64"/>
  <c r="DI2402" i="64" s="1"/>
  <c r="DJ44" i="64"/>
  <c r="DJ2402" i="64" s="1"/>
  <c r="DK44" i="64"/>
  <c r="DK2402"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3" i="64"/>
  <c r="CO2076" i="64" s="1"/>
  <c r="CP2033" i="64"/>
  <c r="CP2076" i="64" s="1"/>
  <c r="CQ2033" i="64"/>
  <c r="CQ2076" i="64" s="1"/>
  <c r="CR2033" i="64"/>
  <c r="CR2076" i="64" s="1"/>
  <c r="CS2033" i="64"/>
  <c r="CS2076" i="64" s="1"/>
  <c r="CT2033" i="64"/>
  <c r="CT2076" i="64" s="1"/>
  <c r="CU2033" i="64"/>
  <c r="CU2076" i="64" s="1"/>
  <c r="CV2033" i="64"/>
  <c r="CV2076" i="64" s="1"/>
  <c r="CW2033" i="64"/>
  <c r="CW2076" i="64" s="1"/>
  <c r="CX2033" i="64"/>
  <c r="CX2076" i="64" s="1"/>
  <c r="CY2033" i="64"/>
  <c r="CY2076" i="64" s="1"/>
  <c r="CZ2033" i="64"/>
  <c r="CZ2076" i="64" s="1"/>
  <c r="DA2033" i="64"/>
  <c r="DA2076" i="64" s="1"/>
  <c r="DB2033" i="64"/>
  <c r="DB2076" i="64" s="1"/>
  <c r="DC2033" i="64"/>
  <c r="DC2076" i="64" s="1"/>
  <c r="DD2033" i="64"/>
  <c r="DD2076" i="64" s="1"/>
  <c r="DE2033" i="64"/>
  <c r="DE2076" i="64" s="1"/>
  <c r="DF2033" i="64"/>
  <c r="DF2076" i="64" s="1"/>
  <c r="DG2033" i="64"/>
  <c r="DG2076" i="64" s="1"/>
  <c r="DH2033" i="64"/>
  <c r="DH2076" i="64" s="1"/>
  <c r="DI2033" i="64"/>
  <c r="DI2076" i="64" s="1"/>
  <c r="DJ2033" i="64"/>
  <c r="DJ2076" i="64" s="1"/>
  <c r="DK2033" i="64"/>
  <c r="DK2076" i="64" s="1"/>
  <c r="CO2035" i="64"/>
  <c r="CP2035" i="64"/>
  <c r="CQ2035" i="64"/>
  <c r="CR2035" i="64"/>
  <c r="CS2035" i="64"/>
  <c r="CT2035" i="64"/>
  <c r="CU2035" i="64"/>
  <c r="CV2035" i="64"/>
  <c r="CW2035" i="64"/>
  <c r="CX2035" i="64"/>
  <c r="CY2035" i="64"/>
  <c r="CZ2035" i="64"/>
  <c r="DA2035" i="64"/>
  <c r="DB2035" i="64"/>
  <c r="DC2035" i="64"/>
  <c r="DD2035" i="64"/>
  <c r="DE2035" i="64"/>
  <c r="DF2035" i="64"/>
  <c r="DG2035" i="64"/>
  <c r="DH2035" i="64"/>
  <c r="DI2035" i="64"/>
  <c r="DJ2035" i="64"/>
  <c r="DK2035" i="64"/>
  <c r="CO1999" i="64"/>
  <c r="CP1999" i="64"/>
  <c r="CQ1999" i="64"/>
  <c r="CR1999" i="64"/>
  <c r="CS1999" i="64"/>
  <c r="CT1999" i="64"/>
  <c r="CU1999" i="64"/>
  <c r="CV1999" i="64"/>
  <c r="CW1999" i="64"/>
  <c r="CX1999" i="64"/>
  <c r="CY1999" i="64"/>
  <c r="CZ1999" i="64"/>
  <c r="DA1999" i="64"/>
  <c r="DB1999" i="64"/>
  <c r="DC1999" i="64"/>
  <c r="DD1999" i="64"/>
  <c r="DE1999" i="64"/>
  <c r="DF1999" i="64"/>
  <c r="DG1999" i="64"/>
  <c r="DH1999" i="64"/>
  <c r="DI1999" i="64"/>
  <c r="DJ1999" i="64"/>
  <c r="DK1999" i="64"/>
  <c r="CO2001" i="64"/>
  <c r="CP2001" i="64"/>
  <c r="CQ2001" i="64"/>
  <c r="CR2001" i="64"/>
  <c r="CS2001" i="64"/>
  <c r="CT2001" i="64"/>
  <c r="CU2001" i="64"/>
  <c r="CV2001" i="64"/>
  <c r="CW2001" i="64"/>
  <c r="CX2001" i="64"/>
  <c r="CY2001" i="64"/>
  <c r="CZ2001" i="64"/>
  <c r="DA2001" i="64"/>
  <c r="DB2001" i="64"/>
  <c r="DC2001" i="64"/>
  <c r="DD2001" i="64"/>
  <c r="DE2001" i="64"/>
  <c r="DF2001" i="64"/>
  <c r="DG2001" i="64"/>
  <c r="DH2001" i="64"/>
  <c r="DI2001" i="64"/>
  <c r="DJ2001" i="64"/>
  <c r="DK2001"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1" i="64"/>
  <c r="CP1901" i="64"/>
  <c r="CQ1901" i="64"/>
  <c r="CR1901" i="64"/>
  <c r="CS1901" i="64"/>
  <c r="CT1901" i="64"/>
  <c r="CU1901" i="64"/>
  <c r="CV1901" i="64"/>
  <c r="CW1901" i="64"/>
  <c r="CX1901" i="64"/>
  <c r="CY1901" i="64"/>
  <c r="CZ1901" i="64"/>
  <c r="DA1901" i="64"/>
  <c r="DB1901" i="64"/>
  <c r="DC1901" i="64"/>
  <c r="DD1901" i="64"/>
  <c r="DE1901" i="64"/>
  <c r="DF1901" i="64"/>
  <c r="DG1901" i="64"/>
  <c r="DH1901" i="64"/>
  <c r="DI1901" i="64"/>
  <c r="DJ1901" i="64"/>
  <c r="DK1901" i="64"/>
  <c r="CO1903" i="64"/>
  <c r="CP1903" i="64"/>
  <c r="CQ1903" i="64"/>
  <c r="CR1903" i="64"/>
  <c r="CS1903" i="64"/>
  <c r="CT1903" i="64"/>
  <c r="CU1903" i="64"/>
  <c r="CV1903" i="64"/>
  <c r="CW1903" i="64"/>
  <c r="CX1903" i="64"/>
  <c r="CY1903" i="64"/>
  <c r="CZ1903" i="64"/>
  <c r="DA1903" i="64"/>
  <c r="DB1903" i="64"/>
  <c r="DC1903" i="64"/>
  <c r="DD1903" i="64"/>
  <c r="DE1903" i="64"/>
  <c r="DF1903" i="64"/>
  <c r="DG1903" i="64"/>
  <c r="DH1903" i="64"/>
  <c r="DI1903" i="64"/>
  <c r="DJ1903" i="64"/>
  <c r="DK1903" i="64"/>
  <c r="CO1933" i="64"/>
  <c r="CP1933" i="64"/>
  <c r="CQ1933" i="64"/>
  <c r="CR1933" i="64"/>
  <c r="CS1933" i="64"/>
  <c r="CT1933" i="64"/>
  <c r="CU1933" i="64"/>
  <c r="CV1933" i="64"/>
  <c r="CW1933" i="64"/>
  <c r="CX1933" i="64"/>
  <c r="CY1933" i="64"/>
  <c r="CZ1933" i="64"/>
  <c r="DA1933" i="64"/>
  <c r="DB1933" i="64"/>
  <c r="DC1933" i="64"/>
  <c r="DD1933" i="64"/>
  <c r="DE1933" i="64"/>
  <c r="DF1933" i="64"/>
  <c r="DG1933" i="64"/>
  <c r="DH1933" i="64"/>
  <c r="DI1933" i="64"/>
  <c r="DJ1933" i="64"/>
  <c r="DK1933" i="64"/>
  <c r="CO1935" i="64"/>
  <c r="CP1935" i="64"/>
  <c r="CQ1935" i="64"/>
  <c r="CR1935" i="64"/>
  <c r="CS1935" i="64"/>
  <c r="CT1935" i="64"/>
  <c r="CU1935" i="64"/>
  <c r="CV1935" i="64"/>
  <c r="CW1935" i="64"/>
  <c r="CX1935" i="64"/>
  <c r="CY1935" i="64"/>
  <c r="CZ1935" i="64"/>
  <c r="DA1935" i="64"/>
  <c r="DB1935" i="64"/>
  <c r="DC1935" i="64"/>
  <c r="DD1935" i="64"/>
  <c r="DE1935" i="64"/>
  <c r="DF1935" i="64"/>
  <c r="DG1935" i="64"/>
  <c r="DH1935" i="64"/>
  <c r="DI1935" i="64"/>
  <c r="DJ1935" i="64"/>
  <c r="DK1935" i="64"/>
  <c r="CO1955" i="64"/>
  <c r="CO1965" i="64"/>
  <c r="CP1965" i="64"/>
  <c r="CQ1965" i="64"/>
  <c r="CR1965" i="64"/>
  <c r="CS1965" i="64"/>
  <c r="CT1965" i="64"/>
  <c r="CU1965" i="64"/>
  <c r="CV1965" i="64"/>
  <c r="CW1965" i="64"/>
  <c r="CX1965" i="64"/>
  <c r="CY1965" i="64"/>
  <c r="CZ1965" i="64"/>
  <c r="DA1965" i="64"/>
  <c r="DB1965" i="64"/>
  <c r="DC1965" i="64"/>
  <c r="DD1965" i="64"/>
  <c r="DE1965" i="64"/>
  <c r="DF1965" i="64"/>
  <c r="DG1965" i="64"/>
  <c r="DH1965" i="64"/>
  <c r="DI1965" i="64"/>
  <c r="DJ1965" i="64"/>
  <c r="DK1965" i="64"/>
  <c r="CO1967" i="64"/>
  <c r="CP1967" i="64"/>
  <c r="CQ1967" i="64"/>
  <c r="CR1967" i="64"/>
  <c r="CS1967" i="64"/>
  <c r="CT1967" i="64"/>
  <c r="CU1967" i="64"/>
  <c r="CV1967" i="64"/>
  <c r="CW1967" i="64"/>
  <c r="CX1967" i="64"/>
  <c r="CY1967" i="64"/>
  <c r="CZ1967" i="64"/>
  <c r="DA1967" i="64"/>
  <c r="DB1967" i="64"/>
  <c r="DC1967" i="64"/>
  <c r="DD1967" i="64"/>
  <c r="DE1967" i="64"/>
  <c r="DF1967" i="64"/>
  <c r="DG1967" i="64"/>
  <c r="DH1967" i="64"/>
  <c r="DI1967" i="64"/>
  <c r="DJ1967" i="64"/>
  <c r="DK1967"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0" i="64"/>
  <c r="CP2530" i="64"/>
  <c r="CQ2530" i="64"/>
  <c r="CR2530" i="64"/>
  <c r="CS2530" i="64"/>
  <c r="CT2530" i="64"/>
  <c r="CU2530" i="64"/>
  <c r="CV2530" i="64"/>
  <c r="CW2530" i="64"/>
  <c r="CX2530" i="64"/>
  <c r="CY2530" i="64"/>
  <c r="CZ2530" i="64"/>
  <c r="DA2530" i="64"/>
  <c r="DB2530" i="64"/>
  <c r="DC2530" i="64"/>
  <c r="DD2530" i="64"/>
  <c r="DE2530" i="64"/>
  <c r="DF2530" i="64"/>
  <c r="DG2530" i="64"/>
  <c r="DH2530" i="64"/>
  <c r="DI2530" i="64"/>
  <c r="DJ2530" i="64"/>
  <c r="DK2530" i="64"/>
  <c r="CO2532" i="64"/>
  <c r="CP2532" i="64"/>
  <c r="CQ2532" i="64"/>
  <c r="CR2532" i="64"/>
  <c r="CS2532" i="64"/>
  <c r="CT2532" i="64"/>
  <c r="CU2532" i="64"/>
  <c r="CV2532" i="64"/>
  <c r="CW2532" i="64"/>
  <c r="CX2532" i="64"/>
  <c r="CY2532" i="64"/>
  <c r="CZ2532" i="64"/>
  <c r="DA2532" i="64"/>
  <c r="DB2532" i="64"/>
  <c r="DC2532" i="64"/>
  <c r="DD2532" i="64"/>
  <c r="DE2532" i="64"/>
  <c r="DF2532" i="64"/>
  <c r="DG2532" i="64"/>
  <c r="DH2532" i="64"/>
  <c r="DI2532" i="64"/>
  <c r="DJ2532" i="64"/>
  <c r="DK2532" i="64"/>
  <c r="CO1800" i="64"/>
  <c r="CP1800" i="64"/>
  <c r="CQ1800" i="64"/>
  <c r="CR1800" i="64"/>
  <c r="CS1800" i="64"/>
  <c r="CT1800" i="64"/>
  <c r="CU1800" i="64"/>
  <c r="CV1800" i="64"/>
  <c r="CW1800" i="64"/>
  <c r="CX1800" i="64"/>
  <c r="CY1800" i="64"/>
  <c r="CZ1800" i="64"/>
  <c r="DA1800" i="64"/>
  <c r="DB1800" i="64"/>
  <c r="DC1800" i="64"/>
  <c r="DD1800" i="64"/>
  <c r="DE1800" i="64"/>
  <c r="DF1800" i="64"/>
  <c r="DG1800" i="64"/>
  <c r="DH1800" i="64"/>
  <c r="DI1800" i="64"/>
  <c r="DJ1800" i="64"/>
  <c r="DK1800" i="64"/>
  <c r="CO1802" i="64"/>
  <c r="CP1802" i="64"/>
  <c r="CQ1802" i="64"/>
  <c r="CR1802" i="64"/>
  <c r="CS1802" i="64"/>
  <c r="CT1802" i="64"/>
  <c r="CU1802" i="64"/>
  <c r="CV1802" i="64"/>
  <c r="CW1802" i="64"/>
  <c r="CX1802" i="64"/>
  <c r="CY1802" i="64"/>
  <c r="CZ1802" i="64"/>
  <c r="DA1802" i="64"/>
  <c r="DB1802" i="64"/>
  <c r="DC1802" i="64"/>
  <c r="DD1802" i="64"/>
  <c r="DE1802" i="64"/>
  <c r="DF1802" i="64"/>
  <c r="DG1802" i="64"/>
  <c r="DH1802" i="64"/>
  <c r="DI1802" i="64"/>
  <c r="DJ1802" i="64"/>
  <c r="DK1802"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49" i="64"/>
  <c r="CP1649" i="64"/>
  <c r="CQ1649" i="64"/>
  <c r="CR1649" i="64"/>
  <c r="CS1649" i="64"/>
  <c r="CT1649" i="64"/>
  <c r="CU1649" i="64"/>
  <c r="CV1649" i="64"/>
  <c r="CW1649" i="64"/>
  <c r="CX1649" i="64"/>
  <c r="CY1649" i="64"/>
  <c r="CZ1649" i="64"/>
  <c r="DA1649" i="64"/>
  <c r="DB1649" i="64"/>
  <c r="DC1649" i="64"/>
  <c r="DD1649" i="64"/>
  <c r="DE1649" i="64"/>
  <c r="DF1649" i="64"/>
  <c r="DG1649" i="64"/>
  <c r="DH1649" i="64"/>
  <c r="DI1649" i="64"/>
  <c r="DJ1649" i="64"/>
  <c r="DK1649" i="64"/>
  <c r="CO1651" i="64"/>
  <c r="CP1651" i="64"/>
  <c r="CQ1651" i="64"/>
  <c r="CR1651" i="64"/>
  <c r="CS1651" i="64"/>
  <c r="CT1651" i="64"/>
  <c r="CU1651" i="64"/>
  <c r="CV1651" i="64"/>
  <c r="CW1651" i="64"/>
  <c r="CX1651" i="64"/>
  <c r="CY1651" i="64"/>
  <c r="CZ1651" i="64"/>
  <c r="DA1651" i="64"/>
  <c r="DB1651" i="64"/>
  <c r="DC1651" i="64"/>
  <c r="DD1651" i="64"/>
  <c r="DE1651" i="64"/>
  <c r="DF1651" i="64"/>
  <c r="DG1651" i="64"/>
  <c r="DH1651" i="64"/>
  <c r="DI1651" i="64"/>
  <c r="DJ1651" i="64"/>
  <c r="DK1651" i="64"/>
  <c r="CO1680" i="64"/>
  <c r="CP1680" i="64"/>
  <c r="CQ1680" i="64"/>
  <c r="CR1680" i="64"/>
  <c r="CS1680" i="64"/>
  <c r="CT1680" i="64"/>
  <c r="CU1680" i="64"/>
  <c r="CV1680" i="64"/>
  <c r="CW1680" i="64"/>
  <c r="CX1680" i="64"/>
  <c r="CY1680" i="64"/>
  <c r="CZ1680" i="64"/>
  <c r="DA1680" i="64"/>
  <c r="DB1680" i="64"/>
  <c r="DC1680" i="64"/>
  <c r="DD1680" i="64"/>
  <c r="DE1680" i="64"/>
  <c r="DF1680" i="64"/>
  <c r="DG1680" i="64"/>
  <c r="DH1680" i="64"/>
  <c r="DI1680" i="64"/>
  <c r="DJ1680" i="64"/>
  <c r="DK1680" i="64"/>
  <c r="CO1682" i="64"/>
  <c r="CP1682" i="64"/>
  <c r="CQ1682" i="64"/>
  <c r="CR1682" i="64"/>
  <c r="CS1682" i="64"/>
  <c r="CT1682" i="64"/>
  <c r="CU1682" i="64"/>
  <c r="CV1682" i="64"/>
  <c r="CW1682" i="64"/>
  <c r="CX1682" i="64"/>
  <c r="CY1682" i="64"/>
  <c r="CZ1682" i="64"/>
  <c r="DA1682" i="64"/>
  <c r="DB1682" i="64"/>
  <c r="DC1682" i="64"/>
  <c r="DD1682" i="64"/>
  <c r="DE1682" i="64"/>
  <c r="DF1682" i="64"/>
  <c r="DG1682" i="64"/>
  <c r="DH1682" i="64"/>
  <c r="DI1682" i="64"/>
  <c r="DJ1682" i="64"/>
  <c r="DK1682"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730" i="64"/>
  <c r="CP1730" i="64"/>
  <c r="CQ1730" i="64"/>
  <c r="CR1730" i="64"/>
  <c r="CS1730" i="64"/>
  <c r="CT1730" i="64"/>
  <c r="CU1730" i="64"/>
  <c r="CV1730" i="64"/>
  <c r="CW1730" i="64"/>
  <c r="CX1730" i="64"/>
  <c r="CY1730" i="64"/>
  <c r="CZ1730" i="64"/>
  <c r="DA1730" i="64"/>
  <c r="DB1730" i="64"/>
  <c r="DC1730" i="64"/>
  <c r="DD1730" i="64"/>
  <c r="DE1730" i="64"/>
  <c r="DF1730" i="64"/>
  <c r="DG1730" i="64"/>
  <c r="DH1730" i="64"/>
  <c r="DI1730" i="64"/>
  <c r="DJ1730" i="64"/>
  <c r="DK1730" i="64"/>
  <c r="CO1731" i="64"/>
  <c r="CP1731" i="64"/>
  <c r="CQ1731" i="64"/>
  <c r="CR1731" i="64"/>
  <c r="CS1731" i="64"/>
  <c r="CT1731" i="64"/>
  <c r="CU1731" i="64"/>
  <c r="CV1731" i="64"/>
  <c r="CW1731" i="64"/>
  <c r="CX1731" i="64"/>
  <c r="CY1731" i="64"/>
  <c r="CZ1731" i="64"/>
  <c r="DA1731" i="64"/>
  <c r="DB1731" i="64"/>
  <c r="DC1731" i="64"/>
  <c r="DD1731" i="64"/>
  <c r="DE1731" i="64"/>
  <c r="DF1731" i="64"/>
  <c r="DG1731" i="64"/>
  <c r="DH1731" i="64"/>
  <c r="DI1731" i="64"/>
  <c r="DJ1731" i="64"/>
  <c r="DK1731"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5" i="64"/>
  <c r="U1965" i="64"/>
  <c r="V1965" i="64"/>
  <c r="W1965" i="64"/>
  <c r="X1965" i="64"/>
  <c r="Y1965" i="64"/>
  <c r="Z1965" i="64"/>
  <c r="AA1965" i="64"/>
  <c r="AB1965" i="64"/>
  <c r="AC1965" i="64"/>
  <c r="AD1965" i="64"/>
  <c r="AE1965" i="64"/>
  <c r="AF1965" i="64"/>
  <c r="AG1965" i="64"/>
  <c r="AH1965" i="64"/>
  <c r="AI1965" i="64"/>
  <c r="AJ1965" i="64"/>
  <c r="AK1965" i="64"/>
  <c r="AL1965" i="64"/>
  <c r="AM1965" i="64"/>
  <c r="AN1965" i="64"/>
  <c r="AO1965" i="64"/>
  <c r="AP1965" i="64"/>
  <c r="AQ1965" i="64"/>
  <c r="AR1965" i="64"/>
  <c r="AS1965" i="64"/>
  <c r="AT1965" i="64"/>
  <c r="AU1965" i="64"/>
  <c r="AV1965" i="64"/>
  <c r="AW1965" i="64"/>
  <c r="AX1965" i="64"/>
  <c r="AY1965" i="64"/>
  <c r="AZ1965" i="64"/>
  <c r="BA1965" i="64"/>
  <c r="BB1965" i="64"/>
  <c r="BC1965" i="64"/>
  <c r="BD1965" i="64"/>
  <c r="BE1965" i="64"/>
  <c r="BF1965" i="64"/>
  <c r="BG1965" i="64"/>
  <c r="BH1965" i="64"/>
  <c r="BI1965" i="64"/>
  <c r="BJ1965" i="64"/>
  <c r="BK1965" i="64"/>
  <c r="BL1965" i="64"/>
  <c r="BM1965" i="64"/>
  <c r="BN1965" i="64"/>
  <c r="BO1965" i="64"/>
  <c r="BP1965" i="64"/>
  <c r="BQ1965" i="64"/>
  <c r="BR1965" i="64"/>
  <c r="BS1965" i="64"/>
  <c r="BT1965" i="64"/>
  <c r="BU1965" i="64"/>
  <c r="BV1965" i="64"/>
  <c r="BW1965" i="64"/>
  <c r="BX1965" i="64"/>
  <c r="BY1965" i="64"/>
  <c r="BZ1965" i="64"/>
  <c r="CA1965" i="64"/>
  <c r="CB1965" i="64"/>
  <c r="CC1965" i="64"/>
  <c r="CD1965" i="64"/>
  <c r="CE1965" i="64"/>
  <c r="CF1965" i="64"/>
  <c r="CG1965" i="64"/>
  <c r="CH1965" i="64"/>
  <c r="CI1965" i="64"/>
  <c r="CJ1965" i="64"/>
  <c r="CK1965" i="64"/>
  <c r="CL1965" i="64"/>
  <c r="T1967" i="64"/>
  <c r="U1967" i="64"/>
  <c r="V1967" i="64"/>
  <c r="W1967" i="64"/>
  <c r="X1967" i="64"/>
  <c r="Y1967" i="64"/>
  <c r="Z1967" i="64"/>
  <c r="AA1967" i="64"/>
  <c r="AB1967" i="64"/>
  <c r="AC1967" i="64"/>
  <c r="AD1967" i="64"/>
  <c r="AE1967" i="64"/>
  <c r="AF1967" i="64"/>
  <c r="AG1967" i="64"/>
  <c r="AH1967" i="64"/>
  <c r="AI1967" i="64"/>
  <c r="AJ1967" i="64"/>
  <c r="AK1967" i="64"/>
  <c r="AL1967" i="64"/>
  <c r="AM1967" i="64"/>
  <c r="AN1967" i="64"/>
  <c r="AO1967" i="64"/>
  <c r="AP1967" i="64"/>
  <c r="AQ1967" i="64"/>
  <c r="AR1967" i="64"/>
  <c r="AS1967" i="64"/>
  <c r="AT1967" i="64"/>
  <c r="AU1967" i="64"/>
  <c r="AV1967" i="64"/>
  <c r="AW1967" i="64"/>
  <c r="AX1967" i="64"/>
  <c r="AY1967" i="64"/>
  <c r="AZ1967" i="64"/>
  <c r="BA1967" i="64"/>
  <c r="BB1967" i="64"/>
  <c r="BC1967" i="64"/>
  <c r="BD1967" i="64"/>
  <c r="BE1967" i="64"/>
  <c r="BF1967" i="64"/>
  <c r="BG1967" i="64"/>
  <c r="BH1967" i="64"/>
  <c r="BI1967" i="64"/>
  <c r="BJ1967" i="64"/>
  <c r="BK1967" i="64"/>
  <c r="BL1967" i="64"/>
  <c r="BM1967" i="64"/>
  <c r="BN1967" i="64"/>
  <c r="BO1967" i="64"/>
  <c r="BP1967" i="64"/>
  <c r="BQ1967" i="64"/>
  <c r="BR1967" i="64"/>
  <c r="BS1967" i="64"/>
  <c r="BT1967" i="64"/>
  <c r="BU1967" i="64"/>
  <c r="BV1967" i="64"/>
  <c r="BW1967" i="64"/>
  <c r="BX1967" i="64"/>
  <c r="BY1967" i="64"/>
  <c r="BZ1967" i="64"/>
  <c r="CA1967" i="64"/>
  <c r="CB1967" i="64"/>
  <c r="CC1967" i="64"/>
  <c r="CD1967" i="64"/>
  <c r="CE1967" i="64"/>
  <c r="CF1967" i="64"/>
  <c r="CG1967" i="64"/>
  <c r="CH1967" i="64"/>
  <c r="CI1967" i="64"/>
  <c r="CJ1967" i="64"/>
  <c r="CK1967" i="64"/>
  <c r="CL1967" i="64"/>
  <c r="E44" i="64"/>
  <c r="E45" i="64"/>
  <c r="E46" i="64"/>
  <c r="E47" i="64"/>
  <c r="E48" i="64"/>
  <c r="G93" i="64"/>
  <c r="CL2484" i="64"/>
  <c r="CK2484" i="64"/>
  <c r="CJ2484" i="64"/>
  <c r="CI2484" i="64"/>
  <c r="CH2484" i="64"/>
  <c r="CG2484" i="64"/>
  <c r="CF2484" i="64"/>
  <c r="CE2484" i="64"/>
  <c r="CD2484" i="64"/>
  <c r="CC2484" i="64"/>
  <c r="CB2484" i="64"/>
  <c r="CA2484" i="64"/>
  <c r="BZ2484" i="64"/>
  <c r="BY2484" i="64"/>
  <c r="BX2484" i="64"/>
  <c r="BW2484" i="64"/>
  <c r="BV2484" i="64"/>
  <c r="BU2484" i="64"/>
  <c r="BT2484" i="64"/>
  <c r="BS2484" i="64"/>
  <c r="BR2484" i="64"/>
  <c r="BQ2484" i="64"/>
  <c r="BP2484" i="64"/>
  <c r="BO2484" i="64"/>
  <c r="BN2484" i="64"/>
  <c r="BM2484" i="64"/>
  <c r="BL2484" i="64"/>
  <c r="BK2484" i="64"/>
  <c r="BJ2484" i="64"/>
  <c r="BI2484" i="64"/>
  <c r="BH2484" i="64"/>
  <c r="BG2484" i="64"/>
  <c r="BF2484" i="64"/>
  <c r="BE2484" i="64"/>
  <c r="BD2484" i="64"/>
  <c r="BC2484" i="64"/>
  <c r="BB2484" i="64"/>
  <c r="BA2484" i="64"/>
  <c r="AZ2484" i="64"/>
  <c r="AY2484" i="64"/>
  <c r="AX2484" i="64"/>
  <c r="AW2484" i="64"/>
  <c r="AV2484" i="64"/>
  <c r="AU2484" i="64"/>
  <c r="AT2484" i="64"/>
  <c r="AS2484" i="64"/>
  <c r="AR2484" i="64"/>
  <c r="AQ2484" i="64"/>
  <c r="AP2484" i="64"/>
  <c r="AO2484" i="64"/>
  <c r="AN2484" i="64"/>
  <c r="AM2484" i="64"/>
  <c r="AL2484" i="64"/>
  <c r="AK2484" i="64"/>
  <c r="AJ2484" i="64"/>
  <c r="AI2484" i="64"/>
  <c r="AH2484" i="64"/>
  <c r="AG2484" i="64"/>
  <c r="AF2484" i="64"/>
  <c r="AE2484" i="64"/>
  <c r="AD2484" i="64"/>
  <c r="AC2484" i="64"/>
  <c r="AB2484" i="64"/>
  <c r="AA2484" i="64"/>
  <c r="Z2484" i="64"/>
  <c r="Y2484" i="64"/>
  <c r="X2484" i="64"/>
  <c r="W2484" i="64"/>
  <c r="V2484" i="64"/>
  <c r="U2484" i="64"/>
  <c r="T2484" i="64"/>
  <c r="S2484" i="64"/>
  <c r="CL2483" i="64"/>
  <c r="CK2483" i="64"/>
  <c r="CJ2483" i="64"/>
  <c r="CI2483" i="64"/>
  <c r="CH2483" i="64"/>
  <c r="CG2483" i="64"/>
  <c r="CF2483" i="64"/>
  <c r="CE2483" i="64"/>
  <c r="CD2483" i="64"/>
  <c r="CC2483" i="64"/>
  <c r="CB2483" i="64"/>
  <c r="CA2483" i="64"/>
  <c r="BZ2483" i="64"/>
  <c r="BY2483" i="64"/>
  <c r="BX2483" i="64"/>
  <c r="BW2483" i="64"/>
  <c r="BV2483" i="64"/>
  <c r="BU2483" i="64"/>
  <c r="BT2483" i="64"/>
  <c r="BS2483" i="64"/>
  <c r="BR2483" i="64"/>
  <c r="BQ2483" i="64"/>
  <c r="BP2483" i="64"/>
  <c r="BO2483" i="64"/>
  <c r="BN2483" i="64"/>
  <c r="BM2483" i="64"/>
  <c r="BL2483" i="64"/>
  <c r="BK2483" i="64"/>
  <c r="BJ2483" i="64"/>
  <c r="BI2483" i="64"/>
  <c r="BH2483" i="64"/>
  <c r="BG2483" i="64"/>
  <c r="BF2483" i="64"/>
  <c r="BE2483" i="64"/>
  <c r="BD2483" i="64"/>
  <c r="BC2483" i="64"/>
  <c r="BB2483" i="64"/>
  <c r="BA2483" i="64"/>
  <c r="AZ2483" i="64"/>
  <c r="AY2483" i="64"/>
  <c r="AX2483" i="64"/>
  <c r="AW2483" i="64"/>
  <c r="AV2483" i="64"/>
  <c r="AU2483" i="64"/>
  <c r="AT2483" i="64"/>
  <c r="AS2483" i="64"/>
  <c r="AR2483" i="64"/>
  <c r="AQ2483" i="64"/>
  <c r="AP2483" i="64"/>
  <c r="AO2483" i="64"/>
  <c r="AN2483" i="64"/>
  <c r="AM2483" i="64"/>
  <c r="AL2483" i="64"/>
  <c r="AK2483" i="64"/>
  <c r="AJ2483" i="64"/>
  <c r="AI2483" i="64"/>
  <c r="AH2483" i="64"/>
  <c r="AG2483" i="64"/>
  <c r="AF2483" i="64"/>
  <c r="AE2483" i="64"/>
  <c r="AD2483" i="64"/>
  <c r="AC2483" i="64"/>
  <c r="AB2483" i="64"/>
  <c r="AA2483" i="64"/>
  <c r="Z2483" i="64"/>
  <c r="Y2483" i="64"/>
  <c r="X2483" i="64"/>
  <c r="W2483" i="64"/>
  <c r="V2483" i="64"/>
  <c r="U2483" i="64"/>
  <c r="T2483" i="64"/>
  <c r="S2483" i="64"/>
  <c r="T2457" i="64"/>
  <c r="U2457" i="64"/>
  <c r="V2457" i="64"/>
  <c r="W2457" i="64"/>
  <c r="X2457" i="64"/>
  <c r="Y2457" i="64"/>
  <c r="Z2457" i="64"/>
  <c r="AA2457" i="64"/>
  <c r="AB2457" i="64"/>
  <c r="AC2457" i="64"/>
  <c r="AD2457" i="64"/>
  <c r="AE2457" i="64"/>
  <c r="AF2457" i="64"/>
  <c r="AG2457" i="64"/>
  <c r="AH2457" i="64"/>
  <c r="AI2457" i="64"/>
  <c r="AJ2457" i="64"/>
  <c r="AK2457" i="64"/>
  <c r="AL2457" i="64"/>
  <c r="AM2457" i="64"/>
  <c r="AN2457" i="64"/>
  <c r="AO2457" i="64"/>
  <c r="AP2457" i="64"/>
  <c r="AQ2457" i="64"/>
  <c r="AR2457" i="64"/>
  <c r="AS2457" i="64"/>
  <c r="AT2457" i="64"/>
  <c r="AU2457" i="64"/>
  <c r="AV2457" i="64"/>
  <c r="AW2457" i="64"/>
  <c r="AX2457" i="64"/>
  <c r="AY2457" i="64"/>
  <c r="AZ2457" i="64"/>
  <c r="BA2457" i="64"/>
  <c r="BB2457" i="64"/>
  <c r="BC2457" i="64"/>
  <c r="BD2457" i="64"/>
  <c r="BE2457" i="64"/>
  <c r="BF2457" i="64"/>
  <c r="BG2457" i="64"/>
  <c r="BH2457" i="64"/>
  <c r="BI2457" i="64"/>
  <c r="BJ2457" i="64"/>
  <c r="BK2457" i="64"/>
  <c r="BL2457" i="64"/>
  <c r="BM2457" i="64"/>
  <c r="BN2457" i="64"/>
  <c r="BO2457" i="64"/>
  <c r="BP2457" i="64"/>
  <c r="BQ2457" i="64"/>
  <c r="BR2457" i="64"/>
  <c r="BS2457" i="64"/>
  <c r="BT2457" i="64"/>
  <c r="BU2457" i="64"/>
  <c r="BV2457" i="64"/>
  <c r="BW2457" i="64"/>
  <c r="BX2457" i="64"/>
  <c r="BY2457" i="64"/>
  <c r="BZ2457" i="64"/>
  <c r="CA2457" i="64"/>
  <c r="CB2457" i="64"/>
  <c r="CC2457" i="64"/>
  <c r="CD2457" i="64"/>
  <c r="CE2457" i="64"/>
  <c r="CF2457" i="64"/>
  <c r="CG2457" i="64"/>
  <c r="CH2457" i="64"/>
  <c r="CI2457" i="64"/>
  <c r="CJ2457" i="64"/>
  <c r="CK2457" i="64"/>
  <c r="CL2457"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S2458" i="64"/>
  <c r="G2458" i="64"/>
  <c r="G2484" i="64" s="1"/>
  <c r="G2510" i="64" s="1"/>
  <c r="S2457" i="64"/>
  <c r="G2455" i="64"/>
  <c r="G2481" i="64" s="1"/>
  <c r="G2507" i="64" s="1"/>
  <c r="G2452" i="64"/>
  <c r="G2478" i="64" s="1"/>
  <c r="G2504" i="64" s="1"/>
  <c r="G2453" i="64"/>
  <c r="G2479" i="64" s="1"/>
  <c r="G2505" i="64" s="1"/>
  <c r="G2454" i="64"/>
  <c r="G2480" i="64" s="1"/>
  <c r="G2506" i="64" s="1"/>
  <c r="G2457" i="64"/>
  <c r="G2483" i="64" s="1"/>
  <c r="G2509" i="64" s="1"/>
  <c r="G2451" i="64"/>
  <c r="G2477" i="64" s="1"/>
  <c r="G2503" i="64" s="1"/>
  <c r="T2432" i="64"/>
  <c r="U2432" i="64"/>
  <c r="V2432" i="64"/>
  <c r="W2432" i="64"/>
  <c r="X2432" i="64"/>
  <c r="Y2432" i="64"/>
  <c r="Z2432" i="64"/>
  <c r="AA2432" i="64"/>
  <c r="AB2432" i="64"/>
  <c r="AC2432" i="64"/>
  <c r="AD2432" i="64"/>
  <c r="AE2432" i="64"/>
  <c r="AF2432" i="64"/>
  <c r="AG2432" i="64"/>
  <c r="AH2432" i="64"/>
  <c r="AI2432" i="64"/>
  <c r="AJ2432" i="64"/>
  <c r="AK2432" i="64"/>
  <c r="AL2432" i="64"/>
  <c r="AM2432" i="64"/>
  <c r="AN2432" i="64"/>
  <c r="AO2432" i="64"/>
  <c r="AP2432" i="64"/>
  <c r="AQ2432" i="64"/>
  <c r="AR2432" i="64"/>
  <c r="AS2432" i="64"/>
  <c r="AT2432" i="64"/>
  <c r="AU2432" i="64"/>
  <c r="AV2432" i="64"/>
  <c r="AW2432" i="64"/>
  <c r="AX2432" i="64"/>
  <c r="AY2432" i="64"/>
  <c r="AZ2432" i="64"/>
  <c r="BA2432" i="64"/>
  <c r="BB2432" i="64"/>
  <c r="BC2432" i="64"/>
  <c r="BD2432" i="64"/>
  <c r="BE2432" i="64"/>
  <c r="BF2432" i="64"/>
  <c r="BG2432" i="64"/>
  <c r="BH2432" i="64"/>
  <c r="BI2432" i="64"/>
  <c r="BJ2432" i="64"/>
  <c r="BK2432" i="64"/>
  <c r="BL2432" i="64"/>
  <c r="BM2432" i="64"/>
  <c r="BN2432" i="64"/>
  <c r="BO2432" i="64"/>
  <c r="BP2432" i="64"/>
  <c r="BQ2432" i="64"/>
  <c r="BR2432" i="64"/>
  <c r="BS2432" i="64"/>
  <c r="BT2432" i="64"/>
  <c r="BU2432" i="64"/>
  <c r="BV2432" i="64"/>
  <c r="BW2432" i="64"/>
  <c r="BX2432" i="64"/>
  <c r="BY2432" i="64"/>
  <c r="BZ2432" i="64"/>
  <c r="CA2432" i="64"/>
  <c r="CB2432" i="64"/>
  <c r="CC2432" i="64"/>
  <c r="CD2432" i="64"/>
  <c r="CE2432" i="64"/>
  <c r="CF2432" i="64"/>
  <c r="CG2432" i="64"/>
  <c r="CH2432" i="64"/>
  <c r="CI2432" i="64"/>
  <c r="CJ2432" i="64"/>
  <c r="CK2432" i="64"/>
  <c r="CL2432" i="64"/>
  <c r="S2432" i="64"/>
  <c r="T2431" i="64"/>
  <c r="U2431" i="64"/>
  <c r="V2431" i="64"/>
  <c r="W2431" i="64"/>
  <c r="X2431" i="64"/>
  <c r="Y2431" i="64"/>
  <c r="Z2431" i="64"/>
  <c r="AA2431" i="64"/>
  <c r="AB2431" i="64"/>
  <c r="AC2431" i="64"/>
  <c r="AD2431" i="64"/>
  <c r="AE2431" i="64"/>
  <c r="AF2431" i="64"/>
  <c r="AG2431" i="64"/>
  <c r="AH2431" i="64"/>
  <c r="AI2431" i="64"/>
  <c r="AJ2431" i="64"/>
  <c r="AK2431" i="64"/>
  <c r="AL2431" i="64"/>
  <c r="AM2431" i="64"/>
  <c r="AN2431" i="64"/>
  <c r="AO2431" i="64"/>
  <c r="AP2431" i="64"/>
  <c r="AQ2431" i="64"/>
  <c r="AR2431" i="64"/>
  <c r="AS2431" i="64"/>
  <c r="AT2431" i="64"/>
  <c r="AU2431" i="64"/>
  <c r="AV2431" i="64"/>
  <c r="AW2431" i="64"/>
  <c r="AX2431" i="64"/>
  <c r="AY2431" i="64"/>
  <c r="AZ2431" i="64"/>
  <c r="BA2431" i="64"/>
  <c r="BB2431" i="64"/>
  <c r="BC2431" i="64"/>
  <c r="BD2431" i="64"/>
  <c r="BE2431" i="64"/>
  <c r="BF2431" i="64"/>
  <c r="BG2431" i="64"/>
  <c r="BH2431" i="64"/>
  <c r="BI2431" i="64"/>
  <c r="BJ2431" i="64"/>
  <c r="BK2431" i="64"/>
  <c r="BL2431" i="64"/>
  <c r="BM2431" i="64"/>
  <c r="BN2431" i="64"/>
  <c r="BO2431" i="64"/>
  <c r="BP2431" i="64"/>
  <c r="BQ2431" i="64"/>
  <c r="BR2431" i="64"/>
  <c r="BS2431" i="64"/>
  <c r="BT2431" i="64"/>
  <c r="BU2431" i="64"/>
  <c r="BV2431" i="64"/>
  <c r="BW2431" i="64"/>
  <c r="BX2431" i="64"/>
  <c r="BY2431" i="64"/>
  <c r="BZ2431" i="64"/>
  <c r="CA2431" i="64"/>
  <c r="CB2431" i="64"/>
  <c r="CC2431" i="64"/>
  <c r="CD2431" i="64"/>
  <c r="CE2431" i="64"/>
  <c r="CF2431" i="64"/>
  <c r="CG2431" i="64"/>
  <c r="CH2431" i="64"/>
  <c r="CI2431" i="64"/>
  <c r="CJ2431" i="64"/>
  <c r="CK2431" i="64"/>
  <c r="CL2431" i="64"/>
  <c r="S2431" i="64"/>
  <c r="G2430" i="64"/>
  <c r="G2427" i="64"/>
  <c r="G2428" i="64"/>
  <c r="G2429" i="64"/>
  <c r="G2432" i="64"/>
  <c r="G2426" i="64"/>
  <c r="S2406" i="64"/>
  <c r="T2406" i="64"/>
  <c r="U2406" i="64"/>
  <c r="V2406" i="64"/>
  <c r="W2406" i="64"/>
  <c r="X2406" i="64"/>
  <c r="Y2406" i="64"/>
  <c r="Z2406" i="64"/>
  <c r="AA2406" i="64"/>
  <c r="AB2406" i="64"/>
  <c r="AC2406" i="64"/>
  <c r="AD2406" i="64"/>
  <c r="AE2406" i="64"/>
  <c r="AF2406" i="64"/>
  <c r="AG2406" i="64"/>
  <c r="AH2406" i="64"/>
  <c r="AI2406" i="64"/>
  <c r="AJ2406" i="64"/>
  <c r="AK2406" i="64"/>
  <c r="AL2406" i="64"/>
  <c r="AM2406" i="64"/>
  <c r="AN2406" i="64"/>
  <c r="AO2406" i="64"/>
  <c r="AP2406" i="64"/>
  <c r="AQ2406" i="64"/>
  <c r="AR2406" i="64"/>
  <c r="AS2406" i="64"/>
  <c r="AT2406" i="64"/>
  <c r="AU2406" i="64"/>
  <c r="AV2406" i="64"/>
  <c r="AW2406" i="64"/>
  <c r="AX2406" i="64"/>
  <c r="AY2406" i="64"/>
  <c r="AZ2406" i="64"/>
  <c r="BA2406" i="64"/>
  <c r="BB2406" i="64"/>
  <c r="BC2406" i="64"/>
  <c r="BD2406" i="64"/>
  <c r="BE2406" i="64"/>
  <c r="BF2406" i="64"/>
  <c r="BG2406" i="64"/>
  <c r="BH2406" i="64"/>
  <c r="BI2406" i="64"/>
  <c r="BJ2406" i="64"/>
  <c r="BK2406" i="64"/>
  <c r="BL2406" i="64"/>
  <c r="BM2406" i="64"/>
  <c r="BN2406" i="64"/>
  <c r="BO2406" i="64"/>
  <c r="BP2406" i="64"/>
  <c r="BQ2406" i="64"/>
  <c r="BR2406" i="64"/>
  <c r="BS2406" i="64"/>
  <c r="BT2406" i="64"/>
  <c r="BU2406" i="64"/>
  <c r="BV2406" i="64"/>
  <c r="BW2406" i="64"/>
  <c r="BX2406" i="64"/>
  <c r="BY2406" i="64"/>
  <c r="BZ2406" i="64"/>
  <c r="CA2406" i="64"/>
  <c r="CB2406" i="64"/>
  <c r="CC2406" i="64"/>
  <c r="CD2406" i="64"/>
  <c r="CE2406" i="64"/>
  <c r="CF2406" i="64"/>
  <c r="CG2406" i="64"/>
  <c r="CH2406" i="64"/>
  <c r="CI2406" i="64"/>
  <c r="CJ2406" i="64"/>
  <c r="CK2406" i="64"/>
  <c r="CL2406" i="64"/>
  <c r="G2407" i="64"/>
  <c r="G2404" i="64"/>
  <c r="G2402" i="64"/>
  <c r="G2403" i="64"/>
  <c r="G2406" i="64"/>
  <c r="G2400" i="64"/>
  <c r="G1727" i="64"/>
  <c r="G1725" i="64"/>
  <c r="G1726" i="64"/>
  <c r="G1729" i="64"/>
  <c r="G1730" i="64"/>
  <c r="G1731" i="64"/>
  <c r="G1724" i="64"/>
  <c r="CL1706" i="64"/>
  <c r="CK1706" i="64"/>
  <c r="CJ1706" i="64"/>
  <c r="CI1706" i="64"/>
  <c r="CH1706" i="64"/>
  <c r="CG1706" i="64"/>
  <c r="CF1706" i="64"/>
  <c r="CE1706" i="64"/>
  <c r="CD1706" i="64"/>
  <c r="CC1706" i="64"/>
  <c r="CB1706" i="64"/>
  <c r="CA1706" i="64"/>
  <c r="BZ1706" i="64"/>
  <c r="BY1706" i="64"/>
  <c r="BX1706" i="64"/>
  <c r="BW1706" i="64"/>
  <c r="BV1706" i="64"/>
  <c r="BU1706" i="64"/>
  <c r="BT1706" i="64"/>
  <c r="BS1706" i="64"/>
  <c r="BR1706" i="64"/>
  <c r="BQ1706" i="64"/>
  <c r="BP1706" i="64"/>
  <c r="BO1706" i="64"/>
  <c r="BN1706" i="64"/>
  <c r="BM1706" i="64"/>
  <c r="BL1706" i="64"/>
  <c r="BK1706" i="64"/>
  <c r="BJ1706" i="64"/>
  <c r="BI1706" i="64"/>
  <c r="BH1706" i="64"/>
  <c r="BG1706" i="64"/>
  <c r="BF1706" i="64"/>
  <c r="BE1706" i="64"/>
  <c r="BD1706" i="64"/>
  <c r="BC1706" i="64"/>
  <c r="BB1706" i="64"/>
  <c r="BA1706" i="64"/>
  <c r="AZ1706" i="64"/>
  <c r="AY1706" i="64"/>
  <c r="AX1706" i="64"/>
  <c r="AW1706" i="64"/>
  <c r="AV1706" i="64"/>
  <c r="AU1706" i="64"/>
  <c r="AT1706" i="64"/>
  <c r="AS1706" i="64"/>
  <c r="AR1706" i="64"/>
  <c r="AQ1706" i="64"/>
  <c r="AP1706" i="64"/>
  <c r="AO1706" i="64"/>
  <c r="AN1706" i="64"/>
  <c r="AM1706" i="64"/>
  <c r="AL1706" i="64"/>
  <c r="AK1706" i="64"/>
  <c r="AJ1706" i="64"/>
  <c r="AI1706" i="64"/>
  <c r="AH1706" i="64"/>
  <c r="AG1706" i="64"/>
  <c r="AF1706" i="64"/>
  <c r="AE1706" i="64"/>
  <c r="AD1706" i="64"/>
  <c r="AC1706" i="64"/>
  <c r="AB1706" i="64"/>
  <c r="AA1706" i="64"/>
  <c r="Z1706" i="64"/>
  <c r="Y1706" i="64"/>
  <c r="X1706" i="64"/>
  <c r="W1706" i="64"/>
  <c r="V1706" i="64"/>
  <c r="U1706" i="64"/>
  <c r="T1706" i="64"/>
  <c r="S1706" i="64"/>
  <c r="G1704" i="64"/>
  <c r="G1701" i="64"/>
  <c r="G1702" i="64"/>
  <c r="G1703" i="64"/>
  <c r="G1706" i="64"/>
  <c r="G1707" i="64"/>
  <c r="G1700" i="64"/>
  <c r="G1696" i="64" s="1"/>
  <c r="T1682" i="64"/>
  <c r="U1682" i="64"/>
  <c r="V1682" i="64"/>
  <c r="W1682" i="64"/>
  <c r="X1682" i="64"/>
  <c r="Y1682" i="64"/>
  <c r="Z1682" i="64"/>
  <c r="AA1682" i="64"/>
  <c r="AB1682" i="64"/>
  <c r="AC1682" i="64"/>
  <c r="AD1682" i="64"/>
  <c r="AE1682" i="64"/>
  <c r="AF1682" i="64"/>
  <c r="AG1682" i="64"/>
  <c r="AH1682" i="64"/>
  <c r="AI1682" i="64"/>
  <c r="AJ1682" i="64"/>
  <c r="AK1682" i="64"/>
  <c r="AL1682" i="64"/>
  <c r="AM1682" i="64"/>
  <c r="AN1682" i="64"/>
  <c r="AO1682" i="64"/>
  <c r="AP1682" i="64"/>
  <c r="AQ1682" i="64"/>
  <c r="AR1682" i="64"/>
  <c r="AS1682" i="64"/>
  <c r="AT1682" i="64"/>
  <c r="AU1682" i="64"/>
  <c r="AV1682" i="64"/>
  <c r="AW1682" i="64"/>
  <c r="AX1682" i="64"/>
  <c r="AY1682" i="64"/>
  <c r="AZ1682" i="64"/>
  <c r="BA1682" i="64"/>
  <c r="BB1682" i="64"/>
  <c r="BC1682" i="64"/>
  <c r="BD1682" i="64"/>
  <c r="BE1682" i="64"/>
  <c r="BF1682" i="64"/>
  <c r="BG1682" i="64"/>
  <c r="BH1682" i="64"/>
  <c r="BI1682" i="64"/>
  <c r="BJ1682" i="64"/>
  <c r="BK1682" i="64"/>
  <c r="BL1682" i="64"/>
  <c r="BM1682" i="64"/>
  <c r="BN1682" i="64"/>
  <c r="BO1682" i="64"/>
  <c r="BP1682" i="64"/>
  <c r="BQ1682" i="64"/>
  <c r="BR1682" i="64"/>
  <c r="BS1682" i="64"/>
  <c r="BT1682" i="64"/>
  <c r="BU1682" i="64"/>
  <c r="BV1682" i="64"/>
  <c r="BW1682" i="64"/>
  <c r="BX1682" i="64"/>
  <c r="BY1682" i="64"/>
  <c r="BZ1682" i="64"/>
  <c r="CA1682" i="64"/>
  <c r="CB1682" i="64"/>
  <c r="CC1682" i="64"/>
  <c r="CD1682" i="64"/>
  <c r="CE1682" i="64"/>
  <c r="CF1682" i="64"/>
  <c r="CG1682" i="64"/>
  <c r="CH1682" i="64"/>
  <c r="CI1682" i="64"/>
  <c r="CJ1682" i="64"/>
  <c r="CK1682" i="64"/>
  <c r="CL1682" i="64"/>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S1683" i="64"/>
  <c r="S1682" i="64"/>
  <c r="G1680" i="64"/>
  <c r="G1677" i="64"/>
  <c r="G1678" i="64"/>
  <c r="G1679" i="64"/>
  <c r="G1682" i="64"/>
  <c r="G1683" i="64"/>
  <c r="G1676" i="64"/>
  <c r="G1649" i="64"/>
  <c r="CL1651" i="64"/>
  <c r="CK1651" i="64"/>
  <c r="CJ1651" i="64"/>
  <c r="CI1651" i="64"/>
  <c r="CH1651" i="64"/>
  <c r="CG1651" i="64"/>
  <c r="CF1651" i="64"/>
  <c r="CE1651" i="64"/>
  <c r="CD1651" i="64"/>
  <c r="CC1651" i="64"/>
  <c r="CB1651" i="64"/>
  <c r="CA1651" i="64"/>
  <c r="BZ1651" i="64"/>
  <c r="BY1651" i="64"/>
  <c r="BX1651" i="64"/>
  <c r="BW1651" i="64"/>
  <c r="BV1651" i="64"/>
  <c r="BU1651" i="64"/>
  <c r="BT1651" i="64"/>
  <c r="BS1651" i="64"/>
  <c r="BR1651" i="64"/>
  <c r="BQ1651" i="64"/>
  <c r="BP1651" i="64"/>
  <c r="BO1651" i="64"/>
  <c r="BN1651" i="64"/>
  <c r="BM1651" i="64"/>
  <c r="BL1651" i="64"/>
  <c r="BK1651" i="64"/>
  <c r="BJ1651" i="64"/>
  <c r="BI1651" i="64"/>
  <c r="BH1651" i="64"/>
  <c r="BG1651" i="64"/>
  <c r="BF1651" i="64"/>
  <c r="BE1651" i="64"/>
  <c r="BD1651" i="64"/>
  <c r="BC1651" i="64"/>
  <c r="BB1651" i="64"/>
  <c r="BA1651" i="64"/>
  <c r="AZ1651" i="64"/>
  <c r="AY1651" i="64"/>
  <c r="AX1651" i="64"/>
  <c r="AW1651" i="64"/>
  <c r="AV1651" i="64"/>
  <c r="AU1651" i="64"/>
  <c r="AT1651" i="64"/>
  <c r="AS1651" i="64"/>
  <c r="AR1651" i="64"/>
  <c r="AQ1651" i="64"/>
  <c r="AP1651" i="64"/>
  <c r="AO1651" i="64"/>
  <c r="AN1651" i="64"/>
  <c r="AM1651" i="64"/>
  <c r="AL1651" i="64"/>
  <c r="AK1651" i="64"/>
  <c r="AJ1651" i="64"/>
  <c r="AI1651" i="64"/>
  <c r="AH1651" i="64"/>
  <c r="AG1651" i="64"/>
  <c r="AF1651" i="64"/>
  <c r="AE1651" i="64"/>
  <c r="AD1651" i="64"/>
  <c r="AC1651" i="64"/>
  <c r="AB1651" i="64"/>
  <c r="AA1651" i="64"/>
  <c r="Z1651" i="64"/>
  <c r="Y1651" i="64"/>
  <c r="X1651" i="64"/>
  <c r="W1651" i="64"/>
  <c r="V1651" i="64"/>
  <c r="U1651" i="64"/>
  <c r="T1651" i="64"/>
  <c r="S1651" i="64"/>
  <c r="G1646" i="64"/>
  <c r="G1647" i="64"/>
  <c r="G1648" i="64"/>
  <c r="G1651" i="64"/>
  <c r="G1652" i="64"/>
  <c r="G1645"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2" i="64"/>
  <c r="U1802" i="64"/>
  <c r="V1802" i="64"/>
  <c r="W1802" i="64"/>
  <c r="X1802" i="64"/>
  <c r="Y1802" i="64"/>
  <c r="Z1802" i="64"/>
  <c r="AA1802" i="64"/>
  <c r="AB1802" i="64"/>
  <c r="AC1802" i="64"/>
  <c r="AD1802" i="64"/>
  <c r="AE1802" i="64"/>
  <c r="AF1802" i="64"/>
  <c r="AG1802" i="64"/>
  <c r="AH1802" i="64"/>
  <c r="AI1802" i="64"/>
  <c r="AJ1802" i="64"/>
  <c r="AK1802" i="64"/>
  <c r="AL1802" i="64"/>
  <c r="AM1802" i="64"/>
  <c r="AN1802" i="64"/>
  <c r="AO1802" i="64"/>
  <c r="AP1802" i="64"/>
  <c r="AQ1802" i="64"/>
  <c r="AR1802" i="64"/>
  <c r="AS1802" i="64"/>
  <c r="AT1802" i="64"/>
  <c r="AU1802" i="64"/>
  <c r="AV1802" i="64"/>
  <c r="AW1802" i="64"/>
  <c r="AX1802" i="64"/>
  <c r="AY1802" i="64"/>
  <c r="AZ1802" i="64"/>
  <c r="BA1802" i="64"/>
  <c r="BB1802" i="64"/>
  <c r="BC1802" i="64"/>
  <c r="BD1802" i="64"/>
  <c r="BE1802" i="64"/>
  <c r="BF1802" i="64"/>
  <c r="BG1802" i="64"/>
  <c r="BH1802" i="64"/>
  <c r="BI1802" i="64"/>
  <c r="BJ1802" i="64"/>
  <c r="BK1802" i="64"/>
  <c r="BL1802" i="64"/>
  <c r="BM1802" i="64"/>
  <c r="BN1802" i="64"/>
  <c r="BO1802" i="64"/>
  <c r="BP1802" i="64"/>
  <c r="BQ1802" i="64"/>
  <c r="BR1802" i="64"/>
  <c r="BS1802" i="64"/>
  <c r="BT1802" i="64"/>
  <c r="BU1802" i="64"/>
  <c r="BV1802" i="64"/>
  <c r="BW1802" i="64"/>
  <c r="BX1802" i="64"/>
  <c r="BY1802" i="64"/>
  <c r="BZ1802" i="64"/>
  <c r="CA1802" i="64"/>
  <c r="CB1802" i="64"/>
  <c r="CC1802" i="64"/>
  <c r="CD1802" i="64"/>
  <c r="CE1802" i="64"/>
  <c r="CF1802" i="64"/>
  <c r="CG1802" i="64"/>
  <c r="CH1802" i="64"/>
  <c r="CI1802" i="64"/>
  <c r="CJ1802" i="64"/>
  <c r="CK1802" i="64"/>
  <c r="CL1802" i="64"/>
  <c r="S1802" i="64"/>
  <c r="G1800" i="64"/>
  <c r="G1087" i="64"/>
  <c r="G1797" i="64"/>
  <c r="G1798" i="64"/>
  <c r="G1799" i="64"/>
  <c r="G1802" i="64"/>
  <c r="G1803" i="64"/>
  <c r="G1796" i="64"/>
  <c r="S2532" i="64"/>
  <c r="CL2532" i="64"/>
  <c r="CK2532" i="64"/>
  <c r="CJ2532" i="64"/>
  <c r="CI2532" i="64"/>
  <c r="CH2532" i="64"/>
  <c r="CG2532" i="64"/>
  <c r="CF2532" i="64"/>
  <c r="CE2532" i="64"/>
  <c r="CD2532" i="64"/>
  <c r="CC2532" i="64"/>
  <c r="CB2532" i="64"/>
  <c r="CA2532" i="64"/>
  <c r="BZ2532" i="64"/>
  <c r="BY2532" i="64"/>
  <c r="BX2532" i="64"/>
  <c r="BW2532" i="64"/>
  <c r="BV2532" i="64"/>
  <c r="BU2532" i="64"/>
  <c r="BT2532" i="64"/>
  <c r="BS2532" i="64"/>
  <c r="BR2532" i="64"/>
  <c r="BQ2532" i="64"/>
  <c r="BP2532" i="64"/>
  <c r="BO2532" i="64"/>
  <c r="BN2532" i="64"/>
  <c r="BM2532" i="64"/>
  <c r="BL2532" i="64"/>
  <c r="BK2532" i="64"/>
  <c r="BJ2532" i="64"/>
  <c r="BI2532" i="64"/>
  <c r="BH2532" i="64"/>
  <c r="BG2532" i="64"/>
  <c r="BF2532" i="64"/>
  <c r="BE2532" i="64"/>
  <c r="BD2532" i="64"/>
  <c r="BC2532" i="64"/>
  <c r="BB2532" i="64"/>
  <c r="BA2532" i="64"/>
  <c r="AZ2532" i="64"/>
  <c r="AY2532" i="64"/>
  <c r="AX2532" i="64"/>
  <c r="AW2532" i="64"/>
  <c r="AV2532" i="64"/>
  <c r="AU2532" i="64"/>
  <c r="AT2532" i="64"/>
  <c r="AS2532" i="64"/>
  <c r="AR2532" i="64"/>
  <c r="AQ2532" i="64"/>
  <c r="AP2532" i="64"/>
  <c r="AO2532" i="64"/>
  <c r="AN2532" i="64"/>
  <c r="AM2532" i="64"/>
  <c r="AL2532" i="64"/>
  <c r="AK2532" i="64"/>
  <c r="AJ2532" i="64"/>
  <c r="AI2532" i="64"/>
  <c r="AH2532" i="64"/>
  <c r="AG2532" i="64"/>
  <c r="AF2532" i="64"/>
  <c r="AE2532" i="64"/>
  <c r="AD2532" i="64"/>
  <c r="AC2532" i="64"/>
  <c r="AB2532" i="64"/>
  <c r="AA2532" i="64"/>
  <c r="Z2532" i="64"/>
  <c r="Y2532" i="64"/>
  <c r="X2532" i="64"/>
  <c r="W2532" i="64"/>
  <c r="V2532" i="64"/>
  <c r="U2532" i="64"/>
  <c r="T2532" i="64"/>
  <c r="G2530" i="64"/>
  <c r="G2527" i="64"/>
  <c r="G2528" i="64"/>
  <c r="G2529" i="64"/>
  <c r="G2532" i="64"/>
  <c r="G2533" i="64"/>
  <c r="G2526"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67" i="64"/>
  <c r="G1965" i="64"/>
  <c r="G1962" i="64"/>
  <c r="G1963" i="64"/>
  <c r="G1964" i="64"/>
  <c r="G1967" i="64"/>
  <c r="G1968" i="64"/>
  <c r="G1961" i="64"/>
  <c r="T1935" i="64"/>
  <c r="U1935" i="64"/>
  <c r="V1935" i="64"/>
  <c r="W1935" i="64"/>
  <c r="X1935" i="64"/>
  <c r="Y1935" i="64"/>
  <c r="Z1935" i="64"/>
  <c r="AA1935" i="64"/>
  <c r="AB1935" i="64"/>
  <c r="AC1935" i="64"/>
  <c r="AD1935" i="64"/>
  <c r="AE1935" i="64"/>
  <c r="AF1935" i="64"/>
  <c r="AG1935" i="64"/>
  <c r="AH1935" i="64"/>
  <c r="AI1935" i="64"/>
  <c r="AJ1935" i="64"/>
  <c r="AK1935" i="64"/>
  <c r="AL1935" i="64"/>
  <c r="AM1935" i="64"/>
  <c r="AN1935" i="64"/>
  <c r="AO1935" i="64"/>
  <c r="AP1935" i="64"/>
  <c r="AQ1935" i="64"/>
  <c r="AR1935" i="64"/>
  <c r="AS1935" i="64"/>
  <c r="AT1935" i="64"/>
  <c r="AU1935" i="64"/>
  <c r="AV1935" i="64"/>
  <c r="AW1935" i="64"/>
  <c r="AX1935" i="64"/>
  <c r="AY1935" i="64"/>
  <c r="AZ1935" i="64"/>
  <c r="BA1935" i="64"/>
  <c r="BB1935" i="64"/>
  <c r="BC1935" i="64"/>
  <c r="BD1935" i="64"/>
  <c r="BE1935" i="64"/>
  <c r="BF1935" i="64"/>
  <c r="BG1935" i="64"/>
  <c r="BH1935" i="64"/>
  <c r="BI1935" i="64"/>
  <c r="BJ1935" i="64"/>
  <c r="BK1935" i="64"/>
  <c r="BL1935" i="64"/>
  <c r="BM1935" i="64"/>
  <c r="BN1935" i="64"/>
  <c r="BO1935" i="64"/>
  <c r="BP1935" i="64"/>
  <c r="BQ1935" i="64"/>
  <c r="BR1935" i="64"/>
  <c r="BS1935" i="64"/>
  <c r="BT1935" i="64"/>
  <c r="BU1935" i="64"/>
  <c r="BV1935" i="64"/>
  <c r="BW1935" i="64"/>
  <c r="BX1935" i="64"/>
  <c r="BY1935" i="64"/>
  <c r="BZ1935" i="64"/>
  <c r="CA1935" i="64"/>
  <c r="CB1935" i="64"/>
  <c r="CC1935" i="64"/>
  <c r="CD1935" i="64"/>
  <c r="CE1935" i="64"/>
  <c r="CF1935" i="64"/>
  <c r="CG1935" i="64"/>
  <c r="CH1935" i="64"/>
  <c r="CI1935" i="64"/>
  <c r="CJ1935" i="64"/>
  <c r="CK1935" i="64"/>
  <c r="CL1935" i="64"/>
  <c r="S1935" i="64"/>
  <c r="G1933" i="64"/>
  <c r="G1930" i="64"/>
  <c r="G1931" i="64"/>
  <c r="G1932" i="64"/>
  <c r="G1935" i="64"/>
  <c r="G1936" i="64"/>
  <c r="G1929" i="64"/>
  <c r="T1903" i="64"/>
  <c r="U1903" i="64"/>
  <c r="V1903" i="64"/>
  <c r="W1903" i="64"/>
  <c r="X1903" i="64"/>
  <c r="Y1903" i="64"/>
  <c r="Z1903" i="64"/>
  <c r="AA1903" i="64"/>
  <c r="AB1903" i="64"/>
  <c r="AC1903" i="64"/>
  <c r="AD1903" i="64"/>
  <c r="AE1903" i="64"/>
  <c r="AF1903" i="64"/>
  <c r="AG1903" i="64"/>
  <c r="AH1903" i="64"/>
  <c r="AI1903" i="64"/>
  <c r="AJ1903" i="64"/>
  <c r="AK1903" i="64"/>
  <c r="AL1903" i="64"/>
  <c r="AM1903" i="64"/>
  <c r="AN1903" i="64"/>
  <c r="AO1903" i="64"/>
  <c r="AP1903" i="64"/>
  <c r="AQ1903" i="64"/>
  <c r="AR1903" i="64"/>
  <c r="AS1903" i="64"/>
  <c r="AT1903" i="64"/>
  <c r="AU1903" i="64"/>
  <c r="AV1903" i="64"/>
  <c r="AW1903" i="64"/>
  <c r="AX1903" i="64"/>
  <c r="AY1903" i="64"/>
  <c r="AZ1903" i="64"/>
  <c r="BA1903" i="64"/>
  <c r="BB1903" i="64"/>
  <c r="BC1903" i="64"/>
  <c r="BD1903" i="64"/>
  <c r="BE1903" i="64"/>
  <c r="BF1903" i="64"/>
  <c r="BG1903" i="64"/>
  <c r="BH1903" i="64"/>
  <c r="BI1903" i="64"/>
  <c r="BJ1903" i="64"/>
  <c r="BK1903" i="64"/>
  <c r="BL1903" i="64"/>
  <c r="BM1903" i="64"/>
  <c r="BN1903" i="64"/>
  <c r="BO1903" i="64"/>
  <c r="BP1903" i="64"/>
  <c r="BQ1903" i="64"/>
  <c r="BR1903" i="64"/>
  <c r="BS1903" i="64"/>
  <c r="BT1903" i="64"/>
  <c r="BU1903" i="64"/>
  <c r="BV1903" i="64"/>
  <c r="BW1903" i="64"/>
  <c r="BX1903" i="64"/>
  <c r="BY1903" i="64"/>
  <c r="BZ1903" i="64"/>
  <c r="CA1903" i="64"/>
  <c r="CB1903" i="64"/>
  <c r="CC1903" i="64"/>
  <c r="CD1903" i="64"/>
  <c r="CE1903" i="64"/>
  <c r="CF1903" i="64"/>
  <c r="CG1903" i="64"/>
  <c r="CH1903" i="64"/>
  <c r="CI1903" i="64"/>
  <c r="CJ1903" i="64"/>
  <c r="CK1903" i="64"/>
  <c r="CL1903" i="64"/>
  <c r="S1903" i="64"/>
  <c r="G1901" i="64"/>
  <c r="G1898" i="64"/>
  <c r="G1899" i="64"/>
  <c r="G1900" i="64"/>
  <c r="G1903" i="64"/>
  <c r="G1904" i="64"/>
  <c r="G1897"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1999" i="64"/>
  <c r="T2001" i="64"/>
  <c r="U2001" i="64"/>
  <c r="V2001" i="64"/>
  <c r="W2001" i="64"/>
  <c r="X2001" i="64"/>
  <c r="Y2001" i="64"/>
  <c r="Z2001" i="64"/>
  <c r="AA2001" i="64"/>
  <c r="AB2001" i="64"/>
  <c r="AC2001" i="64"/>
  <c r="AD2001" i="64"/>
  <c r="AE2001" i="64"/>
  <c r="AF2001" i="64"/>
  <c r="AG2001" i="64"/>
  <c r="AH2001" i="64"/>
  <c r="AI2001" i="64"/>
  <c r="AJ2001" i="64"/>
  <c r="AK2001" i="64"/>
  <c r="AL2001" i="64"/>
  <c r="AM2001" i="64"/>
  <c r="AN2001" i="64"/>
  <c r="AO2001" i="64"/>
  <c r="AP2001" i="64"/>
  <c r="AQ2001" i="64"/>
  <c r="AR2001" i="64"/>
  <c r="AS2001" i="64"/>
  <c r="AT2001" i="64"/>
  <c r="AU2001" i="64"/>
  <c r="AV2001" i="64"/>
  <c r="AW2001" i="64"/>
  <c r="AX2001" i="64"/>
  <c r="AY2001" i="64"/>
  <c r="AZ2001" i="64"/>
  <c r="BA2001" i="64"/>
  <c r="BB2001" i="64"/>
  <c r="BC2001" i="64"/>
  <c r="BD2001" i="64"/>
  <c r="BE2001" i="64"/>
  <c r="BF2001" i="64"/>
  <c r="BG2001" i="64"/>
  <c r="BH2001" i="64"/>
  <c r="BI2001" i="64"/>
  <c r="BJ2001" i="64"/>
  <c r="BK2001" i="64"/>
  <c r="BL2001" i="64"/>
  <c r="BM2001" i="64"/>
  <c r="BN2001" i="64"/>
  <c r="BO2001" i="64"/>
  <c r="BP2001" i="64"/>
  <c r="BQ2001" i="64"/>
  <c r="BR2001" i="64"/>
  <c r="BS2001" i="64"/>
  <c r="BT2001" i="64"/>
  <c r="BU2001" i="64"/>
  <c r="BV2001" i="64"/>
  <c r="BW2001" i="64"/>
  <c r="BX2001" i="64"/>
  <c r="BY2001" i="64"/>
  <c r="BZ2001" i="64"/>
  <c r="CA2001" i="64"/>
  <c r="CB2001" i="64"/>
  <c r="CC2001" i="64"/>
  <c r="CD2001" i="64"/>
  <c r="CE2001" i="64"/>
  <c r="CF2001" i="64"/>
  <c r="CG2001" i="64"/>
  <c r="CH2001" i="64"/>
  <c r="CI2001" i="64"/>
  <c r="CJ2001" i="64"/>
  <c r="CK2001" i="64"/>
  <c r="CL2001" i="64"/>
  <c r="S2001" i="64"/>
  <c r="G1996" i="64"/>
  <c r="G1997" i="64"/>
  <c r="G1998" i="64"/>
  <c r="G2001" i="64"/>
  <c r="G2002" i="64"/>
  <c r="G1995" i="64"/>
  <c r="T2035" i="64"/>
  <c r="U2035" i="64"/>
  <c r="V2035" i="64"/>
  <c r="W2035" i="64"/>
  <c r="X2035" i="64"/>
  <c r="Y2035" i="64"/>
  <c r="Z2035" i="64"/>
  <c r="AA2035" i="64"/>
  <c r="AB2035" i="64"/>
  <c r="AC2035" i="64"/>
  <c r="AD2035" i="64"/>
  <c r="AE2035" i="64"/>
  <c r="AF2035" i="64"/>
  <c r="AG2035" i="64"/>
  <c r="AH2035" i="64"/>
  <c r="AI2035" i="64"/>
  <c r="AJ2035" i="64"/>
  <c r="AK2035" i="64"/>
  <c r="AL2035" i="64"/>
  <c r="AM2035" i="64"/>
  <c r="AN2035" i="64"/>
  <c r="AO2035" i="64"/>
  <c r="AP2035" i="64"/>
  <c r="AQ2035" i="64"/>
  <c r="AR2035" i="64"/>
  <c r="AS2035" i="64"/>
  <c r="AT2035" i="64"/>
  <c r="AU2035" i="64"/>
  <c r="AV2035" i="64"/>
  <c r="AW2035" i="64"/>
  <c r="AX2035" i="64"/>
  <c r="AY2035" i="64"/>
  <c r="AZ2035" i="64"/>
  <c r="BA2035" i="64"/>
  <c r="BB2035" i="64"/>
  <c r="BC2035" i="64"/>
  <c r="BD2035" i="64"/>
  <c r="BE2035" i="64"/>
  <c r="BF2035" i="64"/>
  <c r="BG2035" i="64"/>
  <c r="BH2035" i="64"/>
  <c r="BI2035" i="64"/>
  <c r="BJ2035" i="64"/>
  <c r="BK2035" i="64"/>
  <c r="BL2035" i="64"/>
  <c r="BM2035" i="64"/>
  <c r="BN2035" i="64"/>
  <c r="BO2035" i="64"/>
  <c r="BP2035" i="64"/>
  <c r="BQ2035" i="64"/>
  <c r="BR2035" i="64"/>
  <c r="BS2035" i="64"/>
  <c r="BT2035" i="64"/>
  <c r="BU2035" i="64"/>
  <c r="BV2035" i="64"/>
  <c r="BW2035" i="64"/>
  <c r="BX2035" i="64"/>
  <c r="BY2035" i="64"/>
  <c r="BZ2035" i="64"/>
  <c r="CA2035" i="64"/>
  <c r="CB2035" i="64"/>
  <c r="CC2035" i="64"/>
  <c r="CD2035" i="64"/>
  <c r="CE2035" i="64"/>
  <c r="CF2035" i="64"/>
  <c r="CG2035" i="64"/>
  <c r="CH2035" i="64"/>
  <c r="CI2035" i="64"/>
  <c r="CJ2035" i="64"/>
  <c r="CK2035" i="64"/>
  <c r="CL2035" i="64"/>
  <c r="S2035" i="64"/>
  <c r="G2033" i="64"/>
  <c r="G2030" i="64"/>
  <c r="G2031" i="64"/>
  <c r="G2032" i="64"/>
  <c r="G2035" i="64"/>
  <c r="G2036" i="64"/>
  <c r="G2029"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1" i="64"/>
  <c r="E1647"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0" i="64"/>
  <c r="T1680" i="64"/>
  <c r="U1680" i="64"/>
  <c r="V1680" i="64"/>
  <c r="W1680" i="64"/>
  <c r="X1680" i="64"/>
  <c r="Y1680" i="64"/>
  <c r="Z1680" i="64"/>
  <c r="AA1680" i="64"/>
  <c r="AB1680" i="64"/>
  <c r="AC1680" i="64"/>
  <c r="AD1680" i="64"/>
  <c r="AE1680" i="64"/>
  <c r="AF1680" i="64"/>
  <c r="AG1680" i="64"/>
  <c r="AH1680" i="64"/>
  <c r="AI1680" i="64"/>
  <c r="AJ1680" i="64"/>
  <c r="AK1680" i="64"/>
  <c r="AL1680" i="64"/>
  <c r="AM1680" i="64"/>
  <c r="AN1680" i="64"/>
  <c r="AO1680" i="64"/>
  <c r="AP1680" i="64"/>
  <c r="AQ1680" i="64"/>
  <c r="AR1680" i="64"/>
  <c r="AS1680" i="64"/>
  <c r="AT1680" i="64"/>
  <c r="AU1680" i="64"/>
  <c r="AV1680" i="64"/>
  <c r="AW1680" i="64"/>
  <c r="AX1680" i="64"/>
  <c r="AY1680" i="64"/>
  <c r="AZ1680" i="64"/>
  <c r="BA1680" i="64"/>
  <c r="BB1680" i="64"/>
  <c r="BC1680" i="64"/>
  <c r="BD1680" i="64"/>
  <c r="BE1680" i="64"/>
  <c r="BF1680" i="64"/>
  <c r="BG1680" i="64"/>
  <c r="BH1680" i="64"/>
  <c r="BI1680" i="64"/>
  <c r="BJ1680" i="64"/>
  <c r="BK1680" i="64"/>
  <c r="BL1680" i="64"/>
  <c r="BM1680" i="64"/>
  <c r="BN1680" i="64"/>
  <c r="BO1680" i="64"/>
  <c r="BP1680" i="64"/>
  <c r="BQ1680" i="64"/>
  <c r="BR1680" i="64"/>
  <c r="BS1680" i="64"/>
  <c r="BT1680" i="64"/>
  <c r="BU1680" i="64"/>
  <c r="BV1680" i="64"/>
  <c r="BW1680" i="64"/>
  <c r="BX1680" i="64"/>
  <c r="BY1680" i="64"/>
  <c r="BZ1680" i="64"/>
  <c r="CA1680" i="64"/>
  <c r="CB1680" i="64"/>
  <c r="CC1680" i="64"/>
  <c r="CD1680" i="64"/>
  <c r="CE1680" i="64"/>
  <c r="CF1680" i="64"/>
  <c r="CG1680" i="64"/>
  <c r="CH1680" i="64"/>
  <c r="CI1680" i="64"/>
  <c r="CJ1680" i="64"/>
  <c r="CK1680" i="64"/>
  <c r="CL1680" i="64"/>
  <c r="S2481" i="64"/>
  <c r="T2481" i="64"/>
  <c r="U2481" i="64"/>
  <c r="V2481" i="64"/>
  <c r="W2481" i="64"/>
  <c r="X2481" i="64"/>
  <c r="Y2481" i="64"/>
  <c r="Z2481" i="64"/>
  <c r="AA2481" i="64"/>
  <c r="AB2481" i="64"/>
  <c r="AC2481" i="64"/>
  <c r="AD2481" i="64"/>
  <c r="AE2481" i="64"/>
  <c r="AF2481" i="64"/>
  <c r="AG2481" i="64"/>
  <c r="AH2481" i="64"/>
  <c r="AI2481" i="64"/>
  <c r="AJ2481" i="64"/>
  <c r="AK2481" i="64"/>
  <c r="AL2481" i="64"/>
  <c r="AM2481" i="64"/>
  <c r="AN2481" i="64"/>
  <c r="AO2481" i="64"/>
  <c r="AP2481" i="64"/>
  <c r="AQ2481" i="64"/>
  <c r="AR2481" i="64"/>
  <c r="AS2481" i="64"/>
  <c r="AT2481" i="64"/>
  <c r="AU2481" i="64"/>
  <c r="AV2481" i="64"/>
  <c r="AW2481" i="64"/>
  <c r="AX2481" i="64"/>
  <c r="AY2481" i="64"/>
  <c r="AZ2481" i="64"/>
  <c r="BA2481" i="64"/>
  <c r="BB2481" i="64"/>
  <c r="BC2481" i="64"/>
  <c r="BD2481" i="64"/>
  <c r="BE2481" i="64"/>
  <c r="BF2481" i="64"/>
  <c r="BG2481" i="64"/>
  <c r="BH2481" i="64"/>
  <c r="BI2481" i="64"/>
  <c r="BJ2481" i="64"/>
  <c r="BK2481" i="64"/>
  <c r="BL2481" i="64"/>
  <c r="BM2481" i="64"/>
  <c r="BN2481" i="64"/>
  <c r="BO2481" i="64"/>
  <c r="BP2481" i="64"/>
  <c r="BQ2481" i="64"/>
  <c r="BR2481" i="64"/>
  <c r="BS2481" i="64"/>
  <c r="BT2481" i="64"/>
  <c r="BU2481" i="64"/>
  <c r="BV2481" i="64"/>
  <c r="BW2481" i="64"/>
  <c r="BX2481" i="64"/>
  <c r="BY2481" i="64"/>
  <c r="BZ2481" i="64"/>
  <c r="CA2481" i="64"/>
  <c r="CB2481" i="64"/>
  <c r="CC2481" i="64"/>
  <c r="CD2481" i="64"/>
  <c r="CE2481" i="64"/>
  <c r="CF2481" i="64"/>
  <c r="CG2481" i="64"/>
  <c r="CH2481" i="64"/>
  <c r="CI2481" i="64"/>
  <c r="CJ2481" i="64"/>
  <c r="CK2481" i="64"/>
  <c r="CL2481" i="64"/>
  <c r="S2455" i="64"/>
  <c r="T2455" i="64"/>
  <c r="U2455" i="64"/>
  <c r="V2455" i="64"/>
  <c r="W2455" i="64"/>
  <c r="X2455" i="64"/>
  <c r="Y2455" i="64"/>
  <c r="Z2455" i="64"/>
  <c r="AA2455" i="64"/>
  <c r="AB2455" i="64"/>
  <c r="AC2455" i="64"/>
  <c r="AD2455" i="64"/>
  <c r="AE2455" i="64"/>
  <c r="AF2455" i="64"/>
  <c r="AG2455" i="64"/>
  <c r="AH2455" i="64"/>
  <c r="AI2455" i="64"/>
  <c r="AJ2455" i="64"/>
  <c r="AK2455" i="64"/>
  <c r="AL2455" i="64"/>
  <c r="AM2455" i="64"/>
  <c r="AN2455" i="64"/>
  <c r="AO2455" i="64"/>
  <c r="AP2455" i="64"/>
  <c r="AQ2455" i="64"/>
  <c r="AR2455" i="64"/>
  <c r="AS2455" i="64"/>
  <c r="AT2455" i="64"/>
  <c r="AU2455" i="64"/>
  <c r="AV2455" i="64"/>
  <c r="AW2455" i="64"/>
  <c r="AX2455" i="64"/>
  <c r="AY2455" i="64"/>
  <c r="AZ2455" i="64"/>
  <c r="BA2455" i="64"/>
  <c r="BB2455" i="64"/>
  <c r="BC2455" i="64"/>
  <c r="BD2455" i="64"/>
  <c r="BE2455" i="64"/>
  <c r="BF2455" i="64"/>
  <c r="BG2455" i="64"/>
  <c r="BH2455" i="64"/>
  <c r="BI2455" i="64"/>
  <c r="BJ2455" i="64"/>
  <c r="BK2455" i="64"/>
  <c r="BL2455" i="64"/>
  <c r="BM2455" i="64"/>
  <c r="BN2455" i="64"/>
  <c r="BO2455" i="64"/>
  <c r="BP2455" i="64"/>
  <c r="BQ2455" i="64"/>
  <c r="BR2455" i="64"/>
  <c r="BS2455" i="64"/>
  <c r="BT2455" i="64"/>
  <c r="BU2455" i="64"/>
  <c r="BV2455" i="64"/>
  <c r="BW2455" i="64"/>
  <c r="BX2455" i="64"/>
  <c r="BY2455" i="64"/>
  <c r="BZ2455" i="64"/>
  <c r="CA2455" i="64"/>
  <c r="CB2455" i="64"/>
  <c r="CC2455" i="64"/>
  <c r="CD2455" i="64"/>
  <c r="CE2455" i="64"/>
  <c r="CF2455" i="64"/>
  <c r="CG2455" i="64"/>
  <c r="CH2455" i="64"/>
  <c r="CI2455" i="64"/>
  <c r="CJ2455" i="64"/>
  <c r="CK2455" i="64"/>
  <c r="CL2455" i="64"/>
  <c r="S2430" i="64"/>
  <c r="T2430" i="64"/>
  <c r="U2430" i="64"/>
  <c r="V2430" i="64"/>
  <c r="W2430" i="64"/>
  <c r="X2430" i="64"/>
  <c r="Y2430" i="64"/>
  <c r="Z2430" i="64"/>
  <c r="AA2430" i="64"/>
  <c r="AB2430" i="64"/>
  <c r="AC2430" i="64"/>
  <c r="AD2430" i="64"/>
  <c r="AE2430" i="64"/>
  <c r="AF2430" i="64"/>
  <c r="AG2430" i="64"/>
  <c r="AH2430" i="64"/>
  <c r="AI2430" i="64"/>
  <c r="AJ2430" i="64"/>
  <c r="AK2430" i="64"/>
  <c r="AL2430" i="64"/>
  <c r="AM2430" i="64"/>
  <c r="AN2430" i="64"/>
  <c r="AO2430" i="64"/>
  <c r="AP2430" i="64"/>
  <c r="AQ2430" i="64"/>
  <c r="AR2430" i="64"/>
  <c r="AS2430" i="64"/>
  <c r="AT2430" i="64"/>
  <c r="AU2430" i="64"/>
  <c r="AV2430" i="64"/>
  <c r="AW2430" i="64"/>
  <c r="AX2430" i="64"/>
  <c r="AY2430" i="64"/>
  <c r="AZ2430" i="64"/>
  <c r="BA2430" i="64"/>
  <c r="BB2430" i="64"/>
  <c r="BC2430" i="64"/>
  <c r="BD2430" i="64"/>
  <c r="BE2430" i="64"/>
  <c r="BF2430" i="64"/>
  <c r="BG2430" i="64"/>
  <c r="BH2430" i="64"/>
  <c r="BI2430" i="64"/>
  <c r="BJ2430" i="64"/>
  <c r="BK2430" i="64"/>
  <c r="BL2430" i="64"/>
  <c r="BM2430" i="64"/>
  <c r="BN2430" i="64"/>
  <c r="BO2430" i="64"/>
  <c r="BP2430" i="64"/>
  <c r="BQ2430" i="64"/>
  <c r="BR2430" i="64"/>
  <c r="BS2430" i="64"/>
  <c r="BT2430" i="64"/>
  <c r="BU2430" i="64"/>
  <c r="BV2430" i="64"/>
  <c r="BW2430" i="64"/>
  <c r="BX2430" i="64"/>
  <c r="BY2430" i="64"/>
  <c r="BZ2430" i="64"/>
  <c r="CA2430" i="64"/>
  <c r="CB2430" i="64"/>
  <c r="CC2430" i="64"/>
  <c r="CD2430" i="64"/>
  <c r="CE2430" i="64"/>
  <c r="CF2430" i="64"/>
  <c r="CG2430" i="64"/>
  <c r="CH2430" i="64"/>
  <c r="CI2430" i="64"/>
  <c r="CJ2430" i="64"/>
  <c r="CK2430" i="64"/>
  <c r="CL2430" i="64"/>
  <c r="S2404" i="64"/>
  <c r="T2404" i="64"/>
  <c r="U2404" i="64"/>
  <c r="V2404" i="64"/>
  <c r="W2404" i="64"/>
  <c r="X2404" i="64"/>
  <c r="Y2404" i="64"/>
  <c r="Z2404" i="64"/>
  <c r="AA2404" i="64"/>
  <c r="AB2404" i="64"/>
  <c r="AC2404" i="64"/>
  <c r="AD2404" i="64"/>
  <c r="AE2404" i="64"/>
  <c r="AF2404" i="64"/>
  <c r="AG2404" i="64"/>
  <c r="AH2404" i="64"/>
  <c r="AI2404" i="64"/>
  <c r="AJ2404" i="64"/>
  <c r="AK2404" i="64"/>
  <c r="AL2404" i="64"/>
  <c r="AM2404" i="64"/>
  <c r="AN2404" i="64"/>
  <c r="AO2404" i="64"/>
  <c r="AP2404" i="64"/>
  <c r="AQ2404" i="64"/>
  <c r="AR2404" i="64"/>
  <c r="AS2404" i="64"/>
  <c r="AT2404" i="64"/>
  <c r="AU2404" i="64"/>
  <c r="AV2404" i="64"/>
  <c r="AW2404" i="64"/>
  <c r="AX2404" i="64"/>
  <c r="AY2404" i="64"/>
  <c r="AZ2404" i="64"/>
  <c r="BA2404" i="64"/>
  <c r="BB2404" i="64"/>
  <c r="BC2404" i="64"/>
  <c r="BD2404" i="64"/>
  <c r="BE2404" i="64"/>
  <c r="BF2404" i="64"/>
  <c r="BG2404" i="64"/>
  <c r="BH2404" i="64"/>
  <c r="BI2404" i="64"/>
  <c r="BJ2404" i="64"/>
  <c r="BK2404" i="64"/>
  <c r="BL2404" i="64"/>
  <c r="BM2404" i="64"/>
  <c r="BN2404" i="64"/>
  <c r="BO2404" i="64"/>
  <c r="BP2404" i="64"/>
  <c r="BQ2404" i="64"/>
  <c r="BR2404" i="64"/>
  <c r="BS2404" i="64"/>
  <c r="BT2404" i="64"/>
  <c r="BU2404" i="64"/>
  <c r="BV2404" i="64"/>
  <c r="BW2404" i="64"/>
  <c r="BX2404" i="64"/>
  <c r="BY2404" i="64"/>
  <c r="BZ2404" i="64"/>
  <c r="CA2404" i="64"/>
  <c r="CB2404" i="64"/>
  <c r="CC2404" i="64"/>
  <c r="CD2404" i="64"/>
  <c r="CE2404" i="64"/>
  <c r="CF2404" i="64"/>
  <c r="CG2404" i="64"/>
  <c r="CH2404" i="64"/>
  <c r="CI2404" i="64"/>
  <c r="CJ2404" i="64"/>
  <c r="CK2404" i="64"/>
  <c r="CL2404" i="64"/>
  <c r="S1649" i="64"/>
  <c r="T1649" i="64"/>
  <c r="U1649" i="64"/>
  <c r="V1649" i="64"/>
  <c r="W1649" i="64"/>
  <c r="X1649" i="64"/>
  <c r="Y1649" i="64"/>
  <c r="Z1649" i="64"/>
  <c r="AA1649" i="64"/>
  <c r="AB1649" i="64"/>
  <c r="AC1649" i="64"/>
  <c r="AD1649" i="64"/>
  <c r="AE1649" i="64"/>
  <c r="AF1649" i="64"/>
  <c r="AG1649" i="64"/>
  <c r="AH1649" i="64"/>
  <c r="AI1649" i="64"/>
  <c r="AJ1649" i="64"/>
  <c r="AK1649" i="64"/>
  <c r="AL1649" i="64"/>
  <c r="AM1649" i="64"/>
  <c r="AN1649" i="64"/>
  <c r="AO1649" i="64"/>
  <c r="AP1649" i="64"/>
  <c r="AQ1649" i="64"/>
  <c r="AR1649" i="64"/>
  <c r="AS1649" i="64"/>
  <c r="AT1649" i="64"/>
  <c r="AU1649" i="64"/>
  <c r="AV1649" i="64"/>
  <c r="AW1649" i="64"/>
  <c r="AX1649" i="64"/>
  <c r="AY1649" i="64"/>
  <c r="AZ1649" i="64"/>
  <c r="BA1649" i="64"/>
  <c r="BB1649" i="64"/>
  <c r="BC1649" i="64"/>
  <c r="BD1649" i="64"/>
  <c r="BE1649" i="64"/>
  <c r="BF1649" i="64"/>
  <c r="BG1649" i="64"/>
  <c r="BH1649" i="64"/>
  <c r="BI1649" i="64"/>
  <c r="BJ1649" i="64"/>
  <c r="BK1649" i="64"/>
  <c r="BL1649" i="64"/>
  <c r="BM1649" i="64"/>
  <c r="BN1649" i="64"/>
  <c r="BO1649" i="64"/>
  <c r="BP1649" i="64"/>
  <c r="BQ1649" i="64"/>
  <c r="BR1649" i="64"/>
  <c r="BS1649" i="64"/>
  <c r="BT1649" i="64"/>
  <c r="BU1649" i="64"/>
  <c r="BV1649" i="64"/>
  <c r="BW1649" i="64"/>
  <c r="BX1649" i="64"/>
  <c r="BY1649" i="64"/>
  <c r="BZ1649" i="64"/>
  <c r="CA1649" i="64"/>
  <c r="CB1649" i="64"/>
  <c r="CC1649" i="64"/>
  <c r="CD1649" i="64"/>
  <c r="CE1649" i="64"/>
  <c r="CF1649" i="64"/>
  <c r="CG1649" i="64"/>
  <c r="CH1649" i="64"/>
  <c r="CI1649" i="64"/>
  <c r="CJ1649" i="64"/>
  <c r="CK1649" i="64"/>
  <c r="CL1649"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0" i="64"/>
  <c r="T1800" i="64"/>
  <c r="U1800" i="64"/>
  <c r="V1800" i="64"/>
  <c r="W1800" i="64"/>
  <c r="X1800" i="64"/>
  <c r="Y1800" i="64"/>
  <c r="Z1800" i="64"/>
  <c r="AA1800" i="64"/>
  <c r="AB1800" i="64"/>
  <c r="AC1800" i="64"/>
  <c r="AD1800" i="64"/>
  <c r="AE1800" i="64"/>
  <c r="AF1800" i="64"/>
  <c r="AG1800" i="64"/>
  <c r="AH1800" i="64"/>
  <c r="AI1800" i="64"/>
  <c r="AJ1800" i="64"/>
  <c r="AK1800" i="64"/>
  <c r="AL1800" i="64"/>
  <c r="AM1800" i="64"/>
  <c r="AN1800" i="64"/>
  <c r="AO1800" i="64"/>
  <c r="AP1800" i="64"/>
  <c r="AQ1800" i="64"/>
  <c r="AR1800" i="64"/>
  <c r="AS1800" i="64"/>
  <c r="AT1800" i="64"/>
  <c r="AU1800" i="64"/>
  <c r="AV1800" i="64"/>
  <c r="AW1800" i="64"/>
  <c r="AX1800" i="64"/>
  <c r="AY1800" i="64"/>
  <c r="AZ1800" i="64"/>
  <c r="BA1800" i="64"/>
  <c r="BB1800" i="64"/>
  <c r="BC1800" i="64"/>
  <c r="BD1800" i="64"/>
  <c r="BE1800" i="64"/>
  <c r="BF1800" i="64"/>
  <c r="BG1800" i="64"/>
  <c r="BH1800" i="64"/>
  <c r="BI1800" i="64"/>
  <c r="BJ1800" i="64"/>
  <c r="BK1800" i="64"/>
  <c r="BL1800" i="64"/>
  <c r="BM1800" i="64"/>
  <c r="BN1800" i="64"/>
  <c r="BO1800" i="64"/>
  <c r="BP1800" i="64"/>
  <c r="BQ1800" i="64"/>
  <c r="BR1800" i="64"/>
  <c r="BS1800" i="64"/>
  <c r="BT1800" i="64"/>
  <c r="BU1800" i="64"/>
  <c r="BV1800" i="64"/>
  <c r="BW1800" i="64"/>
  <c r="BX1800" i="64"/>
  <c r="BY1800" i="64"/>
  <c r="BZ1800" i="64"/>
  <c r="CA1800" i="64"/>
  <c r="CB1800" i="64"/>
  <c r="CC1800" i="64"/>
  <c r="CD1800" i="64"/>
  <c r="CE1800" i="64"/>
  <c r="CF1800" i="64"/>
  <c r="CG1800" i="64"/>
  <c r="CH1800" i="64"/>
  <c r="CI1800" i="64"/>
  <c r="CJ1800" i="64"/>
  <c r="CK1800" i="64"/>
  <c r="CL1800" i="64"/>
  <c r="S2530" i="64"/>
  <c r="T2530" i="64"/>
  <c r="U2530" i="64"/>
  <c r="V2530" i="64"/>
  <c r="W2530" i="64"/>
  <c r="X2530" i="64"/>
  <c r="Y2530" i="64"/>
  <c r="Z2530" i="64"/>
  <c r="AA2530" i="64"/>
  <c r="AB2530" i="64"/>
  <c r="AC2530" i="64"/>
  <c r="AD2530" i="64"/>
  <c r="AE2530" i="64"/>
  <c r="AF2530" i="64"/>
  <c r="AG2530" i="64"/>
  <c r="AH2530" i="64"/>
  <c r="AI2530" i="64"/>
  <c r="AJ2530" i="64"/>
  <c r="AK2530" i="64"/>
  <c r="AL2530" i="64"/>
  <c r="AM2530" i="64"/>
  <c r="AN2530" i="64"/>
  <c r="AO2530" i="64"/>
  <c r="AP2530" i="64"/>
  <c r="AQ2530" i="64"/>
  <c r="AR2530" i="64"/>
  <c r="AS2530" i="64"/>
  <c r="AT2530" i="64"/>
  <c r="AU2530" i="64"/>
  <c r="AV2530" i="64"/>
  <c r="AW2530" i="64"/>
  <c r="AX2530" i="64"/>
  <c r="AY2530" i="64"/>
  <c r="AZ2530" i="64"/>
  <c r="BA2530" i="64"/>
  <c r="BB2530" i="64"/>
  <c r="BC2530" i="64"/>
  <c r="BD2530" i="64"/>
  <c r="BE2530" i="64"/>
  <c r="BF2530" i="64"/>
  <c r="BG2530" i="64"/>
  <c r="BH2530" i="64"/>
  <c r="BI2530" i="64"/>
  <c r="BJ2530" i="64"/>
  <c r="BK2530" i="64"/>
  <c r="BL2530" i="64"/>
  <c r="BM2530" i="64"/>
  <c r="BN2530" i="64"/>
  <c r="BO2530" i="64"/>
  <c r="BP2530" i="64"/>
  <c r="BQ2530" i="64"/>
  <c r="BR2530" i="64"/>
  <c r="BS2530" i="64"/>
  <c r="BT2530" i="64"/>
  <c r="BU2530" i="64"/>
  <c r="BV2530" i="64"/>
  <c r="BW2530" i="64"/>
  <c r="BX2530" i="64"/>
  <c r="BY2530" i="64"/>
  <c r="BZ2530" i="64"/>
  <c r="CA2530" i="64"/>
  <c r="CB2530" i="64"/>
  <c r="CC2530" i="64"/>
  <c r="CD2530" i="64"/>
  <c r="CE2530" i="64"/>
  <c r="CF2530" i="64"/>
  <c r="CG2530" i="64"/>
  <c r="CH2530" i="64"/>
  <c r="CI2530" i="64"/>
  <c r="CJ2530" i="64"/>
  <c r="CK2530" i="64"/>
  <c r="CL2530"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5" i="64"/>
  <c r="S1933" i="64"/>
  <c r="T1933" i="64"/>
  <c r="U1933" i="64"/>
  <c r="V1933" i="64"/>
  <c r="W1933" i="64"/>
  <c r="X1933" i="64"/>
  <c r="Y1933" i="64"/>
  <c r="Z1933" i="64"/>
  <c r="AA1933" i="64"/>
  <c r="AB1933" i="64"/>
  <c r="AC1933" i="64"/>
  <c r="AD1933" i="64"/>
  <c r="AE1933" i="64"/>
  <c r="AF1933" i="64"/>
  <c r="AG1933" i="64"/>
  <c r="AH1933" i="64"/>
  <c r="AI1933" i="64"/>
  <c r="AJ1933" i="64"/>
  <c r="AK1933" i="64"/>
  <c r="AL1933" i="64"/>
  <c r="AM1933" i="64"/>
  <c r="AN1933" i="64"/>
  <c r="AO1933" i="64"/>
  <c r="AP1933" i="64"/>
  <c r="AQ1933" i="64"/>
  <c r="AR1933" i="64"/>
  <c r="AS1933" i="64"/>
  <c r="AT1933" i="64"/>
  <c r="AU1933" i="64"/>
  <c r="AV1933" i="64"/>
  <c r="AW1933" i="64"/>
  <c r="AX1933" i="64"/>
  <c r="AY1933" i="64"/>
  <c r="AZ1933" i="64"/>
  <c r="BA1933" i="64"/>
  <c r="BB1933" i="64"/>
  <c r="BC1933" i="64"/>
  <c r="BD1933" i="64"/>
  <c r="BE1933" i="64"/>
  <c r="BF1933" i="64"/>
  <c r="BG1933" i="64"/>
  <c r="BH1933" i="64"/>
  <c r="BI1933" i="64"/>
  <c r="BJ1933" i="64"/>
  <c r="BK1933" i="64"/>
  <c r="BL1933" i="64"/>
  <c r="BM1933" i="64"/>
  <c r="BN1933" i="64"/>
  <c r="BO1933" i="64"/>
  <c r="BP1933" i="64"/>
  <c r="BQ1933" i="64"/>
  <c r="BR1933" i="64"/>
  <c r="BS1933" i="64"/>
  <c r="BT1933" i="64"/>
  <c r="BU1933" i="64"/>
  <c r="BV1933" i="64"/>
  <c r="BW1933" i="64"/>
  <c r="BX1933" i="64"/>
  <c r="BY1933" i="64"/>
  <c r="BZ1933" i="64"/>
  <c r="CA1933" i="64"/>
  <c r="CB1933" i="64"/>
  <c r="CC1933" i="64"/>
  <c r="CD1933" i="64"/>
  <c r="CE1933" i="64"/>
  <c r="CF1933" i="64"/>
  <c r="CG1933" i="64"/>
  <c r="CH1933" i="64"/>
  <c r="CI1933" i="64"/>
  <c r="CJ1933" i="64"/>
  <c r="CK1933" i="64"/>
  <c r="CL1933" i="64"/>
  <c r="S1901" i="64"/>
  <c r="T1901" i="64"/>
  <c r="U1901" i="64"/>
  <c r="V1901" i="64"/>
  <c r="W1901" i="64"/>
  <c r="X1901" i="64"/>
  <c r="Y1901" i="64"/>
  <c r="Z1901" i="64"/>
  <c r="AA1901" i="64"/>
  <c r="AB1901" i="64"/>
  <c r="AC1901" i="64"/>
  <c r="AD1901" i="64"/>
  <c r="AE1901" i="64"/>
  <c r="AF1901" i="64"/>
  <c r="AG1901" i="64"/>
  <c r="AH1901" i="64"/>
  <c r="AI1901" i="64"/>
  <c r="AJ1901" i="64"/>
  <c r="AK1901" i="64"/>
  <c r="AL1901" i="64"/>
  <c r="AM1901" i="64"/>
  <c r="AN1901" i="64"/>
  <c r="AO1901" i="64"/>
  <c r="AP1901" i="64"/>
  <c r="AQ1901" i="64"/>
  <c r="AR1901" i="64"/>
  <c r="AS1901" i="64"/>
  <c r="AT1901" i="64"/>
  <c r="AU1901" i="64"/>
  <c r="AV1901" i="64"/>
  <c r="AW1901" i="64"/>
  <c r="AX1901" i="64"/>
  <c r="AY1901" i="64"/>
  <c r="AZ1901" i="64"/>
  <c r="BA1901" i="64"/>
  <c r="BB1901" i="64"/>
  <c r="BC1901" i="64"/>
  <c r="BD1901" i="64"/>
  <c r="BE1901" i="64"/>
  <c r="BF1901" i="64"/>
  <c r="BG1901" i="64"/>
  <c r="BH1901" i="64"/>
  <c r="BI1901" i="64"/>
  <c r="BJ1901" i="64"/>
  <c r="BK1901" i="64"/>
  <c r="BL1901" i="64"/>
  <c r="BM1901" i="64"/>
  <c r="BN1901" i="64"/>
  <c r="BO1901" i="64"/>
  <c r="BP1901" i="64"/>
  <c r="BQ1901" i="64"/>
  <c r="BR1901" i="64"/>
  <c r="BS1901" i="64"/>
  <c r="BT1901" i="64"/>
  <c r="BU1901" i="64"/>
  <c r="BV1901" i="64"/>
  <c r="BW1901" i="64"/>
  <c r="BX1901" i="64"/>
  <c r="BY1901" i="64"/>
  <c r="BZ1901" i="64"/>
  <c r="CA1901" i="64"/>
  <c r="CB1901" i="64"/>
  <c r="CC1901" i="64"/>
  <c r="CD1901" i="64"/>
  <c r="CE1901" i="64"/>
  <c r="CF1901" i="64"/>
  <c r="CG1901" i="64"/>
  <c r="CH1901" i="64"/>
  <c r="CI1901" i="64"/>
  <c r="CJ1901" i="64"/>
  <c r="CK1901" i="64"/>
  <c r="CL1901"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1999" i="64"/>
  <c r="T1999" i="64"/>
  <c r="U1999" i="64"/>
  <c r="V1999" i="64"/>
  <c r="W1999" i="64"/>
  <c r="X1999" i="64"/>
  <c r="Y1999" i="64"/>
  <c r="Z1999" i="64"/>
  <c r="AA1999" i="64"/>
  <c r="AB1999" i="64"/>
  <c r="AC1999" i="64"/>
  <c r="AD1999" i="64"/>
  <c r="AE1999" i="64"/>
  <c r="AF1999" i="64"/>
  <c r="AG1999" i="64"/>
  <c r="AH1999" i="64"/>
  <c r="AI1999" i="64"/>
  <c r="AJ1999" i="64"/>
  <c r="AK1999" i="64"/>
  <c r="AL1999" i="64"/>
  <c r="AM1999" i="64"/>
  <c r="AN1999" i="64"/>
  <c r="AO1999" i="64"/>
  <c r="AP1999" i="64"/>
  <c r="AQ1999" i="64"/>
  <c r="AR1999" i="64"/>
  <c r="AS1999" i="64"/>
  <c r="AT1999" i="64"/>
  <c r="AU1999" i="64"/>
  <c r="AV1999" i="64"/>
  <c r="AW1999" i="64"/>
  <c r="AX1999" i="64"/>
  <c r="AY1999" i="64"/>
  <c r="AZ1999" i="64"/>
  <c r="BA1999" i="64"/>
  <c r="BB1999" i="64"/>
  <c r="BC1999" i="64"/>
  <c r="BD1999" i="64"/>
  <c r="BE1999" i="64"/>
  <c r="BF1999" i="64"/>
  <c r="BG1999" i="64"/>
  <c r="BH1999" i="64"/>
  <c r="BI1999" i="64"/>
  <c r="BJ1999" i="64"/>
  <c r="BK1999" i="64"/>
  <c r="BL1999" i="64"/>
  <c r="BM1999" i="64"/>
  <c r="BN1999" i="64"/>
  <c r="BO1999" i="64"/>
  <c r="BP1999" i="64"/>
  <c r="BQ1999" i="64"/>
  <c r="BR1999" i="64"/>
  <c r="BS1999" i="64"/>
  <c r="BT1999" i="64"/>
  <c r="BU1999" i="64"/>
  <c r="BV1999" i="64"/>
  <c r="BW1999" i="64"/>
  <c r="BX1999" i="64"/>
  <c r="BY1999" i="64"/>
  <c r="BZ1999" i="64"/>
  <c r="CA1999" i="64"/>
  <c r="CB1999" i="64"/>
  <c r="CC1999" i="64"/>
  <c r="CD1999" i="64"/>
  <c r="CE1999" i="64"/>
  <c r="CF1999" i="64"/>
  <c r="CG1999" i="64"/>
  <c r="CH1999" i="64"/>
  <c r="CI1999" i="64"/>
  <c r="CJ1999" i="64"/>
  <c r="CK1999" i="64"/>
  <c r="CL1999" i="64"/>
  <c r="S2033" i="64"/>
  <c r="T2033" i="64"/>
  <c r="U2033" i="64"/>
  <c r="V2033" i="64"/>
  <c r="W2033" i="64"/>
  <c r="X2033" i="64"/>
  <c r="Y2033" i="64"/>
  <c r="Z2033" i="64"/>
  <c r="AA2033" i="64"/>
  <c r="AB2033" i="64"/>
  <c r="AC2033" i="64"/>
  <c r="AD2033" i="64"/>
  <c r="AE2033" i="64"/>
  <c r="AF2033" i="64"/>
  <c r="AG2033" i="64"/>
  <c r="AH2033" i="64"/>
  <c r="AI2033" i="64"/>
  <c r="AJ2033" i="64"/>
  <c r="AK2033" i="64"/>
  <c r="AL2033" i="64"/>
  <c r="AM2033" i="64"/>
  <c r="AN2033" i="64"/>
  <c r="AO2033" i="64"/>
  <c r="AP2033" i="64"/>
  <c r="AQ2033" i="64"/>
  <c r="AR2033" i="64"/>
  <c r="AS2033" i="64"/>
  <c r="AT2033" i="64"/>
  <c r="AU2033" i="64"/>
  <c r="AV2033" i="64"/>
  <c r="AW2033" i="64"/>
  <c r="AX2033" i="64"/>
  <c r="AY2033" i="64"/>
  <c r="AZ2033" i="64"/>
  <c r="BA2033" i="64"/>
  <c r="BB2033" i="64"/>
  <c r="BC2033" i="64"/>
  <c r="BD2033" i="64"/>
  <c r="BE2033" i="64"/>
  <c r="BF2033" i="64"/>
  <c r="BG2033" i="64"/>
  <c r="BH2033" i="64"/>
  <c r="BI2033" i="64"/>
  <c r="BJ2033" i="64"/>
  <c r="BK2033" i="64"/>
  <c r="BL2033" i="64"/>
  <c r="BM2033" i="64"/>
  <c r="BN2033" i="64"/>
  <c r="BO2033" i="64"/>
  <c r="BP2033" i="64"/>
  <c r="BQ2033" i="64"/>
  <c r="BR2033" i="64"/>
  <c r="BS2033" i="64"/>
  <c r="BT2033" i="64"/>
  <c r="BU2033" i="64"/>
  <c r="BV2033" i="64"/>
  <c r="BW2033" i="64"/>
  <c r="BX2033" i="64"/>
  <c r="BY2033" i="64"/>
  <c r="BZ2033" i="64"/>
  <c r="CA2033" i="64"/>
  <c r="CB2033" i="64"/>
  <c r="CC2033" i="64"/>
  <c r="CD2033" i="64"/>
  <c r="CE2033" i="64"/>
  <c r="CF2033" i="64"/>
  <c r="CG2033" i="64"/>
  <c r="CH2033" i="64"/>
  <c r="CI2033" i="64"/>
  <c r="CJ2033" i="64"/>
  <c r="CK2033" i="64"/>
  <c r="CL2033"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4" i="64"/>
  <c r="T1704" i="64"/>
  <c r="U1704" i="64"/>
  <c r="V1704" i="64"/>
  <c r="W1704" i="64"/>
  <c r="X1704" i="64"/>
  <c r="Y1704" i="64"/>
  <c r="Z1704" i="64"/>
  <c r="AA1704" i="64"/>
  <c r="AB1704" i="64"/>
  <c r="AC1704" i="64"/>
  <c r="AD1704" i="64"/>
  <c r="AE1704" i="64"/>
  <c r="AF1704" i="64"/>
  <c r="AG1704" i="64"/>
  <c r="AH1704" i="64"/>
  <c r="AI1704" i="64"/>
  <c r="AJ1704" i="64"/>
  <c r="AK1704" i="64"/>
  <c r="AL1704" i="64"/>
  <c r="AM1704" i="64"/>
  <c r="AN1704" i="64"/>
  <c r="AO1704" i="64"/>
  <c r="AP1704" i="64"/>
  <c r="AQ1704" i="64"/>
  <c r="AR1704" i="64"/>
  <c r="AS1704" i="64"/>
  <c r="AT1704" i="64"/>
  <c r="AU1704" i="64"/>
  <c r="AV1704" i="64"/>
  <c r="AW1704" i="64"/>
  <c r="AX1704" i="64"/>
  <c r="AY1704" i="64"/>
  <c r="AZ1704" i="64"/>
  <c r="BA1704" i="64"/>
  <c r="BB1704" i="64"/>
  <c r="BC1704" i="64"/>
  <c r="BD1704" i="64"/>
  <c r="BE1704" i="64"/>
  <c r="BF1704" i="64"/>
  <c r="BG1704" i="64"/>
  <c r="BH1704" i="64"/>
  <c r="BI1704" i="64"/>
  <c r="BJ1704" i="64"/>
  <c r="BK1704" i="64"/>
  <c r="BL1704" i="64"/>
  <c r="BM1704" i="64"/>
  <c r="BN1704" i="64"/>
  <c r="BO1704" i="64"/>
  <c r="BP1704" i="64"/>
  <c r="BQ1704" i="64"/>
  <c r="BR1704" i="64"/>
  <c r="BS1704" i="64"/>
  <c r="BT1704" i="64"/>
  <c r="BU1704" i="64"/>
  <c r="BV1704" i="64"/>
  <c r="BW1704" i="64"/>
  <c r="BX1704" i="64"/>
  <c r="BY1704" i="64"/>
  <c r="BZ1704" i="64"/>
  <c r="CA1704" i="64"/>
  <c r="CB1704" i="64"/>
  <c r="CC1704" i="64"/>
  <c r="CD1704" i="64"/>
  <c r="CE1704" i="64"/>
  <c r="CF1704" i="64"/>
  <c r="CG1704" i="64"/>
  <c r="CH1704" i="64"/>
  <c r="CI1704" i="64"/>
  <c r="CJ1704" i="64"/>
  <c r="CK1704" i="64"/>
  <c r="CL1704" i="64"/>
  <c r="T1731" i="64"/>
  <c r="U1731" i="64"/>
  <c r="V1731" i="64"/>
  <c r="W1731" i="64"/>
  <c r="X1731" i="64"/>
  <c r="Y1731" i="64"/>
  <c r="Z1731" i="64"/>
  <c r="AA1731" i="64"/>
  <c r="AB1731" i="64"/>
  <c r="AC1731" i="64"/>
  <c r="AD1731" i="64"/>
  <c r="AE1731" i="64"/>
  <c r="AF1731" i="64"/>
  <c r="AG1731" i="64"/>
  <c r="AH1731" i="64"/>
  <c r="AI1731" i="64"/>
  <c r="AJ1731" i="64"/>
  <c r="AK1731" i="64"/>
  <c r="AL1731" i="64"/>
  <c r="AM1731" i="64"/>
  <c r="AN1731" i="64"/>
  <c r="AO1731" i="64"/>
  <c r="AP1731" i="64"/>
  <c r="AQ1731" i="64"/>
  <c r="AR1731" i="64"/>
  <c r="AS1731" i="64"/>
  <c r="AT1731" i="64"/>
  <c r="AU1731" i="64"/>
  <c r="AV1731" i="64"/>
  <c r="AW1731" i="64"/>
  <c r="AX1731" i="64"/>
  <c r="AY1731" i="64"/>
  <c r="AZ1731" i="64"/>
  <c r="BA1731" i="64"/>
  <c r="BB1731" i="64"/>
  <c r="BC1731" i="64"/>
  <c r="BD1731" i="64"/>
  <c r="BE1731" i="64"/>
  <c r="BF1731" i="64"/>
  <c r="BG1731" i="64"/>
  <c r="BH1731" i="64"/>
  <c r="BI1731" i="64"/>
  <c r="BJ1731" i="64"/>
  <c r="BK1731" i="64"/>
  <c r="BL1731" i="64"/>
  <c r="BM1731" i="64"/>
  <c r="BN1731" i="64"/>
  <c r="BO1731" i="64"/>
  <c r="BP1731" i="64"/>
  <c r="BQ1731" i="64"/>
  <c r="BR1731" i="64"/>
  <c r="BS1731" i="64"/>
  <c r="BT1731" i="64"/>
  <c r="BU1731" i="64"/>
  <c r="BV1731" i="64"/>
  <c r="BW1731" i="64"/>
  <c r="BX1731" i="64"/>
  <c r="BY1731" i="64"/>
  <c r="BZ1731" i="64"/>
  <c r="CA1731" i="64"/>
  <c r="CB1731" i="64"/>
  <c r="CC1731" i="64"/>
  <c r="CD1731" i="64"/>
  <c r="CE1731" i="64"/>
  <c r="CF1731" i="64"/>
  <c r="CG1731" i="64"/>
  <c r="CH1731" i="64"/>
  <c r="CI1731" i="64"/>
  <c r="CJ1731" i="64"/>
  <c r="CK1731" i="64"/>
  <c r="CL1731" i="64"/>
  <c r="S1731" i="64"/>
  <c r="CL1730" i="64"/>
  <c r="CK1730" i="64"/>
  <c r="CJ1730" i="64"/>
  <c r="CI1730" i="64"/>
  <c r="CH1730" i="64"/>
  <c r="CG1730" i="64"/>
  <c r="CF1730" i="64"/>
  <c r="CE1730" i="64"/>
  <c r="CD1730" i="64"/>
  <c r="CC1730" i="64"/>
  <c r="CB1730" i="64"/>
  <c r="CA1730" i="64"/>
  <c r="BZ1730" i="64"/>
  <c r="BY1730" i="64"/>
  <c r="BX1730" i="64"/>
  <c r="BW1730" i="64"/>
  <c r="BV1730" i="64"/>
  <c r="BU1730" i="64"/>
  <c r="BT1730" i="64"/>
  <c r="BS1730" i="64"/>
  <c r="BR1730" i="64"/>
  <c r="BQ1730" i="64"/>
  <c r="BP1730" i="64"/>
  <c r="BO1730" i="64"/>
  <c r="BN1730" i="64"/>
  <c r="BM1730" i="64"/>
  <c r="BL1730" i="64"/>
  <c r="BK1730" i="64"/>
  <c r="BJ1730" i="64"/>
  <c r="BI1730" i="64"/>
  <c r="BH1730" i="64"/>
  <c r="BG1730" i="64"/>
  <c r="BF1730" i="64"/>
  <c r="BE1730" i="64"/>
  <c r="BD1730" i="64"/>
  <c r="BC1730" i="64"/>
  <c r="BB1730" i="64"/>
  <c r="BA1730" i="64"/>
  <c r="AZ1730" i="64"/>
  <c r="AY1730" i="64"/>
  <c r="AX1730" i="64"/>
  <c r="AW1730" i="64"/>
  <c r="AV1730" i="64"/>
  <c r="AU1730" i="64"/>
  <c r="AT1730" i="64"/>
  <c r="AS1730" i="64"/>
  <c r="AR1730" i="64"/>
  <c r="AQ1730" i="64"/>
  <c r="AP1730" i="64"/>
  <c r="AO1730" i="64"/>
  <c r="AN1730" i="64"/>
  <c r="AM1730" i="64"/>
  <c r="AL1730" i="64"/>
  <c r="AK1730" i="64"/>
  <c r="AJ1730" i="64"/>
  <c r="AI1730" i="64"/>
  <c r="AH1730" i="64"/>
  <c r="AG1730" i="64"/>
  <c r="AF1730" i="64"/>
  <c r="AE1730" i="64"/>
  <c r="AD1730" i="64"/>
  <c r="AC1730" i="64"/>
  <c r="AB1730" i="64"/>
  <c r="AA1730" i="64"/>
  <c r="Z1730" i="64"/>
  <c r="Y1730" i="64"/>
  <c r="X1730" i="64"/>
  <c r="W1730" i="64"/>
  <c r="V1730" i="64"/>
  <c r="U1730" i="64"/>
  <c r="T1730" i="64"/>
  <c r="S1730" i="64"/>
  <c r="E1540" i="64"/>
  <c r="G396" i="64"/>
  <c r="E2417"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78" i="64"/>
  <c r="E1460" i="64"/>
  <c r="E460" i="64"/>
  <c r="E1717" i="64"/>
  <c r="G40" i="64"/>
  <c r="E2405" i="64"/>
  <c r="E1650" i="64"/>
  <c r="E1901"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69" i="64"/>
  <c r="G1615" i="64"/>
  <c r="E57" i="64"/>
  <c r="B57" i="64" s="1"/>
  <c r="E55" i="64"/>
  <c r="B55" i="64" s="1"/>
  <c r="E54" i="64"/>
  <c r="B54" i="64" s="1"/>
  <c r="E53" i="64"/>
  <c r="B53" i="64" s="1"/>
  <c r="E52" i="64"/>
  <c r="G619" i="64"/>
  <c r="E618" i="64"/>
  <c r="G1643" i="64"/>
  <c r="G1640" i="64" s="1"/>
  <c r="AB772" i="64" a="1"/>
  <c r="AB1136" i="64" a="1"/>
  <c r="CV1136" i="64" a="1"/>
  <c r="CZ772" i="64" a="1"/>
  <c r="CZ973" i="64" l="1"/>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CI985" i="64" s="1"/>
  <c r="DA486" i="64"/>
  <c r="DA961" i="64"/>
  <c r="BJ486" i="64"/>
  <c r="BJ961" i="64"/>
  <c r="AN487" i="64"/>
  <c r="AN962" i="64"/>
  <c r="BY486" i="64"/>
  <c r="BY961" i="64"/>
  <c r="BI486" i="64"/>
  <c r="BI961" i="64"/>
  <c r="AS486" i="64"/>
  <c r="AS961" i="64"/>
  <c r="AC486" i="64"/>
  <c r="AC961" i="64"/>
  <c r="CG491" i="64"/>
  <c r="CG966" i="64"/>
  <c r="CG985" i="64" s="1"/>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AJ985" i="64" s="1"/>
  <c r="T491" i="64"/>
  <c r="T966" i="64"/>
  <c r="BY490" i="64"/>
  <c r="BY965" i="64"/>
  <c r="BI490" i="64"/>
  <c r="BI965" i="64"/>
  <c r="AS490" i="64"/>
  <c r="AS965" i="64"/>
  <c r="AC490" i="64"/>
  <c r="AC965" i="64"/>
  <c r="CH487" i="64"/>
  <c r="CH962" i="64"/>
  <c r="BR487" i="64"/>
  <c r="BR962" i="64"/>
  <c r="BB487" i="64"/>
  <c r="BB962" i="64"/>
  <c r="BB981" i="64" s="1"/>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R985" i="64" s="1"/>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BN985" i="64" s="1"/>
  <c r="AX491" i="64"/>
  <c r="AX966" i="64"/>
  <c r="AH491" i="64"/>
  <c r="AH966" i="64"/>
  <c r="BW490" i="64"/>
  <c r="BW965" i="64"/>
  <c r="BG490" i="64"/>
  <c r="BG965" i="64"/>
  <c r="AQ490" i="64"/>
  <c r="AQ965" i="64"/>
  <c r="AA490" i="64"/>
  <c r="AA965" i="64"/>
  <c r="CF487" i="64"/>
  <c r="CF962" i="64"/>
  <c r="BP487" i="64"/>
  <c r="BP962" i="64"/>
  <c r="BP981" i="64" s="1"/>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BL985" i="64" s="1"/>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L981" i="64" s="1"/>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AG981" i="64" s="1"/>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BJ985" i="64" s="1"/>
  <c r="AT491" i="64"/>
  <c r="AT966" i="64"/>
  <c r="AT985" i="64" s="1"/>
  <c r="AD491" i="64"/>
  <c r="AD966" i="64"/>
  <c r="CI490" i="64"/>
  <c r="CI965" i="64"/>
  <c r="BS490" i="64"/>
  <c r="BS965" i="64"/>
  <c r="BC490" i="64"/>
  <c r="BC965" i="64"/>
  <c r="AM490" i="64"/>
  <c r="AM965" i="64"/>
  <c r="W490" i="64"/>
  <c r="W965" i="64"/>
  <c r="CB487" i="64"/>
  <c r="CB962" i="64"/>
  <c r="CB981" i="64" s="1"/>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Y985" i="64" s="1"/>
  <c r="BI491" i="64"/>
  <c r="BI966" i="64"/>
  <c r="BI985" i="64" s="1"/>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U981" i="64" s="1"/>
  <c r="AE487" i="64"/>
  <c r="AE962" i="64"/>
  <c r="AE981" i="64" s="1"/>
  <c r="DB491" i="64"/>
  <c r="DB966" i="64"/>
  <c r="DB985" i="64" s="1"/>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X985" i="64" s="1"/>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BJ981" i="64" s="1"/>
  <c r="AT487" i="64"/>
  <c r="AT962" i="64"/>
  <c r="AT981" i="64" s="1"/>
  <c r="AD487" i="64"/>
  <c r="AD962" i="64"/>
  <c r="AD981" i="64" s="1"/>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W985" i="64" s="1"/>
  <c r="BG491" i="64"/>
  <c r="BG966" i="64"/>
  <c r="BG985" i="64" s="1"/>
  <c r="AQ491" i="64"/>
  <c r="AQ966" i="64"/>
  <c r="AQ985" i="64" s="1"/>
  <c r="AA491" i="64"/>
  <c r="AA966" i="64"/>
  <c r="AA985" i="64" s="1"/>
  <c r="CF490" i="64"/>
  <c r="CF965" i="64"/>
  <c r="BP490" i="64"/>
  <c r="BP965" i="64"/>
  <c r="AZ490" i="64"/>
  <c r="AZ965" i="64"/>
  <c r="AJ490" i="64"/>
  <c r="AJ965" i="64"/>
  <c r="T490" i="64"/>
  <c r="T965" i="64"/>
  <c r="BY487" i="64"/>
  <c r="BY962" i="64"/>
  <c r="BY981" i="64" s="1"/>
  <c r="BI487" i="64"/>
  <c r="BI962" i="64"/>
  <c r="BI981" i="64" s="1"/>
  <c r="AS487" i="64"/>
  <c r="AS962" i="64"/>
  <c r="AS981" i="64" s="1"/>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R985" i="64" s="1"/>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AP985" i="64" s="1"/>
  <c r="Z491" i="64"/>
  <c r="Z966" i="64"/>
  <c r="Z985" i="64" s="1"/>
  <c r="CE490" i="64"/>
  <c r="CE965" i="64"/>
  <c r="BO490" i="64"/>
  <c r="BO965" i="64"/>
  <c r="AY490" i="64"/>
  <c r="AY965" i="64"/>
  <c r="AI490" i="64"/>
  <c r="AI965" i="64"/>
  <c r="S490" i="64"/>
  <c r="S965" i="64"/>
  <c r="BX487" i="64"/>
  <c r="BX962" i="64"/>
  <c r="BX981" i="64" s="1"/>
  <c r="BH487" i="64"/>
  <c r="BH962" i="64"/>
  <c r="BH981" i="64" s="1"/>
  <c r="AR487" i="64"/>
  <c r="AR962" i="64"/>
  <c r="AR981" i="64" s="1"/>
  <c r="AB487" i="64"/>
  <c r="AB962" i="64"/>
  <c r="CY491" i="64"/>
  <c r="CY966" i="64"/>
  <c r="CY985" i="64" s="1"/>
  <c r="DF490" i="64"/>
  <c r="DF965" i="64"/>
  <c r="CP490" i="64"/>
  <c r="CP965" i="64"/>
  <c r="CW487" i="64"/>
  <c r="CW962" i="64"/>
  <c r="DD486" i="64"/>
  <c r="DD961" i="64"/>
  <c r="AF486" i="64"/>
  <c r="AF961" i="64"/>
  <c r="CB490" i="64"/>
  <c r="CB965" i="64"/>
  <c r="DJ487" i="64"/>
  <c r="DJ962" i="64"/>
  <c r="DJ981" i="64" s="1"/>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BG981" i="64" s="1"/>
  <c r="AQ487" i="64"/>
  <c r="AQ962" i="64"/>
  <c r="AQ981" i="64" s="1"/>
  <c r="AA487" i="64"/>
  <c r="AA962" i="64"/>
  <c r="CX491" i="64"/>
  <c r="CX966" i="64"/>
  <c r="CX985" i="64" s="1"/>
  <c r="DE490" i="64"/>
  <c r="DE965" i="64"/>
  <c r="CO490" i="64"/>
  <c r="CO965" i="64"/>
  <c r="CV487" i="64"/>
  <c r="CV962" i="64"/>
  <c r="DC486" i="64"/>
  <c r="DC961" i="64"/>
  <c r="AD53" i="1170"/>
  <c r="AD22" i="861" s="1"/>
  <c r="AD38" i="1170"/>
  <c r="AD17" i="861" s="1"/>
  <c r="AE36" i="1170"/>
  <c r="AE51" i="1170"/>
  <c r="AE23" i="1170"/>
  <c r="AE33" i="1170"/>
  <c r="AE48" i="1170"/>
  <c r="AC55" i="1170"/>
  <c r="AB56" i="1170"/>
  <c r="AE35" i="1170"/>
  <c r="AE50" i="1170"/>
  <c r="AE37" i="1170"/>
  <c r="AE52" i="1170"/>
  <c r="AE49" i="1170"/>
  <c r="AE34" i="1170"/>
  <c r="AF41" i="1170"/>
  <c r="AF4" i="1170"/>
  <c r="AF19" i="1170"/>
  <c r="AF20" i="1170"/>
  <c r="AF28" i="1170"/>
  <c r="AF29" i="1170"/>
  <c r="AF22" i="1170"/>
  <c r="AF45" i="1170"/>
  <c r="AF21" i="1170"/>
  <c r="AF30" i="1170"/>
  <c r="AF27" i="1170"/>
  <c r="AF26" i="1170"/>
  <c r="AF18" i="1170"/>
  <c r="AF43" i="1170"/>
  <c r="AF44" i="1170"/>
  <c r="AF42" i="1170"/>
  <c r="AH2" i="1170"/>
  <c r="AG3" i="1170"/>
  <c r="AG7" i="1170"/>
  <c r="AG1" i="1170"/>
  <c r="DE22" i="861"/>
  <c r="DE17" i="861"/>
  <c r="DF1" i="1170"/>
  <c r="DD55" i="1170"/>
  <c r="DD56" i="1170" s="1"/>
  <c r="DE23" i="1170"/>
  <c r="DE33" i="1170"/>
  <c r="DE38" i="1170" s="1"/>
  <c r="DE48" i="1170"/>
  <c r="DE53" i="1170" s="1"/>
  <c r="DE35" i="1170"/>
  <c r="DE50" i="1170"/>
  <c r="DE34" i="1170"/>
  <c r="DE49" i="1170"/>
  <c r="DF4" i="1170"/>
  <c r="DF21" i="1170"/>
  <c r="DF18" i="1170"/>
  <c r="DF19" i="1170"/>
  <c r="DF27" i="1170"/>
  <c r="DF26" i="1170"/>
  <c r="DF20" i="1170"/>
  <c r="DF28" i="1170"/>
  <c r="DF22" i="1170"/>
  <c r="DF41" i="1170"/>
  <c r="DF30" i="1170"/>
  <c r="DF29" i="1170"/>
  <c r="DF43" i="1170"/>
  <c r="DF45" i="1170"/>
  <c r="DF44" i="1170"/>
  <c r="DF42" i="1170"/>
  <c r="DG7" i="1170"/>
  <c r="DH2" i="1170"/>
  <c r="DG3" i="1170"/>
  <c r="DG8" i="1170"/>
  <c r="DE36" i="1170"/>
  <c r="DE51" i="1170"/>
  <c r="DE37" i="1170"/>
  <c r="DE52" i="1170"/>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CS23" i="86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4" i="64"/>
  <c r="CP723" i="64"/>
  <c r="BK2085" i="64"/>
  <c r="BK724" i="64"/>
  <c r="BK788" i="64" s="1"/>
  <c r="AE2085" i="64"/>
  <c r="AE724" i="64"/>
  <c r="AE788" i="64" s="1"/>
  <c r="AT2085" i="64"/>
  <c r="AT724" i="64"/>
  <c r="AT788" i="64" s="1"/>
  <c r="BI2085" i="64"/>
  <c r="BI724" i="64"/>
  <c r="BI788" i="64" s="1"/>
  <c r="DG2088" i="64"/>
  <c r="DG727" i="64"/>
  <c r="DG748" i="64" s="1"/>
  <c r="CO2084" i="64"/>
  <c r="CO723" i="64"/>
  <c r="CA2085" i="64"/>
  <c r="CA724" i="64"/>
  <c r="CA788" i="64" s="1"/>
  <c r="W2085" i="64"/>
  <c r="W724" i="64"/>
  <c r="W788" i="64" s="1"/>
  <c r="BZ2085" i="64"/>
  <c r="BZ724" i="64"/>
  <c r="BZ788" i="64" s="1"/>
  <c r="AL2085" i="64"/>
  <c r="AL724" i="64"/>
  <c r="AL788" i="64" s="1"/>
  <c r="AK2085" i="64"/>
  <c r="AK724" i="64"/>
  <c r="AK788" i="64" s="1"/>
  <c r="CF2085" i="64"/>
  <c r="CF724" i="64"/>
  <c r="CF788" i="64" s="1"/>
  <c r="BX2085" i="64"/>
  <c r="BX724" i="64"/>
  <c r="BX788" i="64" s="1"/>
  <c r="BP2085" i="64"/>
  <c r="BP724" i="64"/>
  <c r="BP788" i="64" s="1"/>
  <c r="BH2085" i="64"/>
  <c r="BH724" i="64"/>
  <c r="BH788" i="64" s="1"/>
  <c r="AZ2085" i="64"/>
  <c r="AZ724" i="64"/>
  <c r="AZ788" i="64" s="1"/>
  <c r="AR2085" i="64"/>
  <c r="AR724" i="64"/>
  <c r="AR788" i="64" s="1"/>
  <c r="AJ2085" i="64"/>
  <c r="AJ724" i="64"/>
  <c r="AJ788" i="64" s="1"/>
  <c r="AB2085" i="64"/>
  <c r="AB724" i="64"/>
  <c r="AB788" i="64" s="1"/>
  <c r="T2085" i="64"/>
  <c r="T724" i="64"/>
  <c r="T788" i="64" s="1"/>
  <c r="CI2085" i="64"/>
  <c r="CI724" i="64"/>
  <c r="CI788" i="64" s="1"/>
  <c r="AU2085" i="64"/>
  <c r="AU724" i="64"/>
  <c r="AU788" i="64" s="1"/>
  <c r="CH2085" i="64"/>
  <c r="CH724" i="64"/>
  <c r="CH788" i="64" s="1"/>
  <c r="AD2085" i="64"/>
  <c r="AD724" i="64"/>
  <c r="AD788" i="64" s="1"/>
  <c r="CG2085" i="64"/>
  <c r="CG724" i="64"/>
  <c r="CG788" i="64" s="1"/>
  <c r="AS2085" i="64"/>
  <c r="AS724" i="64"/>
  <c r="AS788" i="64" s="1"/>
  <c r="CE2085" i="64"/>
  <c r="CE724" i="64"/>
  <c r="CE788" i="64" s="1"/>
  <c r="BW2085" i="64"/>
  <c r="BW724" i="64"/>
  <c r="BW788" i="64" s="1"/>
  <c r="BO2085" i="64"/>
  <c r="BO724" i="64"/>
  <c r="BO788" i="64" s="1"/>
  <c r="BG2085" i="64"/>
  <c r="BG724" i="64"/>
  <c r="BG788" i="64" s="1"/>
  <c r="AY2085" i="64"/>
  <c r="AY724" i="64"/>
  <c r="AY788" i="64" s="1"/>
  <c r="AQ2085" i="64"/>
  <c r="AQ724" i="64"/>
  <c r="AQ788" i="64" s="1"/>
  <c r="AI2085" i="64"/>
  <c r="AI724" i="64"/>
  <c r="AI788" i="64" s="1"/>
  <c r="AA2085" i="64"/>
  <c r="AA724" i="64"/>
  <c r="AA788" i="64" s="1"/>
  <c r="S2085" i="64"/>
  <c r="S724" i="64"/>
  <c r="S788" i="64" s="1"/>
  <c r="BC2085" i="64"/>
  <c r="BC724" i="64"/>
  <c r="BC788" i="64" s="1"/>
  <c r="BB2085" i="64"/>
  <c r="BB724" i="64"/>
  <c r="BB788" i="64" s="1"/>
  <c r="BQ2085" i="64"/>
  <c r="BQ724" i="64"/>
  <c r="BQ788" i="64" s="1"/>
  <c r="AC2085" i="64"/>
  <c r="AC724" i="64"/>
  <c r="AC788" i="64" s="1"/>
  <c r="CD2085" i="64"/>
  <c r="CD724" i="64"/>
  <c r="CD788" i="64" s="1"/>
  <c r="BF2085" i="64"/>
  <c r="BF724" i="64"/>
  <c r="BF788" i="64" s="1"/>
  <c r="Z2085" i="64"/>
  <c r="Z724" i="64"/>
  <c r="Z788" i="64" s="1"/>
  <c r="BS2085" i="64"/>
  <c r="BS724" i="64"/>
  <c r="BS788" i="64" s="1"/>
  <c r="AM2085" i="64"/>
  <c r="AM724" i="64"/>
  <c r="AM788" i="64" s="1"/>
  <c r="BR2085" i="64"/>
  <c r="BR724" i="64"/>
  <c r="BR788" i="64" s="1"/>
  <c r="V2085" i="64"/>
  <c r="V724" i="64"/>
  <c r="V788" i="64" s="1"/>
  <c r="BA2085" i="64"/>
  <c r="BA724" i="64"/>
  <c r="BA788" i="64" s="1"/>
  <c r="BV2085" i="64"/>
  <c r="BV724" i="64"/>
  <c r="BV788" i="64" s="1"/>
  <c r="AX2085" i="64"/>
  <c r="AX724" i="64"/>
  <c r="AX788" i="64" s="1"/>
  <c r="AH2085" i="64"/>
  <c r="AH724" i="64"/>
  <c r="AH788" i="64" s="1"/>
  <c r="CK2085" i="64"/>
  <c r="CK724" i="64"/>
  <c r="CK788" i="64" s="1"/>
  <c r="CC2085" i="64"/>
  <c r="CC724" i="64"/>
  <c r="CC788" i="64" s="1"/>
  <c r="BU2085" i="64"/>
  <c r="BU724" i="64"/>
  <c r="BU788" i="64" s="1"/>
  <c r="BM2085" i="64"/>
  <c r="BM724" i="64"/>
  <c r="BM788" i="64" s="1"/>
  <c r="BE2085" i="64"/>
  <c r="BE724" i="64"/>
  <c r="BE788" i="64" s="1"/>
  <c r="AW2085" i="64"/>
  <c r="AW724" i="64"/>
  <c r="AW788" i="64" s="1"/>
  <c r="AO2085" i="64"/>
  <c r="AO724" i="64"/>
  <c r="AO788" i="64" s="1"/>
  <c r="AG2085" i="64"/>
  <c r="AG724" i="64"/>
  <c r="AG788" i="64" s="1"/>
  <c r="Y2085" i="64"/>
  <c r="Y724" i="64"/>
  <c r="Y788" i="64" s="1"/>
  <c r="BJ2085" i="64"/>
  <c r="BJ724" i="64"/>
  <c r="BJ788" i="64" s="1"/>
  <c r="BY2085" i="64"/>
  <c r="BY724" i="64"/>
  <c r="BY788" i="64" s="1"/>
  <c r="U2085" i="64"/>
  <c r="U724" i="64"/>
  <c r="U788" i="64" s="1"/>
  <c r="CL2085" i="64"/>
  <c r="CL724" i="64"/>
  <c r="CL788" i="64" s="1"/>
  <c r="BN2085" i="64"/>
  <c r="BN724" i="64"/>
  <c r="BN788" i="64" s="1"/>
  <c r="AP2085" i="64"/>
  <c r="AP724" i="64"/>
  <c r="AP788" i="64" s="1"/>
  <c r="CJ2085" i="64"/>
  <c r="CJ724" i="64"/>
  <c r="CJ788" i="64" s="1"/>
  <c r="CB2085" i="64"/>
  <c r="CB724" i="64"/>
  <c r="CB788" i="64" s="1"/>
  <c r="BT2085" i="64"/>
  <c r="BT724" i="64"/>
  <c r="BT788" i="64" s="1"/>
  <c r="BL2085" i="64"/>
  <c r="BL724" i="64"/>
  <c r="BL788" i="64" s="1"/>
  <c r="BD2085" i="64"/>
  <c r="BD724" i="64"/>
  <c r="BD788" i="64" s="1"/>
  <c r="AV2085" i="64"/>
  <c r="AV724" i="64"/>
  <c r="AV788" i="64" s="1"/>
  <c r="AN2085" i="64"/>
  <c r="AN724" i="64"/>
  <c r="AN788" i="64" s="1"/>
  <c r="AF2085" i="64"/>
  <c r="AF724" i="64"/>
  <c r="AF788" i="64" s="1"/>
  <c r="X2085" i="64"/>
  <c r="X724" i="64"/>
  <c r="X788" i="64" s="1"/>
  <c r="DA4" i="64"/>
  <c r="DA731" i="64" a="1"/>
  <c r="DA731" i="64" s="1"/>
  <c r="AC4" i="64"/>
  <c r="AC731" i="64" a="1"/>
  <c r="AC731" i="64" s="1"/>
  <c r="DB41" i="863"/>
  <c r="DB40" i="863"/>
  <c r="U43" i="861"/>
  <c r="U95" i="861"/>
  <c r="AD259" i="64"/>
  <c r="AD7" i="64"/>
  <c r="AC8" i="64" s="1"/>
  <c r="W46" i="861"/>
  <c r="W87" i="861" s="1"/>
  <c r="G473" i="64"/>
  <c r="CS67"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4"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2084" i="64"/>
  <c r="BE2089" i="64"/>
  <c r="CD2088" i="64"/>
  <c r="AH2088" i="64"/>
  <c r="DJ2085" i="64"/>
  <c r="CJ2084" i="64"/>
  <c r="CB2084" i="64"/>
  <c r="BT2084" i="64"/>
  <c r="BL2084" i="64"/>
  <c r="BD2084" i="64"/>
  <c r="AV2084" i="64"/>
  <c r="AN2084" i="64"/>
  <c r="AF2084" i="64"/>
  <c r="X2084" i="64"/>
  <c r="CJ2089" i="64"/>
  <c r="CB2089" i="64"/>
  <c r="BT2089" i="64"/>
  <c r="BL2089" i="64"/>
  <c r="BD2089" i="64"/>
  <c r="AV2089" i="64"/>
  <c r="AN2089" i="64"/>
  <c r="AF2089" i="64"/>
  <c r="X2089" i="64"/>
  <c r="CK2088" i="64"/>
  <c r="CC2088" i="64"/>
  <c r="BU2088" i="64"/>
  <c r="BM2088" i="64"/>
  <c r="BE2088" i="64"/>
  <c r="AW2088" i="64"/>
  <c r="AO2088" i="64"/>
  <c r="AG2088" i="64"/>
  <c r="Y2088" i="64"/>
  <c r="DK2089" i="64"/>
  <c r="DC2089" i="64"/>
  <c r="CU2089" i="64"/>
  <c r="DJ2088" i="64"/>
  <c r="DB2088" i="64"/>
  <c r="CT2088" i="64"/>
  <c r="DI2085" i="64"/>
  <c r="DA2085" i="64"/>
  <c r="CS2085" i="64"/>
  <c r="DH2084" i="64"/>
  <c r="CZ2084" i="64"/>
  <c r="CR2084" i="64"/>
  <c r="BE2084" i="64"/>
  <c r="BU2089" i="64"/>
  <c r="BV2088" i="64"/>
  <c r="CU2088" i="64"/>
  <c r="CI2084" i="64"/>
  <c r="CA2084" i="64"/>
  <c r="BS2084" i="64"/>
  <c r="BK2084" i="64"/>
  <c r="BC2084" i="64"/>
  <c r="AU2084" i="64"/>
  <c r="AM2084" i="64"/>
  <c r="AE2084" i="64"/>
  <c r="W2084" i="64"/>
  <c r="CI2089" i="64"/>
  <c r="CA2089" i="64"/>
  <c r="BS2089" i="64"/>
  <c r="BK2089" i="64"/>
  <c r="BC2089" i="64"/>
  <c r="AU2089" i="64"/>
  <c r="AM2089" i="64"/>
  <c r="AE2089" i="64"/>
  <c r="W2089" i="64"/>
  <c r="CJ2088" i="64"/>
  <c r="CB2088" i="64"/>
  <c r="BT2088" i="64"/>
  <c r="BL2088" i="64"/>
  <c r="BD2088" i="64"/>
  <c r="AV2088" i="64"/>
  <c r="AN2088" i="64"/>
  <c r="AF2088" i="64"/>
  <c r="X2088" i="64"/>
  <c r="DJ2089" i="64"/>
  <c r="DB2089" i="64"/>
  <c r="CT2089" i="64"/>
  <c r="DI2088" i="64"/>
  <c r="DA2088" i="64"/>
  <c r="CS2088" i="64"/>
  <c r="DH2085" i="64"/>
  <c r="CZ2085" i="64"/>
  <c r="CR2085" i="64"/>
  <c r="DG2084" i="64"/>
  <c r="CY2084" i="64"/>
  <c r="CQ2084" i="64"/>
  <c r="AW2084" i="64"/>
  <c r="AW2089" i="64"/>
  <c r="AP2088" i="64"/>
  <c r="CS2084" i="64"/>
  <c r="CH2084" i="64"/>
  <c r="BZ2084" i="64"/>
  <c r="BR2084" i="64"/>
  <c r="BJ2084" i="64"/>
  <c r="BB2084" i="64"/>
  <c r="AT2084" i="64"/>
  <c r="AL2084" i="64"/>
  <c r="AD2084" i="64"/>
  <c r="V2084" i="64"/>
  <c r="CH2089" i="64"/>
  <c r="BZ2089" i="64"/>
  <c r="BR2089" i="64"/>
  <c r="BJ2089" i="64"/>
  <c r="BB2089" i="64"/>
  <c r="AT2089" i="64"/>
  <c r="AL2089" i="64"/>
  <c r="AD2089" i="64"/>
  <c r="V2089" i="64"/>
  <c r="CI2088" i="64"/>
  <c r="CA2088" i="64"/>
  <c r="BS2088" i="64"/>
  <c r="BK2088" i="64"/>
  <c r="BC2088" i="64"/>
  <c r="AU2088" i="64"/>
  <c r="AM2088" i="64"/>
  <c r="AE2088" i="64"/>
  <c r="W2088" i="64"/>
  <c r="DI2089" i="64"/>
  <c r="DA2089" i="64"/>
  <c r="CS2089" i="64"/>
  <c r="DH2088" i="64"/>
  <c r="CZ2088" i="64"/>
  <c r="CR2088" i="64"/>
  <c r="DG2085" i="64"/>
  <c r="CY2085" i="64"/>
  <c r="CQ2085" i="64"/>
  <c r="DF2084" i="64"/>
  <c r="CX2084" i="64"/>
  <c r="BU2084" i="64"/>
  <c r="CK2089" i="64"/>
  <c r="AG2089" i="64"/>
  <c r="BF2088" i="64"/>
  <c r="DD2089" i="64"/>
  <c r="DB2085" i="64"/>
  <c r="CG2084" i="64"/>
  <c r="BY2084" i="64"/>
  <c r="BQ2084" i="64"/>
  <c r="BI2084" i="64"/>
  <c r="BA2084" i="64"/>
  <c r="AS2084" i="64"/>
  <c r="AK2084" i="64"/>
  <c r="AC2084" i="64"/>
  <c r="U2084" i="64"/>
  <c r="CG2089" i="64"/>
  <c r="BY2089" i="64"/>
  <c r="BQ2089" i="64"/>
  <c r="BI2089" i="64"/>
  <c r="BA2089" i="64"/>
  <c r="AS2089" i="64"/>
  <c r="AK2089" i="64"/>
  <c r="AC2089" i="64"/>
  <c r="U2089" i="64"/>
  <c r="CH2088" i="64"/>
  <c r="BZ2088" i="64"/>
  <c r="BR2088" i="64"/>
  <c r="BJ2088" i="64"/>
  <c r="BB2088" i="64"/>
  <c r="AT2088" i="64"/>
  <c r="AL2088" i="64"/>
  <c r="AD2088" i="64"/>
  <c r="V2088" i="64"/>
  <c r="DH2089" i="64"/>
  <c r="CZ2089" i="64"/>
  <c r="CR2089" i="64"/>
  <c r="CY2088" i="64"/>
  <c r="CQ2088" i="64"/>
  <c r="DF2085" i="64"/>
  <c r="CX2085" i="64"/>
  <c r="CP2085" i="64"/>
  <c r="DE2084" i="64"/>
  <c r="CW2084" i="64"/>
  <c r="CC2084" i="64"/>
  <c r="Y2084" i="64"/>
  <c r="AO2089" i="64"/>
  <c r="BN2088" i="64"/>
  <c r="Z2088" i="64"/>
  <c r="CV2089" i="64"/>
  <c r="DA2084" i="64"/>
  <c r="CF2084" i="64"/>
  <c r="BX2084" i="64"/>
  <c r="BP2084" i="64"/>
  <c r="BH2084" i="64"/>
  <c r="AZ2084" i="64"/>
  <c r="AR2084" i="64"/>
  <c r="AJ2084" i="64"/>
  <c r="AB2084" i="64"/>
  <c r="T2084" i="64"/>
  <c r="CF2089" i="64"/>
  <c r="BX2089" i="64"/>
  <c r="BP2089" i="64"/>
  <c r="BH2089" i="64"/>
  <c r="AZ2089" i="64"/>
  <c r="AR2089" i="64"/>
  <c r="AJ2089" i="64"/>
  <c r="AB2089" i="64"/>
  <c r="T2089" i="64"/>
  <c r="CG2088" i="64"/>
  <c r="BY2088" i="64"/>
  <c r="BQ2088" i="64"/>
  <c r="BI2088" i="64"/>
  <c r="BA2088" i="64"/>
  <c r="AS2088" i="64"/>
  <c r="AK2088" i="64"/>
  <c r="AC2088" i="64"/>
  <c r="U2088" i="64"/>
  <c r="DG2089" i="64"/>
  <c r="CY2089" i="64"/>
  <c r="CQ2089" i="64"/>
  <c r="DF2088" i="64"/>
  <c r="CX2088" i="64"/>
  <c r="CP2088" i="64"/>
  <c r="DE2085" i="64"/>
  <c r="CW2085" i="64"/>
  <c r="CO2085" i="64"/>
  <c r="DD2084" i="64"/>
  <c r="CV2084" i="64"/>
  <c r="CK2084" i="64"/>
  <c r="AG2084" i="64"/>
  <c r="BM2089" i="64"/>
  <c r="Y2089" i="64"/>
  <c r="AX2088" i="64"/>
  <c r="DC2088" i="64"/>
  <c r="CT2085" i="64"/>
  <c r="CE2084" i="64"/>
  <c r="BW2084" i="64"/>
  <c r="BO2084" i="64"/>
  <c r="BG2084" i="64"/>
  <c r="AY2084" i="64"/>
  <c r="AQ2084" i="64"/>
  <c r="AI2084" i="64"/>
  <c r="AA2084" i="64"/>
  <c r="S2084" i="64"/>
  <c r="CE2089" i="64"/>
  <c r="BW2089" i="64"/>
  <c r="BO2089" i="64"/>
  <c r="BG2089" i="64"/>
  <c r="AY2089" i="64"/>
  <c r="AQ2089" i="64"/>
  <c r="AI2089" i="64"/>
  <c r="AA2089" i="64"/>
  <c r="S2089" i="64"/>
  <c r="CF2088" i="64"/>
  <c r="BX2088" i="64"/>
  <c r="BP2088" i="64"/>
  <c r="BH2088" i="64"/>
  <c r="AZ2088" i="64"/>
  <c r="AR2088" i="64"/>
  <c r="AJ2088" i="64"/>
  <c r="AB2088" i="64"/>
  <c r="T2088" i="64"/>
  <c r="DF2089" i="64"/>
  <c r="CX2089" i="64"/>
  <c r="CP2089" i="64"/>
  <c r="DE2088" i="64"/>
  <c r="CW2088" i="64"/>
  <c r="CO2088" i="64"/>
  <c r="DD2085" i="64"/>
  <c r="CV2085" i="64"/>
  <c r="DK2084" i="64"/>
  <c r="DC2084" i="64"/>
  <c r="CU2084" i="64"/>
  <c r="BM2084" i="64"/>
  <c r="CC2089" i="64"/>
  <c r="CL2088" i="64"/>
  <c r="DK2088" i="64"/>
  <c r="DI2084" i="64"/>
  <c r="CL2084" i="64"/>
  <c r="CD2084" i="64"/>
  <c r="BV2084" i="64"/>
  <c r="BN2084" i="64"/>
  <c r="BF2084" i="64"/>
  <c r="AX2084" i="64"/>
  <c r="AP2084" i="64"/>
  <c r="AH2084" i="64"/>
  <c r="Z2084" i="64"/>
  <c r="CL2089" i="64"/>
  <c r="CD2089" i="64"/>
  <c r="BV2089" i="64"/>
  <c r="BN2089" i="64"/>
  <c r="BF2089" i="64"/>
  <c r="AX2089" i="64"/>
  <c r="AP2089" i="64"/>
  <c r="AH2089" i="64"/>
  <c r="Z2089" i="64"/>
  <c r="CE2088" i="64"/>
  <c r="BW2088" i="64"/>
  <c r="BO2088" i="64"/>
  <c r="BG2088" i="64"/>
  <c r="AY2088" i="64"/>
  <c r="AQ2088" i="64"/>
  <c r="AI2088" i="64"/>
  <c r="AA2088" i="64"/>
  <c r="S2088" i="64"/>
  <c r="DE2089" i="64"/>
  <c r="CW2089" i="64"/>
  <c r="CO2089" i="64"/>
  <c r="DD2088" i="64"/>
  <c r="CV2088" i="64"/>
  <c r="DK2085" i="64"/>
  <c r="DC2085" i="64"/>
  <c r="CU2085" i="64"/>
  <c r="DJ2084" i="64"/>
  <c r="DB2084" i="64"/>
  <c r="CT2084" i="64"/>
  <c r="AC2041" i="64"/>
  <c r="AC2076" i="64" s="1"/>
  <c r="CE2041" i="64"/>
  <c r="CE2076" i="64" s="1"/>
  <c r="BW2041" i="64"/>
  <c r="BW2076" i="64" s="1"/>
  <c r="BO2041" i="64"/>
  <c r="BO2076" i="64" s="1"/>
  <c r="BG2041" i="64"/>
  <c r="BG2076" i="64" s="1"/>
  <c r="AY2041" i="64"/>
  <c r="AY2076" i="64" s="1"/>
  <c r="AQ2041" i="64"/>
  <c r="AQ2076" i="64" s="1"/>
  <c r="AI2041" i="64"/>
  <c r="AI2076" i="64" s="1"/>
  <c r="AA2041" i="64"/>
  <c r="AA2076" i="64" s="1"/>
  <c r="S2041" i="64"/>
  <c r="S2076" i="64" s="1"/>
  <c r="CL2041" i="64"/>
  <c r="CL2076" i="64" s="1"/>
  <c r="CD2041" i="64"/>
  <c r="CD2076" i="64" s="1"/>
  <c r="BV2041" i="64"/>
  <c r="BV2076" i="64" s="1"/>
  <c r="BN2041" i="64"/>
  <c r="BN2076" i="64" s="1"/>
  <c r="BF2041" i="64"/>
  <c r="BF2076" i="64" s="1"/>
  <c r="AX2041" i="64"/>
  <c r="AX2076" i="64" s="1"/>
  <c r="AP2041" i="64"/>
  <c r="AP2076" i="64" s="1"/>
  <c r="AH2041" i="64"/>
  <c r="AH2076" i="64" s="1"/>
  <c r="Z2041" i="64"/>
  <c r="Z2076" i="64" s="1"/>
  <c r="CC2041" i="64"/>
  <c r="CC2076" i="64" s="1"/>
  <c r="BM2041" i="64"/>
  <c r="BM2076" i="64" s="1"/>
  <c r="BE2041" i="64"/>
  <c r="BE2076" i="64" s="1"/>
  <c r="AO2041" i="64"/>
  <c r="AO2076" i="64" s="1"/>
  <c r="AG2041" i="64"/>
  <c r="AG2076" i="64" s="1"/>
  <c r="CK2041" i="64"/>
  <c r="CK2076" i="64" s="1"/>
  <c r="AW2041" i="64"/>
  <c r="AW2076" i="64" s="1"/>
  <c r="CJ2041" i="64"/>
  <c r="CJ2076" i="64" s="1"/>
  <c r="CB2041" i="64"/>
  <c r="CB2076" i="64" s="1"/>
  <c r="BT2041" i="64"/>
  <c r="BT2076" i="64" s="1"/>
  <c r="BL2041" i="64"/>
  <c r="BL2076" i="64" s="1"/>
  <c r="BD2041" i="64"/>
  <c r="BD2076" i="64" s="1"/>
  <c r="AV2041" i="64"/>
  <c r="AV2076" i="64" s="1"/>
  <c r="AN2041" i="64"/>
  <c r="AN2076" i="64" s="1"/>
  <c r="AF2041" i="64"/>
  <c r="AF2076" i="64" s="1"/>
  <c r="X2041" i="64"/>
  <c r="X2076" i="64" s="1"/>
  <c r="CP381" i="64"/>
  <c r="BU2041" i="64"/>
  <c r="BU2076" i="64" s="1"/>
  <c r="Y2041" i="64"/>
  <c r="Y2076" i="64" s="1"/>
  <c r="CI2041" i="64"/>
  <c r="CI2076" i="64" s="1"/>
  <c r="CA2041" i="64"/>
  <c r="CA2076" i="64" s="1"/>
  <c r="BS2041" i="64"/>
  <c r="BS2076" i="64" s="1"/>
  <c r="BK2041" i="64"/>
  <c r="BK2076" i="64" s="1"/>
  <c r="BC2041" i="64"/>
  <c r="BC2076" i="64" s="1"/>
  <c r="AU2041" i="64"/>
  <c r="AU2076" i="64" s="1"/>
  <c r="AM2041" i="64"/>
  <c r="AM2076" i="64" s="1"/>
  <c r="AE2041" i="64"/>
  <c r="AE2076" i="64" s="1"/>
  <c r="W2041" i="64"/>
  <c r="W2076" i="64" s="1"/>
  <c r="DG2044" i="64"/>
  <c r="CO2040" i="64"/>
  <c r="CH2041" i="64"/>
  <c r="CH2076" i="64" s="1"/>
  <c r="BZ2041" i="64"/>
  <c r="BZ2076" i="64" s="1"/>
  <c r="BR2041" i="64"/>
  <c r="BR2076" i="64" s="1"/>
  <c r="BJ2041" i="64"/>
  <c r="BJ2076" i="64" s="1"/>
  <c r="BB2041" i="64"/>
  <c r="BB2076" i="64" s="1"/>
  <c r="AT2041" i="64"/>
  <c r="AT2076" i="64" s="1"/>
  <c r="AL2041" i="64"/>
  <c r="AL2076" i="64" s="1"/>
  <c r="AD2041" i="64"/>
  <c r="AD2076" i="64" s="1"/>
  <c r="V2041" i="64"/>
  <c r="V2076" i="64" s="1"/>
  <c r="BY2041" i="64"/>
  <c r="BY2076" i="64" s="1"/>
  <c r="BQ2041" i="64"/>
  <c r="BQ2076" i="64" s="1"/>
  <c r="BI2041" i="64"/>
  <c r="BI2076" i="64" s="1"/>
  <c r="BA2041" i="64"/>
  <c r="BA2076" i="64" s="1"/>
  <c r="AS2041" i="64"/>
  <c r="AS2076" i="64" s="1"/>
  <c r="U2041" i="64"/>
  <c r="U2076" i="64" s="1"/>
  <c r="CG2041" i="64"/>
  <c r="CG2076" i="64" s="1"/>
  <c r="AK2041" i="64"/>
  <c r="AK2076" i="64" s="1"/>
  <c r="CF2041" i="64"/>
  <c r="CF2076" i="64" s="1"/>
  <c r="BX2041" i="64"/>
  <c r="BX2076" i="64" s="1"/>
  <c r="BP2041" i="64"/>
  <c r="BP2076" i="64" s="1"/>
  <c r="BH2041" i="64"/>
  <c r="BH2076" i="64" s="1"/>
  <c r="AZ2041" i="64"/>
  <c r="AZ2076" i="64" s="1"/>
  <c r="AR2041" i="64"/>
  <c r="AR2076" i="64" s="1"/>
  <c r="AJ2041" i="64"/>
  <c r="AJ2076" i="64" s="1"/>
  <c r="AB2041" i="64"/>
  <c r="AB2076" i="64" s="1"/>
  <c r="T2041" i="64"/>
  <c r="T2076" i="64" s="1"/>
  <c r="AS683" i="64"/>
  <c r="AS2040" i="64"/>
  <c r="AS2075" i="64" s="1"/>
  <c r="BQ688" i="64"/>
  <c r="BQ717" i="64" s="1"/>
  <c r="BQ2045" i="64"/>
  <c r="BQ2080" i="64" s="1"/>
  <c r="CH687" i="64"/>
  <c r="CH716" i="64" s="1"/>
  <c r="CH2044" i="64"/>
  <c r="CH2079" i="64" s="1"/>
  <c r="BB687" i="64"/>
  <c r="BB716" i="64" s="1"/>
  <c r="BB2044" i="64"/>
  <c r="BB2079" i="64" s="1"/>
  <c r="BX683" i="64"/>
  <c r="BX2040" i="64"/>
  <c r="BX2075" i="64" s="1"/>
  <c r="AZ683" i="64"/>
  <c r="AZ2040" i="64"/>
  <c r="AZ2075" i="64" s="1"/>
  <c r="AJ683" i="64"/>
  <c r="AJ2040" i="64"/>
  <c r="AJ2075" i="64" s="1"/>
  <c r="CF688" i="64"/>
  <c r="CF717" i="64" s="1"/>
  <c r="CF2045" i="64"/>
  <c r="CF2080" i="64" s="1"/>
  <c r="BH688" i="64"/>
  <c r="BH717" i="64" s="1"/>
  <c r="BH2045" i="64"/>
  <c r="BH2080" i="64" s="1"/>
  <c r="AJ688" i="64"/>
  <c r="AJ717" i="64" s="1"/>
  <c r="AJ2045" i="64"/>
  <c r="AJ2080" i="64" s="1"/>
  <c r="BY687" i="64"/>
  <c r="BY716" i="64" s="1"/>
  <c r="BY2044" i="64"/>
  <c r="BY2079" i="64" s="1"/>
  <c r="BA687" i="64"/>
  <c r="BA716" i="64" s="1"/>
  <c r="BA2044" i="64"/>
  <c r="BA2079" i="64" s="1"/>
  <c r="AC687" i="64"/>
  <c r="AC716" i="64" s="1"/>
  <c r="AC2044" i="64"/>
  <c r="AC2079" i="64" s="1"/>
  <c r="CE683" i="64"/>
  <c r="CE2040" i="64"/>
  <c r="CE2075" i="64" s="1"/>
  <c r="BO683" i="64"/>
  <c r="BO2040" i="64"/>
  <c r="BO2075" i="64" s="1"/>
  <c r="AY683" i="64"/>
  <c r="AY2040" i="64"/>
  <c r="AY2075" i="64" s="1"/>
  <c r="AI683" i="64"/>
  <c r="AI2040" i="64"/>
  <c r="AI2075" i="64" s="1"/>
  <c r="BW688" i="64"/>
  <c r="BW717" i="64" s="1"/>
  <c r="BW2045" i="64"/>
  <c r="BW2080" i="64" s="1"/>
  <c r="BG688" i="64"/>
  <c r="BG717" i="64" s="1"/>
  <c r="BG2045" i="64"/>
  <c r="BG2080" i="64" s="1"/>
  <c r="AQ688" i="64"/>
  <c r="AQ717" i="64" s="1"/>
  <c r="AQ2045" i="64"/>
  <c r="AQ2080" i="64" s="1"/>
  <c r="AA688" i="64"/>
  <c r="AA717" i="64" s="1"/>
  <c r="AA2045" i="64"/>
  <c r="AA2080" i="64" s="1"/>
  <c r="BP687" i="64"/>
  <c r="BP716" i="64" s="1"/>
  <c r="BP2044" i="64"/>
  <c r="BP2079" i="64" s="1"/>
  <c r="CL683" i="64"/>
  <c r="CL2040" i="64"/>
  <c r="CL2075" i="64" s="1"/>
  <c r="CD683" i="64"/>
  <c r="CD2040" i="64"/>
  <c r="CD2075" i="64" s="1"/>
  <c r="BV683" i="64"/>
  <c r="BV2040" i="64"/>
  <c r="BV2075" i="64" s="1"/>
  <c r="BN683" i="64"/>
  <c r="BN2040" i="64"/>
  <c r="BN2075" i="64" s="1"/>
  <c r="BF683" i="64"/>
  <c r="BF2040" i="64"/>
  <c r="BF2075" i="64" s="1"/>
  <c r="AX683" i="64"/>
  <c r="AX2040" i="64"/>
  <c r="AX2075" i="64" s="1"/>
  <c r="AP683" i="64"/>
  <c r="AP2040" i="64"/>
  <c r="AP2075" i="64" s="1"/>
  <c r="AH683" i="64"/>
  <c r="AH2040" i="64"/>
  <c r="AH2075" i="64" s="1"/>
  <c r="Z683" i="64"/>
  <c r="Z2040" i="64"/>
  <c r="Z2075" i="64" s="1"/>
  <c r="CL688" i="64"/>
  <c r="CL717" i="64" s="1"/>
  <c r="CL2045" i="64"/>
  <c r="CL2080" i="64" s="1"/>
  <c r="CD688" i="64"/>
  <c r="CD717" i="64" s="1"/>
  <c r="CD2045" i="64"/>
  <c r="CD2080" i="64" s="1"/>
  <c r="BV688" i="64"/>
  <c r="BV717" i="64" s="1"/>
  <c r="BV2045" i="64"/>
  <c r="BV2080" i="64" s="1"/>
  <c r="BN688" i="64"/>
  <c r="BN717" i="64" s="1"/>
  <c r="BN2045" i="64"/>
  <c r="BN2080" i="64" s="1"/>
  <c r="BF688" i="64"/>
  <c r="BF717" i="64" s="1"/>
  <c r="BF2045" i="64"/>
  <c r="BF2080" i="64" s="1"/>
  <c r="AX688" i="64"/>
  <c r="AX717" i="64" s="1"/>
  <c r="AX2045" i="64"/>
  <c r="AX2080" i="64" s="1"/>
  <c r="AP688" i="64"/>
  <c r="AP717" i="64" s="1"/>
  <c r="AP2045" i="64"/>
  <c r="AP2080" i="64" s="1"/>
  <c r="AH688" i="64"/>
  <c r="AH717" i="64" s="1"/>
  <c r="AH2045" i="64"/>
  <c r="AH2080" i="64" s="1"/>
  <c r="Z688" i="64"/>
  <c r="Z717" i="64" s="1"/>
  <c r="Z2045" i="64"/>
  <c r="Z2080" i="64" s="1"/>
  <c r="CE687" i="64"/>
  <c r="CE716" i="64" s="1"/>
  <c r="CE2044" i="64"/>
  <c r="CE2079" i="64" s="1"/>
  <c r="BW687" i="64"/>
  <c r="BW716" i="64" s="1"/>
  <c r="BW2044" i="64"/>
  <c r="BW2079" i="64" s="1"/>
  <c r="BO687" i="64"/>
  <c r="BO716" i="64" s="1"/>
  <c r="BO2044" i="64"/>
  <c r="BO2079" i="64" s="1"/>
  <c r="BG687" i="64"/>
  <c r="BG716" i="64" s="1"/>
  <c r="BG2044" i="64"/>
  <c r="BG2079" i="64" s="1"/>
  <c r="AY687" i="64"/>
  <c r="AY716" i="64" s="1"/>
  <c r="AY2044" i="64"/>
  <c r="AY2079" i="64" s="1"/>
  <c r="AQ687" i="64"/>
  <c r="AQ716" i="64" s="1"/>
  <c r="AQ2044" i="64"/>
  <c r="AQ2079" i="64" s="1"/>
  <c r="AI687" i="64"/>
  <c r="AI716" i="64" s="1"/>
  <c r="AI2044" i="64"/>
  <c r="AI2079" i="64" s="1"/>
  <c r="AA687" i="64"/>
  <c r="AA716" i="64" s="1"/>
  <c r="AA2044" i="64"/>
  <c r="AA2079" i="64" s="1"/>
  <c r="S687" i="64"/>
  <c r="S716" i="64" s="1"/>
  <c r="S2044" i="64"/>
  <c r="S2079" i="64" s="1"/>
  <c r="DF688" i="64"/>
  <c r="DF717" i="64" s="1"/>
  <c r="DF2045" i="64"/>
  <c r="CX688" i="64"/>
  <c r="CX717" i="64" s="1"/>
  <c r="CX2045" i="64"/>
  <c r="CP688" i="64"/>
  <c r="CP717" i="64" s="1"/>
  <c r="CP2045" i="64"/>
  <c r="DE687" i="64"/>
  <c r="DE716" i="64" s="1"/>
  <c r="DE2044" i="64"/>
  <c r="CW687" i="64"/>
  <c r="CW716" i="64" s="1"/>
  <c r="CW2044" i="64"/>
  <c r="CO687" i="64"/>
  <c r="CO716" i="64" s="1"/>
  <c r="CO2044" i="64"/>
  <c r="DD684" i="64"/>
  <c r="DD713" i="64" s="1"/>
  <c r="DD2041" i="64"/>
  <c r="CV684" i="64"/>
  <c r="CV713" i="64" s="1"/>
  <c r="CV2041" i="64"/>
  <c r="DK683" i="64"/>
  <c r="DK2040" i="64"/>
  <c r="DC683" i="64"/>
  <c r="DC2040" i="64"/>
  <c r="CU683" i="64"/>
  <c r="CU2040" i="64"/>
  <c r="BA683" i="64"/>
  <c r="BA2040" i="64"/>
  <c r="BA2075" i="64" s="1"/>
  <c r="AS688" i="64"/>
  <c r="AS717" i="64" s="1"/>
  <c r="AS2045" i="64"/>
  <c r="AS2080" i="64" s="1"/>
  <c r="CK683" i="64"/>
  <c r="CK2040" i="64"/>
  <c r="CK2075" i="64" s="1"/>
  <c r="BM683" i="64"/>
  <c r="BM2040" i="64"/>
  <c r="BM2075" i="64" s="1"/>
  <c r="AO683" i="64"/>
  <c r="AO2040" i="64"/>
  <c r="AO2075" i="64" s="1"/>
  <c r="CK688" i="64"/>
  <c r="CK717" i="64" s="1"/>
  <c r="CK2045" i="64"/>
  <c r="CK2080" i="64" s="1"/>
  <c r="BM688" i="64"/>
  <c r="BM717" i="64" s="1"/>
  <c r="BM2045" i="64"/>
  <c r="BM2080" i="64" s="1"/>
  <c r="AO688" i="64"/>
  <c r="AO717" i="64" s="1"/>
  <c r="AO2045" i="64"/>
  <c r="AO2080" i="64" s="1"/>
  <c r="CL687" i="64"/>
  <c r="CL716" i="64" s="1"/>
  <c r="CL2044" i="64"/>
  <c r="CL2079" i="64" s="1"/>
  <c r="BN687" i="64"/>
  <c r="BN716" i="64" s="1"/>
  <c r="BN2044" i="64"/>
  <c r="BN2079" i="64" s="1"/>
  <c r="AP687" i="64"/>
  <c r="AP716" i="64" s="1"/>
  <c r="AP2044" i="64"/>
  <c r="AP2079" i="64" s="1"/>
  <c r="DE688" i="64"/>
  <c r="DE717" i="64" s="1"/>
  <c r="DE2045" i="64"/>
  <c r="CW688" i="64"/>
  <c r="CW717" i="64" s="1"/>
  <c r="CW2045" i="64"/>
  <c r="CO688" i="64"/>
  <c r="CO717" i="64" s="1"/>
  <c r="CO2045" i="64"/>
  <c r="DD687" i="64"/>
  <c r="DD716" i="64" s="1"/>
  <c r="DD2044" i="64"/>
  <c r="CV687" i="64"/>
  <c r="CV716" i="64" s="1"/>
  <c r="CV2044" i="64"/>
  <c r="DK684" i="64"/>
  <c r="DK713" i="64" s="1"/>
  <c r="DK2041" i="64"/>
  <c r="DC684" i="64"/>
  <c r="DC713" i="64" s="1"/>
  <c r="DC2041" i="64"/>
  <c r="CU684" i="64"/>
  <c r="CU713" i="64" s="1"/>
  <c r="CU2041" i="64"/>
  <c r="DJ683" i="64"/>
  <c r="DJ2040" i="64"/>
  <c r="DB683" i="64"/>
  <c r="DB2040" i="64"/>
  <c r="CT683" i="64"/>
  <c r="CT2040" i="64"/>
  <c r="CG683" i="64"/>
  <c r="CG2040" i="64"/>
  <c r="CG2075" i="64" s="1"/>
  <c r="AC683" i="64"/>
  <c r="AC2040" i="64"/>
  <c r="AC2075" i="64" s="1"/>
  <c r="AC688" i="64"/>
  <c r="AC717" i="64" s="1"/>
  <c r="AC2045" i="64"/>
  <c r="AC2080" i="64" s="1"/>
  <c r="BU683" i="64"/>
  <c r="BU2040" i="64"/>
  <c r="BU2075" i="64" s="1"/>
  <c r="AW683" i="64"/>
  <c r="AW2040" i="64"/>
  <c r="AW2075" i="64" s="1"/>
  <c r="Y683" i="64"/>
  <c r="Y2040" i="64"/>
  <c r="Y2075" i="64" s="1"/>
  <c r="BU688" i="64"/>
  <c r="BU717" i="64" s="1"/>
  <c r="BU2045" i="64"/>
  <c r="BU2080" i="64" s="1"/>
  <c r="AW688" i="64"/>
  <c r="AW717" i="64" s="1"/>
  <c r="AW2045" i="64"/>
  <c r="AW2080" i="64" s="1"/>
  <c r="Y688" i="64"/>
  <c r="Y717" i="64" s="1"/>
  <c r="Y2045" i="64"/>
  <c r="Y2080" i="64" s="1"/>
  <c r="BV687" i="64"/>
  <c r="BV716" i="64" s="1"/>
  <c r="BV2044" i="64"/>
  <c r="BV2079" i="64" s="1"/>
  <c r="AX687" i="64"/>
  <c r="AX716" i="64" s="1"/>
  <c r="AX2044" i="64"/>
  <c r="AX2079" i="64" s="1"/>
  <c r="Z687" i="64"/>
  <c r="Z716" i="64" s="1"/>
  <c r="Z2044" i="64"/>
  <c r="Z2079" i="64" s="1"/>
  <c r="CB683" i="64"/>
  <c r="CB2040" i="64"/>
  <c r="CB2075" i="64" s="1"/>
  <c r="BL683" i="64"/>
  <c r="BL2040" i="64"/>
  <c r="BL2075" i="64" s="1"/>
  <c r="AV683" i="64"/>
  <c r="AV2040" i="64"/>
  <c r="AV2075" i="64" s="1"/>
  <c r="AF683" i="64"/>
  <c r="AF2040" i="64"/>
  <c r="AF2075" i="64" s="1"/>
  <c r="CJ688" i="64"/>
  <c r="CJ717" i="64" s="1"/>
  <c r="CJ2045" i="64"/>
  <c r="CJ2080" i="64" s="1"/>
  <c r="CB688" i="64"/>
  <c r="CB717" i="64" s="1"/>
  <c r="CB2045" i="64"/>
  <c r="CB2080" i="64" s="1"/>
  <c r="BT688" i="64"/>
  <c r="BT717" i="64" s="1"/>
  <c r="BT2045" i="64"/>
  <c r="BT2080" i="64" s="1"/>
  <c r="BD688" i="64"/>
  <c r="BD717" i="64" s="1"/>
  <c r="BD2045" i="64"/>
  <c r="BD2080" i="64" s="1"/>
  <c r="AN688" i="64"/>
  <c r="AN717" i="64" s="1"/>
  <c r="AN2045" i="64"/>
  <c r="AN2080" i="64" s="1"/>
  <c r="AF688" i="64"/>
  <c r="AF717" i="64" s="1"/>
  <c r="AF2045" i="64"/>
  <c r="AF2080" i="64" s="1"/>
  <c r="X688" i="64"/>
  <c r="X717" i="64" s="1"/>
  <c r="X2045" i="64"/>
  <c r="X2080" i="64" s="1"/>
  <c r="CC687" i="64"/>
  <c r="CC716" i="64" s="1"/>
  <c r="CC2044" i="64"/>
  <c r="CC2079" i="64" s="1"/>
  <c r="BU687" i="64"/>
  <c r="BU716" i="64" s="1"/>
  <c r="BU2044" i="64"/>
  <c r="BU2079" i="64" s="1"/>
  <c r="BM687" i="64"/>
  <c r="BM716" i="64" s="1"/>
  <c r="BM2044" i="64"/>
  <c r="BM2079" i="64" s="1"/>
  <c r="BE687" i="64"/>
  <c r="BE716" i="64" s="1"/>
  <c r="BE2044" i="64"/>
  <c r="BE2079" i="64" s="1"/>
  <c r="AW687" i="64"/>
  <c r="AW716" i="64" s="1"/>
  <c r="AW2044" i="64"/>
  <c r="AW2079" i="64" s="1"/>
  <c r="AO687" i="64"/>
  <c r="AO716" i="64" s="1"/>
  <c r="AO2044" i="64"/>
  <c r="AO2079" i="64" s="1"/>
  <c r="AG687" i="64"/>
  <c r="AG716" i="64" s="1"/>
  <c r="AG2044" i="64"/>
  <c r="AG2079" i="64" s="1"/>
  <c r="Y687" i="64"/>
  <c r="Y716" i="64" s="1"/>
  <c r="Y2044" i="64"/>
  <c r="Y2079" i="64" s="1"/>
  <c r="DD688" i="64"/>
  <c r="DD717" i="64" s="1"/>
  <c r="DD2045" i="64"/>
  <c r="CV688" i="64"/>
  <c r="CV717" i="64" s="1"/>
  <c r="CV2045" i="64"/>
  <c r="DK687" i="64"/>
  <c r="DK716" i="64" s="1"/>
  <c r="DK2044" i="64"/>
  <c r="DC687" i="64"/>
  <c r="DC716" i="64" s="1"/>
  <c r="DC2044" i="64"/>
  <c r="CU687" i="64"/>
  <c r="CU716" i="64" s="1"/>
  <c r="CU2044" i="64"/>
  <c r="DJ684" i="64"/>
  <c r="DJ713" i="64" s="1"/>
  <c r="DJ2041" i="64"/>
  <c r="DB684" i="64"/>
  <c r="DB713" i="64" s="1"/>
  <c r="DB2041" i="64"/>
  <c r="CT684" i="64"/>
  <c r="CT713" i="64" s="1"/>
  <c r="CT2041" i="64"/>
  <c r="DI683" i="64"/>
  <c r="DI2040" i="64"/>
  <c r="DA683" i="64"/>
  <c r="DA2040" i="64"/>
  <c r="CS683" i="64"/>
  <c r="CS2040" i="64"/>
  <c r="BQ683" i="64"/>
  <c r="BQ2040" i="64"/>
  <c r="BQ2075" i="64" s="1"/>
  <c r="CG688" i="64"/>
  <c r="CG717" i="64" s="1"/>
  <c r="CG2045" i="64"/>
  <c r="CG2080" i="64" s="1"/>
  <c r="U688" i="64"/>
  <c r="U717" i="64" s="1"/>
  <c r="U2045" i="64"/>
  <c r="U2080" i="64" s="1"/>
  <c r="CC683" i="64"/>
  <c r="CC2040" i="64"/>
  <c r="CC2075" i="64" s="1"/>
  <c r="BE683" i="64"/>
  <c r="BE2040" i="64"/>
  <c r="BE2075" i="64" s="1"/>
  <c r="AG683" i="64"/>
  <c r="AG2040" i="64"/>
  <c r="AG2075" i="64" s="1"/>
  <c r="CC688" i="64"/>
  <c r="CC717" i="64" s="1"/>
  <c r="CC2045" i="64"/>
  <c r="CC2080" i="64" s="1"/>
  <c r="BE688" i="64"/>
  <c r="BE717" i="64" s="1"/>
  <c r="BE2045" i="64"/>
  <c r="BE2080" i="64" s="1"/>
  <c r="AG688" i="64"/>
  <c r="AG717" i="64" s="1"/>
  <c r="AG2045" i="64"/>
  <c r="AG2080" i="64" s="1"/>
  <c r="CD687" i="64"/>
  <c r="CD716" i="64" s="1"/>
  <c r="CD2044" i="64"/>
  <c r="CD2079" i="64" s="1"/>
  <c r="BF687" i="64"/>
  <c r="BF716" i="64" s="1"/>
  <c r="BF2044" i="64"/>
  <c r="BF2079" i="64" s="1"/>
  <c r="AH687" i="64"/>
  <c r="AH716" i="64" s="1"/>
  <c r="AH2044" i="64"/>
  <c r="AH2079" i="64" s="1"/>
  <c r="CJ683" i="64"/>
  <c r="CJ2040" i="64"/>
  <c r="CJ2075" i="64" s="1"/>
  <c r="BT683" i="64"/>
  <c r="BT2040" i="64"/>
  <c r="BT2075" i="64" s="1"/>
  <c r="BD683" i="64"/>
  <c r="BD2040" i="64"/>
  <c r="BD2075" i="64" s="1"/>
  <c r="AN683" i="64"/>
  <c r="AN2040" i="64"/>
  <c r="AN2075" i="64" s="1"/>
  <c r="X683" i="64"/>
  <c r="X2040" i="64"/>
  <c r="X2075" i="64" s="1"/>
  <c r="BL688" i="64"/>
  <c r="BL717" i="64" s="1"/>
  <c r="BL2045" i="64"/>
  <c r="BL2080" i="64" s="1"/>
  <c r="AV688" i="64"/>
  <c r="AV717" i="64" s="1"/>
  <c r="AV2045" i="64"/>
  <c r="AV2080" i="64" s="1"/>
  <c r="CK687" i="64"/>
  <c r="CK716" i="64" s="1"/>
  <c r="CK2044" i="64"/>
  <c r="CK2079" i="64" s="1"/>
  <c r="CI683" i="64"/>
  <c r="CI2040" i="64"/>
  <c r="CI2075" i="64" s="1"/>
  <c r="CA683" i="64"/>
  <c r="CA2040" i="64"/>
  <c r="CA2075" i="64" s="1"/>
  <c r="BS683" i="64"/>
  <c r="BS2040" i="64"/>
  <c r="BS2075" i="64" s="1"/>
  <c r="BK683" i="64"/>
  <c r="BK2040" i="64"/>
  <c r="BK2075" i="64" s="1"/>
  <c r="BC683" i="64"/>
  <c r="BC2040" i="64"/>
  <c r="BC2075" i="64" s="1"/>
  <c r="AU683" i="64"/>
  <c r="AU2040" i="64"/>
  <c r="AU2075" i="64" s="1"/>
  <c r="AM683" i="64"/>
  <c r="AM2040" i="64"/>
  <c r="AM2075" i="64" s="1"/>
  <c r="AE683" i="64"/>
  <c r="AE2040" i="64"/>
  <c r="AE2075" i="64" s="1"/>
  <c r="W683" i="64"/>
  <c r="W2040" i="64"/>
  <c r="W2075" i="64" s="1"/>
  <c r="CI688" i="64"/>
  <c r="CI717" i="64" s="1"/>
  <c r="CI2045" i="64"/>
  <c r="CI2080" i="64" s="1"/>
  <c r="CA688" i="64"/>
  <c r="CA717" i="64" s="1"/>
  <c r="CA2045" i="64"/>
  <c r="CA2080" i="64" s="1"/>
  <c r="BS688" i="64"/>
  <c r="BS717" i="64" s="1"/>
  <c r="BS2045" i="64"/>
  <c r="BS2080" i="64" s="1"/>
  <c r="BK688" i="64"/>
  <c r="BK717" i="64" s="1"/>
  <c r="BK2045" i="64"/>
  <c r="BK2080" i="64" s="1"/>
  <c r="BC688" i="64"/>
  <c r="BC717" i="64" s="1"/>
  <c r="BC2045" i="64"/>
  <c r="BC2080" i="64" s="1"/>
  <c r="AU688" i="64"/>
  <c r="AU717" i="64" s="1"/>
  <c r="AU2045" i="64"/>
  <c r="AU2080" i="64" s="1"/>
  <c r="AM688" i="64"/>
  <c r="AM717" i="64" s="1"/>
  <c r="AM2045" i="64"/>
  <c r="AM2080" i="64" s="1"/>
  <c r="AE688" i="64"/>
  <c r="AE717" i="64" s="1"/>
  <c r="AE2045" i="64"/>
  <c r="AE2080" i="64" s="1"/>
  <c r="W688" i="64"/>
  <c r="W717" i="64" s="1"/>
  <c r="W2045" i="64"/>
  <c r="W2080" i="64" s="1"/>
  <c r="CJ687" i="64"/>
  <c r="CJ716" i="64" s="1"/>
  <c r="CJ2044" i="64"/>
  <c r="CJ2079" i="64" s="1"/>
  <c r="CB687" i="64"/>
  <c r="CB716" i="64" s="1"/>
  <c r="CB2044" i="64"/>
  <c r="CB2079" i="64" s="1"/>
  <c r="BT687" i="64"/>
  <c r="BT716" i="64" s="1"/>
  <c r="BT2044" i="64"/>
  <c r="BT2079" i="64" s="1"/>
  <c r="BL687" i="64"/>
  <c r="BL716" i="64" s="1"/>
  <c r="BL2044" i="64"/>
  <c r="BL2079" i="64" s="1"/>
  <c r="BD687" i="64"/>
  <c r="BD716" i="64" s="1"/>
  <c r="BD2044" i="64"/>
  <c r="BD2079" i="64" s="1"/>
  <c r="AV687" i="64"/>
  <c r="AV716" i="64" s="1"/>
  <c r="AV2044" i="64"/>
  <c r="AV2079" i="64" s="1"/>
  <c r="AN687" i="64"/>
  <c r="AN716" i="64" s="1"/>
  <c r="AN2044" i="64"/>
  <c r="AN2079" i="64" s="1"/>
  <c r="AF687" i="64"/>
  <c r="AF716" i="64" s="1"/>
  <c r="AF2044" i="64"/>
  <c r="AF2079" i="64" s="1"/>
  <c r="X687" i="64"/>
  <c r="X716" i="64" s="1"/>
  <c r="X2044" i="64"/>
  <c r="X2079" i="64" s="1"/>
  <c r="DK688" i="64"/>
  <c r="DK717" i="64" s="1"/>
  <c r="DK2045" i="64"/>
  <c r="DC688" i="64"/>
  <c r="DC717" i="64" s="1"/>
  <c r="DC2045" i="64"/>
  <c r="CU688" i="64"/>
  <c r="CU717" i="64" s="1"/>
  <c r="CU2045" i="64"/>
  <c r="DJ687" i="64"/>
  <c r="DJ716" i="64" s="1"/>
  <c r="DJ2044" i="64"/>
  <c r="DB687" i="64"/>
  <c r="DB716" i="64" s="1"/>
  <c r="DB2044" i="64"/>
  <c r="CT687" i="64"/>
  <c r="CT716" i="64" s="1"/>
  <c r="CT2044" i="64"/>
  <c r="DI684" i="64"/>
  <c r="DI713" i="64" s="1"/>
  <c r="DI2041" i="64"/>
  <c r="DA684" i="64"/>
  <c r="DA713" i="64" s="1"/>
  <c r="DA2041" i="64"/>
  <c r="CS684" i="64"/>
  <c r="CS2041" i="64"/>
  <c r="DH683" i="64"/>
  <c r="DH2040" i="64"/>
  <c r="CZ683" i="64"/>
  <c r="CZ2040" i="64"/>
  <c r="CR683" i="64"/>
  <c r="CR2040" i="64"/>
  <c r="CH683" i="64"/>
  <c r="CH2040" i="64"/>
  <c r="CH2075" i="64" s="1"/>
  <c r="BZ683" i="64"/>
  <c r="BZ2040" i="64"/>
  <c r="BZ2075" i="64" s="1"/>
  <c r="BR683" i="64"/>
  <c r="BR2040" i="64"/>
  <c r="BR2075" i="64" s="1"/>
  <c r="BJ683" i="64"/>
  <c r="BJ2040" i="64"/>
  <c r="BJ2075" i="64" s="1"/>
  <c r="BB683" i="64"/>
  <c r="BB2040" i="64"/>
  <c r="BB2075" i="64" s="1"/>
  <c r="AT683" i="64"/>
  <c r="AT2040" i="64"/>
  <c r="AT2075" i="64" s="1"/>
  <c r="AL683" i="64"/>
  <c r="AL2040" i="64"/>
  <c r="AL2075" i="64" s="1"/>
  <c r="AD683" i="64"/>
  <c r="AD2040" i="64"/>
  <c r="AD2075" i="64" s="1"/>
  <c r="V683" i="64"/>
  <c r="V2040" i="64"/>
  <c r="V2075" i="64" s="1"/>
  <c r="CH688" i="64"/>
  <c r="CH717" i="64" s="1"/>
  <c r="CH2045" i="64"/>
  <c r="CH2080" i="64" s="1"/>
  <c r="BZ688" i="64"/>
  <c r="BZ717" i="64" s="1"/>
  <c r="BZ2045" i="64"/>
  <c r="BZ2080" i="64" s="1"/>
  <c r="BR688" i="64"/>
  <c r="BR717" i="64" s="1"/>
  <c r="BR2045" i="64"/>
  <c r="BR2080" i="64" s="1"/>
  <c r="BJ688" i="64"/>
  <c r="BJ717" i="64" s="1"/>
  <c r="BJ2045" i="64"/>
  <c r="BJ2080" i="64" s="1"/>
  <c r="BB688" i="64"/>
  <c r="BB717" i="64" s="1"/>
  <c r="BB2045" i="64"/>
  <c r="BB2080" i="64" s="1"/>
  <c r="AT688" i="64"/>
  <c r="AT717" i="64" s="1"/>
  <c r="AT2045" i="64"/>
  <c r="AT2080" i="64" s="1"/>
  <c r="AL688" i="64"/>
  <c r="AL717" i="64" s="1"/>
  <c r="AL2045" i="64"/>
  <c r="AL2080" i="64" s="1"/>
  <c r="AD688" i="64"/>
  <c r="AD717" i="64" s="1"/>
  <c r="AD2045" i="64"/>
  <c r="AD2080" i="64" s="1"/>
  <c r="V688" i="64"/>
  <c r="V717" i="64" s="1"/>
  <c r="V2045" i="64"/>
  <c r="V2080" i="64" s="1"/>
  <c r="CI687" i="64"/>
  <c r="CI716" i="64" s="1"/>
  <c r="CI2044" i="64"/>
  <c r="CI2079" i="64" s="1"/>
  <c r="CA687" i="64"/>
  <c r="CA716" i="64" s="1"/>
  <c r="CA2044" i="64"/>
  <c r="CA2079" i="64" s="1"/>
  <c r="BS687" i="64"/>
  <c r="BS716" i="64" s="1"/>
  <c r="BS2044" i="64"/>
  <c r="BS2079" i="64" s="1"/>
  <c r="BK687" i="64"/>
  <c r="BK716" i="64" s="1"/>
  <c r="BK2044" i="64"/>
  <c r="BK2079" i="64" s="1"/>
  <c r="BC687" i="64"/>
  <c r="BC716" i="64" s="1"/>
  <c r="BC2044" i="64"/>
  <c r="BC2079" i="64" s="1"/>
  <c r="AU687" i="64"/>
  <c r="AU716" i="64" s="1"/>
  <c r="AU2044" i="64"/>
  <c r="AU2079" i="64" s="1"/>
  <c r="AM687" i="64"/>
  <c r="AM716" i="64" s="1"/>
  <c r="AM2044" i="64"/>
  <c r="AM2079" i="64" s="1"/>
  <c r="AE687" i="64"/>
  <c r="AE716" i="64" s="1"/>
  <c r="AE2044" i="64"/>
  <c r="AE2079" i="64" s="1"/>
  <c r="W687" i="64"/>
  <c r="W716" i="64" s="1"/>
  <c r="W2044" i="64"/>
  <c r="W2079" i="64" s="1"/>
  <c r="DJ688" i="64"/>
  <c r="DJ717" i="64" s="1"/>
  <c r="DJ2045" i="64"/>
  <c r="DB688" i="64"/>
  <c r="DB717" i="64" s="1"/>
  <c r="DB2045" i="64"/>
  <c r="CT688" i="64"/>
  <c r="CT717" i="64" s="1"/>
  <c r="CT2045" i="64"/>
  <c r="DI687" i="64"/>
  <c r="DI716" i="64" s="1"/>
  <c r="DI2044" i="64"/>
  <c r="DA687" i="64"/>
  <c r="DA716" i="64" s="1"/>
  <c r="DA2044" i="64"/>
  <c r="CS687" i="64"/>
  <c r="CS716" i="64" s="1"/>
  <c r="CS2044" i="64"/>
  <c r="DH684" i="64"/>
  <c r="DH713" i="64" s="1"/>
  <c r="DH2041" i="64"/>
  <c r="CZ684" i="64"/>
  <c r="CZ713" i="64" s="1"/>
  <c r="CZ2041" i="64"/>
  <c r="CR684" i="64"/>
  <c r="CR713" i="64" s="1"/>
  <c r="CR2041" i="64"/>
  <c r="DG683" i="64"/>
  <c r="DG2040" i="64"/>
  <c r="CY683" i="64"/>
  <c r="CY2040" i="64"/>
  <c r="CQ683" i="64"/>
  <c r="CQ2040" i="64"/>
  <c r="BI683" i="64"/>
  <c r="BI2040" i="64"/>
  <c r="BI2075" i="64" s="1"/>
  <c r="BY688" i="64"/>
  <c r="BY717" i="64" s="1"/>
  <c r="BY2045" i="64"/>
  <c r="BY2080" i="64" s="1"/>
  <c r="AK688" i="64"/>
  <c r="AK717" i="64" s="1"/>
  <c r="AK2045" i="64"/>
  <c r="AK2080" i="64" s="1"/>
  <c r="BJ687" i="64"/>
  <c r="BJ716" i="64" s="1"/>
  <c r="BJ2044" i="64"/>
  <c r="BJ2079" i="64" s="1"/>
  <c r="AD687" i="64"/>
  <c r="AD716" i="64" s="1"/>
  <c r="AD2044" i="64"/>
  <c r="AD2079" i="64" s="1"/>
  <c r="DI688" i="64"/>
  <c r="DI717" i="64" s="1"/>
  <c r="DI2045" i="64"/>
  <c r="DA688" i="64"/>
  <c r="DA717" i="64" s="1"/>
  <c r="DA2045" i="64"/>
  <c r="CS688" i="64"/>
  <c r="CS717" i="64" s="1"/>
  <c r="CS2045" i="64"/>
  <c r="DH687" i="64"/>
  <c r="DH716" i="64" s="1"/>
  <c r="DH2044" i="64"/>
  <c r="CZ687" i="64"/>
  <c r="CZ716" i="64" s="1"/>
  <c r="CZ2044" i="64"/>
  <c r="CR687" i="64"/>
  <c r="CR716" i="64" s="1"/>
  <c r="CR2044" i="64"/>
  <c r="DG684" i="64"/>
  <c r="DG2041" i="64"/>
  <c r="CY684" i="64"/>
  <c r="CY713" i="64" s="1"/>
  <c r="CY2041" i="64"/>
  <c r="CQ684" i="64"/>
  <c r="CQ2041" i="64"/>
  <c r="DF683" i="64"/>
  <c r="DF2040" i="64"/>
  <c r="CX683" i="64"/>
  <c r="CX2040" i="64"/>
  <c r="CP683" i="64"/>
  <c r="CP2040" i="64"/>
  <c r="BY683" i="64"/>
  <c r="BY2040" i="64"/>
  <c r="BY2075" i="64" s="1"/>
  <c r="U683" i="64"/>
  <c r="U2040" i="64"/>
  <c r="U2075" i="64" s="1"/>
  <c r="BA688" i="64"/>
  <c r="BA717" i="64" s="1"/>
  <c r="BA2045" i="64"/>
  <c r="BA2080" i="64" s="1"/>
  <c r="BR687" i="64"/>
  <c r="BR716" i="64" s="1"/>
  <c r="BR2044" i="64"/>
  <c r="BR2079" i="64" s="1"/>
  <c r="AL687" i="64"/>
  <c r="AL716" i="64" s="1"/>
  <c r="AL2044" i="64"/>
  <c r="AL2079" i="64" s="1"/>
  <c r="CF683" i="64"/>
  <c r="CF2040" i="64"/>
  <c r="CF2075" i="64" s="1"/>
  <c r="BP683" i="64"/>
  <c r="BP2040" i="64"/>
  <c r="BP2075" i="64" s="1"/>
  <c r="AR683" i="64"/>
  <c r="AR2040" i="64"/>
  <c r="AR2075" i="64" s="1"/>
  <c r="T683" i="64"/>
  <c r="T2040" i="64"/>
  <c r="T2075" i="64" s="1"/>
  <c r="BP688" i="64"/>
  <c r="BP717" i="64" s="1"/>
  <c r="BP2045" i="64"/>
  <c r="BP2080" i="64" s="1"/>
  <c r="AR688" i="64"/>
  <c r="AR717" i="64" s="1"/>
  <c r="AR2045" i="64"/>
  <c r="AR2080" i="64" s="1"/>
  <c r="T688" i="64"/>
  <c r="T717" i="64" s="1"/>
  <c r="T2045" i="64"/>
  <c r="T2080" i="64" s="1"/>
  <c r="BQ687" i="64"/>
  <c r="BQ716" i="64" s="1"/>
  <c r="BQ2044" i="64"/>
  <c r="BQ2079" i="64" s="1"/>
  <c r="AS687" i="64"/>
  <c r="AS716" i="64" s="1"/>
  <c r="AS2044" i="64"/>
  <c r="AS2079" i="64" s="1"/>
  <c r="U687" i="64"/>
  <c r="U716" i="64" s="1"/>
  <c r="U2044" i="64"/>
  <c r="U2079" i="64" s="1"/>
  <c r="DH688" i="64"/>
  <c r="DH717" i="64" s="1"/>
  <c r="DH2045" i="64"/>
  <c r="CZ688" i="64"/>
  <c r="CZ717" i="64" s="1"/>
  <c r="CZ2045" i="64"/>
  <c r="CR688" i="64"/>
  <c r="CR717" i="64" s="1"/>
  <c r="CR2045" i="64"/>
  <c r="CY687" i="64"/>
  <c r="CY716" i="64" s="1"/>
  <c r="CY2044" i="64"/>
  <c r="CQ687" i="64"/>
  <c r="CQ716" i="64" s="1"/>
  <c r="CQ2044" i="64"/>
  <c r="DF684" i="64"/>
  <c r="DF2041" i="64"/>
  <c r="CX684" i="64"/>
  <c r="CX713" i="64" s="1"/>
  <c r="CX2041" i="64"/>
  <c r="CP684" i="64"/>
  <c r="CP713" i="64" s="1"/>
  <c r="CP2041" i="64"/>
  <c r="DE683" i="64"/>
  <c r="DE2040" i="64"/>
  <c r="CW683" i="64"/>
  <c r="CW2040" i="64"/>
  <c r="AK683" i="64"/>
  <c r="AK2040" i="64"/>
  <c r="AK2075" i="64" s="1"/>
  <c r="BI688" i="64"/>
  <c r="BI717" i="64" s="1"/>
  <c r="BI2045" i="64"/>
  <c r="BI2080" i="64" s="1"/>
  <c r="BZ687" i="64"/>
  <c r="BZ716" i="64" s="1"/>
  <c r="BZ2044" i="64"/>
  <c r="BZ2079" i="64" s="1"/>
  <c r="AT687" i="64"/>
  <c r="AT716" i="64" s="1"/>
  <c r="AT2044" i="64"/>
  <c r="AT2079" i="64" s="1"/>
  <c r="V687" i="64"/>
  <c r="V716" i="64" s="1"/>
  <c r="V2044" i="64"/>
  <c r="V2079" i="64" s="1"/>
  <c r="BH683" i="64"/>
  <c r="BH2040" i="64"/>
  <c r="BH2075" i="64" s="1"/>
  <c r="AB683" i="64"/>
  <c r="AB2040" i="64"/>
  <c r="AB2075" i="64" s="1"/>
  <c r="BX688" i="64"/>
  <c r="BX717" i="64" s="1"/>
  <c r="BX2045" i="64"/>
  <c r="BX2080" i="64" s="1"/>
  <c r="AZ688" i="64"/>
  <c r="AZ717" i="64" s="1"/>
  <c r="AZ2045" i="64"/>
  <c r="AZ2080" i="64" s="1"/>
  <c r="AB688" i="64"/>
  <c r="AB717" i="64" s="1"/>
  <c r="AB2045" i="64"/>
  <c r="AB2080" i="64" s="1"/>
  <c r="CG687" i="64"/>
  <c r="CG716" i="64" s="1"/>
  <c r="CG2044" i="64"/>
  <c r="CG2079" i="64" s="1"/>
  <c r="BI687" i="64"/>
  <c r="BI716" i="64" s="1"/>
  <c r="BI2044" i="64"/>
  <c r="BI2079" i="64" s="1"/>
  <c r="AK687" i="64"/>
  <c r="AK716" i="64" s="1"/>
  <c r="AK2044" i="64"/>
  <c r="AK2079" i="64" s="1"/>
  <c r="BW683" i="64"/>
  <c r="BW2040" i="64"/>
  <c r="BW2075" i="64" s="1"/>
  <c r="BG683" i="64"/>
  <c r="BG2040" i="64"/>
  <c r="BG2075" i="64" s="1"/>
  <c r="AQ683" i="64"/>
  <c r="AQ2040" i="64"/>
  <c r="AQ2075" i="64" s="1"/>
  <c r="AA683" i="64"/>
  <c r="AA2040" i="64"/>
  <c r="AA2075" i="64" s="1"/>
  <c r="S683" i="64"/>
  <c r="S2040" i="64"/>
  <c r="S2075" i="64" s="1"/>
  <c r="CE688" i="64"/>
  <c r="CE717" i="64" s="1"/>
  <c r="CE2045" i="64"/>
  <c r="CE2080" i="64" s="1"/>
  <c r="BO688" i="64"/>
  <c r="BO717" i="64" s="1"/>
  <c r="BO2045" i="64"/>
  <c r="BO2080" i="64" s="1"/>
  <c r="AY688" i="64"/>
  <c r="AY717" i="64" s="1"/>
  <c r="AY2045" i="64"/>
  <c r="AY2080" i="64" s="1"/>
  <c r="AI688" i="64"/>
  <c r="AI717" i="64" s="1"/>
  <c r="AI2045" i="64"/>
  <c r="AI2080" i="64" s="1"/>
  <c r="S688" i="64"/>
  <c r="S717" i="64" s="1"/>
  <c r="S2045" i="64"/>
  <c r="S2080" i="64" s="1"/>
  <c r="CF687" i="64"/>
  <c r="CF716" i="64" s="1"/>
  <c r="CF2044" i="64"/>
  <c r="CF2079" i="64" s="1"/>
  <c r="BX687" i="64"/>
  <c r="BX716" i="64" s="1"/>
  <c r="BX2044" i="64"/>
  <c r="BX2079" i="64" s="1"/>
  <c r="BH687" i="64"/>
  <c r="BH716" i="64" s="1"/>
  <c r="BH2044" i="64"/>
  <c r="BH2079" i="64" s="1"/>
  <c r="AZ687" i="64"/>
  <c r="AZ716" i="64" s="1"/>
  <c r="AZ2044" i="64"/>
  <c r="AZ2079" i="64" s="1"/>
  <c r="AR687" i="64"/>
  <c r="AR716" i="64" s="1"/>
  <c r="AR2044" i="64"/>
  <c r="AR2079" i="64" s="1"/>
  <c r="AJ687" i="64"/>
  <c r="AJ716" i="64" s="1"/>
  <c r="AJ2044" i="64"/>
  <c r="AJ2079" i="64" s="1"/>
  <c r="AB687" i="64"/>
  <c r="AB716" i="64" s="1"/>
  <c r="AB2044" i="64"/>
  <c r="AB2079" i="64" s="1"/>
  <c r="T687" i="64"/>
  <c r="T716" i="64" s="1"/>
  <c r="T2044" i="64"/>
  <c r="T2079" i="64" s="1"/>
  <c r="DG688" i="64"/>
  <c r="DG717" i="64" s="1"/>
  <c r="DG2045" i="64"/>
  <c r="CY688" i="64"/>
  <c r="CY717" i="64" s="1"/>
  <c r="CY2045" i="64"/>
  <c r="CQ688" i="64"/>
  <c r="CQ717" i="64" s="1"/>
  <c r="CQ2045" i="64"/>
  <c r="DF687" i="64"/>
  <c r="DF716" i="64" s="1"/>
  <c r="DF2044" i="64"/>
  <c r="CX687" i="64"/>
  <c r="CX716" i="64" s="1"/>
  <c r="CX2044" i="64"/>
  <c r="CP687" i="64"/>
  <c r="CP716" i="64" s="1"/>
  <c r="CP2044" i="64"/>
  <c r="DE684" i="64"/>
  <c r="DE713" i="64" s="1"/>
  <c r="DE2041" i="64"/>
  <c r="CW684" i="64"/>
  <c r="CW713" i="64" s="1"/>
  <c r="CW2041" i="64"/>
  <c r="CO684" i="64"/>
  <c r="CO2041" i="64"/>
  <c r="DD683" i="64"/>
  <c r="DD2040" i="64"/>
  <c r="CV683" i="64"/>
  <c r="CV2040"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4" i="64"/>
  <c r="AV427" i="64"/>
  <c r="AV2321" i="64"/>
  <c r="AV2333" i="64" s="1"/>
  <c r="BT2299" i="64"/>
  <c r="BT2326" i="64"/>
  <c r="BT432" i="64"/>
  <c r="AN2299" i="64"/>
  <c r="AN2326" i="64"/>
  <c r="AN432" i="64"/>
  <c r="BM2298" i="64"/>
  <c r="BM431" i="64"/>
  <c r="BM2325" i="64"/>
  <c r="CD2295" i="64"/>
  <c r="CD2322" i="64"/>
  <c r="CD428" i="64"/>
  <c r="AH2295" i="64"/>
  <c r="AH2322" i="64"/>
  <c r="AH428" i="64"/>
  <c r="DF2299" i="64"/>
  <c r="DF2317" i="64" s="1"/>
  <c r="DF2326" i="64"/>
  <c r="DF432" i="64"/>
  <c r="CX2299" i="64"/>
  <c r="CX2317" i="64" s="1"/>
  <c r="CX2326" i="64"/>
  <c r="CX432" i="64"/>
  <c r="CP2299" i="64"/>
  <c r="CP2317" i="64" s="1"/>
  <c r="CP2326" i="64"/>
  <c r="CP432" i="64"/>
  <c r="DE2298" i="64"/>
  <c r="DE2316" i="64" s="1"/>
  <c r="DE2325" i="64"/>
  <c r="DE431" i="64"/>
  <c r="CW2298" i="64"/>
  <c r="CW2316" i="64" s="1"/>
  <c r="CW2325" i="64"/>
  <c r="CW431" i="64"/>
  <c r="CO2298" i="64"/>
  <c r="CO2316" i="64" s="1"/>
  <c r="CO2325" i="64"/>
  <c r="CO431" i="64"/>
  <c r="DD2295" i="64"/>
  <c r="DD2313" i="64" s="1"/>
  <c r="DD2322" i="64"/>
  <c r="DD428" i="64"/>
  <c r="CV2295" i="64"/>
  <c r="CV2313" i="64" s="1"/>
  <c r="CV2322" i="64"/>
  <c r="CV428" i="64"/>
  <c r="DK2294" i="64"/>
  <c r="DK427" i="64"/>
  <c r="DK2321" i="64"/>
  <c r="DK2333" i="64" s="1"/>
  <c r="CI2294" i="64"/>
  <c r="CI2321" i="64"/>
  <c r="CI2333" i="64" s="1"/>
  <c r="CI427" i="64"/>
  <c r="CA2294" i="64"/>
  <c r="CA2321" i="64"/>
  <c r="CA2333" i="64" s="1"/>
  <c r="CA427" i="64"/>
  <c r="BS2294" i="64"/>
  <c r="BS2321" i="64"/>
  <c r="BS2333" i="64" s="1"/>
  <c r="BS427" i="64"/>
  <c r="BK2294" i="64"/>
  <c r="BK2321" i="64"/>
  <c r="BK2333" i="64" s="1"/>
  <c r="BK427" i="64"/>
  <c r="BC2294" i="64"/>
  <c r="BC2321" i="64"/>
  <c r="BC2333" i="64" s="1"/>
  <c r="BC427" i="64"/>
  <c r="AU2294" i="64"/>
  <c r="AU2321" i="64"/>
  <c r="AU2333" i="64" s="1"/>
  <c r="AU427" i="64"/>
  <c r="AM2294" i="64"/>
  <c r="AM2321" i="64"/>
  <c r="AM2333" i="64" s="1"/>
  <c r="AM427" i="64"/>
  <c r="AE2294" i="64"/>
  <c r="AE2321" i="64"/>
  <c r="AE2333" i="64" s="1"/>
  <c r="AE427" i="64"/>
  <c r="W2294" i="64"/>
  <c r="W2321" i="64"/>
  <c r="W2333" i="64" s="1"/>
  <c r="W427" i="64"/>
  <c r="CI2299" i="64"/>
  <c r="CI2326" i="64"/>
  <c r="CI432" i="64"/>
  <c r="CA2299" i="64"/>
  <c r="CA2326" i="64"/>
  <c r="CA432" i="64"/>
  <c r="BS2299" i="64"/>
  <c r="BS2326" i="64"/>
  <c r="BS432" i="64"/>
  <c r="BK2299" i="64"/>
  <c r="BK2326" i="64"/>
  <c r="BK432" i="64"/>
  <c r="BC2299" i="64"/>
  <c r="BC2326" i="64"/>
  <c r="BC432" i="64"/>
  <c r="AU2299" i="64"/>
  <c r="AU2326" i="64"/>
  <c r="AU432" i="64"/>
  <c r="AM2299" i="64"/>
  <c r="AM2326" i="64"/>
  <c r="AM432" i="64"/>
  <c r="AE2299" i="64"/>
  <c r="AE2326" i="64"/>
  <c r="AE432" i="64"/>
  <c r="W2299" i="64"/>
  <c r="W2326" i="64"/>
  <c r="W432" i="64"/>
  <c r="CJ2298" i="64"/>
  <c r="CJ2325" i="64"/>
  <c r="CJ431" i="64"/>
  <c r="CB2298" i="64"/>
  <c r="CB2325" i="64"/>
  <c r="CB431" i="64"/>
  <c r="BT2298" i="64"/>
  <c r="BT2325" i="64"/>
  <c r="BT431" i="64"/>
  <c r="BL2298" i="64"/>
  <c r="BL2325" i="64"/>
  <c r="BL431" i="64"/>
  <c r="BD2298" i="64"/>
  <c r="BD2325" i="64"/>
  <c r="BD431" i="64"/>
  <c r="AV2298" i="64"/>
  <c r="AV2325" i="64"/>
  <c r="AV431" i="64"/>
  <c r="AN2298" i="64"/>
  <c r="AN2325" i="64"/>
  <c r="AN431" i="64"/>
  <c r="AF2298" i="64"/>
  <c r="AF2325" i="64"/>
  <c r="AF431" i="64"/>
  <c r="X2298" i="64"/>
  <c r="X2325" i="64"/>
  <c r="X431" i="64"/>
  <c r="CK2295" i="64"/>
  <c r="CK2322" i="64"/>
  <c r="CK428" i="64"/>
  <c r="CC2295" i="64"/>
  <c r="CC2322" i="64"/>
  <c r="CC428" i="64"/>
  <c r="BU2295" i="64"/>
  <c r="BU2322" i="64"/>
  <c r="BU428" i="64"/>
  <c r="BM2295" i="64"/>
  <c r="BM428" i="64"/>
  <c r="BM2322" i="64"/>
  <c r="BE2295" i="64"/>
  <c r="BE2322" i="64"/>
  <c r="BE428" i="64"/>
  <c r="AW2295" i="64"/>
  <c r="AW2322" i="64"/>
  <c r="AW428" i="64"/>
  <c r="AO2295" i="64"/>
  <c r="AO2322" i="64"/>
  <c r="AO428" i="64"/>
  <c r="AG2295" i="64"/>
  <c r="AG2322" i="64"/>
  <c r="AG428" i="64"/>
  <c r="Y2295" i="64"/>
  <c r="Y2322" i="64"/>
  <c r="Y428" i="64"/>
  <c r="DE2299" i="64"/>
  <c r="DE2317" i="64" s="1"/>
  <c r="DE2326" i="64"/>
  <c r="DE432" i="64"/>
  <c r="CW2299" i="64"/>
  <c r="CW2317" i="64" s="1"/>
  <c r="CW2326" i="64"/>
  <c r="CW432" i="64"/>
  <c r="CO2299" i="64"/>
  <c r="CO2317" i="64" s="1"/>
  <c r="CO2326" i="64"/>
  <c r="CO432" i="64"/>
  <c r="DD2298" i="64"/>
  <c r="DD2316" i="64" s="1"/>
  <c r="DD2325" i="64"/>
  <c r="DD431" i="64"/>
  <c r="CV2298" i="64"/>
  <c r="CV2316" i="64" s="1"/>
  <c r="CV2325" i="64"/>
  <c r="CV431" i="64"/>
  <c r="DK2295" i="64"/>
  <c r="DK2313" i="64" s="1"/>
  <c r="DK2322" i="64"/>
  <c r="DK428" i="64"/>
  <c r="DC2295" i="64"/>
  <c r="DC2313" i="64" s="1"/>
  <c r="DC2322" i="64"/>
  <c r="DC428" i="64"/>
  <c r="CU2295" i="64"/>
  <c r="CU2313" i="64" s="1"/>
  <c r="CU2322" i="64"/>
  <c r="CU428" i="64"/>
  <c r="DJ2294" i="64"/>
  <c r="DJ2321" i="64"/>
  <c r="DJ2333" i="64" s="1"/>
  <c r="DJ427" i="64"/>
  <c r="DB2294" i="64"/>
  <c r="DB2321" i="64"/>
  <c r="DB2333" i="64" s="1"/>
  <c r="DB427" i="64"/>
  <c r="CT2294" i="64"/>
  <c r="CT2321" i="64"/>
  <c r="CT2333" i="64" s="1"/>
  <c r="CT427" i="64"/>
  <c r="CB2294" i="64"/>
  <c r="CB2321" i="64"/>
  <c r="CB2333" i="64" s="1"/>
  <c r="CB427" i="64"/>
  <c r="X2294" i="64"/>
  <c r="X2321" i="64"/>
  <c r="X2333" i="64" s="1"/>
  <c r="X427" i="64"/>
  <c r="X2299" i="64"/>
  <c r="X2326" i="64"/>
  <c r="X432" i="64"/>
  <c r="AO2298" i="64"/>
  <c r="AO2325" i="64"/>
  <c r="AO431" i="64"/>
  <c r="BF2295" i="64"/>
  <c r="BF2322" i="64"/>
  <c r="BF428" i="64"/>
  <c r="DC2294" i="64"/>
  <c r="DC2321" i="64"/>
  <c r="DC2333" i="64" s="1"/>
  <c r="DC427" i="64"/>
  <c r="BR2294" i="64"/>
  <c r="BR2321" i="64"/>
  <c r="BR2333" i="64" s="1"/>
  <c r="BR427" i="64"/>
  <c r="V2294" i="64"/>
  <c r="V2321" i="64"/>
  <c r="V2333" i="64" s="1"/>
  <c r="V427" i="64"/>
  <c r="BB2299" i="64"/>
  <c r="BB2326" i="64"/>
  <c r="BB432" i="64"/>
  <c r="CI2298" i="64"/>
  <c r="CI2325" i="64"/>
  <c r="CI431" i="64"/>
  <c r="CJ2295" i="64"/>
  <c r="CJ2322" i="64"/>
  <c r="CJ428" i="64"/>
  <c r="DD2299" i="64"/>
  <c r="DD2317" i="64" s="1"/>
  <c r="DD2326" i="64"/>
  <c r="DD432" i="64"/>
  <c r="CV2299" i="64"/>
  <c r="CV2317" i="64" s="1"/>
  <c r="CV2326" i="64"/>
  <c r="CV432" i="64"/>
  <c r="DK2298" i="64"/>
  <c r="DK2316" i="64" s="1"/>
  <c r="DK2325" i="64"/>
  <c r="DK431" i="64"/>
  <c r="DC2298" i="64"/>
  <c r="DC2316" i="64" s="1"/>
  <c r="DC2325" i="64"/>
  <c r="DC431" i="64"/>
  <c r="CU2298" i="64"/>
  <c r="CU2316" i="64" s="1"/>
  <c r="CU431" i="64"/>
  <c r="CU2325" i="64"/>
  <c r="DJ2295" i="64"/>
  <c r="DJ2313" i="64" s="1"/>
  <c r="DJ2322" i="64"/>
  <c r="DJ428" i="64"/>
  <c r="DB2295" i="64"/>
  <c r="DB2313" i="64" s="1"/>
  <c r="DB2322" i="64"/>
  <c r="DB428" i="64"/>
  <c r="CT2295" i="64"/>
  <c r="CT2313" i="64" s="1"/>
  <c r="CT2322" i="64"/>
  <c r="CT428" i="64"/>
  <c r="DI2294" i="64"/>
  <c r="DI2321" i="64"/>
  <c r="DI2333" i="64" s="1"/>
  <c r="DI427" i="64"/>
  <c r="DA2294" i="64"/>
  <c r="DA2321" i="64"/>
  <c r="DA2333" i="64" s="1"/>
  <c r="DA427" i="64"/>
  <c r="CS2294" i="64"/>
  <c r="CS2321" i="64"/>
  <c r="CS2333" i="64" s="1"/>
  <c r="CS427" i="64"/>
  <c r="CG2294" i="64"/>
  <c r="CG2321" i="64"/>
  <c r="CG2333" i="64" s="1"/>
  <c r="CG427" i="64"/>
  <c r="BY2294" i="64"/>
  <c r="BY2321" i="64"/>
  <c r="BY2333" i="64" s="1"/>
  <c r="BY427" i="64"/>
  <c r="BY441" i="64" s="1"/>
  <c r="BQ2294" i="64"/>
  <c r="BQ2321" i="64"/>
  <c r="BQ2333" i="64" s="1"/>
  <c r="BQ427" i="64"/>
  <c r="AK2294" i="64"/>
  <c r="AK2321" i="64"/>
  <c r="AK2333" i="64" s="1"/>
  <c r="AK427" i="64"/>
  <c r="AC2294" i="64"/>
  <c r="AC2321" i="64"/>
  <c r="AC2333" i="64" s="1"/>
  <c r="AC427" i="64"/>
  <c r="U2294" i="64"/>
  <c r="U2321" i="64"/>
  <c r="U2333" i="64" s="1"/>
  <c r="U427" i="64"/>
  <c r="CG2299" i="64"/>
  <c r="CG2326" i="64"/>
  <c r="CG432" i="64"/>
  <c r="BY2299" i="64"/>
  <c r="BY2326" i="64"/>
  <c r="BY432" i="64"/>
  <c r="BQ2299" i="64"/>
  <c r="BQ2326" i="64"/>
  <c r="BQ432" i="64"/>
  <c r="BI2299" i="64"/>
  <c r="BI2326" i="64"/>
  <c r="BI432" i="64"/>
  <c r="BA2299" i="64"/>
  <c r="BA2326" i="64"/>
  <c r="BA432" i="64"/>
  <c r="AS2299" i="64"/>
  <c r="AS2326" i="64"/>
  <c r="AS432" i="64"/>
  <c r="AK2299" i="64"/>
  <c r="AK2326" i="64"/>
  <c r="AK432" i="64"/>
  <c r="AC2299" i="64"/>
  <c r="AC2326" i="64"/>
  <c r="AC432" i="64"/>
  <c r="U2299" i="64"/>
  <c r="U2326" i="64"/>
  <c r="U432" i="64"/>
  <c r="CH2298" i="64"/>
  <c r="CH2325" i="64"/>
  <c r="CH431" i="64"/>
  <c r="BZ2298" i="64"/>
  <c r="BZ2325" i="64"/>
  <c r="BZ431" i="64"/>
  <c r="BR2298" i="64"/>
  <c r="BR2325" i="64"/>
  <c r="BR431" i="64"/>
  <c r="BJ2298" i="64"/>
  <c r="BJ431" i="64"/>
  <c r="BJ2325" i="64"/>
  <c r="BB2298" i="64"/>
  <c r="BB2325" i="64"/>
  <c r="BB431" i="64"/>
  <c r="AT2298" i="64"/>
  <c r="AT2325" i="64"/>
  <c r="AT431" i="64"/>
  <c r="AL2298" i="64"/>
  <c r="AL2325" i="64"/>
  <c r="AL431" i="64"/>
  <c r="AD2298" i="64"/>
  <c r="AD2325" i="64"/>
  <c r="AD431" i="64"/>
  <c r="V2298" i="64"/>
  <c r="V2325" i="64"/>
  <c r="V431" i="64"/>
  <c r="CI2295" i="64"/>
  <c r="CI2322" i="64"/>
  <c r="CI428" i="64"/>
  <c r="CA2295" i="64"/>
  <c r="CA2322" i="64"/>
  <c r="CA428" i="64"/>
  <c r="BS2295" i="64"/>
  <c r="BS2322" i="64"/>
  <c r="BS428" i="64"/>
  <c r="BK2295" i="64"/>
  <c r="BK2322" i="64"/>
  <c r="BK428" i="64"/>
  <c r="BC2295" i="64"/>
  <c r="BC2322" i="64"/>
  <c r="BC428" i="64"/>
  <c r="AU2295" i="64"/>
  <c r="AU2322" i="64"/>
  <c r="AU428" i="64"/>
  <c r="AM2295" i="64"/>
  <c r="AM2322" i="64"/>
  <c r="AM428" i="64"/>
  <c r="AE2295" i="64"/>
  <c r="AE2322" i="64"/>
  <c r="AE428" i="64"/>
  <c r="W2295" i="64"/>
  <c r="W2322" i="64"/>
  <c r="W428" i="64"/>
  <c r="DK2299" i="64"/>
  <c r="DK2317" i="64" s="1"/>
  <c r="DK2326" i="64"/>
  <c r="DK432" i="64"/>
  <c r="DC2299" i="64"/>
  <c r="DC2317" i="64" s="1"/>
  <c r="DC2326" i="64"/>
  <c r="DC432" i="64"/>
  <c r="CU2299" i="64"/>
  <c r="CU2317" i="64" s="1"/>
  <c r="CU2326" i="64"/>
  <c r="CU432" i="64"/>
  <c r="DJ2298" i="64"/>
  <c r="DJ2316" i="64" s="1"/>
  <c r="DJ2325" i="64"/>
  <c r="DJ431" i="64"/>
  <c r="DB2298" i="64"/>
  <c r="DB2316" i="64" s="1"/>
  <c r="DB2325" i="64"/>
  <c r="DB431" i="64"/>
  <c r="CT2298" i="64"/>
  <c r="CT2316" i="64" s="1"/>
  <c r="CT2325" i="64"/>
  <c r="CT431" i="64"/>
  <c r="DI2295" i="64"/>
  <c r="DI2313" i="64" s="1"/>
  <c r="DI2322" i="64"/>
  <c r="DI428" i="64"/>
  <c r="DA2295" i="64"/>
  <c r="DA2313" i="64" s="1"/>
  <c r="DA2322" i="64"/>
  <c r="DA428" i="64"/>
  <c r="CS2295" i="64"/>
  <c r="CS2313" i="64" s="1"/>
  <c r="CS2322" i="64"/>
  <c r="CS428" i="64"/>
  <c r="DH2294" i="64"/>
  <c r="DH2321" i="64"/>
  <c r="DH2333" i="64" s="1"/>
  <c r="DH427" i="64"/>
  <c r="CZ2294" i="64"/>
  <c r="CZ2321" i="64"/>
  <c r="CZ2333" i="64" s="1"/>
  <c r="CZ427" i="64"/>
  <c r="CR2294" i="64"/>
  <c r="CR2321" i="64"/>
  <c r="CR2333" i="64" s="1"/>
  <c r="CR427" i="64"/>
  <c r="BT2294" i="64"/>
  <c r="BT2321" i="64"/>
  <c r="BT2333" i="64" s="1"/>
  <c r="BT427" i="64"/>
  <c r="AF2294" i="64"/>
  <c r="AF2321" i="64"/>
  <c r="AF2333" i="64" s="1"/>
  <c r="AF427" i="64"/>
  <c r="BD2299" i="64"/>
  <c r="BD2326" i="64"/>
  <c r="BD432" i="64"/>
  <c r="CC2298" i="64"/>
  <c r="CC2325" i="64"/>
  <c r="CC431" i="64"/>
  <c r="Y2298" i="64"/>
  <c r="Y2325" i="64"/>
  <c r="Y431" i="64"/>
  <c r="AP2295" i="64"/>
  <c r="AP2322" i="64"/>
  <c r="AP428" i="64"/>
  <c r="CU2294" i="64"/>
  <c r="CU2321" i="64"/>
  <c r="CU2333" i="64" s="1"/>
  <c r="CU427" i="64"/>
  <c r="BJ2294" i="64"/>
  <c r="BJ2321" i="64"/>
  <c r="BJ2333" i="64" s="1"/>
  <c r="BJ427" i="64"/>
  <c r="AD2294" i="64"/>
  <c r="AD2321" i="64"/>
  <c r="AD2333" i="64" s="1"/>
  <c r="AD427" i="64"/>
  <c r="BJ2299" i="64"/>
  <c r="BJ432" i="64"/>
  <c r="BJ2326" i="64"/>
  <c r="V2299" i="64"/>
  <c r="V2326" i="64"/>
  <c r="V432" i="64"/>
  <c r="BC2298" i="64"/>
  <c r="BC2325" i="64"/>
  <c r="BC431" i="64"/>
  <c r="W2298" i="64"/>
  <c r="W2325" i="64"/>
  <c r="W431" i="64"/>
  <c r="BD2295" i="64"/>
  <c r="BD2322" i="64"/>
  <c r="BD428" i="64"/>
  <c r="X2295" i="64"/>
  <c r="X2322" i="64"/>
  <c r="X428" i="64"/>
  <c r="AS2294" i="64"/>
  <c r="AS2321" i="64"/>
  <c r="AS2333" i="64" s="1"/>
  <c r="AS427" i="64"/>
  <c r="CF2294" i="64"/>
  <c r="CF2321" i="64"/>
  <c r="CF2333" i="64" s="1"/>
  <c r="CF427" i="64"/>
  <c r="BX2294" i="64"/>
  <c r="BX2321" i="64"/>
  <c r="BX2333" i="64" s="1"/>
  <c r="BX427" i="64"/>
  <c r="BP2294" i="64"/>
  <c r="BP2321" i="64"/>
  <c r="BP2333" i="64" s="1"/>
  <c r="BP427" i="64"/>
  <c r="BH2294" i="64"/>
  <c r="BH2321" i="64"/>
  <c r="BH2333" i="64" s="1"/>
  <c r="BH427" i="64"/>
  <c r="AZ2294" i="64"/>
  <c r="AZ2321" i="64"/>
  <c r="AZ2333" i="64" s="1"/>
  <c r="AZ427" i="64"/>
  <c r="AR2294" i="64"/>
  <c r="AR2321" i="64"/>
  <c r="AR2333" i="64" s="1"/>
  <c r="AR427" i="64"/>
  <c r="AJ2294" i="64"/>
  <c r="AJ2321" i="64"/>
  <c r="AJ2333" i="64" s="1"/>
  <c r="AJ427" i="64"/>
  <c r="AB2294" i="64"/>
  <c r="AB2321" i="64"/>
  <c r="AB2333" i="64" s="1"/>
  <c r="AB427" i="64"/>
  <c r="T2294" i="64"/>
  <c r="T2321" i="64"/>
  <c r="T2333" i="64" s="1"/>
  <c r="T427" i="64"/>
  <c r="CF2299" i="64"/>
  <c r="CF2326" i="64"/>
  <c r="CF432" i="64"/>
  <c r="BX2299" i="64"/>
  <c r="BX2326" i="64"/>
  <c r="BX432" i="64"/>
  <c r="BP2299" i="64"/>
  <c r="BP2326" i="64"/>
  <c r="BP432" i="64"/>
  <c r="BH2299" i="64"/>
  <c r="BH2326" i="64"/>
  <c r="BH432" i="64"/>
  <c r="AZ2299" i="64"/>
  <c r="AZ2326" i="64"/>
  <c r="AZ432" i="64"/>
  <c r="AR2299" i="64"/>
  <c r="AR2326" i="64"/>
  <c r="AR432" i="64"/>
  <c r="AJ2299" i="64"/>
  <c r="AJ2326" i="64"/>
  <c r="AJ432" i="64"/>
  <c r="AB2299" i="64"/>
  <c r="AB2326" i="64"/>
  <c r="AB432" i="64"/>
  <c r="T2299" i="64"/>
  <c r="T2326" i="64"/>
  <c r="T432" i="64"/>
  <c r="CG2298" i="64"/>
  <c r="CG2325" i="64"/>
  <c r="CG431" i="64"/>
  <c r="BY2298" i="64"/>
  <c r="BY2325" i="64"/>
  <c r="BY431" i="64"/>
  <c r="BQ2298" i="64"/>
  <c r="BQ2325" i="64"/>
  <c r="BQ431" i="64"/>
  <c r="BI2298" i="64"/>
  <c r="BI2325" i="64"/>
  <c r="BI431" i="64"/>
  <c r="BA2298" i="64"/>
  <c r="BA2325" i="64"/>
  <c r="BA431" i="64"/>
  <c r="AS2298" i="64"/>
  <c r="AS2325" i="64"/>
  <c r="AS431" i="64"/>
  <c r="AK2298" i="64"/>
  <c r="AK2325" i="64"/>
  <c r="AK431" i="64"/>
  <c r="AC2298" i="64"/>
  <c r="AC2325" i="64"/>
  <c r="AC431" i="64"/>
  <c r="U2298" i="64"/>
  <c r="U2325" i="64"/>
  <c r="U431" i="64"/>
  <c r="CH2295" i="64"/>
  <c r="CH428" i="64"/>
  <c r="CH2322" i="64"/>
  <c r="BZ2295" i="64"/>
  <c r="BZ2322" i="64"/>
  <c r="BZ428" i="64"/>
  <c r="BR2295" i="64"/>
  <c r="BR2322" i="64"/>
  <c r="BR428" i="64"/>
  <c r="BJ2295" i="64"/>
  <c r="BJ2322" i="64"/>
  <c r="BJ428" i="64"/>
  <c r="BB2295" i="64"/>
  <c r="BB2322" i="64"/>
  <c r="BB428" i="64"/>
  <c r="AT2295" i="64"/>
  <c r="AT2322" i="64"/>
  <c r="AT428" i="64"/>
  <c r="AL2295" i="64"/>
  <c r="AL2322" i="64"/>
  <c r="AL428" i="64"/>
  <c r="AD2295" i="64"/>
  <c r="AD2322" i="64"/>
  <c r="AD428" i="64"/>
  <c r="V2295" i="64"/>
  <c r="V2322" i="64"/>
  <c r="V428" i="64"/>
  <c r="DJ2299" i="64"/>
  <c r="DJ2317" i="64" s="1"/>
  <c r="DJ2326" i="64"/>
  <c r="DJ432" i="64"/>
  <c r="DB2299" i="64"/>
  <c r="DB2317" i="64" s="1"/>
  <c r="DB2326" i="64"/>
  <c r="DB432" i="64"/>
  <c r="CT2299" i="64"/>
  <c r="CT2317" i="64" s="1"/>
  <c r="CT2326" i="64"/>
  <c r="CT432" i="64"/>
  <c r="DI2298" i="64"/>
  <c r="DI2316" i="64" s="1"/>
  <c r="DI2325" i="64"/>
  <c r="DI431" i="64"/>
  <c r="DA2298" i="64"/>
  <c r="DA2316" i="64" s="1"/>
  <c r="DA2325" i="64"/>
  <c r="DA431" i="64"/>
  <c r="CS2298" i="64"/>
  <c r="CS2316" i="64" s="1"/>
  <c r="CS2325" i="64"/>
  <c r="CS431" i="64"/>
  <c r="DH2295" i="64"/>
  <c r="DH2313" i="64" s="1"/>
  <c r="DH2322" i="64"/>
  <c r="DH428" i="64"/>
  <c r="CZ2295" i="64"/>
  <c r="CZ2313" i="64" s="1"/>
  <c r="CZ2322" i="64"/>
  <c r="CZ428" i="64"/>
  <c r="CR2295" i="64"/>
  <c r="CR2313" i="64" s="1"/>
  <c r="CR2322" i="64"/>
  <c r="CR428" i="64"/>
  <c r="DG2294" i="64"/>
  <c r="DG2321" i="64"/>
  <c r="DG2333" i="64" s="1"/>
  <c r="DG427" i="64"/>
  <c r="CY2294" i="64"/>
  <c r="CY2321" i="64"/>
  <c r="CY2333" i="64" s="1"/>
  <c r="CY427" i="64"/>
  <c r="CQ2294" i="64"/>
  <c r="CQ2321" i="64"/>
  <c r="CQ2333" i="64" s="1"/>
  <c r="CQ427" i="64"/>
  <c r="CJ2294" i="64"/>
  <c r="CJ2321" i="64"/>
  <c r="CJ2333" i="64" s="1"/>
  <c r="CJ427" i="64"/>
  <c r="AN2294" i="64"/>
  <c r="AN2321" i="64"/>
  <c r="AN2333" i="64" s="1"/>
  <c r="AN427" i="64"/>
  <c r="BL2299" i="64"/>
  <c r="BL2326" i="64"/>
  <c r="BL432" i="64"/>
  <c r="CK2298" i="64"/>
  <c r="CK2325" i="64"/>
  <c r="CK431" i="64"/>
  <c r="AW2298" i="64"/>
  <c r="AW2325" i="64"/>
  <c r="AW431" i="64"/>
  <c r="BV2295" i="64"/>
  <c r="BV2322" i="64"/>
  <c r="BV428" i="64"/>
  <c r="Z2295" i="64"/>
  <c r="Z2322" i="64"/>
  <c r="Z428" i="64"/>
  <c r="BZ2294" i="64"/>
  <c r="BZ2321" i="64"/>
  <c r="BZ2333" i="64" s="1"/>
  <c r="BZ427" i="64"/>
  <c r="BB2294" i="64"/>
  <c r="BB2321" i="64"/>
  <c r="BB2333" i="64" s="1"/>
  <c r="BB427" i="64"/>
  <c r="CH2299" i="64"/>
  <c r="CH2326" i="64"/>
  <c r="CH432" i="64"/>
  <c r="AT2299" i="64"/>
  <c r="AT2326" i="64"/>
  <c r="AT432" i="64"/>
  <c r="CA2298" i="64"/>
  <c r="CA2325" i="64"/>
  <c r="CA431" i="64"/>
  <c r="AU2298" i="64"/>
  <c r="AU2325" i="64"/>
  <c r="AU431" i="64"/>
  <c r="CB2295" i="64"/>
  <c r="CB2322" i="64"/>
  <c r="CB428" i="64"/>
  <c r="AV2295" i="64"/>
  <c r="AV2322" i="64"/>
  <c r="AV428" i="64"/>
  <c r="BA2294" i="64"/>
  <c r="BA2321" i="64"/>
  <c r="BA2333" i="64" s="1"/>
  <c r="BA427" i="64"/>
  <c r="CE2294" i="64"/>
  <c r="CE2321" i="64"/>
  <c r="CE2333" i="64" s="1"/>
  <c r="CE427" i="64"/>
  <c r="BW2294" i="64"/>
  <c r="BW2321" i="64"/>
  <c r="BW2333" i="64" s="1"/>
  <c r="BW427" i="64"/>
  <c r="BO2294" i="64"/>
  <c r="BO2321" i="64"/>
  <c r="BO2333" i="64" s="1"/>
  <c r="BO427" i="64"/>
  <c r="BG2294" i="64"/>
  <c r="BG2321" i="64"/>
  <c r="BG2333" i="64" s="1"/>
  <c r="BG427" i="64"/>
  <c r="AY2294" i="64"/>
  <c r="AY2321" i="64"/>
  <c r="AY2333" i="64" s="1"/>
  <c r="AY427" i="64"/>
  <c r="AQ2294" i="64"/>
  <c r="AQ2321" i="64"/>
  <c r="AQ2333" i="64" s="1"/>
  <c r="AQ427" i="64"/>
  <c r="AI2294" i="64"/>
  <c r="AI2321" i="64"/>
  <c r="AI2333" i="64" s="1"/>
  <c r="AI427" i="64"/>
  <c r="AA2294" i="64"/>
  <c r="AA2321" i="64"/>
  <c r="AA2333" i="64" s="1"/>
  <c r="AA427" i="64"/>
  <c r="S2294" i="64"/>
  <c r="S2321" i="64"/>
  <c r="S2333" i="64" s="1"/>
  <c r="S427" i="64"/>
  <c r="CE2299" i="64"/>
  <c r="CE2326" i="64"/>
  <c r="CE432" i="64"/>
  <c r="BW2299" i="64"/>
  <c r="BW2326" i="64"/>
  <c r="BW432" i="64"/>
  <c r="BO2299" i="64"/>
  <c r="BO2326" i="64"/>
  <c r="BO432" i="64"/>
  <c r="BG2299" i="64"/>
  <c r="BG2326" i="64"/>
  <c r="BG432" i="64"/>
  <c r="AY2299" i="64"/>
  <c r="AY2326" i="64"/>
  <c r="AY432" i="64"/>
  <c r="AQ2299" i="64"/>
  <c r="AQ2326" i="64"/>
  <c r="AQ432" i="64"/>
  <c r="AI2299" i="64"/>
  <c r="AI2326" i="64"/>
  <c r="AI432" i="64"/>
  <c r="AA2299" i="64"/>
  <c r="AA2326" i="64"/>
  <c r="AA432" i="64"/>
  <c r="S2299" i="64"/>
  <c r="S2326" i="64"/>
  <c r="S432" i="64"/>
  <c r="CF2298" i="64"/>
  <c r="CF2325" i="64"/>
  <c r="CF431" i="64"/>
  <c r="BX2298" i="64"/>
  <c r="BX2325" i="64"/>
  <c r="BX431" i="64"/>
  <c r="BP2298" i="64"/>
  <c r="BP2325" i="64"/>
  <c r="BP431" i="64"/>
  <c r="BH2298" i="64"/>
  <c r="BH2325" i="64"/>
  <c r="BH431" i="64"/>
  <c r="AZ2298" i="64"/>
  <c r="AZ2325" i="64"/>
  <c r="AZ431" i="64"/>
  <c r="AR2298" i="64"/>
  <c r="AR2325" i="64"/>
  <c r="AR431" i="64"/>
  <c r="AJ2298" i="64"/>
  <c r="AJ431" i="64"/>
  <c r="AJ2325" i="64"/>
  <c r="AB2298" i="64"/>
  <c r="AB2325" i="64"/>
  <c r="AB431" i="64"/>
  <c r="T2298" i="64"/>
  <c r="T2325" i="64"/>
  <c r="T431" i="64"/>
  <c r="CG2295" i="64"/>
  <c r="CG2322" i="64"/>
  <c r="CG428" i="64"/>
  <c r="BY2295" i="64"/>
  <c r="BY2322" i="64"/>
  <c r="BY428" i="64"/>
  <c r="BQ2295" i="64"/>
  <c r="BQ2322" i="64"/>
  <c r="BQ428" i="64"/>
  <c r="BI2295" i="64"/>
  <c r="BI2322" i="64"/>
  <c r="BI428" i="64"/>
  <c r="BA2295" i="64"/>
  <c r="BA2322" i="64"/>
  <c r="BA428" i="64"/>
  <c r="AS2295" i="64"/>
  <c r="AS2322" i="64"/>
  <c r="AS428" i="64"/>
  <c r="AK2295" i="64"/>
  <c r="AK2322" i="64"/>
  <c r="AK428" i="64"/>
  <c r="AC2295" i="64"/>
  <c r="AC2322" i="64"/>
  <c r="AC428" i="64"/>
  <c r="U2295" i="64"/>
  <c r="U2322" i="64"/>
  <c r="U428" i="64"/>
  <c r="DI2299" i="64"/>
  <c r="DI2317" i="64" s="1"/>
  <c r="DI2326" i="64"/>
  <c r="DI432" i="64"/>
  <c r="DA2299" i="64"/>
  <c r="DA2317" i="64" s="1"/>
  <c r="DA2326" i="64"/>
  <c r="DA432" i="64"/>
  <c r="CS2299" i="64"/>
  <c r="CS2317" i="64" s="1"/>
  <c r="CS2326" i="64"/>
  <c r="CS432" i="64"/>
  <c r="DH2298" i="64"/>
  <c r="DH2316" i="64" s="1"/>
  <c r="DH2325" i="64"/>
  <c r="DH431" i="64"/>
  <c r="CZ2298" i="64"/>
  <c r="CZ2316" i="64" s="1"/>
  <c r="CZ2325" i="64"/>
  <c r="CZ431" i="64"/>
  <c r="CR2298" i="64"/>
  <c r="CR2316" i="64" s="1"/>
  <c r="CR2325" i="64"/>
  <c r="CR431" i="64"/>
  <c r="DG2295" i="64"/>
  <c r="DG2313" i="64" s="1"/>
  <c r="DG2322" i="64"/>
  <c r="DG428" i="64"/>
  <c r="CY2295" i="64"/>
  <c r="CY2313" i="64" s="1"/>
  <c r="CY2322" i="64"/>
  <c r="CY428" i="64"/>
  <c r="CQ2295" i="64"/>
  <c r="CQ2313" i="64" s="1"/>
  <c r="CQ2322" i="64"/>
  <c r="CQ428" i="64"/>
  <c r="DF2294" i="64"/>
  <c r="DF2321" i="64"/>
  <c r="DF2333" i="64" s="1"/>
  <c r="DF427" i="64"/>
  <c r="CX2294" i="64"/>
  <c r="CX2321" i="64"/>
  <c r="CX2333" i="64" s="1"/>
  <c r="CX427" i="64"/>
  <c r="CP2294" i="64"/>
  <c r="CP2321" i="64"/>
  <c r="CP2333" i="64" s="1"/>
  <c r="CP427" i="64"/>
  <c r="BD2294" i="64"/>
  <c r="BD2321" i="64"/>
  <c r="BD2333" i="64" s="1"/>
  <c r="BD427" i="64"/>
  <c r="CB2299" i="64"/>
  <c r="CB2326" i="64"/>
  <c r="CB432" i="64"/>
  <c r="AF2299" i="64"/>
  <c r="AF2326" i="64"/>
  <c r="AF432" i="64"/>
  <c r="BE2298" i="64"/>
  <c r="BE2325" i="64"/>
  <c r="BE431" i="64"/>
  <c r="CL2295" i="64"/>
  <c r="CL2322" i="64"/>
  <c r="CL428" i="64"/>
  <c r="AX2295" i="64"/>
  <c r="AX2322" i="64"/>
  <c r="AX428" i="64"/>
  <c r="AL2294" i="64"/>
  <c r="AL2321" i="64"/>
  <c r="AL2333" i="64" s="1"/>
  <c r="AL427" i="64"/>
  <c r="BR2299" i="64"/>
  <c r="BR2326" i="64"/>
  <c r="BR432" i="64"/>
  <c r="AL2299" i="64"/>
  <c r="AL2326" i="64"/>
  <c r="AL432" i="64"/>
  <c r="BS2298" i="64"/>
  <c r="BS2325" i="64"/>
  <c r="BS431" i="64"/>
  <c r="AM2298" i="64"/>
  <c r="AM2325" i="64"/>
  <c r="AM431" i="64"/>
  <c r="BT2295" i="64"/>
  <c r="BT2322" i="64"/>
  <c r="BT428" i="64"/>
  <c r="AF2295" i="64"/>
  <c r="AF2322" i="64"/>
  <c r="AF428" i="64"/>
  <c r="BI2294" i="64"/>
  <c r="BI2321" i="64"/>
  <c r="BI2333" i="64" s="1"/>
  <c r="BI427" i="64"/>
  <c r="CL2294" i="64"/>
  <c r="CL2321" i="64"/>
  <c r="CL2333" i="64" s="1"/>
  <c r="CL427" i="64"/>
  <c r="CD2294" i="64"/>
  <c r="CD2321" i="64"/>
  <c r="CD2333" i="64" s="1"/>
  <c r="CD427" i="64"/>
  <c r="BV2294" i="64"/>
  <c r="BV2321" i="64"/>
  <c r="BV2333" i="64" s="1"/>
  <c r="BV427" i="64"/>
  <c r="BN2294" i="64"/>
  <c r="BN2321" i="64"/>
  <c r="BN2333" i="64" s="1"/>
  <c r="BN427" i="64"/>
  <c r="BF2294" i="64"/>
  <c r="BF2321" i="64"/>
  <c r="BF2333" i="64" s="1"/>
  <c r="BF427" i="64"/>
  <c r="AX2294" i="64"/>
  <c r="AX2321" i="64"/>
  <c r="AX2333" i="64" s="1"/>
  <c r="AX427" i="64"/>
  <c r="AP2294" i="64"/>
  <c r="AP2321" i="64"/>
  <c r="AP2333" i="64" s="1"/>
  <c r="AP427" i="64"/>
  <c r="AH2294" i="64"/>
  <c r="AH2321" i="64"/>
  <c r="AH2333" i="64" s="1"/>
  <c r="AH427" i="64"/>
  <c r="Z2294" i="64"/>
  <c r="Z2321" i="64"/>
  <c r="Z2333" i="64" s="1"/>
  <c r="Z427" i="64"/>
  <c r="CL2299" i="64"/>
  <c r="CL2326" i="64"/>
  <c r="CL432" i="64"/>
  <c r="CD2299" i="64"/>
  <c r="CD2326" i="64"/>
  <c r="CD432" i="64"/>
  <c r="BV2299" i="64"/>
  <c r="BV2326" i="64"/>
  <c r="BV432" i="64"/>
  <c r="BN2299" i="64"/>
  <c r="BN2326" i="64"/>
  <c r="BN432" i="64"/>
  <c r="BF2299" i="64"/>
  <c r="BF2326" i="64"/>
  <c r="BF432" i="64"/>
  <c r="AX2299" i="64"/>
  <c r="AX2326" i="64"/>
  <c r="AX432" i="64"/>
  <c r="AP2299" i="64"/>
  <c r="AP2326" i="64"/>
  <c r="AP432" i="64"/>
  <c r="AH2299" i="64"/>
  <c r="AH2326" i="64"/>
  <c r="AH432" i="64"/>
  <c r="Z2299" i="64"/>
  <c r="Z2326" i="64"/>
  <c r="Z432" i="64"/>
  <c r="CE2298" i="64"/>
  <c r="CE2325" i="64"/>
  <c r="CE431" i="64"/>
  <c r="BW2298" i="64"/>
  <c r="BW2325" i="64"/>
  <c r="BW431" i="64"/>
  <c r="BO2298" i="64"/>
  <c r="BO2325" i="64"/>
  <c r="BO431" i="64"/>
  <c r="BG2298" i="64"/>
  <c r="BG2325" i="64"/>
  <c r="BG431" i="64"/>
  <c r="AY2298" i="64"/>
  <c r="AY2325" i="64"/>
  <c r="AY431" i="64"/>
  <c r="AQ2298" i="64"/>
  <c r="AQ2325" i="64"/>
  <c r="AQ431" i="64"/>
  <c r="AI2298" i="64"/>
  <c r="AI2325" i="64"/>
  <c r="AI431" i="64"/>
  <c r="AA2298" i="64"/>
  <c r="AA2325" i="64"/>
  <c r="AA431" i="64"/>
  <c r="S2298" i="64"/>
  <c r="S2325" i="64"/>
  <c r="S431" i="64"/>
  <c r="CF2295" i="64"/>
  <c r="CF2322" i="64"/>
  <c r="CF428" i="64"/>
  <c r="BX2295" i="64"/>
  <c r="BX2322" i="64"/>
  <c r="BX428" i="64"/>
  <c r="BP2295" i="64"/>
  <c r="BP428" i="64"/>
  <c r="BP2322" i="64"/>
  <c r="BH2295" i="64"/>
  <c r="BH2322" i="64"/>
  <c r="BH428" i="64"/>
  <c r="AZ2295" i="64"/>
  <c r="AZ428" i="64"/>
  <c r="AZ2322" i="64"/>
  <c r="AR2295" i="64"/>
  <c r="AR2322" i="64"/>
  <c r="AR428" i="64"/>
  <c r="AJ2295" i="64"/>
  <c r="AJ2322" i="64"/>
  <c r="AJ428" i="64"/>
  <c r="AB2295" i="64"/>
  <c r="AB2322" i="64"/>
  <c r="AB428" i="64"/>
  <c r="T2295" i="64"/>
  <c r="T2322" i="64"/>
  <c r="T428" i="64"/>
  <c r="DH2299" i="64"/>
  <c r="DH2317" i="64" s="1"/>
  <c r="DH2326" i="64"/>
  <c r="DH432" i="64"/>
  <c r="CZ2299" i="64"/>
  <c r="CZ2317" i="64" s="1"/>
  <c r="CZ2326" i="64"/>
  <c r="CZ432" i="64"/>
  <c r="CR2299" i="64"/>
  <c r="CR2317" i="64" s="1"/>
  <c r="CR2326" i="64"/>
  <c r="CR432" i="64"/>
  <c r="DG2298" i="64"/>
  <c r="DG2316" i="64" s="1"/>
  <c r="DG2325" i="64"/>
  <c r="DG431" i="64"/>
  <c r="CY2298" i="64"/>
  <c r="CY2316" i="64" s="1"/>
  <c r="CY2325" i="64"/>
  <c r="CY431" i="64"/>
  <c r="CQ2298" i="64"/>
  <c r="CQ2316" i="64" s="1"/>
  <c r="CQ2325" i="64"/>
  <c r="CQ431" i="64"/>
  <c r="DF2295" i="64"/>
  <c r="DF2313" i="64" s="1"/>
  <c r="DF2322" i="64"/>
  <c r="DF428" i="64"/>
  <c r="CX2295" i="64"/>
  <c r="CX2313" i="64" s="1"/>
  <c r="CX2322" i="64"/>
  <c r="CX428" i="64"/>
  <c r="CP2295" i="64"/>
  <c r="CP2313" i="64" s="1"/>
  <c r="CP2322" i="64"/>
  <c r="CP428" i="64"/>
  <c r="DE2294" i="64"/>
  <c r="DE2321" i="64"/>
  <c r="DE2333" i="64" s="1"/>
  <c r="DE427" i="64"/>
  <c r="CW2294" i="64"/>
  <c r="CW2321" i="64"/>
  <c r="CW2333" i="64" s="1"/>
  <c r="CW427" i="64"/>
  <c r="CO2294" i="64"/>
  <c r="CO2321" i="64"/>
  <c r="CO2333" i="64" s="1"/>
  <c r="CO427" i="64"/>
  <c r="BL2294" i="64"/>
  <c r="BL2321" i="64"/>
  <c r="BL2333" i="64" s="1"/>
  <c r="BL427" i="64"/>
  <c r="CJ2299" i="64"/>
  <c r="CJ2326" i="64"/>
  <c r="CJ432" i="64"/>
  <c r="AV2299" i="64"/>
  <c r="AV2326" i="64"/>
  <c r="AV432" i="64"/>
  <c r="BU2298" i="64"/>
  <c r="BU2325" i="64"/>
  <c r="BU431" i="64"/>
  <c r="AG2298" i="64"/>
  <c r="AG431" i="64"/>
  <c r="AG2325" i="64"/>
  <c r="BN2295" i="64"/>
  <c r="BN2322" i="64"/>
  <c r="BN428" i="64"/>
  <c r="CH2294" i="64"/>
  <c r="CH2321" i="64"/>
  <c r="CH2333" i="64" s="1"/>
  <c r="CH427" i="64"/>
  <c r="AT2294" i="64"/>
  <c r="AT2321" i="64"/>
  <c r="AT2333" i="64" s="1"/>
  <c r="AT427" i="64"/>
  <c r="BZ2299" i="64"/>
  <c r="BZ2326" i="64"/>
  <c r="BZ432" i="64"/>
  <c r="AD2299" i="64"/>
  <c r="AD2326" i="64"/>
  <c r="AD432" i="64"/>
  <c r="BK2298" i="64"/>
  <c r="BK2325" i="64"/>
  <c r="BK431" i="64"/>
  <c r="AE2298" i="64"/>
  <c r="AE2325" i="64"/>
  <c r="AE431" i="64"/>
  <c r="BL2295" i="64"/>
  <c r="BL2322" i="64"/>
  <c r="BL428" i="64"/>
  <c r="AN2295" i="64"/>
  <c r="AN2322" i="64"/>
  <c r="AN428" i="64"/>
  <c r="CK2294" i="64"/>
  <c r="CK2321" i="64"/>
  <c r="CK2333" i="64" s="1"/>
  <c r="CK427" i="64"/>
  <c r="CC2294" i="64"/>
  <c r="CC427" i="64"/>
  <c r="CC2321" i="64"/>
  <c r="CC2333" i="64" s="1"/>
  <c r="BU2294" i="64"/>
  <c r="BU2321" i="64"/>
  <c r="BU2333" i="64" s="1"/>
  <c r="BU427" i="64"/>
  <c r="BM2294" i="64"/>
  <c r="BM2321" i="64"/>
  <c r="BM2333" i="64" s="1"/>
  <c r="BM427" i="64"/>
  <c r="BE2294" i="64"/>
  <c r="BE2321" i="64"/>
  <c r="BE2333" i="64" s="1"/>
  <c r="BE427" i="64"/>
  <c r="AW2294" i="64"/>
  <c r="AW427" i="64"/>
  <c r="AW2321" i="64"/>
  <c r="AW2333" i="64" s="1"/>
  <c r="AO2294" i="64"/>
  <c r="AO2321" i="64"/>
  <c r="AO2333" i="64" s="1"/>
  <c r="AO427" i="64"/>
  <c r="AG2294" i="64"/>
  <c r="AG2321" i="64"/>
  <c r="AG2333" i="64" s="1"/>
  <c r="AG427" i="64"/>
  <c r="Y2294" i="64"/>
  <c r="Y2321" i="64"/>
  <c r="Y2333" i="64" s="1"/>
  <c r="Y427" i="64"/>
  <c r="CK2299" i="64"/>
  <c r="CK2326" i="64"/>
  <c r="CK432" i="64"/>
  <c r="CC2299" i="64"/>
  <c r="CC2326" i="64"/>
  <c r="CC432" i="64"/>
  <c r="BU2299" i="64"/>
  <c r="BU2326" i="64"/>
  <c r="BU432" i="64"/>
  <c r="BM2299" i="64"/>
  <c r="BM432" i="64"/>
  <c r="BM2326" i="64"/>
  <c r="BE2299" i="64"/>
  <c r="BE2326" i="64"/>
  <c r="BE432" i="64"/>
  <c r="AW2299" i="64"/>
  <c r="AW2326" i="64"/>
  <c r="AW432" i="64"/>
  <c r="AO2299" i="64"/>
  <c r="AO2326" i="64"/>
  <c r="AO432" i="64"/>
  <c r="AG2299" i="64"/>
  <c r="AG2326" i="64"/>
  <c r="AG432" i="64"/>
  <c r="Y2299" i="64"/>
  <c r="Y2326" i="64"/>
  <c r="Y432" i="64"/>
  <c r="CL2298" i="64"/>
  <c r="CL2325" i="64"/>
  <c r="CL431" i="64"/>
  <c r="CD2298" i="64"/>
  <c r="CD2325" i="64"/>
  <c r="CD431" i="64"/>
  <c r="BV2298" i="64"/>
  <c r="BV2325" i="64"/>
  <c r="BV431" i="64"/>
  <c r="BN2298" i="64"/>
  <c r="BN2325" i="64"/>
  <c r="BN431" i="64"/>
  <c r="BF2298" i="64"/>
  <c r="BF2325" i="64"/>
  <c r="BF431" i="64"/>
  <c r="AX2298" i="64"/>
  <c r="AX2325" i="64"/>
  <c r="AX431" i="64"/>
  <c r="AP2298" i="64"/>
  <c r="AP2325" i="64"/>
  <c r="AP431" i="64"/>
  <c r="AH2298" i="64"/>
  <c r="AH2325" i="64"/>
  <c r="AH431" i="64"/>
  <c r="Z2298" i="64"/>
  <c r="Z2325" i="64"/>
  <c r="Z431" i="64"/>
  <c r="CE2295" i="64"/>
  <c r="CE2322" i="64"/>
  <c r="CE428" i="64"/>
  <c r="BW2295" i="64"/>
  <c r="BW2322" i="64"/>
  <c r="BW428" i="64"/>
  <c r="BO2295" i="64"/>
  <c r="BO2322" i="64"/>
  <c r="BO428" i="64"/>
  <c r="BG2295" i="64"/>
  <c r="BG2322" i="64"/>
  <c r="BG428" i="64"/>
  <c r="AY2295" i="64"/>
  <c r="AY2322" i="64"/>
  <c r="AY428" i="64"/>
  <c r="AQ2295" i="64"/>
  <c r="AQ2322" i="64"/>
  <c r="AQ428" i="64"/>
  <c r="AI2295" i="64"/>
  <c r="AI2322" i="64"/>
  <c r="AI428" i="64"/>
  <c r="AA2295" i="64"/>
  <c r="AA2322" i="64"/>
  <c r="AA428" i="64"/>
  <c r="S2295" i="64"/>
  <c r="S2322" i="64"/>
  <c r="S428" i="64"/>
  <c r="DG2299" i="64"/>
  <c r="DG2317" i="64" s="1"/>
  <c r="DG2326" i="64"/>
  <c r="DG432" i="64"/>
  <c r="CY2299" i="64"/>
  <c r="CY2317" i="64" s="1"/>
  <c r="CY2326" i="64"/>
  <c r="CY432" i="64"/>
  <c r="CQ2299" i="64"/>
  <c r="CQ2317" i="64" s="1"/>
  <c r="CQ2326" i="64"/>
  <c r="CQ432" i="64"/>
  <c r="DF2298" i="64"/>
  <c r="DF2316" i="64" s="1"/>
  <c r="DF2325" i="64"/>
  <c r="DF431" i="64"/>
  <c r="CX2298" i="64"/>
  <c r="CX2316" i="64" s="1"/>
  <c r="CX2325" i="64"/>
  <c r="CX431" i="64"/>
  <c r="CP2298" i="64"/>
  <c r="CP2316" i="64" s="1"/>
  <c r="CP2325" i="64"/>
  <c r="CP431" i="64"/>
  <c r="DE2295" i="64"/>
  <c r="DE2313" i="64" s="1"/>
  <c r="DE2322" i="64"/>
  <c r="DE428" i="64"/>
  <c r="CW2295" i="64"/>
  <c r="CW2313" i="64" s="1"/>
  <c r="CW2322" i="64"/>
  <c r="CW428" i="64"/>
  <c r="CO2295" i="64"/>
  <c r="CO2322" i="64"/>
  <c r="CO428" i="64"/>
  <c r="DD2294" i="64"/>
  <c r="DD2321" i="64"/>
  <c r="DD2333" i="64" s="1"/>
  <c r="DD427" i="64"/>
  <c r="CV2294" i="64"/>
  <c r="CV2321" i="64"/>
  <c r="CV2333" i="64" s="1"/>
  <c r="CV427" i="64"/>
  <c r="DJ2203" i="64"/>
  <c r="DJ2237" i="64"/>
  <c r="DJ2272" i="64"/>
  <c r="DJ2290" i="64" s="1"/>
  <c r="DB2203" i="64"/>
  <c r="DB2272" i="64"/>
  <c r="DB2290" i="64" s="1"/>
  <c r="DB2237" i="64"/>
  <c r="CT2203" i="64"/>
  <c r="CT2237" i="64"/>
  <c r="CT2272" i="64"/>
  <c r="CT2290" i="64" s="1"/>
  <c r="DI2202" i="64"/>
  <c r="DI2271" i="64"/>
  <c r="DI2289" i="64" s="1"/>
  <c r="DI2236" i="64"/>
  <c r="DA2202" i="64"/>
  <c r="DA2271" i="64"/>
  <c r="DA2289" i="64" s="1"/>
  <c r="DA2236" i="64"/>
  <c r="CS2202" i="64"/>
  <c r="CS2271" i="64"/>
  <c r="CS2289" i="64" s="1"/>
  <c r="CS2236" i="64"/>
  <c r="DH2199" i="64"/>
  <c r="DH2268" i="64"/>
  <c r="DH2286" i="64" s="1"/>
  <c r="DH2233" i="64"/>
  <c r="CZ2199" i="64"/>
  <c r="CZ2268" i="64"/>
  <c r="CZ2286" i="64" s="1"/>
  <c r="CZ2233" i="64"/>
  <c r="CR2199" i="64"/>
  <c r="CR2268" i="64"/>
  <c r="CR2286" i="64" s="1"/>
  <c r="CR2233" i="64"/>
  <c r="DG2198" i="64"/>
  <c r="DG2224" i="64" s="1"/>
  <c r="DG2267" i="64"/>
  <c r="DG2232" i="64"/>
  <c r="DG2258" i="64" s="1"/>
  <c r="CY2198" i="64"/>
  <c r="CY2224" i="64" s="1"/>
  <c r="CY2267" i="64"/>
  <c r="CY2232" i="64"/>
  <c r="CY2258" i="64" s="1"/>
  <c r="CQ2198" i="64"/>
  <c r="CQ2224" i="64" s="1"/>
  <c r="CQ2267" i="64"/>
  <c r="CQ2232" i="64"/>
  <c r="CQ2258" i="64" s="1"/>
  <c r="AZ2198" i="64"/>
  <c r="AZ2224" i="64" s="1"/>
  <c r="AZ2267" i="64"/>
  <c r="AZ2232" i="64"/>
  <c r="BP2203" i="64"/>
  <c r="BP2229" i="64" s="1"/>
  <c r="BP2237" i="64"/>
  <c r="BP2263" i="64" s="1"/>
  <c r="BP2272" i="64"/>
  <c r="CG2202" i="64"/>
  <c r="CG2228" i="64" s="1"/>
  <c r="CG2236" i="64"/>
  <c r="CG2262" i="64" s="1"/>
  <c r="CG2271" i="64"/>
  <c r="AK2202" i="64"/>
  <c r="AK2228" i="64" s="1"/>
  <c r="AK2236" i="64"/>
  <c r="AK2262" i="64" s="1"/>
  <c r="AK2271" i="64"/>
  <c r="BJ2199" i="64"/>
  <c r="BJ2268" i="64"/>
  <c r="BJ2233" i="64"/>
  <c r="BJ2259" i="64" s="1"/>
  <c r="CE2198" i="64"/>
  <c r="CE2224" i="64" s="1"/>
  <c r="CE2267" i="64"/>
  <c r="CE2232" i="64"/>
  <c r="BW2198" i="64"/>
  <c r="BW2224" i="64" s="1"/>
  <c r="BW2267" i="64"/>
  <c r="BW2232" i="64"/>
  <c r="BO2198" i="64"/>
  <c r="BO2224" i="64" s="1"/>
  <c r="BO2267" i="64"/>
  <c r="BO2232" i="64"/>
  <c r="BG2198" i="64"/>
  <c r="BG2224" i="64" s="1"/>
  <c r="BG2267" i="64"/>
  <c r="BG2232" i="64"/>
  <c r="AY2198" i="64"/>
  <c r="AY2224" i="64" s="1"/>
  <c r="AY2232" i="64"/>
  <c r="AY2267" i="64"/>
  <c r="AQ2198" i="64"/>
  <c r="AQ2224" i="64" s="1"/>
  <c r="AQ2267" i="64"/>
  <c r="AQ2232" i="64"/>
  <c r="AI2198" i="64"/>
  <c r="AI2224" i="64" s="1"/>
  <c r="AI2267" i="64"/>
  <c r="AI2232" i="64"/>
  <c r="AA2198" i="64"/>
  <c r="AA2224" i="64" s="1"/>
  <c r="AA2267" i="64"/>
  <c r="AA2232" i="64"/>
  <c r="S2198" i="64"/>
  <c r="S2224" i="64" s="1"/>
  <c r="S2267" i="64"/>
  <c r="S2232" i="64"/>
  <c r="CE2203" i="64"/>
  <c r="CE2229" i="64" s="1"/>
  <c r="CE2237" i="64"/>
  <c r="CE2263" i="64" s="1"/>
  <c r="CE2272" i="64"/>
  <c r="BW2203" i="64"/>
  <c r="BW2229" i="64" s="1"/>
  <c r="BW2237" i="64"/>
  <c r="BW2263" i="64" s="1"/>
  <c r="BW2272" i="64"/>
  <c r="BO2203" i="64"/>
  <c r="BO2229" i="64" s="1"/>
  <c r="BO2237" i="64"/>
  <c r="BO2263" i="64" s="1"/>
  <c r="BO2272" i="64"/>
  <c r="BG2203" i="64"/>
  <c r="BG2229" i="64" s="1"/>
  <c r="BG2237" i="64"/>
  <c r="BG2263" i="64" s="1"/>
  <c r="BG2272" i="64"/>
  <c r="AY2203" i="64"/>
  <c r="AY2229" i="64" s="1"/>
  <c r="AY2237" i="64"/>
  <c r="AY2263" i="64" s="1"/>
  <c r="AY2272" i="64"/>
  <c r="AQ2203" i="64"/>
  <c r="AQ2229" i="64" s="1"/>
  <c r="AQ2237" i="64"/>
  <c r="AQ2263" i="64" s="1"/>
  <c r="AQ2272" i="64"/>
  <c r="AI2203" i="64"/>
  <c r="AI2229" i="64" s="1"/>
  <c r="AI2237" i="64"/>
  <c r="AI2263" i="64" s="1"/>
  <c r="AI2272" i="64"/>
  <c r="AA2203" i="64"/>
  <c r="AA2229" i="64" s="1"/>
  <c r="AA2237" i="64"/>
  <c r="AA2263" i="64" s="1"/>
  <c r="AA2272" i="64"/>
  <c r="S2203" i="64"/>
  <c r="S2229" i="64" s="1"/>
  <c r="S2237" i="64"/>
  <c r="S2263" i="64" s="1"/>
  <c r="S2272" i="64"/>
  <c r="CF2202" i="64"/>
  <c r="CF2228" i="64" s="1"/>
  <c r="CF2236" i="64"/>
  <c r="CF2262" i="64" s="1"/>
  <c r="CF2271" i="64"/>
  <c r="BX2202" i="64"/>
  <c r="BX2228" i="64" s="1"/>
  <c r="BX2236" i="64"/>
  <c r="BX2262" i="64" s="1"/>
  <c r="BX2271" i="64"/>
  <c r="BP2202" i="64"/>
  <c r="BP2228" i="64" s="1"/>
  <c r="BP2236" i="64"/>
  <c r="BP2262" i="64" s="1"/>
  <c r="BP2271" i="64"/>
  <c r="BH2202" i="64"/>
  <c r="BH2228" i="64" s="1"/>
  <c r="BH2236" i="64"/>
  <c r="BH2262" i="64" s="1"/>
  <c r="BH2271" i="64"/>
  <c r="AZ2202" i="64"/>
  <c r="AZ2228" i="64" s="1"/>
  <c r="AZ2236" i="64"/>
  <c r="AZ2262" i="64" s="1"/>
  <c r="AZ2271" i="64"/>
  <c r="AR2202" i="64"/>
  <c r="AR2228" i="64" s="1"/>
  <c r="AR2236" i="64"/>
  <c r="AR2262" i="64" s="1"/>
  <c r="AR2271" i="64"/>
  <c r="AJ2202" i="64"/>
  <c r="AJ2228" i="64" s="1"/>
  <c r="AJ2236" i="64"/>
  <c r="AJ2262" i="64" s="1"/>
  <c r="AJ2271" i="64"/>
  <c r="AB2202" i="64"/>
  <c r="AB2228" i="64" s="1"/>
  <c r="AB2236" i="64"/>
  <c r="AB2262" i="64" s="1"/>
  <c r="AB2271" i="64"/>
  <c r="T2202" i="64"/>
  <c r="T2228" i="64" s="1"/>
  <c r="T2236" i="64"/>
  <c r="T2262" i="64" s="1"/>
  <c r="T2271" i="64"/>
  <c r="CG2199" i="64"/>
  <c r="CG2268" i="64"/>
  <c r="CG2233" i="64"/>
  <c r="CG2259" i="64" s="1"/>
  <c r="BY2199" i="64"/>
  <c r="BY2268" i="64"/>
  <c r="BY2233" i="64"/>
  <c r="BY2259" i="64" s="1"/>
  <c r="BQ2199" i="64"/>
  <c r="BQ2268" i="64"/>
  <c r="BQ2233" i="64"/>
  <c r="BQ2259" i="64" s="1"/>
  <c r="BI2199" i="64"/>
  <c r="BI2268" i="64"/>
  <c r="BI2233" i="64"/>
  <c r="BI2259" i="64" s="1"/>
  <c r="BA2199" i="64"/>
  <c r="BA2268" i="64"/>
  <c r="BA2233" i="64"/>
  <c r="BA2259" i="64" s="1"/>
  <c r="AS2199" i="64"/>
  <c r="AS2268" i="64"/>
  <c r="AS2233" i="64"/>
  <c r="AS2259" i="64" s="1"/>
  <c r="AK2199" i="64"/>
  <c r="AK2268" i="64"/>
  <c r="AK2233" i="64"/>
  <c r="AK2259" i="64" s="1"/>
  <c r="AC2199" i="64"/>
  <c r="AC2268" i="64"/>
  <c r="AC2233" i="64"/>
  <c r="AC2259" i="64" s="1"/>
  <c r="U2199" i="64"/>
  <c r="U2268" i="64"/>
  <c r="U2233" i="64"/>
  <c r="U2259" i="64" s="1"/>
  <c r="DI2203" i="64"/>
  <c r="DI2272" i="64"/>
  <c r="DI2290" i="64" s="1"/>
  <c r="DI2237" i="64"/>
  <c r="DA2203" i="64"/>
  <c r="DA2272" i="64"/>
  <c r="DA2290" i="64" s="1"/>
  <c r="DA2237" i="64"/>
  <c r="CS2203" i="64"/>
  <c r="CS2272" i="64"/>
  <c r="CS2290" i="64" s="1"/>
  <c r="CS2237" i="64"/>
  <c r="DH2202" i="64"/>
  <c r="DH2271" i="64"/>
  <c r="DH2289" i="64" s="1"/>
  <c r="DH2236" i="64"/>
  <c r="CZ2202" i="64"/>
  <c r="CZ2271" i="64"/>
  <c r="CZ2289" i="64" s="1"/>
  <c r="CZ2236" i="64"/>
  <c r="CR2202" i="64"/>
  <c r="CR2271" i="64"/>
  <c r="CR2289" i="64" s="1"/>
  <c r="CR2236" i="64"/>
  <c r="DG2199" i="64"/>
  <c r="DG2233" i="64"/>
  <c r="DG2268" i="64"/>
  <c r="DG2286" i="64" s="1"/>
  <c r="CY2199" i="64"/>
  <c r="CY2233" i="64"/>
  <c r="CY2268" i="64"/>
  <c r="CY2286" i="64" s="1"/>
  <c r="CQ2199" i="64"/>
  <c r="CQ2268" i="64"/>
  <c r="CQ2286" i="64" s="1"/>
  <c r="CQ2233" i="64"/>
  <c r="DF2198" i="64"/>
  <c r="DF2224" i="64" s="1"/>
  <c r="DF2267" i="64"/>
  <c r="DF2232" i="64"/>
  <c r="DF2258" i="64" s="1"/>
  <c r="CX2198" i="64"/>
  <c r="CX2224" i="64" s="1"/>
  <c r="CX2267" i="64"/>
  <c r="CX2232" i="64"/>
  <c r="CX2258" i="64" s="1"/>
  <c r="CP2198" i="64"/>
  <c r="CP2224" i="64" s="1"/>
  <c r="CP2267" i="64"/>
  <c r="CP2232" i="64"/>
  <c r="CP2258" i="64" s="1"/>
  <c r="AJ2198" i="64"/>
  <c r="AJ2224" i="64" s="1"/>
  <c r="AJ2267" i="64"/>
  <c r="AJ2232" i="64"/>
  <c r="AR2203" i="64"/>
  <c r="AR2229" i="64" s="1"/>
  <c r="AR2237" i="64"/>
  <c r="AR2263" i="64" s="1"/>
  <c r="AR2272" i="64"/>
  <c r="AS2202" i="64"/>
  <c r="AS2228" i="64" s="1"/>
  <c r="AS2236" i="64"/>
  <c r="AS2262" i="64" s="1"/>
  <c r="AS2271" i="64"/>
  <c r="AL2199" i="64"/>
  <c r="AL2268" i="64"/>
  <c r="AL2233" i="64"/>
  <c r="AL2259" i="64" s="1"/>
  <c r="AX2198" i="64"/>
  <c r="AX2224" i="64" s="1"/>
  <c r="AX2267" i="64"/>
  <c r="AX2232" i="64"/>
  <c r="CL2203" i="64"/>
  <c r="CL2229" i="64" s="1"/>
  <c r="CL2237" i="64"/>
  <c r="CL2263" i="64" s="1"/>
  <c r="CL2272" i="64"/>
  <c r="BF2203" i="64"/>
  <c r="BF2229" i="64" s="1"/>
  <c r="BF2237" i="64"/>
  <c r="BF2263" i="64" s="1"/>
  <c r="BF2272" i="64"/>
  <c r="AH2203" i="64"/>
  <c r="AH2229" i="64" s="1"/>
  <c r="AH2237" i="64"/>
  <c r="AH2263" i="64" s="1"/>
  <c r="AH2272" i="64"/>
  <c r="CE2202" i="64"/>
  <c r="CE2228" i="64" s="1"/>
  <c r="CE2236" i="64"/>
  <c r="CE2262" i="64" s="1"/>
  <c r="CE2271" i="64"/>
  <c r="BG2202" i="64"/>
  <c r="BG2228" i="64" s="1"/>
  <c r="BG2236" i="64"/>
  <c r="BG2262" i="64" s="1"/>
  <c r="BG2271" i="64"/>
  <c r="AQ2202" i="64"/>
  <c r="AQ2228" i="64" s="1"/>
  <c r="AQ2236" i="64"/>
  <c r="AQ2262" i="64" s="1"/>
  <c r="AQ2271" i="64"/>
  <c r="S2202" i="64"/>
  <c r="S2228" i="64" s="1"/>
  <c r="S2236" i="64"/>
  <c r="S2262" i="64" s="1"/>
  <c r="S2271" i="64"/>
  <c r="BX2199" i="64"/>
  <c r="BX2268" i="64"/>
  <c r="BX2233" i="64"/>
  <c r="BX2259" i="64" s="1"/>
  <c r="BH2199" i="64"/>
  <c r="BH2268" i="64"/>
  <c r="BH2233" i="64"/>
  <c r="BH2259" i="64" s="1"/>
  <c r="AJ2199" i="64"/>
  <c r="AJ2268" i="64"/>
  <c r="AJ2233" i="64"/>
  <c r="AJ2259" i="64" s="1"/>
  <c r="DH2203" i="64"/>
  <c r="DH2272" i="64"/>
  <c r="DH2290" i="64" s="1"/>
  <c r="DH2237" i="64"/>
  <c r="CZ2203" i="64"/>
  <c r="CZ2272" i="64"/>
  <c r="CZ2290" i="64" s="1"/>
  <c r="CZ2237" i="64"/>
  <c r="CR2203" i="64"/>
  <c r="CR2272" i="64"/>
  <c r="CR2290" i="64" s="1"/>
  <c r="CR2237" i="64"/>
  <c r="DG2202" i="64"/>
  <c r="DG2236" i="64"/>
  <c r="DG2271" i="64"/>
  <c r="DG2289" i="64" s="1"/>
  <c r="CY2202" i="64"/>
  <c r="CY2236" i="64"/>
  <c r="CY2271" i="64"/>
  <c r="CY2289" i="64" s="1"/>
  <c r="CQ2202" i="64"/>
  <c r="CQ2236" i="64"/>
  <c r="CQ2271" i="64"/>
  <c r="CQ2289" i="64" s="1"/>
  <c r="DF2199" i="64"/>
  <c r="DF2268" i="64"/>
  <c r="DF2286" i="64" s="1"/>
  <c r="DF2233" i="64"/>
  <c r="CX2199" i="64"/>
  <c r="CX2268" i="64"/>
  <c r="CX2286" i="64" s="1"/>
  <c r="CX2233" i="64"/>
  <c r="CP2199" i="64"/>
  <c r="CP2268" i="64"/>
  <c r="CP2286" i="64" s="1"/>
  <c r="CP2233" i="64"/>
  <c r="DE2198" i="64"/>
  <c r="DE2224" i="64" s="1"/>
  <c r="DE2267" i="64"/>
  <c r="DE2232" i="64"/>
  <c r="DE2258" i="64" s="1"/>
  <c r="CW2198" i="64"/>
  <c r="CW2224" i="64" s="1"/>
  <c r="CW2267" i="64"/>
  <c r="CW2232" i="64"/>
  <c r="CW2258" i="64" s="1"/>
  <c r="CO2198" i="64"/>
  <c r="CO2224" i="64" s="1"/>
  <c r="CO2267" i="64"/>
  <c r="CO2232" i="64"/>
  <c r="CO2258" i="64" s="1"/>
  <c r="AR2198" i="64"/>
  <c r="AR2224" i="64" s="1"/>
  <c r="AR2267" i="64"/>
  <c r="AR2232" i="64"/>
  <c r="BH2203" i="64"/>
  <c r="BH2229" i="64" s="1"/>
  <c r="BH2237" i="64"/>
  <c r="BH2263" i="64" s="1"/>
  <c r="BH2272" i="64"/>
  <c r="BY2202" i="64"/>
  <c r="BY2228" i="64" s="1"/>
  <c r="BY2236" i="64"/>
  <c r="BY2262" i="64" s="1"/>
  <c r="BY2271" i="64"/>
  <c r="AC2202" i="64"/>
  <c r="AC2228" i="64" s="1"/>
  <c r="AC2236" i="64"/>
  <c r="AC2262" i="64" s="1"/>
  <c r="AC2271" i="64"/>
  <c r="BB2199" i="64"/>
  <c r="BB2268" i="64"/>
  <c r="BB2233" i="64"/>
  <c r="BB2259" i="64" s="1"/>
  <c r="CL2198" i="64"/>
  <c r="CL2224" i="64" s="1"/>
  <c r="CL2267" i="64"/>
  <c r="CL2232" i="64"/>
  <c r="AP2198" i="64"/>
  <c r="AP2224" i="64" s="1"/>
  <c r="AP2267" i="64"/>
  <c r="AP2232" i="64"/>
  <c r="CD2203" i="64"/>
  <c r="CD2229" i="64" s="1"/>
  <c r="CD2237" i="64"/>
  <c r="CD2263" i="64" s="1"/>
  <c r="CD2272" i="64"/>
  <c r="BN2203" i="64"/>
  <c r="BN2229" i="64" s="1"/>
  <c r="BN2237" i="64"/>
  <c r="BN2263" i="64" s="1"/>
  <c r="BN2272" i="64"/>
  <c r="AP2203" i="64"/>
  <c r="AP2229" i="64" s="1"/>
  <c r="AP2237" i="64"/>
  <c r="AP2263" i="64" s="1"/>
  <c r="AP2272" i="64"/>
  <c r="Z2203" i="64"/>
  <c r="Z2229" i="64" s="1"/>
  <c r="Z2237" i="64"/>
  <c r="Z2263" i="64" s="1"/>
  <c r="Z2272" i="64"/>
  <c r="BO2202" i="64"/>
  <c r="BO2228" i="64" s="1"/>
  <c r="BO2236" i="64"/>
  <c r="BO2262" i="64" s="1"/>
  <c r="BO2271" i="64"/>
  <c r="AY2202" i="64"/>
  <c r="AY2228" i="64" s="1"/>
  <c r="AY2236" i="64"/>
  <c r="AY2262" i="64" s="1"/>
  <c r="AY2271" i="64"/>
  <c r="AI2202" i="64"/>
  <c r="AI2228" i="64" s="1"/>
  <c r="AI2236" i="64"/>
  <c r="AI2262" i="64" s="1"/>
  <c r="AI2271" i="64"/>
  <c r="AA2202" i="64"/>
  <c r="AA2228" i="64" s="1"/>
  <c r="AA2236" i="64"/>
  <c r="AA2262" i="64" s="1"/>
  <c r="AA2271" i="64"/>
  <c r="CF2199" i="64"/>
  <c r="CF2268" i="64"/>
  <c r="CF2233" i="64"/>
  <c r="CF2259" i="64" s="1"/>
  <c r="BP2199" i="64"/>
  <c r="BP2268" i="64"/>
  <c r="BP2233" i="64"/>
  <c r="BP2259" i="64" s="1"/>
  <c r="AZ2199" i="64"/>
  <c r="AZ2268" i="64"/>
  <c r="AZ2233" i="64"/>
  <c r="AZ2259" i="64" s="1"/>
  <c r="AR2199" i="64"/>
  <c r="AR2268" i="64"/>
  <c r="AR2233" i="64"/>
  <c r="AR2259" i="64" s="1"/>
  <c r="AB2199" i="64"/>
  <c r="AB2268" i="64"/>
  <c r="AB2233" i="64"/>
  <c r="AB2259" i="64" s="1"/>
  <c r="T2199" i="64"/>
  <c r="T2268" i="64"/>
  <c r="T2233" i="64"/>
  <c r="T2259" i="64" s="1"/>
  <c r="BU2198" i="64"/>
  <c r="BU2224" i="64" s="1"/>
  <c r="BU2267" i="64"/>
  <c r="BU2232" i="64"/>
  <c r="AG2198" i="64"/>
  <c r="AG2224" i="64" s="1"/>
  <c r="AG2267" i="64"/>
  <c r="AG2232" i="64"/>
  <c r="BM2203" i="64"/>
  <c r="BM2229" i="64" s="1"/>
  <c r="BM2272" i="64"/>
  <c r="BM2237" i="64"/>
  <c r="BM2263" i="64" s="1"/>
  <c r="Y2203" i="64"/>
  <c r="Y2229" i="64" s="1"/>
  <c r="Y2272" i="64"/>
  <c r="Y2237" i="64"/>
  <c r="Y2263" i="64" s="1"/>
  <c r="BF2202" i="64"/>
  <c r="BF2228" i="64" s="1"/>
  <c r="BF2236" i="64"/>
  <c r="BF2262" i="64" s="1"/>
  <c r="BF2271" i="64"/>
  <c r="AY2199" i="64"/>
  <c r="AY2268" i="64"/>
  <c r="AY2233" i="64"/>
  <c r="AY2259" i="64" s="1"/>
  <c r="S2199" i="64"/>
  <c r="S2233" i="64"/>
  <c r="S2259" i="64" s="1"/>
  <c r="S2268" i="64"/>
  <c r="DG2203" i="64"/>
  <c r="DG2237" i="64"/>
  <c r="DG2272" i="64"/>
  <c r="DG2290" i="64" s="1"/>
  <c r="CY2203" i="64"/>
  <c r="CY2237" i="64"/>
  <c r="CY2272" i="64"/>
  <c r="CY2290" i="64" s="1"/>
  <c r="CQ2203" i="64"/>
  <c r="CQ2237" i="64"/>
  <c r="CQ2272" i="64"/>
  <c r="CQ2290" i="64" s="1"/>
  <c r="DF2202" i="64"/>
  <c r="DF2236" i="64"/>
  <c r="DF2271" i="64"/>
  <c r="DF2289" i="64" s="1"/>
  <c r="CX2202" i="64"/>
  <c r="CX2236" i="64"/>
  <c r="CX2271" i="64"/>
  <c r="CX2289" i="64" s="1"/>
  <c r="CP2202" i="64"/>
  <c r="CP2236" i="64"/>
  <c r="CP2271" i="64"/>
  <c r="CP2289" i="64" s="1"/>
  <c r="DE2199" i="64"/>
  <c r="DE2233" i="64"/>
  <c r="DE2268" i="64"/>
  <c r="DE2286" i="64" s="1"/>
  <c r="CW2199" i="64"/>
  <c r="CW2233" i="64"/>
  <c r="CW2268" i="64"/>
  <c r="CW2286" i="64" s="1"/>
  <c r="CO2199" i="64"/>
  <c r="CO2233" i="64"/>
  <c r="CO2268" i="64"/>
  <c r="CO2286" i="64" s="1"/>
  <c r="DD2198" i="64"/>
  <c r="DD2224" i="64" s="1"/>
  <c r="DD2232" i="64"/>
  <c r="DD2258" i="64" s="1"/>
  <c r="DD2267" i="64"/>
  <c r="CV2198" i="64"/>
  <c r="CV2224" i="64" s="1"/>
  <c r="CV2267" i="64"/>
  <c r="CV2232" i="64"/>
  <c r="CV2258" i="64" s="1"/>
  <c r="BH2198" i="64"/>
  <c r="BH2224" i="64" s="1"/>
  <c r="BH2267" i="64"/>
  <c r="BH2232" i="64"/>
  <c r="BX2203" i="64"/>
  <c r="BX2229" i="64" s="1"/>
  <c r="BX2237" i="64"/>
  <c r="BX2263" i="64" s="1"/>
  <c r="BX2272" i="64"/>
  <c r="T2203" i="64"/>
  <c r="T2229" i="64" s="1"/>
  <c r="T2237" i="64"/>
  <c r="T2263" i="64" s="1"/>
  <c r="T2272" i="64"/>
  <c r="CH2199" i="64"/>
  <c r="CH2268" i="64"/>
  <c r="CH2233" i="64"/>
  <c r="CH2259" i="64" s="1"/>
  <c r="BF2198" i="64"/>
  <c r="BF2224" i="64" s="1"/>
  <c r="BF2267" i="64"/>
  <c r="BF2232" i="64"/>
  <c r="BM2198" i="64"/>
  <c r="BM2224" i="64" s="1"/>
  <c r="BM2267" i="64"/>
  <c r="BM2232" i="64"/>
  <c r="Y2198" i="64"/>
  <c r="Y2224" i="64" s="1"/>
  <c r="Y2267" i="64"/>
  <c r="Y2232" i="64"/>
  <c r="BE2203" i="64"/>
  <c r="BE2229" i="64" s="1"/>
  <c r="BE2272" i="64"/>
  <c r="BE2237" i="64"/>
  <c r="BE2263" i="64" s="1"/>
  <c r="CD2202" i="64"/>
  <c r="CD2228" i="64" s="1"/>
  <c r="CD2236" i="64"/>
  <c r="CD2262" i="64" s="1"/>
  <c r="CD2271" i="64"/>
  <c r="AH2202" i="64"/>
  <c r="AH2228" i="64" s="1"/>
  <c r="AH2236" i="64"/>
  <c r="AH2262" i="64" s="1"/>
  <c r="AH2271" i="64"/>
  <c r="BO2199" i="64"/>
  <c r="BO2268" i="64"/>
  <c r="BO2233" i="64"/>
  <c r="BO2259" i="64" s="1"/>
  <c r="AA2199" i="64"/>
  <c r="AA2268" i="64"/>
  <c r="AA2233" i="64"/>
  <c r="AA2259" i="64" s="1"/>
  <c r="CJ2198" i="64"/>
  <c r="CJ2224" i="64" s="1"/>
  <c r="CJ2232" i="64"/>
  <c r="CJ2267" i="64"/>
  <c r="CB2198" i="64"/>
  <c r="CB2224" i="64" s="1"/>
  <c r="CB2232" i="64"/>
  <c r="CB2267" i="64"/>
  <c r="BT2198" i="64"/>
  <c r="BT2224" i="64" s="1"/>
  <c r="BT2267" i="64"/>
  <c r="BT2232" i="64"/>
  <c r="BL2198" i="64"/>
  <c r="BL2224" i="64" s="1"/>
  <c r="BL2232" i="64"/>
  <c r="BL2267" i="64"/>
  <c r="BD2198" i="64"/>
  <c r="BD2224" i="64" s="1"/>
  <c r="BD2232" i="64"/>
  <c r="BD2267" i="64"/>
  <c r="AV2198" i="64"/>
  <c r="AV2224" i="64" s="1"/>
  <c r="AV2267" i="64"/>
  <c r="AV2232" i="64"/>
  <c r="AN2198" i="64"/>
  <c r="AN2224" i="64" s="1"/>
  <c r="AN2232" i="64"/>
  <c r="AN2267" i="64"/>
  <c r="AF2198" i="64"/>
  <c r="AF2224" i="64" s="1"/>
  <c r="AF2232" i="64"/>
  <c r="AF2267" i="64"/>
  <c r="X2198" i="64"/>
  <c r="X2224" i="64" s="1"/>
  <c r="X2232" i="64"/>
  <c r="X2267" i="64"/>
  <c r="CJ2203" i="64"/>
  <c r="CJ2229" i="64" s="1"/>
  <c r="CJ2237" i="64"/>
  <c r="CJ2263" i="64" s="1"/>
  <c r="CJ2272" i="64"/>
  <c r="CB2203" i="64"/>
  <c r="CB2229" i="64" s="1"/>
  <c r="CB2272" i="64"/>
  <c r="CB2237" i="64"/>
  <c r="CB2263" i="64" s="1"/>
  <c r="BT2203" i="64"/>
  <c r="BT2229" i="64" s="1"/>
  <c r="BT2237" i="64"/>
  <c r="BT2263" i="64" s="1"/>
  <c r="BT2272" i="64"/>
  <c r="BL2203" i="64"/>
  <c r="BL2229" i="64" s="1"/>
  <c r="BL2237" i="64"/>
  <c r="BL2263" i="64" s="1"/>
  <c r="BL2272" i="64"/>
  <c r="BD2203" i="64"/>
  <c r="BD2229" i="64" s="1"/>
  <c r="BD2272" i="64"/>
  <c r="BD2237" i="64"/>
  <c r="BD2263" i="64" s="1"/>
  <c r="AV2203" i="64"/>
  <c r="AV2229" i="64" s="1"/>
  <c r="AV2237" i="64"/>
  <c r="AV2263" i="64" s="1"/>
  <c r="AV2272" i="64"/>
  <c r="AN2203" i="64"/>
  <c r="AN2229" i="64" s="1"/>
  <c r="AN2272" i="64"/>
  <c r="AN2237" i="64"/>
  <c r="AN2263" i="64" s="1"/>
  <c r="AF2203" i="64"/>
  <c r="AF2229" i="64" s="1"/>
  <c r="AF2237" i="64"/>
  <c r="AF2263" i="64" s="1"/>
  <c r="AF2272" i="64"/>
  <c r="X2203" i="64"/>
  <c r="X2229" i="64" s="1"/>
  <c r="X2237" i="64"/>
  <c r="X2263" i="64" s="1"/>
  <c r="X2272" i="64"/>
  <c r="CK2202" i="64"/>
  <c r="CK2228" i="64" s="1"/>
  <c r="CK2271" i="64"/>
  <c r="CK2236" i="64"/>
  <c r="CK2262" i="64" s="1"/>
  <c r="CC2202" i="64"/>
  <c r="CC2228" i="64" s="1"/>
  <c r="CC2271" i="64"/>
  <c r="CC2236" i="64"/>
  <c r="CC2262" i="64" s="1"/>
  <c r="BU2202" i="64"/>
  <c r="BU2228" i="64" s="1"/>
  <c r="BU2271" i="64"/>
  <c r="BU2236" i="64"/>
  <c r="BU2262" i="64" s="1"/>
  <c r="BM2202" i="64"/>
  <c r="BM2228" i="64" s="1"/>
  <c r="BM2271" i="64"/>
  <c r="BM2236" i="64"/>
  <c r="BM2262" i="64" s="1"/>
  <c r="BE2202" i="64"/>
  <c r="BE2228" i="64" s="1"/>
  <c r="BE2271" i="64"/>
  <c r="BE2236" i="64"/>
  <c r="BE2262" i="64" s="1"/>
  <c r="AW2202" i="64"/>
  <c r="AW2228" i="64" s="1"/>
  <c r="AW2271" i="64"/>
  <c r="AW2236" i="64"/>
  <c r="AW2262" i="64" s="1"/>
  <c r="AO2202" i="64"/>
  <c r="AO2228" i="64" s="1"/>
  <c r="AO2271" i="64"/>
  <c r="AO2236" i="64"/>
  <c r="AO2262" i="64" s="1"/>
  <c r="AG2202" i="64"/>
  <c r="AG2228" i="64" s="1"/>
  <c r="AG2271" i="64"/>
  <c r="AG2236" i="64"/>
  <c r="AG2262" i="64" s="1"/>
  <c r="Y2202" i="64"/>
  <c r="Y2228" i="64" s="1"/>
  <c r="Y2271" i="64"/>
  <c r="Y2236" i="64"/>
  <c r="Y2262" i="64" s="1"/>
  <c r="CL2199" i="64"/>
  <c r="CL2233" i="64"/>
  <c r="CL2259" i="64" s="1"/>
  <c r="CL2268" i="64"/>
  <c r="CD2199" i="64"/>
  <c r="CD2268" i="64"/>
  <c r="CD2233" i="64"/>
  <c r="CD2259" i="64" s="1"/>
  <c r="BV2199" i="64"/>
  <c r="BV2233" i="64"/>
  <c r="BV2259" i="64" s="1"/>
  <c r="BV2268" i="64"/>
  <c r="BN2199" i="64"/>
  <c r="BN2268" i="64"/>
  <c r="BN2233" i="64"/>
  <c r="BN2259" i="64" s="1"/>
  <c r="BF2199" i="64"/>
  <c r="BF2268" i="64"/>
  <c r="BF2233" i="64"/>
  <c r="BF2259" i="64" s="1"/>
  <c r="AX2199" i="64"/>
  <c r="AX2233" i="64"/>
  <c r="AX2259" i="64" s="1"/>
  <c r="AX2268" i="64"/>
  <c r="AP2199" i="64"/>
  <c r="AP2268" i="64"/>
  <c r="AP2233" i="64"/>
  <c r="AP2259" i="64" s="1"/>
  <c r="AH2199" i="64"/>
  <c r="AH2268" i="64"/>
  <c r="AH2233" i="64"/>
  <c r="AH2259" i="64" s="1"/>
  <c r="Z2199" i="64"/>
  <c r="Z2233" i="64"/>
  <c r="Z2259" i="64" s="1"/>
  <c r="Z2268" i="64"/>
  <c r="DF2203" i="64"/>
  <c r="DF2237" i="64"/>
  <c r="DF2272" i="64"/>
  <c r="DF2290" i="64" s="1"/>
  <c r="CX2203" i="64"/>
  <c r="CX2237" i="64"/>
  <c r="CX2272" i="64"/>
  <c r="CX2290" i="64" s="1"/>
  <c r="CP2203" i="64"/>
  <c r="CP2237" i="64"/>
  <c r="CP2272" i="64"/>
  <c r="CP2290" i="64" s="1"/>
  <c r="DE2202" i="64"/>
  <c r="DE2236" i="64"/>
  <c r="DE2271" i="64"/>
  <c r="DE2289" i="64" s="1"/>
  <c r="CW2202" i="64"/>
  <c r="CW2236" i="64"/>
  <c r="CW2271" i="64"/>
  <c r="CW2289" i="64" s="1"/>
  <c r="CO2202" i="64"/>
  <c r="CO2236" i="64"/>
  <c r="CO2271" i="64"/>
  <c r="CO2289" i="64" s="1"/>
  <c r="DD2199" i="64"/>
  <c r="DD2233" i="64"/>
  <c r="DD2268" i="64"/>
  <c r="DD2286" i="64" s="1"/>
  <c r="CV2199" i="64"/>
  <c r="CV2233" i="64"/>
  <c r="CV2268" i="64"/>
  <c r="CV2286" i="64" s="1"/>
  <c r="DK2198" i="64"/>
  <c r="DK2224" i="64" s="1"/>
  <c r="DK2267" i="64"/>
  <c r="DK2232" i="64"/>
  <c r="DK2258" i="64" s="1"/>
  <c r="DC2198" i="64"/>
  <c r="DC2224" i="64" s="1"/>
  <c r="DC2267" i="64"/>
  <c r="DC2232" i="64"/>
  <c r="DC2258" i="64" s="1"/>
  <c r="CU2198" i="64"/>
  <c r="CU2224" i="64" s="1"/>
  <c r="CU2267" i="64"/>
  <c r="CU2232" i="64"/>
  <c r="CU2258" i="64" s="1"/>
  <c r="BX2198" i="64"/>
  <c r="BX2224" i="64" s="1"/>
  <c r="BX2267" i="64"/>
  <c r="BX2232" i="64"/>
  <c r="T2198" i="64"/>
  <c r="T2224" i="64" s="1"/>
  <c r="T2267" i="64"/>
  <c r="T2232" i="64"/>
  <c r="AJ2203" i="64"/>
  <c r="AJ2229" i="64" s="1"/>
  <c r="AJ2237" i="64"/>
  <c r="AJ2263" i="64" s="1"/>
  <c r="AJ2272" i="64"/>
  <c r="BI2202" i="64"/>
  <c r="BI2228" i="64" s="1"/>
  <c r="BI2236" i="64"/>
  <c r="BI2262" i="64" s="1"/>
  <c r="BI2271" i="64"/>
  <c r="BZ2199" i="64"/>
  <c r="BZ2268" i="64"/>
  <c r="BZ2233" i="64"/>
  <c r="BZ2259" i="64" s="1"/>
  <c r="AD2199" i="64"/>
  <c r="AD2268" i="64"/>
  <c r="AD2233" i="64"/>
  <c r="AD2259" i="64" s="1"/>
  <c r="BV2198" i="64"/>
  <c r="BV2224" i="64" s="1"/>
  <c r="BV2232" i="64"/>
  <c r="BV2267" i="64"/>
  <c r="AH2198" i="64"/>
  <c r="AH2224" i="64" s="1"/>
  <c r="AH2232" i="64"/>
  <c r="AH2267" i="64"/>
  <c r="AX2203" i="64"/>
  <c r="AX2229" i="64" s="1"/>
  <c r="AX2237" i="64"/>
  <c r="AX2263" i="64" s="1"/>
  <c r="AX2272" i="64"/>
  <c r="BE2198" i="64"/>
  <c r="BE2224" i="64" s="1"/>
  <c r="BE2267" i="64"/>
  <c r="BE2232" i="64"/>
  <c r="CK2203" i="64"/>
  <c r="CK2229" i="64" s="1"/>
  <c r="CK2272" i="64"/>
  <c r="CK2237" i="64"/>
  <c r="CK2263" i="64" s="1"/>
  <c r="AW2203" i="64"/>
  <c r="AW2229" i="64" s="1"/>
  <c r="AW2272" i="64"/>
  <c r="AW2237" i="64"/>
  <c r="AW2263" i="64" s="1"/>
  <c r="CL2202" i="64"/>
  <c r="CL2228" i="64" s="1"/>
  <c r="CL2236" i="64"/>
  <c r="CL2262" i="64" s="1"/>
  <c r="CL2271" i="64"/>
  <c r="AX2202" i="64"/>
  <c r="AX2228" i="64" s="1"/>
  <c r="AX2236" i="64"/>
  <c r="AX2262" i="64" s="1"/>
  <c r="AX2271" i="64"/>
  <c r="CE2199" i="64"/>
  <c r="CE2233" i="64"/>
  <c r="CE2259" i="64" s="1"/>
  <c r="CE2268" i="64"/>
  <c r="AI2199" i="64"/>
  <c r="AI2268" i="64"/>
  <c r="AI2233" i="64"/>
  <c r="AI2259" i="64" s="1"/>
  <c r="CI2198" i="64"/>
  <c r="CI2224" i="64" s="1"/>
  <c r="CI2267" i="64"/>
  <c r="CI2232" i="64"/>
  <c r="CA2198" i="64"/>
  <c r="CA2224" i="64" s="1"/>
  <c r="CA2267" i="64"/>
  <c r="CA2232" i="64"/>
  <c r="BS2198" i="64"/>
  <c r="BS2224" i="64" s="1"/>
  <c r="BS2267" i="64"/>
  <c r="BS2232" i="64"/>
  <c r="BK2198" i="64"/>
  <c r="BK2224" i="64" s="1"/>
  <c r="BK2267" i="64"/>
  <c r="BK2232" i="64"/>
  <c r="BC2198" i="64"/>
  <c r="BC2224" i="64" s="1"/>
  <c r="BC2267" i="64"/>
  <c r="BC2232" i="64"/>
  <c r="AU2198" i="64"/>
  <c r="AU2224" i="64" s="1"/>
  <c r="AU2267" i="64"/>
  <c r="AU2232" i="64"/>
  <c r="AM2198" i="64"/>
  <c r="AM2224" i="64" s="1"/>
  <c r="AM2267" i="64"/>
  <c r="AM2232" i="64"/>
  <c r="AE2198" i="64"/>
  <c r="AE2224" i="64" s="1"/>
  <c r="AE2267" i="64"/>
  <c r="AE2232" i="64"/>
  <c r="W2198" i="64"/>
  <c r="W2224" i="64" s="1"/>
  <c r="W2267" i="64"/>
  <c r="W2232" i="64"/>
  <c r="CI2203" i="64"/>
  <c r="CI2229" i="64" s="1"/>
  <c r="CI2272" i="64"/>
  <c r="CI2237" i="64"/>
  <c r="CI2263" i="64" s="1"/>
  <c r="CA2203" i="64"/>
  <c r="CA2229" i="64" s="1"/>
  <c r="CA2272" i="64"/>
  <c r="CA2237" i="64"/>
  <c r="CA2263" i="64" s="1"/>
  <c r="BS2203" i="64"/>
  <c r="BS2229" i="64" s="1"/>
  <c r="BS2272" i="64"/>
  <c r="BS2237" i="64"/>
  <c r="BS2263" i="64" s="1"/>
  <c r="BK2203" i="64"/>
  <c r="BK2229" i="64" s="1"/>
  <c r="BK2272" i="64"/>
  <c r="BK2237" i="64"/>
  <c r="BK2263" i="64" s="1"/>
  <c r="BC2203" i="64"/>
  <c r="BC2229" i="64" s="1"/>
  <c r="BC2272" i="64"/>
  <c r="BC2237" i="64"/>
  <c r="BC2263" i="64" s="1"/>
  <c r="AU2203" i="64"/>
  <c r="AU2229" i="64" s="1"/>
  <c r="AU2272" i="64"/>
  <c r="AU2237" i="64"/>
  <c r="AU2263" i="64" s="1"/>
  <c r="AM2203" i="64"/>
  <c r="AM2229" i="64" s="1"/>
  <c r="AM2272" i="64"/>
  <c r="AM2237" i="64"/>
  <c r="AM2263" i="64" s="1"/>
  <c r="AE2203" i="64"/>
  <c r="AE2229" i="64" s="1"/>
  <c r="AE2272" i="64"/>
  <c r="AE2237" i="64"/>
  <c r="AE2263" i="64" s="1"/>
  <c r="W2203" i="64"/>
  <c r="W2229" i="64" s="1"/>
  <c r="W2272" i="64"/>
  <c r="W2237" i="64"/>
  <c r="W2263" i="64" s="1"/>
  <c r="CJ2202" i="64"/>
  <c r="CJ2228" i="64" s="1"/>
  <c r="CJ2236" i="64"/>
  <c r="CJ2262" i="64" s="1"/>
  <c r="CJ2271" i="64"/>
  <c r="CB2202" i="64"/>
  <c r="CB2228" i="64" s="1"/>
  <c r="CB2236" i="64"/>
  <c r="CB2262" i="64" s="1"/>
  <c r="CB2271" i="64"/>
  <c r="BT2202" i="64"/>
  <c r="BT2228" i="64" s="1"/>
  <c r="BT2271" i="64"/>
  <c r="BT2236" i="64"/>
  <c r="BT2262" i="64" s="1"/>
  <c r="BL2202" i="64"/>
  <c r="BL2228" i="64" s="1"/>
  <c r="BL2236" i="64"/>
  <c r="BL2262" i="64" s="1"/>
  <c r="BL2271" i="64"/>
  <c r="BD2202" i="64"/>
  <c r="BD2228" i="64" s="1"/>
  <c r="BD2236" i="64"/>
  <c r="BD2262" i="64" s="1"/>
  <c r="BD2271" i="64"/>
  <c r="AV2202" i="64"/>
  <c r="AV2228" i="64" s="1"/>
  <c r="AV2271" i="64"/>
  <c r="AV2236" i="64"/>
  <c r="AV2262" i="64" s="1"/>
  <c r="AN2202" i="64"/>
  <c r="AN2228" i="64" s="1"/>
  <c r="AN2236" i="64"/>
  <c r="AN2262" i="64" s="1"/>
  <c r="AN2271" i="64"/>
  <c r="AF2202" i="64"/>
  <c r="AF2228" i="64" s="1"/>
  <c r="AF2236" i="64"/>
  <c r="AF2262" i="64" s="1"/>
  <c r="AF2271" i="64"/>
  <c r="X2202" i="64"/>
  <c r="X2228" i="64" s="1"/>
  <c r="X2271" i="64"/>
  <c r="X2236" i="64"/>
  <c r="X2262" i="64" s="1"/>
  <c r="CK2199" i="64"/>
  <c r="CK2268" i="64"/>
  <c r="CK2233" i="64"/>
  <c r="CK2259" i="64" s="1"/>
  <c r="CC2199" i="64"/>
  <c r="CC2268" i="64"/>
  <c r="CC2233" i="64"/>
  <c r="CC2259" i="64" s="1"/>
  <c r="BU2199" i="64"/>
  <c r="BU2268" i="64"/>
  <c r="BU2233" i="64"/>
  <c r="BU2259" i="64" s="1"/>
  <c r="BM2199" i="64"/>
  <c r="BM2268" i="64"/>
  <c r="BM2233" i="64"/>
  <c r="BM2259" i="64" s="1"/>
  <c r="BE2199" i="64"/>
  <c r="BE2268" i="64"/>
  <c r="BE2233" i="64"/>
  <c r="BE2259" i="64" s="1"/>
  <c r="AW2199" i="64"/>
  <c r="AW2268" i="64"/>
  <c r="AW2233" i="64"/>
  <c r="AW2259" i="64" s="1"/>
  <c r="AO2199" i="64"/>
  <c r="AO2268" i="64"/>
  <c r="AO2233" i="64"/>
  <c r="AO2259" i="64" s="1"/>
  <c r="AG2199" i="64"/>
  <c r="AG2268" i="64"/>
  <c r="AG2233" i="64"/>
  <c r="AG2259" i="64" s="1"/>
  <c r="Y2199" i="64"/>
  <c r="Y2268" i="64"/>
  <c r="Y2233" i="64"/>
  <c r="Y2259" i="64" s="1"/>
  <c r="DE2203" i="64"/>
  <c r="DE2237" i="64"/>
  <c r="DE2272" i="64"/>
  <c r="DE2290" i="64" s="1"/>
  <c r="CW2203" i="64"/>
  <c r="CW2237" i="64"/>
  <c r="CW2272" i="64"/>
  <c r="CW2290" i="64" s="1"/>
  <c r="CO2203" i="64"/>
  <c r="CO2237" i="64"/>
  <c r="CO2272" i="64"/>
  <c r="CO2290" i="64" s="1"/>
  <c r="DD2202" i="64"/>
  <c r="DD2236" i="64"/>
  <c r="DD2271" i="64"/>
  <c r="DD2289" i="64" s="1"/>
  <c r="CV2202" i="64"/>
  <c r="CV2236" i="64"/>
  <c r="CV2271" i="64"/>
  <c r="CV2289" i="64" s="1"/>
  <c r="DK2199" i="64"/>
  <c r="DK2268" i="64"/>
  <c r="DK2286" i="64" s="1"/>
  <c r="DK2233" i="64"/>
  <c r="DC2199" i="64"/>
  <c r="DC2268" i="64"/>
  <c r="DC2286" i="64" s="1"/>
  <c r="DC2233" i="64"/>
  <c r="CU2199" i="64"/>
  <c r="CU2268" i="64"/>
  <c r="CU2286" i="64" s="1"/>
  <c r="CU2233" i="64"/>
  <c r="DJ2198" i="64"/>
  <c r="DJ2224" i="64" s="1"/>
  <c r="DJ2267" i="64"/>
  <c r="DJ2232" i="64"/>
  <c r="DJ2258" i="64" s="1"/>
  <c r="DB2198" i="64"/>
  <c r="DB2224" i="64" s="1"/>
  <c r="DB2232" i="64"/>
  <c r="DB2258" i="64" s="1"/>
  <c r="DB2267" i="64"/>
  <c r="CT2198" i="64"/>
  <c r="CT2224" i="64" s="1"/>
  <c r="CT2232" i="64"/>
  <c r="CT2258" i="64" s="1"/>
  <c r="CT2267" i="64"/>
  <c r="BP2198" i="64"/>
  <c r="BP2224" i="64" s="1"/>
  <c r="BP2267" i="64"/>
  <c r="BP2232" i="64"/>
  <c r="CF2203" i="64"/>
  <c r="CF2229" i="64" s="1"/>
  <c r="CF2237" i="64"/>
  <c r="CF2263" i="64" s="1"/>
  <c r="CF2272" i="64"/>
  <c r="AB2203" i="64"/>
  <c r="AB2229" i="64" s="1"/>
  <c r="AB2237" i="64"/>
  <c r="AB2263" i="64" s="1"/>
  <c r="AB2272" i="64"/>
  <c r="BA2202" i="64"/>
  <c r="BA2228" i="64" s="1"/>
  <c r="BA2236" i="64"/>
  <c r="BA2262" i="64" s="1"/>
  <c r="BA2271" i="64"/>
  <c r="BR2199" i="64"/>
  <c r="BR2268" i="64"/>
  <c r="BR2233" i="64"/>
  <c r="BR2259" i="64" s="1"/>
  <c r="V2199" i="64"/>
  <c r="V2268" i="64"/>
  <c r="V2233" i="64"/>
  <c r="V2259" i="64" s="1"/>
  <c r="BN2198" i="64"/>
  <c r="BN2224" i="64" s="1"/>
  <c r="BN2267" i="64"/>
  <c r="BN2232" i="64"/>
  <c r="CK2198" i="64"/>
  <c r="CK2224" i="64" s="1"/>
  <c r="CK2267" i="64"/>
  <c r="CK2232" i="64"/>
  <c r="AW2198" i="64"/>
  <c r="AW2224" i="64" s="1"/>
  <c r="AW2267" i="64"/>
  <c r="AW2232" i="64"/>
  <c r="CC2203" i="64"/>
  <c r="CC2229" i="64" s="1"/>
  <c r="CC2272" i="64"/>
  <c r="CC2237" i="64"/>
  <c r="CC2263" i="64" s="1"/>
  <c r="AO2203" i="64"/>
  <c r="AO2229" i="64" s="1"/>
  <c r="AO2272" i="64"/>
  <c r="AO2237" i="64"/>
  <c r="AO2263" i="64" s="1"/>
  <c r="BV2202" i="64"/>
  <c r="BV2228" i="64" s="1"/>
  <c r="BV2236" i="64"/>
  <c r="BV2262" i="64" s="1"/>
  <c r="BV2271" i="64"/>
  <c r="AP2202" i="64"/>
  <c r="AP2228" i="64" s="1"/>
  <c r="AP2236" i="64"/>
  <c r="AP2262" i="64" s="1"/>
  <c r="AP2271" i="64"/>
  <c r="BW2199" i="64"/>
  <c r="BW2268" i="64"/>
  <c r="BW2233" i="64"/>
  <c r="BW2259" i="64" s="1"/>
  <c r="AQ2199" i="64"/>
  <c r="AQ2268" i="64"/>
  <c r="AQ2233" i="64"/>
  <c r="AQ2259" i="64" s="1"/>
  <c r="CH2198" i="64"/>
  <c r="CH2224" i="64" s="1"/>
  <c r="CH2267" i="64"/>
  <c r="CH2232" i="64"/>
  <c r="BZ2198" i="64"/>
  <c r="BZ2224" i="64" s="1"/>
  <c r="BZ2267" i="64"/>
  <c r="BZ2232" i="64"/>
  <c r="BR2198" i="64"/>
  <c r="BR2224" i="64" s="1"/>
  <c r="BR2267" i="64"/>
  <c r="BR2232" i="64"/>
  <c r="BJ2198" i="64"/>
  <c r="BJ2224" i="64" s="1"/>
  <c r="BJ2267" i="64"/>
  <c r="BJ2232" i="64"/>
  <c r="BB2198" i="64"/>
  <c r="BB2224" i="64" s="1"/>
  <c r="BB2267" i="64"/>
  <c r="BB2232" i="64"/>
  <c r="AT2198" i="64"/>
  <c r="AT2224" i="64" s="1"/>
  <c r="AT2267" i="64"/>
  <c r="AT2232" i="64"/>
  <c r="AL2198" i="64"/>
  <c r="AL2224" i="64" s="1"/>
  <c r="AL2267" i="64"/>
  <c r="AL2232" i="64"/>
  <c r="AD2198" i="64"/>
  <c r="AD2224" i="64" s="1"/>
  <c r="AD2267" i="64"/>
  <c r="AD2232" i="64"/>
  <c r="V2198" i="64"/>
  <c r="V2224" i="64" s="1"/>
  <c r="V2267" i="64"/>
  <c r="V2232" i="64"/>
  <c r="CH2203" i="64"/>
  <c r="CH2229" i="64" s="1"/>
  <c r="CH2272" i="64"/>
  <c r="CH2237" i="64"/>
  <c r="CH2263" i="64" s="1"/>
  <c r="BZ2203" i="64"/>
  <c r="BZ2229" i="64" s="1"/>
  <c r="BZ2272" i="64"/>
  <c r="BZ2237" i="64"/>
  <c r="BZ2263" i="64" s="1"/>
  <c r="BR2203" i="64"/>
  <c r="BR2229" i="64" s="1"/>
  <c r="BR2272" i="64"/>
  <c r="BR2237" i="64"/>
  <c r="BR2263" i="64" s="1"/>
  <c r="BJ2203" i="64"/>
  <c r="BJ2229" i="64" s="1"/>
  <c r="BJ2272" i="64"/>
  <c r="BJ2237" i="64"/>
  <c r="BJ2263" i="64" s="1"/>
  <c r="BB2203" i="64"/>
  <c r="BB2229" i="64" s="1"/>
  <c r="BB2272" i="64"/>
  <c r="BB2237" i="64"/>
  <c r="BB2263" i="64" s="1"/>
  <c r="AT2203" i="64"/>
  <c r="AT2229" i="64" s="1"/>
  <c r="AT2272" i="64"/>
  <c r="AT2237" i="64"/>
  <c r="AT2263" i="64" s="1"/>
  <c r="AL2203" i="64"/>
  <c r="AL2229" i="64" s="1"/>
  <c r="AL2272" i="64"/>
  <c r="AL2237" i="64"/>
  <c r="AL2263" i="64" s="1"/>
  <c r="AD2203" i="64"/>
  <c r="AD2229" i="64" s="1"/>
  <c r="AD2272" i="64"/>
  <c r="AD2237" i="64"/>
  <c r="AD2263" i="64" s="1"/>
  <c r="V2203" i="64"/>
  <c r="V2229" i="64" s="1"/>
  <c r="V2272" i="64"/>
  <c r="V2237" i="64"/>
  <c r="V2263" i="64" s="1"/>
  <c r="CI2202" i="64"/>
  <c r="CI2228" i="64" s="1"/>
  <c r="CI2271" i="64"/>
  <c r="CI2236" i="64"/>
  <c r="CI2262" i="64" s="1"/>
  <c r="CA2202" i="64"/>
  <c r="CA2228" i="64" s="1"/>
  <c r="CA2271" i="64"/>
  <c r="CA2236" i="64"/>
  <c r="CA2262" i="64" s="1"/>
  <c r="BS2202" i="64"/>
  <c r="BS2228" i="64" s="1"/>
  <c r="BS2271" i="64"/>
  <c r="BS2236" i="64"/>
  <c r="BS2262" i="64" s="1"/>
  <c r="BK2202" i="64"/>
  <c r="BK2228" i="64" s="1"/>
  <c r="BK2271" i="64"/>
  <c r="BK2236" i="64"/>
  <c r="BK2262" i="64" s="1"/>
  <c r="BC2202" i="64"/>
  <c r="BC2228" i="64" s="1"/>
  <c r="BC2271" i="64"/>
  <c r="BC2236" i="64"/>
  <c r="BC2262" i="64" s="1"/>
  <c r="AU2202" i="64"/>
  <c r="AU2228" i="64" s="1"/>
  <c r="AU2271" i="64"/>
  <c r="AU2236" i="64"/>
  <c r="AU2262" i="64" s="1"/>
  <c r="AM2202" i="64"/>
  <c r="AM2228" i="64" s="1"/>
  <c r="AM2271" i="64"/>
  <c r="AM2236" i="64"/>
  <c r="AM2262" i="64" s="1"/>
  <c r="AE2202" i="64"/>
  <c r="AE2228" i="64" s="1"/>
  <c r="AE2271" i="64"/>
  <c r="AE2236" i="64"/>
  <c r="AE2262" i="64" s="1"/>
  <c r="W2202" i="64"/>
  <c r="W2228" i="64" s="1"/>
  <c r="W2271" i="64"/>
  <c r="W2236" i="64"/>
  <c r="W2262" i="64" s="1"/>
  <c r="CJ2199" i="64"/>
  <c r="CJ2233" i="64"/>
  <c r="CJ2259" i="64" s="1"/>
  <c r="CJ2268" i="64"/>
  <c r="CB2199" i="64"/>
  <c r="CB2268" i="64"/>
  <c r="CB2233" i="64"/>
  <c r="CB2259" i="64" s="1"/>
  <c r="BT2199" i="64"/>
  <c r="BT2233" i="64"/>
  <c r="BT2259" i="64" s="1"/>
  <c r="BT2268" i="64"/>
  <c r="BL2199" i="64"/>
  <c r="BL2233" i="64"/>
  <c r="BL2259" i="64" s="1"/>
  <c r="BL2268" i="64"/>
  <c r="BD2199" i="64"/>
  <c r="BD2233" i="64"/>
  <c r="BD2259" i="64" s="1"/>
  <c r="BD2268" i="64"/>
  <c r="AV2199" i="64"/>
  <c r="AV2233" i="64"/>
  <c r="AV2259" i="64" s="1"/>
  <c r="AV2268" i="64"/>
  <c r="AN2199" i="64"/>
  <c r="AN2268" i="64"/>
  <c r="AN2233" i="64"/>
  <c r="AN2259" i="64" s="1"/>
  <c r="AF2199" i="64"/>
  <c r="AF2233" i="64"/>
  <c r="AF2259" i="64" s="1"/>
  <c r="AF2268" i="64"/>
  <c r="X2199" i="64"/>
  <c r="X2233" i="64"/>
  <c r="X2259" i="64" s="1"/>
  <c r="X2268" i="64"/>
  <c r="DD2203" i="64"/>
  <c r="DD2237" i="64"/>
  <c r="DD2272" i="64"/>
  <c r="DD2290" i="64" s="1"/>
  <c r="CV2203" i="64"/>
  <c r="CV2237" i="64"/>
  <c r="CV2272" i="64"/>
  <c r="CV2290" i="64" s="1"/>
  <c r="DK2202" i="64"/>
  <c r="DK2271" i="64"/>
  <c r="DK2289" i="64" s="1"/>
  <c r="DK2236" i="64"/>
  <c r="DC2202" i="64"/>
  <c r="DC2271" i="64"/>
  <c r="DC2289" i="64" s="1"/>
  <c r="DC2236" i="64"/>
  <c r="CU2202" i="64"/>
  <c r="CU2271" i="64"/>
  <c r="CU2289" i="64" s="1"/>
  <c r="CU2236" i="64"/>
  <c r="DJ2199" i="64"/>
  <c r="DJ2233" i="64"/>
  <c r="DJ2268" i="64"/>
  <c r="DJ2286" i="64" s="1"/>
  <c r="DB2199" i="64"/>
  <c r="DB2268" i="64"/>
  <c r="DB2286" i="64" s="1"/>
  <c r="DB2233" i="64"/>
  <c r="CT2199" i="64"/>
  <c r="CT2233" i="64"/>
  <c r="CT2268" i="64"/>
  <c r="CT2286" i="64" s="1"/>
  <c r="DI2198" i="64"/>
  <c r="DI2224" i="64" s="1"/>
  <c r="DI2267" i="64"/>
  <c r="DI2232" i="64"/>
  <c r="DI2258" i="64" s="1"/>
  <c r="DA2198" i="64"/>
  <c r="DA2224" i="64" s="1"/>
  <c r="DA2267" i="64"/>
  <c r="DA2232" i="64"/>
  <c r="DA2258" i="64" s="1"/>
  <c r="CS2198" i="64"/>
  <c r="CS2224" i="64" s="1"/>
  <c r="CS2267" i="64"/>
  <c r="CS2232" i="64"/>
  <c r="CS2258" i="64" s="1"/>
  <c r="CF2198" i="64"/>
  <c r="CF2224" i="64" s="1"/>
  <c r="CF2267" i="64"/>
  <c r="CF2232" i="64"/>
  <c r="AB2198" i="64"/>
  <c r="AB2224" i="64" s="1"/>
  <c r="AB2267" i="64"/>
  <c r="AB2232" i="64"/>
  <c r="AZ2203" i="64"/>
  <c r="AZ2229" i="64" s="1"/>
  <c r="AZ2237" i="64"/>
  <c r="AZ2263" i="64" s="1"/>
  <c r="AZ2272" i="64"/>
  <c r="BQ2202" i="64"/>
  <c r="BQ2228" i="64" s="1"/>
  <c r="BQ2236" i="64"/>
  <c r="BQ2262" i="64" s="1"/>
  <c r="BQ2271" i="64"/>
  <c r="U2202" i="64"/>
  <c r="U2228" i="64" s="1"/>
  <c r="U2236" i="64"/>
  <c r="U2262" i="64" s="1"/>
  <c r="U2271" i="64"/>
  <c r="AT2199" i="64"/>
  <c r="AT2268" i="64"/>
  <c r="AT2233" i="64"/>
  <c r="AT2259" i="64" s="1"/>
  <c r="CD2198" i="64"/>
  <c r="CD2224" i="64" s="1"/>
  <c r="CD2232" i="64"/>
  <c r="CD2267" i="64"/>
  <c r="Z2198" i="64"/>
  <c r="Z2224" i="64" s="1"/>
  <c r="Z2267" i="64"/>
  <c r="Z2232" i="64"/>
  <c r="BV2203" i="64"/>
  <c r="BV2229" i="64" s="1"/>
  <c r="BV2237" i="64"/>
  <c r="BV2263" i="64" s="1"/>
  <c r="BV2272" i="64"/>
  <c r="BW2202" i="64"/>
  <c r="BW2228" i="64" s="1"/>
  <c r="BW2236" i="64"/>
  <c r="BW2262" i="64" s="1"/>
  <c r="BW2271" i="64"/>
  <c r="CC2198" i="64"/>
  <c r="CC2224" i="64" s="1"/>
  <c r="CC2267" i="64"/>
  <c r="CC2232" i="64"/>
  <c r="AO2198" i="64"/>
  <c r="AO2224" i="64" s="1"/>
  <c r="AO2267" i="64"/>
  <c r="AO2232" i="64"/>
  <c r="BU2203" i="64"/>
  <c r="BU2229" i="64" s="1"/>
  <c r="BU2272" i="64"/>
  <c r="BU2237" i="64"/>
  <c r="BU2263" i="64" s="1"/>
  <c r="AG2203" i="64"/>
  <c r="AG2229" i="64" s="1"/>
  <c r="AG2272" i="64"/>
  <c r="AG2237" i="64"/>
  <c r="AG2263" i="64" s="1"/>
  <c r="BN2202" i="64"/>
  <c r="BN2228" i="64" s="1"/>
  <c r="BN2236" i="64"/>
  <c r="BN2262" i="64" s="1"/>
  <c r="BN2271" i="64"/>
  <c r="Z2202" i="64"/>
  <c r="Z2228" i="64" s="1"/>
  <c r="Z2236" i="64"/>
  <c r="Z2262" i="64" s="1"/>
  <c r="Z2271" i="64"/>
  <c r="BG2199" i="64"/>
  <c r="BG2268" i="64"/>
  <c r="BG2233" i="64"/>
  <c r="BG2259" i="64" s="1"/>
  <c r="CG2198" i="64"/>
  <c r="CG2224" i="64" s="1"/>
  <c r="CG2267" i="64"/>
  <c r="CG2232" i="64"/>
  <c r="BY2198" i="64"/>
  <c r="BY2224" i="64" s="1"/>
  <c r="BY2267" i="64"/>
  <c r="BY2232" i="64"/>
  <c r="BQ2198" i="64"/>
  <c r="BQ2224" i="64" s="1"/>
  <c r="BQ2267" i="64"/>
  <c r="BQ2232" i="64"/>
  <c r="BI2198" i="64"/>
  <c r="BI2224" i="64" s="1"/>
  <c r="BI2267" i="64"/>
  <c r="BI2232" i="64"/>
  <c r="BA2198" i="64"/>
  <c r="BA2224" i="64" s="1"/>
  <c r="BA2267" i="64"/>
  <c r="BA2232" i="64"/>
  <c r="AS2198" i="64"/>
  <c r="AS2224" i="64" s="1"/>
  <c r="AS2267" i="64"/>
  <c r="AS2232" i="64"/>
  <c r="AK2198" i="64"/>
  <c r="AK2224" i="64" s="1"/>
  <c r="AK2267" i="64"/>
  <c r="AK2232" i="64"/>
  <c r="AC2198" i="64"/>
  <c r="AC2224" i="64" s="1"/>
  <c r="AC2267" i="64"/>
  <c r="AC2232" i="64"/>
  <c r="U2198" i="64"/>
  <c r="U2224" i="64" s="1"/>
  <c r="U2267" i="64"/>
  <c r="U2232" i="64"/>
  <c r="CG2203" i="64"/>
  <c r="CG2229" i="64" s="1"/>
  <c r="CG2237" i="64"/>
  <c r="CG2263" i="64" s="1"/>
  <c r="CG2272" i="64"/>
  <c r="BY2203" i="64"/>
  <c r="BY2229" i="64" s="1"/>
  <c r="BY2237" i="64"/>
  <c r="BY2263" i="64" s="1"/>
  <c r="BY2272" i="64"/>
  <c r="BQ2203" i="64"/>
  <c r="BQ2229" i="64" s="1"/>
  <c r="BQ2237" i="64"/>
  <c r="BQ2263" i="64" s="1"/>
  <c r="BQ2272" i="64"/>
  <c r="BI2203" i="64"/>
  <c r="BI2229" i="64" s="1"/>
  <c r="BI2237" i="64"/>
  <c r="BI2263" i="64" s="1"/>
  <c r="BI2272" i="64"/>
  <c r="BA2203" i="64"/>
  <c r="BA2229" i="64" s="1"/>
  <c r="BA2237" i="64"/>
  <c r="BA2263" i="64" s="1"/>
  <c r="BA2272" i="64"/>
  <c r="AS2203" i="64"/>
  <c r="AS2229" i="64" s="1"/>
  <c r="AS2237" i="64"/>
  <c r="AS2263" i="64" s="1"/>
  <c r="AS2272" i="64"/>
  <c r="AK2203" i="64"/>
  <c r="AK2229" i="64" s="1"/>
  <c r="AK2237" i="64"/>
  <c r="AK2263" i="64" s="1"/>
  <c r="AK2272" i="64"/>
  <c r="AC2203" i="64"/>
  <c r="AC2229" i="64" s="1"/>
  <c r="AC2237" i="64"/>
  <c r="AC2263" i="64" s="1"/>
  <c r="AC2272" i="64"/>
  <c r="U2203" i="64"/>
  <c r="U2229" i="64" s="1"/>
  <c r="U2237" i="64"/>
  <c r="U2263" i="64" s="1"/>
  <c r="U2272" i="64"/>
  <c r="CH2202" i="64"/>
  <c r="CH2228" i="64" s="1"/>
  <c r="CH2271" i="64"/>
  <c r="CH2236" i="64"/>
  <c r="CH2262" i="64" s="1"/>
  <c r="BZ2202" i="64"/>
  <c r="BZ2228" i="64" s="1"/>
  <c r="BZ2271" i="64"/>
  <c r="BZ2236" i="64"/>
  <c r="BZ2262" i="64" s="1"/>
  <c r="BR2202" i="64"/>
  <c r="BR2228" i="64" s="1"/>
  <c r="BR2271" i="64"/>
  <c r="BR2236" i="64"/>
  <c r="BR2262" i="64" s="1"/>
  <c r="BJ2202" i="64"/>
  <c r="BJ2228" i="64" s="1"/>
  <c r="BJ2271" i="64"/>
  <c r="BJ2236" i="64"/>
  <c r="BJ2262" i="64" s="1"/>
  <c r="BB2202" i="64"/>
  <c r="BB2228" i="64" s="1"/>
  <c r="BB2271" i="64"/>
  <c r="BB2236" i="64"/>
  <c r="BB2262" i="64" s="1"/>
  <c r="AT2202" i="64"/>
  <c r="AT2228" i="64" s="1"/>
  <c r="AT2271" i="64"/>
  <c r="AT2236" i="64"/>
  <c r="AT2262" i="64" s="1"/>
  <c r="AL2202" i="64"/>
  <c r="AL2228" i="64" s="1"/>
  <c r="AL2271" i="64"/>
  <c r="AL2236" i="64"/>
  <c r="AL2262" i="64" s="1"/>
  <c r="AD2202" i="64"/>
  <c r="AD2228" i="64" s="1"/>
  <c r="AD2271" i="64"/>
  <c r="AD2236" i="64"/>
  <c r="AD2262" i="64" s="1"/>
  <c r="V2202" i="64"/>
  <c r="V2228" i="64" s="1"/>
  <c r="V2271" i="64"/>
  <c r="V2236" i="64"/>
  <c r="V2262" i="64" s="1"/>
  <c r="CI2199" i="64"/>
  <c r="CI2268" i="64"/>
  <c r="CI2233" i="64"/>
  <c r="CI2259" i="64" s="1"/>
  <c r="CA2199" i="64"/>
  <c r="CA2268" i="64"/>
  <c r="CA2233" i="64"/>
  <c r="CA2259" i="64" s="1"/>
  <c r="BS2199" i="64"/>
  <c r="BS2268" i="64"/>
  <c r="BS2233" i="64"/>
  <c r="BS2259" i="64" s="1"/>
  <c r="BK2199" i="64"/>
  <c r="BK2268" i="64"/>
  <c r="BK2233" i="64"/>
  <c r="BK2259" i="64" s="1"/>
  <c r="BC2199" i="64"/>
  <c r="BC2268" i="64"/>
  <c r="BC2233" i="64"/>
  <c r="BC2259" i="64" s="1"/>
  <c r="AU2199" i="64"/>
  <c r="AU2268" i="64"/>
  <c r="AU2233" i="64"/>
  <c r="AU2259" i="64" s="1"/>
  <c r="AM2199" i="64"/>
  <c r="AM2268" i="64"/>
  <c r="AM2233" i="64"/>
  <c r="AM2259" i="64" s="1"/>
  <c r="AE2199" i="64"/>
  <c r="AE2268" i="64"/>
  <c r="AE2233" i="64"/>
  <c r="AE2259" i="64" s="1"/>
  <c r="W2199" i="64"/>
  <c r="W2268" i="64"/>
  <c r="W2233" i="64"/>
  <c r="W2259" i="64" s="1"/>
  <c r="DK2203" i="64"/>
  <c r="DK2272" i="64"/>
  <c r="DK2290" i="64" s="1"/>
  <c r="DK2237" i="64"/>
  <c r="DC2203" i="64"/>
  <c r="DC2272" i="64"/>
  <c r="DC2290" i="64" s="1"/>
  <c r="DC2237" i="64"/>
  <c r="CU2203" i="64"/>
  <c r="CU2272" i="64"/>
  <c r="CU2290" i="64" s="1"/>
  <c r="CU2237" i="64"/>
  <c r="DJ2202" i="64"/>
  <c r="DJ2271" i="64"/>
  <c r="DJ2289" i="64" s="1"/>
  <c r="DJ2236" i="64"/>
  <c r="DB2202" i="64"/>
  <c r="DB2236" i="64"/>
  <c r="DB2271" i="64"/>
  <c r="DB2289" i="64" s="1"/>
  <c r="CT2202" i="64"/>
  <c r="CT2236" i="64"/>
  <c r="CT2271" i="64"/>
  <c r="CT2289" i="64" s="1"/>
  <c r="DI2199" i="64"/>
  <c r="DI2268" i="64"/>
  <c r="DI2286" i="64" s="1"/>
  <c r="DI2233" i="64"/>
  <c r="DA2199" i="64"/>
  <c r="DA2268" i="64"/>
  <c r="DA2286" i="64" s="1"/>
  <c r="DA2233" i="64"/>
  <c r="CS2199" i="64"/>
  <c r="CS2268" i="64"/>
  <c r="CS2286" i="64" s="1"/>
  <c r="CS2233" i="64"/>
  <c r="DH2198" i="64"/>
  <c r="DH2224" i="64" s="1"/>
  <c r="DH2267" i="64"/>
  <c r="DH2232" i="64"/>
  <c r="DH2258" i="64" s="1"/>
  <c r="CZ2198" i="64"/>
  <c r="CZ2224" i="64" s="1"/>
  <c r="CZ2267" i="64"/>
  <c r="CZ2232" i="64"/>
  <c r="CZ2258" i="64" s="1"/>
  <c r="CR2198" i="64"/>
  <c r="CR2224" i="64" s="1"/>
  <c r="CR2267" i="64"/>
  <c r="CR2232" i="64"/>
  <c r="CR2258" i="64" s="1"/>
  <c r="BA2135" i="64"/>
  <c r="BA2147" i="64" s="1"/>
  <c r="BA2156" i="64"/>
  <c r="BA2168" i="64" s="1"/>
  <c r="CL2135" i="64"/>
  <c r="CL2147" i="64" s="1"/>
  <c r="CL2156" i="64"/>
  <c r="CL2168" i="64" s="1"/>
  <c r="CD2135" i="64"/>
  <c r="CD2147" i="64" s="1"/>
  <c r="CD2156" i="64"/>
  <c r="CD2168" i="64" s="1"/>
  <c r="BV2135" i="64"/>
  <c r="BV2147" i="64" s="1"/>
  <c r="BV2156" i="64"/>
  <c r="BV2168" i="64" s="1"/>
  <c r="BN2135" i="64"/>
  <c r="BN2147" i="64" s="1"/>
  <c r="BN2156" i="64"/>
  <c r="BN2168" i="64" s="1"/>
  <c r="BF2135" i="64"/>
  <c r="BF2147" i="64" s="1"/>
  <c r="BF2156" i="64"/>
  <c r="BF2168" i="64" s="1"/>
  <c r="AX2135" i="64"/>
  <c r="AX2147" i="64" s="1"/>
  <c r="AX2156" i="64"/>
  <c r="AX2168" i="64" s="1"/>
  <c r="AP2135" i="64"/>
  <c r="AP2147" i="64" s="1"/>
  <c r="AP2156" i="64"/>
  <c r="AP2168" i="64" s="1"/>
  <c r="AH2135" i="64"/>
  <c r="AH2147" i="64" s="1"/>
  <c r="AH2156" i="64"/>
  <c r="AH2168" i="64" s="1"/>
  <c r="Z2135" i="64"/>
  <c r="Z2147" i="64" s="1"/>
  <c r="Z2156" i="64"/>
  <c r="Z2168" i="64" s="1"/>
  <c r="CL2140" i="64"/>
  <c r="CL2161" i="64"/>
  <c r="CD2140" i="64"/>
  <c r="CD2161" i="64"/>
  <c r="BV2140" i="64"/>
  <c r="BV2161" i="64"/>
  <c r="BN2140" i="64"/>
  <c r="BN2161" i="64"/>
  <c r="BF2140" i="64"/>
  <c r="BF2161" i="64"/>
  <c r="AX2140" i="64"/>
  <c r="AX2161" i="64"/>
  <c r="AP2140" i="64"/>
  <c r="AP2161" i="64"/>
  <c r="AH2140" i="64"/>
  <c r="AH2161" i="64"/>
  <c r="Z2140" i="64"/>
  <c r="Z2161" i="64"/>
  <c r="CE2139" i="64"/>
  <c r="CE2160" i="64"/>
  <c r="BW2139" i="64"/>
  <c r="BW2160" i="64"/>
  <c r="BO2139" i="64"/>
  <c r="BO2160" i="64"/>
  <c r="BG2139" i="64"/>
  <c r="BG2160" i="64"/>
  <c r="AY2139" i="64"/>
  <c r="AY2160" i="64"/>
  <c r="AQ2139" i="64"/>
  <c r="AQ2160" i="64"/>
  <c r="AI2139" i="64"/>
  <c r="AI2160" i="64"/>
  <c r="AA2139" i="64"/>
  <c r="AA2160" i="64"/>
  <c r="S2139" i="64"/>
  <c r="S2160" i="64"/>
  <c r="CF2136" i="64"/>
  <c r="CF2148" i="64" s="1"/>
  <c r="CF2157" i="64"/>
  <c r="BX2136" i="64"/>
  <c r="BX2148" i="64" s="1"/>
  <c r="BX2157" i="64"/>
  <c r="BP2136" i="64"/>
  <c r="BP2148" i="64" s="1"/>
  <c r="BP2157" i="64"/>
  <c r="BH2136" i="64"/>
  <c r="BH2148" i="64" s="1"/>
  <c r="BH2157" i="64"/>
  <c r="AZ2136" i="64"/>
  <c r="AZ2148" i="64" s="1"/>
  <c r="AZ2157" i="64"/>
  <c r="AR2136" i="64"/>
  <c r="AR2148" i="64" s="1"/>
  <c r="AR2157" i="64"/>
  <c r="AJ2136" i="64"/>
  <c r="AJ2148" i="64" s="1"/>
  <c r="AJ2157" i="64"/>
  <c r="AB2136" i="64"/>
  <c r="AB2148" i="64" s="1"/>
  <c r="AB2157" i="64"/>
  <c r="T2136" i="64"/>
  <c r="T2148" i="64" s="1"/>
  <c r="T2157" i="64"/>
  <c r="DF2140" i="64"/>
  <c r="DF2161" i="64"/>
  <c r="CX2140" i="64"/>
  <c r="CX2161" i="64"/>
  <c r="CP2140" i="64"/>
  <c r="CP2161" i="64"/>
  <c r="DF2139" i="64"/>
  <c r="DF2160" i="64"/>
  <c r="CX2139" i="64"/>
  <c r="CX2160" i="64"/>
  <c r="CP2139" i="64"/>
  <c r="CP2160" i="64"/>
  <c r="DF2136" i="64"/>
  <c r="DF2148" i="64" s="1"/>
  <c r="DF2157" i="64"/>
  <c r="CX2136" i="64"/>
  <c r="CX2148" i="64" s="1"/>
  <c r="CX2157" i="64"/>
  <c r="CP2136" i="64"/>
  <c r="CP2148" i="64" s="1"/>
  <c r="CP2157" i="64"/>
  <c r="DF2135" i="64"/>
  <c r="DF2147" i="64" s="1"/>
  <c r="DF2156" i="64"/>
  <c r="DF2168" i="64" s="1"/>
  <c r="CX2135" i="64"/>
  <c r="CX2147" i="64" s="1"/>
  <c r="CX2156" i="64"/>
  <c r="CX2168" i="64" s="1"/>
  <c r="CP2135" i="64"/>
  <c r="CP2147" i="64" s="1"/>
  <c r="CP2156" i="64"/>
  <c r="CP2168" i="64" s="1"/>
  <c r="BI2135" i="64"/>
  <c r="BI2147" i="64" s="1"/>
  <c r="BI2156" i="64"/>
  <c r="BI2168" i="64" s="1"/>
  <c r="CK2135" i="64"/>
  <c r="CK2147" i="64" s="1"/>
  <c r="CK2156" i="64"/>
  <c r="CK2168" i="64" s="1"/>
  <c r="CC2135" i="64"/>
  <c r="CC2147" i="64" s="1"/>
  <c r="CC2156" i="64"/>
  <c r="CC2168" i="64" s="1"/>
  <c r="BU2135" i="64"/>
  <c r="BU2147" i="64" s="1"/>
  <c r="BU2156" i="64"/>
  <c r="BU2168" i="64" s="1"/>
  <c r="BM2135" i="64"/>
  <c r="BM2147" i="64" s="1"/>
  <c r="BM2156" i="64"/>
  <c r="BM2168" i="64" s="1"/>
  <c r="BE2135" i="64"/>
  <c r="BE2147" i="64" s="1"/>
  <c r="BE2156" i="64"/>
  <c r="BE2168" i="64" s="1"/>
  <c r="AW2135" i="64"/>
  <c r="AW2147" i="64" s="1"/>
  <c r="AW2156" i="64"/>
  <c r="AW2168" i="64" s="1"/>
  <c r="AO2135" i="64"/>
  <c r="AO2147" i="64" s="1"/>
  <c r="AO2156" i="64"/>
  <c r="AO2168" i="64" s="1"/>
  <c r="AG2135" i="64"/>
  <c r="AG2147" i="64" s="1"/>
  <c r="AG2156" i="64"/>
  <c r="AG2168" i="64" s="1"/>
  <c r="Y2135" i="64"/>
  <c r="Y2147" i="64" s="1"/>
  <c r="Y2156" i="64"/>
  <c r="Y2168" i="64" s="1"/>
  <c r="CK2140" i="64"/>
  <c r="CK2161" i="64"/>
  <c r="CC2140" i="64"/>
  <c r="CC2161" i="64"/>
  <c r="BU2140" i="64"/>
  <c r="BU2161" i="64"/>
  <c r="BM2140" i="64"/>
  <c r="BM2161" i="64"/>
  <c r="BE2140" i="64"/>
  <c r="BE2161" i="64"/>
  <c r="AW2140" i="64"/>
  <c r="AW2161" i="64"/>
  <c r="AO2140" i="64"/>
  <c r="AO2161" i="64"/>
  <c r="AG2140" i="64"/>
  <c r="AG2161" i="64"/>
  <c r="Y2140" i="64"/>
  <c r="Y2161" i="64"/>
  <c r="CL2139" i="64"/>
  <c r="CL2160" i="64"/>
  <c r="CD2139" i="64"/>
  <c r="CD2160" i="64"/>
  <c r="BV2139" i="64"/>
  <c r="BV2160" i="64"/>
  <c r="BN2139" i="64"/>
  <c r="BN2160" i="64"/>
  <c r="BF2139" i="64"/>
  <c r="BF2160" i="64"/>
  <c r="AX2139" i="64"/>
  <c r="AX2160" i="64"/>
  <c r="AP2139" i="64"/>
  <c r="AP2160" i="64"/>
  <c r="AH2139" i="64"/>
  <c r="AH2160" i="64"/>
  <c r="Z2139" i="64"/>
  <c r="Z2160" i="64"/>
  <c r="CE2136" i="64"/>
  <c r="CE2148" i="64" s="1"/>
  <c r="CE2157" i="64"/>
  <c r="BW2136" i="64"/>
  <c r="BW2148" i="64" s="1"/>
  <c r="BW2157" i="64"/>
  <c r="BO2136" i="64"/>
  <c r="BO2148" i="64" s="1"/>
  <c r="BO2157" i="64"/>
  <c r="BG2136" i="64"/>
  <c r="BG2148" i="64" s="1"/>
  <c r="BG2157" i="64"/>
  <c r="AY2136" i="64"/>
  <c r="AY2148" i="64" s="1"/>
  <c r="AY2157" i="64"/>
  <c r="AQ2136" i="64"/>
  <c r="AQ2148" i="64" s="1"/>
  <c r="AQ2157" i="64"/>
  <c r="AI2136" i="64"/>
  <c r="AI2148" i="64" s="1"/>
  <c r="AI2157" i="64"/>
  <c r="AA2136" i="64"/>
  <c r="AA2148" i="64" s="1"/>
  <c r="AA2157" i="64"/>
  <c r="S2136" i="64"/>
  <c r="S2148" i="64" s="1"/>
  <c r="S2157" i="64"/>
  <c r="DE2140" i="64"/>
  <c r="DE2161" i="64"/>
  <c r="CW2140" i="64"/>
  <c r="CW2161" i="64"/>
  <c r="CO2140" i="64"/>
  <c r="CO2161" i="64"/>
  <c r="DE2139" i="64"/>
  <c r="DE2160" i="64"/>
  <c r="CW2139" i="64"/>
  <c r="CW2160" i="64"/>
  <c r="CO2139" i="64"/>
  <c r="CO2160" i="64"/>
  <c r="DE2136" i="64"/>
  <c r="DE2148" i="64" s="1"/>
  <c r="DE2157" i="64"/>
  <c r="CW2136" i="64"/>
  <c r="CW2148" i="64" s="1"/>
  <c r="CW2157" i="64"/>
  <c r="CO2136" i="64"/>
  <c r="CO2148" i="64" s="1"/>
  <c r="CO2157" i="64"/>
  <c r="DE2135" i="64"/>
  <c r="DE2147" i="64" s="1"/>
  <c r="DE2156" i="64"/>
  <c r="DE2168" i="64" s="1"/>
  <c r="CW2135" i="64"/>
  <c r="CW2147" i="64" s="1"/>
  <c r="CW2156" i="64"/>
  <c r="CW2168" i="64" s="1"/>
  <c r="CO2135" i="64"/>
  <c r="CO2147" i="64" s="1"/>
  <c r="CO2156" i="64"/>
  <c r="CO2168" i="64" s="1"/>
  <c r="CG2135" i="64"/>
  <c r="CG2147" i="64" s="1"/>
  <c r="CG2156" i="64"/>
  <c r="CG2168" i="64" s="1"/>
  <c r="AC2135" i="64"/>
  <c r="AC2147" i="64" s="1"/>
  <c r="AC2156" i="64"/>
  <c r="AC2168" i="64" s="1"/>
  <c r="CJ2135" i="64"/>
  <c r="CJ2147" i="64" s="1"/>
  <c r="CJ2156" i="64"/>
  <c r="CJ2168" i="64" s="1"/>
  <c r="CB2135" i="64"/>
  <c r="CB2147" i="64" s="1"/>
  <c r="CB2156" i="64"/>
  <c r="CB2168" i="64" s="1"/>
  <c r="BT2135" i="64"/>
  <c r="BT2147" i="64" s="1"/>
  <c r="BT2156" i="64"/>
  <c r="BT2168" i="64" s="1"/>
  <c r="BL2135" i="64"/>
  <c r="BL2147" i="64" s="1"/>
  <c r="BL2156" i="64"/>
  <c r="BL2168" i="64" s="1"/>
  <c r="BD2135" i="64"/>
  <c r="BD2147" i="64" s="1"/>
  <c r="BD2156" i="64"/>
  <c r="BD2168" i="64" s="1"/>
  <c r="AV2135" i="64"/>
  <c r="AV2147" i="64" s="1"/>
  <c r="AV2156" i="64"/>
  <c r="AV2168" i="64" s="1"/>
  <c r="AN2135" i="64"/>
  <c r="AN2147" i="64" s="1"/>
  <c r="AN2156" i="64"/>
  <c r="AN2168" i="64" s="1"/>
  <c r="AF2135" i="64"/>
  <c r="AF2147" i="64" s="1"/>
  <c r="AF2156" i="64"/>
  <c r="AF2168" i="64" s="1"/>
  <c r="X2135" i="64"/>
  <c r="X2147" i="64" s="1"/>
  <c r="X2156" i="64"/>
  <c r="X2168" i="64" s="1"/>
  <c r="CJ2140" i="64"/>
  <c r="CJ2161" i="64"/>
  <c r="CB2140" i="64"/>
  <c r="CB2161" i="64"/>
  <c r="BT2140" i="64"/>
  <c r="BT2161" i="64"/>
  <c r="BL2140" i="64"/>
  <c r="BL2161" i="64"/>
  <c r="BD2140" i="64"/>
  <c r="BD2161" i="64"/>
  <c r="AV2140" i="64"/>
  <c r="AV2161" i="64"/>
  <c r="AN2140" i="64"/>
  <c r="AN2161" i="64"/>
  <c r="AF2140" i="64"/>
  <c r="AF2161" i="64"/>
  <c r="X2140" i="64"/>
  <c r="X2161" i="64"/>
  <c r="CK2139" i="64"/>
  <c r="CK2160" i="64"/>
  <c r="CC2139" i="64"/>
  <c r="CC2160" i="64"/>
  <c r="BU2139" i="64"/>
  <c r="BU2160" i="64"/>
  <c r="BM2139" i="64"/>
  <c r="BM2160" i="64"/>
  <c r="BE2139" i="64"/>
  <c r="BE2160" i="64"/>
  <c r="AW2139" i="64"/>
  <c r="AW2160" i="64"/>
  <c r="AO2139" i="64"/>
  <c r="AO2160" i="64"/>
  <c r="AG2139" i="64"/>
  <c r="AG2160" i="64"/>
  <c r="Y2139" i="64"/>
  <c r="Y2160" i="64"/>
  <c r="CL2136" i="64"/>
  <c r="CL2148" i="64" s="1"/>
  <c r="CL2157" i="64"/>
  <c r="CD2136" i="64"/>
  <c r="CD2148" i="64" s="1"/>
  <c r="CD2157" i="64"/>
  <c r="BV2136" i="64"/>
  <c r="BV2148" i="64" s="1"/>
  <c r="BV2157" i="64"/>
  <c r="BN2136" i="64"/>
  <c r="BN2148" i="64" s="1"/>
  <c r="BN2157" i="64"/>
  <c r="BF2136" i="64"/>
  <c r="BF2148" i="64" s="1"/>
  <c r="BF2157" i="64"/>
  <c r="AX2136" i="64"/>
  <c r="AX2148" i="64" s="1"/>
  <c r="AX2157" i="64"/>
  <c r="AP2136" i="64"/>
  <c r="AP2148" i="64" s="1"/>
  <c r="AP2157" i="64"/>
  <c r="AH2136" i="64"/>
  <c r="AH2148" i="64" s="1"/>
  <c r="AH2157" i="64"/>
  <c r="Z2136" i="64"/>
  <c r="Z2148" i="64" s="1"/>
  <c r="Z2157" i="64"/>
  <c r="DD2140" i="64"/>
  <c r="DD2161" i="64"/>
  <c r="CV2140" i="64"/>
  <c r="CV2161" i="64"/>
  <c r="DD2139" i="64"/>
  <c r="DD2160" i="64"/>
  <c r="CV2139" i="64"/>
  <c r="CV2160" i="64"/>
  <c r="DD2136" i="64"/>
  <c r="DD2148" i="64" s="1"/>
  <c r="DD2157" i="64"/>
  <c r="CV2136" i="64"/>
  <c r="CV2148" i="64" s="1"/>
  <c r="CV2157" i="64"/>
  <c r="DD2135" i="64"/>
  <c r="DD2147" i="64" s="1"/>
  <c r="DD2156" i="64"/>
  <c r="DD2168" i="64" s="1"/>
  <c r="CV2135" i="64"/>
  <c r="CV2147" i="64" s="1"/>
  <c r="CV2156" i="64"/>
  <c r="CV2168" i="64" s="1"/>
  <c r="CI2135" i="64"/>
  <c r="CI2147" i="64" s="1"/>
  <c r="CI2156" i="64"/>
  <c r="CI2168" i="64" s="1"/>
  <c r="CA2135" i="64"/>
  <c r="CA2147" i="64" s="1"/>
  <c r="CA2156" i="64"/>
  <c r="CA2168" i="64" s="1"/>
  <c r="BS2135" i="64"/>
  <c r="BS2147" i="64" s="1"/>
  <c r="BS2156" i="64"/>
  <c r="BS2168" i="64" s="1"/>
  <c r="BK2135" i="64"/>
  <c r="BK2147" i="64" s="1"/>
  <c r="BK2156" i="64"/>
  <c r="BK2168" i="64" s="1"/>
  <c r="BC2135" i="64"/>
  <c r="BC2147" i="64" s="1"/>
  <c r="BC2156" i="64"/>
  <c r="BC2168" i="64" s="1"/>
  <c r="AU2135" i="64"/>
  <c r="AU2147" i="64" s="1"/>
  <c r="AU2156" i="64"/>
  <c r="AU2168" i="64" s="1"/>
  <c r="AM2135" i="64"/>
  <c r="AM2147" i="64" s="1"/>
  <c r="AM2156" i="64"/>
  <c r="AM2168" i="64" s="1"/>
  <c r="AE2135" i="64"/>
  <c r="AE2147" i="64" s="1"/>
  <c r="AE2156" i="64"/>
  <c r="AE2168" i="64" s="1"/>
  <c r="W2135" i="64"/>
  <c r="W2147" i="64" s="1"/>
  <c r="W2156" i="64"/>
  <c r="W2168" i="64" s="1"/>
  <c r="CI2140" i="64"/>
  <c r="CI2161" i="64"/>
  <c r="CA2140" i="64"/>
  <c r="CA2161" i="64"/>
  <c r="BS2140" i="64"/>
  <c r="BS2161" i="64"/>
  <c r="BK2140" i="64"/>
  <c r="BK2161" i="64"/>
  <c r="BC2140" i="64"/>
  <c r="BC2161" i="64"/>
  <c r="AU2140" i="64"/>
  <c r="AU2161" i="64"/>
  <c r="AM2140" i="64"/>
  <c r="AM2161" i="64"/>
  <c r="AE2140" i="64"/>
  <c r="AE2161" i="64"/>
  <c r="W2140" i="64"/>
  <c r="W2161" i="64"/>
  <c r="CJ2139" i="64"/>
  <c r="CJ2160" i="64"/>
  <c r="CB2139" i="64"/>
  <c r="CB2160" i="64"/>
  <c r="BT2139" i="64"/>
  <c r="BT2160" i="64"/>
  <c r="BL2139" i="64"/>
  <c r="BL2160" i="64"/>
  <c r="BD2139" i="64"/>
  <c r="BD2160" i="64"/>
  <c r="AV2139" i="64"/>
  <c r="AV2160" i="64"/>
  <c r="AN2139" i="64"/>
  <c r="AN2160" i="64"/>
  <c r="AF2139" i="64"/>
  <c r="AF2160" i="64"/>
  <c r="X2139" i="64"/>
  <c r="X2160" i="64"/>
  <c r="CK2136" i="64"/>
  <c r="CK2148" i="64" s="1"/>
  <c r="CK2157" i="64"/>
  <c r="CC2136" i="64"/>
  <c r="CC2148" i="64" s="1"/>
  <c r="CC2157" i="64"/>
  <c r="BU2136" i="64"/>
  <c r="BU2148" i="64" s="1"/>
  <c r="BU2157" i="64"/>
  <c r="BM2136" i="64"/>
  <c r="BM2148" i="64" s="1"/>
  <c r="BM2157" i="64"/>
  <c r="BE2136" i="64"/>
  <c r="BE2148" i="64" s="1"/>
  <c r="BE2157" i="64"/>
  <c r="AW2136" i="64"/>
  <c r="AW2148" i="64" s="1"/>
  <c r="AW2157" i="64"/>
  <c r="AO2136" i="64"/>
  <c r="AO2148" i="64" s="1"/>
  <c r="AO2157" i="64"/>
  <c r="AG2136" i="64"/>
  <c r="AG2148" i="64" s="1"/>
  <c r="AG2157" i="64"/>
  <c r="Y2136" i="64"/>
  <c r="Y2148" i="64" s="1"/>
  <c r="Y2157" i="64"/>
  <c r="DK2140" i="64"/>
  <c r="DK2161" i="64"/>
  <c r="DC2140" i="64"/>
  <c r="DC2161" i="64"/>
  <c r="CU2140" i="64"/>
  <c r="CU2161" i="64"/>
  <c r="DK2139" i="64"/>
  <c r="DK2160" i="64"/>
  <c r="DC2139" i="64"/>
  <c r="DC2160" i="64"/>
  <c r="CU2139" i="64"/>
  <c r="CU2160" i="64"/>
  <c r="DK2136" i="64"/>
  <c r="DK2148" i="64" s="1"/>
  <c r="DK2157" i="64"/>
  <c r="DC2136" i="64"/>
  <c r="DC2148" i="64" s="1"/>
  <c r="DC2157" i="64"/>
  <c r="CU2136" i="64"/>
  <c r="CU2148" i="64" s="1"/>
  <c r="CU2157" i="64"/>
  <c r="DK2135" i="64"/>
  <c r="DK2147" i="64" s="1"/>
  <c r="DK2156" i="64"/>
  <c r="DK2168" i="64" s="1"/>
  <c r="DC2135" i="64"/>
  <c r="DC2147" i="64" s="1"/>
  <c r="DC2156" i="64"/>
  <c r="DC2168" i="64" s="1"/>
  <c r="CU2135" i="64"/>
  <c r="CU2147" i="64" s="1"/>
  <c r="CU2156" i="64"/>
  <c r="CU2168" i="64" s="1"/>
  <c r="CH2135" i="64"/>
  <c r="CH2147" i="64" s="1"/>
  <c r="CH2156" i="64"/>
  <c r="CH2168" i="64" s="1"/>
  <c r="BZ2135" i="64"/>
  <c r="BZ2147" i="64" s="1"/>
  <c r="BZ2156" i="64"/>
  <c r="BZ2168" i="64" s="1"/>
  <c r="BR2135" i="64"/>
  <c r="BR2147" i="64" s="1"/>
  <c r="BR2156" i="64"/>
  <c r="BR2168" i="64" s="1"/>
  <c r="BJ2135" i="64"/>
  <c r="BJ2147" i="64" s="1"/>
  <c r="BJ2156" i="64"/>
  <c r="BJ2168" i="64" s="1"/>
  <c r="BB2135" i="64"/>
  <c r="BB2147" i="64" s="1"/>
  <c r="BB2156" i="64"/>
  <c r="BB2168" i="64" s="1"/>
  <c r="AT2135" i="64"/>
  <c r="AT2147" i="64" s="1"/>
  <c r="AT2156" i="64"/>
  <c r="AT2168" i="64" s="1"/>
  <c r="AL2135" i="64"/>
  <c r="AL2147" i="64" s="1"/>
  <c r="AL2156" i="64"/>
  <c r="AL2168" i="64" s="1"/>
  <c r="AD2135" i="64"/>
  <c r="AD2147" i="64" s="1"/>
  <c r="AD2156" i="64"/>
  <c r="AD2168" i="64" s="1"/>
  <c r="V2135" i="64"/>
  <c r="V2147" i="64" s="1"/>
  <c r="V2156" i="64"/>
  <c r="V2168" i="64" s="1"/>
  <c r="CH2140" i="64"/>
  <c r="CH2161" i="64"/>
  <c r="BZ2140" i="64"/>
  <c r="BZ2161" i="64"/>
  <c r="BR2140" i="64"/>
  <c r="BR2161" i="64"/>
  <c r="BJ2140" i="64"/>
  <c r="BJ2161" i="64"/>
  <c r="BB2140" i="64"/>
  <c r="BB2161" i="64"/>
  <c r="AT2140" i="64"/>
  <c r="AT2161" i="64"/>
  <c r="AL2140" i="64"/>
  <c r="AL2161" i="64"/>
  <c r="AD2140" i="64"/>
  <c r="AD2161" i="64"/>
  <c r="V2140" i="64"/>
  <c r="V2161" i="64"/>
  <c r="CI2139" i="64"/>
  <c r="CI2160" i="64"/>
  <c r="CA2139" i="64"/>
  <c r="CA2160" i="64"/>
  <c r="BS2139" i="64"/>
  <c r="BS2160" i="64"/>
  <c r="BK2139" i="64"/>
  <c r="BK2160" i="64"/>
  <c r="BC2139" i="64"/>
  <c r="BC2160" i="64"/>
  <c r="AU2139" i="64"/>
  <c r="AU2160" i="64"/>
  <c r="AM2139" i="64"/>
  <c r="AM2160" i="64"/>
  <c r="AE2139" i="64"/>
  <c r="AE2160" i="64"/>
  <c r="W2139" i="64"/>
  <c r="W2160" i="64"/>
  <c r="CJ2136" i="64"/>
  <c r="CJ2148" i="64" s="1"/>
  <c r="CJ2157" i="64"/>
  <c r="CB2136" i="64"/>
  <c r="CB2148" i="64" s="1"/>
  <c r="CB2157" i="64"/>
  <c r="BT2136" i="64"/>
  <c r="BT2148" i="64" s="1"/>
  <c r="BT2157" i="64"/>
  <c r="BL2136" i="64"/>
  <c r="BL2148" i="64" s="1"/>
  <c r="BL2157" i="64"/>
  <c r="BD2136" i="64"/>
  <c r="BD2148" i="64" s="1"/>
  <c r="BD2157" i="64"/>
  <c r="AV2136" i="64"/>
  <c r="AV2148" i="64" s="1"/>
  <c r="AV2157" i="64"/>
  <c r="AN2136" i="64"/>
  <c r="AN2148" i="64" s="1"/>
  <c r="AN2157" i="64"/>
  <c r="AF2136" i="64"/>
  <c r="AF2148" i="64" s="1"/>
  <c r="AF2157" i="64"/>
  <c r="X2136" i="64"/>
  <c r="X2148" i="64" s="1"/>
  <c r="X2157" i="64"/>
  <c r="DJ2140" i="64"/>
  <c r="DJ2161" i="64"/>
  <c r="DB2140" i="64"/>
  <c r="DB2161" i="64"/>
  <c r="CT2140" i="64"/>
  <c r="CT2161" i="64"/>
  <c r="DJ2139" i="64"/>
  <c r="DJ2160" i="64"/>
  <c r="DB2139" i="64"/>
  <c r="DB2160" i="64"/>
  <c r="CT2139" i="64"/>
  <c r="CT2160" i="64"/>
  <c r="DJ2136" i="64"/>
  <c r="DJ2148" i="64" s="1"/>
  <c r="DJ2157" i="64"/>
  <c r="DB2136" i="64"/>
  <c r="DB2148" i="64" s="1"/>
  <c r="DB2157" i="64"/>
  <c r="CT2136" i="64"/>
  <c r="CT2148" i="64" s="1"/>
  <c r="CT2157" i="64"/>
  <c r="DJ2135" i="64"/>
  <c r="DJ2147" i="64" s="1"/>
  <c r="DJ2156" i="64"/>
  <c r="DJ2168" i="64" s="1"/>
  <c r="DB2135" i="64"/>
  <c r="DB2147" i="64" s="1"/>
  <c r="DB2156" i="64"/>
  <c r="DB2168" i="64" s="1"/>
  <c r="CT2135" i="64"/>
  <c r="CT2147" i="64" s="1"/>
  <c r="CT2156" i="64"/>
  <c r="CT2168" i="64" s="1"/>
  <c r="BY2135" i="64"/>
  <c r="BY2147" i="64" s="1"/>
  <c r="BY2156" i="64"/>
  <c r="BY2168" i="64" s="1"/>
  <c r="BQ2135" i="64"/>
  <c r="BQ2147" i="64" s="1"/>
  <c r="BQ2156" i="64"/>
  <c r="BQ2168" i="64" s="1"/>
  <c r="AS2135" i="64"/>
  <c r="AS2147" i="64" s="1"/>
  <c r="AS2156" i="64"/>
  <c r="AS2168" i="64" s="1"/>
  <c r="CG2140" i="64"/>
  <c r="CG2161" i="64"/>
  <c r="BY2140" i="64"/>
  <c r="BY2161" i="64"/>
  <c r="BQ2140" i="64"/>
  <c r="BQ2161" i="64"/>
  <c r="BI2140" i="64"/>
  <c r="BI2161" i="64"/>
  <c r="BA2140" i="64"/>
  <c r="BA2161" i="64"/>
  <c r="AS2140" i="64"/>
  <c r="AS2161" i="64"/>
  <c r="AK2140" i="64"/>
  <c r="AK2161" i="64"/>
  <c r="AC2140" i="64"/>
  <c r="AC2161" i="64"/>
  <c r="U2140" i="64"/>
  <c r="U2161" i="64"/>
  <c r="CH2139" i="64"/>
  <c r="CH2160" i="64"/>
  <c r="BZ2139" i="64"/>
  <c r="BZ2160" i="64"/>
  <c r="BR2139" i="64"/>
  <c r="BR2160" i="64"/>
  <c r="BJ2139" i="64"/>
  <c r="BJ2160" i="64"/>
  <c r="BB2139" i="64"/>
  <c r="BB2160" i="64"/>
  <c r="AT2139" i="64"/>
  <c r="AT2160" i="64"/>
  <c r="AL2139" i="64"/>
  <c r="AL2160" i="64"/>
  <c r="AD2139" i="64"/>
  <c r="AD2160" i="64"/>
  <c r="V2139" i="64"/>
  <c r="V2160" i="64"/>
  <c r="CI2136" i="64"/>
  <c r="CI2148" i="64" s="1"/>
  <c r="CI2157" i="64"/>
  <c r="CA2136" i="64"/>
  <c r="CA2148" i="64" s="1"/>
  <c r="CA2157" i="64"/>
  <c r="BS2136" i="64"/>
  <c r="BS2148" i="64" s="1"/>
  <c r="BS2157" i="64"/>
  <c r="BK2136" i="64"/>
  <c r="BK2148" i="64" s="1"/>
  <c r="BK2157" i="64"/>
  <c r="BC2136" i="64"/>
  <c r="BC2148" i="64" s="1"/>
  <c r="BC2157" i="64"/>
  <c r="AU2136" i="64"/>
  <c r="AU2148" i="64" s="1"/>
  <c r="AU2157" i="64"/>
  <c r="AM2136" i="64"/>
  <c r="AM2148" i="64" s="1"/>
  <c r="AM2157" i="64"/>
  <c r="AE2136" i="64"/>
  <c r="AE2148" i="64" s="1"/>
  <c r="AE2157" i="64"/>
  <c r="W2136" i="64"/>
  <c r="W2148" i="64" s="1"/>
  <c r="W2157" i="64"/>
  <c r="DI2140" i="64"/>
  <c r="DI2161" i="64"/>
  <c r="DA2140" i="64"/>
  <c r="DA2161" i="64"/>
  <c r="CS2140" i="64"/>
  <c r="CS2161" i="64"/>
  <c r="DI2139" i="64"/>
  <c r="DI2160" i="64"/>
  <c r="DA2139" i="64"/>
  <c r="DA2160" i="64"/>
  <c r="CS2139" i="64"/>
  <c r="CS2160" i="64"/>
  <c r="DI2136" i="64"/>
  <c r="DI2148" i="64" s="1"/>
  <c r="DI2157" i="64"/>
  <c r="DA2136" i="64"/>
  <c r="DA2148" i="64" s="1"/>
  <c r="DA2157" i="64"/>
  <c r="CS2136" i="64"/>
  <c r="CS2148" i="64" s="1"/>
  <c r="CS2157" i="64"/>
  <c r="DI2135" i="64"/>
  <c r="DI2147" i="64" s="1"/>
  <c r="DI2156" i="64"/>
  <c r="DI2168" i="64" s="1"/>
  <c r="DA2135" i="64"/>
  <c r="DA2147" i="64" s="1"/>
  <c r="DA2156" i="64"/>
  <c r="DA2168" i="64" s="1"/>
  <c r="CS2135" i="64"/>
  <c r="CS2147" i="64" s="1"/>
  <c r="CS2156" i="64"/>
  <c r="CS2168" i="64" s="1"/>
  <c r="U2135" i="64"/>
  <c r="U2147" i="64" s="1"/>
  <c r="U2156" i="64"/>
  <c r="U2168" i="64" s="1"/>
  <c r="CF2135" i="64"/>
  <c r="CF2147" i="64" s="1"/>
  <c r="CF2156" i="64"/>
  <c r="CF2168" i="64" s="1"/>
  <c r="BX2135" i="64"/>
  <c r="BX2147" i="64" s="1"/>
  <c r="BX2156" i="64"/>
  <c r="BX2168" i="64" s="1"/>
  <c r="BP2135" i="64"/>
  <c r="BP2147" i="64" s="1"/>
  <c r="BP2156" i="64"/>
  <c r="BP2168" i="64" s="1"/>
  <c r="BH2135" i="64"/>
  <c r="BH2147" i="64" s="1"/>
  <c r="BH2156" i="64"/>
  <c r="BH2168" i="64" s="1"/>
  <c r="AZ2135" i="64"/>
  <c r="AZ2147" i="64" s="1"/>
  <c r="AZ2156" i="64"/>
  <c r="AZ2168" i="64" s="1"/>
  <c r="AR2135" i="64"/>
  <c r="AR2147" i="64" s="1"/>
  <c r="AR2156" i="64"/>
  <c r="AR2168" i="64" s="1"/>
  <c r="AJ2135" i="64"/>
  <c r="AJ2147" i="64" s="1"/>
  <c r="AJ2156" i="64"/>
  <c r="AJ2168" i="64" s="1"/>
  <c r="AB2135" i="64"/>
  <c r="AB2147" i="64" s="1"/>
  <c r="AB2156" i="64"/>
  <c r="AB2168" i="64" s="1"/>
  <c r="T2135" i="64"/>
  <c r="T2147" i="64" s="1"/>
  <c r="T2156" i="64"/>
  <c r="T2168" i="64" s="1"/>
  <c r="CF2140" i="64"/>
  <c r="CF2161" i="64"/>
  <c r="BX2140" i="64"/>
  <c r="BX2161" i="64"/>
  <c r="BP2140" i="64"/>
  <c r="BP2161" i="64"/>
  <c r="BH2140" i="64"/>
  <c r="BH2161" i="64"/>
  <c r="AZ2140" i="64"/>
  <c r="AZ2161" i="64"/>
  <c r="AR2140" i="64"/>
  <c r="AR2161" i="64"/>
  <c r="AJ2140" i="64"/>
  <c r="AJ2161" i="64"/>
  <c r="AB2140" i="64"/>
  <c r="AB2161" i="64"/>
  <c r="T2140" i="64"/>
  <c r="T2161" i="64"/>
  <c r="CG2139" i="64"/>
  <c r="CG2160" i="64"/>
  <c r="BY2139" i="64"/>
  <c r="BY2160" i="64"/>
  <c r="BQ2139" i="64"/>
  <c r="BQ2160" i="64"/>
  <c r="BI2139" i="64"/>
  <c r="BI2160" i="64"/>
  <c r="BA2139" i="64"/>
  <c r="BA2160" i="64"/>
  <c r="AS2139" i="64"/>
  <c r="AS2160" i="64"/>
  <c r="AK2139" i="64"/>
  <c r="AK2160" i="64"/>
  <c r="AC2139" i="64"/>
  <c r="AC2160" i="64"/>
  <c r="U2139" i="64"/>
  <c r="U2160" i="64"/>
  <c r="CH2136" i="64"/>
  <c r="CH2148" i="64" s="1"/>
  <c r="CH2157" i="64"/>
  <c r="BZ2136" i="64"/>
  <c r="BZ2148" i="64" s="1"/>
  <c r="BZ2157" i="64"/>
  <c r="BR2136" i="64"/>
  <c r="BR2148" i="64" s="1"/>
  <c r="BR2157" i="64"/>
  <c r="BJ2136" i="64"/>
  <c r="BJ2148" i="64" s="1"/>
  <c r="BJ2157" i="64"/>
  <c r="BB2136" i="64"/>
  <c r="BB2148" i="64" s="1"/>
  <c r="BB2157" i="64"/>
  <c r="AT2136" i="64"/>
  <c r="AT2148" i="64" s="1"/>
  <c r="AT2157" i="64"/>
  <c r="AL2136" i="64"/>
  <c r="AL2148" i="64" s="1"/>
  <c r="AL2157" i="64"/>
  <c r="AD2136" i="64"/>
  <c r="AD2148" i="64" s="1"/>
  <c r="AD2157" i="64"/>
  <c r="V2136" i="64"/>
  <c r="V2148" i="64" s="1"/>
  <c r="V2157" i="64"/>
  <c r="DH2140" i="64"/>
  <c r="DH2161" i="64"/>
  <c r="CZ2140" i="64"/>
  <c r="CZ2161" i="64"/>
  <c r="CR2140" i="64"/>
  <c r="CR2161" i="64"/>
  <c r="DH2139" i="64"/>
  <c r="DH2160" i="64"/>
  <c r="CZ2139" i="64"/>
  <c r="CZ2160" i="64"/>
  <c r="CR2139" i="64"/>
  <c r="CR2160" i="64"/>
  <c r="DH2136" i="64"/>
  <c r="DH2148" i="64" s="1"/>
  <c r="DH2157" i="64"/>
  <c r="CZ2136" i="64"/>
  <c r="CZ2148" i="64" s="1"/>
  <c r="CZ2157" i="64"/>
  <c r="CR2136" i="64"/>
  <c r="CR2148" i="64" s="1"/>
  <c r="CR2157" i="64"/>
  <c r="DH2135" i="64"/>
  <c r="DH2147" i="64" s="1"/>
  <c r="DH2156" i="64"/>
  <c r="DH2168" i="64" s="1"/>
  <c r="CZ2135" i="64"/>
  <c r="CZ2147" i="64" s="1"/>
  <c r="CZ2156" i="64"/>
  <c r="CZ2168" i="64" s="1"/>
  <c r="CR2135" i="64"/>
  <c r="CR2147" i="64" s="1"/>
  <c r="CR2156" i="64"/>
  <c r="CR2168" i="64" s="1"/>
  <c r="AK2135" i="64"/>
  <c r="AK2147" i="64" s="1"/>
  <c r="AK2156" i="64"/>
  <c r="AK2168" i="64" s="1"/>
  <c r="CE2135" i="64"/>
  <c r="CE2147" i="64" s="1"/>
  <c r="CE2156" i="64"/>
  <c r="CE2168" i="64" s="1"/>
  <c r="BW2135" i="64"/>
  <c r="BW2147" i="64" s="1"/>
  <c r="BW2156" i="64"/>
  <c r="BW2168" i="64" s="1"/>
  <c r="BO2135" i="64"/>
  <c r="BO2147" i="64" s="1"/>
  <c r="BO2156" i="64"/>
  <c r="BO2168" i="64" s="1"/>
  <c r="BG2135" i="64"/>
  <c r="BG2147" i="64" s="1"/>
  <c r="BG2156" i="64"/>
  <c r="BG2168" i="64" s="1"/>
  <c r="AY2135" i="64"/>
  <c r="AY2147" i="64" s="1"/>
  <c r="AY2156" i="64"/>
  <c r="AY2168" i="64" s="1"/>
  <c r="AQ2135" i="64"/>
  <c r="AQ2147" i="64" s="1"/>
  <c r="AQ2156" i="64"/>
  <c r="AQ2168" i="64" s="1"/>
  <c r="AI2135" i="64"/>
  <c r="AI2147" i="64" s="1"/>
  <c r="AI2156" i="64"/>
  <c r="AI2168" i="64" s="1"/>
  <c r="AA2135" i="64"/>
  <c r="AA2147" i="64" s="1"/>
  <c r="AA2156" i="64"/>
  <c r="AA2168" i="64" s="1"/>
  <c r="S2135" i="64"/>
  <c r="S2147" i="64" s="1"/>
  <c r="S2156" i="64"/>
  <c r="S2168" i="64" s="1"/>
  <c r="CE2140" i="64"/>
  <c r="CE2161" i="64"/>
  <c r="BW2140" i="64"/>
  <c r="BW2161" i="64"/>
  <c r="BO2140" i="64"/>
  <c r="BO2161" i="64"/>
  <c r="BG2140" i="64"/>
  <c r="BG2161" i="64"/>
  <c r="AY2140" i="64"/>
  <c r="AY2161" i="64"/>
  <c r="AQ2140" i="64"/>
  <c r="AQ2161" i="64"/>
  <c r="AI2140" i="64"/>
  <c r="AI2161" i="64"/>
  <c r="AA2140" i="64"/>
  <c r="AA2161" i="64"/>
  <c r="S2140" i="64"/>
  <c r="S2161" i="64"/>
  <c r="CF2139" i="64"/>
  <c r="CF2160" i="64"/>
  <c r="BX2139" i="64"/>
  <c r="BX2160" i="64"/>
  <c r="BP2139" i="64"/>
  <c r="BP2160" i="64"/>
  <c r="BH2139" i="64"/>
  <c r="BH2160" i="64"/>
  <c r="AZ2139" i="64"/>
  <c r="AZ2160" i="64"/>
  <c r="AR2139" i="64"/>
  <c r="AR2160" i="64"/>
  <c r="AJ2139" i="64"/>
  <c r="AJ2160" i="64"/>
  <c r="AB2139" i="64"/>
  <c r="AB2160" i="64"/>
  <c r="T2139" i="64"/>
  <c r="T2160" i="64"/>
  <c r="CG2136" i="64"/>
  <c r="CG2148" i="64" s="1"/>
  <c r="CG2157" i="64"/>
  <c r="BY2136" i="64"/>
  <c r="BY2148" i="64" s="1"/>
  <c r="BY2157" i="64"/>
  <c r="BQ2136" i="64"/>
  <c r="BQ2148" i="64" s="1"/>
  <c r="BQ2157" i="64"/>
  <c r="BI2136" i="64"/>
  <c r="BI2148" i="64" s="1"/>
  <c r="BI2157" i="64"/>
  <c r="BA2136" i="64"/>
  <c r="BA2148" i="64" s="1"/>
  <c r="BA2157" i="64"/>
  <c r="AS2136" i="64"/>
  <c r="AS2148" i="64" s="1"/>
  <c r="AS2157" i="64"/>
  <c r="AK2136" i="64"/>
  <c r="AK2148" i="64" s="1"/>
  <c r="AK2157" i="64"/>
  <c r="AC2136" i="64"/>
  <c r="AC2148" i="64" s="1"/>
  <c r="AC2157" i="64"/>
  <c r="U2136" i="64"/>
  <c r="U2148" i="64" s="1"/>
  <c r="U2157" i="64"/>
  <c r="DG2140" i="64"/>
  <c r="DG2161" i="64"/>
  <c r="CY2140" i="64"/>
  <c r="CY2161" i="64"/>
  <c r="CQ2140" i="64"/>
  <c r="CQ2161" i="64"/>
  <c r="DG2139" i="64"/>
  <c r="DG2160" i="64"/>
  <c r="CY2139" i="64"/>
  <c r="CY2160" i="64"/>
  <c r="CQ2139" i="64"/>
  <c r="CQ2160" i="64"/>
  <c r="DG2136" i="64"/>
  <c r="DG2148" i="64" s="1"/>
  <c r="DG2157" i="64"/>
  <c r="CY2136" i="64"/>
  <c r="CY2148" i="64" s="1"/>
  <c r="CY2157" i="64"/>
  <c r="CQ2136" i="64"/>
  <c r="CQ2148" i="64" s="1"/>
  <c r="CQ2157" i="64"/>
  <c r="DG2135" i="64"/>
  <c r="DG2147" i="64" s="1"/>
  <c r="DG2156" i="64"/>
  <c r="DG2168" i="64" s="1"/>
  <c r="CY2135" i="64"/>
  <c r="CY2147" i="64" s="1"/>
  <c r="CY2156" i="64"/>
  <c r="CY2168" i="64" s="1"/>
  <c r="CQ2135" i="64"/>
  <c r="CQ2147" i="64" s="1"/>
  <c r="CQ2156" i="64"/>
  <c r="CQ2168" i="64" s="1"/>
  <c r="AS1807" i="64"/>
  <c r="AS1820" i="64" s="1"/>
  <c r="AS1850" i="64"/>
  <c r="AS1863" i="64" s="1"/>
  <c r="AS1829" i="64"/>
  <c r="AS1841" i="64" s="1"/>
  <c r="BZ1811" i="64"/>
  <c r="BZ1854" i="64"/>
  <c r="BZ1833" i="64"/>
  <c r="AD1811" i="64"/>
  <c r="AD1854" i="64"/>
  <c r="AD1833" i="64"/>
  <c r="AM1808" i="64"/>
  <c r="AM1821" i="64" s="1"/>
  <c r="AM1851" i="64"/>
  <c r="AM1864" i="64" s="1"/>
  <c r="AM1830" i="64"/>
  <c r="AM1842" i="64" s="1"/>
  <c r="DH1811" i="64"/>
  <c r="DH1854" i="64"/>
  <c r="DH1833" i="64"/>
  <c r="CZ1807" i="64"/>
  <c r="CZ1820" i="64" s="1"/>
  <c r="CZ1850" i="64"/>
  <c r="CZ1863" i="64" s="1"/>
  <c r="CZ1829" i="64"/>
  <c r="CZ1841" i="64" s="1"/>
  <c r="CF1807" i="64"/>
  <c r="CF1820" i="64" s="1"/>
  <c r="CF1850" i="64"/>
  <c r="CF1863" i="64" s="1"/>
  <c r="CF1829" i="64"/>
  <c r="CF1841" i="64" s="1"/>
  <c r="BX1807" i="64"/>
  <c r="BX1820" i="64" s="1"/>
  <c r="BX1850" i="64"/>
  <c r="BX1863" i="64" s="1"/>
  <c r="BX1829" i="64"/>
  <c r="BX1841" i="64" s="1"/>
  <c r="BP1850" i="64"/>
  <c r="BP1863" i="64" s="1"/>
  <c r="BP1829" i="64"/>
  <c r="BP1841" i="64" s="1"/>
  <c r="BH1850" i="64"/>
  <c r="BH1863" i="64" s="1"/>
  <c r="BH1829" i="64"/>
  <c r="BH1841" i="64" s="1"/>
  <c r="AZ1850" i="64"/>
  <c r="AZ1863" i="64" s="1"/>
  <c r="AZ1829" i="64"/>
  <c r="AZ1841" i="64" s="1"/>
  <c r="AR1807" i="64"/>
  <c r="AR1820" i="64" s="1"/>
  <c r="AR1850" i="64"/>
  <c r="AR1863" i="64" s="1"/>
  <c r="AR1829" i="64"/>
  <c r="AR1841" i="64" s="1"/>
  <c r="AJ1850" i="64"/>
  <c r="AJ1863" i="64" s="1"/>
  <c r="AJ1829" i="64"/>
  <c r="AJ1841" i="64" s="1"/>
  <c r="AB1850" i="64"/>
  <c r="AB1863" i="64" s="1"/>
  <c r="AB1829" i="64"/>
  <c r="AB1841" i="64" s="1"/>
  <c r="T1850" i="64"/>
  <c r="T1863" i="64" s="1"/>
  <c r="T1829" i="64"/>
  <c r="T1841" i="64" s="1"/>
  <c r="CF1855" i="64"/>
  <c r="CF1868" i="64" s="1"/>
  <c r="CF1834" i="64"/>
  <c r="CF1846" i="64" s="1"/>
  <c r="BX1855" i="64"/>
  <c r="BX1868" i="64" s="1"/>
  <c r="BX1834" i="64"/>
  <c r="BX1846" i="64" s="1"/>
  <c r="BP1855" i="64"/>
  <c r="BP1868" i="64" s="1"/>
  <c r="BP1834" i="64"/>
  <c r="BP1846" i="64" s="1"/>
  <c r="BH1855" i="64"/>
  <c r="BH1868" i="64" s="1"/>
  <c r="BH1834" i="64"/>
  <c r="BH1846" i="64" s="1"/>
  <c r="AZ1855" i="64"/>
  <c r="AZ1868" i="64" s="1"/>
  <c r="AZ1834" i="64"/>
  <c r="AZ1846" i="64" s="1"/>
  <c r="AR1855" i="64"/>
  <c r="AR1868" i="64" s="1"/>
  <c r="AR1834" i="64"/>
  <c r="AR1846" i="64" s="1"/>
  <c r="AJ1855" i="64"/>
  <c r="AJ1868" i="64" s="1"/>
  <c r="AJ1834" i="64"/>
  <c r="AJ1846" i="64" s="1"/>
  <c r="AB1812" i="64"/>
  <c r="AB1825" i="64" s="1"/>
  <c r="AB1855" i="64"/>
  <c r="AB1868" i="64" s="1"/>
  <c r="AB1834" i="64"/>
  <c r="AB1846" i="64" s="1"/>
  <c r="T1855" i="64"/>
  <c r="T1868" i="64" s="1"/>
  <c r="T1834" i="64"/>
  <c r="T1846" i="64" s="1"/>
  <c r="CG1854" i="64"/>
  <c r="CG1833" i="64"/>
  <c r="BY1854" i="64"/>
  <c r="BY1833" i="64"/>
  <c r="BQ1833" i="64"/>
  <c r="BQ1854" i="64"/>
  <c r="BI1811" i="64"/>
  <c r="BI1854" i="64"/>
  <c r="BI1833" i="64"/>
  <c r="BA1854" i="64"/>
  <c r="BA1833" i="64"/>
  <c r="AS1854" i="64"/>
  <c r="AS1833" i="64"/>
  <c r="AK1854" i="64"/>
  <c r="AK1833" i="64"/>
  <c r="AC1854" i="64"/>
  <c r="AC1833" i="64"/>
  <c r="U1811" i="64"/>
  <c r="U1854" i="64"/>
  <c r="U1833" i="64"/>
  <c r="CH1808" i="64"/>
  <c r="CH1821" i="64" s="1"/>
  <c r="CH1851" i="64"/>
  <c r="CH1864" i="64" s="1"/>
  <c r="CH1830" i="64"/>
  <c r="CH1842" i="64" s="1"/>
  <c r="BZ1808" i="64"/>
  <c r="BZ1821" i="64" s="1"/>
  <c r="BZ1851" i="64"/>
  <c r="BZ1864" i="64" s="1"/>
  <c r="BZ1830" i="64"/>
  <c r="BZ1842" i="64" s="1"/>
  <c r="BR1808" i="64"/>
  <c r="BR1821" i="64" s="1"/>
  <c r="BR1851" i="64"/>
  <c r="BR1864" i="64" s="1"/>
  <c r="BR1830" i="64"/>
  <c r="BR1842" i="64" s="1"/>
  <c r="BJ1808" i="64"/>
  <c r="BJ1821" i="64" s="1"/>
  <c r="BJ1851" i="64"/>
  <c r="BJ1864" i="64" s="1"/>
  <c r="BJ1830" i="64"/>
  <c r="BJ1842" i="64" s="1"/>
  <c r="BB1851" i="64"/>
  <c r="BB1864" i="64" s="1"/>
  <c r="BB1830" i="64"/>
  <c r="BB1842" i="64" s="1"/>
  <c r="AT1808" i="64"/>
  <c r="AT1821" i="64" s="1"/>
  <c r="AT1851" i="64"/>
  <c r="AT1864" i="64" s="1"/>
  <c r="AT1830" i="64"/>
  <c r="AT1842" i="64" s="1"/>
  <c r="AL1851" i="64"/>
  <c r="AL1864" i="64" s="1"/>
  <c r="AL1830" i="64"/>
  <c r="AL1842" i="64" s="1"/>
  <c r="AD1808" i="64"/>
  <c r="AD1821" i="64" s="1"/>
  <c r="AD1851" i="64"/>
  <c r="AD1864" i="64" s="1"/>
  <c r="AD1830" i="64"/>
  <c r="AD1842" i="64" s="1"/>
  <c r="V1808" i="64"/>
  <c r="V1821" i="64" s="1"/>
  <c r="V1851" i="64"/>
  <c r="V1864" i="64" s="1"/>
  <c r="V1830" i="64"/>
  <c r="V1842" i="64" s="1"/>
  <c r="DG1812" i="64"/>
  <c r="DG1825" i="64" s="1"/>
  <c r="DG1834" i="64"/>
  <c r="DG1846" i="64" s="1"/>
  <c r="DG1855" i="64"/>
  <c r="DG1868" i="64" s="1"/>
  <c r="CY1812" i="64"/>
  <c r="CY1825" i="64" s="1"/>
  <c r="CY1834" i="64"/>
  <c r="CY1846" i="64" s="1"/>
  <c r="CY1855" i="64"/>
  <c r="CY1868" i="64" s="1"/>
  <c r="CQ1812" i="64"/>
  <c r="CQ1825" i="64" s="1"/>
  <c r="CQ1855" i="64"/>
  <c r="CQ1868" i="64" s="1"/>
  <c r="CQ1834" i="64"/>
  <c r="CQ1846" i="64" s="1"/>
  <c r="DG1811" i="64"/>
  <c r="DG1854" i="64"/>
  <c r="DG1833" i="64"/>
  <c r="CY1811" i="64"/>
  <c r="CY1833" i="64"/>
  <c r="CY1854" i="64"/>
  <c r="CQ1811" i="64"/>
  <c r="CQ1854" i="64"/>
  <c r="CQ1833" i="64"/>
  <c r="DG1808" i="64"/>
  <c r="DG1821" i="64" s="1"/>
  <c r="DG1851" i="64"/>
  <c r="DG1864" i="64" s="1"/>
  <c r="DG1830" i="64"/>
  <c r="DG1842" i="64" s="1"/>
  <c r="CY1808" i="64"/>
  <c r="CY1821" i="64" s="1"/>
  <c r="CY1830" i="64"/>
  <c r="CY1842" i="64" s="1"/>
  <c r="CY1851" i="64"/>
  <c r="CY1864" i="64" s="1"/>
  <c r="CQ1808" i="64"/>
  <c r="CQ1821" i="64" s="1"/>
  <c r="CQ1851" i="64"/>
  <c r="CQ1864" i="64" s="1"/>
  <c r="CQ1830" i="64"/>
  <c r="CQ1842" i="64" s="1"/>
  <c r="DG1807" i="64"/>
  <c r="DG1820" i="64" s="1"/>
  <c r="DG1850" i="64"/>
  <c r="DG1863" i="64" s="1"/>
  <c r="DG1829" i="64"/>
  <c r="DG1841" i="64" s="1"/>
  <c r="CY1807" i="64"/>
  <c r="CY1820" i="64" s="1"/>
  <c r="CY1850" i="64"/>
  <c r="CY1863" i="64" s="1"/>
  <c r="CY1829" i="64"/>
  <c r="CY1841" i="64" s="1"/>
  <c r="CQ1807" i="64"/>
  <c r="CQ1820" i="64" s="1"/>
  <c r="CQ1850" i="64"/>
  <c r="CQ1863" i="64" s="1"/>
  <c r="CQ1829" i="64"/>
  <c r="CQ1841" i="64" s="1"/>
  <c r="BQ1807" i="64"/>
  <c r="BQ1820" i="64" s="1"/>
  <c r="BQ1829" i="64"/>
  <c r="BQ1841" i="64" s="1"/>
  <c r="BQ1850" i="64"/>
  <c r="BQ1863" i="64" s="1"/>
  <c r="CG1855" i="64"/>
  <c r="CG1868" i="64" s="1"/>
  <c r="CG1834" i="64"/>
  <c r="CG1846" i="64" s="1"/>
  <c r="AS1855" i="64"/>
  <c r="AS1868" i="64" s="1"/>
  <c r="AS1834" i="64"/>
  <c r="AS1846" i="64" s="1"/>
  <c r="CH1854" i="64"/>
  <c r="CH1833" i="64"/>
  <c r="V1854" i="64"/>
  <c r="V1833" i="64"/>
  <c r="AU1808" i="64"/>
  <c r="AU1821" i="64" s="1"/>
  <c r="AU1851" i="64"/>
  <c r="AU1864" i="64" s="1"/>
  <c r="AU1830" i="64"/>
  <c r="AU1842" i="64" s="1"/>
  <c r="CR1812" i="64"/>
  <c r="CR1825" i="64" s="1"/>
  <c r="CR1855" i="64"/>
  <c r="CR1868" i="64" s="1"/>
  <c r="CR1834" i="64"/>
  <c r="CR1846" i="64" s="1"/>
  <c r="DH1807" i="64"/>
  <c r="DH1820" i="64" s="1"/>
  <c r="DH1850" i="64"/>
  <c r="DH1863" i="64" s="1"/>
  <c r="DH1829" i="64"/>
  <c r="DH1841" i="64" s="1"/>
  <c r="CE1850" i="64"/>
  <c r="CE1863" i="64" s="1"/>
  <c r="CE1829" i="64"/>
  <c r="CE1841" i="64" s="1"/>
  <c r="BW1850" i="64"/>
  <c r="BW1863" i="64" s="1"/>
  <c r="BW1829" i="64"/>
  <c r="BW1841" i="64" s="1"/>
  <c r="BO1850" i="64"/>
  <c r="BO1863" i="64" s="1"/>
  <c r="BO1829" i="64"/>
  <c r="BO1841" i="64" s="1"/>
  <c r="BG1850" i="64"/>
  <c r="BG1863" i="64" s="1"/>
  <c r="BG1829" i="64"/>
  <c r="BG1841" i="64" s="1"/>
  <c r="AY1850" i="64"/>
  <c r="AY1863" i="64" s="1"/>
  <c r="AY1829" i="64"/>
  <c r="AY1841" i="64" s="1"/>
  <c r="AQ1850" i="64"/>
  <c r="AQ1863" i="64" s="1"/>
  <c r="AQ1829" i="64"/>
  <c r="AQ1841" i="64" s="1"/>
  <c r="AI1850" i="64"/>
  <c r="AI1863" i="64" s="1"/>
  <c r="AI1829" i="64"/>
  <c r="AI1841" i="64" s="1"/>
  <c r="AA1850" i="64"/>
  <c r="AA1863" i="64" s="1"/>
  <c r="AA1829" i="64"/>
  <c r="AA1841" i="64" s="1"/>
  <c r="S1850" i="64"/>
  <c r="S1863" i="64" s="1"/>
  <c r="S1829" i="64"/>
  <c r="S1841" i="64" s="1"/>
  <c r="CE1855" i="64"/>
  <c r="CE1868" i="64" s="1"/>
  <c r="CE1834" i="64"/>
  <c r="CE1846" i="64" s="1"/>
  <c r="BW1855" i="64"/>
  <c r="BW1868" i="64" s="1"/>
  <c r="BW1834" i="64"/>
  <c r="BW1846" i="64" s="1"/>
  <c r="BO1855" i="64"/>
  <c r="BO1868" i="64" s="1"/>
  <c r="BO1834" i="64"/>
  <c r="BO1846" i="64" s="1"/>
  <c r="BG1855" i="64"/>
  <c r="BG1868" i="64" s="1"/>
  <c r="BG1834" i="64"/>
  <c r="BG1846" i="64" s="1"/>
  <c r="AY1855" i="64"/>
  <c r="AY1868" i="64" s="1"/>
  <c r="AY1834" i="64"/>
  <c r="AY1846" i="64" s="1"/>
  <c r="AQ1812" i="64"/>
  <c r="AQ1825" i="64" s="1"/>
  <c r="AQ1855" i="64"/>
  <c r="AQ1868" i="64" s="1"/>
  <c r="AQ1834" i="64"/>
  <c r="AQ1846" i="64" s="1"/>
  <c r="AI1855" i="64"/>
  <c r="AI1868" i="64" s="1"/>
  <c r="AI1834" i="64"/>
  <c r="AI1846" i="64" s="1"/>
  <c r="AA1855" i="64"/>
  <c r="AA1868" i="64" s="1"/>
  <c r="AA1834" i="64"/>
  <c r="AA1846" i="64" s="1"/>
  <c r="S1855" i="64"/>
  <c r="S1868" i="64" s="1"/>
  <c r="S1834" i="64"/>
  <c r="S1846" i="64" s="1"/>
  <c r="CF1854" i="64"/>
  <c r="CF1833" i="64"/>
  <c r="BX1811" i="64"/>
  <c r="BX1854" i="64"/>
  <c r="BX1833" i="64"/>
  <c r="BP1854" i="64"/>
  <c r="BP1833" i="64"/>
  <c r="BH1811" i="64"/>
  <c r="BH1854" i="64"/>
  <c r="BH1833" i="64"/>
  <c r="AZ1854" i="64"/>
  <c r="AZ1833" i="64"/>
  <c r="AR1854" i="64"/>
  <c r="AR1833" i="64"/>
  <c r="AJ1811" i="64"/>
  <c r="AJ1854" i="64"/>
  <c r="AJ1833" i="64"/>
  <c r="AB1854" i="64"/>
  <c r="AB1833" i="64"/>
  <c r="T1854" i="64"/>
  <c r="T1833" i="64"/>
  <c r="CG1808" i="64"/>
  <c r="CG1821" i="64" s="1"/>
  <c r="CG1851" i="64"/>
  <c r="CG1864" i="64" s="1"/>
  <c r="CG1830" i="64"/>
  <c r="CG1842" i="64" s="1"/>
  <c r="BY1851" i="64"/>
  <c r="BY1864" i="64" s="1"/>
  <c r="BY1830" i="64"/>
  <c r="BY1842" i="64" s="1"/>
  <c r="BQ1851" i="64"/>
  <c r="BQ1864" i="64" s="1"/>
  <c r="BQ1830" i="64"/>
  <c r="BQ1842" i="64" s="1"/>
  <c r="BI1808" i="64"/>
  <c r="BI1821" i="64" s="1"/>
  <c r="BI1851" i="64"/>
  <c r="BI1864" i="64" s="1"/>
  <c r="BI1830" i="64"/>
  <c r="BI1842" i="64" s="1"/>
  <c r="BA1808" i="64"/>
  <c r="BA1821" i="64" s="1"/>
  <c r="BA1851" i="64"/>
  <c r="BA1864" i="64" s="1"/>
  <c r="BA1830" i="64"/>
  <c r="BA1842" i="64" s="1"/>
  <c r="AS1808" i="64"/>
  <c r="AS1821" i="64" s="1"/>
  <c r="AS1851" i="64"/>
  <c r="AS1864" i="64" s="1"/>
  <c r="AS1830" i="64"/>
  <c r="AS1842" i="64" s="1"/>
  <c r="AK1808" i="64"/>
  <c r="AK1821" i="64" s="1"/>
  <c r="AK1830" i="64"/>
  <c r="AK1842" i="64" s="1"/>
  <c r="AK1851" i="64"/>
  <c r="AK1864" i="64" s="1"/>
  <c r="AC1851" i="64"/>
  <c r="AC1864" i="64" s="1"/>
  <c r="AC1830" i="64"/>
  <c r="AC1842" i="64" s="1"/>
  <c r="U1808" i="64"/>
  <c r="U1821" i="64" s="1"/>
  <c r="U1851" i="64"/>
  <c r="U1864" i="64" s="1"/>
  <c r="U1830" i="64"/>
  <c r="U1842" i="64" s="1"/>
  <c r="DF1812" i="64"/>
  <c r="DF1825" i="64" s="1"/>
  <c r="DF1855" i="64"/>
  <c r="DF1868" i="64" s="1"/>
  <c r="DF1834" i="64"/>
  <c r="DF1846" i="64" s="1"/>
  <c r="CX1812" i="64"/>
  <c r="CX1825" i="64" s="1"/>
  <c r="CX1855" i="64"/>
  <c r="CX1868" i="64" s="1"/>
  <c r="CX1834" i="64"/>
  <c r="CX1846" i="64" s="1"/>
  <c r="CP1812" i="64"/>
  <c r="CP1825" i="64" s="1"/>
  <c r="CP1855" i="64"/>
  <c r="CP1868" i="64" s="1"/>
  <c r="CP1834" i="64"/>
  <c r="CP1846" i="64" s="1"/>
  <c r="DF1811" i="64"/>
  <c r="DF1854" i="64"/>
  <c r="DF1833" i="64"/>
  <c r="CX1811" i="64"/>
  <c r="CX1854" i="64"/>
  <c r="CX1833" i="64"/>
  <c r="CP1811" i="64"/>
  <c r="CP1854" i="64"/>
  <c r="CP1833" i="64"/>
  <c r="DF1808" i="64"/>
  <c r="DF1821" i="64" s="1"/>
  <c r="DF1851" i="64"/>
  <c r="DF1864" i="64" s="1"/>
  <c r="DF1830" i="64"/>
  <c r="DF1842" i="64" s="1"/>
  <c r="CX1808" i="64"/>
  <c r="CX1821" i="64" s="1"/>
  <c r="CX1851" i="64"/>
  <c r="CX1864" i="64" s="1"/>
  <c r="CX1830" i="64"/>
  <c r="CX1842" i="64" s="1"/>
  <c r="CP1808" i="64"/>
  <c r="CP1821" i="64" s="1"/>
  <c r="CP1851" i="64"/>
  <c r="CP1864" i="64" s="1"/>
  <c r="CP1830" i="64"/>
  <c r="CP1842" i="64" s="1"/>
  <c r="DF1807" i="64"/>
  <c r="DF1820" i="64" s="1"/>
  <c r="DF1850" i="64"/>
  <c r="DF1863" i="64" s="1"/>
  <c r="DF1829" i="64"/>
  <c r="DF1841" i="64" s="1"/>
  <c r="CX1807" i="64"/>
  <c r="CX1820" i="64" s="1"/>
  <c r="CX1850" i="64"/>
  <c r="CX1863" i="64" s="1"/>
  <c r="CX1829" i="64"/>
  <c r="CX1841" i="64" s="1"/>
  <c r="CP1807" i="64"/>
  <c r="CP1820" i="64" s="1"/>
  <c r="CP1850" i="64"/>
  <c r="CP1863" i="64" s="1"/>
  <c r="CP1829" i="64"/>
  <c r="CP1841" i="64" s="1"/>
  <c r="BY1807" i="64"/>
  <c r="BY1820" i="64" s="1"/>
  <c r="BY1850" i="64"/>
  <c r="BY1863" i="64" s="1"/>
  <c r="BY1829" i="64"/>
  <c r="BY1841" i="64" s="1"/>
  <c r="U1850" i="64"/>
  <c r="U1863" i="64" s="1"/>
  <c r="U1829" i="64"/>
  <c r="U1841" i="64" s="1"/>
  <c r="BI1855" i="64"/>
  <c r="BI1868" i="64" s="1"/>
  <c r="BI1834" i="64"/>
  <c r="BI1846" i="64" s="1"/>
  <c r="U1855" i="64"/>
  <c r="U1868" i="64" s="1"/>
  <c r="U1834" i="64"/>
  <c r="U1846" i="64" s="1"/>
  <c r="AT1811" i="64"/>
  <c r="AT1854" i="64"/>
  <c r="AT1833" i="64"/>
  <c r="BS1851" i="64"/>
  <c r="BS1864" i="64" s="1"/>
  <c r="BS1830" i="64"/>
  <c r="BS1842" i="64" s="1"/>
  <c r="W1808" i="64"/>
  <c r="W1821" i="64" s="1"/>
  <c r="W1851" i="64"/>
  <c r="W1864" i="64" s="1"/>
  <c r="W1830" i="64"/>
  <c r="W1842" i="64" s="1"/>
  <c r="CZ1812" i="64"/>
  <c r="CZ1825" i="64" s="1"/>
  <c r="CZ1855" i="64"/>
  <c r="CZ1868" i="64" s="1"/>
  <c r="CZ1834" i="64"/>
  <c r="CZ1846" i="64" s="1"/>
  <c r="CZ1808" i="64"/>
  <c r="CZ1821" i="64" s="1"/>
  <c r="CZ1851" i="64"/>
  <c r="CZ1864" i="64" s="1"/>
  <c r="CZ1830" i="64"/>
  <c r="CZ1842" i="64" s="1"/>
  <c r="CL1850" i="64"/>
  <c r="CL1863" i="64" s="1"/>
  <c r="CL1829" i="64"/>
  <c r="CL1841" i="64" s="1"/>
  <c r="CD1850" i="64"/>
  <c r="CD1863" i="64" s="1"/>
  <c r="CD1829" i="64"/>
  <c r="CD1841" i="64" s="1"/>
  <c r="BV1850" i="64"/>
  <c r="BV1863" i="64" s="1"/>
  <c r="BV1829" i="64"/>
  <c r="BV1841" i="64" s="1"/>
  <c r="BN1850" i="64"/>
  <c r="BN1863" i="64" s="1"/>
  <c r="BN1829" i="64"/>
  <c r="BN1841" i="64" s="1"/>
  <c r="BF1807" i="64"/>
  <c r="BF1820" i="64" s="1"/>
  <c r="BF1850" i="64"/>
  <c r="BF1863" i="64" s="1"/>
  <c r="BF1829" i="64"/>
  <c r="BF1841" i="64" s="1"/>
  <c r="AX1850" i="64"/>
  <c r="AX1863" i="64" s="1"/>
  <c r="AX1829" i="64"/>
  <c r="AX1841" i="64" s="1"/>
  <c r="AP1850" i="64"/>
  <c r="AP1863" i="64" s="1"/>
  <c r="AP1829" i="64"/>
  <c r="AP1841" i="64" s="1"/>
  <c r="AH1850" i="64"/>
  <c r="AH1863" i="64" s="1"/>
  <c r="AH1829" i="64"/>
  <c r="AH1841" i="64" s="1"/>
  <c r="Z1850" i="64"/>
  <c r="Z1863" i="64" s="1"/>
  <c r="Z1829" i="64"/>
  <c r="Z1841" i="64" s="1"/>
  <c r="CL1855" i="64"/>
  <c r="CL1868" i="64" s="1"/>
  <c r="CL1834" i="64"/>
  <c r="CL1846" i="64" s="1"/>
  <c r="CD1855" i="64"/>
  <c r="CD1868" i="64" s="1"/>
  <c r="CD1834" i="64"/>
  <c r="CD1846" i="64" s="1"/>
  <c r="BV1855" i="64"/>
  <c r="BV1868" i="64" s="1"/>
  <c r="BV1834" i="64"/>
  <c r="BV1846" i="64" s="1"/>
  <c r="BN1855" i="64"/>
  <c r="BN1868" i="64" s="1"/>
  <c r="BN1834" i="64"/>
  <c r="BN1846" i="64" s="1"/>
  <c r="BF1855" i="64"/>
  <c r="BF1868" i="64" s="1"/>
  <c r="BF1834" i="64"/>
  <c r="BF1846" i="64" s="1"/>
  <c r="AX1855" i="64"/>
  <c r="AX1868" i="64" s="1"/>
  <c r="AX1834" i="64"/>
  <c r="AX1846" i="64" s="1"/>
  <c r="AP1855" i="64"/>
  <c r="AP1868" i="64" s="1"/>
  <c r="AP1834" i="64"/>
  <c r="AP1846" i="64" s="1"/>
  <c r="AH1855" i="64"/>
  <c r="AH1868" i="64" s="1"/>
  <c r="AH1834" i="64"/>
  <c r="AH1846" i="64" s="1"/>
  <c r="Z1855" i="64"/>
  <c r="Z1868" i="64" s="1"/>
  <c r="Z1834" i="64"/>
  <c r="Z1846" i="64" s="1"/>
  <c r="CE1854" i="64"/>
  <c r="CE1833" i="64"/>
  <c r="BW1811" i="64"/>
  <c r="BW1854" i="64"/>
  <c r="BW1833" i="64"/>
  <c r="BO1854" i="64"/>
  <c r="BO1833" i="64"/>
  <c r="BG1854" i="64"/>
  <c r="BG1833" i="64"/>
  <c r="AY1854" i="64"/>
  <c r="AY1833" i="64"/>
  <c r="AQ1854" i="64"/>
  <c r="AQ1833" i="64"/>
  <c r="AI1854" i="64"/>
  <c r="AI1833" i="64"/>
  <c r="AA1811" i="64"/>
  <c r="AA1854" i="64"/>
  <c r="AA1833" i="64"/>
  <c r="S1854" i="64"/>
  <c r="S1833" i="64"/>
  <c r="CF1851" i="64"/>
  <c r="CF1864" i="64" s="1"/>
  <c r="CF1830" i="64"/>
  <c r="CF1842" i="64" s="1"/>
  <c r="BX1808" i="64"/>
  <c r="BX1821" i="64" s="1"/>
  <c r="BX1851" i="64"/>
  <c r="BX1864" i="64" s="1"/>
  <c r="BX1830" i="64"/>
  <c r="BX1842" i="64" s="1"/>
  <c r="BP1851" i="64"/>
  <c r="BP1864" i="64" s="1"/>
  <c r="BP1830" i="64"/>
  <c r="BP1842" i="64" s="1"/>
  <c r="BH1851" i="64"/>
  <c r="BH1864" i="64" s="1"/>
  <c r="BH1830" i="64"/>
  <c r="BH1842" i="64" s="1"/>
  <c r="AZ1851" i="64"/>
  <c r="AZ1864" i="64" s="1"/>
  <c r="AZ1830" i="64"/>
  <c r="AZ1842" i="64" s="1"/>
  <c r="AR1851" i="64"/>
  <c r="AR1864" i="64" s="1"/>
  <c r="AR1830" i="64"/>
  <c r="AR1842" i="64" s="1"/>
  <c r="AJ1851" i="64"/>
  <c r="AJ1864" i="64" s="1"/>
  <c r="AJ1830" i="64"/>
  <c r="AJ1842" i="64" s="1"/>
  <c r="AB1851" i="64"/>
  <c r="AB1864" i="64" s="1"/>
  <c r="AB1830" i="64"/>
  <c r="AB1842" i="64" s="1"/>
  <c r="T1851" i="64"/>
  <c r="T1864" i="64" s="1"/>
  <c r="T1830" i="64"/>
  <c r="T1842" i="64" s="1"/>
  <c r="DE1812" i="64"/>
  <c r="DE1825" i="64" s="1"/>
  <c r="DE1855" i="64"/>
  <c r="DE1868" i="64" s="1"/>
  <c r="DE1834" i="64"/>
  <c r="DE1846" i="64" s="1"/>
  <c r="CW1812" i="64"/>
  <c r="CW1825" i="64" s="1"/>
  <c r="CW1855" i="64"/>
  <c r="CW1868" i="64" s="1"/>
  <c r="CW1834" i="64"/>
  <c r="CW1846" i="64" s="1"/>
  <c r="CO1812" i="64"/>
  <c r="CO1825" i="64" s="1"/>
  <c r="CO1855" i="64"/>
  <c r="CO1868" i="64" s="1"/>
  <c r="CO1834" i="64"/>
  <c r="CO1846" i="64" s="1"/>
  <c r="DE1811" i="64"/>
  <c r="DE1854" i="64"/>
  <c r="DE1833" i="64"/>
  <c r="CW1811" i="64"/>
  <c r="CW1854" i="64"/>
  <c r="CW1833" i="64"/>
  <c r="CO1811" i="64"/>
  <c r="CO1854" i="64"/>
  <c r="CO1833" i="64"/>
  <c r="DE1808" i="64"/>
  <c r="DE1821" i="64" s="1"/>
  <c r="DE1851" i="64"/>
  <c r="DE1864" i="64" s="1"/>
  <c r="DE1830" i="64"/>
  <c r="DE1842" i="64" s="1"/>
  <c r="CW1808" i="64"/>
  <c r="CW1821" i="64" s="1"/>
  <c r="CW1851" i="64"/>
  <c r="CW1864" i="64" s="1"/>
  <c r="CW1830" i="64"/>
  <c r="CW1842" i="64" s="1"/>
  <c r="CO1808" i="64"/>
  <c r="CO1821" i="64" s="1"/>
  <c r="CO1851" i="64"/>
  <c r="CO1864" i="64" s="1"/>
  <c r="CO1830" i="64"/>
  <c r="CO1842" i="64" s="1"/>
  <c r="DE1807" i="64"/>
  <c r="DE1820" i="64" s="1"/>
  <c r="DE1850" i="64"/>
  <c r="DE1863" i="64" s="1"/>
  <c r="DE1829" i="64"/>
  <c r="DE1841" i="64" s="1"/>
  <c r="CW1807" i="64"/>
  <c r="CW1820" i="64" s="1"/>
  <c r="CW1850" i="64"/>
  <c r="CW1863" i="64" s="1"/>
  <c r="CW1829" i="64"/>
  <c r="CW1841" i="64" s="1"/>
  <c r="CO1807" i="64"/>
  <c r="CO1820" i="64" s="1"/>
  <c r="CO1850" i="64"/>
  <c r="CO1863" i="64" s="1"/>
  <c r="CO1829" i="64"/>
  <c r="CO1841" i="64" s="1"/>
  <c r="W1814" i="64"/>
  <c r="W1816" i="64" s="1"/>
  <c r="BI1807" i="64"/>
  <c r="BI1820" i="64" s="1"/>
  <c r="BI1850" i="64"/>
  <c r="BI1863" i="64" s="1"/>
  <c r="BI1829" i="64"/>
  <c r="BI1841" i="64" s="1"/>
  <c r="BY1812" i="64"/>
  <c r="BY1825" i="64" s="1"/>
  <c r="BY1855" i="64"/>
  <c r="BY1868" i="64" s="1"/>
  <c r="BY1834" i="64"/>
  <c r="BY1846" i="64" s="1"/>
  <c r="AL1811" i="64"/>
  <c r="AL1854" i="64"/>
  <c r="AL1833" i="64"/>
  <c r="BK1808" i="64"/>
  <c r="BK1821" i="64" s="1"/>
  <c r="BK1851" i="64"/>
  <c r="BK1864" i="64" s="1"/>
  <c r="BK1830" i="64"/>
  <c r="BK1842" i="64" s="1"/>
  <c r="CZ1811" i="64"/>
  <c r="CZ1854" i="64"/>
  <c r="CZ1833" i="64"/>
  <c r="CR1807" i="64"/>
  <c r="CR1820" i="64" s="1"/>
  <c r="CR1850" i="64"/>
  <c r="CR1863" i="64" s="1"/>
  <c r="CR1829" i="64"/>
  <c r="CR1841" i="64" s="1"/>
  <c r="CK1850" i="64"/>
  <c r="CK1863" i="64" s="1"/>
  <c r="CK1829" i="64"/>
  <c r="CK1841" i="64" s="1"/>
  <c r="CC1850" i="64"/>
  <c r="CC1863" i="64" s="1"/>
  <c r="CC1829" i="64"/>
  <c r="CC1841" i="64" s="1"/>
  <c r="BU1850" i="64"/>
  <c r="BU1863" i="64" s="1"/>
  <c r="BU1829" i="64"/>
  <c r="BU1841" i="64" s="1"/>
  <c r="BM1850" i="64"/>
  <c r="BM1863" i="64" s="1"/>
  <c r="BM1829" i="64"/>
  <c r="BM1841" i="64" s="1"/>
  <c r="BE1850" i="64"/>
  <c r="BE1863" i="64" s="1"/>
  <c r="BE1829" i="64"/>
  <c r="BE1841" i="64" s="1"/>
  <c r="AW1850" i="64"/>
  <c r="AW1863" i="64" s="1"/>
  <c r="AW1829" i="64"/>
  <c r="AW1841" i="64" s="1"/>
  <c r="AO1850" i="64"/>
  <c r="AO1863" i="64" s="1"/>
  <c r="AO1829" i="64"/>
  <c r="AO1841" i="64" s="1"/>
  <c r="AG1850" i="64"/>
  <c r="AG1863" i="64" s="1"/>
  <c r="AG1829" i="64"/>
  <c r="AG1841" i="64" s="1"/>
  <c r="Y1850" i="64"/>
  <c r="Y1863" i="64" s="1"/>
  <c r="Y1829" i="64"/>
  <c r="Y1841" i="64" s="1"/>
  <c r="CK1855" i="64"/>
  <c r="CK1868" i="64" s="1"/>
  <c r="CK1834" i="64"/>
  <c r="CK1846" i="64" s="1"/>
  <c r="CC1855" i="64"/>
  <c r="CC1868" i="64" s="1"/>
  <c r="CC1834" i="64"/>
  <c r="CC1846" i="64" s="1"/>
  <c r="BU1855" i="64"/>
  <c r="BU1868" i="64" s="1"/>
  <c r="BU1834" i="64"/>
  <c r="BU1846" i="64" s="1"/>
  <c r="BM1855" i="64"/>
  <c r="BM1868" i="64" s="1"/>
  <c r="BM1834" i="64"/>
  <c r="BM1846" i="64" s="1"/>
  <c r="BE1855" i="64"/>
  <c r="BE1868" i="64" s="1"/>
  <c r="BE1834" i="64"/>
  <c r="BE1846" i="64" s="1"/>
  <c r="AW1855" i="64"/>
  <c r="AW1868" i="64" s="1"/>
  <c r="AW1834" i="64"/>
  <c r="AW1846" i="64" s="1"/>
  <c r="AO1855" i="64"/>
  <c r="AO1868" i="64" s="1"/>
  <c r="AO1834" i="64"/>
  <c r="AO1846" i="64" s="1"/>
  <c r="AG1812" i="64"/>
  <c r="AG1825" i="64" s="1"/>
  <c r="AG1855" i="64"/>
  <c r="AG1868" i="64" s="1"/>
  <c r="AG1834" i="64"/>
  <c r="AG1846" i="64" s="1"/>
  <c r="Y1855" i="64"/>
  <c r="Y1868" i="64" s="1"/>
  <c r="Y1834" i="64"/>
  <c r="Y1846" i="64" s="1"/>
  <c r="CL1854" i="64"/>
  <c r="CL1833" i="64"/>
  <c r="CD1854" i="64"/>
  <c r="CD1833" i="64"/>
  <c r="BV1854" i="64"/>
  <c r="BV1833" i="64"/>
  <c r="BN1854" i="64"/>
  <c r="BN1833" i="64"/>
  <c r="BF1854" i="64"/>
  <c r="BF1833" i="64"/>
  <c r="AX1854" i="64"/>
  <c r="AX1833" i="64"/>
  <c r="AP1854" i="64"/>
  <c r="AP1833" i="64"/>
  <c r="AH1854" i="64"/>
  <c r="AH1833" i="64"/>
  <c r="Z1854" i="64"/>
  <c r="Z1833" i="64"/>
  <c r="CE1851" i="64"/>
  <c r="CE1864" i="64" s="1"/>
  <c r="CE1830" i="64"/>
  <c r="CE1842" i="64" s="1"/>
  <c r="BW1851" i="64"/>
  <c r="BW1864" i="64" s="1"/>
  <c r="BW1830" i="64"/>
  <c r="BW1842" i="64" s="1"/>
  <c r="BO1851" i="64"/>
  <c r="BO1864" i="64" s="1"/>
  <c r="BO1830" i="64"/>
  <c r="BO1842" i="64" s="1"/>
  <c r="BG1851" i="64"/>
  <c r="BG1864" i="64" s="1"/>
  <c r="BG1830" i="64"/>
  <c r="BG1842" i="64" s="1"/>
  <c r="AY1851" i="64"/>
  <c r="AY1864" i="64" s="1"/>
  <c r="AY1830" i="64"/>
  <c r="AY1842" i="64" s="1"/>
  <c r="AQ1851" i="64"/>
  <c r="AQ1864" i="64" s="1"/>
  <c r="AQ1830" i="64"/>
  <c r="AQ1842" i="64" s="1"/>
  <c r="AI1851" i="64"/>
  <c r="AI1864" i="64" s="1"/>
  <c r="AI1830" i="64"/>
  <c r="AI1842" i="64" s="1"/>
  <c r="AA1851" i="64"/>
  <c r="AA1864" i="64" s="1"/>
  <c r="AA1830" i="64"/>
  <c r="AA1842" i="64" s="1"/>
  <c r="S1851" i="64"/>
  <c r="S1864" i="64" s="1"/>
  <c r="S1830" i="64"/>
  <c r="S1842" i="64" s="1"/>
  <c r="DD1812" i="64"/>
  <c r="DD1825" i="64" s="1"/>
  <c r="DD1855" i="64"/>
  <c r="DD1868" i="64" s="1"/>
  <c r="DD1834" i="64"/>
  <c r="DD1846" i="64" s="1"/>
  <c r="CV1855" i="64"/>
  <c r="CV1868" i="64" s="1"/>
  <c r="CV1834" i="64"/>
  <c r="CV1846" i="64" s="1"/>
  <c r="DD1854" i="64"/>
  <c r="DD1833" i="64"/>
  <c r="CV1854" i="64"/>
  <c r="CV1833" i="64"/>
  <c r="DD1851" i="64"/>
  <c r="DD1864" i="64" s="1"/>
  <c r="DD1830" i="64"/>
  <c r="DD1842" i="64" s="1"/>
  <c r="CV1851" i="64"/>
  <c r="CV1864" i="64" s="1"/>
  <c r="CV1830" i="64"/>
  <c r="CV1842" i="64" s="1"/>
  <c r="DD1850" i="64"/>
  <c r="DD1863" i="64" s="1"/>
  <c r="DD1829" i="64"/>
  <c r="DD1841" i="64" s="1"/>
  <c r="CV1850" i="64"/>
  <c r="CV1863" i="64" s="1"/>
  <c r="CV1829" i="64"/>
  <c r="CV1841" i="64" s="1"/>
  <c r="AK1807" i="64"/>
  <c r="AK1820" i="64" s="1"/>
  <c r="AK1829" i="64"/>
  <c r="AK1841" i="64" s="1"/>
  <c r="AK1850" i="64"/>
  <c r="AK1863" i="64" s="1"/>
  <c r="AK1834" i="64"/>
  <c r="AK1846" i="64" s="1"/>
  <c r="AK1855" i="64"/>
  <c r="AK1868" i="64" s="1"/>
  <c r="BJ1811" i="64"/>
  <c r="BJ1854" i="64"/>
  <c r="BJ1833" i="64"/>
  <c r="BC1808" i="64"/>
  <c r="BC1821" i="64" s="1"/>
  <c r="BC1851" i="64"/>
  <c r="BC1864" i="64" s="1"/>
  <c r="BC1830" i="64"/>
  <c r="BC1842" i="64" s="1"/>
  <c r="CR1811" i="64"/>
  <c r="CR1854" i="64"/>
  <c r="CR1833" i="64"/>
  <c r="CB1850" i="64"/>
  <c r="CB1863" i="64" s="1"/>
  <c r="CB1829" i="64"/>
  <c r="CB1841" i="64" s="1"/>
  <c r="BD1850" i="64"/>
  <c r="BD1863" i="64" s="1"/>
  <c r="BD1829" i="64"/>
  <c r="BD1841" i="64" s="1"/>
  <c r="AF1850" i="64"/>
  <c r="AF1863" i="64" s="1"/>
  <c r="AF1829" i="64"/>
  <c r="AF1841" i="64" s="1"/>
  <c r="CB1855" i="64"/>
  <c r="CB1868" i="64" s="1"/>
  <c r="CB1834" i="64"/>
  <c r="CB1846" i="64" s="1"/>
  <c r="BD1855" i="64"/>
  <c r="BD1868" i="64" s="1"/>
  <c r="BD1834" i="64"/>
  <c r="BD1846" i="64" s="1"/>
  <c r="AF1855" i="64"/>
  <c r="AF1868" i="64" s="1"/>
  <c r="AF1834" i="64"/>
  <c r="AF1846" i="64" s="1"/>
  <c r="X1855" i="64"/>
  <c r="X1868" i="64" s="1"/>
  <c r="X1834" i="64"/>
  <c r="X1846" i="64" s="1"/>
  <c r="CK1854" i="64"/>
  <c r="CK1833" i="64"/>
  <c r="BM1854" i="64"/>
  <c r="BM1833" i="64"/>
  <c r="BE1854" i="64"/>
  <c r="BE1833" i="64"/>
  <c r="AW1854" i="64"/>
  <c r="AW1833" i="64"/>
  <c r="AO1854" i="64"/>
  <c r="AO1833" i="64"/>
  <c r="AG1854" i="64"/>
  <c r="AG1833" i="64"/>
  <c r="Y1854" i="64"/>
  <c r="Y1833" i="64"/>
  <c r="CL1851" i="64"/>
  <c r="CL1864" i="64" s="1"/>
  <c r="CL1830" i="64"/>
  <c r="CL1842" i="64" s="1"/>
  <c r="CD1851" i="64"/>
  <c r="CD1864" i="64" s="1"/>
  <c r="CD1830" i="64"/>
  <c r="CD1842" i="64" s="1"/>
  <c r="BV1851" i="64"/>
  <c r="BV1864" i="64" s="1"/>
  <c r="BV1830" i="64"/>
  <c r="BV1842" i="64" s="1"/>
  <c r="BN1808" i="64"/>
  <c r="BN1821" i="64" s="1"/>
  <c r="BN1851" i="64"/>
  <c r="BN1864" i="64" s="1"/>
  <c r="BN1830" i="64"/>
  <c r="BN1842" i="64" s="1"/>
  <c r="BF1851" i="64"/>
  <c r="BF1864" i="64" s="1"/>
  <c r="BF1830" i="64"/>
  <c r="BF1842" i="64" s="1"/>
  <c r="AX1851" i="64"/>
  <c r="AX1864" i="64" s="1"/>
  <c r="AX1830" i="64"/>
  <c r="AX1842" i="64" s="1"/>
  <c r="AP1851" i="64"/>
  <c r="AP1864" i="64" s="1"/>
  <c r="AP1830" i="64"/>
  <c r="AP1842" i="64" s="1"/>
  <c r="AH1851" i="64"/>
  <c r="AH1864" i="64" s="1"/>
  <c r="AH1830" i="64"/>
  <c r="AH1842" i="64" s="1"/>
  <c r="Z1851" i="64"/>
  <c r="Z1864" i="64" s="1"/>
  <c r="Z1830" i="64"/>
  <c r="Z1842" i="64" s="1"/>
  <c r="DK1855" i="64"/>
  <c r="DK1868" i="64" s="1"/>
  <c r="DK1834" i="64"/>
  <c r="DK1846" i="64" s="1"/>
  <c r="DC1812" i="64"/>
  <c r="DC1825" i="64" s="1"/>
  <c r="DC1855" i="64"/>
  <c r="DC1868" i="64" s="1"/>
  <c r="DC1834" i="64"/>
  <c r="DC1846" i="64" s="1"/>
  <c r="CU1812" i="64"/>
  <c r="CU1825" i="64" s="1"/>
  <c r="CU1855" i="64"/>
  <c r="CU1868" i="64" s="1"/>
  <c r="CU1834" i="64"/>
  <c r="CU1846" i="64" s="1"/>
  <c r="DK1811" i="64"/>
  <c r="DK1854" i="64"/>
  <c r="DK1833" i="64"/>
  <c r="DC1854" i="64"/>
  <c r="DC1833" i="64"/>
  <c r="CU1854" i="64"/>
  <c r="CU1833" i="64"/>
  <c r="DK1808" i="64"/>
  <c r="DK1821" i="64" s="1"/>
  <c r="DK1851" i="64"/>
  <c r="DK1864" i="64" s="1"/>
  <c r="DK1830" i="64"/>
  <c r="DK1842" i="64" s="1"/>
  <c r="DC1808" i="64"/>
  <c r="DC1821" i="64" s="1"/>
  <c r="DC1851" i="64"/>
  <c r="DC1864" i="64" s="1"/>
  <c r="DC1830" i="64"/>
  <c r="DC1842" i="64" s="1"/>
  <c r="CU1851" i="64"/>
  <c r="CU1864" i="64" s="1"/>
  <c r="CU1830" i="64"/>
  <c r="CU1842" i="64" s="1"/>
  <c r="DK1850" i="64"/>
  <c r="DK1863" i="64" s="1"/>
  <c r="DK1829" i="64"/>
  <c r="DK1841" i="64" s="1"/>
  <c r="DC1850" i="64"/>
  <c r="DC1863" i="64" s="1"/>
  <c r="DC1829" i="64"/>
  <c r="DC1841" i="64" s="1"/>
  <c r="CU1850" i="64"/>
  <c r="CU1863" i="64" s="1"/>
  <c r="CU1829" i="64"/>
  <c r="CU1841" i="64" s="1"/>
  <c r="CG1807" i="64"/>
  <c r="CG1820" i="64" s="1"/>
  <c r="CG1850" i="64"/>
  <c r="CG1863" i="64" s="1"/>
  <c r="CG1829" i="64"/>
  <c r="CG1841" i="64" s="1"/>
  <c r="AC1807" i="64"/>
  <c r="AC1820" i="64" s="1"/>
  <c r="AC1850" i="64"/>
  <c r="AC1863" i="64" s="1"/>
  <c r="AC1829" i="64"/>
  <c r="AC1841" i="64" s="1"/>
  <c r="BA1855" i="64"/>
  <c r="BA1868" i="64" s="1"/>
  <c r="BA1834" i="64"/>
  <c r="BA1846" i="64" s="1"/>
  <c r="BR1811" i="64"/>
  <c r="BR1854" i="64"/>
  <c r="BR1833" i="64"/>
  <c r="CI1808" i="64"/>
  <c r="CI1821" i="64" s="1"/>
  <c r="CI1851" i="64"/>
  <c r="CI1864" i="64" s="1"/>
  <c r="CI1830" i="64"/>
  <c r="CI1842" i="64" s="1"/>
  <c r="AE1808" i="64"/>
  <c r="AE1821" i="64" s="1"/>
  <c r="AE1851" i="64"/>
  <c r="AE1864" i="64" s="1"/>
  <c r="AE1830" i="64"/>
  <c r="AE1842" i="64" s="1"/>
  <c r="DH1808" i="64"/>
  <c r="DH1821" i="64" s="1"/>
  <c r="DH1851" i="64"/>
  <c r="DH1864" i="64" s="1"/>
  <c r="DH1830" i="64"/>
  <c r="DH1842" i="64" s="1"/>
  <c r="CJ1850" i="64"/>
  <c r="CJ1863" i="64" s="1"/>
  <c r="CJ1829" i="64"/>
  <c r="CJ1841" i="64" s="1"/>
  <c r="BL1850" i="64"/>
  <c r="BL1863" i="64" s="1"/>
  <c r="BL1829" i="64"/>
  <c r="BL1841" i="64" s="1"/>
  <c r="AN1850" i="64"/>
  <c r="AN1863" i="64" s="1"/>
  <c r="AN1829" i="64"/>
  <c r="AN1841" i="64" s="1"/>
  <c r="CJ1812" i="64"/>
  <c r="CJ1825" i="64" s="1"/>
  <c r="CJ1855" i="64"/>
  <c r="CJ1868" i="64" s="1"/>
  <c r="CJ1834" i="64"/>
  <c r="CJ1846" i="64" s="1"/>
  <c r="BL1855" i="64"/>
  <c r="BL1868" i="64" s="1"/>
  <c r="BL1834" i="64"/>
  <c r="BL1846" i="64" s="1"/>
  <c r="AV1855" i="64"/>
  <c r="AV1868" i="64" s="1"/>
  <c r="AV1834" i="64"/>
  <c r="AV1846" i="64" s="1"/>
  <c r="BU1854" i="64"/>
  <c r="BU1833" i="64"/>
  <c r="CI1807" i="64"/>
  <c r="CI1820" i="64" s="1"/>
  <c r="CI1850" i="64"/>
  <c r="CI1863" i="64" s="1"/>
  <c r="CI1829" i="64"/>
  <c r="CI1841" i="64" s="1"/>
  <c r="CA1807" i="64"/>
  <c r="CA1820" i="64" s="1"/>
  <c r="CA1850" i="64"/>
  <c r="CA1863" i="64" s="1"/>
  <c r="CA1829" i="64"/>
  <c r="CA1841" i="64" s="1"/>
  <c r="BS1850" i="64"/>
  <c r="BS1863" i="64" s="1"/>
  <c r="BS1829" i="64"/>
  <c r="BS1841" i="64" s="1"/>
  <c r="BK1807" i="64"/>
  <c r="BK1820" i="64" s="1"/>
  <c r="BK1850" i="64"/>
  <c r="BK1863" i="64" s="1"/>
  <c r="BK1829" i="64"/>
  <c r="BK1841" i="64" s="1"/>
  <c r="BC1850" i="64"/>
  <c r="BC1863" i="64" s="1"/>
  <c r="BC1829" i="64"/>
  <c r="BC1841" i="64" s="1"/>
  <c r="AU1807" i="64"/>
  <c r="AU1820" i="64" s="1"/>
  <c r="AU1850" i="64"/>
  <c r="AU1863" i="64" s="1"/>
  <c r="AU1829" i="64"/>
  <c r="AU1841" i="64" s="1"/>
  <c r="AM1850" i="64"/>
  <c r="AM1863" i="64" s="1"/>
  <c r="AM1829" i="64"/>
  <c r="AM1841" i="64" s="1"/>
  <c r="AE1807" i="64"/>
  <c r="AE1820" i="64" s="1"/>
  <c r="AE1850" i="64"/>
  <c r="AE1863" i="64" s="1"/>
  <c r="AE1829" i="64"/>
  <c r="AE1841" i="64" s="1"/>
  <c r="W1850" i="64"/>
  <c r="W1863" i="64" s="1"/>
  <c r="W1829" i="64"/>
  <c r="W1841" i="64" s="1"/>
  <c r="CI1855" i="64"/>
  <c r="CI1868" i="64" s="1"/>
  <c r="CI1834" i="64"/>
  <c r="CI1846" i="64" s="1"/>
  <c r="CA1855" i="64"/>
  <c r="CA1868" i="64" s="1"/>
  <c r="CA1834" i="64"/>
  <c r="CA1846" i="64" s="1"/>
  <c r="BS1812" i="64"/>
  <c r="BS1825" i="64" s="1"/>
  <c r="BS1855" i="64"/>
  <c r="BS1868" i="64" s="1"/>
  <c r="BS1834" i="64"/>
  <c r="BS1846" i="64" s="1"/>
  <c r="BK1812" i="64"/>
  <c r="BK1825" i="64" s="1"/>
  <c r="BK1855" i="64"/>
  <c r="BK1868" i="64" s="1"/>
  <c r="BK1834" i="64"/>
  <c r="BK1846" i="64" s="1"/>
  <c r="BC1855" i="64"/>
  <c r="BC1868" i="64" s="1"/>
  <c r="BC1834" i="64"/>
  <c r="BC1846" i="64" s="1"/>
  <c r="AU1812" i="64"/>
  <c r="AU1825" i="64" s="1"/>
  <c r="AU1855" i="64"/>
  <c r="AU1868" i="64" s="1"/>
  <c r="AU1834" i="64"/>
  <c r="AU1846" i="64" s="1"/>
  <c r="AM1812" i="64"/>
  <c r="AM1825" i="64" s="1"/>
  <c r="AM1855" i="64"/>
  <c r="AM1868" i="64" s="1"/>
  <c r="AM1834" i="64"/>
  <c r="AM1846" i="64" s="1"/>
  <c r="AE1855" i="64"/>
  <c r="AE1868" i="64" s="1"/>
  <c r="AE1834" i="64"/>
  <c r="AE1846" i="64" s="1"/>
  <c r="W1855" i="64"/>
  <c r="W1868" i="64" s="1"/>
  <c r="W1834" i="64"/>
  <c r="W1846" i="64" s="1"/>
  <c r="CJ1854" i="64"/>
  <c r="CJ1833" i="64"/>
  <c r="CB1811" i="64"/>
  <c r="CB1854" i="64"/>
  <c r="CB1833" i="64"/>
  <c r="BT1854" i="64"/>
  <c r="BT1833" i="64"/>
  <c r="BL1811" i="64"/>
  <c r="BL1854" i="64"/>
  <c r="BL1833" i="64"/>
  <c r="BD1811" i="64"/>
  <c r="BD1854" i="64"/>
  <c r="BD1833" i="64"/>
  <c r="AV1811" i="64"/>
  <c r="AV1854" i="64"/>
  <c r="AV1833" i="64"/>
  <c r="AN1854" i="64"/>
  <c r="AN1833" i="64"/>
  <c r="AF1854" i="64"/>
  <c r="AF1833" i="64"/>
  <c r="X1854" i="64"/>
  <c r="X1833" i="64"/>
  <c r="CK1851" i="64"/>
  <c r="CK1864" i="64" s="1"/>
  <c r="CK1830" i="64"/>
  <c r="CK1842" i="64" s="1"/>
  <c r="CC1808" i="64"/>
  <c r="CC1821" i="64" s="1"/>
  <c r="CC1851" i="64"/>
  <c r="CC1864" i="64" s="1"/>
  <c r="CC1830" i="64"/>
  <c r="CC1842" i="64" s="1"/>
  <c r="BU1808" i="64"/>
  <c r="BU1821" i="64" s="1"/>
  <c r="BU1851" i="64"/>
  <c r="BU1864" i="64" s="1"/>
  <c r="BU1830" i="64"/>
  <c r="BU1842" i="64" s="1"/>
  <c r="BM1851" i="64"/>
  <c r="BM1864" i="64" s="1"/>
  <c r="BM1830" i="64"/>
  <c r="BM1842" i="64" s="1"/>
  <c r="BE1851" i="64"/>
  <c r="BE1864" i="64" s="1"/>
  <c r="BE1830" i="64"/>
  <c r="BE1842" i="64" s="1"/>
  <c r="AW1808" i="64"/>
  <c r="AW1821" i="64" s="1"/>
  <c r="AW1851" i="64"/>
  <c r="AW1864" i="64" s="1"/>
  <c r="AW1830" i="64"/>
  <c r="AW1842" i="64" s="1"/>
  <c r="AO1808" i="64"/>
  <c r="AO1821" i="64" s="1"/>
  <c r="AO1851" i="64"/>
  <c r="AO1864" i="64" s="1"/>
  <c r="AO1830" i="64"/>
  <c r="AO1842" i="64" s="1"/>
  <c r="AG1851" i="64"/>
  <c r="AG1864" i="64" s="1"/>
  <c r="AG1830" i="64"/>
  <c r="AG1842" i="64" s="1"/>
  <c r="Y1808" i="64"/>
  <c r="Y1821" i="64" s="1"/>
  <c r="Y1851" i="64"/>
  <c r="Y1864" i="64" s="1"/>
  <c r="Y1830" i="64"/>
  <c r="Y1842" i="64" s="1"/>
  <c r="DJ1812" i="64"/>
  <c r="DJ1825" i="64" s="1"/>
  <c r="DJ1855" i="64"/>
  <c r="DJ1868" i="64" s="1"/>
  <c r="DJ1834" i="64"/>
  <c r="DJ1846" i="64" s="1"/>
  <c r="DB1812" i="64"/>
  <c r="DB1825" i="64" s="1"/>
  <c r="DB1855" i="64"/>
  <c r="DB1868" i="64" s="1"/>
  <c r="DB1834" i="64"/>
  <c r="DB1846" i="64" s="1"/>
  <c r="CT1812" i="64"/>
  <c r="CT1825" i="64" s="1"/>
  <c r="CT1855" i="64"/>
  <c r="CT1868" i="64" s="1"/>
  <c r="CT1834" i="64"/>
  <c r="CT1846" i="64" s="1"/>
  <c r="DJ1811" i="64"/>
  <c r="DJ1854" i="64"/>
  <c r="DJ1833" i="64"/>
  <c r="DB1811" i="64"/>
  <c r="DB1854" i="64"/>
  <c r="DB1833" i="64"/>
  <c r="CT1811" i="64"/>
  <c r="CT1854" i="64"/>
  <c r="CT1833" i="64"/>
  <c r="DJ1808" i="64"/>
  <c r="DJ1821" i="64" s="1"/>
  <c r="DJ1851" i="64"/>
  <c r="DJ1864" i="64" s="1"/>
  <c r="DJ1830" i="64"/>
  <c r="DJ1842" i="64" s="1"/>
  <c r="DB1808" i="64"/>
  <c r="DB1821" i="64" s="1"/>
  <c r="DB1851" i="64"/>
  <c r="DB1864" i="64" s="1"/>
  <c r="DB1830" i="64"/>
  <c r="DB1842" i="64" s="1"/>
  <c r="CT1808" i="64"/>
  <c r="CT1821" i="64" s="1"/>
  <c r="CT1851" i="64"/>
  <c r="CT1864" i="64" s="1"/>
  <c r="CT1830" i="64"/>
  <c r="CT1842" i="64" s="1"/>
  <c r="DJ1807" i="64"/>
  <c r="DJ1820" i="64" s="1"/>
  <c r="DJ1850" i="64"/>
  <c r="DJ1863" i="64" s="1"/>
  <c r="DJ1829" i="64"/>
  <c r="DJ1841" i="64" s="1"/>
  <c r="DB1807" i="64"/>
  <c r="DB1820" i="64" s="1"/>
  <c r="DB1850" i="64"/>
  <c r="DB1863" i="64" s="1"/>
  <c r="DB1829" i="64"/>
  <c r="DB1841" i="64" s="1"/>
  <c r="CT1807" i="64"/>
  <c r="CT1820" i="64" s="1"/>
  <c r="CT1850" i="64"/>
  <c r="CT1863" i="64" s="1"/>
  <c r="CT1829" i="64"/>
  <c r="CT1841" i="64" s="1"/>
  <c r="W1857" i="64"/>
  <c r="V1859" i="64"/>
  <c r="BA1807" i="64"/>
  <c r="BA1820" i="64" s="1"/>
  <c r="BA1850" i="64"/>
  <c r="BA1863" i="64" s="1"/>
  <c r="BA1829" i="64"/>
  <c r="BA1841" i="64" s="1"/>
  <c r="BQ1855" i="64"/>
  <c r="BQ1868" i="64" s="1"/>
  <c r="BQ1834" i="64"/>
  <c r="BQ1846" i="64" s="1"/>
  <c r="AC1855" i="64"/>
  <c r="AC1868" i="64" s="1"/>
  <c r="AC1834" i="64"/>
  <c r="AC1846" i="64" s="1"/>
  <c r="BB1811" i="64"/>
  <c r="BB1854" i="64"/>
  <c r="BB1833" i="64"/>
  <c r="CA1808" i="64"/>
  <c r="CA1821" i="64" s="1"/>
  <c r="CA1851" i="64"/>
  <c r="CA1864" i="64" s="1"/>
  <c r="CA1830" i="64"/>
  <c r="CA1842" i="64" s="1"/>
  <c r="DH1812" i="64"/>
  <c r="DH1825" i="64" s="1"/>
  <c r="DH1855" i="64"/>
  <c r="DH1868" i="64" s="1"/>
  <c r="DH1834" i="64"/>
  <c r="DH1846" i="64" s="1"/>
  <c r="CR1808" i="64"/>
  <c r="CR1821" i="64" s="1"/>
  <c r="CR1851" i="64"/>
  <c r="CR1864" i="64" s="1"/>
  <c r="CR1830" i="64"/>
  <c r="CR1842" i="64" s="1"/>
  <c r="BT1850" i="64"/>
  <c r="BT1863" i="64" s="1"/>
  <c r="BT1829" i="64"/>
  <c r="BT1841" i="64" s="1"/>
  <c r="AV1850" i="64"/>
  <c r="AV1863" i="64" s="1"/>
  <c r="AV1829" i="64"/>
  <c r="AV1841" i="64" s="1"/>
  <c r="X1850" i="64"/>
  <c r="X1863" i="64" s="1"/>
  <c r="X1829" i="64"/>
  <c r="X1841" i="64" s="1"/>
  <c r="BT1855" i="64"/>
  <c r="BT1868" i="64" s="1"/>
  <c r="BT1834" i="64"/>
  <c r="BT1846" i="64" s="1"/>
  <c r="AN1855" i="64"/>
  <c r="AN1868" i="64" s="1"/>
  <c r="AN1834" i="64"/>
  <c r="AN1846" i="64" s="1"/>
  <c r="CC1811" i="64"/>
  <c r="CC1854" i="64"/>
  <c r="CC1833" i="64"/>
  <c r="CH1807" i="64"/>
  <c r="CH1820" i="64" s="1"/>
  <c r="CH1850" i="64"/>
  <c r="CH1863" i="64" s="1"/>
  <c r="CH1829" i="64"/>
  <c r="CH1841" i="64" s="1"/>
  <c r="BZ1807" i="64"/>
  <c r="BZ1820" i="64" s="1"/>
  <c r="BZ1850" i="64"/>
  <c r="BZ1863" i="64" s="1"/>
  <c r="BZ1829" i="64"/>
  <c r="BZ1841" i="64" s="1"/>
  <c r="BR1807" i="64"/>
  <c r="BR1820" i="64" s="1"/>
  <c r="BR1850" i="64"/>
  <c r="BR1863" i="64" s="1"/>
  <c r="BR1829" i="64"/>
  <c r="BR1841" i="64" s="1"/>
  <c r="BJ1807" i="64"/>
  <c r="BJ1820" i="64" s="1"/>
  <c r="BJ1850" i="64"/>
  <c r="BJ1863" i="64" s="1"/>
  <c r="BJ1829" i="64"/>
  <c r="BJ1841" i="64" s="1"/>
  <c r="BB1807" i="64"/>
  <c r="BB1820" i="64" s="1"/>
  <c r="BB1850" i="64"/>
  <c r="BB1863" i="64" s="1"/>
  <c r="BB1829" i="64"/>
  <c r="BB1841" i="64" s="1"/>
  <c r="AT1850" i="64"/>
  <c r="AT1863" i="64" s="1"/>
  <c r="AT1829" i="64"/>
  <c r="AT1841" i="64" s="1"/>
  <c r="AL1807" i="64"/>
  <c r="AL1820" i="64" s="1"/>
  <c r="AL1850" i="64"/>
  <c r="AL1863" i="64" s="1"/>
  <c r="AL1829" i="64"/>
  <c r="AL1841" i="64" s="1"/>
  <c r="AD1807" i="64"/>
  <c r="AD1820" i="64" s="1"/>
  <c r="AD1850" i="64"/>
  <c r="AD1863" i="64" s="1"/>
  <c r="AD1829" i="64"/>
  <c r="AD1841" i="64" s="1"/>
  <c r="V1807" i="64"/>
  <c r="V1820" i="64" s="1"/>
  <c r="V1850" i="64"/>
  <c r="V1863" i="64" s="1"/>
  <c r="V1829" i="64"/>
  <c r="V1841" i="64" s="1"/>
  <c r="CH1855" i="64"/>
  <c r="CH1868" i="64" s="1"/>
  <c r="CH1834" i="64"/>
  <c r="CH1846" i="64" s="1"/>
  <c r="BZ1855" i="64"/>
  <c r="BZ1868" i="64" s="1"/>
  <c r="BZ1834" i="64"/>
  <c r="BZ1846" i="64" s="1"/>
  <c r="BR1855" i="64"/>
  <c r="BR1868" i="64" s="1"/>
  <c r="BR1834" i="64"/>
  <c r="BR1846" i="64" s="1"/>
  <c r="BJ1812" i="64"/>
  <c r="BJ1825" i="64" s="1"/>
  <c r="BJ1855" i="64"/>
  <c r="BJ1868" i="64" s="1"/>
  <c r="BJ1834" i="64"/>
  <c r="BJ1846" i="64" s="1"/>
  <c r="BB1855" i="64"/>
  <c r="BB1868" i="64" s="1"/>
  <c r="BB1834" i="64"/>
  <c r="BB1846" i="64" s="1"/>
  <c r="AT1855" i="64"/>
  <c r="AT1868" i="64" s="1"/>
  <c r="AT1834" i="64"/>
  <c r="AT1846" i="64" s="1"/>
  <c r="AL1855" i="64"/>
  <c r="AL1868" i="64" s="1"/>
  <c r="AL1834" i="64"/>
  <c r="AL1846" i="64" s="1"/>
  <c r="AD1855" i="64"/>
  <c r="AD1868" i="64" s="1"/>
  <c r="AD1834" i="64"/>
  <c r="AD1846" i="64" s="1"/>
  <c r="V1855" i="64"/>
  <c r="V1868" i="64" s="1"/>
  <c r="V1834" i="64"/>
  <c r="V1846" i="64" s="1"/>
  <c r="CI1811" i="64"/>
  <c r="CI1854" i="64"/>
  <c r="CI1833" i="64"/>
  <c r="CA1811" i="64"/>
  <c r="CA1854" i="64"/>
  <c r="CA1833" i="64"/>
  <c r="BS1833" i="64"/>
  <c r="BS1854" i="64"/>
  <c r="BK1811" i="64"/>
  <c r="BK1854" i="64"/>
  <c r="BK1833" i="64"/>
  <c r="BC1811" i="64"/>
  <c r="BC1854" i="64"/>
  <c r="BC1833" i="64"/>
  <c r="AU1811" i="64"/>
  <c r="AU1854" i="64"/>
  <c r="AU1833" i="64"/>
  <c r="AM1811" i="64"/>
  <c r="AM1854" i="64"/>
  <c r="AM1833" i="64"/>
  <c r="AE1811" i="64"/>
  <c r="AE1854" i="64"/>
  <c r="AE1833" i="64"/>
  <c r="W1811" i="64"/>
  <c r="W1854" i="64"/>
  <c r="W1833" i="64"/>
  <c r="CJ1808" i="64"/>
  <c r="CJ1821" i="64" s="1"/>
  <c r="CJ1851" i="64"/>
  <c r="CJ1864" i="64" s="1"/>
  <c r="CJ1830" i="64"/>
  <c r="CJ1842" i="64" s="1"/>
  <c r="CB1808" i="64"/>
  <c r="CB1821" i="64" s="1"/>
  <c r="CB1851" i="64"/>
  <c r="CB1864" i="64" s="1"/>
  <c r="CB1830" i="64"/>
  <c r="CB1842" i="64" s="1"/>
  <c r="BT1808" i="64"/>
  <c r="BT1821" i="64" s="1"/>
  <c r="BT1851" i="64"/>
  <c r="BT1864" i="64" s="1"/>
  <c r="BT1830" i="64"/>
  <c r="BT1842" i="64" s="1"/>
  <c r="BL1808" i="64"/>
  <c r="BL1821" i="64" s="1"/>
  <c r="BL1851" i="64"/>
  <c r="BL1864" i="64" s="1"/>
  <c r="BL1830" i="64"/>
  <c r="BL1842" i="64" s="1"/>
  <c r="BD1851" i="64"/>
  <c r="BD1864" i="64" s="1"/>
  <c r="BD1830" i="64"/>
  <c r="BD1842" i="64" s="1"/>
  <c r="AV1808" i="64"/>
  <c r="AV1821" i="64" s="1"/>
  <c r="AV1851" i="64"/>
  <c r="AV1864" i="64" s="1"/>
  <c r="AV1830" i="64"/>
  <c r="AV1842" i="64" s="1"/>
  <c r="AN1808" i="64"/>
  <c r="AN1821" i="64" s="1"/>
  <c r="AN1851" i="64"/>
  <c r="AN1864" i="64" s="1"/>
  <c r="AN1830" i="64"/>
  <c r="AN1842" i="64" s="1"/>
  <c r="AF1808" i="64"/>
  <c r="AF1821" i="64" s="1"/>
  <c r="AF1851" i="64"/>
  <c r="AF1864" i="64" s="1"/>
  <c r="AF1830" i="64"/>
  <c r="AF1842" i="64" s="1"/>
  <c r="X1808" i="64"/>
  <c r="X1821" i="64" s="1"/>
  <c r="X1851" i="64"/>
  <c r="X1864" i="64" s="1"/>
  <c r="X1830" i="64"/>
  <c r="X1842" i="64" s="1"/>
  <c r="DI1834" i="64"/>
  <c r="DI1846" i="64" s="1"/>
  <c r="DI1855" i="64"/>
  <c r="DI1868" i="64" s="1"/>
  <c r="DA1812" i="64"/>
  <c r="DA1825" i="64" s="1"/>
  <c r="DA1855" i="64"/>
  <c r="DA1868" i="64" s="1"/>
  <c r="DA1834" i="64"/>
  <c r="DA1846" i="64" s="1"/>
  <c r="CS1812" i="64"/>
  <c r="CS1825" i="64" s="1"/>
  <c r="CS1855" i="64"/>
  <c r="CS1868" i="64" s="1"/>
  <c r="CS1834" i="64"/>
  <c r="CS1846" i="64" s="1"/>
  <c r="DI1854" i="64"/>
  <c r="DI1833" i="64"/>
  <c r="DA1854" i="64"/>
  <c r="DA1833" i="64"/>
  <c r="CS1811" i="64"/>
  <c r="CS1854" i="64"/>
  <c r="CS1833" i="64"/>
  <c r="DI1808" i="64"/>
  <c r="DI1821" i="64" s="1"/>
  <c r="DI1851" i="64"/>
  <c r="DI1864" i="64" s="1"/>
  <c r="DI1830" i="64"/>
  <c r="DI1842" i="64" s="1"/>
  <c r="DA1808" i="64"/>
  <c r="DA1821" i="64" s="1"/>
  <c r="DA1851" i="64"/>
  <c r="DA1864" i="64" s="1"/>
  <c r="DA1830" i="64"/>
  <c r="DA1842" i="64" s="1"/>
  <c r="CS1808" i="64"/>
  <c r="CS1821" i="64" s="1"/>
  <c r="CS1851" i="64"/>
  <c r="CS1864" i="64" s="1"/>
  <c r="CS1830" i="64"/>
  <c r="CS1842" i="64" s="1"/>
  <c r="DI1850" i="64"/>
  <c r="DI1863" i="64" s="1"/>
  <c r="DI1829" i="64"/>
  <c r="DI1841" i="64" s="1"/>
  <c r="DA1850" i="64"/>
  <c r="DA1863" i="64" s="1"/>
  <c r="DA1829" i="64"/>
  <c r="DA1841" i="64" s="1"/>
  <c r="CS1807" i="64"/>
  <c r="CS1820" i="64" s="1"/>
  <c r="CS1850" i="64"/>
  <c r="CS1863" i="64" s="1"/>
  <c r="CS1829" i="64"/>
  <c r="CS1841" i="64" s="1"/>
  <c r="W1836" i="64"/>
  <c r="V1838" i="64"/>
  <c r="CW1857" i="64"/>
  <c r="CW1859" i="64" s="1"/>
  <c r="CT1836" i="64"/>
  <c r="CT1838" i="64" s="1"/>
  <c r="CL2488" i="64"/>
  <c r="CL2505" i="64" s="1"/>
  <c r="CL1807" i="64"/>
  <c r="CL1820" i="64" s="1"/>
  <c r="Z2488" i="64"/>
  <c r="Z2505" i="64" s="1"/>
  <c r="Z1807" i="64"/>
  <c r="Z1820" i="64" s="1"/>
  <c r="AH2493" i="64"/>
  <c r="AH1812" i="64"/>
  <c r="AH1825" i="64" s="1"/>
  <c r="AZ2489" i="64"/>
  <c r="AZ2506" i="64" s="1"/>
  <c r="AZ1808" i="64"/>
  <c r="AZ1821" i="64" s="1"/>
  <c r="CD2488" i="64"/>
  <c r="CD2505" i="64" s="1"/>
  <c r="CD1807" i="64"/>
  <c r="CD1820" i="64" s="1"/>
  <c r="AH2488" i="64"/>
  <c r="AH2505" i="64" s="1"/>
  <c r="AH1807" i="64"/>
  <c r="AH1820" i="64" s="1"/>
  <c r="BF2493" i="64"/>
  <c r="BF1812" i="64"/>
  <c r="BF1825" i="64" s="1"/>
  <c r="CE2492" i="64"/>
  <c r="CE1811" i="64"/>
  <c r="AI2492" i="64"/>
  <c r="AI1811" i="64"/>
  <c r="BH2489" i="64"/>
  <c r="BH2506" i="64" s="1"/>
  <c r="BH1808" i="64"/>
  <c r="BH1821" i="64" s="1"/>
  <c r="CK2488" i="64"/>
  <c r="CK2505" i="64" s="1"/>
  <c r="CK1807" i="64"/>
  <c r="CK1820" i="64" s="1"/>
  <c r="CC2488" i="64"/>
  <c r="CC2505" i="64" s="1"/>
  <c r="CC1807" i="64"/>
  <c r="CC1820" i="64" s="1"/>
  <c r="BU2488" i="64"/>
  <c r="BU2505" i="64" s="1"/>
  <c r="BU1807" i="64"/>
  <c r="BU1820" i="64" s="1"/>
  <c r="BM2488" i="64"/>
  <c r="BM2505" i="64" s="1"/>
  <c r="BM1807" i="64"/>
  <c r="BM1820" i="64" s="1"/>
  <c r="BE2488" i="64"/>
  <c r="BE2505" i="64" s="1"/>
  <c r="BE1807" i="64"/>
  <c r="BE1820" i="64" s="1"/>
  <c r="AW2488" i="64"/>
  <c r="AW2505" i="64" s="1"/>
  <c r="AW1807" i="64"/>
  <c r="AW1820" i="64" s="1"/>
  <c r="AO2488" i="64"/>
  <c r="AO2505" i="64" s="1"/>
  <c r="AO1807" i="64"/>
  <c r="AO1820" i="64" s="1"/>
  <c r="AG2488" i="64"/>
  <c r="AG2505" i="64" s="1"/>
  <c r="AG1807" i="64"/>
  <c r="AG1820" i="64" s="1"/>
  <c r="Y2488" i="64"/>
  <c r="Y2505" i="64" s="1"/>
  <c r="Y1807" i="64"/>
  <c r="Y1820" i="64" s="1"/>
  <c r="CK2493" i="64"/>
  <c r="CK1812" i="64"/>
  <c r="CK1825" i="64" s="1"/>
  <c r="CC2493" i="64"/>
  <c r="CC1812" i="64"/>
  <c r="CC1825" i="64" s="1"/>
  <c r="BU2493" i="64"/>
  <c r="BU1812" i="64"/>
  <c r="BU1825" i="64" s="1"/>
  <c r="BM2493" i="64"/>
  <c r="BM1812" i="64"/>
  <c r="BM1825" i="64" s="1"/>
  <c r="BE2493" i="64"/>
  <c r="BE1812" i="64"/>
  <c r="BE1825" i="64" s="1"/>
  <c r="AW2493" i="64"/>
  <c r="AW1812" i="64"/>
  <c r="AW1825" i="64" s="1"/>
  <c r="AO2493" i="64"/>
  <c r="AO1812" i="64"/>
  <c r="AO1825" i="64" s="1"/>
  <c r="Y2493" i="64"/>
  <c r="Y1812" i="64"/>
  <c r="Y1825" i="64" s="1"/>
  <c r="CL2492" i="64"/>
  <c r="CL1811" i="64"/>
  <c r="CD2492" i="64"/>
  <c r="CD1811" i="64"/>
  <c r="BV2492" i="64"/>
  <c r="BV1811" i="64"/>
  <c r="BN2492" i="64"/>
  <c r="BN1811" i="64"/>
  <c r="BF2492" i="64"/>
  <c r="BF1811" i="64"/>
  <c r="AX2492" i="64"/>
  <c r="AX1811" i="64"/>
  <c r="AP2492" i="64"/>
  <c r="AP1811" i="64"/>
  <c r="AH2492" i="64"/>
  <c r="AH1811" i="64"/>
  <c r="Z2492" i="64"/>
  <c r="Z1811" i="64"/>
  <c r="CE2489" i="64"/>
  <c r="CE2506" i="64" s="1"/>
  <c r="CE1808" i="64"/>
  <c r="CE1821" i="64" s="1"/>
  <c r="BW2489" i="64"/>
  <c r="BW2506" i="64" s="1"/>
  <c r="BW1808" i="64"/>
  <c r="BW1821" i="64" s="1"/>
  <c r="BO2489" i="64"/>
  <c r="BO2506" i="64" s="1"/>
  <c r="BO1808" i="64"/>
  <c r="BO1821" i="64" s="1"/>
  <c r="BG2489" i="64"/>
  <c r="BG2506" i="64" s="1"/>
  <c r="BG1808" i="64"/>
  <c r="BG1821" i="64" s="1"/>
  <c r="AY2489" i="64"/>
  <c r="AY2506" i="64" s="1"/>
  <c r="AY1808" i="64"/>
  <c r="AY1821" i="64" s="1"/>
  <c r="AQ2489" i="64"/>
  <c r="AQ2506" i="64" s="1"/>
  <c r="AQ1808" i="64"/>
  <c r="AQ1821" i="64" s="1"/>
  <c r="AI2489" i="64"/>
  <c r="AI2506" i="64" s="1"/>
  <c r="AI1808" i="64"/>
  <c r="AI1821" i="64" s="1"/>
  <c r="AA2489" i="64"/>
  <c r="AA2506" i="64" s="1"/>
  <c r="AA1808" i="64"/>
  <c r="AA1821" i="64" s="1"/>
  <c r="S2489" i="64"/>
  <c r="S2506" i="64" s="1"/>
  <c r="S1808" i="64"/>
  <c r="S1821" i="64" s="1"/>
  <c r="BS2488" i="64"/>
  <c r="BS2505" i="64" s="1"/>
  <c r="BS1807" i="64"/>
  <c r="BS1820" i="64" s="1"/>
  <c r="BC2488" i="64"/>
  <c r="BC2505" i="64" s="1"/>
  <c r="BC1807" i="64"/>
  <c r="BC1820" i="64" s="1"/>
  <c r="AM2488" i="64"/>
  <c r="AM2505" i="64" s="1"/>
  <c r="AM1807" i="64"/>
  <c r="AM1820" i="64" s="1"/>
  <c r="W2488" i="64"/>
  <c r="W2505" i="64" s="1"/>
  <c r="W1807" i="64"/>
  <c r="W1820" i="64" s="1"/>
  <c r="CI2493" i="64"/>
  <c r="CI1812" i="64"/>
  <c r="CI1825" i="64" s="1"/>
  <c r="CA2493" i="64"/>
  <c r="CA1812" i="64"/>
  <c r="CA1825" i="64" s="1"/>
  <c r="BC2493" i="64"/>
  <c r="BC1812" i="64"/>
  <c r="BC1825" i="64" s="1"/>
  <c r="AE2493" i="64"/>
  <c r="AE1812" i="64"/>
  <c r="AE1825" i="64" s="1"/>
  <c r="W2493" i="64"/>
  <c r="W1812" i="64"/>
  <c r="W1825" i="64" s="1"/>
  <c r="CJ2492" i="64"/>
  <c r="CJ1811" i="64"/>
  <c r="BT2492" i="64"/>
  <c r="BT1811" i="64"/>
  <c r="AN2492" i="64"/>
  <c r="AN1811" i="64"/>
  <c r="AF2492" i="64"/>
  <c r="AF1811" i="64"/>
  <c r="X2492" i="64"/>
  <c r="X1811" i="64"/>
  <c r="CK2489" i="64"/>
  <c r="CK2506" i="64" s="1"/>
  <c r="CK1808" i="64"/>
  <c r="CK1821" i="64" s="1"/>
  <c r="BM2489" i="64"/>
  <c r="BM2506" i="64" s="1"/>
  <c r="BM1808" i="64"/>
  <c r="BM1821" i="64" s="1"/>
  <c r="BE2489" i="64"/>
  <c r="BE2506" i="64" s="1"/>
  <c r="BE1808" i="64"/>
  <c r="BE1821" i="64" s="1"/>
  <c r="AG2489" i="64"/>
  <c r="AG2506" i="64" s="1"/>
  <c r="AG1808" i="64"/>
  <c r="AG1821" i="64" s="1"/>
  <c r="CV2493" i="64"/>
  <c r="CV1812" i="64"/>
  <c r="CV1825" i="64" s="1"/>
  <c r="DD2492" i="64"/>
  <c r="DD1811" i="64"/>
  <c r="CV2492" i="64"/>
  <c r="CV1811" i="64"/>
  <c r="DD2489" i="64"/>
  <c r="DD1808" i="64"/>
  <c r="DD1821" i="64" s="1"/>
  <c r="CV2489" i="64"/>
  <c r="CV1808" i="64"/>
  <c r="CV1821" i="64" s="1"/>
  <c r="DD2488" i="64"/>
  <c r="DD1807" i="64"/>
  <c r="DD1820" i="64" s="1"/>
  <c r="CV2488" i="64"/>
  <c r="CV1807" i="64"/>
  <c r="CV1820" i="64" s="1"/>
  <c r="BV2488" i="64"/>
  <c r="BV2505" i="64" s="1"/>
  <c r="BV1807" i="64"/>
  <c r="BV1820" i="64" s="1"/>
  <c r="AP2488" i="64"/>
  <c r="AP2505" i="64" s="1"/>
  <c r="AP1807" i="64"/>
  <c r="AP1820" i="64" s="1"/>
  <c r="BN2493" i="64"/>
  <c r="BN1812" i="64"/>
  <c r="BN1825" i="64" s="1"/>
  <c r="Z2493" i="64"/>
  <c r="Z1812" i="64"/>
  <c r="Z1825" i="64" s="1"/>
  <c r="BG2492" i="64"/>
  <c r="BG1811" i="64"/>
  <c r="S2492" i="64"/>
  <c r="S1811" i="64"/>
  <c r="AR2489" i="64"/>
  <c r="AR2506" i="64" s="1"/>
  <c r="AR1808" i="64"/>
  <c r="AR1821" i="64" s="1"/>
  <c r="CB2488" i="64"/>
  <c r="CB2505" i="64" s="1"/>
  <c r="CB1807" i="64"/>
  <c r="CB1820" i="64" s="1"/>
  <c r="BL2488" i="64"/>
  <c r="BL2505" i="64" s="1"/>
  <c r="BL1807" i="64"/>
  <c r="BL1820" i="64" s="1"/>
  <c r="AV2488" i="64"/>
  <c r="AV2505" i="64" s="1"/>
  <c r="AV1807" i="64"/>
  <c r="AV1820" i="64" s="1"/>
  <c r="BT2493" i="64"/>
  <c r="BT1812" i="64"/>
  <c r="BT1825" i="64" s="1"/>
  <c r="BD2493" i="64"/>
  <c r="BD1812" i="64"/>
  <c r="BD1825" i="64" s="1"/>
  <c r="AN2493" i="64"/>
  <c r="AN1812" i="64"/>
  <c r="AN1825" i="64" s="1"/>
  <c r="AF2493" i="64"/>
  <c r="AF1812" i="64"/>
  <c r="AF1825" i="64" s="1"/>
  <c r="CK2492" i="64"/>
  <c r="CK1811" i="64"/>
  <c r="BU2492" i="64"/>
  <c r="BU1811" i="64"/>
  <c r="BE2492" i="64"/>
  <c r="BE1811" i="64"/>
  <c r="AO2492" i="64"/>
  <c r="AO1811" i="64"/>
  <c r="Y2492" i="64"/>
  <c r="Y1811" i="64"/>
  <c r="CD2489" i="64"/>
  <c r="CD2506" i="64" s="1"/>
  <c r="CD1808" i="64"/>
  <c r="CD1821" i="64" s="1"/>
  <c r="AX2489" i="64"/>
  <c r="AX2506" i="64" s="1"/>
  <c r="AX1808" i="64"/>
  <c r="AX1821" i="64" s="1"/>
  <c r="AP2489" i="64"/>
  <c r="AP2506" i="64" s="1"/>
  <c r="AP1808" i="64"/>
  <c r="AP1821" i="64" s="1"/>
  <c r="AH2489" i="64"/>
  <c r="AH2506" i="64" s="1"/>
  <c r="AH1808" i="64"/>
  <c r="AH1821" i="64" s="1"/>
  <c r="AT2488" i="64"/>
  <c r="AT2505" i="64" s="1"/>
  <c r="AT1807" i="64"/>
  <c r="AT1820" i="64" s="1"/>
  <c r="CH2493" i="64"/>
  <c r="CH1812" i="64"/>
  <c r="CH1825" i="64" s="1"/>
  <c r="BZ2493" i="64"/>
  <c r="BZ1812" i="64"/>
  <c r="BZ1825" i="64" s="1"/>
  <c r="BR2493" i="64"/>
  <c r="BR1812" i="64"/>
  <c r="BR1825" i="64" s="1"/>
  <c r="BB2493" i="64"/>
  <c r="BB1812" i="64"/>
  <c r="BB1825" i="64" s="1"/>
  <c r="AT2493" i="64"/>
  <c r="AT1812" i="64"/>
  <c r="AT1825" i="64" s="1"/>
  <c r="AL2493" i="64"/>
  <c r="AL1812" i="64"/>
  <c r="AL1825" i="64" s="1"/>
  <c r="AD2493" i="64"/>
  <c r="AD1812" i="64"/>
  <c r="AD1825" i="64" s="1"/>
  <c r="V2493" i="64"/>
  <c r="V1812" i="64"/>
  <c r="V1825" i="64" s="1"/>
  <c r="BS2492" i="64"/>
  <c r="BS1811" i="64"/>
  <c r="BD2489" i="64"/>
  <c r="BD2506" i="64" s="1"/>
  <c r="BD1808" i="64"/>
  <c r="BD1821" i="64" s="1"/>
  <c r="DK2493" i="64"/>
  <c r="DK1812" i="64"/>
  <c r="DK1825" i="64" s="1"/>
  <c r="DC2492" i="64"/>
  <c r="DC1811" i="64"/>
  <c r="CU2492" i="64"/>
  <c r="CU1811" i="64"/>
  <c r="CU2489" i="64"/>
  <c r="CU1808" i="64"/>
  <c r="CU1821" i="64" s="1"/>
  <c r="DK2488" i="64"/>
  <c r="DK1807" i="64"/>
  <c r="DK1820" i="64" s="1"/>
  <c r="DC2488" i="64"/>
  <c r="DC1807" i="64"/>
  <c r="DC1820" i="64" s="1"/>
  <c r="CU2488" i="64"/>
  <c r="CU1807" i="64"/>
  <c r="CU1820" i="64" s="1"/>
  <c r="AX2488" i="64"/>
  <c r="AX2505" i="64" s="1"/>
  <c r="AX1807" i="64"/>
  <c r="AX1820" i="64" s="1"/>
  <c r="BV2493" i="64"/>
  <c r="BV1812" i="64"/>
  <c r="BV1825" i="64" s="1"/>
  <c r="AQ2492" i="64"/>
  <c r="AQ1811" i="64"/>
  <c r="BP2489" i="64"/>
  <c r="BP2506" i="64" s="1"/>
  <c r="BP1808" i="64"/>
  <c r="BP1821" i="64" s="1"/>
  <c r="T2489" i="64"/>
  <c r="T2506" i="64" s="1"/>
  <c r="T1808" i="64"/>
  <c r="T1821" i="64" s="1"/>
  <c r="CJ2488" i="64"/>
  <c r="CJ2505" i="64" s="1"/>
  <c r="CJ1807" i="64"/>
  <c r="CJ1820" i="64" s="1"/>
  <c r="BT2488" i="64"/>
  <c r="BT2505" i="64" s="1"/>
  <c r="BT1807" i="64"/>
  <c r="BT1820" i="64" s="1"/>
  <c r="BD2488" i="64"/>
  <c r="BD2505" i="64" s="1"/>
  <c r="BD1807" i="64"/>
  <c r="BD1820" i="64" s="1"/>
  <c r="AN2488" i="64"/>
  <c r="AN2505" i="64" s="1"/>
  <c r="AN1807" i="64"/>
  <c r="AN1820" i="64" s="1"/>
  <c r="AF2488" i="64"/>
  <c r="AF2505" i="64" s="1"/>
  <c r="AF1807" i="64"/>
  <c r="AF1820" i="64" s="1"/>
  <c r="X2488" i="64"/>
  <c r="X2505" i="64" s="1"/>
  <c r="X1807" i="64"/>
  <c r="X1820" i="64" s="1"/>
  <c r="CB2493" i="64"/>
  <c r="CB1812" i="64"/>
  <c r="CB1825" i="64" s="1"/>
  <c r="BL2493" i="64"/>
  <c r="BL1812" i="64"/>
  <c r="BL1825" i="64" s="1"/>
  <c r="AV2493" i="64"/>
  <c r="AV1812" i="64"/>
  <c r="AV1825" i="64" s="1"/>
  <c r="X2493" i="64"/>
  <c r="X1812" i="64"/>
  <c r="X1825" i="64" s="1"/>
  <c r="BM2492" i="64"/>
  <c r="BM1811" i="64"/>
  <c r="AW2492" i="64"/>
  <c r="AW1811" i="64"/>
  <c r="AG2492" i="64"/>
  <c r="AG1811" i="64"/>
  <c r="CL2489" i="64"/>
  <c r="CL2506" i="64" s="1"/>
  <c r="CL1808" i="64"/>
  <c r="CL1821" i="64" s="1"/>
  <c r="BV2489" i="64"/>
  <c r="BV2506" i="64" s="1"/>
  <c r="BV1808" i="64"/>
  <c r="BV1821" i="64" s="1"/>
  <c r="BF2489" i="64"/>
  <c r="BF2506" i="64" s="1"/>
  <c r="BF1808" i="64"/>
  <c r="BF1821" i="64" s="1"/>
  <c r="U2488" i="64"/>
  <c r="U2505" i="64" s="1"/>
  <c r="U1807" i="64"/>
  <c r="U1820" i="64" s="1"/>
  <c r="CG2493" i="64"/>
  <c r="CG1812" i="64"/>
  <c r="CG1825" i="64" s="1"/>
  <c r="BQ2493" i="64"/>
  <c r="BQ1812" i="64"/>
  <c r="BQ1825" i="64" s="1"/>
  <c r="BI2493" i="64"/>
  <c r="BI1812" i="64"/>
  <c r="BI1825" i="64" s="1"/>
  <c r="BA2493" i="64"/>
  <c r="BA1812" i="64"/>
  <c r="BA1825" i="64" s="1"/>
  <c r="AS2493" i="64"/>
  <c r="AS1812" i="64"/>
  <c r="AS1825" i="64" s="1"/>
  <c r="AK2493" i="64"/>
  <c r="AK1812" i="64"/>
  <c r="AK1825" i="64" s="1"/>
  <c r="AC2493" i="64"/>
  <c r="AC1812" i="64"/>
  <c r="AC1825" i="64" s="1"/>
  <c r="U2493" i="64"/>
  <c r="U1812" i="64"/>
  <c r="U1825" i="64" s="1"/>
  <c r="CH2492" i="64"/>
  <c r="CH1811" i="64"/>
  <c r="V2492" i="64"/>
  <c r="V1811" i="64"/>
  <c r="BS2489" i="64"/>
  <c r="BS2506" i="64" s="1"/>
  <c r="BS1808" i="64"/>
  <c r="BS1821" i="64" s="1"/>
  <c r="CQ2441" i="64"/>
  <c r="CD2493" i="64"/>
  <c r="CD1812" i="64"/>
  <c r="CD1825" i="64" s="1"/>
  <c r="AP2493" i="64"/>
  <c r="AP1812" i="64"/>
  <c r="AP1825" i="64" s="1"/>
  <c r="BO2492" i="64"/>
  <c r="BO1811" i="64"/>
  <c r="AJ2489" i="64"/>
  <c r="AJ2506" i="64" s="1"/>
  <c r="AJ1808" i="64"/>
  <c r="AJ1821" i="64" s="1"/>
  <c r="BP2488" i="64"/>
  <c r="BP2505" i="64" s="1"/>
  <c r="BP1807" i="64"/>
  <c r="BP1820" i="64" s="1"/>
  <c r="BH2488" i="64"/>
  <c r="BH2505" i="64" s="1"/>
  <c r="BH1807" i="64"/>
  <c r="BH1820" i="64" s="1"/>
  <c r="AZ2488" i="64"/>
  <c r="AZ2505" i="64" s="1"/>
  <c r="AZ1807" i="64"/>
  <c r="AZ1820" i="64" s="1"/>
  <c r="AJ2488" i="64"/>
  <c r="AJ2505" i="64" s="1"/>
  <c r="AJ1807" i="64"/>
  <c r="AJ1820" i="64" s="1"/>
  <c r="AB2488" i="64"/>
  <c r="AB2505" i="64" s="1"/>
  <c r="AB1807" i="64"/>
  <c r="AB1820" i="64" s="1"/>
  <c r="T2488" i="64"/>
  <c r="T2505" i="64" s="1"/>
  <c r="T1807" i="64"/>
  <c r="T1820" i="64" s="1"/>
  <c r="CF2493" i="64"/>
  <c r="CF1812" i="64"/>
  <c r="CF1825" i="64" s="1"/>
  <c r="BX2493" i="64"/>
  <c r="BX1812" i="64"/>
  <c r="BX1825" i="64" s="1"/>
  <c r="BP2493" i="64"/>
  <c r="BP1812" i="64"/>
  <c r="BP1825" i="64" s="1"/>
  <c r="BH2493" i="64"/>
  <c r="BH1812" i="64"/>
  <c r="BH1825" i="64" s="1"/>
  <c r="AZ2493" i="64"/>
  <c r="AZ1812" i="64"/>
  <c r="AZ1825" i="64" s="1"/>
  <c r="AR2493" i="64"/>
  <c r="AR1812" i="64"/>
  <c r="AR1825" i="64" s="1"/>
  <c r="AJ2493" i="64"/>
  <c r="AJ1812" i="64"/>
  <c r="AJ1825" i="64" s="1"/>
  <c r="T2493" i="64"/>
  <c r="T1812" i="64"/>
  <c r="T1825" i="64" s="1"/>
  <c r="CG2492" i="64"/>
  <c r="CG1811" i="64"/>
  <c r="BY2492" i="64"/>
  <c r="BY1811" i="64"/>
  <c r="BQ2492" i="64"/>
  <c r="BQ1811" i="64"/>
  <c r="BA2492" i="64"/>
  <c r="BA1811" i="64"/>
  <c r="AS2492" i="64"/>
  <c r="AS1811" i="64"/>
  <c r="AK2492" i="64"/>
  <c r="AK1811" i="64"/>
  <c r="AC2492" i="64"/>
  <c r="AC1811" i="64"/>
  <c r="BB2489" i="64"/>
  <c r="BB2506" i="64" s="1"/>
  <c r="BB1808" i="64"/>
  <c r="BB1821" i="64" s="1"/>
  <c r="AL2489" i="64"/>
  <c r="AL2506" i="64" s="1"/>
  <c r="AL1808" i="64"/>
  <c r="AL1821" i="64" s="1"/>
  <c r="CY2415" i="64"/>
  <c r="DI2493" i="64"/>
  <c r="DI1812" i="64"/>
  <c r="DI1825" i="64" s="1"/>
  <c r="DI2492" i="64"/>
  <c r="DI1811" i="64"/>
  <c r="DA2492" i="64"/>
  <c r="DA1811" i="64"/>
  <c r="DI2488" i="64"/>
  <c r="DI1807" i="64"/>
  <c r="DI1820" i="64" s="1"/>
  <c r="DA2488" i="64"/>
  <c r="DA1807" i="64"/>
  <c r="DA1820" i="64" s="1"/>
  <c r="BN2488" i="64"/>
  <c r="BN2505" i="64" s="1"/>
  <c r="BN1807" i="64"/>
  <c r="BN1820" i="64" s="1"/>
  <c r="CL2493" i="64"/>
  <c r="CL1812" i="64"/>
  <c r="CL1825" i="64" s="1"/>
  <c r="AX2493" i="64"/>
  <c r="AX1812" i="64"/>
  <c r="AX1825" i="64" s="1"/>
  <c r="AY2492" i="64"/>
  <c r="AY1811" i="64"/>
  <c r="CF2489" i="64"/>
  <c r="CF2506" i="64" s="1"/>
  <c r="CF1808" i="64"/>
  <c r="CF1821" i="64" s="1"/>
  <c r="AB2489" i="64"/>
  <c r="AB2506" i="64" s="1"/>
  <c r="AB1808" i="64"/>
  <c r="AB1821" i="64" s="1"/>
  <c r="Z2489" i="64"/>
  <c r="Z2506" i="64" s="1"/>
  <c r="Z1808" i="64"/>
  <c r="Z1821" i="64" s="1"/>
  <c r="CE2488" i="64"/>
  <c r="CE2505" i="64" s="1"/>
  <c r="CE1807" i="64"/>
  <c r="CE1820" i="64" s="1"/>
  <c r="BW2488" i="64"/>
  <c r="BW2505" i="64" s="1"/>
  <c r="BW1807" i="64"/>
  <c r="BW1820" i="64" s="1"/>
  <c r="BO2488" i="64"/>
  <c r="BO2505" i="64" s="1"/>
  <c r="BO1807" i="64"/>
  <c r="BO1820" i="64" s="1"/>
  <c r="BG2488" i="64"/>
  <c r="BG2505" i="64" s="1"/>
  <c r="BG1807" i="64"/>
  <c r="BG1820" i="64" s="1"/>
  <c r="AY2488" i="64"/>
  <c r="AY2505" i="64" s="1"/>
  <c r="AY1807" i="64"/>
  <c r="AY1820" i="64" s="1"/>
  <c r="AQ2488" i="64"/>
  <c r="AQ2505" i="64" s="1"/>
  <c r="AQ1807" i="64"/>
  <c r="AQ1820" i="64" s="1"/>
  <c r="AI2488" i="64"/>
  <c r="AI2505" i="64" s="1"/>
  <c r="AI1807" i="64"/>
  <c r="AI1820" i="64" s="1"/>
  <c r="AA2488" i="64"/>
  <c r="AA2505" i="64" s="1"/>
  <c r="AA1807" i="64"/>
  <c r="AA1820" i="64" s="1"/>
  <c r="S2488" i="64"/>
  <c r="S2505" i="64" s="1"/>
  <c r="S1807" i="64"/>
  <c r="S1820" i="64" s="1"/>
  <c r="CE2493" i="64"/>
  <c r="CE1812" i="64"/>
  <c r="CE1825" i="64" s="1"/>
  <c r="BW2493" i="64"/>
  <c r="BW1812" i="64"/>
  <c r="BW1825" i="64" s="1"/>
  <c r="BO2493" i="64"/>
  <c r="BO1812" i="64"/>
  <c r="BO1825" i="64" s="1"/>
  <c r="BG2493" i="64"/>
  <c r="BG1812" i="64"/>
  <c r="BG1825" i="64" s="1"/>
  <c r="AY2493" i="64"/>
  <c r="AY1812" i="64"/>
  <c r="AY1825" i="64" s="1"/>
  <c r="AI2493" i="64"/>
  <c r="AI1812" i="64"/>
  <c r="AI1825" i="64" s="1"/>
  <c r="AA2493" i="64"/>
  <c r="AA1812" i="64"/>
  <c r="AA1825" i="64" s="1"/>
  <c r="S2493" i="64"/>
  <c r="S1812" i="64"/>
  <c r="S1825" i="64" s="1"/>
  <c r="CF2492" i="64"/>
  <c r="CF1811" i="64"/>
  <c r="BP2492" i="64"/>
  <c r="BP1811" i="64"/>
  <c r="AZ2492" i="64"/>
  <c r="AZ1811" i="64"/>
  <c r="AR2492" i="64"/>
  <c r="AR1811" i="64"/>
  <c r="AB2492" i="64"/>
  <c r="AB1811" i="64"/>
  <c r="T2492" i="64"/>
  <c r="T1811" i="64"/>
  <c r="BY2489" i="64"/>
  <c r="BY2506" i="64" s="1"/>
  <c r="BY1808" i="64"/>
  <c r="BY1821" i="64" s="1"/>
  <c r="BQ2489" i="64"/>
  <c r="BQ2506" i="64" s="1"/>
  <c r="BQ1808" i="64"/>
  <c r="BQ1821" i="64" s="1"/>
  <c r="AC2489" i="64"/>
  <c r="AC2506" i="64" s="1"/>
  <c r="AC1808" i="64"/>
  <c r="AC1821" i="64" s="1"/>
  <c r="CS1814" i="64"/>
  <c r="CS1816" i="64" s="1"/>
  <c r="CR1816" i="64"/>
  <c r="DF1740" i="64"/>
  <c r="DF2493" i="64"/>
  <c r="CX1736" i="64"/>
  <c r="CX1776" i="64" s="1"/>
  <c r="CX2489" i="64"/>
  <c r="CJ1740" i="64"/>
  <c r="CJ2493" i="64"/>
  <c r="CC1739" i="64"/>
  <c r="CC2492" i="64"/>
  <c r="BN1736" i="64"/>
  <c r="BN1776" i="64" s="1"/>
  <c r="BN2489" i="64"/>
  <c r="BN2506" i="64" s="1"/>
  <c r="DE1740" i="64"/>
  <c r="DE2493" i="64"/>
  <c r="CW1740" i="64"/>
  <c r="CW2493" i="64"/>
  <c r="CO1740" i="64"/>
  <c r="CO2493" i="64"/>
  <c r="DE1739" i="64"/>
  <c r="DE2492" i="64"/>
  <c r="CW1739" i="64"/>
  <c r="CW2492" i="64"/>
  <c r="CO1739" i="64"/>
  <c r="CO2492" i="64"/>
  <c r="DE1736" i="64"/>
  <c r="DE1776" i="64" s="1"/>
  <c r="DE2489" i="64"/>
  <c r="CW1736" i="64"/>
  <c r="CW1776" i="64" s="1"/>
  <c r="CW2489" i="64"/>
  <c r="CO1736" i="64"/>
  <c r="CO1776" i="64" s="1"/>
  <c r="CO2489" i="64"/>
  <c r="DE1735" i="64"/>
  <c r="DE2488" i="64"/>
  <c r="CW1735" i="64"/>
  <c r="CW2488" i="64"/>
  <c r="CO1735" i="64"/>
  <c r="CO2488" i="64"/>
  <c r="AG1740" i="64"/>
  <c r="AG2493" i="64"/>
  <c r="CP1735" i="64"/>
  <c r="CP2488" i="64"/>
  <c r="CI1735" i="64"/>
  <c r="CI2488" i="64"/>
  <c r="CI2505" i="64" s="1"/>
  <c r="CA1735" i="64"/>
  <c r="CA2488" i="64"/>
  <c r="CA2505" i="64" s="1"/>
  <c r="BK1735" i="64"/>
  <c r="BK2488" i="64"/>
  <c r="BK2505" i="64" s="1"/>
  <c r="AU1735" i="64"/>
  <c r="AU2488" i="64"/>
  <c r="AU2505" i="64" s="1"/>
  <c r="AE1735" i="64"/>
  <c r="AE2488" i="64"/>
  <c r="AE2505" i="64" s="1"/>
  <c r="BS1740" i="64"/>
  <c r="BS2493" i="64"/>
  <c r="BK1740" i="64"/>
  <c r="BK2493" i="64"/>
  <c r="AU1740" i="64"/>
  <c r="AU2493" i="64"/>
  <c r="AM1740" i="64"/>
  <c r="AM2493" i="64"/>
  <c r="CB1739" i="64"/>
  <c r="CB2492" i="64"/>
  <c r="BL1739" i="64"/>
  <c r="BL2492" i="64"/>
  <c r="BD1739" i="64"/>
  <c r="BD2492" i="64"/>
  <c r="AV1739" i="64"/>
  <c r="AV2492" i="64"/>
  <c r="CC1736" i="64"/>
  <c r="CC1776" i="64" s="1"/>
  <c r="CC2489" i="64"/>
  <c r="CC2506" i="64" s="1"/>
  <c r="BU1736" i="64"/>
  <c r="BU1776" i="64" s="1"/>
  <c r="BU2489" i="64"/>
  <c r="BU2506" i="64" s="1"/>
  <c r="AW1736" i="64"/>
  <c r="AW1776" i="64" s="1"/>
  <c r="AW2489" i="64"/>
  <c r="AW2506" i="64" s="1"/>
  <c r="AO1736" i="64"/>
  <c r="AO1776" i="64" s="1"/>
  <c r="AO2489" i="64"/>
  <c r="AO2506" i="64" s="1"/>
  <c r="Y1736" i="64"/>
  <c r="Y1776" i="64" s="1"/>
  <c r="Y2489" i="64"/>
  <c r="Y2506" i="64" s="1"/>
  <c r="DD1740" i="64"/>
  <c r="DD2493" i="64"/>
  <c r="CP1740" i="64"/>
  <c r="CP2493" i="64"/>
  <c r="DF1735" i="64"/>
  <c r="DF2488" i="64"/>
  <c r="CH1735" i="64"/>
  <c r="CH2488" i="64"/>
  <c r="CH2505" i="64" s="1"/>
  <c r="BZ1735" i="64"/>
  <c r="BZ2488" i="64"/>
  <c r="BZ2505" i="64" s="1"/>
  <c r="BR1735" i="64"/>
  <c r="BR2488" i="64"/>
  <c r="BR2505" i="64" s="1"/>
  <c r="BJ1735" i="64"/>
  <c r="BJ2488" i="64"/>
  <c r="BJ2505" i="64" s="1"/>
  <c r="BB1735" i="64"/>
  <c r="BB2488" i="64"/>
  <c r="BB2505" i="64" s="1"/>
  <c r="AL1735" i="64"/>
  <c r="AL2488" i="64"/>
  <c r="AL2505" i="64" s="1"/>
  <c r="AD1735" i="64"/>
  <c r="AD2488" i="64"/>
  <c r="AD2505" i="64" s="1"/>
  <c r="V1735" i="64"/>
  <c r="V2488" i="64"/>
  <c r="V2505" i="64" s="1"/>
  <c r="BJ1740" i="64"/>
  <c r="BJ2493" i="64"/>
  <c r="CI1739" i="64"/>
  <c r="CI2492" i="64"/>
  <c r="CA1739" i="64"/>
  <c r="CA2492" i="64"/>
  <c r="BK1739" i="64"/>
  <c r="BK2492" i="64"/>
  <c r="BC1739" i="64"/>
  <c r="BC2492" i="64"/>
  <c r="AU1739" i="64"/>
  <c r="AU2492" i="64"/>
  <c r="AM1739" i="64"/>
  <c r="AM2492" i="64"/>
  <c r="AE1739" i="64"/>
  <c r="AE2492" i="64"/>
  <c r="W1739" i="64"/>
  <c r="W2492" i="64"/>
  <c r="CJ1736" i="64"/>
  <c r="CJ1776" i="64" s="1"/>
  <c r="CJ2489" i="64"/>
  <c r="CJ2506" i="64" s="1"/>
  <c r="CB1736" i="64"/>
  <c r="CB1776" i="64" s="1"/>
  <c r="CB2489" i="64"/>
  <c r="CB2506" i="64" s="1"/>
  <c r="BT1736" i="64"/>
  <c r="BT1776" i="64" s="1"/>
  <c r="BT2489" i="64"/>
  <c r="BT2506" i="64" s="1"/>
  <c r="BL1736" i="64"/>
  <c r="BL1776" i="64" s="1"/>
  <c r="BL2489" i="64"/>
  <c r="BL2506" i="64" s="1"/>
  <c r="AV1736" i="64"/>
  <c r="AV1776" i="64" s="1"/>
  <c r="AV2489" i="64"/>
  <c r="AV2506" i="64" s="1"/>
  <c r="AN1736" i="64"/>
  <c r="AN1776" i="64" s="1"/>
  <c r="AN2489" i="64"/>
  <c r="AN2506" i="64" s="1"/>
  <c r="AF1736" i="64"/>
  <c r="AF1776" i="64" s="1"/>
  <c r="AF2489" i="64"/>
  <c r="AF2506" i="64" s="1"/>
  <c r="X1736" i="64"/>
  <c r="X1776" i="64" s="1"/>
  <c r="X2489" i="64"/>
  <c r="X2506" i="64" s="1"/>
  <c r="DC1740" i="64"/>
  <c r="DC2493" i="64"/>
  <c r="CU1740" i="64"/>
  <c r="CU2493" i="64"/>
  <c r="DK1739" i="64"/>
  <c r="DK2492" i="64"/>
  <c r="DK1736" i="64"/>
  <c r="DK1776" i="64" s="1"/>
  <c r="DK2489" i="64"/>
  <c r="DC1736" i="64"/>
  <c r="DC1776" i="64" s="1"/>
  <c r="DC2489" i="64"/>
  <c r="CX1740" i="64"/>
  <c r="CX2493" i="64"/>
  <c r="DF1736" i="64"/>
  <c r="DF1776" i="64" s="1"/>
  <c r="DF2489" i="64"/>
  <c r="CG1735" i="64"/>
  <c r="CG2488" i="64"/>
  <c r="CG2505" i="64" s="1"/>
  <c r="BY1735" i="64"/>
  <c r="BY2488" i="64"/>
  <c r="BY2505" i="64" s="1"/>
  <c r="BQ1735" i="64"/>
  <c r="BQ2488" i="64"/>
  <c r="BQ2505" i="64" s="1"/>
  <c r="BI1735" i="64"/>
  <c r="BI2488" i="64"/>
  <c r="BI2505" i="64" s="1"/>
  <c r="BA1735" i="64"/>
  <c r="BA2488" i="64"/>
  <c r="BA2505" i="64" s="1"/>
  <c r="AS1735" i="64"/>
  <c r="AS2488" i="64"/>
  <c r="AS2505" i="64" s="1"/>
  <c r="AK1735" i="64"/>
  <c r="AK2488" i="64"/>
  <c r="AK2505" i="64" s="1"/>
  <c r="AC1735" i="64"/>
  <c r="AC2488" i="64"/>
  <c r="AC2505" i="64" s="1"/>
  <c r="BY1740" i="64"/>
  <c r="BY2493" i="64"/>
  <c r="BZ1739" i="64"/>
  <c r="BZ2492" i="64"/>
  <c r="BR1739" i="64"/>
  <c r="BR2492" i="64"/>
  <c r="BJ1739" i="64"/>
  <c r="BJ2492" i="64"/>
  <c r="BB1739" i="64"/>
  <c r="BB2492" i="64"/>
  <c r="AT1739" i="64"/>
  <c r="AT2492" i="64"/>
  <c r="AL1739" i="64"/>
  <c r="AL2492" i="64"/>
  <c r="AD1739" i="64"/>
  <c r="AD2492" i="64"/>
  <c r="CI1736" i="64"/>
  <c r="CI1776" i="64" s="1"/>
  <c r="CI2489" i="64"/>
  <c r="CI2506" i="64" s="1"/>
  <c r="CA1736" i="64"/>
  <c r="CA1776" i="64" s="1"/>
  <c r="CA2489" i="64"/>
  <c r="CA2506" i="64" s="1"/>
  <c r="BK1736" i="64"/>
  <c r="BK1776" i="64" s="1"/>
  <c r="BK2489" i="64"/>
  <c r="BK2506" i="64" s="1"/>
  <c r="BC1736" i="64"/>
  <c r="BC1776" i="64" s="1"/>
  <c r="BC2489" i="64"/>
  <c r="BC2506" i="64" s="1"/>
  <c r="AU1736" i="64"/>
  <c r="AU1776" i="64" s="1"/>
  <c r="AU2489" i="64"/>
  <c r="AU2506" i="64" s="1"/>
  <c r="AM1736" i="64"/>
  <c r="AM1776" i="64" s="1"/>
  <c r="AM2489" i="64"/>
  <c r="AM2506" i="64" s="1"/>
  <c r="AE1736" i="64"/>
  <c r="AE1776" i="64" s="1"/>
  <c r="AE2489" i="64"/>
  <c r="AE2506" i="64" s="1"/>
  <c r="W1736" i="64"/>
  <c r="W1776" i="64" s="1"/>
  <c r="W2489" i="64"/>
  <c r="W2506" i="64" s="1"/>
  <c r="DJ1740" i="64"/>
  <c r="DJ2493" i="64"/>
  <c r="DB1740" i="64"/>
  <c r="DB2493" i="64"/>
  <c r="CT1740" i="64"/>
  <c r="CT2493" i="64"/>
  <c r="DJ1739" i="64"/>
  <c r="DJ2492" i="64"/>
  <c r="DB1739" i="64"/>
  <c r="DB2492" i="64"/>
  <c r="CT1739" i="64"/>
  <c r="CT2492" i="64"/>
  <c r="DJ1736" i="64"/>
  <c r="DJ1776" i="64" s="1"/>
  <c r="DJ2489" i="64"/>
  <c r="DB1736" i="64"/>
  <c r="DB1776" i="64" s="1"/>
  <c r="DB2489" i="64"/>
  <c r="CT1736" i="64"/>
  <c r="CT1776" i="64" s="1"/>
  <c r="CT2489" i="64"/>
  <c r="DJ1735" i="64"/>
  <c r="DJ2488" i="64"/>
  <c r="DB1735" i="64"/>
  <c r="DB2488" i="64"/>
  <c r="CT1735" i="64"/>
  <c r="CT2488" i="64"/>
  <c r="DF1739" i="64"/>
  <c r="DF2492" i="64"/>
  <c r="CP1736" i="64"/>
  <c r="CP1776" i="64" s="1"/>
  <c r="CP2489" i="64"/>
  <c r="CF1735" i="64"/>
  <c r="CF2488" i="64"/>
  <c r="CF2505" i="64" s="1"/>
  <c r="BX1735" i="64"/>
  <c r="BX2488" i="64"/>
  <c r="BX2505" i="64" s="1"/>
  <c r="AR1735" i="64"/>
  <c r="AR2488" i="64"/>
  <c r="AR2505" i="64" s="1"/>
  <c r="AB1740" i="64"/>
  <c r="AB2493" i="64"/>
  <c r="BI1739" i="64"/>
  <c r="BI2492" i="64"/>
  <c r="U1739" i="64"/>
  <c r="U2492" i="64"/>
  <c r="CH1736" i="64"/>
  <c r="CH1776" i="64" s="1"/>
  <c r="CH2489" i="64"/>
  <c r="CH2506" i="64" s="1"/>
  <c r="BZ1736" i="64"/>
  <c r="BZ1776" i="64" s="1"/>
  <c r="BZ2489" i="64"/>
  <c r="BZ2506" i="64" s="1"/>
  <c r="BR1736" i="64"/>
  <c r="BR1776" i="64" s="1"/>
  <c r="BR2489" i="64"/>
  <c r="BR2506" i="64" s="1"/>
  <c r="BJ1736" i="64"/>
  <c r="BJ1776" i="64" s="1"/>
  <c r="BJ2489" i="64"/>
  <c r="BJ2506" i="64" s="1"/>
  <c r="AT1736" i="64"/>
  <c r="AT1776" i="64" s="1"/>
  <c r="AT2489" i="64"/>
  <c r="AT2506" i="64" s="1"/>
  <c r="AD1736" i="64"/>
  <c r="AD1776" i="64" s="1"/>
  <c r="AD2489" i="64"/>
  <c r="AD2506" i="64" s="1"/>
  <c r="V1736" i="64"/>
  <c r="V1776" i="64" s="1"/>
  <c r="V2489" i="64"/>
  <c r="V2506" i="64" s="1"/>
  <c r="DA1740" i="64"/>
  <c r="DA2493" i="64"/>
  <c r="CS1740" i="64"/>
  <c r="CS2493" i="64"/>
  <c r="CS1739" i="64"/>
  <c r="CS2492" i="64"/>
  <c r="DI1736" i="64"/>
  <c r="DI1776" i="64" s="1"/>
  <c r="DI2489" i="64"/>
  <c r="DA1736" i="64"/>
  <c r="DA1776" i="64" s="1"/>
  <c r="DA2489" i="64"/>
  <c r="CS1736" i="64"/>
  <c r="CS1776" i="64" s="1"/>
  <c r="CS2489" i="64"/>
  <c r="CS1735" i="64"/>
  <c r="CS2488" i="64"/>
  <c r="CP1739" i="64"/>
  <c r="CP2492" i="64"/>
  <c r="AQ1740" i="64"/>
  <c r="AQ2493" i="64"/>
  <c r="BX1739" i="64"/>
  <c r="BX2492" i="64"/>
  <c r="BH1739" i="64"/>
  <c r="BH2492" i="64"/>
  <c r="AJ1739" i="64"/>
  <c r="AJ2492" i="64"/>
  <c r="CG1736" i="64"/>
  <c r="CG1776" i="64" s="1"/>
  <c r="CG2489" i="64"/>
  <c r="CG2506" i="64" s="1"/>
  <c r="BI1736" i="64"/>
  <c r="BI1776" i="64" s="1"/>
  <c r="BI2489" i="64"/>
  <c r="BI2506" i="64" s="1"/>
  <c r="BA1736" i="64"/>
  <c r="BA1776" i="64" s="1"/>
  <c r="BA2489" i="64"/>
  <c r="BA2506" i="64" s="1"/>
  <c r="AS1736" i="64"/>
  <c r="AS1776" i="64" s="1"/>
  <c r="AS2489" i="64"/>
  <c r="AS2506" i="64" s="1"/>
  <c r="AK1736" i="64"/>
  <c r="AK1776" i="64" s="1"/>
  <c r="AK2489" i="64"/>
  <c r="AK2506" i="64" s="1"/>
  <c r="U1736" i="64"/>
  <c r="U1776" i="64" s="1"/>
  <c r="U2489" i="64"/>
  <c r="U2506" i="64" s="1"/>
  <c r="DH1740" i="64"/>
  <c r="DH2493" i="64"/>
  <c r="CZ1740" i="64"/>
  <c r="CZ2493" i="64"/>
  <c r="CR1740" i="64"/>
  <c r="CR2493" i="64"/>
  <c r="DH1739" i="64"/>
  <c r="DH2492" i="64"/>
  <c r="CZ1739" i="64"/>
  <c r="CZ2492" i="64"/>
  <c r="CR1739" i="64"/>
  <c r="CR2492" i="64"/>
  <c r="DH1736" i="64"/>
  <c r="DH1776" i="64" s="1"/>
  <c r="DH2489" i="64"/>
  <c r="CZ1736" i="64"/>
  <c r="CZ1776" i="64" s="1"/>
  <c r="CZ2489" i="64"/>
  <c r="CR1736" i="64"/>
  <c r="CR1776" i="64" s="1"/>
  <c r="CR2489" i="64"/>
  <c r="DH1735" i="64"/>
  <c r="DH2488" i="64"/>
  <c r="CZ1735" i="64"/>
  <c r="CZ2488" i="64"/>
  <c r="CR1735" i="64"/>
  <c r="CR2488" i="64"/>
  <c r="CX1739" i="64"/>
  <c r="CX2492" i="64"/>
  <c r="CX1735" i="64"/>
  <c r="CX2488" i="64"/>
  <c r="BF1735" i="64"/>
  <c r="BF2488" i="64"/>
  <c r="BF2505" i="64" s="1"/>
  <c r="BW1739" i="64"/>
  <c r="BW2492" i="64"/>
  <c r="AA1739" i="64"/>
  <c r="AA2492" i="64"/>
  <c r="BX1736" i="64"/>
  <c r="BX1776" i="64" s="1"/>
  <c r="BX2489" i="64"/>
  <c r="BX2506" i="64" s="1"/>
  <c r="DG1740" i="64"/>
  <c r="DG2493" i="64"/>
  <c r="CY1740" i="64"/>
  <c r="CY2493" i="64"/>
  <c r="CQ1740" i="64"/>
  <c r="CQ2493" i="64"/>
  <c r="DG1739" i="64"/>
  <c r="DG2492" i="64"/>
  <c r="CY1739" i="64"/>
  <c r="CY2492" i="64"/>
  <c r="CQ1739" i="64"/>
  <c r="CQ2492" i="64"/>
  <c r="DG1736" i="64"/>
  <c r="DG1776" i="64" s="1"/>
  <c r="DG2489" i="64"/>
  <c r="CY1736" i="64"/>
  <c r="CY1776" i="64" s="1"/>
  <c r="CY2489" i="64"/>
  <c r="CQ1736" i="64"/>
  <c r="CQ1776" i="64" s="1"/>
  <c r="CQ2489" i="64"/>
  <c r="DG1735" i="64"/>
  <c r="DG2488" i="64"/>
  <c r="CY1735" i="64"/>
  <c r="CY2488" i="64"/>
  <c r="CQ1735" i="64"/>
  <c r="CQ2488" i="64"/>
  <c r="DJ1459" i="64"/>
  <c r="DJ1486" i="64" s="1"/>
  <c r="CT1106" i="64"/>
  <c r="CT1225" i="64" s="1"/>
  <c r="CT1638" i="64"/>
  <c r="CT1652" i="64" s="1"/>
  <c r="DB2519" i="64"/>
  <c r="DB2533" i="64" s="1"/>
  <c r="DB1490" i="64"/>
  <c r="DB1525" i="64" s="1"/>
  <c r="CT2466" i="64"/>
  <c r="CT2415" i="64"/>
  <c r="CT1691" i="64"/>
  <c r="CT1637" i="64"/>
  <c r="CT2519" i="64"/>
  <c r="CT2533" i="64" s="1"/>
  <c r="DB1459" i="64"/>
  <c r="DB1486" i="64" s="1"/>
  <c r="DB637" i="64"/>
  <c r="DB2441" i="64"/>
  <c r="DB2389" i="64"/>
  <c r="DJ1687" i="64"/>
  <c r="DJ1702" i="64" s="1"/>
  <c r="CT1633" i="64"/>
  <c r="CT1647" i="64" s="1"/>
  <c r="DB2518" i="64"/>
  <c r="DJ1945" i="64"/>
  <c r="DJ1968" i="64" s="1"/>
  <c r="DB1458" i="64"/>
  <c r="CT593" i="64"/>
  <c r="DJ1691" i="64"/>
  <c r="CT2441" i="64"/>
  <c r="DB2385" i="64"/>
  <c r="CT1687" i="64"/>
  <c r="CT1702" i="64" s="1"/>
  <c r="CT1606" i="64"/>
  <c r="CT2518" i="64"/>
  <c r="DJ1944" i="64"/>
  <c r="DB1418" i="64"/>
  <c r="DB1445" i="64" s="1"/>
  <c r="CT1661" i="64"/>
  <c r="CT1605" i="64"/>
  <c r="CT1534" i="64"/>
  <c r="DB1940" i="64"/>
  <c r="DB1963" i="64" s="1"/>
  <c r="DB1387" i="64"/>
  <c r="DB2440" i="64"/>
  <c r="DJ1660" i="64"/>
  <c r="CT1601" i="64"/>
  <c r="CT1624" i="64" s="1"/>
  <c r="CT1495" i="64"/>
  <c r="CT1530" i="64" s="1"/>
  <c r="CT1940" i="64"/>
  <c r="CT1963" i="64" s="1"/>
  <c r="DB1259" i="64"/>
  <c r="DB1272" i="64" s="1"/>
  <c r="DJ2436" i="64"/>
  <c r="CT1660" i="64"/>
  <c r="DJ1789" i="64"/>
  <c r="CT1494" i="64"/>
  <c r="DJ1872" i="64"/>
  <c r="DJ1899" i="64" s="1"/>
  <c r="CT1259" i="64"/>
  <c r="CT1272" i="64" s="1"/>
  <c r="CT2416" i="64"/>
  <c r="DJ1711" i="64"/>
  <c r="DJ1726" i="64" s="1"/>
  <c r="DB1638" i="64"/>
  <c r="DB1652" i="64" s="1"/>
  <c r="CT1785" i="64"/>
  <c r="CT1798" i="64" s="1"/>
  <c r="DJ1490" i="64"/>
  <c r="DJ1525" i="64" s="1"/>
  <c r="DB1872" i="64"/>
  <c r="DB1899" i="64" s="1"/>
  <c r="DB1106" i="64"/>
  <c r="DB1225" i="64" s="1"/>
  <c r="BT2177" i="64"/>
  <c r="BT2189" i="64" s="1"/>
  <c r="BT1735" i="64"/>
  <c r="AN2177" i="64"/>
  <c r="AN2189" i="64" s="1"/>
  <c r="AN1735" i="64"/>
  <c r="CB2182" i="64"/>
  <c r="CB1740" i="64"/>
  <c r="BD2182" i="64"/>
  <c r="BD1740" i="64"/>
  <c r="X2182" i="64"/>
  <c r="X1740" i="64"/>
  <c r="BM2181" i="64"/>
  <c r="BM1739" i="64"/>
  <c r="AW2181" i="64"/>
  <c r="AW1739" i="64"/>
  <c r="Y2181" i="64"/>
  <c r="Y1739" i="64"/>
  <c r="CD2178" i="64"/>
  <c r="CD1736" i="64"/>
  <c r="CD1776" i="64" s="1"/>
  <c r="AH2178" i="64"/>
  <c r="AH1736" i="64"/>
  <c r="AH1776" i="64" s="1"/>
  <c r="CH2182" i="64"/>
  <c r="CH1740" i="64"/>
  <c r="BR2182" i="64"/>
  <c r="BR1740" i="64"/>
  <c r="BB2182" i="64"/>
  <c r="BB1740" i="64"/>
  <c r="AL2182" i="64"/>
  <c r="AL1740" i="64"/>
  <c r="V2182" i="64"/>
  <c r="V1740" i="64"/>
  <c r="U2177" i="64"/>
  <c r="U2189" i="64" s="1"/>
  <c r="U1735" i="64"/>
  <c r="CG2182" i="64"/>
  <c r="CG1740" i="64"/>
  <c r="BQ2182" i="64"/>
  <c r="BQ1740" i="64"/>
  <c r="BI2182" i="64"/>
  <c r="BI1740" i="64"/>
  <c r="BA2182" i="64"/>
  <c r="BA1740" i="64"/>
  <c r="AS2182" i="64"/>
  <c r="AS1740" i="64"/>
  <c r="AK2182" i="64"/>
  <c r="AK1740" i="64"/>
  <c r="AC2182" i="64"/>
  <c r="AC1740" i="64"/>
  <c r="U2182" i="64"/>
  <c r="U1740" i="64"/>
  <c r="CH2181" i="64"/>
  <c r="CH1739" i="64"/>
  <c r="V2181" i="64"/>
  <c r="V1739" i="64"/>
  <c r="BS2178" i="64"/>
  <c r="BS1736" i="64"/>
  <c r="BS1776" i="64" s="1"/>
  <c r="DI2182" i="64"/>
  <c r="DI1740" i="64"/>
  <c r="DI2181" i="64"/>
  <c r="DI1739" i="64"/>
  <c r="DA2181" i="64"/>
  <c r="DA1739" i="64"/>
  <c r="DI2177" i="64"/>
  <c r="DI2189" i="64" s="1"/>
  <c r="DI1735" i="64"/>
  <c r="DA1348" i="64"/>
  <c r="DA1375" i="64" s="1"/>
  <c r="DA1735" i="64"/>
  <c r="BH2177" i="64"/>
  <c r="BH2189" i="64" s="1"/>
  <c r="BH1735" i="64"/>
  <c r="AJ2177" i="64"/>
  <c r="AJ2189" i="64" s="1"/>
  <c r="AJ1735" i="64"/>
  <c r="AB2177" i="64"/>
  <c r="AB2189" i="64" s="1"/>
  <c r="AB1735" i="64"/>
  <c r="BX2182" i="64"/>
  <c r="BX1740" i="64"/>
  <c r="BH2182" i="64"/>
  <c r="BH1740" i="64"/>
  <c r="AJ2182" i="64"/>
  <c r="AJ1740" i="64"/>
  <c r="T2182" i="64"/>
  <c r="T1740" i="64"/>
  <c r="BY2181" i="64"/>
  <c r="BY1739" i="64"/>
  <c r="BA2181" i="64"/>
  <c r="BA1739" i="64"/>
  <c r="AS2181" i="64"/>
  <c r="AS1739" i="64"/>
  <c r="AC2181" i="64"/>
  <c r="AC1739" i="64"/>
  <c r="BB2178" i="64"/>
  <c r="BB1736" i="64"/>
  <c r="BB1776" i="64" s="1"/>
  <c r="BP2177" i="64"/>
  <c r="BP2189" i="64" s="1"/>
  <c r="BP1735" i="64"/>
  <c r="T2177" i="64"/>
  <c r="T2189" i="64" s="1"/>
  <c r="T1735" i="64"/>
  <c r="BP2182" i="64"/>
  <c r="BP1740" i="64"/>
  <c r="AZ2182" i="64"/>
  <c r="AZ1740" i="64"/>
  <c r="CG2181" i="64"/>
  <c r="CG1739" i="64"/>
  <c r="BQ2181" i="64"/>
  <c r="BQ1739" i="64"/>
  <c r="AK2181" i="64"/>
  <c r="AK1739" i="64"/>
  <c r="AL2178" i="64"/>
  <c r="AL1736" i="64"/>
  <c r="AL1776" i="64" s="1"/>
  <c r="CE2177" i="64"/>
  <c r="CE2189" i="64" s="1"/>
  <c r="CE1735" i="64"/>
  <c r="BW2177" i="64"/>
  <c r="BW2189" i="64" s="1"/>
  <c r="BW1735" i="64"/>
  <c r="BO2177" i="64"/>
  <c r="BO2189" i="64" s="1"/>
  <c r="BO1735" i="64"/>
  <c r="BG2177" i="64"/>
  <c r="BG2189" i="64" s="1"/>
  <c r="BG1735" i="64"/>
  <c r="AY2177" i="64"/>
  <c r="AY2189" i="64" s="1"/>
  <c r="AY1735" i="64"/>
  <c r="AQ2177" i="64"/>
  <c r="AQ2189" i="64" s="1"/>
  <c r="AQ1735" i="64"/>
  <c r="AI2177" i="64"/>
  <c r="AI2189" i="64" s="1"/>
  <c r="AI1735" i="64"/>
  <c r="AA2177" i="64"/>
  <c r="AA2189" i="64" s="1"/>
  <c r="AA1735" i="64"/>
  <c r="S2177" i="64"/>
  <c r="S2189" i="64" s="1"/>
  <c r="S1735" i="64"/>
  <c r="CE2182" i="64"/>
  <c r="CE1740" i="64"/>
  <c r="BW2182" i="64"/>
  <c r="BW1740" i="64"/>
  <c r="BO2182" i="64"/>
  <c r="BO1740" i="64"/>
  <c r="BG2182" i="64"/>
  <c r="BG1740" i="64"/>
  <c r="AY2182" i="64"/>
  <c r="AY1740" i="64"/>
  <c r="AI2182" i="64"/>
  <c r="AI1740" i="64"/>
  <c r="AA2182" i="64"/>
  <c r="AA1740" i="64"/>
  <c r="S2182" i="64"/>
  <c r="S1740" i="64"/>
  <c r="CF2181" i="64"/>
  <c r="CF1739" i="64"/>
  <c r="BP2181" i="64"/>
  <c r="BP1739" i="64"/>
  <c r="AZ2181" i="64"/>
  <c r="AZ1739" i="64"/>
  <c r="AR2181" i="64"/>
  <c r="AR1739" i="64"/>
  <c r="AB2181" i="64"/>
  <c r="AB1739" i="64"/>
  <c r="T2181" i="64"/>
  <c r="T1739" i="64"/>
  <c r="BY2178" i="64"/>
  <c r="BY1736" i="64"/>
  <c r="BY1776" i="64" s="1"/>
  <c r="BQ2178" i="64"/>
  <c r="BQ1736" i="64"/>
  <c r="BQ1776" i="64" s="1"/>
  <c r="AC2178" i="64"/>
  <c r="AC1736" i="64"/>
  <c r="AC1776" i="64" s="1"/>
  <c r="CJ2177" i="64"/>
  <c r="CJ2189" i="64" s="1"/>
  <c r="CJ1735" i="64"/>
  <c r="BD2177" i="64"/>
  <c r="BD2189" i="64" s="1"/>
  <c r="BD1735" i="64"/>
  <c r="AN2182" i="64"/>
  <c r="AN1740" i="64"/>
  <c r="AX2178" i="64"/>
  <c r="AX1736" i="64"/>
  <c r="AX1776" i="64" s="1"/>
  <c r="AZ2177" i="64"/>
  <c r="AZ2189" i="64" s="1"/>
  <c r="AZ1735" i="64"/>
  <c r="AR2182" i="64"/>
  <c r="AR1740" i="64"/>
  <c r="BV2177" i="64"/>
  <c r="BV2189" i="64" s="1"/>
  <c r="BV1735" i="64"/>
  <c r="AH2177" i="64"/>
  <c r="AH2189" i="64" s="1"/>
  <c r="AH1735" i="64"/>
  <c r="CL2182" i="64"/>
  <c r="CL1740" i="64"/>
  <c r="BV2182" i="64"/>
  <c r="BV1740" i="64"/>
  <c r="BF2182" i="64"/>
  <c r="BF1740" i="64"/>
  <c r="AP2182" i="64"/>
  <c r="AP1740" i="64"/>
  <c r="Z2182" i="64"/>
  <c r="Z1740" i="64"/>
  <c r="BG2181" i="64"/>
  <c r="BG1739" i="64"/>
  <c r="AQ2181" i="64"/>
  <c r="AQ1739" i="64"/>
  <c r="CF2178" i="64"/>
  <c r="CF1736" i="64"/>
  <c r="CF1776" i="64" s="1"/>
  <c r="BP2178" i="64"/>
  <c r="BP1736" i="64"/>
  <c r="BP1776" i="64" s="1"/>
  <c r="AZ2178" i="64"/>
  <c r="AZ1736" i="64"/>
  <c r="AZ1776" i="64" s="1"/>
  <c r="AJ2178" i="64"/>
  <c r="AJ1736" i="64"/>
  <c r="AJ1776" i="64" s="1"/>
  <c r="T2178" i="64"/>
  <c r="T1736" i="64"/>
  <c r="T1776" i="64" s="1"/>
  <c r="CB2177" i="64"/>
  <c r="CB2189" i="64" s="1"/>
  <c r="CB1735" i="64"/>
  <c r="AV2177" i="64"/>
  <c r="AV2189" i="64" s="1"/>
  <c r="AV1735" i="64"/>
  <c r="X2177" i="64"/>
  <c r="X2189" i="64" s="1"/>
  <c r="X1735" i="64"/>
  <c r="BL2182" i="64"/>
  <c r="BL1740" i="64"/>
  <c r="AV2182" i="64"/>
  <c r="AV1740" i="64"/>
  <c r="CK2181" i="64"/>
  <c r="CK1739" i="64"/>
  <c r="BU2181" i="64"/>
  <c r="BU1739" i="64"/>
  <c r="BE2181" i="64"/>
  <c r="BE1739" i="64"/>
  <c r="AO2181" i="64"/>
  <c r="AO1739" i="64"/>
  <c r="AG2181" i="64"/>
  <c r="AG1739" i="64"/>
  <c r="CL2178" i="64"/>
  <c r="CL1736" i="64"/>
  <c r="CL1776" i="64" s="1"/>
  <c r="BV2178" i="64"/>
  <c r="BV1736" i="64"/>
  <c r="BV1776" i="64" s="1"/>
  <c r="BF2178" i="64"/>
  <c r="BF1736" i="64"/>
  <c r="BF1776" i="64" s="1"/>
  <c r="Z2178" i="64"/>
  <c r="Z1736" i="64"/>
  <c r="Z1776" i="64" s="1"/>
  <c r="CF2182" i="64"/>
  <c r="CF1740" i="64"/>
  <c r="CL2177" i="64"/>
  <c r="CL2189" i="64" s="1"/>
  <c r="CL1735" i="64"/>
  <c r="CD2177" i="64"/>
  <c r="CD2189" i="64" s="1"/>
  <c r="CD1735" i="64"/>
  <c r="BN2177" i="64"/>
  <c r="BN2189" i="64" s="1"/>
  <c r="BN1735" i="64"/>
  <c r="AX2177" i="64"/>
  <c r="AX2189" i="64" s="1"/>
  <c r="AX1735" i="64"/>
  <c r="AP2177" i="64"/>
  <c r="AP2189" i="64" s="1"/>
  <c r="AP1735" i="64"/>
  <c r="Z2177" i="64"/>
  <c r="Z2189" i="64" s="1"/>
  <c r="Z1735" i="64"/>
  <c r="CD2182" i="64"/>
  <c r="CD1740" i="64"/>
  <c r="BN2182" i="64"/>
  <c r="BN1740" i="64"/>
  <c r="AX2182" i="64"/>
  <c r="AX1740" i="64"/>
  <c r="AH2182" i="64"/>
  <c r="AH1740" i="64"/>
  <c r="CE2181" i="64"/>
  <c r="CE1739" i="64"/>
  <c r="BO2181" i="64"/>
  <c r="BO1739" i="64"/>
  <c r="AY2181" i="64"/>
  <c r="AY1739" i="64"/>
  <c r="AI2181" i="64"/>
  <c r="AI1739" i="64"/>
  <c r="S2181" i="64"/>
  <c r="S1739" i="64"/>
  <c r="BH2178" i="64"/>
  <c r="BH1736" i="64"/>
  <c r="BH1776" i="64" s="1"/>
  <c r="AR2178" i="64"/>
  <c r="AR1736" i="64"/>
  <c r="AR1776" i="64" s="1"/>
  <c r="AB2178" i="64"/>
  <c r="AB1736" i="64"/>
  <c r="AB1776" i="64" s="1"/>
  <c r="CK2177" i="64"/>
  <c r="CK2189" i="64" s="1"/>
  <c r="CK1735" i="64"/>
  <c r="CC2177" i="64"/>
  <c r="CC2189" i="64" s="1"/>
  <c r="CC1735" i="64"/>
  <c r="BU2177" i="64"/>
  <c r="BU2189" i="64" s="1"/>
  <c r="BU1735" i="64"/>
  <c r="BM2177" i="64"/>
  <c r="BM2189" i="64" s="1"/>
  <c r="BM1735" i="64"/>
  <c r="BE2177" i="64"/>
  <c r="BE2189" i="64" s="1"/>
  <c r="BE1735" i="64"/>
  <c r="AW2177" i="64"/>
  <c r="AW2189" i="64" s="1"/>
  <c r="AW1735" i="64"/>
  <c r="AO2177" i="64"/>
  <c r="AO2189" i="64" s="1"/>
  <c r="AO1735" i="64"/>
  <c r="AG2177" i="64"/>
  <c r="AG2189" i="64" s="1"/>
  <c r="AG1735" i="64"/>
  <c r="Y2177" i="64"/>
  <c r="Y2189" i="64" s="1"/>
  <c r="Y1735" i="64"/>
  <c r="CK2182" i="64"/>
  <c r="CK1740" i="64"/>
  <c r="CC2182" i="64"/>
  <c r="CC1740" i="64"/>
  <c r="BU2182" i="64"/>
  <c r="BU1740" i="64"/>
  <c r="BM2182" i="64"/>
  <c r="BM1740" i="64"/>
  <c r="BE2182" i="64"/>
  <c r="BE1740" i="64"/>
  <c r="AW2182" i="64"/>
  <c r="AW1740" i="64"/>
  <c r="AO2182" i="64"/>
  <c r="AO1740" i="64"/>
  <c r="Y2182" i="64"/>
  <c r="Y1740" i="64"/>
  <c r="CL2181" i="64"/>
  <c r="CL1739" i="64"/>
  <c r="CD2181" i="64"/>
  <c r="CD1739" i="64"/>
  <c r="BV2181" i="64"/>
  <c r="BV1739" i="64"/>
  <c r="BN2181" i="64"/>
  <c r="BN1739" i="64"/>
  <c r="BF2181" i="64"/>
  <c r="BF1739" i="64"/>
  <c r="AX2181" i="64"/>
  <c r="AX1739" i="64"/>
  <c r="AP2181" i="64"/>
  <c r="AP1739" i="64"/>
  <c r="AH2181" i="64"/>
  <c r="AH1739" i="64"/>
  <c r="Z2181" i="64"/>
  <c r="Z1739" i="64"/>
  <c r="CE2178" i="64"/>
  <c r="CE1736" i="64"/>
  <c r="CE1776" i="64" s="1"/>
  <c r="BW2178" i="64"/>
  <c r="BW1736" i="64"/>
  <c r="BW1776" i="64" s="1"/>
  <c r="BO2178" i="64"/>
  <c r="BO1736" i="64"/>
  <c r="BO1776" i="64" s="1"/>
  <c r="BG2178" i="64"/>
  <c r="BG1736" i="64"/>
  <c r="BG1776" i="64" s="1"/>
  <c r="AY2178" i="64"/>
  <c r="AY1736" i="64"/>
  <c r="AY1776" i="64" s="1"/>
  <c r="AQ2178" i="64"/>
  <c r="AQ1736" i="64"/>
  <c r="AQ1776" i="64" s="1"/>
  <c r="AI2178" i="64"/>
  <c r="AI1736" i="64"/>
  <c r="AI1776" i="64" s="1"/>
  <c r="AA2178" i="64"/>
  <c r="AA1736" i="64"/>
  <c r="AA1776" i="64" s="1"/>
  <c r="S2178" i="64"/>
  <c r="S1736" i="64"/>
  <c r="S1776" i="64" s="1"/>
  <c r="CV2182" i="64"/>
  <c r="CV1740" i="64"/>
  <c r="DD2181" i="64"/>
  <c r="DD1739" i="64"/>
  <c r="CV2181" i="64"/>
  <c r="CV1739" i="64"/>
  <c r="DD2178" i="64"/>
  <c r="DD1736" i="64"/>
  <c r="DD1776" i="64" s="1"/>
  <c r="CV2178" i="64"/>
  <c r="CV1736" i="64"/>
  <c r="CV1776" i="64" s="1"/>
  <c r="DD2177" i="64"/>
  <c r="DD2189" i="64" s="1"/>
  <c r="DD1735" i="64"/>
  <c r="CV2177" i="64"/>
  <c r="CV2189" i="64" s="1"/>
  <c r="CV1735" i="64"/>
  <c r="BS2177" i="64"/>
  <c r="BS2189" i="64" s="1"/>
  <c r="BS1735" i="64"/>
  <c r="BC2177" i="64"/>
  <c r="BC2189" i="64" s="1"/>
  <c r="BC1735" i="64"/>
  <c r="AM2177" i="64"/>
  <c r="AM2189" i="64" s="1"/>
  <c r="AM1735" i="64"/>
  <c r="W2177" i="64"/>
  <c r="W2189" i="64" s="1"/>
  <c r="W1735" i="64"/>
  <c r="CI2182" i="64"/>
  <c r="CI1740" i="64"/>
  <c r="CA2182" i="64"/>
  <c r="CA1740" i="64"/>
  <c r="BC2182" i="64"/>
  <c r="BC1740" i="64"/>
  <c r="AE2182" i="64"/>
  <c r="AE1740" i="64"/>
  <c r="W2182" i="64"/>
  <c r="W1740" i="64"/>
  <c r="CJ2181" i="64"/>
  <c r="CJ1739" i="64"/>
  <c r="BT2181" i="64"/>
  <c r="BT1739" i="64"/>
  <c r="AN2181" i="64"/>
  <c r="AN1739" i="64"/>
  <c r="AF2181" i="64"/>
  <c r="AF1739" i="64"/>
  <c r="X2181" i="64"/>
  <c r="X1739" i="64"/>
  <c r="CK2178" i="64"/>
  <c r="CK1736" i="64"/>
  <c r="CK1776" i="64" s="1"/>
  <c r="BM2178" i="64"/>
  <c r="BM1736" i="64"/>
  <c r="BM1776" i="64" s="1"/>
  <c r="BE2178" i="64"/>
  <c r="BE1736" i="64"/>
  <c r="BE1776" i="64" s="1"/>
  <c r="AG2178" i="64"/>
  <c r="AG1736" i="64"/>
  <c r="AG1776" i="64" s="1"/>
  <c r="DK2182" i="64"/>
  <c r="DK1740" i="64"/>
  <c r="DC2181" i="64"/>
  <c r="DC1739" i="64"/>
  <c r="CU2181" i="64"/>
  <c r="CU1739" i="64"/>
  <c r="CU2178" i="64"/>
  <c r="CU1736" i="64"/>
  <c r="CU1776" i="64" s="1"/>
  <c r="DK2177" i="64"/>
  <c r="DK2189" i="64" s="1"/>
  <c r="DK1735" i="64"/>
  <c r="DC2177" i="64"/>
  <c r="DC2189" i="64" s="1"/>
  <c r="DC1735" i="64"/>
  <c r="CU2177" i="64"/>
  <c r="CU2189" i="64" s="1"/>
  <c r="CU1735" i="64"/>
  <c r="BL2177" i="64"/>
  <c r="BL2189" i="64" s="1"/>
  <c r="BL1735" i="64"/>
  <c r="AF2177" i="64"/>
  <c r="AF2189" i="64" s="1"/>
  <c r="AF1735" i="64"/>
  <c r="BT2182" i="64"/>
  <c r="BT1740" i="64"/>
  <c r="AF2182" i="64"/>
  <c r="AF1740" i="64"/>
  <c r="AP2178" i="64"/>
  <c r="AP1736" i="64"/>
  <c r="AP1776" i="64" s="1"/>
  <c r="AT2177" i="64"/>
  <c r="AT2189" i="64" s="1"/>
  <c r="AT1735" i="64"/>
  <c r="BZ2182" i="64"/>
  <c r="BZ1740" i="64"/>
  <c r="AT2182" i="64"/>
  <c r="AT1740" i="64"/>
  <c r="AD2182" i="64"/>
  <c r="AD1740" i="64"/>
  <c r="BS2181" i="64"/>
  <c r="BS1739" i="64"/>
  <c r="BD2178" i="64"/>
  <c r="BD1736" i="64"/>
  <c r="BD1776" i="64" s="1"/>
  <c r="CG2178" i="64"/>
  <c r="AK2178" i="64"/>
  <c r="DK2178" i="64"/>
  <c r="BW2181" i="64"/>
  <c r="AA2181" i="64"/>
  <c r="BX2178" i="64"/>
  <c r="DJ2182" i="64"/>
  <c r="DB2182" i="64"/>
  <c r="CT2182" i="64"/>
  <c r="DJ2181" i="64"/>
  <c r="DB2181" i="64"/>
  <c r="CT2181" i="64"/>
  <c r="DJ1535" i="64"/>
  <c r="DJ1570" i="64" s="1"/>
  <c r="DJ2178" i="64"/>
  <c r="DB2178" i="64"/>
  <c r="CT2178" i="64"/>
  <c r="DJ2177" i="64"/>
  <c r="DJ2189" i="64" s="1"/>
  <c r="DB2177" i="64"/>
  <c r="DB2189" i="64" s="1"/>
  <c r="CT2177" i="64"/>
  <c r="CT2189" i="64" s="1"/>
  <c r="BX2181" i="64"/>
  <c r="BF2177" i="64"/>
  <c r="BF2189" i="64" s="1"/>
  <c r="AG2182" i="64"/>
  <c r="DB1254" i="64"/>
  <c r="DB1267" i="64" s="1"/>
  <c r="CT989" i="64"/>
  <c r="CT1002" i="64" s="1"/>
  <c r="CT564" i="64"/>
  <c r="DA2467" i="64"/>
  <c r="DA2182" i="64"/>
  <c r="CS1235" i="64"/>
  <c r="CS2182" i="64"/>
  <c r="CS2181" i="64"/>
  <c r="DI1491" i="64"/>
  <c r="DI1526" i="64" s="1"/>
  <c r="DI2178" i="64"/>
  <c r="DA2437" i="64"/>
  <c r="DA2178" i="64"/>
  <c r="CS2178" i="64"/>
  <c r="DA2411" i="64"/>
  <c r="DA2177" i="64"/>
  <c r="DA2189" i="64" s="1"/>
  <c r="CS2462" i="64"/>
  <c r="CS2177" i="64"/>
  <c r="CS2189" i="64" s="1"/>
  <c r="U2178" i="64"/>
  <c r="DC2182" i="64"/>
  <c r="CJ2182" i="64"/>
  <c r="CC2181" i="64"/>
  <c r="BN2178" i="64"/>
  <c r="DB1976" i="64"/>
  <c r="CT1254" i="64"/>
  <c r="CT1267" i="64" s="1"/>
  <c r="DJ941" i="64"/>
  <c r="CT560" i="64"/>
  <c r="CT580" i="64" s="1"/>
  <c r="DH1692" i="64"/>
  <c r="DH1707" i="64" s="1"/>
  <c r="DH2182" i="64"/>
  <c r="CZ2182" i="64"/>
  <c r="CR1692" i="64"/>
  <c r="CR1707" i="64" s="1"/>
  <c r="CR2182" i="64"/>
  <c r="DH993" i="64"/>
  <c r="DH2181" i="64"/>
  <c r="CZ1258" i="64"/>
  <c r="CZ2181" i="64"/>
  <c r="CR592" i="64"/>
  <c r="CR2181" i="64"/>
  <c r="DH638" i="64"/>
  <c r="DH644" i="64" s="1"/>
  <c r="DH2178" i="64"/>
  <c r="CZ2412" i="64"/>
  <c r="CZ2178" i="64"/>
  <c r="CR1419" i="64"/>
  <c r="CR1446" i="64" s="1"/>
  <c r="CR2178" i="64"/>
  <c r="DH612" i="64"/>
  <c r="DH2177" i="64"/>
  <c r="DH2189" i="64" s="1"/>
  <c r="CZ560" i="64"/>
  <c r="CZ580" i="64" s="1"/>
  <c r="CZ2177" i="64"/>
  <c r="CZ2189" i="64" s="1"/>
  <c r="CR937" i="64"/>
  <c r="CR952" i="64" s="1"/>
  <c r="CR2177" i="64"/>
  <c r="CR2189" i="64" s="1"/>
  <c r="AS2178" i="64"/>
  <c r="CI2177" i="64"/>
  <c r="CI2189" i="64" s="1"/>
  <c r="CA2177" i="64"/>
  <c r="CA2189" i="64" s="1"/>
  <c r="BK2177" i="64"/>
  <c r="BK2189" i="64" s="1"/>
  <c r="AU2177" i="64"/>
  <c r="AU2189" i="64" s="1"/>
  <c r="AE2177" i="64"/>
  <c r="AE2189" i="64" s="1"/>
  <c r="BS2182" i="64"/>
  <c r="BK2182" i="64"/>
  <c r="AU2182" i="64"/>
  <c r="AM2182" i="64"/>
  <c r="CB2181" i="64"/>
  <c r="BL2181" i="64"/>
  <c r="BD2181" i="64"/>
  <c r="AV2181" i="64"/>
  <c r="CC2178" i="64"/>
  <c r="BU2178" i="64"/>
  <c r="AW2178" i="64"/>
  <c r="AO2178" i="64"/>
  <c r="Y2178" i="64"/>
  <c r="CT1976" i="64"/>
  <c r="CT1235" i="64"/>
  <c r="DJ666" i="64"/>
  <c r="DJ679" i="64" s="1"/>
  <c r="DG565" i="64"/>
  <c r="DG2182" i="64"/>
  <c r="CY942" i="64"/>
  <c r="CY2182" i="64"/>
  <c r="CQ617" i="64"/>
  <c r="CQ2182" i="64"/>
  <c r="DG941" i="64"/>
  <c r="DG2181" i="64"/>
  <c r="CY408" i="64"/>
  <c r="CY2181" i="64"/>
  <c r="CQ993" i="64"/>
  <c r="CQ2181" i="64"/>
  <c r="DG455" i="64"/>
  <c r="DG2178" i="64"/>
  <c r="CY382" i="64"/>
  <c r="CY395" i="64" s="1"/>
  <c r="CY2178" i="64"/>
  <c r="CQ1602" i="64"/>
  <c r="CQ1625" i="64" s="1"/>
  <c r="CQ2178" i="64"/>
  <c r="DG1324" i="64"/>
  <c r="DG1339" i="64" s="1"/>
  <c r="DG2177" i="64"/>
  <c r="DG2189" i="64" s="1"/>
  <c r="CY2514" i="64"/>
  <c r="CY2528" i="64" s="1"/>
  <c r="CY2177" i="64"/>
  <c r="CY2189" i="64" s="1"/>
  <c r="CQ661" i="64"/>
  <c r="CQ2177" i="64"/>
  <c r="CQ2189" i="64" s="1"/>
  <c r="BH2181" i="64"/>
  <c r="AJ2181" i="64"/>
  <c r="BI2178" i="64"/>
  <c r="DK2181" i="64"/>
  <c r="CH2177" i="64"/>
  <c r="CH2189" i="64" s="1"/>
  <c r="BZ2177" i="64"/>
  <c r="BZ2189" i="64" s="1"/>
  <c r="BR2177" i="64"/>
  <c r="BR2189" i="64" s="1"/>
  <c r="BJ2177" i="64"/>
  <c r="BJ2189" i="64" s="1"/>
  <c r="BB2177" i="64"/>
  <c r="BB2189" i="64" s="1"/>
  <c r="AL2177" i="64"/>
  <c r="AL2189" i="64" s="1"/>
  <c r="AD2177" i="64"/>
  <c r="AD2189" i="64" s="1"/>
  <c r="V2177" i="64"/>
  <c r="V2189" i="64" s="1"/>
  <c r="BJ2182" i="64"/>
  <c r="CI2181" i="64"/>
  <c r="CA2181" i="64"/>
  <c r="BK2181" i="64"/>
  <c r="BC2181" i="64"/>
  <c r="AU2181" i="64"/>
  <c r="AM2181" i="64"/>
  <c r="AE2181" i="64"/>
  <c r="W2181" i="64"/>
  <c r="CJ2178" i="64"/>
  <c r="CB2178" i="64"/>
  <c r="BT2178" i="64"/>
  <c r="BL2178" i="64"/>
  <c r="AV2178" i="64"/>
  <c r="AN2178" i="64"/>
  <c r="AF2178" i="64"/>
  <c r="X2178" i="64"/>
  <c r="DJ2011" i="64"/>
  <c r="DJ2036" i="64" s="1"/>
  <c r="CT1234" i="64"/>
  <c r="CT1249" i="64" s="1"/>
  <c r="DJ665" i="64"/>
  <c r="DJ678" i="64" s="1"/>
  <c r="DF2182" i="64"/>
  <c r="CX2182" i="64"/>
  <c r="CP2182" i="64"/>
  <c r="DF2181" i="64"/>
  <c r="CX2181" i="64"/>
  <c r="CP2181" i="64"/>
  <c r="DF2178" i="64"/>
  <c r="CX2178" i="64"/>
  <c r="CP2178" i="64"/>
  <c r="DF2177" i="64"/>
  <c r="DF2189" i="64" s="1"/>
  <c r="CX2177" i="64"/>
  <c r="CX2189" i="64" s="1"/>
  <c r="CP2177" i="64"/>
  <c r="CP2189" i="64" s="1"/>
  <c r="AQ2182" i="64"/>
  <c r="BA2178" i="64"/>
  <c r="DC2178" i="64"/>
  <c r="CG2177" i="64"/>
  <c r="CG2189" i="64" s="1"/>
  <c r="BY2177" i="64"/>
  <c r="BY2189" i="64" s="1"/>
  <c r="BQ2177" i="64"/>
  <c r="BQ2189" i="64" s="1"/>
  <c r="BI2177" i="64"/>
  <c r="BI2189" i="64" s="1"/>
  <c r="BA2177" i="64"/>
  <c r="BA2189" i="64" s="1"/>
  <c r="AS2177" i="64"/>
  <c r="AS2189" i="64" s="1"/>
  <c r="AK2177" i="64"/>
  <c r="AK2189" i="64" s="1"/>
  <c r="AC2177" i="64"/>
  <c r="AC2189" i="64" s="1"/>
  <c r="BY2182" i="64"/>
  <c r="BZ2181" i="64"/>
  <c r="BR2181" i="64"/>
  <c r="BJ2181" i="64"/>
  <c r="BB2181" i="64"/>
  <c r="AT2181" i="64"/>
  <c r="AL2181" i="64"/>
  <c r="AD2181" i="64"/>
  <c r="CI2178" i="64"/>
  <c r="CA2178" i="64"/>
  <c r="BK2178" i="64"/>
  <c r="BC2178" i="64"/>
  <c r="AU2178" i="64"/>
  <c r="AM2178" i="64"/>
  <c r="AE2178" i="64"/>
  <c r="W2178" i="64"/>
  <c r="DB2006" i="64"/>
  <c r="DB2031" i="64" s="1"/>
  <c r="DB1230" i="64"/>
  <c r="DB1245" i="64" s="1"/>
  <c r="DJ642" i="64"/>
  <c r="DE2390" i="64"/>
  <c r="DE2182" i="64"/>
  <c r="CW593" i="64"/>
  <c r="CW2182" i="64"/>
  <c r="CO2416" i="64"/>
  <c r="CO2182" i="64"/>
  <c r="DE665" i="64"/>
  <c r="DE678" i="64" s="1"/>
  <c r="DE2181" i="64"/>
  <c r="CW1583" i="64"/>
  <c r="CW2181" i="64"/>
  <c r="CO1715" i="64"/>
  <c r="CO2181" i="64"/>
  <c r="DE1491" i="64"/>
  <c r="DE1526" i="64" s="1"/>
  <c r="DE2178" i="64"/>
  <c r="CW1712" i="64"/>
  <c r="CW1727" i="64" s="1"/>
  <c r="CW2178" i="64"/>
  <c r="CO1325" i="64"/>
  <c r="CO1340" i="64" s="1"/>
  <c r="CO2178" i="64"/>
  <c r="DE1534" i="64"/>
  <c r="DE2177" i="64"/>
  <c r="DE2189" i="64" s="1"/>
  <c r="CW1972" i="64"/>
  <c r="CW1997" i="64" s="1"/>
  <c r="CW2177" i="64"/>
  <c r="CW2189" i="64" s="1"/>
  <c r="CO1908" i="64"/>
  <c r="CO1931" i="64" s="1"/>
  <c r="CO2177" i="64"/>
  <c r="CO2189" i="64" s="1"/>
  <c r="CU2182" i="64"/>
  <c r="CF2177" i="64"/>
  <c r="CF2189" i="64" s="1"/>
  <c r="BX2177" i="64"/>
  <c r="BX2189" i="64" s="1"/>
  <c r="AR2177" i="64"/>
  <c r="AR2189" i="64" s="1"/>
  <c r="AB2182" i="64"/>
  <c r="BI2181" i="64"/>
  <c r="U2181" i="64"/>
  <c r="CH2178" i="64"/>
  <c r="BZ2178" i="64"/>
  <c r="BR2178" i="64"/>
  <c r="BJ2178" i="64"/>
  <c r="AT2178" i="64"/>
  <c r="AD2178" i="64"/>
  <c r="V2178" i="64"/>
  <c r="CT1328" i="64"/>
  <c r="CT1230" i="64"/>
  <c r="CT1245" i="64" s="1"/>
  <c r="DJ637" i="64"/>
  <c r="DD2441" i="64"/>
  <c r="DD2182" i="64"/>
  <c r="CS2411" i="64"/>
  <c r="CS1716" i="64"/>
  <c r="DA2416" i="64"/>
  <c r="CY1661" i="64"/>
  <c r="CY2416" i="64"/>
  <c r="DG1912" i="64"/>
  <c r="CQ2385" i="64"/>
  <c r="CQ1715" i="64"/>
  <c r="CY1634" i="64"/>
  <c r="CY1648" i="64" s="1"/>
  <c r="CQ2467" i="64"/>
  <c r="CY2440" i="64"/>
  <c r="CY2412" i="64"/>
  <c r="CY2466" i="64"/>
  <c r="DG2437" i="64"/>
  <c r="CQ1660" i="64"/>
  <c r="CY2462" i="64"/>
  <c r="DG2385" i="64"/>
  <c r="CY1688" i="64"/>
  <c r="CY1703" i="64" s="1"/>
  <c r="CY1656" i="64"/>
  <c r="CY1678" i="64" s="1"/>
  <c r="CS2467" i="64"/>
  <c r="DA2386" i="64"/>
  <c r="DA1490" i="64"/>
  <c r="DA1525" i="64" s="1"/>
  <c r="CS2416" i="64"/>
  <c r="DA2462" i="64"/>
  <c r="CU2416" i="64"/>
  <c r="DB408" i="64"/>
  <c r="CX1383" i="64"/>
  <c r="CX1410" i="64" s="1"/>
  <c r="CT942" i="64"/>
  <c r="DJ592" i="64"/>
  <c r="CX1712" i="64"/>
  <c r="CX1727" i="64" s="1"/>
  <c r="CP2436" i="64"/>
  <c r="DF1579" i="64"/>
  <c r="DF1592" i="64" s="1"/>
  <c r="CP1534" i="64"/>
  <c r="CP637" i="64"/>
  <c r="DF1606" i="64"/>
  <c r="DF1455" i="64"/>
  <c r="DF1482" i="64" s="1"/>
  <c r="CP2519" i="64"/>
  <c r="CP2533" i="64" s="1"/>
  <c r="CP1873" i="64"/>
  <c r="CP1900" i="64" s="1"/>
  <c r="CX2412" i="64"/>
  <c r="CX2386" i="64"/>
  <c r="CP1692" i="64"/>
  <c r="CP1707" i="64" s="1"/>
  <c r="CX1789" i="64"/>
  <c r="CP1490" i="64"/>
  <c r="CP1525" i="64" s="1"/>
  <c r="DF1912" i="64"/>
  <c r="CP1423" i="64"/>
  <c r="CP1450" i="64" s="1"/>
  <c r="CX1349" i="64"/>
  <c r="CX1376" i="64" s="1"/>
  <c r="CP1972" i="64"/>
  <c r="CP1997" i="64" s="1"/>
  <c r="DF1258" i="64"/>
  <c r="CP941" i="64"/>
  <c r="DF2411" i="64"/>
  <c r="DF1602" i="64"/>
  <c r="DF1625" i="64" s="1"/>
  <c r="CW1786" i="64"/>
  <c r="CW1799" i="64" s="1"/>
  <c r="CP2515" i="64"/>
  <c r="CP2529" i="64" s="1"/>
  <c r="CP1912" i="64"/>
  <c r="CP1419" i="64"/>
  <c r="CP1446" i="64" s="1"/>
  <c r="DF1348" i="64"/>
  <c r="DF1375" i="64" s="1"/>
  <c r="DE589" i="64"/>
  <c r="CP2441" i="64"/>
  <c r="CX1716" i="64"/>
  <c r="DF1691" i="64"/>
  <c r="DF1785" i="64"/>
  <c r="DF1798" i="64" s="1"/>
  <c r="CX2514" i="64"/>
  <c r="CX2528" i="64" s="1"/>
  <c r="CP1494" i="64"/>
  <c r="CP1908" i="64"/>
  <c r="CP1931" i="64" s="1"/>
  <c r="DF2006" i="64"/>
  <c r="DF2031" i="64" s="1"/>
  <c r="CX1083" i="64"/>
  <c r="CX1098" i="64" s="1"/>
  <c r="CP1656" i="64"/>
  <c r="CP1678" i="64" s="1"/>
  <c r="DF1423" i="64"/>
  <c r="DF1450" i="64" s="1"/>
  <c r="DF1972" i="64"/>
  <c r="DF1997" i="64" s="1"/>
  <c r="CX2462" i="64"/>
  <c r="DF1634" i="64"/>
  <c r="DF1648" i="64" s="1"/>
  <c r="CP1601" i="64"/>
  <c r="CP1624" i="64" s="1"/>
  <c r="CX1538" i="64"/>
  <c r="CX1877" i="64"/>
  <c r="CX1904" i="64" s="1"/>
  <c r="CO1459" i="64"/>
  <c r="CO1486" i="64" s="1"/>
  <c r="DF1387" i="64"/>
  <c r="DF1976" i="64"/>
  <c r="DF993" i="64"/>
  <c r="CX1495" i="64"/>
  <c r="CX1530" i="64" s="1"/>
  <c r="DF1353" i="64"/>
  <c r="DF1380" i="64" s="1"/>
  <c r="CP2416" i="64"/>
  <c r="CX2390" i="64"/>
  <c r="CP1716" i="64"/>
  <c r="CX1584" i="64"/>
  <c r="CX1597" i="64" s="1"/>
  <c r="DF1535" i="64"/>
  <c r="DF1570" i="64" s="1"/>
  <c r="DF1491" i="64"/>
  <c r="DF1526" i="64" s="1"/>
  <c r="CX1944" i="64"/>
  <c r="CO1877" i="64"/>
  <c r="CO1904" i="64" s="1"/>
  <c r="CP2006" i="64"/>
  <c r="CP2031" i="64" s="1"/>
  <c r="DF2389" i="64"/>
  <c r="CX1688" i="64"/>
  <c r="CX1703" i="64" s="1"/>
  <c r="DF1657" i="64"/>
  <c r="DF1679" i="64" s="1"/>
  <c r="CX1580" i="64"/>
  <c r="CX1593" i="64" s="1"/>
  <c r="DF1873" i="64"/>
  <c r="DF1900" i="64" s="1"/>
  <c r="CX1458" i="64"/>
  <c r="CX1387" i="64"/>
  <c r="CX1976" i="64"/>
  <c r="CW942" i="64"/>
  <c r="DF2467" i="64"/>
  <c r="CX2466" i="64"/>
  <c r="DF2437" i="64"/>
  <c r="DF2416" i="64"/>
  <c r="DF2415" i="64"/>
  <c r="CP2412" i="64"/>
  <c r="CP2390" i="64"/>
  <c r="CP2386" i="64"/>
  <c r="CP1712" i="64"/>
  <c r="CP1727" i="64" s="1"/>
  <c r="CP1688" i="64"/>
  <c r="CP1703" i="64" s="1"/>
  <c r="CX1661" i="64"/>
  <c r="CP1660" i="64"/>
  <c r="DF1638" i="64"/>
  <c r="DF1652" i="64" s="1"/>
  <c r="CP1637" i="64"/>
  <c r="CP1633" i="64"/>
  <c r="CP1647" i="64" s="1"/>
  <c r="CP1605" i="64"/>
  <c r="DF1584" i="64"/>
  <c r="DF1597" i="64" s="1"/>
  <c r="CP1580" i="64"/>
  <c r="CP1593" i="64" s="1"/>
  <c r="DF1789" i="64"/>
  <c r="CX1785" i="64"/>
  <c r="CX1798" i="64" s="1"/>
  <c r="DF2518" i="64"/>
  <c r="DF2514" i="64"/>
  <c r="DF2528" i="64" s="1"/>
  <c r="CP1538" i="64"/>
  <c r="DF1495" i="64"/>
  <c r="DF1530" i="64" s="1"/>
  <c r="CX1490" i="64"/>
  <c r="CX1525" i="64" s="1"/>
  <c r="DF1944" i="64"/>
  <c r="CX1940" i="64"/>
  <c r="CX1963" i="64" s="1"/>
  <c r="CX1912" i="64"/>
  <c r="DF1877" i="64"/>
  <c r="DF1904" i="64" s="1"/>
  <c r="CX1873" i="64"/>
  <c r="CX1900" i="64" s="1"/>
  <c r="DF1459" i="64"/>
  <c r="DF1486" i="64" s="1"/>
  <c r="CP1458" i="64"/>
  <c r="CX1423" i="64"/>
  <c r="CX1450" i="64" s="1"/>
  <c r="DF1418" i="64"/>
  <c r="DF1445" i="64" s="1"/>
  <c r="CP1383" i="64"/>
  <c r="CP1410" i="64" s="1"/>
  <c r="CP1349" i="64"/>
  <c r="CP1376" i="64" s="1"/>
  <c r="CX1972" i="64"/>
  <c r="CX1997" i="64" s="1"/>
  <c r="CP1078" i="64"/>
  <c r="CP1093" i="64" s="1"/>
  <c r="CX2467" i="64"/>
  <c r="CP2466" i="64"/>
  <c r="DF2440" i="64"/>
  <c r="CX2437" i="64"/>
  <c r="CX2415" i="64"/>
  <c r="DF2385" i="64"/>
  <c r="DF1715" i="64"/>
  <c r="DF1711" i="64"/>
  <c r="DF1726" i="64" s="1"/>
  <c r="CX1691" i="64"/>
  <c r="DF1687" i="64"/>
  <c r="DF1702" i="64" s="1"/>
  <c r="CP1661" i="64"/>
  <c r="CX1657" i="64"/>
  <c r="CX1679" i="64" s="1"/>
  <c r="CX1638" i="64"/>
  <c r="CX1652" i="64" s="1"/>
  <c r="CX1606" i="64"/>
  <c r="CX1602" i="64"/>
  <c r="CX1625" i="64" s="1"/>
  <c r="CP1584" i="64"/>
  <c r="CP1597" i="64" s="1"/>
  <c r="CX1579" i="64"/>
  <c r="CX1592" i="64" s="1"/>
  <c r="CP1789" i="64"/>
  <c r="CP1785" i="64"/>
  <c r="CP1798" i="64" s="1"/>
  <c r="CX2518" i="64"/>
  <c r="CP2514" i="64"/>
  <c r="CP2528" i="64" s="1"/>
  <c r="CX1535" i="64"/>
  <c r="CX1570" i="64" s="1"/>
  <c r="CX1491" i="64"/>
  <c r="CX1526" i="64" s="1"/>
  <c r="CP1944" i="64"/>
  <c r="CP1940" i="64"/>
  <c r="CP1963" i="64" s="1"/>
  <c r="DF1909" i="64"/>
  <c r="DF1932" i="64" s="1"/>
  <c r="CP1877" i="64"/>
  <c r="CP1904" i="64" s="1"/>
  <c r="CX1459" i="64"/>
  <c r="CX1486" i="64" s="1"/>
  <c r="CX1455" i="64"/>
  <c r="CX1482" i="64" s="1"/>
  <c r="DF1422" i="64"/>
  <c r="CX1418" i="64"/>
  <c r="CX1445" i="64" s="1"/>
  <c r="CP1387" i="64"/>
  <c r="CX1353" i="64"/>
  <c r="CX1380" i="64" s="1"/>
  <c r="CX1329" i="64"/>
  <c r="DF1254" i="64"/>
  <c r="DF1267" i="64" s="1"/>
  <c r="CX662" i="64"/>
  <c r="CX675" i="64" s="1"/>
  <c r="DF2463" i="64"/>
  <c r="CP2462" i="64"/>
  <c r="CP2437" i="64"/>
  <c r="CX2416" i="64"/>
  <c r="CX2411" i="64"/>
  <c r="CX2389" i="64"/>
  <c r="CX1715" i="64"/>
  <c r="CX1711" i="64"/>
  <c r="CX1726" i="64" s="1"/>
  <c r="CX1687" i="64"/>
  <c r="CX1702" i="64" s="1"/>
  <c r="CP1657" i="64"/>
  <c r="CP1679" i="64" s="1"/>
  <c r="CX1634" i="64"/>
  <c r="CX1648" i="64" s="1"/>
  <c r="CP1602" i="64"/>
  <c r="CP1625" i="64" s="1"/>
  <c r="DF1583" i="64"/>
  <c r="CP1579" i="64"/>
  <c r="CP1592" i="64" s="1"/>
  <c r="DF1786" i="64"/>
  <c r="DF1799" i="64" s="1"/>
  <c r="DF2519" i="64"/>
  <c r="DF2533" i="64" s="1"/>
  <c r="DF1539" i="64"/>
  <c r="DF1574" i="64" s="1"/>
  <c r="CP1535" i="64"/>
  <c r="CP1570" i="64" s="1"/>
  <c r="CP1495" i="64"/>
  <c r="CP1530" i="64" s="1"/>
  <c r="CP1491" i="64"/>
  <c r="CP1526" i="64" s="1"/>
  <c r="DF1941" i="64"/>
  <c r="DF1964" i="64" s="1"/>
  <c r="DF1913" i="64"/>
  <c r="DF1936" i="64" s="1"/>
  <c r="CX1909" i="64"/>
  <c r="CX1932" i="64" s="1"/>
  <c r="DF1872" i="64"/>
  <c r="DF1899" i="64" s="1"/>
  <c r="CP1459" i="64"/>
  <c r="CP1486" i="64" s="1"/>
  <c r="CP1455" i="64"/>
  <c r="CP1482" i="64" s="1"/>
  <c r="CX1422" i="64"/>
  <c r="CP1418" i="64"/>
  <c r="CP1445" i="64" s="1"/>
  <c r="DF1384" i="64"/>
  <c r="DF1411" i="64" s="1"/>
  <c r="CP1353" i="64"/>
  <c r="CP1380" i="64" s="1"/>
  <c r="CX1348" i="64"/>
  <c r="CX1375" i="64" s="1"/>
  <c r="CP1976" i="64"/>
  <c r="CP2011" i="64"/>
  <c r="CP2036" i="64" s="1"/>
  <c r="DF942" i="64"/>
  <c r="CX2463" i="64"/>
  <c r="DF2441" i="64"/>
  <c r="CP2415" i="64"/>
  <c r="CP2389" i="64"/>
  <c r="CX2385" i="64"/>
  <c r="CP1711" i="64"/>
  <c r="CP1726" i="64" s="1"/>
  <c r="CP1691" i="64"/>
  <c r="DF1660" i="64"/>
  <c r="DF1656" i="64"/>
  <c r="DF1678" i="64" s="1"/>
  <c r="CP1638" i="64"/>
  <c r="CP1652" i="64" s="1"/>
  <c r="CP1634" i="64"/>
  <c r="CP1648" i="64" s="1"/>
  <c r="CP1606" i="64"/>
  <c r="DF1601" i="64"/>
  <c r="DF1624" i="64" s="1"/>
  <c r="CX1583" i="64"/>
  <c r="DF1790" i="64"/>
  <c r="DF1803" i="64" s="1"/>
  <c r="CX1786" i="64"/>
  <c r="CX1799" i="64" s="1"/>
  <c r="CP2518" i="64"/>
  <c r="CX1539" i="64"/>
  <c r="CX1574" i="64" s="1"/>
  <c r="DF1534" i="64"/>
  <c r="DF1494" i="64"/>
  <c r="DF1945" i="64"/>
  <c r="DF1968" i="64" s="1"/>
  <c r="CX1941" i="64"/>
  <c r="CX1964" i="64" s="1"/>
  <c r="CX1913" i="64"/>
  <c r="CX1936" i="64" s="1"/>
  <c r="CP1909" i="64"/>
  <c r="CP1932" i="64" s="1"/>
  <c r="DF1876" i="64"/>
  <c r="DF1454" i="64"/>
  <c r="DF1481" i="64" s="1"/>
  <c r="CP1422" i="64"/>
  <c r="DF1388" i="64"/>
  <c r="DF1415" i="64" s="1"/>
  <c r="CX1384" i="64"/>
  <c r="CX1411" i="64" s="1"/>
  <c r="CX1352" i="64"/>
  <c r="CP1348" i="64"/>
  <c r="CP1375" i="64" s="1"/>
  <c r="DF1973" i="64"/>
  <c r="DF1998" i="64" s="1"/>
  <c r="CX2010" i="64"/>
  <c r="DF1325" i="64"/>
  <c r="DF1340" i="64" s="1"/>
  <c r="CX1254" i="64"/>
  <c r="CX1267" i="64" s="1"/>
  <c r="DF641" i="64"/>
  <c r="CP2467" i="64"/>
  <c r="CP2463" i="64"/>
  <c r="CX2440" i="64"/>
  <c r="DF2436" i="64"/>
  <c r="DF2412" i="64"/>
  <c r="CP2411" i="64"/>
  <c r="DF2386" i="64"/>
  <c r="CP1715" i="64"/>
  <c r="DF1692" i="64"/>
  <c r="DF1707" i="64" s="1"/>
  <c r="DF1688" i="64"/>
  <c r="DF1703" i="64" s="1"/>
  <c r="CP1687" i="64"/>
  <c r="CP1702" i="64" s="1"/>
  <c r="CX1660" i="64"/>
  <c r="DF1637" i="64"/>
  <c r="DF1633" i="64"/>
  <c r="DF1647" i="64" s="1"/>
  <c r="DF1605" i="64"/>
  <c r="CX1601" i="64"/>
  <c r="CX1624" i="64" s="1"/>
  <c r="CP1583" i="64"/>
  <c r="CX1790" i="64"/>
  <c r="CX1803" i="64" s="1"/>
  <c r="CX2519" i="64"/>
  <c r="CX2533" i="64" s="1"/>
  <c r="DF2515" i="64"/>
  <c r="DF2529" i="64" s="1"/>
  <c r="CP1539" i="64"/>
  <c r="CP1574" i="64" s="1"/>
  <c r="CX1534" i="64"/>
  <c r="CX1494" i="64"/>
  <c r="DF1490" i="64"/>
  <c r="DF1525" i="64" s="1"/>
  <c r="CX1945" i="64"/>
  <c r="CX1968" i="64" s="1"/>
  <c r="CP1941" i="64"/>
  <c r="CP1964" i="64" s="1"/>
  <c r="CP1913" i="64"/>
  <c r="CP1936" i="64" s="1"/>
  <c r="DF1908" i="64"/>
  <c r="DF1931" i="64" s="1"/>
  <c r="CX1876" i="64"/>
  <c r="CX1872" i="64"/>
  <c r="CX1899" i="64" s="1"/>
  <c r="DF1458" i="64"/>
  <c r="CX1454" i="64"/>
  <c r="CX1481" i="64" s="1"/>
  <c r="DF1419" i="64"/>
  <c r="DF1446" i="64" s="1"/>
  <c r="CX1388" i="64"/>
  <c r="CX1415" i="64" s="1"/>
  <c r="CP1384" i="64"/>
  <c r="CP1411" i="64" s="1"/>
  <c r="CP1352" i="64"/>
  <c r="DF1977" i="64"/>
  <c r="DF2002" i="64" s="1"/>
  <c r="CX1973" i="64"/>
  <c r="CX1998" i="64" s="1"/>
  <c r="DF2007" i="64"/>
  <c r="DF2032" i="64" s="1"/>
  <c r="DF2075" i="64" s="1"/>
  <c r="DF1324" i="64"/>
  <c r="DF1339" i="64" s="1"/>
  <c r="DF2466" i="64"/>
  <c r="DF2462" i="64"/>
  <c r="CX2441" i="64"/>
  <c r="CP2440" i="64"/>
  <c r="CX2436" i="64"/>
  <c r="DF2390" i="64"/>
  <c r="CP2385" i="64"/>
  <c r="DF1716" i="64"/>
  <c r="DF1712" i="64"/>
  <c r="DF1727" i="64" s="1"/>
  <c r="CX1692" i="64"/>
  <c r="CX1707" i="64" s="1"/>
  <c r="DF1661" i="64"/>
  <c r="CX1656" i="64"/>
  <c r="CX1678" i="64" s="1"/>
  <c r="CX1637" i="64"/>
  <c r="CX1633" i="64"/>
  <c r="CX1647" i="64" s="1"/>
  <c r="CX1605" i="64"/>
  <c r="DF1580" i="64"/>
  <c r="DF1593" i="64" s="1"/>
  <c r="CP1790" i="64"/>
  <c r="CP1803" i="64" s="1"/>
  <c r="CP1786" i="64"/>
  <c r="CP1799" i="64" s="1"/>
  <c r="CX2515" i="64"/>
  <c r="CX2529" i="64" s="1"/>
  <c r="DF1538" i="64"/>
  <c r="CP1945" i="64"/>
  <c r="CP1968" i="64" s="1"/>
  <c r="DF1940" i="64"/>
  <c r="DF1963" i="64" s="1"/>
  <c r="CX1908" i="64"/>
  <c r="CX1931" i="64" s="1"/>
  <c r="CP1876" i="64"/>
  <c r="CP1872" i="64"/>
  <c r="CP1899" i="64" s="1"/>
  <c r="CP1454" i="64"/>
  <c r="CP1481" i="64" s="1"/>
  <c r="CX1419" i="64"/>
  <c r="CX1446" i="64" s="1"/>
  <c r="CP1388" i="64"/>
  <c r="CP1415" i="64" s="1"/>
  <c r="DF1383" i="64"/>
  <c r="DF1410" i="64" s="1"/>
  <c r="DF1349" i="64"/>
  <c r="DF1376" i="64" s="1"/>
  <c r="CX1977" i="64"/>
  <c r="CX2002" i="64" s="1"/>
  <c r="CP1973" i="64"/>
  <c r="CP1998" i="64" s="1"/>
  <c r="CP2007" i="64"/>
  <c r="CP2032" i="64" s="1"/>
  <c r="CP2075" i="64" s="1"/>
  <c r="CP1324" i="64"/>
  <c r="CP1339" i="64" s="1"/>
  <c r="CP1254" i="64"/>
  <c r="CP1267" i="64" s="1"/>
  <c r="DF1102" i="64"/>
  <c r="CP1977" i="64"/>
  <c r="CP2002" i="64" s="1"/>
  <c r="DF2010" i="64"/>
  <c r="CX2006" i="64"/>
  <c r="CX2031"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0"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07" i="64"/>
  <c r="CX2032" i="64" s="1"/>
  <c r="CX2075"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1" i="64"/>
  <c r="DF2036" i="64" s="1"/>
  <c r="DF1328" i="64"/>
  <c r="CP1258" i="64"/>
  <c r="CX1235" i="64"/>
  <c r="CX1231" i="64"/>
  <c r="CX1246" i="64" s="1"/>
  <c r="CP1107" i="64"/>
  <c r="CP1102" i="64"/>
  <c r="CX994" i="64"/>
  <c r="CX1007" i="64" s="1"/>
  <c r="DF941" i="64"/>
  <c r="CP666" i="64"/>
  <c r="CP679" i="64" s="1"/>
  <c r="CX642" i="64"/>
  <c r="CX593" i="64"/>
  <c r="CX404" i="64"/>
  <c r="CX2011" i="64"/>
  <c r="CX2036"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3" i="64"/>
  <c r="DG1715" i="64"/>
  <c r="CY1790" i="64"/>
  <c r="CY1803" i="64" s="1"/>
  <c r="CQ1872" i="64"/>
  <c r="CQ1899" i="64" s="1"/>
  <c r="CQ1944" i="64"/>
  <c r="CQ1454" i="64"/>
  <c r="CQ1481" i="64" s="1"/>
  <c r="DG1419" i="64"/>
  <c r="DG1446" i="64" s="1"/>
  <c r="CQ2010" i="64"/>
  <c r="CQ1657" i="64"/>
  <c r="CQ1679" i="64" s="1"/>
  <c r="CQ1605" i="64"/>
  <c r="CQ1940" i="64"/>
  <c r="CQ1963" i="64" s="1"/>
  <c r="CY1606" i="64"/>
  <c r="CY1534" i="64"/>
  <c r="CY1716" i="64"/>
  <c r="DH1656" i="64"/>
  <c r="DH1678" i="64" s="1"/>
  <c r="DG1789" i="64"/>
  <c r="CY1909" i="64"/>
  <c r="CY1932" i="64" s="1"/>
  <c r="CQ1388" i="64"/>
  <c r="CQ1415" i="64" s="1"/>
  <c r="DG2518" i="64"/>
  <c r="CQ2007" i="64"/>
  <c r="CQ2032" i="64" s="1"/>
  <c r="CQ2075" i="64" s="1"/>
  <c r="CZ1909" i="64"/>
  <c r="CZ1932" i="64" s="1"/>
  <c r="DH1711" i="64"/>
  <c r="DH1726" i="64" s="1"/>
  <c r="DH2437" i="64"/>
  <c r="CY2011" i="64"/>
  <c r="CY2036" i="64" s="1"/>
  <c r="DG458" i="64"/>
  <c r="CZ1687" i="64"/>
  <c r="CZ1702" i="64" s="1"/>
  <c r="CQ662" i="64"/>
  <c r="CQ675" i="64" s="1"/>
  <c r="DH1634" i="64"/>
  <c r="DH1648" i="64" s="1"/>
  <c r="CR1872" i="64"/>
  <c r="CR1899" i="64" s="1"/>
  <c r="DG1328" i="64"/>
  <c r="DH661" i="64"/>
  <c r="CR561" i="64"/>
  <c r="CZ1688" i="64"/>
  <c r="CZ1703" i="64" s="1"/>
  <c r="DG1231" i="64"/>
  <c r="DG1246" i="64" s="1"/>
  <c r="CQ1103" i="64"/>
  <c r="DG589" i="64"/>
  <c r="CQ561" i="64"/>
  <c r="DF666" i="64"/>
  <c r="DF679" i="64" s="1"/>
  <c r="DF617" i="64"/>
  <c r="CP593" i="64"/>
  <c r="CX564" i="64"/>
  <c r="DJ459" i="64"/>
  <c r="CP404" i="64"/>
  <c r="CY642" i="64"/>
  <c r="DF560" i="64"/>
  <c r="DF580" i="64" s="1"/>
  <c r="CX454" i="64"/>
  <c r="DH2436" i="64"/>
  <c r="CR2412" i="64"/>
  <c r="CR2411" i="64"/>
  <c r="DH2385" i="64"/>
  <c r="DH1712" i="64"/>
  <c r="DH1727" i="64" s="1"/>
  <c r="DH1657" i="64"/>
  <c r="DH1679" i="64" s="1"/>
  <c r="CZ1633" i="64"/>
  <c r="CZ1647" i="64" s="1"/>
  <c r="DH1602" i="64"/>
  <c r="DH1625" i="64" s="1"/>
  <c r="CZ1601" i="64"/>
  <c r="CZ1624" i="64" s="1"/>
  <c r="DH1579" i="64"/>
  <c r="DH1592" i="64" s="1"/>
  <c r="CZ1534" i="64"/>
  <c r="CZ1873" i="64"/>
  <c r="CZ1900" i="64" s="1"/>
  <c r="CR1973" i="64"/>
  <c r="CR1998" i="64" s="1"/>
  <c r="DH2007" i="64"/>
  <c r="DH2032" i="64" s="1"/>
  <c r="DH2075" i="64" s="1"/>
  <c r="CZ2006" i="64"/>
  <c r="CZ2031" i="64" s="1"/>
  <c r="CR1103" i="64"/>
  <c r="CZ1079" i="64"/>
  <c r="CZ1094" i="64" s="1"/>
  <c r="CR989" i="64"/>
  <c r="CR1002" i="64" s="1"/>
  <c r="DH941" i="64"/>
  <c r="CR637" i="64"/>
  <c r="DH588" i="64"/>
  <c r="DH603" i="64" s="1"/>
  <c r="CR381" i="64"/>
  <c r="CR2463" i="64"/>
  <c r="DH2386" i="64"/>
  <c r="CZ1711" i="64"/>
  <c r="CZ1726" i="64" s="1"/>
  <c r="CZ1656" i="64"/>
  <c r="CZ1678" i="64" s="1"/>
  <c r="CZ1634" i="64"/>
  <c r="CZ1648" i="64" s="1"/>
  <c r="CZ2514" i="64"/>
  <c r="CZ2528" i="64" s="1"/>
  <c r="CR1491" i="64"/>
  <c r="CR1526" i="64" s="1"/>
  <c r="DH1912" i="64"/>
  <c r="CR2462" i="64"/>
  <c r="CZ2436" i="64"/>
  <c r="DH2411" i="64"/>
  <c r="CZ1712" i="64"/>
  <c r="CZ1727" i="64" s="1"/>
  <c r="CR1688" i="64"/>
  <c r="CR1703" i="64" s="1"/>
  <c r="CR1687" i="64"/>
  <c r="CR1702" i="64" s="1"/>
  <c r="CZ1657" i="64"/>
  <c r="CZ1679" i="64" s="1"/>
  <c r="CZ1602" i="64"/>
  <c r="CZ1625" i="64" s="1"/>
  <c r="CZ1579" i="64"/>
  <c r="CZ1592" i="64" s="1"/>
  <c r="CR1786" i="64"/>
  <c r="CR1799" i="64" s="1"/>
  <c r="DH1535" i="64"/>
  <c r="DH1570" i="64" s="1"/>
  <c r="DH1419" i="64"/>
  <c r="DH1446" i="64" s="1"/>
  <c r="CZ1418" i="64"/>
  <c r="CZ1445" i="64" s="1"/>
  <c r="DH1383" i="64"/>
  <c r="DH1410" i="64" s="1"/>
  <c r="CZ1255" i="64"/>
  <c r="CZ1268" i="64" s="1"/>
  <c r="DH1106" i="64"/>
  <c r="DH1225" i="64" s="1"/>
  <c r="CZ1078" i="64"/>
  <c r="CZ1093" i="64" s="1"/>
  <c r="DH2462" i="64"/>
  <c r="CZ2437" i="64"/>
  <c r="DH2412" i="64"/>
  <c r="CR1711" i="64"/>
  <c r="CR1726" i="64" s="1"/>
  <c r="CZ1660" i="64"/>
  <c r="CR1633" i="64"/>
  <c r="CR1647" i="64" s="1"/>
  <c r="CR1601" i="64"/>
  <c r="CR1624" i="64" s="1"/>
  <c r="DH1580" i="64"/>
  <c r="DH1593" i="64" s="1"/>
  <c r="CR1940" i="64"/>
  <c r="CR1963" i="64" s="1"/>
  <c r="DH1908" i="64"/>
  <c r="DH1931" i="64" s="1"/>
  <c r="CZ1348" i="64"/>
  <c r="CZ1375" i="64" s="1"/>
  <c r="CZ1972" i="64"/>
  <c r="CZ1997" i="64" s="1"/>
  <c r="CR2007" i="64"/>
  <c r="CR2032" i="64" s="1"/>
  <c r="CR2075" i="64" s="1"/>
  <c r="DH1231" i="64"/>
  <c r="DH1246" i="64" s="1"/>
  <c r="CR1230" i="64"/>
  <c r="CR1245" i="64" s="1"/>
  <c r="CR990" i="64"/>
  <c r="CR1003" i="64" s="1"/>
  <c r="CR2436" i="64"/>
  <c r="CZ2386" i="64"/>
  <c r="CZ2385" i="64"/>
  <c r="CR1712" i="64"/>
  <c r="CR1727" i="64" s="1"/>
  <c r="CR1657" i="64"/>
  <c r="CR1679" i="64" s="1"/>
  <c r="CR1656" i="64"/>
  <c r="CR1678" i="64" s="1"/>
  <c r="CR1634" i="64"/>
  <c r="CR1648" i="64" s="1"/>
  <c r="CR1602" i="64"/>
  <c r="CR1625" i="64" s="1"/>
  <c r="CZ1941" i="64"/>
  <c r="CZ1964" i="64" s="1"/>
  <c r="CZ1325" i="64"/>
  <c r="CZ1340" i="64" s="1"/>
  <c r="DH1254" i="64"/>
  <c r="DH1267" i="64" s="1"/>
  <c r="CZ404" i="64"/>
  <c r="DH2463" i="64"/>
  <c r="CR2437" i="64"/>
  <c r="CZ2411" i="64"/>
  <c r="DH1688" i="64"/>
  <c r="DH1703" i="64" s="1"/>
  <c r="DH1687" i="64"/>
  <c r="DH1702" i="64" s="1"/>
  <c r="CR1605" i="64"/>
  <c r="CZ1785" i="64"/>
  <c r="CZ1798" i="64" s="1"/>
  <c r="CR1535" i="64"/>
  <c r="CR1570" i="64" s="1"/>
  <c r="CR1383" i="64"/>
  <c r="CR1410" i="64" s="1"/>
  <c r="DH1349" i="64"/>
  <c r="DH1376" i="64" s="1"/>
  <c r="CR1325" i="64"/>
  <c r="CR1340" i="64" s="1"/>
  <c r="CZ612" i="64"/>
  <c r="DH592" i="64"/>
  <c r="CZ2462" i="64"/>
  <c r="CR2386" i="64"/>
  <c r="CR2385" i="64"/>
  <c r="DH1633" i="64"/>
  <c r="DH1647" i="64" s="1"/>
  <c r="DH1601" i="64"/>
  <c r="DH1624" i="64" s="1"/>
  <c r="CR1580" i="64"/>
  <c r="CR1593" i="64" s="1"/>
  <c r="DH1786" i="64"/>
  <c r="DH1799" i="64" s="1"/>
  <c r="CR2515" i="64"/>
  <c r="CR2529" i="64" s="1"/>
  <c r="DH1491" i="64"/>
  <c r="DH1526" i="64" s="1"/>
  <c r="CR1908" i="64"/>
  <c r="CR1931"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5" i="64"/>
  <c r="CZ1692" i="64"/>
  <c r="CZ1707" i="64" s="1"/>
  <c r="CZ1605" i="64"/>
  <c r="CZ1583" i="64"/>
  <c r="CZ1234" i="64"/>
  <c r="CZ1249" i="64" s="1"/>
  <c r="CR1106" i="64"/>
  <c r="CR1225" i="64" s="1"/>
  <c r="DH2440" i="64"/>
  <c r="DH1715" i="64"/>
  <c r="DH1660" i="64"/>
  <c r="CR1637" i="64"/>
  <c r="CR1458" i="64"/>
  <c r="CR1976" i="64"/>
  <c r="CZ665" i="64"/>
  <c r="CZ678" i="64" s="1"/>
  <c r="DF382" i="64"/>
  <c r="DF395" i="64" s="1"/>
  <c r="CR2466" i="64"/>
  <c r="CZ2415" i="64"/>
  <c r="DH2389" i="64"/>
  <c r="CR1691" i="64"/>
  <c r="CR1583" i="64"/>
  <c r="CR1944" i="64"/>
  <c r="CR1876" i="64"/>
  <c r="DF459" i="64"/>
  <c r="DF409" i="64"/>
  <c r="DF419" i="64" s="1"/>
  <c r="DF381" i="64"/>
  <c r="DH2466" i="64"/>
  <c r="CZ2440" i="64"/>
  <c r="CZ1715" i="64"/>
  <c r="DH1637" i="64"/>
  <c r="CZ1538" i="64"/>
  <c r="CZ1387" i="64"/>
  <c r="CZ1352" i="64"/>
  <c r="DH1976" i="64"/>
  <c r="CR993" i="64"/>
  <c r="CX565" i="64"/>
  <c r="CX459" i="64"/>
  <c r="CP409" i="64"/>
  <c r="CP419" i="64" s="1"/>
  <c r="CX386" i="64"/>
  <c r="CZ2389" i="64"/>
  <c r="DH1691" i="64"/>
  <c r="CR2518" i="64"/>
  <c r="DH1458" i="64"/>
  <c r="CZ2466" i="64"/>
  <c r="CR2415" i="64"/>
  <c r="CR1715" i="64"/>
  <c r="CR1660" i="64"/>
  <c r="CZ1637" i="64"/>
  <c r="DH1605" i="64"/>
  <c r="DH1583" i="64"/>
  <c r="CR941" i="64"/>
  <c r="DH564" i="64"/>
  <c r="CR408" i="64"/>
  <c r="DH385" i="64"/>
  <c r="CR2440" i="64"/>
  <c r="CR2389" i="64"/>
  <c r="CZ1691" i="64"/>
  <c r="DH2518" i="64"/>
  <c r="CZ1494" i="64"/>
  <c r="DH1944" i="64"/>
  <c r="CR1912" i="64"/>
  <c r="DH1876" i="64"/>
  <c r="CZ1422" i="64"/>
  <c r="CR1328" i="64"/>
  <c r="CU2467" i="64"/>
  <c r="DK2437" i="64"/>
  <c r="DK2386" i="64"/>
  <c r="DK1657" i="64"/>
  <c r="DK1679" i="64" s="1"/>
  <c r="DB2467" i="64"/>
  <c r="DJ2466" i="64"/>
  <c r="DJ2462" i="64"/>
  <c r="CT2462" i="64"/>
  <c r="DJ2416" i="64"/>
  <c r="DB2390" i="64"/>
  <c r="DB1716" i="64"/>
  <c r="DJ1692" i="64"/>
  <c r="DJ1707" i="64" s="1"/>
  <c r="CT1584" i="64"/>
  <c r="CT1597" i="64" s="1"/>
  <c r="CT1583" i="64"/>
  <c r="DJ1579" i="64"/>
  <c r="DJ1592" i="64" s="1"/>
  <c r="DJ1790" i="64"/>
  <c r="DJ1803" i="64" s="1"/>
  <c r="DJ2514" i="64"/>
  <c r="DJ2528" i="64" s="1"/>
  <c r="DJ1539" i="64"/>
  <c r="DJ1574" i="64" s="1"/>
  <c r="DB1538" i="64"/>
  <c r="DB1913" i="64"/>
  <c r="DB1936" i="64" s="1"/>
  <c r="DB1912" i="64"/>
  <c r="CT1908" i="64"/>
  <c r="CT1931" i="64" s="1"/>
  <c r="CT1877" i="64"/>
  <c r="CT1904" i="64" s="1"/>
  <c r="CT1876" i="64"/>
  <c r="DJ1422" i="64"/>
  <c r="DB1388" i="64"/>
  <c r="DB1415" i="64" s="1"/>
  <c r="DJ1383" i="64"/>
  <c r="DJ1410" i="64" s="1"/>
  <c r="DJ1352" i="64"/>
  <c r="DB1977" i="64"/>
  <c r="DB2002" i="64" s="1"/>
  <c r="DJ1972" i="64"/>
  <c r="DJ1997" i="64" s="1"/>
  <c r="DJ2010"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6" i="64"/>
  <c r="DB2416" i="64"/>
  <c r="DJ2415" i="64"/>
  <c r="CT2411" i="64"/>
  <c r="CT2390" i="64"/>
  <c r="CT2389" i="64"/>
  <c r="DB1715" i="64"/>
  <c r="DB1711" i="64"/>
  <c r="DB1726" i="64" s="1"/>
  <c r="DJ1661" i="64"/>
  <c r="CT1656" i="64"/>
  <c r="CT1678" i="64" s="1"/>
  <c r="DJ1583" i="64"/>
  <c r="DB1790" i="64"/>
  <c r="DB1803" i="64" s="1"/>
  <c r="DB1789" i="64"/>
  <c r="DB2514" i="64"/>
  <c r="DB2528" i="64" s="1"/>
  <c r="DB1539" i="64"/>
  <c r="DB1574" i="64" s="1"/>
  <c r="DJ1494" i="64"/>
  <c r="DB1944" i="64"/>
  <c r="CT1913" i="64"/>
  <c r="CT1936" i="64" s="1"/>
  <c r="CT1912" i="64"/>
  <c r="DJ1454" i="64"/>
  <c r="DJ1481" i="64" s="1"/>
  <c r="DJ1423" i="64"/>
  <c r="DJ1450" i="64" s="1"/>
  <c r="DB1422" i="64"/>
  <c r="CT1418" i="64"/>
  <c r="CT1445" i="64" s="1"/>
  <c r="CT1388" i="64"/>
  <c r="CT1415" i="64" s="1"/>
  <c r="CT1387" i="64"/>
  <c r="DJ1353" i="64"/>
  <c r="DJ1380" i="64" s="1"/>
  <c r="DB1352" i="64"/>
  <c r="CT1348" i="64"/>
  <c r="CT1375" i="64" s="1"/>
  <c r="CT1977" i="64"/>
  <c r="CT2002" i="64" s="1"/>
  <c r="DB1972" i="64"/>
  <c r="DB1997" i="64" s="1"/>
  <c r="DB2010" i="64"/>
  <c r="CT2006" i="64"/>
  <c r="CT2031"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6" i="64"/>
  <c r="DB2462" i="64"/>
  <c r="CT2440" i="64"/>
  <c r="DJ2411" i="64"/>
  <c r="CT1716" i="64"/>
  <c r="DB1692" i="64"/>
  <c r="DB1707" i="64" s="1"/>
  <c r="DJ1656" i="64"/>
  <c r="DJ1678" i="64" s="1"/>
  <c r="DJ1637" i="64"/>
  <c r="DJ1633" i="64"/>
  <c r="DJ1647" i="64" s="1"/>
  <c r="DJ1605" i="64"/>
  <c r="DJ1601" i="64"/>
  <c r="DJ1624" i="64" s="1"/>
  <c r="DB1579" i="64"/>
  <c r="DB1592" i="64" s="1"/>
  <c r="DJ2518" i="64"/>
  <c r="CT1538" i="64"/>
  <c r="DJ1534" i="64"/>
  <c r="DJ1495" i="64"/>
  <c r="DJ1530" i="64" s="1"/>
  <c r="DB1945" i="64"/>
  <c r="DB1968" i="64" s="1"/>
  <c r="DJ1908" i="64"/>
  <c r="DJ1931" i="64" s="1"/>
  <c r="DJ1876" i="64"/>
  <c r="CT1872" i="64"/>
  <c r="CT1899" i="64" s="1"/>
  <c r="CT1459" i="64"/>
  <c r="CT1486" i="64" s="1"/>
  <c r="CT1458" i="64"/>
  <c r="DB1383" i="64"/>
  <c r="DB1410" i="64" s="1"/>
  <c r="DB2011" i="64"/>
  <c r="DB2036" i="64" s="1"/>
  <c r="DJ1258" i="64"/>
  <c r="DJ1235" i="64"/>
  <c r="DJ1078" i="64"/>
  <c r="DJ1093" i="64" s="1"/>
  <c r="DJ989" i="64"/>
  <c r="DJ1002" i="64" s="1"/>
  <c r="DB666" i="64"/>
  <c r="DB679" i="64" s="1"/>
  <c r="DB642" i="64"/>
  <c r="CT637" i="64"/>
  <c r="DJ593" i="64"/>
  <c r="DB592" i="64"/>
  <c r="DJ560" i="64"/>
  <c r="DJ580" i="64" s="1"/>
  <c r="DB459" i="64"/>
  <c r="CT458" i="64"/>
  <c r="CT2467" i="64"/>
  <c r="DJ2441" i="64"/>
  <c r="DJ2440" i="64"/>
  <c r="DJ2389" i="64"/>
  <c r="CT2385" i="64"/>
  <c r="DB1691" i="64"/>
  <c r="DB1687" i="64"/>
  <c r="DB1702" i="64" s="1"/>
  <c r="DB1661" i="64"/>
  <c r="DB1660" i="64"/>
  <c r="DJ1606" i="64"/>
  <c r="DJ1584" i="64"/>
  <c r="DJ1597" i="64" s="1"/>
  <c r="CT1789" i="64"/>
  <c r="DJ1785" i="64"/>
  <c r="DJ1798" i="64" s="1"/>
  <c r="CT1539" i="64"/>
  <c r="CT1574" i="64" s="1"/>
  <c r="DB1494" i="64"/>
  <c r="CT1490" i="64"/>
  <c r="CT1525" i="64" s="1"/>
  <c r="CT1944" i="64"/>
  <c r="DJ1912" i="64"/>
  <c r="DJ1877" i="64"/>
  <c r="DJ1904" i="64" s="1"/>
  <c r="DB1454" i="64"/>
  <c r="DB1481" i="64" s="1"/>
  <c r="DB1423" i="64"/>
  <c r="DB1450" i="64" s="1"/>
  <c r="DB1353" i="64"/>
  <c r="DB1380" i="64" s="1"/>
  <c r="DJ1348" i="64"/>
  <c r="DJ1375" i="64" s="1"/>
  <c r="DJ1976" i="64"/>
  <c r="CT2010"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6" i="64"/>
  <c r="DB2415" i="64"/>
  <c r="DJ2385" i="64"/>
  <c r="CT1715" i="64"/>
  <c r="CT1711" i="64"/>
  <c r="CT1726" i="64" s="1"/>
  <c r="DJ1638" i="64"/>
  <c r="DJ1652" i="64" s="1"/>
  <c r="DB1583" i="64"/>
  <c r="CT1790" i="64"/>
  <c r="CT1803" i="64" s="1"/>
  <c r="DJ2519" i="64"/>
  <c r="DJ2533" i="64" s="1"/>
  <c r="CT2514" i="64"/>
  <c r="CT2528" i="64" s="1"/>
  <c r="DB1534" i="64"/>
  <c r="DB1495" i="64"/>
  <c r="DB1530" i="64" s="1"/>
  <c r="CT1945" i="64"/>
  <c r="CT1968" i="64" s="1"/>
  <c r="DJ1940" i="64"/>
  <c r="DJ1963" i="64" s="1"/>
  <c r="CT1422" i="64"/>
  <c r="DJ1418" i="64"/>
  <c r="DJ1445" i="64" s="1"/>
  <c r="DJ1387" i="64"/>
  <c r="CT1383" i="64"/>
  <c r="CT1410" i="64" s="1"/>
  <c r="CT1352" i="64"/>
  <c r="CT1972" i="64"/>
  <c r="CT1997" i="64" s="1"/>
  <c r="DJ2006" i="64"/>
  <c r="DJ2031" i="64" s="1"/>
  <c r="DB1328" i="64"/>
  <c r="DJ1259" i="64"/>
  <c r="DJ1272" i="64" s="1"/>
  <c r="DB1258" i="64"/>
  <c r="DB1235" i="64"/>
  <c r="DB1078" i="64"/>
  <c r="DB1093" i="64" s="1"/>
  <c r="DB989" i="64"/>
  <c r="DB1002" i="64" s="1"/>
  <c r="CT666" i="64"/>
  <c r="CT679" i="64" s="1"/>
  <c r="DB616" i="64"/>
  <c r="DB593" i="64"/>
  <c r="DB564" i="64"/>
  <c r="DB560" i="64"/>
  <c r="DB580" i="64" s="1"/>
  <c r="DJ2467" i="64"/>
  <c r="DB2411" i="64"/>
  <c r="DJ2390" i="64"/>
  <c r="DJ1716" i="64"/>
  <c r="DJ1715" i="64"/>
  <c r="CT1692" i="64"/>
  <c r="CT1707" i="64" s="1"/>
  <c r="DB1656" i="64"/>
  <c r="DB1678" i="64" s="1"/>
  <c r="DB1637" i="64"/>
  <c r="DB1633" i="64"/>
  <c r="DB1647" i="64" s="1"/>
  <c r="DB1606" i="64"/>
  <c r="DB1605" i="64"/>
  <c r="DB1601" i="64"/>
  <c r="DB1624" i="64" s="1"/>
  <c r="DB1584" i="64"/>
  <c r="DB1597" i="64" s="1"/>
  <c r="CT1579" i="64"/>
  <c r="CT1592" i="64" s="1"/>
  <c r="DB1785" i="64"/>
  <c r="DB1798" i="64" s="1"/>
  <c r="DJ1538" i="64"/>
  <c r="DJ1913" i="64"/>
  <c r="DJ1936" i="64" s="1"/>
  <c r="DB1908" i="64"/>
  <c r="DB1931" i="64" s="1"/>
  <c r="DB1877" i="64"/>
  <c r="DB1904" i="64" s="1"/>
  <c r="DB1876" i="64"/>
  <c r="DJ1458" i="64"/>
  <c r="CT1454" i="64"/>
  <c r="CT1481" i="64" s="1"/>
  <c r="CT1423" i="64"/>
  <c r="CT1450" i="64" s="1"/>
  <c r="DJ1388" i="64"/>
  <c r="DJ1415" i="64" s="1"/>
  <c r="CT1353" i="64"/>
  <c r="CT1380" i="64" s="1"/>
  <c r="DB1348" i="64"/>
  <c r="DB1375" i="64" s="1"/>
  <c r="DJ1977" i="64"/>
  <c r="DJ2002" i="64" s="1"/>
  <c r="CT2011" i="64"/>
  <c r="CT2036"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2" i="64"/>
  <c r="DG2436" i="64"/>
  <c r="CQ2436" i="64"/>
  <c r="DE2411" i="64"/>
  <c r="CY2390" i="64"/>
  <c r="DG2389" i="64"/>
  <c r="CQ2389" i="64"/>
  <c r="CY2386" i="64"/>
  <c r="CY1692" i="64"/>
  <c r="CY1707" i="64" s="1"/>
  <c r="DG1691" i="64"/>
  <c r="CO1687" i="64"/>
  <c r="CO1702" i="64" s="1"/>
  <c r="CQ1661" i="64"/>
  <c r="CY1660" i="64"/>
  <c r="DG1637" i="64"/>
  <c r="CO1633" i="64"/>
  <c r="CO1647" i="64" s="1"/>
  <c r="CQ1606" i="64"/>
  <c r="CY1605" i="64"/>
  <c r="DG1602" i="64"/>
  <c r="DG1625" i="64" s="1"/>
  <c r="DG1583" i="64"/>
  <c r="CW2519" i="64"/>
  <c r="CW2533" i="64" s="1"/>
  <c r="CQ2515" i="64"/>
  <c r="CQ2529" i="64" s="1"/>
  <c r="CY1539" i="64"/>
  <c r="CY1574" i="64" s="1"/>
  <c r="CQ1535" i="64"/>
  <c r="CQ1570" i="64" s="1"/>
  <c r="DG1940" i="64"/>
  <c r="DG1963" i="64" s="1"/>
  <c r="CW1913" i="64"/>
  <c r="CW1936" i="64" s="1"/>
  <c r="DE1872" i="64"/>
  <c r="DE1899" i="64" s="1"/>
  <c r="CQ1458" i="64"/>
  <c r="DG1384" i="64"/>
  <c r="DG1411" i="64" s="1"/>
  <c r="CQ1976" i="64"/>
  <c r="DG1329" i="64"/>
  <c r="CY1258" i="64"/>
  <c r="DG993" i="64"/>
  <c r="DE661" i="64"/>
  <c r="CY455" i="64"/>
  <c r="CO405" i="64"/>
  <c r="DG382" i="64"/>
  <c r="DG395" i="64" s="1"/>
  <c r="CY2463" i="64"/>
  <c r="DG2440" i="64"/>
  <c r="CQ2440" i="64"/>
  <c r="CY2437" i="64"/>
  <c r="DG2415" i="64"/>
  <c r="CQ2415" i="64"/>
  <c r="CQ2411" i="64"/>
  <c r="CQ1691" i="64"/>
  <c r="DG1657" i="64"/>
  <c r="DG1679" i="64" s="1"/>
  <c r="CY1638" i="64"/>
  <c r="CY1652" i="64" s="1"/>
  <c r="CQ1637" i="64"/>
  <c r="CY1584" i="64"/>
  <c r="CY1597" i="64" s="1"/>
  <c r="CQ1583" i="64"/>
  <c r="CQ1495" i="64"/>
  <c r="CQ1530" i="64" s="1"/>
  <c r="CQ1491" i="64"/>
  <c r="CQ1526" i="64" s="1"/>
  <c r="DG1945" i="64"/>
  <c r="DG1968" i="64" s="1"/>
  <c r="DG1944" i="64"/>
  <c r="DE1459" i="64"/>
  <c r="DE1486" i="64" s="1"/>
  <c r="DE1454" i="64"/>
  <c r="DE1481" i="64" s="1"/>
  <c r="CY1418" i="64"/>
  <c r="CY1445" i="64" s="1"/>
  <c r="CQ1349" i="64"/>
  <c r="CQ1376" i="64" s="1"/>
  <c r="CY1348" i="64"/>
  <c r="CY1375" i="64" s="1"/>
  <c r="DG1976" i="64"/>
  <c r="CY1325" i="64"/>
  <c r="CY1340" i="64" s="1"/>
  <c r="CY1102" i="64"/>
  <c r="CQ990" i="64"/>
  <c r="CQ1003" i="64" s="1"/>
  <c r="CY665" i="64"/>
  <c r="CY678" i="64" s="1"/>
  <c r="DG638" i="64"/>
  <c r="DG593" i="64"/>
  <c r="CW459" i="64"/>
  <c r="CQ455" i="64"/>
  <c r="CY2467" i="64"/>
  <c r="CQ2462" i="64"/>
  <c r="CY2441" i="64"/>
  <c r="CQ2412" i="64"/>
  <c r="CQ1712" i="64"/>
  <c r="CQ1727" i="64" s="1"/>
  <c r="CY1711" i="64"/>
  <c r="CY1726" i="64" s="1"/>
  <c r="CQ1688" i="64"/>
  <c r="CQ1703" i="64" s="1"/>
  <c r="CY1687" i="64"/>
  <c r="CY1702" i="64" s="1"/>
  <c r="DG1661" i="64"/>
  <c r="CW1660" i="64"/>
  <c r="CQ1634" i="64"/>
  <c r="CQ1648" i="64" s="1"/>
  <c r="CY1633" i="64"/>
  <c r="CY1647" i="64" s="1"/>
  <c r="DG1606" i="64"/>
  <c r="CW1605" i="64"/>
  <c r="DG1601" i="64"/>
  <c r="DG1624" i="64" s="1"/>
  <c r="CQ1601" i="64"/>
  <c r="CQ1624" i="64" s="1"/>
  <c r="CO1579" i="64"/>
  <c r="CO1592" i="64" s="1"/>
  <c r="CQ1789" i="64"/>
  <c r="CQ1490" i="64"/>
  <c r="CQ1525" i="64" s="1"/>
  <c r="CO1909" i="64"/>
  <c r="CO1932" i="64" s="1"/>
  <c r="CY1873" i="64"/>
  <c r="CY1900" i="64" s="1"/>
  <c r="DG1458" i="64"/>
  <c r="DG2010" i="64"/>
  <c r="CQ1259" i="64"/>
  <c r="CQ1272" i="64" s="1"/>
  <c r="DE1103" i="64"/>
  <c r="CY994" i="64"/>
  <c r="CY1007" i="64" s="1"/>
  <c r="CW666" i="64"/>
  <c r="CW679" i="64" s="1"/>
  <c r="CY616" i="64"/>
  <c r="DE588" i="64"/>
  <c r="DE603" i="64" s="1"/>
  <c r="DG2466" i="64"/>
  <c r="CQ2466" i="64"/>
  <c r="DG2416" i="64"/>
  <c r="CQ2390" i="64"/>
  <c r="CQ2386" i="64"/>
  <c r="CY2385" i="64"/>
  <c r="DG1716" i="64"/>
  <c r="CQ1716" i="64"/>
  <c r="CY1715" i="64"/>
  <c r="DG1712" i="64"/>
  <c r="DG1727" i="64" s="1"/>
  <c r="DG1656" i="64"/>
  <c r="DG1678" i="64" s="1"/>
  <c r="CQ1656" i="64"/>
  <c r="CQ1678" i="64" s="1"/>
  <c r="CY1602" i="64"/>
  <c r="CY1625" i="64" s="1"/>
  <c r="CO1790" i="64"/>
  <c r="CO1803" i="64" s="1"/>
  <c r="CQ2518" i="64"/>
  <c r="CO1491" i="64"/>
  <c r="CO1526" i="64" s="1"/>
  <c r="CQ1912" i="64"/>
  <c r="CY1877" i="64"/>
  <c r="CY1904" i="64" s="1"/>
  <c r="CY1459" i="64"/>
  <c r="CY1486" i="64" s="1"/>
  <c r="CY1455" i="64"/>
  <c r="CY1482" i="64" s="1"/>
  <c r="CY1423" i="64"/>
  <c r="CY1450" i="64" s="1"/>
  <c r="CQ1419" i="64"/>
  <c r="CQ1446" i="64" s="1"/>
  <c r="CW1418" i="64"/>
  <c r="CW1445" i="64" s="1"/>
  <c r="CY1387" i="64"/>
  <c r="CW1353" i="64"/>
  <c r="CW1380" i="64" s="1"/>
  <c r="CY1977" i="64"/>
  <c r="CY2002" i="64" s="1"/>
  <c r="DE1976" i="64"/>
  <c r="CY1973" i="64"/>
  <c r="CY1998" i="64" s="1"/>
  <c r="CY2006" i="64"/>
  <c r="CY2031" i="64" s="1"/>
  <c r="CW1328" i="64"/>
  <c r="DG1107" i="64"/>
  <c r="DG1106" i="64"/>
  <c r="DG1225" i="64" s="1"/>
  <c r="CY1103" i="64"/>
  <c r="DG1079" i="64"/>
  <c r="DG1094" i="64" s="1"/>
  <c r="CQ938" i="64"/>
  <c r="CQ953" i="64" s="1"/>
  <c r="DE662" i="64"/>
  <c r="DE675" i="64" s="1"/>
  <c r="CY561" i="64"/>
  <c r="CY381" i="64"/>
  <c r="CQ2463" i="64"/>
  <c r="CO2462" i="64"/>
  <c r="CQ2437" i="64"/>
  <c r="CY2436" i="64"/>
  <c r="CQ2416" i="64"/>
  <c r="DG2412" i="64"/>
  <c r="CY2411" i="64"/>
  <c r="DG2390" i="64"/>
  <c r="CY2389" i="64"/>
  <c r="DG2386" i="64"/>
  <c r="DG1692" i="64"/>
  <c r="DG1707" i="64" s="1"/>
  <c r="CQ1692" i="64"/>
  <c r="CQ1707" i="64" s="1"/>
  <c r="CY1691" i="64"/>
  <c r="DG1688" i="64"/>
  <c r="DG1703" i="64" s="1"/>
  <c r="DG1660" i="64"/>
  <c r="CY1657" i="64"/>
  <c r="CY1679" i="64" s="1"/>
  <c r="CQ1638" i="64"/>
  <c r="CQ1652" i="64" s="1"/>
  <c r="CY1637" i="64"/>
  <c r="DG1634" i="64"/>
  <c r="DG1648" i="64" s="1"/>
  <c r="DG1605" i="64"/>
  <c r="CO1601" i="64"/>
  <c r="CO1624" i="64" s="1"/>
  <c r="CQ1584" i="64"/>
  <c r="CQ1597" i="64" s="1"/>
  <c r="CY1583" i="64"/>
  <c r="DG1580" i="64"/>
  <c r="DG1593" i="64" s="1"/>
  <c r="CO1490" i="64"/>
  <c r="CO1525" i="64" s="1"/>
  <c r="CY1941" i="64"/>
  <c r="CY1964" i="64" s="1"/>
  <c r="CW1940" i="64"/>
  <c r="CW1963" i="64" s="1"/>
  <c r="CQ1908" i="64"/>
  <c r="CQ1931" i="64" s="1"/>
  <c r="DG1255" i="64"/>
  <c r="DG1268" i="64" s="1"/>
  <c r="DE1079" i="64"/>
  <c r="DE1094" i="64" s="1"/>
  <c r="CW994" i="64"/>
  <c r="CW1007" i="64" s="1"/>
  <c r="CQ592" i="64"/>
  <c r="CO2390" i="64"/>
  <c r="DE1716" i="64"/>
  <c r="DE1790" i="64"/>
  <c r="DE1803" i="64" s="1"/>
  <c r="CO1348" i="64"/>
  <c r="CO1375" i="64" s="1"/>
  <c r="DG2467" i="64"/>
  <c r="DG2463" i="64"/>
  <c r="DG2441" i="64"/>
  <c r="DG2411" i="64"/>
  <c r="CY1712" i="64"/>
  <c r="CY1727" i="64" s="1"/>
  <c r="DG1711" i="64"/>
  <c r="DG1726" i="64" s="1"/>
  <c r="CQ1711" i="64"/>
  <c r="CQ1726" i="64" s="1"/>
  <c r="CW1691" i="64"/>
  <c r="DG1687" i="64"/>
  <c r="DG1702" i="64" s="1"/>
  <c r="CQ1687" i="64"/>
  <c r="CQ1702" i="64" s="1"/>
  <c r="DG1638" i="64"/>
  <c r="DG1652" i="64" s="1"/>
  <c r="CW1637" i="64"/>
  <c r="DG1633" i="64"/>
  <c r="DG1647" i="64" s="1"/>
  <c r="CQ1633" i="64"/>
  <c r="CQ1647" i="64" s="1"/>
  <c r="CY1601" i="64"/>
  <c r="CY1624" i="64" s="1"/>
  <c r="DG1584" i="64"/>
  <c r="DG1597" i="64" s="1"/>
  <c r="CY1580" i="64"/>
  <c r="CY1593" i="64" s="1"/>
  <c r="CY2519" i="64"/>
  <c r="CY2533" i="64" s="1"/>
  <c r="CY1913" i="64"/>
  <c r="CY1936" i="64" s="1"/>
  <c r="DG1908" i="64"/>
  <c r="DG1931" i="64" s="1"/>
  <c r="DG1872" i="64"/>
  <c r="DG1899" i="64" s="1"/>
  <c r="DG1349" i="64"/>
  <c r="DG1376" i="64" s="1"/>
  <c r="CQ1972" i="64"/>
  <c r="CQ1997" i="64" s="1"/>
  <c r="DG666" i="64"/>
  <c r="DG679" i="64" s="1"/>
  <c r="BM560" i="64"/>
  <c r="BM580" i="64" s="1"/>
  <c r="Y381" i="64"/>
  <c r="BU617" i="64"/>
  <c r="AO386" i="64"/>
  <c r="BV616" i="64"/>
  <c r="AP385" i="64"/>
  <c r="BW1712" i="64"/>
  <c r="BW1727" i="64" s="1"/>
  <c r="AQ1712" i="64"/>
  <c r="AQ1727" i="64" s="1"/>
  <c r="AV454" i="64"/>
  <c r="BT459" i="64"/>
  <c r="X386" i="64"/>
  <c r="BE385" i="64"/>
  <c r="Y458" i="64"/>
  <c r="Z455" i="64"/>
  <c r="BS404" i="64"/>
  <c r="BC381" i="64"/>
  <c r="AM454" i="64"/>
  <c r="W1711" i="64"/>
  <c r="W1726"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T588" i="64"/>
  <c r="AT603" i="64" s="1"/>
  <c r="CH386" i="64"/>
  <c r="BZ386" i="64"/>
  <c r="BR386" i="64"/>
  <c r="BB386" i="64"/>
  <c r="AT386" i="64"/>
  <c r="AL459" i="64"/>
  <c r="AD386" i="64"/>
  <c r="V386" i="64"/>
  <c r="BS458" i="64"/>
  <c r="BD455" i="64"/>
  <c r="CQ666" i="64"/>
  <c r="CQ679" i="64" s="1"/>
  <c r="CC560" i="64"/>
  <c r="CC580" i="64" s="1"/>
  <c r="AG454" i="64"/>
  <c r="BM386" i="64"/>
  <c r="Y386" i="64"/>
  <c r="BF616" i="64"/>
  <c r="AI1712" i="64"/>
  <c r="AI1727" i="64" s="1"/>
  <c r="BT454" i="64"/>
  <c r="AF454" i="64"/>
  <c r="AN386" i="64"/>
  <c r="U1687" i="64"/>
  <c r="U1702" i="64" s="1"/>
  <c r="CG593" i="64"/>
  <c r="BQ386" i="64"/>
  <c r="BI386" i="64"/>
  <c r="BA386" i="64"/>
  <c r="AS386" i="64"/>
  <c r="AK386" i="64"/>
  <c r="AC386" i="64"/>
  <c r="U593" i="64"/>
  <c r="CH458" i="64"/>
  <c r="V458" i="64"/>
  <c r="BS455" i="64"/>
  <c r="DI1539" i="64"/>
  <c r="DI1574" i="64" s="1"/>
  <c r="DA617" i="64"/>
  <c r="DA1388" i="64"/>
  <c r="DA1415" i="64" s="1"/>
  <c r="CS1388" i="64"/>
  <c r="CS1415" i="64" s="1"/>
  <c r="CS1877" i="64"/>
  <c r="CS1904" i="64" s="1"/>
  <c r="DI1712" i="64"/>
  <c r="DI1727" i="64" s="1"/>
  <c r="DA1103" i="64"/>
  <c r="DA1909" i="64"/>
  <c r="DA1932" i="64" s="1"/>
  <c r="DA1786" i="64"/>
  <c r="DA1799" i="64" s="1"/>
  <c r="DA638" i="64"/>
  <c r="DA644" i="64" s="1"/>
  <c r="CS2386" i="64"/>
  <c r="CS1419" i="64"/>
  <c r="CS1446" i="64" s="1"/>
  <c r="CS589" i="64"/>
  <c r="DI989" i="64"/>
  <c r="DI1002" i="64" s="1"/>
  <c r="DI381" i="64"/>
  <c r="DA1711" i="64"/>
  <c r="DA1726" i="64" s="1"/>
  <c r="DA637" i="64"/>
  <c r="CS1534" i="64"/>
  <c r="CJ381" i="64"/>
  <c r="X381" i="64"/>
  <c r="BD994" i="64"/>
  <c r="BD1007" i="64" s="1"/>
  <c r="CK458" i="64"/>
  <c r="AG385" i="64"/>
  <c r="BF455" i="64"/>
  <c r="BH1230" i="64"/>
  <c r="BH1245" i="64" s="1"/>
  <c r="AB1711" i="64"/>
  <c r="AB1726" i="64" s="1"/>
  <c r="BP386" i="64"/>
  <c r="BY385" i="64"/>
  <c r="AS993" i="64"/>
  <c r="AL589" i="64"/>
  <c r="DH1235" i="64"/>
  <c r="CR642" i="64"/>
  <c r="DH2010" i="64"/>
  <c r="DH1789" i="64"/>
  <c r="DH641" i="64"/>
  <c r="DH1234" i="64"/>
  <c r="DH1249" i="64" s="1"/>
  <c r="DH1352" i="64"/>
  <c r="DH1422" i="64"/>
  <c r="DH1494" i="64"/>
  <c r="DH1538" i="64"/>
  <c r="DH616" i="64"/>
  <c r="DH1258" i="64"/>
  <c r="DH1387" i="64"/>
  <c r="DH408" i="64"/>
  <c r="DH665" i="64"/>
  <c r="DH678" i="64" s="1"/>
  <c r="CZ408" i="64"/>
  <c r="CZ564" i="64"/>
  <c r="CZ1876" i="64"/>
  <c r="CZ592" i="64"/>
  <c r="CZ993" i="64"/>
  <c r="CZ1106" i="64"/>
  <c r="CZ1225" i="64" s="1"/>
  <c r="CZ1328" i="64"/>
  <c r="CZ1976" i="64"/>
  <c r="CZ1458" i="64"/>
  <c r="CZ1912" i="64"/>
  <c r="CZ1944" i="64"/>
  <c r="CZ941" i="64"/>
  <c r="CZ2518" i="64"/>
  <c r="CZ385" i="64"/>
  <c r="CZ458" i="64"/>
  <c r="CZ2010" i="64"/>
  <c r="CZ1789" i="64"/>
  <c r="CR2010" i="64"/>
  <c r="CR1789"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3" i="64"/>
  <c r="DH1900" i="64" s="1"/>
  <c r="DH1941" i="64"/>
  <c r="DH1964" i="64" s="1"/>
  <c r="DH990" i="64"/>
  <c r="DH1003" i="64" s="1"/>
  <c r="DH1103" i="64"/>
  <c r="DH1973" i="64"/>
  <c r="DH1998" i="64" s="1"/>
  <c r="DH1455" i="64"/>
  <c r="DH1482" i="64" s="1"/>
  <c r="DH1909" i="64"/>
  <c r="DH1932" i="64" s="1"/>
  <c r="DH938" i="64"/>
  <c r="DH953" i="64" s="1"/>
  <c r="DH2515" i="64"/>
  <c r="DH2529" i="64" s="1"/>
  <c r="CZ561" i="64"/>
  <c r="CZ1103" i="64"/>
  <c r="CZ1973" i="64"/>
  <c r="CZ1998" i="64" s="1"/>
  <c r="CZ1455" i="64"/>
  <c r="CZ1482" i="64" s="1"/>
  <c r="CZ1580" i="64"/>
  <c r="CZ1593" i="64" s="1"/>
  <c r="CZ990" i="64"/>
  <c r="CZ1003" i="64" s="1"/>
  <c r="CZ1491" i="64"/>
  <c r="CZ1526" i="64" s="1"/>
  <c r="CZ2515" i="64"/>
  <c r="CZ2529" i="64" s="1"/>
  <c r="CZ1786" i="64"/>
  <c r="CZ1799" i="64" s="1"/>
  <c r="CZ938" i="64"/>
  <c r="CZ953" i="64" s="1"/>
  <c r="CZ2007" i="64"/>
  <c r="CZ2032" i="64" s="1"/>
  <c r="CZ2075"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3" i="64"/>
  <c r="CR1900" i="64" s="1"/>
  <c r="CR1909" i="64"/>
  <c r="CR1932" i="64" s="1"/>
  <c r="CR1941" i="64"/>
  <c r="CR1964" i="64" s="1"/>
  <c r="DH1078" i="64"/>
  <c r="DH1093" i="64" s="1"/>
  <c r="DH1324" i="64"/>
  <c r="DH1339" i="64" s="1"/>
  <c r="DH1872" i="64"/>
  <c r="DH1899" i="64" s="1"/>
  <c r="DH1940" i="64"/>
  <c r="DH1963" i="64" s="1"/>
  <c r="DH1972" i="64"/>
  <c r="DH1997" i="64" s="1"/>
  <c r="DH1454" i="64"/>
  <c r="DH1481" i="64" s="1"/>
  <c r="DH1490" i="64"/>
  <c r="DH1525" i="64" s="1"/>
  <c r="DH1785" i="64"/>
  <c r="DH1798" i="64" s="1"/>
  <c r="DH381" i="64"/>
  <c r="DH2514" i="64"/>
  <c r="DH2528" i="64" s="1"/>
  <c r="DH560" i="64"/>
  <c r="DH580" i="64" s="1"/>
  <c r="DH989" i="64"/>
  <c r="DH1002" i="64" s="1"/>
  <c r="DH2430" i="64" s="1"/>
  <c r="DH1102" i="64"/>
  <c r="DH2006" i="64"/>
  <c r="DH2031"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08" i="64"/>
  <c r="CZ1931" i="64" s="1"/>
  <c r="CZ1230" i="64"/>
  <c r="CZ1245" i="64" s="1"/>
  <c r="CZ1872" i="64"/>
  <c r="CZ1899" i="64" s="1"/>
  <c r="CZ588" i="64"/>
  <c r="CZ603" i="64" s="1"/>
  <c r="CZ1254" i="64"/>
  <c r="CZ1267" i="64" s="1"/>
  <c r="CZ1324" i="64"/>
  <c r="CZ1339" i="64" s="1"/>
  <c r="CZ1454" i="64"/>
  <c r="CZ1481" i="64" s="1"/>
  <c r="CZ1940" i="64"/>
  <c r="CZ1963" i="64" s="1"/>
  <c r="CZ1490" i="64"/>
  <c r="CZ1525" i="64" s="1"/>
  <c r="CR454" i="64"/>
  <c r="CR661" i="64"/>
  <c r="CR1972" i="64"/>
  <c r="CR1997" i="64" s="1"/>
  <c r="CR1454" i="64"/>
  <c r="CR1481" i="64" s="1"/>
  <c r="CR1490" i="64"/>
  <c r="CR1525" i="64" s="1"/>
  <c r="CR588" i="64"/>
  <c r="CR603" i="64" s="1"/>
  <c r="CR1078" i="64"/>
  <c r="CR1093" i="64" s="1"/>
  <c r="CR1254" i="64"/>
  <c r="CR1267" i="64" s="1"/>
  <c r="CR1324" i="64"/>
  <c r="CR1339" i="64" s="1"/>
  <c r="CR1785" i="64"/>
  <c r="CR1798" i="64" s="1"/>
  <c r="CR1579" i="64"/>
  <c r="CR1592" i="64" s="1"/>
  <c r="CR1348" i="64"/>
  <c r="CR1375" i="64" s="1"/>
  <c r="CR1418" i="64"/>
  <c r="CR1445" i="64" s="1"/>
  <c r="CR1534" i="64"/>
  <c r="CR2514" i="64"/>
  <c r="CR2528" i="64" s="1"/>
  <c r="CR404" i="64"/>
  <c r="CR612" i="64"/>
  <c r="CR2006" i="64"/>
  <c r="CR2031" i="64" s="1"/>
  <c r="CR560" i="64"/>
  <c r="CR580" i="64" s="1"/>
  <c r="CR1102" i="64"/>
  <c r="BE454" i="64"/>
  <c r="CK386" i="64"/>
  <c r="BE459" i="64"/>
  <c r="CD385" i="64"/>
  <c r="AH385" i="64"/>
  <c r="BG613" i="64"/>
  <c r="S613" i="64"/>
  <c r="CB381" i="64"/>
  <c r="AN637" i="64"/>
  <c r="BL386" i="64"/>
  <c r="AF386" i="64"/>
  <c r="BM458" i="64"/>
  <c r="CL455" i="64"/>
  <c r="AP382" i="64"/>
  <c r="BP1711" i="64"/>
  <c r="BP1726" i="64" s="1"/>
  <c r="AZ1711" i="64"/>
  <c r="AZ1726" i="64" s="1"/>
  <c r="CF386" i="64"/>
  <c r="BH386" i="64"/>
  <c r="AR386" i="64"/>
  <c r="T386" i="64"/>
  <c r="AK592" i="64"/>
  <c r="CE1711" i="64"/>
  <c r="CE1726" i="64" s="1"/>
  <c r="BW612" i="64"/>
  <c r="BO612" i="64"/>
  <c r="BG937" i="64"/>
  <c r="BG952" i="64" s="1"/>
  <c r="AY404" i="64"/>
  <c r="AQ661" i="64"/>
  <c r="AI404" i="64"/>
  <c r="AA404" i="64"/>
  <c r="S1711" i="64"/>
  <c r="S1726" i="64" s="1"/>
  <c r="CE1716" i="64"/>
  <c r="BW1692" i="64"/>
  <c r="BW1707" i="64" s="1"/>
  <c r="BO386" i="64"/>
  <c r="BG386" i="64"/>
  <c r="AY617" i="64"/>
  <c r="AI386" i="64"/>
  <c r="AA386" i="64"/>
  <c r="S1716" i="64"/>
  <c r="CF408" i="64"/>
  <c r="BP385" i="64"/>
  <c r="AZ385" i="64"/>
  <c r="AR385" i="64"/>
  <c r="AB385" i="64"/>
  <c r="T385" i="64"/>
  <c r="BY1688" i="64"/>
  <c r="BY1703" i="64" s="1"/>
  <c r="BQ638" i="64"/>
  <c r="BQ653" i="64" s="1"/>
  <c r="AC638" i="64"/>
  <c r="AC653" i="64" s="1"/>
  <c r="DG386" i="64"/>
  <c r="DG994" i="64"/>
  <c r="DG1007" i="64" s="1"/>
  <c r="DG1083" i="64"/>
  <c r="DG1098" i="64" s="1"/>
  <c r="DG1977" i="64"/>
  <c r="DG2002" i="64" s="1"/>
  <c r="DG1877" i="64"/>
  <c r="DG1904" i="64" s="1"/>
  <c r="DG1913" i="64"/>
  <c r="DG1936" i="64" s="1"/>
  <c r="DG459" i="64"/>
  <c r="DG942" i="64"/>
  <c r="DG2011" i="64"/>
  <c r="DG2036" i="64" s="1"/>
  <c r="DG1459" i="64"/>
  <c r="DG1486" i="64" s="1"/>
  <c r="DG2519" i="64"/>
  <c r="DG2533" i="64" s="1"/>
  <c r="DG642" i="64"/>
  <c r="DG1423" i="64"/>
  <c r="DG1450" i="64" s="1"/>
  <c r="DG1539" i="64"/>
  <c r="DG1574" i="64" s="1"/>
  <c r="DG617" i="64"/>
  <c r="DG1235" i="64"/>
  <c r="DG1259" i="64"/>
  <c r="DG1272" i="64" s="1"/>
  <c r="DG1353" i="64"/>
  <c r="DG1380" i="64" s="1"/>
  <c r="DG1495" i="64"/>
  <c r="DG1530" i="64" s="1"/>
  <c r="DG1790" i="64"/>
  <c r="DG1803"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5" i="64"/>
  <c r="CY1968" i="64" s="1"/>
  <c r="CQ565" i="64"/>
  <c r="CQ593" i="64"/>
  <c r="CQ994" i="64"/>
  <c r="CQ1007" i="64" s="1"/>
  <c r="CQ1107" i="64"/>
  <c r="CQ1329" i="64"/>
  <c r="CQ1877" i="64"/>
  <c r="CQ1904" i="64" s="1"/>
  <c r="CQ1913" i="64"/>
  <c r="CQ1936" i="64" s="1"/>
  <c r="CQ1945" i="64"/>
  <c r="CQ1968" i="64" s="1"/>
  <c r="CQ386" i="64"/>
  <c r="CQ459" i="64"/>
  <c r="CQ942" i="64"/>
  <c r="CQ1083" i="64"/>
  <c r="CQ1098" i="64" s="1"/>
  <c r="CQ1977" i="64"/>
  <c r="CQ2002" i="64" s="1"/>
  <c r="CQ1459" i="64"/>
  <c r="CQ1486" i="64" s="1"/>
  <c r="CQ2519" i="64"/>
  <c r="CQ2533" i="64" s="1"/>
  <c r="CQ2011" i="64"/>
  <c r="CQ2036" i="64" s="1"/>
  <c r="CQ642" i="64"/>
  <c r="CQ1235" i="64"/>
  <c r="CQ1353" i="64"/>
  <c r="CQ1380" i="64" s="1"/>
  <c r="CQ1423" i="64"/>
  <c r="CQ1450" i="64" s="1"/>
  <c r="CQ1539" i="64"/>
  <c r="CQ1574" i="64" s="1"/>
  <c r="CQ1790" i="64"/>
  <c r="CQ1803" i="64" s="1"/>
  <c r="DG641" i="64"/>
  <c r="DG1234" i="64"/>
  <c r="DG1249" i="64" s="1"/>
  <c r="DG1352" i="64"/>
  <c r="DG1422" i="64"/>
  <c r="DG1494" i="64"/>
  <c r="DG1538" i="64"/>
  <c r="DG616" i="64"/>
  <c r="DG1258" i="64"/>
  <c r="DG1387" i="64"/>
  <c r="DG408" i="64"/>
  <c r="DG665" i="64"/>
  <c r="DG678" i="64" s="1"/>
  <c r="DG564" i="64"/>
  <c r="DG592" i="64"/>
  <c r="DG1876" i="64"/>
  <c r="CY564" i="64"/>
  <c r="CY1876" i="64"/>
  <c r="CY592" i="64"/>
  <c r="CY993" i="64"/>
  <c r="CY1106" i="64"/>
  <c r="CY1225" i="64" s="1"/>
  <c r="CY1328" i="64"/>
  <c r="CY1976" i="64"/>
  <c r="CY1458" i="64"/>
  <c r="CY1912" i="64"/>
  <c r="CY1944" i="64"/>
  <c r="CY941" i="64"/>
  <c r="CY2518" i="64"/>
  <c r="CY385" i="64"/>
  <c r="CY458" i="64"/>
  <c r="CY2010" i="64"/>
  <c r="CY1789"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6" i="64"/>
  <c r="DG561" i="64"/>
  <c r="DG1325" i="64"/>
  <c r="DG1340" i="64" s="1"/>
  <c r="DG1873" i="64"/>
  <c r="DG1900" i="64" s="1"/>
  <c r="DG1941" i="64"/>
  <c r="DG1964" i="64" s="1"/>
  <c r="DG613" i="64"/>
  <c r="DG662" i="64"/>
  <c r="DG675" i="64" s="1"/>
  <c r="DG990" i="64"/>
  <c r="DG1003" i="64" s="1"/>
  <c r="DG1103" i="64"/>
  <c r="DG1973" i="64"/>
  <c r="DG1998" i="64" s="1"/>
  <c r="DG1455" i="64"/>
  <c r="DG1482" i="64" s="1"/>
  <c r="DG1909" i="64"/>
  <c r="DG1932" i="64" s="1"/>
  <c r="DG405" i="64"/>
  <c r="DG938" i="64"/>
  <c r="DG953" i="64" s="1"/>
  <c r="DG2515" i="64"/>
  <c r="DG2529" i="64" s="1"/>
  <c r="DG2007" i="64"/>
  <c r="DG2032" i="64" s="1"/>
  <c r="DG2075" i="64" s="1"/>
  <c r="DG1491" i="64"/>
  <c r="DG1526" i="64" s="1"/>
  <c r="DG1535" i="64"/>
  <c r="DG1570" i="64" s="1"/>
  <c r="DG1786" i="64"/>
  <c r="DG1799" i="64" s="1"/>
  <c r="CY662" i="64"/>
  <c r="CY675" i="64" s="1"/>
  <c r="CY990" i="64"/>
  <c r="CY1003" i="64" s="1"/>
  <c r="CY1491" i="64"/>
  <c r="CY1526" i="64" s="1"/>
  <c r="CY2515" i="64"/>
  <c r="CY2529" i="64" s="1"/>
  <c r="CY1786" i="64"/>
  <c r="CY1799" i="64" s="1"/>
  <c r="CY613" i="64"/>
  <c r="CY938" i="64"/>
  <c r="CY953" i="64" s="1"/>
  <c r="CY2007" i="64"/>
  <c r="CY2032" i="64" s="1"/>
  <c r="CY2075"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3" i="64"/>
  <c r="CQ1900" i="64" s="1"/>
  <c r="CQ1909" i="64"/>
  <c r="CQ1932" i="64" s="1"/>
  <c r="CQ1941" i="64"/>
  <c r="CQ1964" i="64" s="1"/>
  <c r="CQ382" i="64"/>
  <c r="CQ395" i="64" s="1"/>
  <c r="CQ1325" i="64"/>
  <c r="CQ1340" i="64" s="1"/>
  <c r="CQ1973" i="64"/>
  <c r="CQ1998" i="64" s="1"/>
  <c r="CQ1455" i="64"/>
  <c r="CQ1482" i="64" s="1"/>
  <c r="CQ1786" i="64"/>
  <c r="CQ1799" i="64" s="1"/>
  <c r="CQ1580" i="64"/>
  <c r="CQ1593" i="64" s="1"/>
  <c r="DG1972" i="64"/>
  <c r="DG1997" i="64" s="1"/>
  <c r="DG1454" i="64"/>
  <c r="DG1481" i="64" s="1"/>
  <c r="DG1490" i="64"/>
  <c r="DG1525" i="64" s="1"/>
  <c r="DG1785" i="64"/>
  <c r="DG1798" i="64" s="1"/>
  <c r="DG1579" i="64"/>
  <c r="DG1592" i="64" s="1"/>
  <c r="DG2514" i="64"/>
  <c r="DG2528" i="64" s="1"/>
  <c r="DG560" i="64"/>
  <c r="DG580" i="64" s="1"/>
  <c r="DG2006" i="64"/>
  <c r="DG2031" i="64" s="1"/>
  <c r="DG1348" i="64"/>
  <c r="DG1375" i="64" s="1"/>
  <c r="DG1418" i="64"/>
  <c r="DG1445" i="64" s="1"/>
  <c r="DG1534" i="64"/>
  <c r="DG1383" i="64"/>
  <c r="DG1410" i="64" s="1"/>
  <c r="CY1383" i="64"/>
  <c r="CY1410" i="64" s="1"/>
  <c r="CY1908" i="64"/>
  <c r="CY1931" i="64" s="1"/>
  <c r="CY1230" i="64"/>
  <c r="CY1245" i="64" s="1"/>
  <c r="CY1872" i="64"/>
  <c r="CY1899" i="64" s="1"/>
  <c r="CY588" i="64"/>
  <c r="CY603" i="64" s="1"/>
  <c r="CY1454" i="64"/>
  <c r="CY1481" i="64" s="1"/>
  <c r="CY1940" i="64"/>
  <c r="CY1963" i="64" s="1"/>
  <c r="CY1490" i="64"/>
  <c r="CY1525" i="64" s="1"/>
  <c r="CY1078" i="64"/>
  <c r="CY1093" i="64" s="1"/>
  <c r="CY1972" i="64"/>
  <c r="CY1997" i="64" s="1"/>
  <c r="CY1785" i="64"/>
  <c r="CY1798" i="64" s="1"/>
  <c r="CY1579" i="64"/>
  <c r="CY1592" i="64" s="1"/>
  <c r="CQ1254" i="64"/>
  <c r="CQ1267" i="64" s="1"/>
  <c r="CQ1785" i="64"/>
  <c r="CQ1798" i="64" s="1"/>
  <c r="CQ1579" i="64"/>
  <c r="CQ1592" i="64" s="1"/>
  <c r="CQ1348" i="64"/>
  <c r="CQ1375" i="64" s="1"/>
  <c r="CQ1418" i="64"/>
  <c r="CQ1445" i="64" s="1"/>
  <c r="CQ1534" i="64"/>
  <c r="CQ2514" i="64"/>
  <c r="CQ2528" i="64" s="1"/>
  <c r="CQ2006" i="64"/>
  <c r="CQ2031" i="64" s="1"/>
  <c r="CQ1383" i="64"/>
  <c r="CQ1410" i="64" s="1"/>
  <c r="CK381" i="64"/>
  <c r="AW1711" i="64"/>
  <c r="AW1726" i="64" s="1"/>
  <c r="BN616" i="64"/>
  <c r="Z385" i="64"/>
  <c r="BO613" i="64"/>
  <c r="AA405" i="64"/>
  <c r="BL989" i="64"/>
  <c r="BL1002" i="64" s="1"/>
  <c r="AV386" i="64"/>
  <c r="BU385" i="64"/>
  <c r="AW385" i="64"/>
  <c r="BV455" i="64"/>
  <c r="AH455" i="64"/>
  <c r="T637" i="64"/>
  <c r="BX386" i="64"/>
  <c r="AZ386" i="64"/>
  <c r="AJ386" i="64"/>
  <c r="CG408" i="64"/>
  <c r="BQ385" i="64"/>
  <c r="BA385" i="64"/>
  <c r="AC592" i="64"/>
  <c r="BB638" i="64"/>
  <c r="BB653" i="64" s="1"/>
  <c r="CL454" i="64"/>
  <c r="CD454" i="64"/>
  <c r="BV404" i="64"/>
  <c r="BN454" i="64"/>
  <c r="AX404" i="64"/>
  <c r="AP454" i="64"/>
  <c r="AH1711" i="64"/>
  <c r="AH1726" i="64" s="1"/>
  <c r="Z454" i="64"/>
  <c r="CL386" i="64"/>
  <c r="CD386" i="64"/>
  <c r="BV386" i="64"/>
  <c r="BN386" i="64"/>
  <c r="BF386" i="64"/>
  <c r="AX386" i="64"/>
  <c r="AP386" i="64"/>
  <c r="AH942" i="64"/>
  <c r="Z386" i="64"/>
  <c r="CE941" i="64"/>
  <c r="BO408" i="64"/>
  <c r="BG408" i="64"/>
  <c r="AY1234" i="64"/>
  <c r="AY1249" i="64" s="1"/>
  <c r="AQ408" i="64"/>
  <c r="AI1691" i="64"/>
  <c r="S1691" i="64"/>
  <c r="CF405" i="64"/>
  <c r="BP1712" i="64"/>
  <c r="BP1727" i="64" s="1"/>
  <c r="BH405" i="64"/>
  <c r="AZ405" i="64"/>
  <c r="AR405" i="64"/>
  <c r="AJ1712" i="64"/>
  <c r="AJ1727"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77" i="64"/>
  <c r="CW2002" i="64" s="1"/>
  <c r="CO617" i="64"/>
  <c r="DE1422" i="64"/>
  <c r="CW2440" i="64"/>
  <c r="CO1458" i="64"/>
  <c r="DE455" i="64"/>
  <c r="CW561" i="64"/>
  <c r="CO1349" i="64"/>
  <c r="CO1376" i="64" s="1"/>
  <c r="DE560" i="64"/>
  <c r="DE580" i="64" s="1"/>
  <c r="CW637" i="64"/>
  <c r="CO560" i="64"/>
  <c r="CO580" i="64" s="1"/>
  <c r="DD1423" i="64"/>
  <c r="DD1450" i="64" s="1"/>
  <c r="CV1329" i="64"/>
  <c r="DD665" i="64"/>
  <c r="DD678" i="64" s="1"/>
  <c r="CV564" i="64"/>
  <c r="DD455" i="64"/>
  <c r="CV382" i="64"/>
  <c r="CV395" i="64" s="1"/>
  <c r="DD381" i="64"/>
  <c r="CV404" i="64"/>
  <c r="DK1945" i="64"/>
  <c r="DK1968" i="64" s="1"/>
  <c r="DC1605" i="64"/>
  <c r="CU1637" i="64"/>
  <c r="CU662" i="64"/>
  <c r="CU675" i="64" s="1"/>
  <c r="DC1078" i="64"/>
  <c r="DC1093" i="64" s="1"/>
  <c r="DJ382" i="64"/>
  <c r="DJ395" i="64" s="1"/>
  <c r="DB662" i="64"/>
  <c r="DB675" i="64" s="1"/>
  <c r="CT1349" i="64"/>
  <c r="CT1376" i="64" s="1"/>
  <c r="DE2467" i="64"/>
  <c r="DE2466" i="64"/>
  <c r="CW2441" i="64"/>
  <c r="DE2437" i="64"/>
  <c r="CO2436" i="64"/>
  <c r="CW2386" i="64"/>
  <c r="CO1716" i="64"/>
  <c r="DE1711" i="64"/>
  <c r="DE1726" i="64" s="1"/>
  <c r="CW1692" i="64"/>
  <c r="CW1707" i="64" s="1"/>
  <c r="DE1688" i="64"/>
  <c r="DE1703" i="64" s="1"/>
  <c r="CO1688" i="64"/>
  <c r="CO1703" i="64" s="1"/>
  <c r="CO1656" i="64"/>
  <c r="CO1678" i="64" s="1"/>
  <c r="DE1634" i="64"/>
  <c r="DE1648" i="64" s="1"/>
  <c r="CO1634" i="64"/>
  <c r="CO1648" i="64" s="1"/>
  <c r="DE1602" i="64"/>
  <c r="DE1625" i="64" s="1"/>
  <c r="CO1602" i="64"/>
  <c r="CO1625" i="64" s="1"/>
  <c r="DE1580" i="64"/>
  <c r="DE1593" i="64" s="1"/>
  <c r="CO1580" i="64"/>
  <c r="CO1593" i="64" s="1"/>
  <c r="DE1785" i="64"/>
  <c r="DE1798" i="64" s="1"/>
  <c r="DE2518" i="64"/>
  <c r="CW2514" i="64"/>
  <c r="CW2528" i="64" s="1"/>
  <c r="CW1538" i="64"/>
  <c r="DE1494" i="64"/>
  <c r="CO1944" i="64"/>
  <c r="DE1912" i="64"/>
  <c r="CO1422" i="64"/>
  <c r="CW1419" i="64"/>
  <c r="CW1446" i="64" s="1"/>
  <c r="CW1387" i="64"/>
  <c r="CO1383" i="64"/>
  <c r="CO1410" i="64" s="1"/>
  <c r="DE1352" i="64"/>
  <c r="CW2010" i="64"/>
  <c r="CO2006" i="64"/>
  <c r="CO2031" i="64" s="1"/>
  <c r="DE1325" i="64"/>
  <c r="DE1340" i="64" s="1"/>
  <c r="CW1324" i="64"/>
  <c r="CW1339" i="64" s="1"/>
  <c r="CO1231" i="64"/>
  <c r="CO1246" i="64" s="1"/>
  <c r="DE1107" i="64"/>
  <c r="CO1107" i="64"/>
  <c r="CW1083" i="64"/>
  <c r="CW1098" i="64" s="1"/>
  <c r="DE612" i="64"/>
  <c r="CW565" i="64"/>
  <c r="CW455" i="64"/>
  <c r="CW454" i="64"/>
  <c r="DE409" i="64"/>
  <c r="DE419" i="64" s="1"/>
  <c r="CO409" i="64"/>
  <c r="CO419" i="64" s="1"/>
  <c r="CO404" i="64"/>
  <c r="CW386" i="64"/>
  <c r="DE382" i="64"/>
  <c r="DE395" i="64" s="1"/>
  <c r="DE381" i="64"/>
  <c r="CW2462" i="64"/>
  <c r="DE2440" i="64"/>
  <c r="CO2437" i="64"/>
  <c r="CW2416" i="64"/>
  <c r="CW2415" i="64"/>
  <c r="CW2389" i="64"/>
  <c r="DE2385" i="64"/>
  <c r="CW1661" i="64"/>
  <c r="DE1657" i="64"/>
  <c r="DE1679" i="64" s="1"/>
  <c r="CO1657" i="64"/>
  <c r="CO1679" i="64" s="1"/>
  <c r="CW1638" i="64"/>
  <c r="CW1652" i="64" s="1"/>
  <c r="CW1606" i="64"/>
  <c r="CW1584" i="64"/>
  <c r="CW1597" i="64" s="1"/>
  <c r="CW1789" i="64"/>
  <c r="CO1534" i="64"/>
  <c r="DE1945" i="64"/>
  <c r="DE1968" i="64" s="1"/>
  <c r="CO1945" i="64"/>
  <c r="CO1968" i="64" s="1"/>
  <c r="CW1941" i="64"/>
  <c r="CW1964" i="64" s="1"/>
  <c r="CW1876" i="64"/>
  <c r="CO1872" i="64"/>
  <c r="CO1899" i="64" s="1"/>
  <c r="CW1458" i="64"/>
  <c r="CO1454" i="64"/>
  <c r="CO1481" i="64" s="1"/>
  <c r="DE1423" i="64"/>
  <c r="DE1450" i="64" s="1"/>
  <c r="CO1423" i="64"/>
  <c r="CO1450" i="64" s="1"/>
  <c r="DE1384" i="64"/>
  <c r="DE1411" i="64" s="1"/>
  <c r="CO1384" i="64"/>
  <c r="CO1411" i="64" s="1"/>
  <c r="CO1976" i="64"/>
  <c r="CW1973" i="64"/>
  <c r="CW1998" i="64" s="1"/>
  <c r="DE2007" i="64"/>
  <c r="DE2032" i="64" s="1"/>
  <c r="DE2075" i="64" s="1"/>
  <c r="CO2007" i="64"/>
  <c r="CO2032" i="64" s="1"/>
  <c r="CO2075"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6" i="64"/>
  <c r="CW2463" i="64"/>
  <c r="DE2412" i="64"/>
  <c r="CO2412" i="64"/>
  <c r="CW1715" i="64"/>
  <c r="CO1711" i="64"/>
  <c r="CO1726" i="64" s="1"/>
  <c r="DE1691" i="64"/>
  <c r="CW1687" i="64"/>
  <c r="CW1702" i="64" s="1"/>
  <c r="DE1660" i="64"/>
  <c r="DE1637" i="64"/>
  <c r="CW1633" i="64"/>
  <c r="CW1647" i="64" s="1"/>
  <c r="DE1605" i="64"/>
  <c r="CW1601" i="64"/>
  <c r="CW1624" i="64" s="1"/>
  <c r="DE1583" i="64"/>
  <c r="CW1579" i="64"/>
  <c r="CW1592" i="64" s="1"/>
  <c r="DE1786" i="64"/>
  <c r="DE1799" i="64" s="1"/>
  <c r="CO1785" i="64"/>
  <c r="CO1798" i="64" s="1"/>
  <c r="CO2518" i="64"/>
  <c r="CW2515" i="64"/>
  <c r="CW2529" i="64" s="1"/>
  <c r="CW1539" i="64"/>
  <c r="CW1574" i="64" s="1"/>
  <c r="DE1535" i="64"/>
  <c r="DE1570" i="64" s="1"/>
  <c r="CO1535" i="64"/>
  <c r="CO1570" i="64" s="1"/>
  <c r="DE1495" i="64"/>
  <c r="DE1530" i="64" s="1"/>
  <c r="CO1495" i="64"/>
  <c r="CO1530" i="64" s="1"/>
  <c r="CO1494" i="64"/>
  <c r="CW1490" i="64"/>
  <c r="CW1525" i="64" s="1"/>
  <c r="DE1940" i="64"/>
  <c r="DE1963" i="64" s="1"/>
  <c r="CO1912" i="64"/>
  <c r="CW1908" i="64"/>
  <c r="CW1931" i="64" s="1"/>
  <c r="CW1877" i="64"/>
  <c r="CW1904" i="64" s="1"/>
  <c r="DE1873" i="64"/>
  <c r="DE1900" i="64" s="1"/>
  <c r="CO1873" i="64"/>
  <c r="CO1900" i="64" s="1"/>
  <c r="DE1455" i="64"/>
  <c r="DE1482" i="64" s="1"/>
  <c r="CO1455" i="64"/>
  <c r="CO1482" i="64" s="1"/>
  <c r="DE1418" i="64"/>
  <c r="DE1445" i="64" s="1"/>
  <c r="CW1388" i="64"/>
  <c r="CW1415" i="64" s="1"/>
  <c r="CO1352" i="64"/>
  <c r="CW1349" i="64"/>
  <c r="CW1376" i="64" s="1"/>
  <c r="CW1348" i="64"/>
  <c r="CW1375" i="64" s="1"/>
  <c r="DE1977" i="64"/>
  <c r="DE2002" i="64" s="1"/>
  <c r="CO1977" i="64"/>
  <c r="CO2002" i="64" s="1"/>
  <c r="DE1972" i="64"/>
  <c r="DE1997" i="64" s="1"/>
  <c r="CW2011" i="64"/>
  <c r="CW2036"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DE404" i="64"/>
  <c r="CW382" i="64"/>
  <c r="CW395" i="64" s="1"/>
  <c r="CO2467" i="64"/>
  <c r="DE2462" i="64"/>
  <c r="DE2441" i="64"/>
  <c r="CO2440" i="64"/>
  <c r="CW2436" i="64"/>
  <c r="CO2411" i="64"/>
  <c r="CW2390" i="64"/>
  <c r="DE2386" i="64"/>
  <c r="CO2385" i="64"/>
  <c r="CW1716" i="64"/>
  <c r="DE1712" i="64"/>
  <c r="DE1727" i="64" s="1"/>
  <c r="CO1712" i="64"/>
  <c r="CO1727" i="64" s="1"/>
  <c r="DE1692" i="64"/>
  <c r="DE1707" i="64" s="1"/>
  <c r="CW1656" i="64"/>
  <c r="CW1678" i="64" s="1"/>
  <c r="CW1790" i="64"/>
  <c r="CW1803" i="64" s="1"/>
  <c r="CO1786" i="64"/>
  <c r="CO1799" i="64" s="1"/>
  <c r="DE2519" i="64"/>
  <c r="DE2533" i="64" s="1"/>
  <c r="CO2519" i="64"/>
  <c r="CO2533" i="64" s="1"/>
  <c r="DE2514" i="64"/>
  <c r="DE2528" i="64" s="1"/>
  <c r="DE1538" i="64"/>
  <c r="CW1491" i="64"/>
  <c r="CW1526" i="64" s="1"/>
  <c r="CW1944" i="64"/>
  <c r="DE1913" i="64"/>
  <c r="DE1936" i="64" s="1"/>
  <c r="CO1913" i="64"/>
  <c r="CO1936" i="64" s="1"/>
  <c r="CW1909" i="64"/>
  <c r="CW1932" i="64" s="1"/>
  <c r="CW1459" i="64"/>
  <c r="CW1486" i="64" s="1"/>
  <c r="CW1422" i="64"/>
  <c r="DE1387" i="64"/>
  <c r="CW1383" i="64"/>
  <c r="CW1410" i="64" s="1"/>
  <c r="DE1353" i="64"/>
  <c r="DE1380" i="64" s="1"/>
  <c r="CO1353" i="64"/>
  <c r="CO1380" i="64" s="1"/>
  <c r="DE2010" i="64"/>
  <c r="CW2006" i="64"/>
  <c r="CW2031"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1" i="64"/>
  <c r="DE2416" i="64"/>
  <c r="DE2415" i="64"/>
  <c r="DE2389" i="64"/>
  <c r="CO2386" i="64"/>
  <c r="CO1691" i="64"/>
  <c r="CW1688" i="64"/>
  <c r="CW1703" i="64" s="1"/>
  <c r="CO1660" i="64"/>
  <c r="CO1637" i="64"/>
  <c r="CW1634" i="64"/>
  <c r="CW1648" i="64" s="1"/>
  <c r="CO1605" i="64"/>
  <c r="CW1602" i="64"/>
  <c r="CW1625" i="64" s="1"/>
  <c r="CO1583" i="64"/>
  <c r="CW1580" i="64"/>
  <c r="CW1593" i="64" s="1"/>
  <c r="DE1789" i="64"/>
  <c r="CW1534" i="64"/>
  <c r="DE1490" i="64"/>
  <c r="DE1525" i="64" s="1"/>
  <c r="CO1940" i="64"/>
  <c r="CO1963" i="64" s="1"/>
  <c r="DE1876" i="64"/>
  <c r="CW1872" i="64"/>
  <c r="CW1899" i="64" s="1"/>
  <c r="DE1458" i="64"/>
  <c r="CW1454" i="64"/>
  <c r="CW1481" i="64" s="1"/>
  <c r="DE1419" i="64"/>
  <c r="DE1446" i="64" s="1"/>
  <c r="CO1418" i="64"/>
  <c r="CO1445" i="64" s="1"/>
  <c r="DE1348" i="64"/>
  <c r="DE1375" i="64" s="1"/>
  <c r="CW1976" i="64"/>
  <c r="CO1972" i="64"/>
  <c r="CO1997"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67" i="64"/>
  <c r="CW2466" i="64"/>
  <c r="CW2437" i="64"/>
  <c r="CW2411" i="64"/>
  <c r="DE1715" i="64"/>
  <c r="CW1711" i="64"/>
  <c r="CW1726" i="64" s="1"/>
  <c r="CO1692" i="64"/>
  <c r="CO1707" i="64" s="1"/>
  <c r="DE1687" i="64"/>
  <c r="DE1702" i="64" s="1"/>
  <c r="DE1661" i="64"/>
  <c r="CO1661" i="64"/>
  <c r="CW1657" i="64"/>
  <c r="CW1679" i="64" s="1"/>
  <c r="DE1638" i="64"/>
  <c r="DE1652" i="64" s="1"/>
  <c r="CO1638" i="64"/>
  <c r="CO1652" i="64" s="1"/>
  <c r="DE1633" i="64"/>
  <c r="DE1647" i="64" s="1"/>
  <c r="DE1606" i="64"/>
  <c r="CO1606" i="64"/>
  <c r="DE1601" i="64"/>
  <c r="DE1624" i="64" s="1"/>
  <c r="DE1584" i="64"/>
  <c r="DE1597" i="64" s="1"/>
  <c r="CO1584" i="64"/>
  <c r="CO1597" i="64" s="1"/>
  <c r="DE1579" i="64"/>
  <c r="DE1592" i="64" s="1"/>
  <c r="CW1785" i="64"/>
  <c r="CW1798" i="64" s="1"/>
  <c r="CW2518" i="64"/>
  <c r="CO2514" i="64"/>
  <c r="CO2528" i="64" s="1"/>
  <c r="CO1538" i="64"/>
  <c r="CW1494" i="64"/>
  <c r="CW1945" i="64"/>
  <c r="CW1968" i="64" s="1"/>
  <c r="DE1941" i="64"/>
  <c r="DE1964" i="64" s="1"/>
  <c r="CO1941" i="64"/>
  <c r="CO1964" i="64" s="1"/>
  <c r="CW1912" i="64"/>
  <c r="DE1908" i="64"/>
  <c r="DE1931" i="64" s="1"/>
  <c r="CW1423" i="64"/>
  <c r="CW1450" i="64" s="1"/>
  <c r="CO1419" i="64"/>
  <c r="CO1446" i="64" s="1"/>
  <c r="DE1388" i="64"/>
  <c r="DE1415" i="64" s="1"/>
  <c r="CO1387" i="64"/>
  <c r="CW1384" i="64"/>
  <c r="CW1411" i="64" s="1"/>
  <c r="CW1352" i="64"/>
  <c r="DE1973" i="64"/>
  <c r="DE1998" i="64" s="1"/>
  <c r="CO1973" i="64"/>
  <c r="CO1998" i="64" s="1"/>
  <c r="CO2010" i="64"/>
  <c r="CW2007" i="64"/>
  <c r="CW2032" i="64" s="1"/>
  <c r="CW2075"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3" i="64"/>
  <c r="CO2463" i="64"/>
  <c r="DE2436" i="64"/>
  <c r="CO2415" i="64"/>
  <c r="CW2412" i="64"/>
  <c r="CO2389" i="64"/>
  <c r="CW2385" i="64"/>
  <c r="DE1656" i="64"/>
  <c r="DE1678" i="64" s="1"/>
  <c r="CO1789" i="64"/>
  <c r="DE2515" i="64"/>
  <c r="DE2529" i="64" s="1"/>
  <c r="CO2515" i="64"/>
  <c r="CO2529" i="64" s="1"/>
  <c r="DE1539" i="64"/>
  <c r="DE1574" i="64" s="1"/>
  <c r="CO1539" i="64"/>
  <c r="CO1574" i="64" s="1"/>
  <c r="CW1535" i="64"/>
  <c r="CW1570" i="64" s="1"/>
  <c r="CW1495" i="64"/>
  <c r="CW1530" i="64" s="1"/>
  <c r="DE1944" i="64"/>
  <c r="DE1909" i="64"/>
  <c r="DE1932" i="64" s="1"/>
  <c r="DE1877" i="64"/>
  <c r="DE1904" i="64" s="1"/>
  <c r="CO1876" i="64"/>
  <c r="CW1873" i="64"/>
  <c r="CW1900" i="64" s="1"/>
  <c r="CW1455" i="64"/>
  <c r="CW1482" i="64" s="1"/>
  <c r="CO1388" i="64"/>
  <c r="CO1415" i="64" s="1"/>
  <c r="DE1383" i="64"/>
  <c r="DE1410" i="64" s="1"/>
  <c r="DE1349" i="64"/>
  <c r="DE1376" i="64" s="1"/>
  <c r="DE2011" i="64"/>
  <c r="DE2036" i="64" s="1"/>
  <c r="CO2011" i="64"/>
  <c r="CO2036" i="64" s="1"/>
  <c r="DE2006" i="64"/>
  <c r="DE2031"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2" i="64"/>
  <c r="DD1692" i="64"/>
  <c r="DD1707" i="64" s="1"/>
  <c r="CV1605" i="64"/>
  <c r="DD1078" i="64"/>
  <c r="DD1093" i="64" s="1"/>
  <c r="DD938" i="64"/>
  <c r="DD953" i="64" s="1"/>
  <c r="CV2519" i="64"/>
  <c r="CV2533" i="64" s="1"/>
  <c r="DD1458" i="64"/>
  <c r="CV1234" i="64"/>
  <c r="CV1249" i="64" s="1"/>
  <c r="CV990" i="64"/>
  <c r="CV1003" i="64" s="1"/>
  <c r="DD561" i="64"/>
  <c r="CV2437" i="64"/>
  <c r="DD1538" i="64"/>
  <c r="DD1490" i="64"/>
  <c r="DD1525" i="64" s="1"/>
  <c r="DD1419" i="64"/>
  <c r="DD1446" i="64" s="1"/>
  <c r="DD637" i="64"/>
  <c r="DD612" i="64"/>
  <c r="CV2390" i="64"/>
  <c r="CV1688" i="64"/>
  <c r="CV1703" i="64" s="1"/>
  <c r="CV1634" i="64"/>
  <c r="CV1648" i="64" s="1"/>
  <c r="DD1459" i="64"/>
  <c r="DD1486" i="64" s="1"/>
  <c r="CV1258" i="64"/>
  <c r="CV458" i="64"/>
  <c r="DD1660" i="64"/>
  <c r="DD1789" i="64"/>
  <c r="DD1539" i="64"/>
  <c r="DD1574" i="64" s="1"/>
  <c r="CV1534" i="64"/>
  <c r="DD1491" i="64"/>
  <c r="DD1526" i="64" s="1"/>
  <c r="CV1973" i="64"/>
  <c r="CV1998" i="64" s="1"/>
  <c r="DD2440" i="64"/>
  <c r="CV1691" i="64"/>
  <c r="CV1637" i="64"/>
  <c r="CV1259" i="64"/>
  <c r="CV1272" i="64" s="1"/>
  <c r="CV1103" i="64"/>
  <c r="DD994" i="64"/>
  <c r="DD1007" i="64" s="1"/>
  <c r="DD385" i="64"/>
  <c r="DD2411" i="64"/>
  <c r="DD1661" i="64"/>
  <c r="CV1656" i="64"/>
  <c r="CV1678" i="64" s="1"/>
  <c r="CV1602" i="64"/>
  <c r="CV1625" i="64" s="1"/>
  <c r="DD1790" i="64"/>
  <c r="DD1803" i="64" s="1"/>
  <c r="CV1785" i="64"/>
  <c r="CV1798" i="64" s="1"/>
  <c r="CV1976" i="64"/>
  <c r="CV1328" i="64"/>
  <c r="CV641" i="64"/>
  <c r="DD2467" i="64"/>
  <c r="CV2436" i="64"/>
  <c r="CV2389" i="64"/>
  <c r="CV1687" i="64"/>
  <c r="CV1702" i="64" s="1"/>
  <c r="CV1633" i="64"/>
  <c r="CV1647" i="64" s="1"/>
  <c r="CV1601" i="64"/>
  <c r="CV1624" i="64" s="1"/>
  <c r="DD1786" i="64"/>
  <c r="DD1799" i="64" s="1"/>
  <c r="CV2518" i="64"/>
  <c r="CV2515" i="64"/>
  <c r="CV2529" i="64" s="1"/>
  <c r="CV1945" i="64"/>
  <c r="CV1968" i="64" s="1"/>
  <c r="CV1913" i="64"/>
  <c r="CV1936" i="64" s="1"/>
  <c r="DD1455" i="64"/>
  <c r="DD1482" i="64" s="1"/>
  <c r="DD1454" i="64"/>
  <c r="DD1481" i="64" s="1"/>
  <c r="DD1418" i="64"/>
  <c r="DD1445" i="64" s="1"/>
  <c r="CV1388" i="64"/>
  <c r="CV1415" i="64" s="1"/>
  <c r="CV1972" i="64"/>
  <c r="CV1997" i="64" s="1"/>
  <c r="CV2011" i="64"/>
  <c r="CV2036" i="64" s="1"/>
  <c r="DD1255" i="64"/>
  <c r="DD1268" i="64" s="1"/>
  <c r="DD1231" i="64"/>
  <c r="DD1246" i="64" s="1"/>
  <c r="DD1102" i="64"/>
  <c r="DD941" i="64"/>
  <c r="CV661" i="64"/>
  <c r="CV642" i="64"/>
  <c r="DD638" i="64"/>
  <c r="CV613" i="64"/>
  <c r="CV592" i="64"/>
  <c r="DD589" i="64"/>
  <c r="CV588" i="64"/>
  <c r="CV603" i="64" s="1"/>
  <c r="DD454" i="64"/>
  <c r="DD405" i="64"/>
  <c r="CV2466" i="64"/>
  <c r="CV2463" i="64"/>
  <c r="DD2437" i="64"/>
  <c r="CV2416" i="64"/>
  <c r="CV1716" i="64"/>
  <c r="DD1691" i="64"/>
  <c r="DD1657" i="64"/>
  <c r="DD1679" i="64" s="1"/>
  <c r="DD1656" i="64"/>
  <c r="DD1678" i="64" s="1"/>
  <c r="DD1638" i="64"/>
  <c r="DD1652" i="64" s="1"/>
  <c r="DD1637" i="64"/>
  <c r="DD1606" i="64"/>
  <c r="DD1605" i="64"/>
  <c r="CV1584" i="64"/>
  <c r="CV1597" i="64" s="1"/>
  <c r="DD1785" i="64"/>
  <c r="DD1798" i="64" s="1"/>
  <c r="CV2514" i="64"/>
  <c r="CV2528" i="64" s="1"/>
  <c r="DD1535" i="64"/>
  <c r="DD1570" i="64" s="1"/>
  <c r="DD1534" i="64"/>
  <c r="CV1944" i="64"/>
  <c r="CV1941" i="64"/>
  <c r="CV1964" i="64" s="1"/>
  <c r="CV1912" i="64"/>
  <c r="CV1877" i="64"/>
  <c r="CV1904" i="64" s="1"/>
  <c r="CV1387" i="64"/>
  <c r="CV1384" i="64"/>
  <c r="CV1411" i="64" s="1"/>
  <c r="CV1353" i="64"/>
  <c r="CV1380" i="64" s="1"/>
  <c r="DD1977" i="64"/>
  <c r="DD2002" i="64" s="1"/>
  <c r="DD1976" i="64"/>
  <c r="CV2010" i="64"/>
  <c r="CV2007" i="64"/>
  <c r="CV2032" i="64" s="1"/>
  <c r="CV2075" i="64" s="1"/>
  <c r="DD1329" i="64"/>
  <c r="DD1328" i="64"/>
  <c r="DD1324" i="64"/>
  <c r="DD1339" i="64" s="1"/>
  <c r="DD989" i="64"/>
  <c r="DD1002" i="64" s="1"/>
  <c r="CV937" i="64"/>
  <c r="CV952" i="64" s="1"/>
  <c r="DD662" i="64"/>
  <c r="DD675" i="64" s="1"/>
  <c r="DD564" i="64"/>
  <c r="CV455" i="64"/>
  <c r="CV408" i="64"/>
  <c r="DD2436" i="64"/>
  <c r="DD2390" i="64"/>
  <c r="DD2389" i="64"/>
  <c r="CV2386" i="64"/>
  <c r="DD1688" i="64"/>
  <c r="DD1703" i="64" s="1"/>
  <c r="DD1687" i="64"/>
  <c r="DD1702" i="64" s="1"/>
  <c r="DD1634" i="64"/>
  <c r="DD1648" i="64" s="1"/>
  <c r="DD1633" i="64"/>
  <c r="DD1647" i="64" s="1"/>
  <c r="DD1602" i="64"/>
  <c r="DD1625" i="64" s="1"/>
  <c r="DD1601" i="64"/>
  <c r="DD1624" i="64" s="1"/>
  <c r="CV1583" i="64"/>
  <c r="CV1580" i="64"/>
  <c r="CV1593" i="64" s="1"/>
  <c r="DD2519" i="64"/>
  <c r="DD2533" i="64" s="1"/>
  <c r="DD2518" i="64"/>
  <c r="CV1495" i="64"/>
  <c r="CV1530" i="64" s="1"/>
  <c r="CV1940" i="64"/>
  <c r="CV1963" i="64" s="1"/>
  <c r="CV1909" i="64"/>
  <c r="CV1932" i="64" s="1"/>
  <c r="DD1388" i="64"/>
  <c r="DD1415" i="64" s="1"/>
  <c r="CV1383" i="64"/>
  <c r="CV1410" i="64" s="1"/>
  <c r="CV1352" i="64"/>
  <c r="CV1349" i="64"/>
  <c r="CV1376" i="64" s="1"/>
  <c r="DD1973" i="64"/>
  <c r="DD1998" i="64" s="1"/>
  <c r="DD1972" i="64"/>
  <c r="DD1997" i="64" s="1"/>
  <c r="CV2006" i="64"/>
  <c r="CV2031" i="64" s="1"/>
  <c r="DD1325" i="64"/>
  <c r="DD1340" i="64" s="1"/>
  <c r="DD1258" i="64"/>
  <c r="DD1234" i="64"/>
  <c r="DD1249" i="64" s="1"/>
  <c r="CV1106" i="64"/>
  <c r="CV1225" i="64" s="1"/>
  <c r="DD1079" i="64"/>
  <c r="DD1094" i="64" s="1"/>
  <c r="CV993" i="64"/>
  <c r="CV665" i="64"/>
  <c r="CV678" i="64" s="1"/>
  <c r="DD641" i="64"/>
  <c r="DD616" i="64"/>
  <c r="CV560" i="64"/>
  <c r="CV580" i="64" s="1"/>
  <c r="DD404" i="64"/>
  <c r="DD2466" i="64"/>
  <c r="CV2462" i="64"/>
  <c r="DD2416" i="64"/>
  <c r="CV2385" i="64"/>
  <c r="CV1715" i="64"/>
  <c r="CV1712" i="64"/>
  <c r="CV1727" i="64" s="1"/>
  <c r="CV1579" i="64"/>
  <c r="CV1592" i="64" s="1"/>
  <c r="DD2515" i="64"/>
  <c r="DD2529" i="64" s="1"/>
  <c r="DD2514" i="64"/>
  <c r="DD2528" i="64" s="1"/>
  <c r="CV1494" i="64"/>
  <c r="DD1945" i="64"/>
  <c r="DD1968" i="64" s="1"/>
  <c r="DD1944" i="64"/>
  <c r="DD1913" i="64"/>
  <c r="DD1936" i="64" s="1"/>
  <c r="DD1912" i="64"/>
  <c r="CV1908" i="64"/>
  <c r="CV1931" i="64" s="1"/>
  <c r="CV1876" i="64"/>
  <c r="CV1873" i="64"/>
  <c r="CV1900" i="64" s="1"/>
  <c r="CV1423" i="64"/>
  <c r="CV1450" i="64" s="1"/>
  <c r="DD1387" i="64"/>
  <c r="DD2011" i="64"/>
  <c r="DD2036" i="64" s="1"/>
  <c r="DD2010"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3" i="64"/>
  <c r="DD2462" i="64"/>
  <c r="CV2441" i="64"/>
  <c r="CV2415" i="64"/>
  <c r="CV2412" i="64"/>
  <c r="DD2386" i="64"/>
  <c r="DD1716" i="64"/>
  <c r="CV1711" i="64"/>
  <c r="CV1726" i="64" s="1"/>
  <c r="CV1661" i="64"/>
  <c r="DD1584" i="64"/>
  <c r="DD1597" i="64" s="1"/>
  <c r="DD1583" i="64"/>
  <c r="CV1790" i="64"/>
  <c r="CV1803" i="64" s="1"/>
  <c r="CV1539" i="64"/>
  <c r="CV1574" i="64" s="1"/>
  <c r="CV1491" i="64"/>
  <c r="CV1526" i="64" s="1"/>
  <c r="DD1941" i="64"/>
  <c r="DD1964" i="64" s="1"/>
  <c r="DD1940" i="64"/>
  <c r="DD1963" i="64" s="1"/>
  <c r="DD1909" i="64"/>
  <c r="DD1932" i="64" s="1"/>
  <c r="DD1877" i="64"/>
  <c r="DD1904" i="64" s="1"/>
  <c r="CV1872" i="64"/>
  <c r="CV1899" i="64" s="1"/>
  <c r="CV1459" i="64"/>
  <c r="CV1486" i="64" s="1"/>
  <c r="CV1422" i="64"/>
  <c r="CV1419" i="64"/>
  <c r="CV1446" i="64" s="1"/>
  <c r="DD1384" i="64"/>
  <c r="DD1411" i="64" s="1"/>
  <c r="DD1383" i="64"/>
  <c r="DD1410" i="64" s="1"/>
  <c r="DD1353" i="64"/>
  <c r="DD1380" i="64" s="1"/>
  <c r="DD1352" i="64"/>
  <c r="CV1348" i="64"/>
  <c r="CV1375" i="64" s="1"/>
  <c r="DD2007" i="64"/>
  <c r="DD2032" i="64" s="1"/>
  <c r="DD2075" i="64" s="1"/>
  <c r="DD2006" i="64"/>
  <c r="DD2031" i="64" s="1"/>
  <c r="CV1255" i="64"/>
  <c r="CV1268" i="64" s="1"/>
  <c r="CV1230" i="64"/>
  <c r="CV1245" i="64" s="1"/>
  <c r="DD937" i="64"/>
  <c r="DD952" i="64" s="1"/>
  <c r="DD661" i="64"/>
  <c r="DD592" i="64"/>
  <c r="CV454" i="64"/>
  <c r="CV2440" i="64"/>
  <c r="DD2385" i="64"/>
  <c r="DD1715" i="64"/>
  <c r="CV1692" i="64"/>
  <c r="CV1707" i="64" s="1"/>
  <c r="CV1660" i="64"/>
  <c r="DD1580" i="64"/>
  <c r="DD1593" i="64" s="1"/>
  <c r="DD1579" i="64"/>
  <c r="DD1592" i="64" s="1"/>
  <c r="CV1789" i="64"/>
  <c r="CV1538" i="64"/>
  <c r="DD1495" i="64"/>
  <c r="DD1530" i="64" s="1"/>
  <c r="DD1494" i="64"/>
  <c r="DD1908" i="64"/>
  <c r="DD1931" i="64" s="1"/>
  <c r="DD1876"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67" i="64"/>
  <c r="DD2415" i="64"/>
  <c r="CV2411" i="64"/>
  <c r="DD1712" i="64"/>
  <c r="DD1727" i="64" s="1"/>
  <c r="DD1711" i="64"/>
  <c r="DD1726" i="64" s="1"/>
  <c r="CV1657" i="64"/>
  <c r="CV1679" i="64" s="1"/>
  <c r="CV1638" i="64"/>
  <c r="CV1652" i="64" s="1"/>
  <c r="CV1606" i="64"/>
  <c r="CV1786" i="64"/>
  <c r="CV1799" i="64" s="1"/>
  <c r="CV1535" i="64"/>
  <c r="CV1570" i="64" s="1"/>
  <c r="CV1490" i="64"/>
  <c r="CV1525" i="64" s="1"/>
  <c r="DD1873" i="64"/>
  <c r="DD1900" i="64" s="1"/>
  <c r="DD1872" i="64"/>
  <c r="DD1899" i="64" s="1"/>
  <c r="CV1454" i="64"/>
  <c r="CV1481" i="64" s="1"/>
  <c r="DD1422" i="64"/>
  <c r="CV1418" i="64"/>
  <c r="CV1445" i="64" s="1"/>
  <c r="CV1977" i="64"/>
  <c r="CV2002" i="64" s="1"/>
  <c r="CV1325" i="64"/>
  <c r="CV1340" i="64" s="1"/>
  <c r="CV1324" i="64"/>
  <c r="CV1339" i="64" s="1"/>
  <c r="DD1254" i="64"/>
  <c r="DD1267" i="64" s="1"/>
  <c r="DD1230" i="64"/>
  <c r="DD1245" i="64" s="1"/>
  <c r="CV1102" i="64"/>
  <c r="CV1079" i="64"/>
  <c r="CV1094" i="64" s="1"/>
  <c r="CV989" i="64"/>
  <c r="CV1002" i="64" s="1"/>
  <c r="CV941" i="64"/>
  <c r="CV616" i="64"/>
  <c r="DI2436" i="64"/>
  <c r="DI2385" i="64"/>
  <c r="CS1711" i="64"/>
  <c r="CS1726" i="64" s="1"/>
  <c r="DI1633" i="64"/>
  <c r="DI1647" i="64" s="1"/>
  <c r="DI1579" i="64"/>
  <c r="DI1592" i="64" s="1"/>
  <c r="DA1418" i="64"/>
  <c r="DA1445" i="64" s="1"/>
  <c r="DI1383" i="64"/>
  <c r="DI1410" i="64" s="1"/>
  <c r="DA1973" i="64"/>
  <c r="DA1998" i="64" s="1"/>
  <c r="DI2011" i="64"/>
  <c r="DI2036" i="64" s="1"/>
  <c r="DI1324" i="64"/>
  <c r="DI1339" i="64" s="1"/>
  <c r="DA1255" i="64"/>
  <c r="DA1268" i="64" s="1"/>
  <c r="CS1230" i="64"/>
  <c r="CS1245" i="64" s="1"/>
  <c r="CS1079" i="64"/>
  <c r="CS1094" i="64" s="1"/>
  <c r="CS637" i="64"/>
  <c r="DI2463" i="64"/>
  <c r="DI2441" i="64"/>
  <c r="CS2437" i="64"/>
  <c r="DI2412" i="64"/>
  <c r="DI2390" i="64"/>
  <c r="CS1656" i="64"/>
  <c r="CS1678" i="64" s="1"/>
  <c r="DI1606" i="64"/>
  <c r="CS1584" i="64"/>
  <c r="CS1597" i="64" s="1"/>
  <c r="DI2519" i="64"/>
  <c r="DI2533" i="64" s="1"/>
  <c r="DA1259" i="64"/>
  <c r="DA1272" i="64" s="1"/>
  <c r="DA666" i="64"/>
  <c r="DA679" i="64" s="1"/>
  <c r="CU1584" i="64"/>
  <c r="CU1597" i="64" s="1"/>
  <c r="CU1423" i="64"/>
  <c r="CU1450" i="64" s="1"/>
  <c r="CU1716" i="64"/>
  <c r="DI1913" i="64"/>
  <c r="DI1936" i="64" s="1"/>
  <c r="DI1790" i="64"/>
  <c r="DI1803" i="64" s="1"/>
  <c r="DI1083" i="64"/>
  <c r="DI1098" i="64" s="1"/>
  <c r="DI1877" i="64"/>
  <c r="DI1904" i="64" s="1"/>
  <c r="DI1716" i="64"/>
  <c r="DI617" i="64"/>
  <c r="DI666" i="64"/>
  <c r="DI679" i="64" s="1"/>
  <c r="DI1107" i="64"/>
  <c r="DI1235" i="64"/>
  <c r="DI1259" i="64"/>
  <c r="DI1272" i="64" s="1"/>
  <c r="DI1353" i="64"/>
  <c r="DI1380" i="64" s="1"/>
  <c r="DI1459" i="64"/>
  <c r="DI1486" i="64" s="1"/>
  <c r="DI1495" i="64"/>
  <c r="DI1530" i="64" s="1"/>
  <c r="DI1661" i="64"/>
  <c r="DI1692" i="64"/>
  <c r="DI1707" i="64" s="1"/>
  <c r="DI593" i="64"/>
  <c r="DI642" i="64"/>
  <c r="DI942" i="64"/>
  <c r="DI1388" i="64"/>
  <c r="DI1415" i="64" s="1"/>
  <c r="DI409" i="64"/>
  <c r="DI419" i="64" s="1"/>
  <c r="DI459" i="64"/>
  <c r="DI1329" i="64"/>
  <c r="DI1584" i="64"/>
  <c r="DI1597" i="64" s="1"/>
  <c r="DI565" i="64"/>
  <c r="DI1977" i="64"/>
  <c r="DI2002" i="64" s="1"/>
  <c r="DI1945" i="64"/>
  <c r="DI1968" i="64" s="1"/>
  <c r="DI1638" i="64"/>
  <c r="DI1652" i="64" s="1"/>
  <c r="DA1977" i="64"/>
  <c r="DA2002" i="64" s="1"/>
  <c r="DA1945" i="64"/>
  <c r="DA1968" i="64" s="1"/>
  <c r="DA1638" i="64"/>
  <c r="DA1652" i="64" s="1"/>
  <c r="DA565" i="64"/>
  <c r="DA994" i="64"/>
  <c r="DA1007" i="64" s="1"/>
  <c r="DA2011" i="64"/>
  <c r="DA2036" i="64" s="1"/>
  <c r="DA2519" i="64"/>
  <c r="DA2533" i="64" s="1"/>
  <c r="DA1606" i="64"/>
  <c r="DA386" i="64"/>
  <c r="DA1913" i="64"/>
  <c r="DA1936" i="64" s="1"/>
  <c r="DA1790" i="64"/>
  <c r="DA1803" i="64" s="1"/>
  <c r="DA1083" i="64"/>
  <c r="DA1098" i="64" s="1"/>
  <c r="DA1877" i="64"/>
  <c r="DA1904" i="64" s="1"/>
  <c r="DA1235" i="64"/>
  <c r="DA1353" i="64"/>
  <c r="DA1380" i="64" s="1"/>
  <c r="DA1459" i="64"/>
  <c r="DA1486" i="64" s="1"/>
  <c r="DA1495" i="64"/>
  <c r="DA1530" i="64" s="1"/>
  <c r="DA1661"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77" i="64"/>
  <c r="CS2002" i="64" s="1"/>
  <c r="CS1945" i="64"/>
  <c r="CS1968" i="64" s="1"/>
  <c r="CS1638" i="64"/>
  <c r="CS1652" i="64" s="1"/>
  <c r="CS2011" i="64"/>
  <c r="CS2036" i="64" s="1"/>
  <c r="CS2519" i="64"/>
  <c r="CS2533" i="64" s="1"/>
  <c r="CS1606" i="64"/>
  <c r="CS565" i="64"/>
  <c r="CS994" i="64"/>
  <c r="CS1007" i="64" s="1"/>
  <c r="CS1913" i="64"/>
  <c r="CS1936" i="64" s="1"/>
  <c r="CS1790" i="64"/>
  <c r="CS1803" i="64" s="1"/>
  <c r="CS1692" i="64"/>
  <c r="CS1707" i="64" s="1"/>
  <c r="CS1083" i="64"/>
  <c r="CS1098" i="64" s="1"/>
  <c r="CS1353" i="64"/>
  <c r="CS1380" i="64" s="1"/>
  <c r="CS1459" i="64"/>
  <c r="CS1486" i="64" s="1"/>
  <c r="CS1495" i="64"/>
  <c r="CS1530" i="64" s="1"/>
  <c r="CS1661" i="64"/>
  <c r="DI616" i="64"/>
  <c r="DI1538" i="64"/>
  <c r="DA2466" i="64"/>
  <c r="DA1538" i="64"/>
  <c r="CS2466" i="64"/>
  <c r="DI561" i="64"/>
  <c r="DI589" i="64"/>
  <c r="DI990" i="64"/>
  <c r="DI1003" i="64" s="1"/>
  <c r="DI1384" i="64"/>
  <c r="DI1411" i="64" s="1"/>
  <c r="DI1580" i="64"/>
  <c r="DI1593" i="64" s="1"/>
  <c r="DI405" i="64"/>
  <c r="DI455" i="64"/>
  <c r="DI1079" i="64"/>
  <c r="DI1094" i="64" s="1"/>
  <c r="DI1325" i="64"/>
  <c r="DI1340" i="64" s="1"/>
  <c r="DI1419" i="64"/>
  <c r="DI1446" i="64" s="1"/>
  <c r="DI1255" i="64"/>
  <c r="DI1268" i="64" s="1"/>
  <c r="DI1634" i="64"/>
  <c r="DI1648" i="64" s="1"/>
  <c r="DI1231" i="64"/>
  <c r="DI1246" i="64" s="1"/>
  <c r="DI1973" i="64"/>
  <c r="DI1998" i="64" s="1"/>
  <c r="DI1941" i="64"/>
  <c r="DI1964" i="64" s="1"/>
  <c r="DI1602" i="64"/>
  <c r="DI1625" i="64" s="1"/>
  <c r="DI382" i="64"/>
  <c r="DI395" i="64" s="1"/>
  <c r="DI638" i="64"/>
  <c r="DI653" i="64" s="1"/>
  <c r="DI938" i="64"/>
  <c r="DI953" i="64" s="1"/>
  <c r="DI1103" i="64"/>
  <c r="DI2007" i="64"/>
  <c r="DI2032" i="64" s="1"/>
  <c r="DI2075" i="64" s="1"/>
  <c r="DI2515" i="64"/>
  <c r="DI2529" i="64" s="1"/>
  <c r="DI1688" i="64"/>
  <c r="DI1703" i="64" s="1"/>
  <c r="DI662" i="64"/>
  <c r="DI675" i="64" s="1"/>
  <c r="DI1873" i="64"/>
  <c r="DI1900" i="64" s="1"/>
  <c r="DI1535" i="64"/>
  <c r="DI1570" i="64" s="1"/>
  <c r="DI1657" i="64"/>
  <c r="DI1679" i="64" s="1"/>
  <c r="DA1873" i="64"/>
  <c r="DA1900" i="64" s="1"/>
  <c r="DA1535" i="64"/>
  <c r="DA1570" i="64" s="1"/>
  <c r="DA1657" i="64"/>
  <c r="DA1679"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48" i="64" s="1"/>
  <c r="DA1231" i="64"/>
  <c r="DA1246" i="64" s="1"/>
  <c r="DA2007" i="64"/>
  <c r="DA2032" i="64" s="1"/>
  <c r="DA2075" i="64" s="1"/>
  <c r="DA2515" i="64"/>
  <c r="DA2529" i="64" s="1"/>
  <c r="DA1688" i="64"/>
  <c r="DA1703" i="64" s="1"/>
  <c r="CS1231" i="64"/>
  <c r="CS1246" i="64" s="1"/>
  <c r="CS1255" i="64"/>
  <c r="CS1268" i="64" s="1"/>
  <c r="CS2007" i="64"/>
  <c r="CS2032" i="64" s="1"/>
  <c r="CS2075" i="64" s="1"/>
  <c r="CS2515" i="64"/>
  <c r="CS2529" i="64" s="1"/>
  <c r="CS1688" i="64"/>
  <c r="CS1703" i="64" s="1"/>
  <c r="CS405" i="64"/>
  <c r="CS455" i="64"/>
  <c r="CS1909" i="64"/>
  <c r="CS1932" i="64" s="1"/>
  <c r="CS1786" i="64"/>
  <c r="CS1799" i="64" s="1"/>
  <c r="CS1712" i="64"/>
  <c r="CS1727" i="64" s="1"/>
  <c r="CS638" i="64"/>
  <c r="CS653" i="64" s="1"/>
  <c r="CS938" i="64"/>
  <c r="CS953" i="64" s="1"/>
  <c r="CS1103" i="64"/>
  <c r="CS1873" i="64"/>
  <c r="CS1900" i="64" s="1"/>
  <c r="CS1535" i="64"/>
  <c r="CS1570" i="64" s="1"/>
  <c r="CS1657" i="64"/>
  <c r="CS1679"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CS1648" i="64" s="1"/>
  <c r="DI560" i="64"/>
  <c r="DI580" i="64" s="1"/>
  <c r="DI661" i="64"/>
  <c r="DI1972" i="64"/>
  <c r="DI1997" i="64" s="1"/>
  <c r="DI1940" i="64"/>
  <c r="DI1963" i="64" s="1"/>
  <c r="DI1601" i="64"/>
  <c r="DI1624" i="64" s="1"/>
  <c r="DI1078" i="64"/>
  <c r="DI1093" i="64" s="1"/>
  <c r="DI1254" i="64"/>
  <c r="DI1267" i="64" s="1"/>
  <c r="DI2006" i="64"/>
  <c r="DI2031" i="64" s="1"/>
  <c r="DI2514" i="64"/>
  <c r="DI2528" i="64" s="1"/>
  <c r="DI1687" i="64"/>
  <c r="DI1702" i="64" s="1"/>
  <c r="DI1230" i="64"/>
  <c r="DI1245" i="64" s="1"/>
  <c r="DI1908" i="64"/>
  <c r="DI1931" i="64" s="1"/>
  <c r="DI1785" i="64"/>
  <c r="DI1798" i="64" s="1"/>
  <c r="DI1711" i="64"/>
  <c r="DI1726" i="64" s="1"/>
  <c r="DI588" i="64"/>
  <c r="DI603" i="64" s="1"/>
  <c r="DI612" i="64"/>
  <c r="DI637" i="64"/>
  <c r="DI1872" i="64"/>
  <c r="DI1899" i="64" s="1"/>
  <c r="DI1534" i="64"/>
  <c r="DI1656" i="64"/>
  <c r="DI1678" i="64" s="1"/>
  <c r="DI937" i="64"/>
  <c r="DI952" i="64" s="1"/>
  <c r="DI1102" i="64"/>
  <c r="DI1348" i="64"/>
  <c r="DI1375" i="64" s="1"/>
  <c r="DI1454" i="64"/>
  <c r="DI1481" i="64" s="1"/>
  <c r="DI1490" i="64"/>
  <c r="DI1525" i="64" s="1"/>
  <c r="DI1418" i="64"/>
  <c r="DI1445" i="64" s="1"/>
  <c r="DA404" i="64"/>
  <c r="DA454" i="64"/>
  <c r="DA1324" i="64"/>
  <c r="DA1339" i="64" s="1"/>
  <c r="DA1633" i="64"/>
  <c r="DA1647" i="64" s="1"/>
  <c r="DA560" i="64"/>
  <c r="DA580" i="64" s="1"/>
  <c r="DA989" i="64"/>
  <c r="DA1002" i="64" s="1"/>
  <c r="DA1972" i="64"/>
  <c r="DA1997" i="64" s="1"/>
  <c r="DA1940" i="64"/>
  <c r="DA1963" i="64" s="1"/>
  <c r="DA1601" i="64"/>
  <c r="DA1624" i="64" s="1"/>
  <c r="DA381" i="64"/>
  <c r="DA2006" i="64"/>
  <c r="DA2031" i="64" s="1"/>
  <c r="DA2514" i="64"/>
  <c r="DA2528" i="64" s="1"/>
  <c r="DA1687" i="64"/>
  <c r="DA1702" i="64" s="1"/>
  <c r="DA661" i="64"/>
  <c r="DA1078" i="64"/>
  <c r="DA1093" i="64" s="1"/>
  <c r="DA1254" i="64"/>
  <c r="DA1267" i="64" s="1"/>
  <c r="DA1908" i="64"/>
  <c r="DA1931" i="64" s="1"/>
  <c r="DA1785" i="64"/>
  <c r="DA1798" i="64" s="1"/>
  <c r="DA1230" i="64"/>
  <c r="DA1245" i="64" s="1"/>
  <c r="DA1872" i="64"/>
  <c r="DA1899" i="64" s="1"/>
  <c r="DA1534" i="64"/>
  <c r="DA1656" i="64"/>
  <c r="DA1678" i="64" s="1"/>
  <c r="DA588" i="64"/>
  <c r="DA603" i="64" s="1"/>
  <c r="DA612" i="64"/>
  <c r="DA937" i="64"/>
  <c r="DA952" i="64" s="1"/>
  <c r="DA1102" i="64"/>
  <c r="DA1383" i="64"/>
  <c r="DA1410" i="64" s="1"/>
  <c r="DA1579" i="64"/>
  <c r="DA1592" i="64" s="1"/>
  <c r="CS588" i="64"/>
  <c r="CS603" i="64" s="1"/>
  <c r="CS937" i="64"/>
  <c r="CS952" i="64" s="1"/>
  <c r="CS1418" i="64"/>
  <c r="CS1445" i="64" s="1"/>
  <c r="CS612" i="64"/>
  <c r="CS1633" i="64"/>
  <c r="CS1647" i="64" s="1"/>
  <c r="CS1324" i="64"/>
  <c r="CS1339" i="64" s="1"/>
  <c r="CS1972" i="64"/>
  <c r="CS1997" i="64" s="1"/>
  <c r="CS1940" i="64"/>
  <c r="CS1963" i="64" s="1"/>
  <c r="CS1601" i="64"/>
  <c r="CS1624" i="64" s="1"/>
  <c r="CS404" i="64"/>
  <c r="CS454" i="64"/>
  <c r="CS560" i="64"/>
  <c r="CS580" i="64" s="1"/>
  <c r="CS989" i="64"/>
  <c r="CS1002" i="64" s="1"/>
  <c r="CS2006" i="64"/>
  <c r="CS2031" i="64" s="1"/>
  <c r="CS2514" i="64"/>
  <c r="CS2528" i="64" s="1"/>
  <c r="CS381" i="64"/>
  <c r="CS1078" i="64"/>
  <c r="CS1093" i="64" s="1"/>
  <c r="CS1908" i="64"/>
  <c r="CS1931" i="64" s="1"/>
  <c r="CS1785" i="64"/>
  <c r="CS1798" i="64" s="1"/>
  <c r="CS661" i="64"/>
  <c r="CS1348" i="64"/>
  <c r="CS1375" i="64" s="1"/>
  <c r="CS1454" i="64"/>
  <c r="CS1481" i="64" s="1"/>
  <c r="CS1490" i="64"/>
  <c r="CS1525" i="64" s="1"/>
  <c r="DI2462" i="64"/>
  <c r="DI2411" i="64"/>
  <c r="DA1716" i="64"/>
  <c r="CS1941" i="64"/>
  <c r="CS1964" i="64" s="1"/>
  <c r="DI1909" i="64"/>
  <c r="DI1932" i="64" s="1"/>
  <c r="DA1454" i="64"/>
  <c r="DA1481" i="64" s="1"/>
  <c r="DI1349" i="64"/>
  <c r="DI1376" i="64" s="1"/>
  <c r="DI404" i="64"/>
  <c r="DA382" i="64"/>
  <c r="DA395" i="64" s="1"/>
  <c r="DI2467" i="64"/>
  <c r="CS2463" i="64"/>
  <c r="CS2441" i="64"/>
  <c r="DI2437" i="64"/>
  <c r="DI2416" i="64"/>
  <c r="CS2412" i="64"/>
  <c r="CS2390" i="64"/>
  <c r="DI2386" i="64"/>
  <c r="DA1692" i="64"/>
  <c r="DA1707" i="64" s="1"/>
  <c r="CS1602" i="64"/>
  <c r="CS1625" i="64" s="1"/>
  <c r="CS1579" i="64"/>
  <c r="CS1592" i="64" s="1"/>
  <c r="DI1786" i="64"/>
  <c r="DI1799" i="64" s="1"/>
  <c r="DI1455" i="64"/>
  <c r="DI1482" i="64" s="1"/>
  <c r="DA1423" i="64"/>
  <c r="DA1450" i="64" s="1"/>
  <c r="CS1383" i="64"/>
  <c r="CS1410" i="64" s="1"/>
  <c r="CS1254" i="64"/>
  <c r="CS1267" i="64" s="1"/>
  <c r="DA1107" i="64"/>
  <c r="CS613" i="64"/>
  <c r="DA409" i="64"/>
  <c r="DA419" i="64" s="1"/>
  <c r="DA405" i="64"/>
  <c r="CS2436" i="64"/>
  <c r="CS2385" i="64"/>
  <c r="CS1538" i="64"/>
  <c r="DA1941" i="64"/>
  <c r="DA1964" i="64" s="1"/>
  <c r="CS1872" i="64"/>
  <c r="CS1899" i="64" s="1"/>
  <c r="CS1973" i="64"/>
  <c r="CS1998" i="64" s="1"/>
  <c r="CS1102" i="64"/>
  <c r="DI994" i="64"/>
  <c r="DI1007" i="64" s="1"/>
  <c r="DA938" i="64"/>
  <c r="DA953" i="64" s="1"/>
  <c r="DI613" i="64"/>
  <c r="DI454" i="64"/>
  <c r="DI386" i="64"/>
  <c r="DA2463" i="64"/>
  <c r="DA2441" i="64"/>
  <c r="DA2436" i="64"/>
  <c r="DA2412" i="64"/>
  <c r="DA2390" i="64"/>
  <c r="DA2385" i="64"/>
  <c r="DA1712" i="64"/>
  <c r="DA1727" i="64" s="1"/>
  <c r="CS1687" i="64"/>
  <c r="CS1702" i="64" s="1"/>
  <c r="DA1602" i="64"/>
  <c r="DA1625" i="64" s="1"/>
  <c r="DA1539" i="64"/>
  <c r="DA1574" i="64" s="1"/>
  <c r="DI1423" i="64"/>
  <c r="DI1450" i="64" s="1"/>
  <c r="CS1259" i="64"/>
  <c r="CS1272" i="64" s="1"/>
  <c r="DA459" i="64"/>
  <c r="DA455" i="64"/>
  <c r="CS386" i="64"/>
  <c r="DK942" i="64"/>
  <c r="DK2011" i="64"/>
  <c r="DK2036" i="64" s="1"/>
  <c r="DK386" i="64"/>
  <c r="DK1329" i="64"/>
  <c r="DK565" i="64"/>
  <c r="DK1259" i="64"/>
  <c r="DK1272" i="64" s="1"/>
  <c r="DK1977" i="64"/>
  <c r="DK2002" i="64" s="1"/>
  <c r="DK1353" i="64"/>
  <c r="DK1380" i="64" s="1"/>
  <c r="DK1388" i="64"/>
  <c r="DK1415" i="64" s="1"/>
  <c r="DK1877" i="64"/>
  <c r="DK1904" i="64" s="1"/>
  <c r="DK409" i="64"/>
  <c r="DK419" i="64" s="1"/>
  <c r="DK593" i="64"/>
  <c r="DK1083" i="64"/>
  <c r="DK1098" i="64" s="1"/>
  <c r="DK1235" i="64"/>
  <c r="DK1539" i="64"/>
  <c r="DK1574" i="64" s="1"/>
  <c r="DK1790" i="64"/>
  <c r="DK1803" i="64" s="1"/>
  <c r="DK617" i="64"/>
  <c r="DK1107" i="64"/>
  <c r="DK1606" i="64"/>
  <c r="DK1638" i="64"/>
  <c r="DK1652" i="64" s="1"/>
  <c r="DK459" i="64"/>
  <c r="DK666" i="64"/>
  <c r="DK679" i="64" s="1"/>
  <c r="DK1423" i="64"/>
  <c r="DK1450" i="64" s="1"/>
  <c r="DK1913" i="64"/>
  <c r="DK1936" i="64" s="1"/>
  <c r="DK1584" i="64"/>
  <c r="DK1597" i="64" s="1"/>
  <c r="DK1661" i="64"/>
  <c r="DK642" i="64"/>
  <c r="DK994" i="64"/>
  <c r="DK1007" i="64" s="1"/>
  <c r="DK1459" i="64"/>
  <c r="DK1486" i="64" s="1"/>
  <c r="DC642" i="64"/>
  <c r="DC2011" i="64"/>
  <c r="DC2036" i="64" s="1"/>
  <c r="DC1945" i="64"/>
  <c r="DC1968" i="64" s="1"/>
  <c r="DC1495" i="64"/>
  <c r="DC1530" i="64" s="1"/>
  <c r="DC942" i="64"/>
  <c r="DC1329" i="64"/>
  <c r="DC386" i="64"/>
  <c r="DC1977" i="64"/>
  <c r="DC2002" i="64" s="1"/>
  <c r="DC1353" i="64"/>
  <c r="DC1380" i="64" s="1"/>
  <c r="DC1388" i="64"/>
  <c r="DC1415" i="64" s="1"/>
  <c r="DC1877" i="64"/>
  <c r="DC1904" i="64" s="1"/>
  <c r="DC565" i="64"/>
  <c r="DC1083" i="64"/>
  <c r="DC1098" i="64" s="1"/>
  <c r="DC1235" i="64"/>
  <c r="DC1259" i="64"/>
  <c r="DC1272" i="64" s="1"/>
  <c r="DC1539" i="64"/>
  <c r="DC1574" i="64" s="1"/>
  <c r="DC1790" i="64"/>
  <c r="DC1803" i="64" s="1"/>
  <c r="DC409" i="64"/>
  <c r="DC419" i="64" s="1"/>
  <c r="DC593" i="64"/>
  <c r="DC1606" i="64"/>
  <c r="DC1638" i="64"/>
  <c r="DC1652" i="64" s="1"/>
  <c r="DC617" i="64"/>
  <c r="DC1107" i="64"/>
  <c r="DC1423" i="64"/>
  <c r="DC1450" i="64" s="1"/>
  <c r="DC1913" i="64"/>
  <c r="DC1936" i="64" s="1"/>
  <c r="DC1584" i="64"/>
  <c r="DC1597" i="64" s="1"/>
  <c r="CU617" i="64"/>
  <c r="CU1107" i="64"/>
  <c r="CU1459" i="64"/>
  <c r="CU1486" i="64" s="1"/>
  <c r="CU459" i="64"/>
  <c r="CU642" i="64"/>
  <c r="CU666" i="64"/>
  <c r="CU679" i="64" s="1"/>
  <c r="CU994" i="64"/>
  <c r="CU1007" i="64" s="1"/>
  <c r="CU2519" i="64"/>
  <c r="CU2533" i="64" s="1"/>
  <c r="CU2011" i="64"/>
  <c r="CU2036" i="64" s="1"/>
  <c r="CU1945" i="64"/>
  <c r="CU1968" i="64" s="1"/>
  <c r="CU1495" i="64"/>
  <c r="CU1530" i="64" s="1"/>
  <c r="CU1329" i="64"/>
  <c r="CU942" i="64"/>
  <c r="CU1977" i="64"/>
  <c r="CU2002" i="64" s="1"/>
  <c r="CU1353" i="64"/>
  <c r="CU1380" i="64" s="1"/>
  <c r="CU1388" i="64"/>
  <c r="CU1415" i="64" s="1"/>
  <c r="CU1877" i="64"/>
  <c r="CU1904" i="64" s="1"/>
  <c r="CU386" i="64"/>
  <c r="CU1259" i="64"/>
  <c r="CU1272" i="64" s="1"/>
  <c r="CU1539" i="64"/>
  <c r="CU1574" i="64" s="1"/>
  <c r="CU1790" i="64"/>
  <c r="CU1803" i="64" s="1"/>
  <c r="CU565" i="64"/>
  <c r="CU1083" i="64"/>
  <c r="CU1098" i="64" s="1"/>
  <c r="CU1235" i="64"/>
  <c r="CU1606" i="64"/>
  <c r="CU1638" i="64"/>
  <c r="CU1652" i="64" s="1"/>
  <c r="DK408" i="64"/>
  <c r="DK592" i="64"/>
  <c r="DK1422" i="64"/>
  <c r="DK616" i="64"/>
  <c r="DK1106" i="64"/>
  <c r="DK1225" i="64" s="1"/>
  <c r="DK1458" i="64"/>
  <c r="DK458" i="64"/>
  <c r="DK641" i="64"/>
  <c r="DK665" i="64"/>
  <c r="DK678" i="64" s="1"/>
  <c r="DK993" i="64"/>
  <c r="DK2518" i="64"/>
  <c r="DK2010" i="64"/>
  <c r="DK1944" i="64"/>
  <c r="DK1494" i="64"/>
  <c r="DK1328" i="64"/>
  <c r="DK941" i="64"/>
  <c r="DK1976" i="64"/>
  <c r="DK1352" i="64"/>
  <c r="DK1387" i="64"/>
  <c r="DK1876" i="64"/>
  <c r="DK385" i="64"/>
  <c r="DK1258" i="64"/>
  <c r="DK1538" i="64"/>
  <c r="DK1789" i="64"/>
  <c r="DC385" i="64"/>
  <c r="DC564" i="64"/>
  <c r="DC1234" i="64"/>
  <c r="DC1249" i="64" s="1"/>
  <c r="DC1422" i="64"/>
  <c r="DC1912" i="64"/>
  <c r="DC1458" i="64"/>
  <c r="DC408" i="64"/>
  <c r="DC592" i="64"/>
  <c r="DC1106" i="64"/>
  <c r="DC1225" i="64" s="1"/>
  <c r="DC2518" i="64"/>
  <c r="DC616" i="64"/>
  <c r="DC641" i="64"/>
  <c r="DC665" i="64"/>
  <c r="DC678" i="64" s="1"/>
  <c r="DC993" i="64"/>
  <c r="DC2010" i="64"/>
  <c r="DC1944" i="64"/>
  <c r="DC1494" i="64"/>
  <c r="DC458" i="64"/>
  <c r="DC1328" i="64"/>
  <c r="DC1976" i="64"/>
  <c r="DC1352" i="64"/>
  <c r="DC1387" i="64"/>
  <c r="DC1876" i="64"/>
  <c r="DC1538" i="64"/>
  <c r="CU458" i="64"/>
  <c r="CU941" i="64"/>
  <c r="CU1258" i="64"/>
  <c r="CU1422" i="64"/>
  <c r="CU1912" i="64"/>
  <c r="CU564" i="64"/>
  <c r="CU1234" i="64"/>
  <c r="CU1249" i="64" s="1"/>
  <c r="CU1458" i="64"/>
  <c r="CU385" i="64"/>
  <c r="CU2518" i="64"/>
  <c r="CU1106" i="64"/>
  <c r="CU1225" i="64" s="1"/>
  <c r="CU2010" i="64"/>
  <c r="CU1944" i="64"/>
  <c r="CU1494" i="64"/>
  <c r="CU408" i="64"/>
  <c r="CU592" i="64"/>
  <c r="CU641" i="64"/>
  <c r="CU993" i="64"/>
  <c r="CU1328" i="64"/>
  <c r="CU1538" i="64"/>
  <c r="DK638" i="64"/>
  <c r="DK990" i="64"/>
  <c r="DK1003" i="64" s="1"/>
  <c r="DK1973" i="64"/>
  <c r="DK1998" i="64" s="1"/>
  <c r="DK1349" i="64"/>
  <c r="DK1376" i="64" s="1"/>
  <c r="DK1384" i="64"/>
  <c r="DK1411" i="64" s="1"/>
  <c r="DK1873" i="64"/>
  <c r="DK1900" i="64" s="1"/>
  <c r="DK405" i="64"/>
  <c r="DK589" i="64"/>
  <c r="DK1786" i="64"/>
  <c r="DK1799" i="64" s="1"/>
  <c r="DK613" i="64"/>
  <c r="DK662" i="64"/>
  <c r="DK675" i="64" s="1"/>
  <c r="DK938" i="64"/>
  <c r="DK953" i="64" s="1"/>
  <c r="DK455" i="64"/>
  <c r="DK1255" i="64"/>
  <c r="DK1268" i="64" s="1"/>
  <c r="DK1419" i="64"/>
  <c r="DK1446" i="64" s="1"/>
  <c r="DK1909" i="64"/>
  <c r="DK1932" i="64" s="1"/>
  <c r="DK1455" i="64"/>
  <c r="DK1482" i="64" s="1"/>
  <c r="DK561" i="64"/>
  <c r="DK1231" i="64"/>
  <c r="DK1246" i="64" s="1"/>
  <c r="DK2515" i="64"/>
  <c r="DK2529" i="64" s="1"/>
  <c r="DK2007" i="64"/>
  <c r="DK2032" i="64" s="1"/>
  <c r="DK2075" i="64" s="1"/>
  <c r="DK1941" i="64"/>
  <c r="DK1964" i="64" s="1"/>
  <c r="DK1491" i="64"/>
  <c r="DK1526" i="64" s="1"/>
  <c r="DK1535" i="64"/>
  <c r="DK1570" i="64" s="1"/>
  <c r="DC1325" i="64"/>
  <c r="DC1340" i="64" s="1"/>
  <c r="DC382" i="64"/>
  <c r="DC395" i="64" s="1"/>
  <c r="DC1079" i="64"/>
  <c r="DC1094" i="64" s="1"/>
  <c r="DC1103" i="64"/>
  <c r="DC1973" i="64"/>
  <c r="DC1998" i="64" s="1"/>
  <c r="DC1349" i="64"/>
  <c r="DC1376" i="64" s="1"/>
  <c r="DC1384" i="64"/>
  <c r="DC1411" i="64" s="1"/>
  <c r="DC1873" i="64"/>
  <c r="DC1900" i="64" s="1"/>
  <c r="DC638" i="64"/>
  <c r="DC990" i="64"/>
  <c r="DC1003" i="64" s="1"/>
  <c r="DC1786" i="64"/>
  <c r="DC1799" i="64" s="1"/>
  <c r="DC589" i="64"/>
  <c r="DC405" i="64"/>
  <c r="DC938" i="64"/>
  <c r="DC953" i="64" s="1"/>
  <c r="DC1419" i="64"/>
  <c r="DC1446" i="64" s="1"/>
  <c r="DC1909" i="64"/>
  <c r="DC1932" i="64" s="1"/>
  <c r="DC1580" i="64"/>
  <c r="DC1593" i="64" s="1"/>
  <c r="DC613" i="64"/>
  <c r="DC662" i="64"/>
  <c r="DC675" i="64" s="1"/>
  <c r="DC1255" i="64"/>
  <c r="DC1268" i="64" s="1"/>
  <c r="DC1455" i="64"/>
  <c r="DC1482" i="64" s="1"/>
  <c r="DC455" i="64"/>
  <c r="DC1535" i="64"/>
  <c r="DC1570" i="64" s="1"/>
  <c r="DC2515" i="64"/>
  <c r="DC2529" i="64" s="1"/>
  <c r="CU613" i="64"/>
  <c r="CU1231" i="64"/>
  <c r="CU1246" i="64" s="1"/>
  <c r="CU2007" i="64"/>
  <c r="CU2032" i="64" s="1"/>
  <c r="CU2075" i="64" s="1"/>
  <c r="CU455" i="64"/>
  <c r="CU561" i="64"/>
  <c r="CU1325" i="64"/>
  <c r="CU1340" i="64" s="1"/>
  <c r="CU1973" i="64"/>
  <c r="CU1998" i="64" s="1"/>
  <c r="CU1349" i="64"/>
  <c r="CU1376" i="64" s="1"/>
  <c r="CU1384" i="64"/>
  <c r="CU1411" i="64" s="1"/>
  <c r="CU1873" i="64"/>
  <c r="CU1900" i="64" s="1"/>
  <c r="CU1079" i="64"/>
  <c r="CU1094" i="64" s="1"/>
  <c r="CU1103" i="64"/>
  <c r="CU1786" i="64"/>
  <c r="CU1799" i="64" s="1"/>
  <c r="CU382" i="64"/>
  <c r="CU395" i="64" s="1"/>
  <c r="CU638" i="64"/>
  <c r="CU990" i="64"/>
  <c r="CU1003" i="64" s="1"/>
  <c r="CU1602" i="64"/>
  <c r="CU1625" i="64" s="1"/>
  <c r="CU1634" i="64"/>
  <c r="CU1648" i="64" s="1"/>
  <c r="CU1419" i="64"/>
  <c r="CU1446" i="64" s="1"/>
  <c r="CU1909" i="64"/>
  <c r="CU1932" i="64" s="1"/>
  <c r="CU1580" i="64"/>
  <c r="CU1593" i="64" s="1"/>
  <c r="CU1657" i="64"/>
  <c r="CU1679" i="64" s="1"/>
  <c r="CU589" i="64"/>
  <c r="CU938" i="64"/>
  <c r="CU953" i="64" s="1"/>
  <c r="CU1455" i="64"/>
  <c r="CU1482" i="64" s="1"/>
  <c r="DC2467" i="64"/>
  <c r="CU2440" i="64"/>
  <c r="DC2416" i="64"/>
  <c r="CU2389" i="64"/>
  <c r="DC1716" i="64"/>
  <c r="CU1660" i="64"/>
  <c r="DC1637" i="64"/>
  <c r="DK1605" i="64"/>
  <c r="DK1495" i="64"/>
  <c r="DK1530" i="64" s="1"/>
  <c r="CU1352" i="64"/>
  <c r="DC941" i="64"/>
  <c r="CU409" i="64"/>
  <c r="CU419" i="64" s="1"/>
  <c r="DK2467" i="64"/>
  <c r="CU2463" i="64"/>
  <c r="DC2440" i="64"/>
  <c r="DK2416" i="64"/>
  <c r="CU2412" i="64"/>
  <c r="DC2389" i="64"/>
  <c r="DK1716" i="64"/>
  <c r="CU1712" i="64"/>
  <c r="CU1727" i="64" s="1"/>
  <c r="CU1688" i="64"/>
  <c r="CU1703" i="64" s="1"/>
  <c r="DC1660" i="64"/>
  <c r="DK1637" i="64"/>
  <c r="DC2519" i="64"/>
  <c r="DC2533" i="64" s="1"/>
  <c r="CU1941" i="64"/>
  <c r="CU1964" i="64" s="1"/>
  <c r="DC1258" i="64"/>
  <c r="CU665" i="64"/>
  <c r="CU678" i="64" s="1"/>
  <c r="DK564" i="64"/>
  <c r="DK382" i="64"/>
  <c r="DK395" i="64" s="1"/>
  <c r="DC2463" i="64"/>
  <c r="DK2440" i="64"/>
  <c r="DC2412" i="64"/>
  <c r="DK2389" i="64"/>
  <c r="DC1712" i="64"/>
  <c r="DC1727" i="64" s="1"/>
  <c r="DC1688" i="64"/>
  <c r="DC1703" i="64" s="1"/>
  <c r="DK1660" i="64"/>
  <c r="DK2519" i="64"/>
  <c r="DK2533" i="64" s="1"/>
  <c r="CU1491" i="64"/>
  <c r="CU1526" i="64" s="1"/>
  <c r="DC1941" i="64"/>
  <c r="DC1964" i="64" s="1"/>
  <c r="CU1876" i="64"/>
  <c r="DC1459" i="64"/>
  <c r="DC1486" i="64" s="1"/>
  <c r="DK1325" i="64"/>
  <c r="DK1340" i="64" s="1"/>
  <c r="DC1231" i="64"/>
  <c r="DC1246" i="64" s="1"/>
  <c r="DC459" i="64"/>
  <c r="DK2463" i="64"/>
  <c r="CU2441" i="64"/>
  <c r="DK2412" i="64"/>
  <c r="CU2390" i="64"/>
  <c r="DK1712" i="64"/>
  <c r="DK1727" i="64" s="1"/>
  <c r="DK1688" i="64"/>
  <c r="DK1703" i="64" s="1"/>
  <c r="CU1661" i="64"/>
  <c r="DK1580" i="64"/>
  <c r="DK1593" i="64" s="1"/>
  <c r="CU1789" i="64"/>
  <c r="DC1491" i="64"/>
  <c r="DC1526" i="64" s="1"/>
  <c r="DC2007" i="64"/>
  <c r="DC2032" i="64" s="1"/>
  <c r="DC2075" i="64" s="1"/>
  <c r="DK1079" i="64"/>
  <c r="DK1094" i="64" s="1"/>
  <c r="CU616" i="64"/>
  <c r="CU405" i="64"/>
  <c r="CU2466" i="64"/>
  <c r="DC2441" i="64"/>
  <c r="CU2415" i="64"/>
  <c r="DC2390" i="64"/>
  <c r="CU1715" i="64"/>
  <c r="CU1691" i="64"/>
  <c r="DC1661" i="64"/>
  <c r="DC1602" i="64"/>
  <c r="DC1625" i="64" s="1"/>
  <c r="CU1583" i="64"/>
  <c r="DC1789" i="64"/>
  <c r="CU2515" i="64"/>
  <c r="CU2529" i="64" s="1"/>
  <c r="CU1387" i="64"/>
  <c r="DC994" i="64"/>
  <c r="DC1007" i="64" s="1"/>
  <c r="DC666" i="64"/>
  <c r="DC679" i="64" s="1"/>
  <c r="DC2466" i="64"/>
  <c r="DK2441" i="64"/>
  <c r="CU2437" i="64"/>
  <c r="DC2415" i="64"/>
  <c r="DK2390" i="64"/>
  <c r="CU2386" i="64"/>
  <c r="DC1715" i="64"/>
  <c r="DC1691" i="64"/>
  <c r="DC1634" i="64"/>
  <c r="DC1648" i="64" s="1"/>
  <c r="DK1602" i="64"/>
  <c r="DK1625" i="64" s="1"/>
  <c r="DC1583" i="64"/>
  <c r="DK1912" i="64"/>
  <c r="DK1234" i="64"/>
  <c r="DK1249" i="64" s="1"/>
  <c r="CU593" i="64"/>
  <c r="DK2466" i="64"/>
  <c r="DC2437" i="64"/>
  <c r="DK2415" i="64"/>
  <c r="DC2386" i="64"/>
  <c r="DK1715" i="64"/>
  <c r="DK1692" i="64"/>
  <c r="DK1707" i="64" s="1"/>
  <c r="DC1692" i="64"/>
  <c r="DC1707" i="64" s="1"/>
  <c r="CU1692" i="64"/>
  <c r="CU1707" i="64" s="1"/>
  <c r="DK1691" i="64"/>
  <c r="DC1657" i="64"/>
  <c r="DC1679" i="64" s="1"/>
  <c r="DK1634" i="64"/>
  <c r="DK1648" i="64" s="1"/>
  <c r="CU1605" i="64"/>
  <c r="DK1583" i="64"/>
  <c r="CU1535" i="64"/>
  <c r="CU1570" i="64" s="1"/>
  <c r="CU1913" i="64"/>
  <c r="CU1936" i="64" s="1"/>
  <c r="CU1976"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5" i="64"/>
  <c r="CZ1388" i="64"/>
  <c r="CZ1415" i="64" s="1"/>
  <c r="CZ1913" i="64"/>
  <c r="CZ1936" i="64" s="1"/>
  <c r="CZ565" i="64"/>
  <c r="CZ666" i="64"/>
  <c r="CZ679" i="64" s="1"/>
  <c r="CZ942" i="64"/>
  <c r="CZ386" i="64"/>
  <c r="CZ1945" i="64"/>
  <c r="CZ1968" i="64" s="1"/>
  <c r="CZ593" i="64"/>
  <c r="CZ1259" i="64"/>
  <c r="CZ1272" i="64" s="1"/>
  <c r="CZ1329" i="64"/>
  <c r="CZ1423" i="64"/>
  <c r="CZ1450" i="64" s="1"/>
  <c r="CZ1459" i="64"/>
  <c r="CZ1486" i="64" s="1"/>
  <c r="CZ1877" i="64"/>
  <c r="CZ1904" i="64" s="1"/>
  <c r="CZ2011" i="64"/>
  <c r="CZ2036" i="64" s="1"/>
  <c r="CZ617" i="64"/>
  <c r="CZ1107" i="64"/>
  <c r="CZ409" i="64"/>
  <c r="CZ419" i="64" s="1"/>
  <c r="CZ994" i="64"/>
  <c r="CZ1007" i="64" s="1"/>
  <c r="CZ1083" i="64"/>
  <c r="CZ1098" i="64" s="1"/>
  <c r="CZ1495" i="64"/>
  <c r="CZ1530" i="64" s="1"/>
  <c r="CU404" i="64"/>
  <c r="CU637" i="64"/>
  <c r="CU1230" i="64"/>
  <c r="CU1972" i="64"/>
  <c r="CU1997" i="64" s="1"/>
  <c r="CU454" i="64"/>
  <c r="CU937" i="64"/>
  <c r="CU952" i="64" s="1"/>
  <c r="CU1383" i="64"/>
  <c r="CU1410" i="64" s="1"/>
  <c r="CU1908" i="64"/>
  <c r="CU1931" i="64" s="1"/>
  <c r="CU560" i="64"/>
  <c r="CU1534" i="64"/>
  <c r="CU661" i="64"/>
  <c r="CU1324" i="64"/>
  <c r="CU1339" i="64" s="1"/>
  <c r="CU1872" i="64"/>
  <c r="CU1899" i="64" s="1"/>
  <c r="CU1940" i="64"/>
  <c r="CU1963" i="64" s="1"/>
  <c r="CU381" i="64"/>
  <c r="CU1254" i="64"/>
  <c r="CU1418" i="64"/>
  <c r="CU1454" i="64"/>
  <c r="CU588" i="64"/>
  <c r="CU2006" i="64"/>
  <c r="CU2031" i="64" s="1"/>
  <c r="CU989" i="64"/>
  <c r="CU1002" i="64" s="1"/>
  <c r="CU1102" i="64"/>
  <c r="CU1490" i="64"/>
  <c r="CU1525" i="64" s="1"/>
  <c r="DH1539" i="64"/>
  <c r="DH1574" i="64" s="1"/>
  <c r="CZ1539" i="64"/>
  <c r="CZ1574" i="64" s="1"/>
  <c r="CR1539" i="64"/>
  <c r="CR1574" i="64" s="1"/>
  <c r="CZ1235" i="64"/>
  <c r="CR1235" i="64"/>
  <c r="DH666" i="64"/>
  <c r="DH679" i="64" s="1"/>
  <c r="DH1388" i="64"/>
  <c r="DH1415" i="64" s="1"/>
  <c r="DH1913" i="64"/>
  <c r="DH1936" i="64" s="1"/>
  <c r="DH386" i="64"/>
  <c r="DH565" i="64"/>
  <c r="DH942" i="64"/>
  <c r="DH593" i="64"/>
  <c r="DH1945" i="64"/>
  <c r="DH1968" i="64" s="1"/>
  <c r="DH1259" i="64"/>
  <c r="DH1272" i="64" s="1"/>
  <c r="DH1329" i="64"/>
  <c r="DH1423" i="64"/>
  <c r="DH1450" i="64" s="1"/>
  <c r="DH1459" i="64"/>
  <c r="DH1486" i="64" s="1"/>
  <c r="DH1877" i="64"/>
  <c r="DH1904" i="64" s="1"/>
  <c r="DH617" i="64"/>
  <c r="DH2011" i="64"/>
  <c r="DH2036" i="64" s="1"/>
  <c r="DH409" i="64"/>
  <c r="DH419" i="64" s="1"/>
  <c r="DH1107" i="64"/>
  <c r="DH459" i="64"/>
  <c r="DH994" i="64"/>
  <c r="DH1007" i="64" s="1"/>
  <c r="DH1083" i="64"/>
  <c r="DH1098" i="64" s="1"/>
  <c r="DH1495" i="64"/>
  <c r="DH1530" i="64" s="1"/>
  <c r="DK637" i="64"/>
  <c r="DK1230" i="64"/>
  <c r="DK1972" i="64"/>
  <c r="DK1997" i="64" s="1"/>
  <c r="DK661" i="64"/>
  <c r="DK937" i="64"/>
  <c r="DK952" i="64" s="1"/>
  <c r="DK1383" i="64"/>
  <c r="DK1410" i="64" s="1"/>
  <c r="DK1908" i="64"/>
  <c r="DK1931" i="64" s="1"/>
  <c r="DK381" i="64"/>
  <c r="DK560" i="64"/>
  <c r="DK1534" i="64"/>
  <c r="DK588" i="64"/>
  <c r="DK1324" i="64"/>
  <c r="DK1339" i="64" s="1"/>
  <c r="DK1872" i="64"/>
  <c r="DK1899" i="64" s="1"/>
  <c r="DK1940" i="64"/>
  <c r="DK1963" i="64" s="1"/>
  <c r="DK1254" i="64"/>
  <c r="DK1418" i="64"/>
  <c r="DK1454" i="64"/>
  <c r="DK612" i="64"/>
  <c r="DK2006" i="64"/>
  <c r="DK2031" i="64" s="1"/>
  <c r="DK404" i="64"/>
  <c r="DK989" i="64"/>
  <c r="DK1002" i="64" s="1"/>
  <c r="DK1102" i="64"/>
  <c r="DK1490" i="64"/>
  <c r="DK1525" i="64" s="1"/>
  <c r="DH2441" i="64"/>
  <c r="CZ2441" i="64"/>
  <c r="CR2441" i="64"/>
  <c r="DI2440" i="64"/>
  <c r="DA2440" i="64"/>
  <c r="CS2440" i="64"/>
  <c r="DJ2437" i="64"/>
  <c r="DB2437" i="64"/>
  <c r="CT2437" i="64"/>
  <c r="DK2436" i="64"/>
  <c r="DC2436" i="64"/>
  <c r="CU2436" i="64"/>
  <c r="DI1715" i="64"/>
  <c r="DA1715" i="64"/>
  <c r="CS1715" i="64"/>
  <c r="DJ1712" i="64"/>
  <c r="DJ1727" i="64" s="1"/>
  <c r="DB1712" i="64"/>
  <c r="DB1727" i="64" s="1"/>
  <c r="CT1712" i="64"/>
  <c r="CT1727" i="64" s="1"/>
  <c r="DK1711" i="64"/>
  <c r="DC1711" i="64"/>
  <c r="CU1711" i="64"/>
  <c r="DI1660" i="64"/>
  <c r="DA1660" i="64"/>
  <c r="CS1660" i="64"/>
  <c r="DJ1657" i="64"/>
  <c r="DJ1679" i="64" s="1"/>
  <c r="DB1657" i="64"/>
  <c r="DB1679" i="64" s="1"/>
  <c r="CT1657" i="64"/>
  <c r="CT1679" i="64" s="1"/>
  <c r="DK1656" i="64"/>
  <c r="DC1656" i="64"/>
  <c r="CU1656" i="64"/>
  <c r="DH1638" i="64"/>
  <c r="DH1652" i="64" s="1"/>
  <c r="CZ1638" i="64"/>
  <c r="CZ1652" i="64" s="1"/>
  <c r="CR1638" i="64"/>
  <c r="CR1652" i="64" s="1"/>
  <c r="DI1637" i="64"/>
  <c r="DA1637" i="64"/>
  <c r="CS1637" i="64"/>
  <c r="DJ1634" i="64"/>
  <c r="DJ1648" i="64" s="1"/>
  <c r="DB1634" i="64"/>
  <c r="DB1648" i="64" s="1"/>
  <c r="CT1634" i="64"/>
  <c r="CT1648" i="64" s="1"/>
  <c r="DK1633" i="64"/>
  <c r="DC1633" i="64"/>
  <c r="CU1633" i="64"/>
  <c r="DJ1079" i="64"/>
  <c r="DJ1094" i="64" s="1"/>
  <c r="DB1079" i="64"/>
  <c r="DB1094" i="64" s="1"/>
  <c r="CT1079" i="64"/>
  <c r="CT1094" i="64" s="1"/>
  <c r="DK1078" i="64"/>
  <c r="DK1093" i="64" s="1"/>
  <c r="CU1078" i="64"/>
  <c r="CU1093" i="64" s="1"/>
  <c r="DH642" i="64"/>
  <c r="CZ642" i="64"/>
  <c r="CR459" i="64"/>
  <c r="CR1388" i="64"/>
  <c r="CR1415" i="64" s="1"/>
  <c r="CR1913" i="64"/>
  <c r="CR1936" i="64" s="1"/>
  <c r="CR565" i="64"/>
  <c r="CR942" i="64"/>
  <c r="CR666" i="64"/>
  <c r="CR679" i="64" s="1"/>
  <c r="CR1945" i="64"/>
  <c r="CR1968" i="64" s="1"/>
  <c r="CR386" i="64"/>
  <c r="CR1259" i="64"/>
  <c r="CR1272" i="64" s="1"/>
  <c r="CR1329" i="64"/>
  <c r="CR1423" i="64"/>
  <c r="CR1450" i="64" s="1"/>
  <c r="CR1459" i="64"/>
  <c r="CR1486" i="64" s="1"/>
  <c r="CR1877" i="64"/>
  <c r="CR1904" i="64" s="1"/>
  <c r="CR593" i="64"/>
  <c r="CR2011" i="64"/>
  <c r="CR2036" i="64" s="1"/>
  <c r="CR1107" i="64"/>
  <c r="CR617" i="64"/>
  <c r="CR994" i="64"/>
  <c r="CR1007" i="64" s="1"/>
  <c r="CR1083" i="64"/>
  <c r="CR1098" i="64" s="1"/>
  <c r="CR1495" i="64"/>
  <c r="CR1530" i="64" s="1"/>
  <c r="DC454" i="64"/>
  <c r="DC637" i="64"/>
  <c r="DC1230" i="64"/>
  <c r="DC1972" i="64"/>
  <c r="DC1997" i="64" s="1"/>
  <c r="DC937" i="64"/>
  <c r="DC952" i="64" s="1"/>
  <c r="DC1383" i="64"/>
  <c r="DC1410" i="64" s="1"/>
  <c r="DC1908" i="64"/>
  <c r="DC1931" i="64" s="1"/>
  <c r="DC560" i="64"/>
  <c r="DC661" i="64"/>
  <c r="DC1534" i="64"/>
  <c r="DC381" i="64"/>
  <c r="DC1324" i="64"/>
  <c r="DC1339" i="64" s="1"/>
  <c r="DC1872" i="64"/>
  <c r="DC1899" i="64" s="1"/>
  <c r="DC1940" i="64"/>
  <c r="DC1963" i="64" s="1"/>
  <c r="DC588" i="64"/>
  <c r="DC1254" i="64"/>
  <c r="DC1418" i="64"/>
  <c r="DC1454" i="64"/>
  <c r="DC2006" i="64"/>
  <c r="DC2031" i="64" s="1"/>
  <c r="DC612" i="64"/>
  <c r="DC989" i="64"/>
  <c r="DC1002" i="64" s="1"/>
  <c r="DC1102" i="64"/>
  <c r="DC1490" i="64"/>
  <c r="DC1525" i="64" s="1"/>
  <c r="DH2467" i="64"/>
  <c r="CZ2467" i="64"/>
  <c r="CR2467" i="64"/>
  <c r="DI2466" i="64"/>
  <c r="DJ2463" i="64"/>
  <c r="DB2463" i="64"/>
  <c r="CT2463" i="64"/>
  <c r="DK2462" i="64"/>
  <c r="DC2462" i="64"/>
  <c r="CU2462" i="64"/>
  <c r="DH1716" i="64"/>
  <c r="CZ1716" i="64"/>
  <c r="CR1716" i="64"/>
  <c r="DH1661" i="64"/>
  <c r="CZ1661" i="64"/>
  <c r="CR1661" i="64"/>
  <c r="CZ459" i="64"/>
  <c r="DA616" i="64"/>
  <c r="DA641" i="64"/>
  <c r="DA1234" i="64"/>
  <c r="DA1249" i="64" s="1"/>
  <c r="DA1976" i="64"/>
  <c r="DA408" i="64"/>
  <c r="DA941" i="64"/>
  <c r="DA1387" i="64"/>
  <c r="DA1912" i="64"/>
  <c r="DA458" i="64"/>
  <c r="DA564" i="64"/>
  <c r="DA1328" i="64"/>
  <c r="DA1876" i="64"/>
  <c r="DA1944" i="64"/>
  <c r="DA665" i="64"/>
  <c r="DA678" i="64" s="1"/>
  <c r="DA1258" i="64"/>
  <c r="DA1422" i="64"/>
  <c r="DA1458" i="64"/>
  <c r="DA385" i="64"/>
  <c r="DA2010" i="64"/>
  <c r="DA592" i="64"/>
  <c r="DA993" i="64"/>
  <c r="DA1106" i="64"/>
  <c r="DA1225" i="64" s="1"/>
  <c r="DA1494" i="64"/>
  <c r="CS641" i="64"/>
  <c r="CS1234" i="64"/>
  <c r="CS1249" i="64" s="1"/>
  <c r="CS1976" i="64"/>
  <c r="CS616" i="64"/>
  <c r="CS941" i="64"/>
  <c r="CS1387" i="64"/>
  <c r="CS1912" i="64"/>
  <c r="CS408" i="64"/>
  <c r="CS564" i="64"/>
  <c r="CS458" i="64"/>
  <c r="CS1328" i="64"/>
  <c r="CS1876" i="64"/>
  <c r="CS1944" i="64"/>
  <c r="CS1258" i="64"/>
  <c r="CS1422" i="64"/>
  <c r="CS1458" i="64"/>
  <c r="CS665" i="64"/>
  <c r="CS678" i="64" s="1"/>
  <c r="CS2010" i="64"/>
  <c r="CS385" i="64"/>
  <c r="CS993" i="64"/>
  <c r="CS1106" i="64"/>
  <c r="CS1225" i="64" s="1"/>
  <c r="CS1494" i="64"/>
  <c r="DI1789" i="64"/>
  <c r="DA1789" i="64"/>
  <c r="CS1789" i="64"/>
  <c r="DJ1786" i="64"/>
  <c r="DJ1799" i="64" s="1"/>
  <c r="DB1786" i="64"/>
  <c r="DB1799" i="64" s="1"/>
  <c r="CT1786" i="64"/>
  <c r="CT1799" i="64" s="1"/>
  <c r="DK1785" i="64"/>
  <c r="DK1798" i="64" s="1"/>
  <c r="DC1785" i="64"/>
  <c r="DC1798" i="64" s="1"/>
  <c r="CU1785" i="64"/>
  <c r="CU1798" i="64" s="1"/>
  <c r="DH1353" i="64"/>
  <c r="DH1380" i="64" s="1"/>
  <c r="CZ1353" i="64"/>
  <c r="CZ1380" i="64" s="1"/>
  <c r="CR1353" i="64"/>
  <c r="CR1380" i="64" s="1"/>
  <c r="DI1352" i="64"/>
  <c r="DA1352" i="64"/>
  <c r="CS1352" i="64"/>
  <c r="DJ1349" i="64"/>
  <c r="DB1349" i="64"/>
  <c r="DK1348" i="64"/>
  <c r="DK1375" i="64" s="1"/>
  <c r="DC1348" i="64"/>
  <c r="DC1375" i="64" s="1"/>
  <c r="CU1348" i="64"/>
  <c r="CU1375" i="64" s="1"/>
  <c r="DH1977" i="64"/>
  <c r="DH2002" i="64" s="1"/>
  <c r="CZ1977" i="64"/>
  <c r="CZ2002" i="64" s="1"/>
  <c r="CR1977" i="64"/>
  <c r="CR2002" i="64" s="1"/>
  <c r="DK454" i="64"/>
  <c r="CT638" i="64"/>
  <c r="CT662" i="64"/>
  <c r="CT1231" i="64"/>
  <c r="CT1246" i="64" s="1"/>
  <c r="CT1973" i="64"/>
  <c r="CT1998" i="64" s="1"/>
  <c r="CT382" i="64"/>
  <c r="CT938" i="64"/>
  <c r="CT953" i="64" s="1"/>
  <c r="CT1384" i="64"/>
  <c r="CT1909" i="64"/>
  <c r="CT1932" i="64" s="1"/>
  <c r="CT561" i="64"/>
  <c r="CT589" i="64"/>
  <c r="CT1535" i="64"/>
  <c r="CT1570" i="64" s="1"/>
  <c r="CT1325" i="64"/>
  <c r="CT1873" i="64"/>
  <c r="CT1900" i="64" s="1"/>
  <c r="CT1941" i="64"/>
  <c r="CT1964" i="64" s="1"/>
  <c r="CT613" i="64"/>
  <c r="CT1255" i="64"/>
  <c r="CT1268" i="64" s="1"/>
  <c r="CT1419" i="64"/>
  <c r="CT1446" i="64" s="1"/>
  <c r="CT1455" i="64"/>
  <c r="CT1482" i="64" s="1"/>
  <c r="CT405" i="64"/>
  <c r="CT2007" i="64"/>
  <c r="CT2032" i="64" s="1"/>
  <c r="CT2075" i="64" s="1"/>
  <c r="CT455" i="64"/>
  <c r="CT478" i="64" s="1"/>
  <c r="CT990" i="64"/>
  <c r="CT1103" i="64"/>
  <c r="CT1491" i="64"/>
  <c r="DI1605" i="64"/>
  <c r="DA1605" i="64"/>
  <c r="CS1605" i="64"/>
  <c r="DJ1602" i="64"/>
  <c r="DJ1625" i="64" s="1"/>
  <c r="DB1602" i="64"/>
  <c r="DB1625" i="64" s="1"/>
  <c r="CT1602" i="64"/>
  <c r="CT1625" i="64" s="1"/>
  <c r="DK1601" i="64"/>
  <c r="DC1601" i="64"/>
  <c r="CU1601" i="64"/>
  <c r="DH1790" i="64"/>
  <c r="DH1803" i="64" s="1"/>
  <c r="CZ1790" i="64"/>
  <c r="CZ1803" i="64" s="1"/>
  <c r="CR1790" i="64"/>
  <c r="CR1803" i="64" s="1"/>
  <c r="DI2518" i="64"/>
  <c r="DA2518" i="64"/>
  <c r="CS2518" i="64"/>
  <c r="DJ2515" i="64"/>
  <c r="DJ2529" i="64" s="1"/>
  <c r="DB2515" i="64"/>
  <c r="DB2529" i="64" s="1"/>
  <c r="CT2515" i="64"/>
  <c r="CT2529" i="64" s="1"/>
  <c r="DK2514" i="64"/>
  <c r="DK2528" i="64" s="1"/>
  <c r="DC2514" i="64"/>
  <c r="DC2528" i="64" s="1"/>
  <c r="CU2514" i="64"/>
  <c r="CU2528" i="64" s="1"/>
  <c r="DJ589" i="64"/>
  <c r="DJ638" i="64"/>
  <c r="DJ1231" i="64"/>
  <c r="DJ1246" i="64" s="1"/>
  <c r="DJ1973" i="64"/>
  <c r="DJ1998" i="64" s="1"/>
  <c r="DJ938" i="64"/>
  <c r="DJ953" i="64" s="1"/>
  <c r="DJ1384" i="64"/>
  <c r="DJ1909" i="64"/>
  <c r="DJ1932" i="64" s="1"/>
  <c r="DJ561" i="64"/>
  <c r="DJ613" i="64"/>
  <c r="DJ405" i="64"/>
  <c r="DJ1325" i="64"/>
  <c r="DJ1873" i="64"/>
  <c r="DJ1900" i="64" s="1"/>
  <c r="DJ1941" i="64"/>
  <c r="DJ1964" i="64" s="1"/>
  <c r="DJ455" i="64"/>
  <c r="DJ478" i="64" s="1"/>
  <c r="DJ1255" i="64"/>
  <c r="DJ1268" i="64" s="1"/>
  <c r="DJ1419" i="64"/>
  <c r="DJ1446" i="64" s="1"/>
  <c r="DJ1455" i="64"/>
  <c r="DJ1482" i="64" s="1"/>
  <c r="DJ2007" i="64"/>
  <c r="DJ2032" i="64" s="1"/>
  <c r="DJ2075" i="64" s="1"/>
  <c r="DJ662" i="64"/>
  <c r="DJ990" i="64"/>
  <c r="DJ1103" i="64"/>
  <c r="DJ1491" i="64"/>
  <c r="DH2390" i="64"/>
  <c r="CZ2390" i="64"/>
  <c r="CR2390" i="64"/>
  <c r="DI2389" i="64"/>
  <c r="DA2389" i="64"/>
  <c r="CS2389" i="64"/>
  <c r="DJ2386" i="64"/>
  <c r="DB2386" i="64"/>
  <c r="CT2386" i="64"/>
  <c r="DK2385" i="64"/>
  <c r="DC2385" i="64"/>
  <c r="CU2385"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19" i="64"/>
  <c r="DH2533" i="64" s="1"/>
  <c r="CZ2519" i="64"/>
  <c r="CZ2533" i="64" s="1"/>
  <c r="CR2519" i="64"/>
  <c r="CR2533" i="64" s="1"/>
  <c r="CS592" i="64"/>
  <c r="CR409" i="64"/>
  <c r="CR419" i="64" s="1"/>
  <c r="DI408" i="64"/>
  <c r="DI641" i="64"/>
  <c r="DI1234" i="64"/>
  <c r="DI1249" i="64" s="1"/>
  <c r="DI1976" i="64"/>
  <c r="DI458" i="64"/>
  <c r="DI941" i="64"/>
  <c r="DI1387" i="64"/>
  <c r="DI1912" i="64"/>
  <c r="DI564" i="64"/>
  <c r="DI665" i="64"/>
  <c r="DI678" i="64" s="1"/>
  <c r="DI1328" i="64"/>
  <c r="DI1876" i="64"/>
  <c r="DI1944" i="64"/>
  <c r="DI385" i="64"/>
  <c r="DI1258" i="64"/>
  <c r="DI1422" i="64"/>
  <c r="DI1458" i="64"/>
  <c r="DI592" i="64"/>
  <c r="DI2010" i="64"/>
  <c r="DI993" i="64"/>
  <c r="DI1106" i="64"/>
  <c r="DI1225" i="64" s="1"/>
  <c r="DI1494" i="64"/>
  <c r="DB382" i="64"/>
  <c r="DB638" i="64"/>
  <c r="DB1231" i="64"/>
  <c r="DB1246" i="64" s="1"/>
  <c r="DB1973" i="64"/>
  <c r="DB1998" i="64" s="1"/>
  <c r="DB589" i="64"/>
  <c r="DB938" i="64"/>
  <c r="DB953" i="64" s="1"/>
  <c r="DB1384" i="64"/>
  <c r="DB1909" i="64"/>
  <c r="DB1932" i="64" s="1"/>
  <c r="DB561" i="64"/>
  <c r="DB1535" i="64"/>
  <c r="DB1570" i="64" s="1"/>
  <c r="DB613" i="64"/>
  <c r="DB1325" i="64"/>
  <c r="DB1873" i="64"/>
  <c r="DB1900" i="64" s="1"/>
  <c r="DB1941" i="64"/>
  <c r="DB1964" i="64" s="1"/>
  <c r="DB405" i="64"/>
  <c r="DB1255" i="64"/>
  <c r="DB1268" i="64" s="1"/>
  <c r="DB1419" i="64"/>
  <c r="DB1446" i="64" s="1"/>
  <c r="DB1455" i="64"/>
  <c r="DB1482" i="64" s="1"/>
  <c r="DB455" i="64"/>
  <c r="DB478" i="64" s="1"/>
  <c r="DB2007" i="64"/>
  <c r="DB2032" i="64" s="1"/>
  <c r="DB2075" i="64" s="1"/>
  <c r="DB990" i="64"/>
  <c r="DB1103" i="64"/>
  <c r="DB1491" i="64"/>
  <c r="DH2416" i="64"/>
  <c r="CZ2416" i="64"/>
  <c r="CR2416" i="64"/>
  <c r="DI2415" i="64"/>
  <c r="DA2415" i="64"/>
  <c r="CS2415" i="64"/>
  <c r="DJ2412" i="64"/>
  <c r="DB2412" i="64"/>
  <c r="CT2412" i="64"/>
  <c r="DK2411" i="64"/>
  <c r="DC2411" i="64"/>
  <c r="CU2411" i="64"/>
  <c r="DI1691" i="64"/>
  <c r="DA1691" i="64"/>
  <c r="CS1691" i="64"/>
  <c r="DJ1688" i="64"/>
  <c r="DJ1703" i="64" s="1"/>
  <c r="DB1688" i="64"/>
  <c r="DB1703" i="64" s="1"/>
  <c r="CT1688" i="64"/>
  <c r="CT1703" i="64" s="1"/>
  <c r="DK1687" i="64"/>
  <c r="DK1702" i="64" s="1"/>
  <c r="DC1687" i="64"/>
  <c r="DC1702" i="64" s="1"/>
  <c r="CU1687" i="64"/>
  <c r="CU1702" i="64" s="1"/>
  <c r="CU612" i="64"/>
  <c r="DC404" i="64"/>
  <c r="CO1792" i="64"/>
  <c r="CO1794"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613" i="64"/>
  <c r="CZ405" i="64"/>
  <c r="CZ382" i="64"/>
  <c r="CZ589" i="64"/>
  <c r="CZ662" i="64"/>
  <c r="CZ675" i="64" s="1"/>
  <c r="CZ455" i="64"/>
  <c r="CZ613" i="64"/>
  <c r="CR405" i="64"/>
  <c r="CR382" i="64"/>
  <c r="CR589" i="64"/>
  <c r="CR662" i="64"/>
  <c r="CR675" i="64" s="1"/>
  <c r="CR455" i="64"/>
  <c r="CR613" i="64"/>
  <c r="DJ404" i="64"/>
  <c r="DJ381" i="64"/>
  <c r="DJ588" i="64"/>
  <c r="DJ661" i="64"/>
  <c r="DJ454" i="64"/>
  <c r="DJ612" i="64"/>
  <c r="DB404" i="64"/>
  <c r="DB381" i="64"/>
  <c r="DB588" i="64"/>
  <c r="DB661" i="64"/>
  <c r="DB454" i="64"/>
  <c r="DB612" i="64"/>
  <c r="CT404" i="64"/>
  <c r="CT381" i="64"/>
  <c r="CT588" i="64"/>
  <c r="CT661" i="64"/>
  <c r="CT454" i="64"/>
  <c r="CT612" i="64"/>
  <c r="E68" i="64"/>
  <c r="E1651" i="64"/>
  <c r="E1595" i="64"/>
  <c r="E1484" i="64"/>
  <c r="E1902" i="64"/>
  <c r="E1448" i="64"/>
  <c r="E955" i="64"/>
  <c r="E1005" i="64"/>
  <c r="E606" i="64"/>
  <c r="E607" i="64"/>
  <c r="E183" i="64"/>
  <c r="E619" i="64"/>
  <c r="E623" i="64"/>
  <c r="E620" i="64"/>
  <c r="B620" i="64" s="1"/>
  <c r="E654" i="64"/>
  <c r="U385" i="64"/>
  <c r="AA1712" i="64"/>
  <c r="AA1727" i="64" s="1"/>
  <c r="BP382" i="64"/>
  <c r="BW381" i="64"/>
  <c r="AH616" i="64"/>
  <c r="BA409" i="64"/>
  <c r="BA419" i="64" s="1"/>
  <c r="CJ386" i="64"/>
  <c r="CJ459" i="64"/>
  <c r="BW2011" i="64"/>
  <c r="BW2036" i="64" s="1"/>
  <c r="AA381" i="64"/>
  <c r="BY454" i="64"/>
  <c r="BQ455" i="64"/>
  <c r="U592" i="64"/>
  <c r="CC404" i="64"/>
  <c r="AT458" i="64"/>
  <c r="AO560" i="64"/>
  <c r="AO580" i="64" s="1"/>
  <c r="BI1688" i="64"/>
  <c r="BI1703" i="64" s="1"/>
  <c r="BI385" i="64"/>
  <c r="BH382" i="64"/>
  <c r="BO381" i="64"/>
  <c r="Y404" i="64"/>
  <c r="CK404" i="64"/>
  <c r="BM409" i="64"/>
  <c r="BM419" i="64" s="1"/>
  <c r="CK454" i="64"/>
  <c r="BE458" i="64"/>
  <c r="AZ1712" i="64"/>
  <c r="AZ1727" i="64" s="1"/>
  <c r="CG592" i="64"/>
  <c r="Z617" i="64"/>
  <c r="AL386" i="64"/>
  <c r="AS385" i="64"/>
  <c r="AZ382" i="64"/>
  <c r="BG381" i="64"/>
  <c r="AG404" i="64"/>
  <c r="BW409" i="64"/>
  <c r="BW419" i="64" s="1"/>
  <c r="AE455" i="64"/>
  <c r="CF1712" i="64"/>
  <c r="CF1727" i="64" s="1"/>
  <c r="BT565" i="64"/>
  <c r="BY593" i="64"/>
  <c r="AA1692" i="64"/>
  <c r="AA1707" i="64" s="1"/>
  <c r="AK385" i="64"/>
  <c r="AR382" i="64"/>
  <c r="AY381" i="64"/>
  <c r="AO404" i="64"/>
  <c r="BU408" i="64"/>
  <c r="AP455" i="64"/>
  <c r="CF458" i="64"/>
  <c r="AC385" i="64"/>
  <c r="AJ382" i="64"/>
  <c r="AQ381" i="64"/>
  <c r="AW404" i="64"/>
  <c r="CE408" i="64"/>
  <c r="X459" i="64"/>
  <c r="AA1711" i="64"/>
  <c r="BO1715" i="64"/>
  <c r="CG385" i="64"/>
  <c r="AB382" i="64"/>
  <c r="AB395" i="64" s="1"/>
  <c r="AI381" i="64"/>
  <c r="BE404" i="64"/>
  <c r="U409" i="64"/>
  <c r="U419" i="64" s="1"/>
  <c r="Y454" i="64"/>
  <c r="AO1711" i="64"/>
  <c r="BG1716" i="64"/>
  <c r="AY612" i="64"/>
  <c r="S941" i="64"/>
  <c r="CF382" i="64"/>
  <c r="T382" i="64"/>
  <c r="T395" i="64" s="1"/>
  <c r="BM404" i="64"/>
  <c r="AG409" i="64"/>
  <c r="AG419" i="64" s="1"/>
  <c r="AX454" i="64"/>
  <c r="AW459" i="64"/>
  <c r="AQ613" i="64"/>
  <c r="BJ386" i="64"/>
  <c r="BX382" i="64"/>
  <c r="CE381" i="64"/>
  <c r="BU404" i="64"/>
  <c r="AQ409" i="64"/>
  <c r="AQ419" i="64" s="1"/>
  <c r="BL454" i="64"/>
  <c r="T458" i="64"/>
  <c r="BX459" i="64"/>
  <c r="BN1711" i="64"/>
  <c r="CA1656" i="64"/>
  <c r="CA2411" i="64"/>
  <c r="CA2428" i="64" s="1"/>
  <c r="CA2462" i="64"/>
  <c r="CA2479" i="64" s="1"/>
  <c r="CA2436" i="64"/>
  <c r="CA2453" i="64" s="1"/>
  <c r="CA2385" i="64"/>
  <c r="CA2402" i="64" s="1"/>
  <c r="CA1601" i="64"/>
  <c r="CA1624" i="64" s="1"/>
  <c r="CA1785" i="64"/>
  <c r="CA1798" i="64" s="1"/>
  <c r="CA1490" i="64"/>
  <c r="CA1525" i="64" s="1"/>
  <c r="CA1633" i="64"/>
  <c r="CA1647" i="64" s="1"/>
  <c r="CA1579" i="64"/>
  <c r="CA1592" i="64" s="1"/>
  <c r="CA2514" i="64"/>
  <c r="CA2528" i="64" s="1"/>
  <c r="CA1534" i="64"/>
  <c r="CA1383" i="64"/>
  <c r="CA1410" i="64" s="1"/>
  <c r="CA1872" i="64"/>
  <c r="CA1899" i="64" s="1"/>
  <c r="CA1454" i="64"/>
  <c r="CA1481" i="64" s="1"/>
  <c r="CA1418" i="64"/>
  <c r="CA1445" i="64" s="1"/>
  <c r="CA1972" i="64"/>
  <c r="CA1997" i="64" s="1"/>
  <c r="CA2006" i="64"/>
  <c r="CA2031" i="64" s="1"/>
  <c r="CA1940" i="64"/>
  <c r="CA1963" i="64" s="1"/>
  <c r="CA1908" i="64"/>
  <c r="CA1931" i="64" s="1"/>
  <c r="CA1348" i="64"/>
  <c r="CA1375" i="64" s="1"/>
  <c r="CA1254" i="64"/>
  <c r="CA1267" i="64" s="1"/>
  <c r="CA1102" i="64"/>
  <c r="CA989" i="64"/>
  <c r="CA1002" i="64" s="1"/>
  <c r="CA1230" i="64"/>
  <c r="CA1245" i="64" s="1"/>
  <c r="CA1078" i="64"/>
  <c r="CA1093" i="64" s="1"/>
  <c r="CA937" i="64"/>
  <c r="CA952" i="64" s="1"/>
  <c r="CA1687" i="64"/>
  <c r="CA1702" i="64" s="1"/>
  <c r="CA1324" i="64"/>
  <c r="CA1339" i="64" s="1"/>
  <c r="CA661" i="64"/>
  <c r="CA560" i="64"/>
  <c r="CA580" i="64" s="1"/>
  <c r="CA612" i="64"/>
  <c r="CA637" i="64"/>
  <c r="CA588" i="64"/>
  <c r="CA603" i="64" s="1"/>
  <c r="AE1656" i="64"/>
  <c r="AE2462" i="64"/>
  <c r="AE2479" i="64" s="1"/>
  <c r="AE2436" i="64"/>
  <c r="AE2453" i="64" s="1"/>
  <c r="AE1633" i="64"/>
  <c r="AE1647" i="64" s="1"/>
  <c r="AE1601" i="64"/>
  <c r="AE1624" i="64" s="1"/>
  <c r="AE1785" i="64"/>
  <c r="AE1798" i="64" s="1"/>
  <c r="AE2411" i="64"/>
  <c r="AE2428" i="64" s="1"/>
  <c r="AE2385" i="64"/>
  <c r="AE2402" i="64" s="1"/>
  <c r="AE1579" i="64"/>
  <c r="AE1592" i="64" s="1"/>
  <c r="AE1490" i="64"/>
  <c r="AE1525" i="64" s="1"/>
  <c r="AE2514" i="64"/>
  <c r="AE2528" i="64" s="1"/>
  <c r="AE1534" i="64"/>
  <c r="AE1872" i="64"/>
  <c r="AE1899" i="64" s="1"/>
  <c r="AE1940" i="64"/>
  <c r="AE1963" i="64" s="1"/>
  <c r="AE1908" i="64"/>
  <c r="AE1931" i="64" s="1"/>
  <c r="AE1454" i="64"/>
  <c r="AE1481" i="64" s="1"/>
  <c r="AE1972" i="64"/>
  <c r="AE1997" i="64" s="1"/>
  <c r="AE2006" i="64"/>
  <c r="AE2031" i="64" s="1"/>
  <c r="AE1348" i="64"/>
  <c r="AE1375" i="64" s="1"/>
  <c r="AE1418" i="64"/>
  <c r="AE1445" i="64" s="1"/>
  <c r="AE1383" i="64"/>
  <c r="AE1410" i="64" s="1"/>
  <c r="AE1324" i="64"/>
  <c r="AE1339" i="64" s="1"/>
  <c r="AE1230" i="64"/>
  <c r="AE1245" i="64" s="1"/>
  <c r="AE989" i="64"/>
  <c r="AE1002" i="64" s="1"/>
  <c r="AE1078" i="64"/>
  <c r="AE1093" i="64" s="1"/>
  <c r="AE937" i="64"/>
  <c r="AE952" i="64" s="1"/>
  <c r="AE1102" i="64"/>
  <c r="AE1687" i="64"/>
  <c r="AE1702" i="64" s="1"/>
  <c r="AE661" i="64"/>
  <c r="AE1254" i="64"/>
  <c r="AE1267" i="64" s="1"/>
  <c r="AE560" i="64"/>
  <c r="AE580" i="64" s="1"/>
  <c r="AE612" i="64"/>
  <c r="AE637" i="64"/>
  <c r="AE588" i="64"/>
  <c r="AE603" i="64" s="1"/>
  <c r="AM1661" i="64"/>
  <c r="AM2467" i="64"/>
  <c r="AM2441" i="64"/>
  <c r="AM2416" i="64"/>
  <c r="AM1606" i="64"/>
  <c r="AM1638" i="64"/>
  <c r="AM1652" i="64" s="1"/>
  <c r="AM1584" i="64"/>
  <c r="AM1597" i="64" s="1"/>
  <c r="AM1790" i="64"/>
  <c r="AM1803" i="64" s="1"/>
  <c r="AM2390" i="64"/>
  <c r="AM2407" i="64" s="1"/>
  <c r="AM2519" i="64"/>
  <c r="AM2533" i="64" s="1"/>
  <c r="AM1495" i="64"/>
  <c r="AM1530" i="64" s="1"/>
  <c r="AM1539" i="64"/>
  <c r="AM1574" i="64" s="1"/>
  <c r="AM1945" i="64"/>
  <c r="AM1968" i="64" s="1"/>
  <c r="AM1877" i="64"/>
  <c r="AM1904" i="64" s="1"/>
  <c r="AM1459" i="64"/>
  <c r="AM1486" i="64" s="1"/>
  <c r="AM1977" i="64"/>
  <c r="AM2002" i="64" s="1"/>
  <c r="AM1913" i="64"/>
  <c r="AM1936" i="64" s="1"/>
  <c r="AM1388" i="64"/>
  <c r="AM1415" i="64" s="1"/>
  <c r="AM2011" i="64"/>
  <c r="AM2036" i="64" s="1"/>
  <c r="AM1353" i="64"/>
  <c r="AM1380" i="64" s="1"/>
  <c r="AM1423" i="64"/>
  <c r="AM1450" i="64" s="1"/>
  <c r="AM1329" i="64"/>
  <c r="AM1235" i="64"/>
  <c r="AM1107" i="64"/>
  <c r="AM1259" i="64"/>
  <c r="AM1272" i="64" s="1"/>
  <c r="AM942" i="64"/>
  <c r="AM1692" i="64"/>
  <c r="AM1707" i="64" s="1"/>
  <c r="AM666" i="64"/>
  <c r="AM679" i="64" s="1"/>
  <c r="AM565" i="64"/>
  <c r="AM617" i="64"/>
  <c r="AM1716" i="64"/>
  <c r="AM1083" i="64"/>
  <c r="AM1098" i="64" s="1"/>
  <c r="AM642" i="64"/>
  <c r="AM593" i="64"/>
  <c r="AM994" i="64"/>
  <c r="AM1007" i="64" s="1"/>
  <c r="BL1660" i="64"/>
  <c r="BL2466" i="64"/>
  <c r="BL2415" i="64"/>
  <c r="BL2440" i="64"/>
  <c r="BL2389" i="64"/>
  <c r="BL1637" i="64"/>
  <c r="BL1605" i="64"/>
  <c r="BL1583" i="64"/>
  <c r="BL1789" i="64"/>
  <c r="BL2518" i="64"/>
  <c r="BL1494" i="64"/>
  <c r="BL1876" i="64"/>
  <c r="BL1458" i="64"/>
  <c r="BL1944" i="64"/>
  <c r="BL1538" i="64"/>
  <c r="BL1912" i="64"/>
  <c r="BL2010" i="64"/>
  <c r="BL1352" i="64"/>
  <c r="BL1422" i="64"/>
  <c r="BL1976" i="64"/>
  <c r="BL1258" i="64"/>
  <c r="BL1234" i="64"/>
  <c r="BL1249" i="64" s="1"/>
  <c r="BL1387" i="64"/>
  <c r="BL1328" i="64"/>
  <c r="BL1106" i="64"/>
  <c r="BL1225" i="64" s="1"/>
  <c r="BL1691" i="64"/>
  <c r="BL665" i="64"/>
  <c r="BL678" i="64" s="1"/>
  <c r="BL616" i="64"/>
  <c r="BL1715" i="64"/>
  <c r="BL641" i="64"/>
  <c r="BL592" i="64"/>
  <c r="CC1657" i="64"/>
  <c r="CC1679" i="64" s="1"/>
  <c r="CC2463" i="64"/>
  <c r="CC2480" i="64" s="1"/>
  <c r="CC2437" i="64"/>
  <c r="CC2454" i="64" s="1"/>
  <c r="CC2412" i="64"/>
  <c r="CC2429" i="64" s="1"/>
  <c r="CC2386" i="64"/>
  <c r="CC2403" i="64" s="1"/>
  <c r="CC1634" i="64"/>
  <c r="CC1648" i="64" s="1"/>
  <c r="CC1602" i="64"/>
  <c r="CC1625" i="64" s="1"/>
  <c r="CC2515" i="64"/>
  <c r="CC2529" i="64" s="1"/>
  <c r="CC1580" i="64"/>
  <c r="CC1593" i="64" s="1"/>
  <c r="CC1786" i="64"/>
  <c r="CC1799" i="64" s="1"/>
  <c r="CC1535" i="64"/>
  <c r="CC1570" i="64" s="1"/>
  <c r="CC1873" i="64"/>
  <c r="CC1900" i="64" s="1"/>
  <c r="CC1491" i="64"/>
  <c r="CC1526" i="64" s="1"/>
  <c r="CC1941" i="64"/>
  <c r="CC1964" i="64" s="1"/>
  <c r="CC1909" i="64"/>
  <c r="CC1932" i="64" s="1"/>
  <c r="CC1455" i="64"/>
  <c r="CC1482" i="64" s="1"/>
  <c r="CC1384" i="64"/>
  <c r="CC1411" i="64" s="1"/>
  <c r="CC2007" i="64"/>
  <c r="CC2032" i="64" s="1"/>
  <c r="CC1419" i="64"/>
  <c r="CC1446" i="64" s="1"/>
  <c r="CC1349" i="64"/>
  <c r="CC1376" i="64" s="1"/>
  <c r="CC1973" i="64"/>
  <c r="CC1998" i="64" s="1"/>
  <c r="CC1231" i="64"/>
  <c r="CC1246" i="64" s="1"/>
  <c r="CC1255" i="64"/>
  <c r="CC1268" i="64" s="1"/>
  <c r="CC1103" i="64"/>
  <c r="CC1079" i="64"/>
  <c r="CC1094" i="64" s="1"/>
  <c r="CC1688" i="64"/>
  <c r="CC1703" i="64" s="1"/>
  <c r="CC662" i="64"/>
  <c r="CC675" i="64" s="1"/>
  <c r="CC638" i="64"/>
  <c r="CC613" i="64"/>
  <c r="CC1712" i="64"/>
  <c r="CC1727" i="64" s="1"/>
  <c r="CC938" i="64"/>
  <c r="CC953" i="64" s="1"/>
  <c r="CC589" i="64"/>
  <c r="CC990" i="64"/>
  <c r="CC1003" i="64" s="1"/>
  <c r="CC1325" i="64"/>
  <c r="AW1657" i="64"/>
  <c r="AW1679" i="64" s="1"/>
  <c r="AW2463" i="64"/>
  <c r="AW2480" i="64" s="1"/>
  <c r="AW2437" i="64"/>
  <c r="AW2454" i="64" s="1"/>
  <c r="AW2412" i="64"/>
  <c r="AW2429" i="64" s="1"/>
  <c r="AW2386" i="64"/>
  <c r="AW2403" i="64" s="1"/>
  <c r="AW1634" i="64"/>
  <c r="AW1648" i="64" s="1"/>
  <c r="AW1602" i="64"/>
  <c r="AW1625" i="64" s="1"/>
  <c r="AW1580" i="64"/>
  <c r="AW1593" i="64" s="1"/>
  <c r="AW1786" i="64"/>
  <c r="AW1799" i="64" s="1"/>
  <c r="AW2515" i="64"/>
  <c r="AW2529" i="64" s="1"/>
  <c r="AW1535" i="64"/>
  <c r="AW1570" i="64" s="1"/>
  <c r="AW1873" i="64"/>
  <c r="AW1900" i="64" s="1"/>
  <c r="AW1941" i="64"/>
  <c r="AW1964" i="64" s="1"/>
  <c r="AW1491" i="64"/>
  <c r="AW1526" i="64" s="1"/>
  <c r="AW1455" i="64"/>
  <c r="AW1482" i="64" s="1"/>
  <c r="AW1909" i="64"/>
  <c r="AW1932" i="64" s="1"/>
  <c r="AW1419" i="64"/>
  <c r="AW1446" i="64" s="1"/>
  <c r="AW2007" i="64"/>
  <c r="AW2032" i="64" s="1"/>
  <c r="AW1349" i="64"/>
  <c r="AW1376" i="64" s="1"/>
  <c r="AW1384" i="64"/>
  <c r="AW1411" i="64" s="1"/>
  <c r="AW1231" i="64"/>
  <c r="AW1246" i="64" s="1"/>
  <c r="AW1255" i="64"/>
  <c r="AW1268" i="64" s="1"/>
  <c r="AW1973" i="64"/>
  <c r="AW1998" i="64" s="1"/>
  <c r="AW1103" i="64"/>
  <c r="AW1079" i="64"/>
  <c r="AW1094" i="64" s="1"/>
  <c r="AW1325" i="64"/>
  <c r="AW1688" i="64"/>
  <c r="AW1703" i="64" s="1"/>
  <c r="AW662" i="64"/>
  <c r="AW675" i="64" s="1"/>
  <c r="AW938" i="64"/>
  <c r="AW953" i="64" s="1"/>
  <c r="AW990" i="64"/>
  <c r="AW1003" i="64" s="1"/>
  <c r="AW638" i="64"/>
  <c r="AW613" i="64"/>
  <c r="AW1712" i="64"/>
  <c r="AW1727" i="64" s="1"/>
  <c r="AW589" i="64"/>
  <c r="AO405" i="64"/>
  <c r="CC405" i="64"/>
  <c r="AN408" i="64"/>
  <c r="CB564" i="64"/>
  <c r="CH2462" i="64"/>
  <c r="CH2479" i="64" s="1"/>
  <c r="CH1656" i="64"/>
  <c r="CH2436" i="64"/>
  <c r="CH2453" i="64" s="1"/>
  <c r="CH2385" i="64"/>
  <c r="CH2402" i="64" s="1"/>
  <c r="CH2411" i="64"/>
  <c r="CH2428" i="64" s="1"/>
  <c r="CH1633" i="64"/>
  <c r="CH1647" i="64" s="1"/>
  <c r="CH1601" i="64"/>
  <c r="CH1624" i="64" s="1"/>
  <c r="CH1579" i="64"/>
  <c r="CH1592" i="64" s="1"/>
  <c r="CH1490" i="64"/>
  <c r="CH1525" i="64" s="1"/>
  <c r="CH1785" i="64"/>
  <c r="CH1798" i="64" s="1"/>
  <c r="CH2514" i="64"/>
  <c r="CH2528" i="64" s="1"/>
  <c r="CH1534" i="64"/>
  <c r="CH1908" i="64"/>
  <c r="CH1931" i="64" s="1"/>
  <c r="CH1872" i="64"/>
  <c r="CH1899" i="64" s="1"/>
  <c r="CH1940" i="64"/>
  <c r="CH1963" i="64" s="1"/>
  <c r="CH1383" i="64"/>
  <c r="CH1410" i="64" s="1"/>
  <c r="CH1972" i="64"/>
  <c r="CH1997" i="64" s="1"/>
  <c r="CH1254" i="64"/>
  <c r="CH1267" i="64" s="1"/>
  <c r="CH1454" i="64"/>
  <c r="CH1481" i="64" s="1"/>
  <c r="CH1418" i="64"/>
  <c r="CH1445" i="64" s="1"/>
  <c r="CH1102" i="64"/>
  <c r="CH1348" i="64"/>
  <c r="CH1375" i="64" s="1"/>
  <c r="CH1324" i="64"/>
  <c r="CH1339" i="64" s="1"/>
  <c r="CH2006" i="64"/>
  <c r="CH2031" i="64" s="1"/>
  <c r="CH1230" i="64"/>
  <c r="CH1245" i="64" s="1"/>
  <c r="CH1078" i="64"/>
  <c r="CH1093" i="64" s="1"/>
  <c r="CH937" i="64"/>
  <c r="CH952" i="64" s="1"/>
  <c r="CH637" i="64"/>
  <c r="CH560" i="64"/>
  <c r="CH580" i="64" s="1"/>
  <c r="CH454" i="64"/>
  <c r="CH612" i="64"/>
  <c r="CH1711" i="64"/>
  <c r="CH661" i="64"/>
  <c r="CH1687" i="64"/>
  <c r="CH1702" i="64" s="1"/>
  <c r="BZ2462" i="64"/>
  <c r="BZ2479" i="64" s="1"/>
  <c r="BZ1656" i="64"/>
  <c r="BZ2436" i="64"/>
  <c r="BZ2453" i="64" s="1"/>
  <c r="BZ2411" i="64"/>
  <c r="BZ2428" i="64" s="1"/>
  <c r="BZ1633" i="64"/>
  <c r="BZ1647" i="64" s="1"/>
  <c r="BZ2385" i="64"/>
  <c r="BZ2402" i="64" s="1"/>
  <c r="BZ1601" i="64"/>
  <c r="BZ1624" i="64" s="1"/>
  <c r="BZ1785" i="64"/>
  <c r="BZ1798" i="64" s="1"/>
  <c r="BZ1579" i="64"/>
  <c r="BZ1592" i="64" s="1"/>
  <c r="BZ2514" i="64"/>
  <c r="BZ2528" i="64" s="1"/>
  <c r="BZ1908" i="64"/>
  <c r="BZ1931" i="64" s="1"/>
  <c r="BZ1534" i="64"/>
  <c r="BZ1490" i="64"/>
  <c r="BZ1525" i="64" s="1"/>
  <c r="BZ1872" i="64"/>
  <c r="BZ1899" i="64" s="1"/>
  <c r="BZ1383" i="64"/>
  <c r="BZ1410" i="64" s="1"/>
  <c r="BZ1418" i="64"/>
  <c r="BZ1445" i="64" s="1"/>
  <c r="BZ1972" i="64"/>
  <c r="BZ1997" i="64" s="1"/>
  <c r="BZ1254" i="64"/>
  <c r="BZ1267" i="64" s="1"/>
  <c r="BZ1940" i="64"/>
  <c r="BZ1963" i="64" s="1"/>
  <c r="BZ1324" i="64"/>
  <c r="BZ1339" i="64" s="1"/>
  <c r="BZ1102" i="64"/>
  <c r="BZ2006" i="64"/>
  <c r="BZ2031" i="64" s="1"/>
  <c r="BZ1348" i="64"/>
  <c r="BZ1375" i="64" s="1"/>
  <c r="BZ1230" i="64"/>
  <c r="BZ1245" i="64" s="1"/>
  <c r="BZ1454" i="64"/>
  <c r="BZ1481" i="64" s="1"/>
  <c r="BZ1078" i="64"/>
  <c r="BZ1093" i="64" s="1"/>
  <c r="BZ937" i="64"/>
  <c r="BZ952" i="64" s="1"/>
  <c r="BZ661" i="64"/>
  <c r="BZ989" i="64"/>
  <c r="BZ1002" i="64" s="1"/>
  <c r="BZ1687" i="64"/>
  <c r="BZ1702" i="64" s="1"/>
  <c r="BZ560" i="64"/>
  <c r="BZ580" i="64" s="1"/>
  <c r="BZ454" i="64"/>
  <c r="BZ612" i="64"/>
  <c r="BZ637" i="64"/>
  <c r="BZ1711" i="64"/>
  <c r="BR2462" i="64"/>
  <c r="BR2479" i="64" s="1"/>
  <c r="BR1656" i="64"/>
  <c r="BR2436" i="64"/>
  <c r="BR2453" i="64" s="1"/>
  <c r="BR2411" i="64"/>
  <c r="BR2428" i="64" s="1"/>
  <c r="BR1633" i="64"/>
  <c r="BR1647" i="64" s="1"/>
  <c r="BR1601" i="64"/>
  <c r="BR1624" i="64" s="1"/>
  <c r="BR2385" i="64"/>
  <c r="BR2402" i="64" s="1"/>
  <c r="BR1785" i="64"/>
  <c r="BR1798" i="64" s="1"/>
  <c r="BR1579" i="64"/>
  <c r="BR1592" i="64" s="1"/>
  <c r="BR1490" i="64"/>
  <c r="BR1525" i="64" s="1"/>
  <c r="BR1534" i="64"/>
  <c r="BR1908" i="64"/>
  <c r="BR1931" i="64" s="1"/>
  <c r="BR2514" i="64"/>
  <c r="BR2528" i="64" s="1"/>
  <c r="BR1872" i="64"/>
  <c r="BR1899" i="64" s="1"/>
  <c r="BR1940" i="64"/>
  <c r="BR1963" i="64" s="1"/>
  <c r="BR1383" i="64"/>
  <c r="BR1410" i="64" s="1"/>
  <c r="BR1454" i="64"/>
  <c r="BR1481" i="64" s="1"/>
  <c r="BR1972" i="64"/>
  <c r="BR1997" i="64" s="1"/>
  <c r="BR1254" i="64"/>
  <c r="BR1267" i="64" s="1"/>
  <c r="BR1102" i="64"/>
  <c r="BR1348" i="64"/>
  <c r="BR1375" i="64" s="1"/>
  <c r="BR2006" i="64"/>
  <c r="BR2031"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1" i="64"/>
  <c r="BR1687" i="64"/>
  <c r="BR1702" i="64" s="1"/>
  <c r="BJ2462" i="64"/>
  <c r="BJ2479" i="64" s="1"/>
  <c r="BJ1656" i="64"/>
  <c r="BJ2436" i="64"/>
  <c r="BJ2453" i="64" s="1"/>
  <c r="BJ1633" i="64"/>
  <c r="BJ1647" i="64" s="1"/>
  <c r="BJ2385" i="64"/>
  <c r="BJ2402" i="64" s="1"/>
  <c r="BJ1601" i="64"/>
  <c r="BJ1624" i="64" s="1"/>
  <c r="BJ1579" i="64"/>
  <c r="BJ1592" i="64" s="1"/>
  <c r="BJ2411" i="64"/>
  <c r="BJ2428" i="64" s="1"/>
  <c r="BJ1785" i="64"/>
  <c r="BJ1798" i="64" s="1"/>
  <c r="BJ1534" i="64"/>
  <c r="BJ1908" i="64"/>
  <c r="BJ1931" i="64" s="1"/>
  <c r="BJ1872" i="64"/>
  <c r="BJ1899" i="64" s="1"/>
  <c r="BJ1940" i="64"/>
  <c r="BJ1963" i="64" s="1"/>
  <c r="BJ2514" i="64"/>
  <c r="BJ2528" i="64" s="1"/>
  <c r="BJ1383" i="64"/>
  <c r="BJ1410" i="64" s="1"/>
  <c r="BJ1490" i="64"/>
  <c r="BJ1525" i="64" s="1"/>
  <c r="BJ1972" i="64"/>
  <c r="BJ1997" i="64" s="1"/>
  <c r="BJ1454" i="64"/>
  <c r="BJ1481" i="64" s="1"/>
  <c r="BJ1254" i="64"/>
  <c r="BJ1267" i="64" s="1"/>
  <c r="BJ1418" i="64"/>
  <c r="BJ1445" i="64" s="1"/>
  <c r="BJ1102" i="64"/>
  <c r="BJ2006" i="64"/>
  <c r="BJ2031" i="64" s="1"/>
  <c r="BJ1324" i="64"/>
  <c r="BJ1339" i="64" s="1"/>
  <c r="BJ1348" i="64"/>
  <c r="BJ1375" i="64" s="1"/>
  <c r="BJ1230" i="64"/>
  <c r="BJ1245" i="64" s="1"/>
  <c r="BJ1078" i="64"/>
  <c r="BJ1093" i="64" s="1"/>
  <c r="BJ937" i="64"/>
  <c r="BJ952" i="64" s="1"/>
  <c r="BJ989" i="64"/>
  <c r="BJ1002" i="64" s="1"/>
  <c r="BJ1687" i="64"/>
  <c r="BJ1702" i="64" s="1"/>
  <c r="BJ560" i="64"/>
  <c r="BJ580" i="64" s="1"/>
  <c r="BJ454" i="64"/>
  <c r="BJ612" i="64"/>
  <c r="BJ1711" i="64"/>
  <c r="BB2462" i="64"/>
  <c r="BB2479" i="64" s="1"/>
  <c r="BB1656" i="64"/>
  <c r="BB2436" i="64"/>
  <c r="BB2453" i="64" s="1"/>
  <c r="BB2411" i="64"/>
  <c r="BB2428" i="64" s="1"/>
  <c r="BB2385" i="64"/>
  <c r="BB2402" i="64" s="1"/>
  <c r="BB1633" i="64"/>
  <c r="BB1647" i="64" s="1"/>
  <c r="BB1601" i="64"/>
  <c r="BB1624" i="64" s="1"/>
  <c r="BB1785" i="64"/>
  <c r="BB1798" i="64" s="1"/>
  <c r="BB1579" i="64"/>
  <c r="BB1592" i="64" s="1"/>
  <c r="BB1490" i="64"/>
  <c r="BB1525" i="64" s="1"/>
  <c r="BB2514" i="64"/>
  <c r="BB2528" i="64" s="1"/>
  <c r="BB1534" i="64"/>
  <c r="BB1908" i="64"/>
  <c r="BB1931" i="64" s="1"/>
  <c r="BB1872" i="64"/>
  <c r="BB1899" i="64" s="1"/>
  <c r="BB1383" i="64"/>
  <c r="BB1410" i="64" s="1"/>
  <c r="BB1940" i="64"/>
  <c r="BB1963" i="64" s="1"/>
  <c r="BB1418" i="64"/>
  <c r="BB1445" i="64" s="1"/>
  <c r="BB1972" i="64"/>
  <c r="BB1997" i="64" s="1"/>
  <c r="BB1254" i="64"/>
  <c r="BB1267" i="64" s="1"/>
  <c r="BB1454" i="64"/>
  <c r="BB1481" i="64" s="1"/>
  <c r="BB1102" i="64"/>
  <c r="BB1324" i="64"/>
  <c r="BB1339" i="64" s="1"/>
  <c r="BB2006" i="64"/>
  <c r="BB2031" i="64" s="1"/>
  <c r="BB1230" i="64"/>
  <c r="BB1245" i="64" s="1"/>
  <c r="BB1348" i="64"/>
  <c r="BB1375" i="64" s="1"/>
  <c r="BB1078" i="64"/>
  <c r="BB1093" i="64" s="1"/>
  <c r="BB937" i="64"/>
  <c r="BB952" i="64" s="1"/>
  <c r="BB661" i="64"/>
  <c r="BB560" i="64"/>
  <c r="BB580" i="64" s="1"/>
  <c r="BB989" i="64"/>
  <c r="BB1002" i="64" s="1"/>
  <c r="BB454" i="64"/>
  <c r="BB612" i="64"/>
  <c r="BB637" i="64"/>
  <c r="BB1711" i="64"/>
  <c r="BB1687" i="64"/>
  <c r="BB1702" i="64" s="1"/>
  <c r="AT2462" i="64"/>
  <c r="AT2479" i="64" s="1"/>
  <c r="AT1656" i="64"/>
  <c r="AT2436" i="64"/>
  <c r="AT2453" i="64" s="1"/>
  <c r="AT2411" i="64"/>
  <c r="AT2428" i="64" s="1"/>
  <c r="AT2385" i="64"/>
  <c r="AT2402" i="64" s="1"/>
  <c r="AT1601" i="64"/>
  <c r="AT1624" i="64" s="1"/>
  <c r="AT1633" i="64"/>
  <c r="AT1647" i="64" s="1"/>
  <c r="AT1579" i="64"/>
  <c r="AT1592" i="64" s="1"/>
  <c r="AT1908" i="64"/>
  <c r="AT1931" i="64" s="1"/>
  <c r="AT2514" i="64"/>
  <c r="AT2528" i="64" s="1"/>
  <c r="AT1785" i="64"/>
  <c r="AT1798" i="64" s="1"/>
  <c r="AT1534" i="64"/>
  <c r="AT1872" i="64"/>
  <c r="AT1899" i="64" s="1"/>
  <c r="AT1490" i="64"/>
  <c r="AT1525" i="64" s="1"/>
  <c r="AT1940" i="64"/>
  <c r="AT1963" i="64" s="1"/>
  <c r="AT1383" i="64"/>
  <c r="AT1410" i="64" s="1"/>
  <c r="AT1972" i="64"/>
  <c r="AT1997" i="64" s="1"/>
  <c r="AT1254" i="64"/>
  <c r="AT1267" i="64" s="1"/>
  <c r="AT1418" i="64"/>
  <c r="AT1445" i="64" s="1"/>
  <c r="AT1324" i="64"/>
  <c r="AT1339" i="64" s="1"/>
  <c r="AT1102" i="64"/>
  <c r="AT2006" i="64"/>
  <c r="AT2031" i="64" s="1"/>
  <c r="AT1230" i="64"/>
  <c r="AT1245" i="64" s="1"/>
  <c r="AT1454" i="64"/>
  <c r="AT1481" i="64" s="1"/>
  <c r="AT1078" i="64"/>
  <c r="AT1093" i="64" s="1"/>
  <c r="AT1348" i="64"/>
  <c r="AT1375" i="64" s="1"/>
  <c r="AT937" i="64"/>
  <c r="AT952" i="64" s="1"/>
  <c r="AT1687" i="64"/>
  <c r="AT1702" i="64" s="1"/>
  <c r="AT560" i="64"/>
  <c r="AT580" i="64" s="1"/>
  <c r="AT637" i="64"/>
  <c r="AT454" i="64"/>
  <c r="AT612" i="64"/>
  <c r="AT661" i="64"/>
  <c r="AT1711" i="64"/>
  <c r="AT989" i="64"/>
  <c r="AT1002" i="64" s="1"/>
  <c r="AL2462" i="64"/>
  <c r="AL2479" i="64" s="1"/>
  <c r="AL1656" i="64"/>
  <c r="AL2436" i="64"/>
  <c r="AL2453" i="64" s="1"/>
  <c r="AL2385" i="64"/>
  <c r="AL2402" i="64" s="1"/>
  <c r="AL2411" i="64"/>
  <c r="AL2428" i="64" s="1"/>
  <c r="AL1633" i="64"/>
  <c r="AL1647" i="64" s="1"/>
  <c r="AL1601" i="64"/>
  <c r="AL1624" i="64" s="1"/>
  <c r="AL2514" i="64"/>
  <c r="AL2528" i="64" s="1"/>
  <c r="AL1579" i="64"/>
  <c r="AL1592" i="64" s="1"/>
  <c r="AL1785" i="64"/>
  <c r="AL1798" i="64" s="1"/>
  <c r="AL1490" i="64"/>
  <c r="AL1525" i="64" s="1"/>
  <c r="AL1908" i="64"/>
  <c r="AL1931" i="64" s="1"/>
  <c r="AL1872" i="64"/>
  <c r="AL1899" i="64" s="1"/>
  <c r="AL1940" i="64"/>
  <c r="AL1963" i="64" s="1"/>
  <c r="AL1383" i="64"/>
  <c r="AL1410" i="64" s="1"/>
  <c r="AL1534" i="64"/>
  <c r="AL1454" i="64"/>
  <c r="AL1481" i="64" s="1"/>
  <c r="AL1972" i="64"/>
  <c r="AL1997" i="64" s="1"/>
  <c r="AL1418" i="64"/>
  <c r="AL1445" i="64" s="1"/>
  <c r="AL1254" i="64"/>
  <c r="AL1267" i="64" s="1"/>
  <c r="AL1348" i="64"/>
  <c r="AL1375" i="64" s="1"/>
  <c r="AL1102" i="64"/>
  <c r="AL2006" i="64"/>
  <c r="AL2031" i="64" s="1"/>
  <c r="AL1230" i="64"/>
  <c r="AL1245" i="64" s="1"/>
  <c r="AL1324" i="64"/>
  <c r="AL1339" i="64" s="1"/>
  <c r="AL1078" i="64"/>
  <c r="AL1093" i="64" s="1"/>
  <c r="AL937" i="64"/>
  <c r="AL952" i="64" s="1"/>
  <c r="AL661" i="64"/>
  <c r="AL989" i="64"/>
  <c r="AL1002" i="64" s="1"/>
  <c r="AL637" i="64"/>
  <c r="AL560" i="64"/>
  <c r="AL580" i="64" s="1"/>
  <c r="AL454" i="64"/>
  <c r="AL612" i="64"/>
  <c r="AL1711" i="64"/>
  <c r="AL1687" i="64"/>
  <c r="AL1702" i="64" s="1"/>
  <c r="AD2462" i="64"/>
  <c r="AD2479" i="64" s="1"/>
  <c r="AD1656" i="64"/>
  <c r="AD2436" i="64"/>
  <c r="AD2453" i="64" s="1"/>
  <c r="AD1633" i="64"/>
  <c r="AD1647" i="64" s="1"/>
  <c r="AD1601" i="64"/>
  <c r="AD1624" i="64" s="1"/>
  <c r="AD2411" i="64"/>
  <c r="AD2428" i="64" s="1"/>
  <c r="AD1785" i="64"/>
  <c r="AD1798" i="64" s="1"/>
  <c r="AD2385" i="64"/>
  <c r="AD2402" i="64" s="1"/>
  <c r="AD1579" i="64"/>
  <c r="AD1592" i="64" s="1"/>
  <c r="AD1534" i="64"/>
  <c r="AD2514" i="64"/>
  <c r="AD2528" i="64" s="1"/>
  <c r="AD1908" i="64"/>
  <c r="AD1931" i="64" s="1"/>
  <c r="AD1872" i="64"/>
  <c r="AD1899" i="64" s="1"/>
  <c r="AD1383" i="64"/>
  <c r="AD1410" i="64" s="1"/>
  <c r="AD1940" i="64"/>
  <c r="AD1963" i="64" s="1"/>
  <c r="AD1418" i="64"/>
  <c r="AD1445" i="64" s="1"/>
  <c r="AD1972" i="64"/>
  <c r="AD1997" i="64" s="1"/>
  <c r="AD1490" i="64"/>
  <c r="AD1525" i="64" s="1"/>
  <c r="AD1454" i="64"/>
  <c r="AD1481" i="64" s="1"/>
  <c r="AD1254" i="64"/>
  <c r="AD1267" i="64" s="1"/>
  <c r="AD1102" i="64"/>
  <c r="AD1348" i="64"/>
  <c r="AD1375" i="64" s="1"/>
  <c r="AD2006" i="64"/>
  <c r="AD2031" i="64" s="1"/>
  <c r="AD1324" i="64"/>
  <c r="AD1339" i="64" s="1"/>
  <c r="AD1230" i="64"/>
  <c r="AD1245" i="64" s="1"/>
  <c r="AD1078" i="64"/>
  <c r="AD1093" i="64" s="1"/>
  <c r="AD937" i="64"/>
  <c r="AD952" i="64" s="1"/>
  <c r="AD1687" i="64"/>
  <c r="AD1702" i="64" s="1"/>
  <c r="AD560" i="64"/>
  <c r="AD580" i="64" s="1"/>
  <c r="AD661" i="64"/>
  <c r="AD454" i="64"/>
  <c r="AD989" i="64"/>
  <c r="AD1002" i="64" s="1"/>
  <c r="AD612" i="64"/>
  <c r="AD1711" i="64"/>
  <c r="V2462" i="64"/>
  <c r="V2479" i="64" s="1"/>
  <c r="V1656" i="64"/>
  <c r="V2436" i="64"/>
  <c r="V2453" i="64" s="1"/>
  <c r="V2385" i="64"/>
  <c r="V2402" i="64" s="1"/>
  <c r="V2411" i="64"/>
  <c r="V2428" i="64" s="1"/>
  <c r="V1633" i="64"/>
  <c r="V1647" i="64" s="1"/>
  <c r="V1601" i="64"/>
  <c r="V1624" i="64" s="1"/>
  <c r="V1579" i="64"/>
  <c r="V1592" i="64" s="1"/>
  <c r="V1785" i="64"/>
  <c r="V1798" i="64" s="1"/>
  <c r="V1490" i="64"/>
  <c r="V1525" i="64" s="1"/>
  <c r="V1908" i="64"/>
  <c r="V1931" i="64" s="1"/>
  <c r="V2514" i="64"/>
  <c r="V2528" i="64" s="1"/>
  <c r="V1872" i="64"/>
  <c r="V1899" i="64" s="1"/>
  <c r="V1940" i="64"/>
  <c r="V1963" i="64" s="1"/>
  <c r="V1383" i="64"/>
  <c r="V1410" i="64" s="1"/>
  <c r="V1972" i="64"/>
  <c r="V1997" i="64" s="1"/>
  <c r="V1254" i="64"/>
  <c r="V1267" i="64" s="1"/>
  <c r="V1454" i="64"/>
  <c r="V1481" i="64" s="1"/>
  <c r="V1418" i="64"/>
  <c r="V1445" i="64" s="1"/>
  <c r="V1534" i="64"/>
  <c r="V1102" i="64"/>
  <c r="V1348" i="64"/>
  <c r="V1375" i="64" s="1"/>
  <c r="V1324" i="64"/>
  <c r="V1339" i="64" s="1"/>
  <c r="V1230" i="64"/>
  <c r="V1245" i="64" s="1"/>
  <c r="V2006" i="64"/>
  <c r="V2031" i="64" s="1"/>
  <c r="V1078" i="64"/>
  <c r="V1093" i="64" s="1"/>
  <c r="V937" i="64"/>
  <c r="V952" i="64" s="1"/>
  <c r="V560" i="64"/>
  <c r="V580" i="64" s="1"/>
  <c r="V454" i="64"/>
  <c r="V612" i="64"/>
  <c r="V637" i="64"/>
  <c r="V1711" i="64"/>
  <c r="V661" i="64"/>
  <c r="V1687" i="64"/>
  <c r="V1702" i="64" s="1"/>
  <c r="CH1661" i="64"/>
  <c r="CH2441" i="64"/>
  <c r="CH2416" i="64"/>
  <c r="CH1638" i="64"/>
  <c r="CH1652" i="64" s="1"/>
  <c r="CH2467" i="64"/>
  <c r="CH2390" i="64"/>
  <c r="CH2407" i="64" s="1"/>
  <c r="CH1606" i="64"/>
  <c r="CH1584" i="64"/>
  <c r="CH1597" i="64" s="1"/>
  <c r="CH1790" i="64"/>
  <c r="CH1803" i="64" s="1"/>
  <c r="CH1495" i="64"/>
  <c r="CH1530" i="64" s="1"/>
  <c r="CH1945" i="64"/>
  <c r="CH1968" i="64" s="1"/>
  <c r="CH2519" i="64"/>
  <c r="CH2533" i="64" s="1"/>
  <c r="CH1539" i="64"/>
  <c r="CH1574" i="64" s="1"/>
  <c r="CH1877" i="64"/>
  <c r="CH1904" i="64" s="1"/>
  <c r="CH1423" i="64"/>
  <c r="CH1450" i="64" s="1"/>
  <c r="CH1913" i="64"/>
  <c r="CH1936" i="64" s="1"/>
  <c r="CH1388" i="64"/>
  <c r="CH1415" i="64" s="1"/>
  <c r="CH1977" i="64"/>
  <c r="CH2002" i="64" s="1"/>
  <c r="CH1459" i="64"/>
  <c r="CH1486" i="64" s="1"/>
  <c r="CH2011" i="64"/>
  <c r="CH2036" i="64" s="1"/>
  <c r="CH1353" i="64"/>
  <c r="CH1380" i="64" s="1"/>
  <c r="CH1259" i="64"/>
  <c r="CH1272" i="64" s="1"/>
  <c r="CH1235" i="64"/>
  <c r="CH1329" i="64"/>
  <c r="CH994" i="64"/>
  <c r="CH1007" i="64" s="1"/>
  <c r="CH1083" i="64"/>
  <c r="CH1098" i="64" s="1"/>
  <c r="CH942" i="64"/>
  <c r="CH1107" i="64"/>
  <c r="CH1692" i="64"/>
  <c r="CH1707" i="64" s="1"/>
  <c r="CH666" i="64"/>
  <c r="CH679" i="64" s="1"/>
  <c r="CH565" i="64"/>
  <c r="CH1716" i="64"/>
  <c r="CH642" i="64"/>
  <c r="CH409" i="64"/>
  <c r="CH419" i="64" s="1"/>
  <c r="CH617" i="64"/>
  <c r="CH593" i="64"/>
  <c r="BZ1661" i="64"/>
  <c r="BZ2467" i="64"/>
  <c r="BZ2416" i="64"/>
  <c r="BZ2441" i="64"/>
  <c r="BZ1638" i="64"/>
  <c r="BZ1652" i="64" s="1"/>
  <c r="BZ1584" i="64"/>
  <c r="BZ1597" i="64" s="1"/>
  <c r="BZ1790" i="64"/>
  <c r="BZ1803" i="64" s="1"/>
  <c r="BZ2390" i="64"/>
  <c r="BZ2407" i="64" s="1"/>
  <c r="BZ1606" i="64"/>
  <c r="BZ2519" i="64"/>
  <c r="BZ2533" i="64" s="1"/>
  <c r="BZ1495" i="64"/>
  <c r="BZ1530" i="64" s="1"/>
  <c r="BZ1539" i="64"/>
  <c r="BZ1574" i="64" s="1"/>
  <c r="BZ1945" i="64"/>
  <c r="BZ1968" i="64" s="1"/>
  <c r="BZ1423" i="64"/>
  <c r="BZ1450" i="64" s="1"/>
  <c r="BZ1388" i="64"/>
  <c r="BZ1415" i="64" s="1"/>
  <c r="BZ1459" i="64"/>
  <c r="BZ1486" i="64" s="1"/>
  <c r="BZ1877" i="64"/>
  <c r="BZ1904" i="64" s="1"/>
  <c r="BZ1977" i="64"/>
  <c r="BZ2002" i="64" s="1"/>
  <c r="BZ1913" i="64"/>
  <c r="BZ1936" i="64" s="1"/>
  <c r="BZ2011" i="64"/>
  <c r="BZ2036" i="64" s="1"/>
  <c r="BZ1353" i="64"/>
  <c r="BZ1380" i="64" s="1"/>
  <c r="BZ1259" i="64"/>
  <c r="BZ1272" i="64" s="1"/>
  <c r="BZ1329" i="64"/>
  <c r="BZ1235" i="64"/>
  <c r="BZ994" i="64"/>
  <c r="BZ1007" i="64" s="1"/>
  <c r="BZ1107" i="64"/>
  <c r="BZ1083" i="64"/>
  <c r="BZ1098" i="64" s="1"/>
  <c r="BZ942" i="64"/>
  <c r="BZ1692" i="64"/>
  <c r="BZ1707" i="64" s="1"/>
  <c r="BZ666" i="64"/>
  <c r="BZ679" i="64" s="1"/>
  <c r="BZ642" i="64"/>
  <c r="BZ565" i="64"/>
  <c r="BZ617" i="64"/>
  <c r="BZ1716" i="64"/>
  <c r="BZ409" i="64"/>
  <c r="BZ419" i="64" s="1"/>
  <c r="BZ593" i="64"/>
  <c r="BR1661" i="64"/>
  <c r="BR2441" i="64"/>
  <c r="BR2467" i="64"/>
  <c r="BR2416" i="64"/>
  <c r="BR1638" i="64"/>
  <c r="BR1652" i="64" s="1"/>
  <c r="BR2390" i="64"/>
  <c r="BR2407" i="64" s="1"/>
  <c r="BR1606" i="64"/>
  <c r="BR1790" i="64"/>
  <c r="BR1803" i="64" s="1"/>
  <c r="BR1495" i="64"/>
  <c r="BR1530" i="64" s="1"/>
  <c r="BR1584" i="64"/>
  <c r="BR1597" i="64" s="1"/>
  <c r="BR2519" i="64"/>
  <c r="BR2533" i="64" s="1"/>
  <c r="BR1539" i="64"/>
  <c r="BR1574" i="64" s="1"/>
  <c r="BR1423" i="64"/>
  <c r="BR1450" i="64" s="1"/>
  <c r="BR1459" i="64"/>
  <c r="BR1486" i="64" s="1"/>
  <c r="BR1877" i="64"/>
  <c r="BR1904" i="64" s="1"/>
  <c r="BR1388" i="64"/>
  <c r="BR1415" i="64" s="1"/>
  <c r="BR1913" i="64"/>
  <c r="BR1936" i="64" s="1"/>
  <c r="BR1977" i="64"/>
  <c r="BR2002" i="64" s="1"/>
  <c r="BR2011" i="64"/>
  <c r="BR2036" i="64" s="1"/>
  <c r="BR1353" i="64"/>
  <c r="BR1380" i="64" s="1"/>
  <c r="BR1945" i="64"/>
  <c r="BR1968" i="64" s="1"/>
  <c r="BR1329" i="64"/>
  <c r="BR1235" i="64"/>
  <c r="BR1259" i="64"/>
  <c r="BR1272" i="64" s="1"/>
  <c r="BR1083" i="64"/>
  <c r="BR1098" i="64" s="1"/>
  <c r="BR994" i="64"/>
  <c r="BR1007" i="64" s="1"/>
  <c r="BR942" i="64"/>
  <c r="BR1692" i="64"/>
  <c r="BR1707" i="64" s="1"/>
  <c r="BR666" i="64"/>
  <c r="BR679" i="64" s="1"/>
  <c r="BR565" i="64"/>
  <c r="BR617" i="64"/>
  <c r="BR1716" i="64"/>
  <c r="BR642" i="64"/>
  <c r="BR409" i="64"/>
  <c r="BR419" i="64" s="1"/>
  <c r="BR1107" i="64"/>
  <c r="BR593" i="64"/>
  <c r="BJ1661" i="64"/>
  <c r="BJ2467" i="64"/>
  <c r="BJ2416" i="64"/>
  <c r="BJ2441" i="64"/>
  <c r="BJ1638" i="64"/>
  <c r="BJ1652" i="64" s="1"/>
  <c r="BJ2390" i="64"/>
  <c r="BJ2407" i="64" s="1"/>
  <c r="BJ1790" i="64"/>
  <c r="BJ1803" i="64" s="1"/>
  <c r="BJ1606" i="64"/>
  <c r="BJ1584" i="64"/>
  <c r="BJ1597" i="64" s="1"/>
  <c r="BJ2519" i="64"/>
  <c r="BJ2533" i="64" s="1"/>
  <c r="BJ1495" i="64"/>
  <c r="BJ1530" i="64" s="1"/>
  <c r="BJ1539" i="64"/>
  <c r="BJ1574" i="64" s="1"/>
  <c r="BJ1945" i="64"/>
  <c r="BJ1968" i="64" s="1"/>
  <c r="BJ1423" i="64"/>
  <c r="BJ1450" i="64" s="1"/>
  <c r="BJ1913" i="64"/>
  <c r="BJ1936" i="64" s="1"/>
  <c r="BJ1388" i="64"/>
  <c r="BJ1415" i="64" s="1"/>
  <c r="BJ1977" i="64"/>
  <c r="BJ2002" i="64" s="1"/>
  <c r="BJ2011" i="64"/>
  <c r="BJ2036" i="64" s="1"/>
  <c r="BJ1877" i="64"/>
  <c r="BJ1904" i="64" s="1"/>
  <c r="BJ1459" i="64"/>
  <c r="BJ1486" i="64" s="1"/>
  <c r="BJ1353" i="64"/>
  <c r="BJ1380" i="64" s="1"/>
  <c r="BJ1329" i="64"/>
  <c r="BJ1235" i="64"/>
  <c r="BJ1259" i="64"/>
  <c r="BJ1272" i="64" s="1"/>
  <c r="BJ994" i="64"/>
  <c r="BJ1007" i="64" s="1"/>
  <c r="BJ1107" i="64"/>
  <c r="BJ942" i="64"/>
  <c r="BJ1692" i="64"/>
  <c r="BJ1707" i="64" s="1"/>
  <c r="BJ1083" i="64"/>
  <c r="BJ1098" i="64" s="1"/>
  <c r="BJ666" i="64"/>
  <c r="BJ679" i="64" s="1"/>
  <c r="BJ617" i="64"/>
  <c r="BJ642" i="64"/>
  <c r="BJ565" i="64"/>
  <c r="BJ1716" i="64"/>
  <c r="BJ409" i="64"/>
  <c r="BJ419" i="64" s="1"/>
  <c r="BJ593" i="64"/>
  <c r="BB1661" i="64"/>
  <c r="BB2441" i="64"/>
  <c r="BB2416" i="64"/>
  <c r="BB2467" i="64"/>
  <c r="BB1638" i="64"/>
  <c r="BB1652" i="64" s="1"/>
  <c r="BB2390" i="64"/>
  <c r="BB2407" i="64" s="1"/>
  <c r="BB1790" i="64"/>
  <c r="BB1803" i="64" s="1"/>
  <c r="BB2519" i="64"/>
  <c r="BB2533" i="64" s="1"/>
  <c r="BB1606" i="64"/>
  <c r="BB1584" i="64"/>
  <c r="BB1597" i="64" s="1"/>
  <c r="BB1495" i="64"/>
  <c r="BB1530" i="64" s="1"/>
  <c r="BB1945" i="64"/>
  <c r="BB1968" i="64" s="1"/>
  <c r="BB1539" i="64"/>
  <c r="BB1574" i="64" s="1"/>
  <c r="BB1423" i="64"/>
  <c r="BB1450" i="64" s="1"/>
  <c r="BB1459" i="64"/>
  <c r="BB1486" i="64" s="1"/>
  <c r="BB1388" i="64"/>
  <c r="BB1415" i="64" s="1"/>
  <c r="BB1877" i="64"/>
  <c r="BB1904" i="64" s="1"/>
  <c r="BB1977" i="64"/>
  <c r="BB2002" i="64" s="1"/>
  <c r="BB2011" i="64"/>
  <c r="BB2036" i="64" s="1"/>
  <c r="BB1913" i="64"/>
  <c r="BB1936" i="64" s="1"/>
  <c r="BB1353" i="64"/>
  <c r="BB1380" i="64" s="1"/>
  <c r="BB1259" i="64"/>
  <c r="BB1272" i="64" s="1"/>
  <c r="BB1235" i="64"/>
  <c r="BB1329" i="64"/>
  <c r="BB1107" i="64"/>
  <c r="BB994" i="64"/>
  <c r="BB1007" i="64" s="1"/>
  <c r="BB1083" i="64"/>
  <c r="BB1098" i="64" s="1"/>
  <c r="BB942" i="64"/>
  <c r="BB1692" i="64"/>
  <c r="BB1707" i="64" s="1"/>
  <c r="BB666" i="64"/>
  <c r="BB679" i="64" s="1"/>
  <c r="BB565" i="64"/>
  <c r="BB1716" i="64"/>
  <c r="BB642" i="64"/>
  <c r="BB409" i="64"/>
  <c r="BB419" i="64" s="1"/>
  <c r="BB617" i="64"/>
  <c r="BB593" i="64"/>
  <c r="AT1661" i="64"/>
  <c r="AT2416" i="64"/>
  <c r="AT2467" i="64"/>
  <c r="AT2441" i="64"/>
  <c r="AT1638" i="64"/>
  <c r="AT1652" i="64" s="1"/>
  <c r="AT2390" i="64"/>
  <c r="AT2407" i="64" s="1"/>
  <c r="AT1606" i="64"/>
  <c r="AT1790" i="64"/>
  <c r="AT1803" i="64" s="1"/>
  <c r="AT1495" i="64"/>
  <c r="AT1530" i="64" s="1"/>
  <c r="AT1584" i="64"/>
  <c r="AT1597" i="64" s="1"/>
  <c r="AT2519" i="64"/>
  <c r="AT2533" i="64" s="1"/>
  <c r="AT1539" i="64"/>
  <c r="AT1574" i="64" s="1"/>
  <c r="AT1459" i="64"/>
  <c r="AT1486" i="64" s="1"/>
  <c r="AT1423" i="64"/>
  <c r="AT1450" i="64" s="1"/>
  <c r="AT1877" i="64"/>
  <c r="AT1904" i="64" s="1"/>
  <c r="AT1913" i="64"/>
  <c r="AT1936" i="64" s="1"/>
  <c r="AT1388" i="64"/>
  <c r="AT1415" i="64" s="1"/>
  <c r="AT1945" i="64"/>
  <c r="AT1968" i="64" s="1"/>
  <c r="AT1977" i="64"/>
  <c r="AT2002" i="64" s="1"/>
  <c r="AT2011" i="64"/>
  <c r="AT2036" i="64" s="1"/>
  <c r="AT1353" i="64"/>
  <c r="AT1380" i="64" s="1"/>
  <c r="AT1259" i="64"/>
  <c r="AT1272" i="64" s="1"/>
  <c r="AT1329" i="64"/>
  <c r="AT1235" i="64"/>
  <c r="AT994" i="64"/>
  <c r="AT1007" i="64" s="1"/>
  <c r="AT1083" i="64"/>
  <c r="AT1098" i="64" s="1"/>
  <c r="AT942" i="64"/>
  <c r="AT1692" i="64"/>
  <c r="AT1707" i="64" s="1"/>
  <c r="AT1107" i="64"/>
  <c r="AT666" i="64"/>
  <c r="AT679" i="64" s="1"/>
  <c r="AT642" i="64"/>
  <c r="AT565" i="64"/>
  <c r="AT617" i="64"/>
  <c r="AT1716" i="64"/>
  <c r="AT409" i="64"/>
  <c r="AT419" i="64" s="1"/>
  <c r="AT593" i="64"/>
  <c r="AL1661" i="64"/>
  <c r="AL2441" i="64"/>
  <c r="AL2416" i="64"/>
  <c r="AL2467" i="64"/>
  <c r="AL1638" i="64"/>
  <c r="AL1652" i="64" s="1"/>
  <c r="AL1790" i="64"/>
  <c r="AL1803" i="64" s="1"/>
  <c r="AL1606" i="64"/>
  <c r="AL1584" i="64"/>
  <c r="AL1597" i="64" s="1"/>
  <c r="AL2390" i="64"/>
  <c r="AL2407" i="64" s="1"/>
  <c r="AL2519" i="64"/>
  <c r="AL2533" i="64" s="1"/>
  <c r="AL1495" i="64"/>
  <c r="AL1530" i="64" s="1"/>
  <c r="AL1539" i="64"/>
  <c r="AL1574" i="64" s="1"/>
  <c r="AL1945" i="64"/>
  <c r="AL1968" i="64" s="1"/>
  <c r="AL1913" i="64"/>
  <c r="AL1936" i="64" s="1"/>
  <c r="AL1423" i="64"/>
  <c r="AL1450" i="64" s="1"/>
  <c r="AL1388" i="64"/>
  <c r="AL1415" i="64" s="1"/>
  <c r="AL1459" i="64"/>
  <c r="AL1486" i="64" s="1"/>
  <c r="AL1877" i="64"/>
  <c r="AL1904" i="64" s="1"/>
  <c r="AL1977" i="64"/>
  <c r="AL2002" i="64" s="1"/>
  <c r="AL2011" i="64"/>
  <c r="AL2036" i="64" s="1"/>
  <c r="AL1353" i="64"/>
  <c r="AL1380" i="64" s="1"/>
  <c r="AL1329" i="64"/>
  <c r="AL1235" i="64"/>
  <c r="AL1083" i="64"/>
  <c r="AL1098" i="64" s="1"/>
  <c r="AL994" i="64"/>
  <c r="AL1007" i="64" s="1"/>
  <c r="AL1107" i="64"/>
  <c r="AL1259" i="64"/>
  <c r="AL1272" i="64" s="1"/>
  <c r="AL942" i="64"/>
  <c r="AL1692" i="64"/>
  <c r="AL1707" i="64" s="1"/>
  <c r="AL666" i="64"/>
  <c r="AL679" i="64" s="1"/>
  <c r="AL565" i="64"/>
  <c r="AL617" i="64"/>
  <c r="AL1716" i="64"/>
  <c r="AL642" i="64"/>
  <c r="AL409" i="64"/>
  <c r="AL419" i="64" s="1"/>
  <c r="AL593" i="64"/>
  <c r="AD1661" i="64"/>
  <c r="AD2416" i="64"/>
  <c r="AD2467" i="64"/>
  <c r="AD2441" i="64"/>
  <c r="AD1638" i="64"/>
  <c r="AD1652" i="64" s="1"/>
  <c r="AD2390" i="64"/>
  <c r="AD2407" i="64" s="1"/>
  <c r="AD1606" i="64"/>
  <c r="AD1790" i="64"/>
  <c r="AD1803" i="64" s="1"/>
  <c r="AD1584" i="64"/>
  <c r="AD1597" i="64" s="1"/>
  <c r="AD1495" i="64"/>
  <c r="AD1530" i="64" s="1"/>
  <c r="AD1539" i="64"/>
  <c r="AD1574" i="64" s="1"/>
  <c r="AD2519" i="64"/>
  <c r="AD2533" i="64" s="1"/>
  <c r="AD1459" i="64"/>
  <c r="AD1486" i="64" s="1"/>
  <c r="AD1945" i="64"/>
  <c r="AD1968" i="64" s="1"/>
  <c r="AD1877" i="64"/>
  <c r="AD1904" i="64" s="1"/>
  <c r="AD1388" i="64"/>
  <c r="AD1415" i="64" s="1"/>
  <c r="AD1913" i="64"/>
  <c r="AD1936" i="64" s="1"/>
  <c r="AD1423" i="64"/>
  <c r="AD1450" i="64" s="1"/>
  <c r="AD1977" i="64"/>
  <c r="AD2002" i="64" s="1"/>
  <c r="AD2011" i="64"/>
  <c r="AD2036" i="64" s="1"/>
  <c r="AD1353" i="64"/>
  <c r="AD1380" i="64" s="1"/>
  <c r="AD1329" i="64"/>
  <c r="AD1235" i="64"/>
  <c r="AD1259" i="64"/>
  <c r="AD1272" i="64" s="1"/>
  <c r="AD1107" i="64"/>
  <c r="AD994" i="64"/>
  <c r="AD1007" i="64" s="1"/>
  <c r="AD942" i="64"/>
  <c r="AD1692" i="64"/>
  <c r="AD1707" i="64" s="1"/>
  <c r="AD1083" i="64"/>
  <c r="AD1098" i="64" s="1"/>
  <c r="AD666" i="64"/>
  <c r="AD679" i="64" s="1"/>
  <c r="AD642" i="64"/>
  <c r="AD565" i="64"/>
  <c r="AD617" i="64"/>
  <c r="AD1716" i="64"/>
  <c r="AD409" i="64"/>
  <c r="AD419" i="64" s="1"/>
  <c r="AD593" i="64"/>
  <c r="V1661" i="64"/>
  <c r="V2416" i="64"/>
  <c r="V2441" i="64"/>
  <c r="V1638" i="64"/>
  <c r="V1652" i="64" s="1"/>
  <c r="V2467" i="64"/>
  <c r="V1606" i="64"/>
  <c r="V2390" i="64"/>
  <c r="V2407" i="64" s="1"/>
  <c r="V1790" i="64"/>
  <c r="V1803" i="64" s="1"/>
  <c r="V1495" i="64"/>
  <c r="V1530" i="64" s="1"/>
  <c r="V2519" i="64"/>
  <c r="V2533" i="64" s="1"/>
  <c r="V1945" i="64"/>
  <c r="V1968" i="64" s="1"/>
  <c r="V1584" i="64"/>
  <c r="V1597" i="64" s="1"/>
  <c r="V1539" i="64"/>
  <c r="V1574" i="64" s="1"/>
  <c r="V1877" i="64"/>
  <c r="V1904" i="64" s="1"/>
  <c r="V1913" i="64"/>
  <c r="V1936" i="64" s="1"/>
  <c r="V1388" i="64"/>
  <c r="V1415" i="64" s="1"/>
  <c r="V1977" i="64"/>
  <c r="V2002" i="64" s="1"/>
  <c r="V1423" i="64"/>
  <c r="V1450" i="64" s="1"/>
  <c r="V2011" i="64"/>
  <c r="V2036" i="64" s="1"/>
  <c r="V1459" i="64"/>
  <c r="V1486" i="64" s="1"/>
  <c r="V1353" i="64"/>
  <c r="V1380" i="64" s="1"/>
  <c r="V1259" i="64"/>
  <c r="V1272" i="64" s="1"/>
  <c r="V1235" i="64"/>
  <c r="V1329" i="64"/>
  <c r="V994" i="64"/>
  <c r="V1007" i="64" s="1"/>
  <c r="V1083" i="64"/>
  <c r="V1098" i="64" s="1"/>
  <c r="V942" i="64"/>
  <c r="V1107" i="64"/>
  <c r="V1692" i="64"/>
  <c r="V1707" i="64" s="1"/>
  <c r="V666" i="64"/>
  <c r="V679" i="64" s="1"/>
  <c r="V565" i="64"/>
  <c r="V617" i="64"/>
  <c r="V1716" i="64"/>
  <c r="V642" i="64"/>
  <c r="V409" i="64"/>
  <c r="V419" i="64" s="1"/>
  <c r="V593" i="64"/>
  <c r="CI1660" i="64"/>
  <c r="CI2466" i="64"/>
  <c r="CI2440" i="64"/>
  <c r="CI2415" i="64"/>
  <c r="CI1605" i="64"/>
  <c r="CI1637" i="64"/>
  <c r="CI1583" i="64"/>
  <c r="CI1789" i="64"/>
  <c r="CI2389" i="64"/>
  <c r="CI1494" i="64"/>
  <c r="CI1944" i="64"/>
  <c r="CI1876" i="64"/>
  <c r="CI2518" i="64"/>
  <c r="CI1538" i="64"/>
  <c r="CI1458" i="64"/>
  <c r="CI1976" i="64"/>
  <c r="CI1387" i="64"/>
  <c r="CI2010" i="64"/>
  <c r="CI1912" i="64"/>
  <c r="CI1352" i="64"/>
  <c r="CI1422" i="64"/>
  <c r="CI1258" i="64"/>
  <c r="CI1328" i="64"/>
  <c r="CI1234" i="64"/>
  <c r="CI1249" i="64" s="1"/>
  <c r="CI1106" i="64"/>
  <c r="CI1225" i="64" s="1"/>
  <c r="CI941" i="64"/>
  <c r="CI1691" i="64"/>
  <c r="CI665" i="64"/>
  <c r="CI678" i="64" s="1"/>
  <c r="CI641" i="64"/>
  <c r="CI564" i="64"/>
  <c r="CI616" i="64"/>
  <c r="CI1715" i="64"/>
  <c r="CI592" i="64"/>
  <c r="CA1660" i="64"/>
  <c r="CA2466" i="64"/>
  <c r="CA2440" i="64"/>
  <c r="CA2415" i="64"/>
  <c r="CA1605" i="64"/>
  <c r="CA2389" i="64"/>
  <c r="CA1637" i="64"/>
  <c r="CA1583" i="64"/>
  <c r="CA1789" i="64"/>
  <c r="CA1494" i="64"/>
  <c r="CA2518" i="64"/>
  <c r="CA1538" i="64"/>
  <c r="CA1876" i="64"/>
  <c r="CA1458" i="64"/>
  <c r="CA1944" i="64"/>
  <c r="CA1912" i="64"/>
  <c r="CA1976" i="64"/>
  <c r="CA1422" i="64"/>
  <c r="CA2010" i="64"/>
  <c r="CA1352" i="64"/>
  <c r="CA1387" i="64"/>
  <c r="CA1328" i="64"/>
  <c r="CA1234" i="64"/>
  <c r="CA1249" i="64" s="1"/>
  <c r="CA1258" i="64"/>
  <c r="CA941" i="64"/>
  <c r="CA1691" i="64"/>
  <c r="CA665" i="64"/>
  <c r="CA678" i="64" s="1"/>
  <c r="CA1106" i="64"/>
  <c r="CA1225" i="64" s="1"/>
  <c r="CA564" i="64"/>
  <c r="CA993" i="64"/>
  <c r="CA616" i="64"/>
  <c r="CA1715" i="64"/>
  <c r="CA641" i="64"/>
  <c r="CA592" i="64"/>
  <c r="BS1660" i="64"/>
  <c r="BS2466" i="64"/>
  <c r="BS2415" i="64"/>
  <c r="BS1637" i="64"/>
  <c r="BS1605" i="64"/>
  <c r="BS2440" i="64"/>
  <c r="BS2389" i="64"/>
  <c r="BS1583" i="64"/>
  <c r="BS1789" i="64"/>
  <c r="BS1494" i="64"/>
  <c r="BS1538" i="64"/>
  <c r="BS2518" i="64"/>
  <c r="BS1876" i="64"/>
  <c r="BS1944" i="64"/>
  <c r="BS1912" i="64"/>
  <c r="BS1458" i="64"/>
  <c r="BS1976" i="64"/>
  <c r="BS1387" i="64"/>
  <c r="BS2010" i="64"/>
  <c r="BS1422" i="64"/>
  <c r="BS1352" i="64"/>
  <c r="BS1234" i="64"/>
  <c r="BS1249" i="64" s="1"/>
  <c r="BS1258" i="64"/>
  <c r="BS1328" i="64"/>
  <c r="BS1106" i="64"/>
  <c r="BS1225" i="64" s="1"/>
  <c r="BS941" i="64"/>
  <c r="BS1691" i="64"/>
  <c r="BS665" i="64"/>
  <c r="BS678" i="64" s="1"/>
  <c r="BS641" i="64"/>
  <c r="BS564" i="64"/>
  <c r="BS616" i="64"/>
  <c r="BS1715" i="64"/>
  <c r="BS993" i="64"/>
  <c r="BS592" i="64"/>
  <c r="BK1660" i="64"/>
  <c r="BK2466" i="64"/>
  <c r="BK2415" i="64"/>
  <c r="BK2440" i="64"/>
  <c r="BK1605" i="64"/>
  <c r="BK2389" i="64"/>
  <c r="BK1583" i="64"/>
  <c r="BK1637" i="64"/>
  <c r="BK1789" i="64"/>
  <c r="BK1494" i="64"/>
  <c r="BK1538" i="64"/>
  <c r="BK1944" i="64"/>
  <c r="BK2518" i="64"/>
  <c r="BK1876" i="64"/>
  <c r="BK1458" i="64"/>
  <c r="BK1912" i="64"/>
  <c r="BK1387" i="64"/>
  <c r="BK1976" i="64"/>
  <c r="BK2010" i="64"/>
  <c r="BK1352" i="64"/>
  <c r="BK1258" i="64"/>
  <c r="BK1234" i="64"/>
  <c r="BK1249" i="64" s="1"/>
  <c r="BK1422" i="64"/>
  <c r="BK1328" i="64"/>
  <c r="BK1106" i="64"/>
  <c r="BK1225" i="64" s="1"/>
  <c r="BK941" i="64"/>
  <c r="BK1691" i="64"/>
  <c r="BK665" i="64"/>
  <c r="BK678" i="64" s="1"/>
  <c r="BK993" i="64"/>
  <c r="BK564" i="64"/>
  <c r="BK616" i="64"/>
  <c r="BK1715" i="64"/>
  <c r="BK641" i="64"/>
  <c r="BK592" i="64"/>
  <c r="BC1660" i="64"/>
  <c r="BC2466" i="64"/>
  <c r="BC2415" i="64"/>
  <c r="BC2440" i="64"/>
  <c r="BC1605" i="64"/>
  <c r="BC1637" i="64"/>
  <c r="BC1583" i="64"/>
  <c r="BC2389" i="64"/>
  <c r="BC1789" i="64"/>
  <c r="BC1494" i="64"/>
  <c r="BC1538" i="64"/>
  <c r="BC1876" i="64"/>
  <c r="BC2518" i="64"/>
  <c r="BC1912" i="64"/>
  <c r="BC1944" i="64"/>
  <c r="BC1976" i="64"/>
  <c r="BC1422" i="64"/>
  <c r="BC1458" i="64"/>
  <c r="BC2010" i="64"/>
  <c r="BC1387" i="64"/>
  <c r="BC1352" i="64"/>
  <c r="BC1258" i="64"/>
  <c r="BC1328" i="64"/>
  <c r="BC1234" i="64"/>
  <c r="BC1249" i="64" s="1"/>
  <c r="BC941" i="64"/>
  <c r="BC1691" i="64"/>
  <c r="BC1106" i="64"/>
  <c r="BC1225" i="64" s="1"/>
  <c r="BC665" i="64"/>
  <c r="BC678" i="64" s="1"/>
  <c r="BC641" i="64"/>
  <c r="BC564" i="64"/>
  <c r="BC616" i="64"/>
  <c r="BC993" i="64"/>
  <c r="BC1715" i="64"/>
  <c r="BC592" i="64"/>
  <c r="AU1660" i="64"/>
  <c r="AU2466" i="64"/>
  <c r="AU2415" i="64"/>
  <c r="AU2440" i="64"/>
  <c r="AU1605" i="64"/>
  <c r="AU1637" i="64"/>
  <c r="AU1789" i="64"/>
  <c r="AU2389" i="64"/>
  <c r="AU1583" i="64"/>
  <c r="AU1494" i="64"/>
  <c r="AU1538" i="64"/>
  <c r="AU1876" i="64"/>
  <c r="AU1458" i="64"/>
  <c r="AU2518" i="64"/>
  <c r="AU1944" i="64"/>
  <c r="AU1976" i="64"/>
  <c r="AU1387" i="64"/>
  <c r="AU1912" i="64"/>
  <c r="AU2010" i="64"/>
  <c r="AU1422" i="64"/>
  <c r="AU1352" i="64"/>
  <c r="AU1328" i="64"/>
  <c r="AU1234" i="64"/>
  <c r="AU1249" i="64" s="1"/>
  <c r="AU1106" i="64"/>
  <c r="AU1225" i="64" s="1"/>
  <c r="AU941" i="64"/>
  <c r="AU1691" i="64"/>
  <c r="AU665" i="64"/>
  <c r="AU678" i="64" s="1"/>
  <c r="AU564" i="64"/>
  <c r="AU616" i="64"/>
  <c r="AU1715" i="64"/>
  <c r="AU1258" i="64"/>
  <c r="AU641" i="64"/>
  <c r="AU592" i="64"/>
  <c r="AU993" i="64"/>
  <c r="AM1660" i="64"/>
  <c r="AM2466" i="64"/>
  <c r="AM2415" i="64"/>
  <c r="AM2440" i="64"/>
  <c r="AM1605" i="64"/>
  <c r="AM2389" i="64"/>
  <c r="AM1637" i="64"/>
  <c r="AM1789" i="64"/>
  <c r="AM1494" i="64"/>
  <c r="AM1583" i="64"/>
  <c r="AM2518" i="64"/>
  <c r="AM1876" i="64"/>
  <c r="AM1944" i="64"/>
  <c r="AM1458" i="64"/>
  <c r="AM1912" i="64"/>
  <c r="AM1538" i="64"/>
  <c r="AM1422" i="64"/>
  <c r="AM1976" i="64"/>
  <c r="AM2010" i="64"/>
  <c r="AM1352" i="64"/>
  <c r="AM1234" i="64"/>
  <c r="AM1249" i="64" s="1"/>
  <c r="AM1258" i="64"/>
  <c r="AM1387" i="64"/>
  <c r="AM1328" i="64"/>
  <c r="AM941" i="64"/>
  <c r="AM1691" i="64"/>
  <c r="AM665" i="64"/>
  <c r="AM678" i="64" s="1"/>
  <c r="AM641" i="64"/>
  <c r="AM564" i="64"/>
  <c r="AM993" i="64"/>
  <c r="AM616" i="64"/>
  <c r="AM1715" i="64"/>
  <c r="AM592" i="64"/>
  <c r="AM1106" i="64"/>
  <c r="AM1225" i="64" s="1"/>
  <c r="AE1660" i="64"/>
  <c r="AE2466" i="64"/>
  <c r="AE2415" i="64"/>
  <c r="AE2440" i="64"/>
  <c r="AE2389" i="64"/>
  <c r="AE1605" i="64"/>
  <c r="AE1637" i="64"/>
  <c r="AE1789" i="64"/>
  <c r="AE1583" i="64"/>
  <c r="AE1494" i="64"/>
  <c r="AE2518" i="64"/>
  <c r="AE1538" i="64"/>
  <c r="AE1876" i="64"/>
  <c r="AE1944" i="64"/>
  <c r="AE1912" i="64"/>
  <c r="AE1976" i="64"/>
  <c r="AE1422" i="64"/>
  <c r="AE2010" i="64"/>
  <c r="AE1387" i="64"/>
  <c r="AE1352" i="64"/>
  <c r="AE1458" i="64"/>
  <c r="AE1258" i="64"/>
  <c r="AE1234" i="64"/>
  <c r="AE1249" i="64" s="1"/>
  <c r="AE1328" i="64"/>
  <c r="AE941" i="64"/>
  <c r="AE1106" i="64"/>
  <c r="AE1225" i="64" s="1"/>
  <c r="AE1691" i="64"/>
  <c r="AE665" i="64"/>
  <c r="AE678" i="64" s="1"/>
  <c r="AE564" i="64"/>
  <c r="AE616" i="64"/>
  <c r="AE1715" i="64"/>
  <c r="AE993" i="64"/>
  <c r="AE641" i="64"/>
  <c r="AE592" i="64"/>
  <c r="W1660" i="64"/>
  <c r="W2466" i="64"/>
  <c r="W2415" i="64"/>
  <c r="W2440" i="64"/>
  <c r="W1605" i="64"/>
  <c r="W2389" i="64"/>
  <c r="W1789" i="64"/>
  <c r="W1637" i="64"/>
  <c r="W1494" i="64"/>
  <c r="W1583" i="64"/>
  <c r="W1538" i="64"/>
  <c r="W1876" i="64"/>
  <c r="W2518" i="64"/>
  <c r="W1944" i="64"/>
  <c r="W1458" i="64"/>
  <c r="W1976" i="64"/>
  <c r="W1387" i="64"/>
  <c r="W2010" i="64"/>
  <c r="W1352" i="64"/>
  <c r="W1912" i="64"/>
  <c r="W1422" i="64"/>
  <c r="W1258" i="64"/>
  <c r="W1328" i="64"/>
  <c r="W1234" i="64"/>
  <c r="W1249" i="64" s="1"/>
  <c r="W1106" i="64"/>
  <c r="W1225" i="64" s="1"/>
  <c r="W941" i="64"/>
  <c r="W1691" i="64"/>
  <c r="W665" i="64"/>
  <c r="W678" i="64" s="1"/>
  <c r="W641" i="64"/>
  <c r="W564" i="64"/>
  <c r="W616" i="64"/>
  <c r="W1715" i="64"/>
  <c r="W592" i="64"/>
  <c r="CJ1657" i="64"/>
  <c r="CJ1679" i="64" s="1"/>
  <c r="CJ2463" i="64"/>
  <c r="CJ2480" i="64" s="1"/>
  <c r="CJ2412" i="64"/>
  <c r="CJ2429" i="64" s="1"/>
  <c r="CJ2437" i="64"/>
  <c r="CJ2454" i="64" s="1"/>
  <c r="CJ1602" i="64"/>
  <c r="CJ1625" i="64" s="1"/>
  <c r="CJ2386" i="64"/>
  <c r="CJ2403" i="64" s="1"/>
  <c r="CJ1634" i="64"/>
  <c r="CJ1648" i="64" s="1"/>
  <c r="CJ1786" i="64"/>
  <c r="CJ1799" i="64" s="1"/>
  <c r="CJ1580" i="64"/>
  <c r="CJ1593" i="64" s="1"/>
  <c r="CJ1491" i="64"/>
  <c r="CJ1526" i="64" s="1"/>
  <c r="CJ1535" i="64"/>
  <c r="CJ1570" i="64" s="1"/>
  <c r="CJ2515" i="64"/>
  <c r="CJ2529" i="64" s="1"/>
  <c r="CJ1873" i="64"/>
  <c r="CJ1900" i="64" s="1"/>
  <c r="CJ1941" i="64"/>
  <c r="CJ1964" i="64" s="1"/>
  <c r="CJ1909" i="64"/>
  <c r="CJ1932" i="64" s="1"/>
  <c r="CJ1455" i="64"/>
  <c r="CJ1482" i="64" s="1"/>
  <c r="CJ1973" i="64"/>
  <c r="CJ1998" i="64" s="1"/>
  <c r="CJ1419" i="64"/>
  <c r="CJ1446" i="64" s="1"/>
  <c r="CJ2007" i="64"/>
  <c r="CJ2032" i="64" s="1"/>
  <c r="CJ1349" i="64"/>
  <c r="CJ1376" i="64" s="1"/>
  <c r="CJ1384" i="64"/>
  <c r="CJ1411" i="64" s="1"/>
  <c r="CJ1325" i="64"/>
  <c r="CJ1231" i="64"/>
  <c r="CJ1246" i="64" s="1"/>
  <c r="CJ1079" i="64"/>
  <c r="CJ1094" i="64" s="1"/>
  <c r="CJ938" i="64"/>
  <c r="CJ953" i="64" s="1"/>
  <c r="CJ1688" i="64"/>
  <c r="CJ1703" i="64" s="1"/>
  <c r="CJ662" i="64"/>
  <c r="CJ675" i="64" s="1"/>
  <c r="CJ1255" i="64"/>
  <c r="CJ1268" i="64" s="1"/>
  <c r="CJ561" i="64"/>
  <c r="CJ1103" i="64"/>
  <c r="CJ613" i="64"/>
  <c r="CJ990" i="64"/>
  <c r="CJ1003" i="64" s="1"/>
  <c r="CJ1712" i="64"/>
  <c r="CJ1727" i="64" s="1"/>
  <c r="CJ638" i="64"/>
  <c r="CJ589" i="64"/>
  <c r="CB1657" i="64"/>
  <c r="CB1679" i="64" s="1"/>
  <c r="CB2463" i="64"/>
  <c r="CB2480" i="64" s="1"/>
  <c r="CB2412" i="64"/>
  <c r="CB2429" i="64" s="1"/>
  <c r="CB2437" i="64"/>
  <c r="CB2454" i="64" s="1"/>
  <c r="CB2386" i="64"/>
  <c r="CB2403" i="64" s="1"/>
  <c r="CB1634" i="64"/>
  <c r="CB1648" i="64" s="1"/>
  <c r="CB1602" i="64"/>
  <c r="CB1625" i="64" s="1"/>
  <c r="CB1786" i="64"/>
  <c r="CB1799" i="64" s="1"/>
  <c r="CB1491" i="64"/>
  <c r="CB1526" i="64" s="1"/>
  <c r="CB1580" i="64"/>
  <c r="CB1593" i="64" s="1"/>
  <c r="CB1535" i="64"/>
  <c r="CB1570" i="64" s="1"/>
  <c r="CB2515" i="64"/>
  <c r="CB2529" i="64" s="1"/>
  <c r="CB1873" i="64"/>
  <c r="CB1900" i="64" s="1"/>
  <c r="CB1941" i="64"/>
  <c r="CB1964" i="64" s="1"/>
  <c r="CB1909" i="64"/>
  <c r="CB1932" i="64" s="1"/>
  <c r="CB1455" i="64"/>
  <c r="CB1482" i="64" s="1"/>
  <c r="CB1973" i="64"/>
  <c r="CB1998" i="64" s="1"/>
  <c r="CB1384" i="64"/>
  <c r="CB1411" i="64" s="1"/>
  <c r="CB2007" i="64"/>
  <c r="CB2032" i="64" s="1"/>
  <c r="CB1419" i="64"/>
  <c r="CB1446" i="64" s="1"/>
  <c r="CB1349" i="64"/>
  <c r="CB1376" i="64" s="1"/>
  <c r="CB1325" i="64"/>
  <c r="CB1231" i="64"/>
  <c r="CB1246" i="64" s="1"/>
  <c r="CB1255" i="64"/>
  <c r="CB1268" i="64" s="1"/>
  <c r="CB1079" i="64"/>
  <c r="CB1094" i="64" s="1"/>
  <c r="CB938" i="64"/>
  <c r="CB953" i="64" s="1"/>
  <c r="CB1103" i="64"/>
  <c r="CB1688" i="64"/>
  <c r="CB1703" i="64" s="1"/>
  <c r="CB662" i="64"/>
  <c r="CB675" i="64" s="1"/>
  <c r="CB561" i="64"/>
  <c r="CB638" i="64"/>
  <c r="CB613" i="64"/>
  <c r="CB1712" i="64"/>
  <c r="CB1727" i="64" s="1"/>
  <c r="CB589" i="64"/>
  <c r="CB990" i="64"/>
  <c r="CB1003" i="64" s="1"/>
  <c r="BT1657" i="64"/>
  <c r="BT1679" i="64" s="1"/>
  <c r="BT2463" i="64"/>
  <c r="BT2480" i="64" s="1"/>
  <c r="BT2412" i="64"/>
  <c r="BT2429" i="64" s="1"/>
  <c r="BT2437" i="64"/>
  <c r="BT2454" i="64" s="1"/>
  <c r="BT1602" i="64"/>
  <c r="BT1625" i="64" s="1"/>
  <c r="BT2386" i="64"/>
  <c r="BT2403" i="64" s="1"/>
  <c r="BT1786" i="64"/>
  <c r="BT1799" i="64" s="1"/>
  <c r="BT1634" i="64"/>
  <c r="BT1648" i="64" s="1"/>
  <c r="BT1491" i="64"/>
  <c r="BT1526" i="64" s="1"/>
  <c r="BT1580" i="64"/>
  <c r="BT1593" i="64" s="1"/>
  <c r="BT1873" i="64"/>
  <c r="BT1900" i="64" s="1"/>
  <c r="BT2515" i="64"/>
  <c r="BT2529" i="64" s="1"/>
  <c r="BT1941" i="64"/>
  <c r="BT1964" i="64" s="1"/>
  <c r="BT1535" i="64"/>
  <c r="BT1570" i="64" s="1"/>
  <c r="BT1455" i="64"/>
  <c r="BT1482" i="64" s="1"/>
  <c r="BT1419" i="64"/>
  <c r="BT1446" i="64" s="1"/>
  <c r="BT1384" i="64"/>
  <c r="BT1411" i="64" s="1"/>
  <c r="BT1973" i="64"/>
  <c r="BT1998" i="64" s="1"/>
  <c r="BT1909" i="64"/>
  <c r="BT1932" i="64" s="1"/>
  <c r="BT2007" i="64"/>
  <c r="BT2032" i="64" s="1"/>
  <c r="BT1349" i="64"/>
  <c r="BT1376" i="64" s="1"/>
  <c r="BT1255" i="64"/>
  <c r="BT1268" i="64" s="1"/>
  <c r="BT1231" i="64"/>
  <c r="BT1246" i="64" s="1"/>
  <c r="BT1325" i="64"/>
  <c r="BT1103" i="64"/>
  <c r="BT1079" i="64"/>
  <c r="BT1094" i="64" s="1"/>
  <c r="BT938" i="64"/>
  <c r="BT953" i="64" s="1"/>
  <c r="BT1688" i="64"/>
  <c r="BT1703" i="64" s="1"/>
  <c r="BT662" i="64"/>
  <c r="BT675" i="64" s="1"/>
  <c r="BT561" i="64"/>
  <c r="BT990" i="64"/>
  <c r="BT1003" i="64" s="1"/>
  <c r="BT613" i="64"/>
  <c r="BT1712" i="64"/>
  <c r="BT1727" i="64" s="1"/>
  <c r="BT638" i="64"/>
  <c r="BT589" i="64"/>
  <c r="BL1657" i="64"/>
  <c r="BL1679" i="64" s="1"/>
  <c r="BL2463" i="64"/>
  <c r="BL2480" i="64" s="1"/>
  <c r="BL2412" i="64"/>
  <c r="BL2429" i="64" s="1"/>
  <c r="BL2437" i="64"/>
  <c r="BL2454" i="64" s="1"/>
  <c r="BL1602" i="64"/>
  <c r="BL1625" i="64" s="1"/>
  <c r="BL2386" i="64"/>
  <c r="BL2403" i="64" s="1"/>
  <c r="BL1634" i="64"/>
  <c r="BL1648" i="64" s="1"/>
  <c r="BL1786" i="64"/>
  <c r="BL1799" i="64" s="1"/>
  <c r="BL1580" i="64"/>
  <c r="BL1593" i="64" s="1"/>
  <c r="BL1491" i="64"/>
  <c r="BL1526" i="64" s="1"/>
  <c r="BL2515" i="64"/>
  <c r="BL2529" i="64" s="1"/>
  <c r="BL1535" i="64"/>
  <c r="BL1570" i="64" s="1"/>
  <c r="BL1873" i="64"/>
  <c r="BL1900" i="64" s="1"/>
  <c r="BL1941" i="64"/>
  <c r="BL1964" i="64" s="1"/>
  <c r="BL1909" i="64"/>
  <c r="BL1932" i="64" s="1"/>
  <c r="BL1455" i="64"/>
  <c r="BL1482" i="64" s="1"/>
  <c r="BL1973" i="64"/>
  <c r="BL1998" i="64" s="1"/>
  <c r="BL1419" i="64"/>
  <c r="BL1446" i="64" s="1"/>
  <c r="BL2007" i="64"/>
  <c r="BL2032" i="64" s="1"/>
  <c r="BL1384" i="64"/>
  <c r="BL1411" i="64" s="1"/>
  <c r="BL1349" i="64"/>
  <c r="BL1376" i="64" s="1"/>
  <c r="BL1255" i="64"/>
  <c r="BL1268" i="64" s="1"/>
  <c r="BL1231" i="64"/>
  <c r="BL1246" i="64" s="1"/>
  <c r="BL1325" i="64"/>
  <c r="BL1079" i="64"/>
  <c r="BL1094" i="64" s="1"/>
  <c r="BL938" i="64"/>
  <c r="BL953" i="64" s="1"/>
  <c r="BL1688" i="64"/>
  <c r="BL1703" i="64" s="1"/>
  <c r="BL662" i="64"/>
  <c r="BL675" i="64" s="1"/>
  <c r="BL1103" i="64"/>
  <c r="BL561" i="64"/>
  <c r="BL638" i="64"/>
  <c r="BL613" i="64"/>
  <c r="BL1712" i="64"/>
  <c r="BL1727" i="64" s="1"/>
  <c r="BL990" i="64"/>
  <c r="BL1003" i="64" s="1"/>
  <c r="BL589" i="64"/>
  <c r="BD1657" i="64"/>
  <c r="BD1679" i="64" s="1"/>
  <c r="BD2463" i="64"/>
  <c r="BD2480" i="64" s="1"/>
  <c r="BD2412" i="64"/>
  <c r="BD2429" i="64" s="1"/>
  <c r="BD2437" i="64"/>
  <c r="BD2454" i="64" s="1"/>
  <c r="BD1602" i="64"/>
  <c r="BD1625" i="64" s="1"/>
  <c r="BD2386" i="64"/>
  <c r="BD2403" i="64" s="1"/>
  <c r="BD1634" i="64"/>
  <c r="BD1648" i="64" s="1"/>
  <c r="BD1786" i="64"/>
  <c r="BD1799" i="64" s="1"/>
  <c r="BD1491" i="64"/>
  <c r="BD1526" i="64" s="1"/>
  <c r="BD1580" i="64"/>
  <c r="BD1593" i="64" s="1"/>
  <c r="BD1535" i="64"/>
  <c r="BD1570" i="64" s="1"/>
  <c r="BD2515" i="64"/>
  <c r="BD2529" i="64" s="1"/>
  <c r="BD1873" i="64"/>
  <c r="BD1900" i="64" s="1"/>
  <c r="BD1941" i="64"/>
  <c r="BD1964" i="64" s="1"/>
  <c r="BD1909" i="64"/>
  <c r="BD1932" i="64" s="1"/>
  <c r="BD1455" i="64"/>
  <c r="BD1482" i="64" s="1"/>
  <c r="BD1973" i="64"/>
  <c r="BD1998" i="64" s="1"/>
  <c r="BD1384" i="64"/>
  <c r="BD1411" i="64" s="1"/>
  <c r="BD2007" i="64"/>
  <c r="BD2032" i="64" s="1"/>
  <c r="BD1349" i="64"/>
  <c r="BD1376" i="64" s="1"/>
  <c r="BD1419" i="64"/>
  <c r="BD1446" i="64" s="1"/>
  <c r="BD1325" i="64"/>
  <c r="BD1231" i="64"/>
  <c r="BD1246" i="64" s="1"/>
  <c r="BD1079" i="64"/>
  <c r="BD1094" i="64" s="1"/>
  <c r="BD938" i="64"/>
  <c r="BD953" i="64" s="1"/>
  <c r="BD1255" i="64"/>
  <c r="BD1268" i="64" s="1"/>
  <c r="BD1103" i="64"/>
  <c r="BD1688" i="64"/>
  <c r="BD1703" i="64" s="1"/>
  <c r="BD662" i="64"/>
  <c r="BD675" i="64" s="1"/>
  <c r="BD561" i="64"/>
  <c r="BD613" i="64"/>
  <c r="BD1712" i="64"/>
  <c r="BD1727" i="64" s="1"/>
  <c r="BD638" i="64"/>
  <c r="BD589" i="64"/>
  <c r="AV1657" i="64"/>
  <c r="AV1679" i="64" s="1"/>
  <c r="AV2463" i="64"/>
  <c r="AV2480" i="64" s="1"/>
  <c r="AV2412" i="64"/>
  <c r="AV2429" i="64" s="1"/>
  <c r="AV2437" i="64"/>
  <c r="AV2454" i="64" s="1"/>
  <c r="AV2386" i="64"/>
  <c r="AV2403" i="64" s="1"/>
  <c r="AV1634" i="64"/>
  <c r="AV1648" i="64" s="1"/>
  <c r="AV1602" i="64"/>
  <c r="AV1625" i="64" s="1"/>
  <c r="AV1786" i="64"/>
  <c r="AV1799" i="64" s="1"/>
  <c r="AV1580" i="64"/>
  <c r="AV1593" i="64" s="1"/>
  <c r="AV1491" i="64"/>
  <c r="AV1526" i="64" s="1"/>
  <c r="AV1535" i="64"/>
  <c r="AV1570" i="64" s="1"/>
  <c r="AV1873" i="64"/>
  <c r="AV1900" i="64" s="1"/>
  <c r="AV2515" i="64"/>
  <c r="AV2529" i="64" s="1"/>
  <c r="AV1941" i="64"/>
  <c r="AV1964" i="64" s="1"/>
  <c r="AV1455" i="64"/>
  <c r="AV1482" i="64" s="1"/>
  <c r="AV1909" i="64"/>
  <c r="AV1932" i="64" s="1"/>
  <c r="AV1973" i="64"/>
  <c r="AV1998" i="64" s="1"/>
  <c r="AV1419" i="64"/>
  <c r="AV1446" i="64" s="1"/>
  <c r="AV2007" i="64"/>
  <c r="AV2032" i="64" s="1"/>
  <c r="AV1349" i="64"/>
  <c r="AV1376" i="64" s="1"/>
  <c r="AV1325" i="64"/>
  <c r="AV1384" i="64"/>
  <c r="AV1411" i="64" s="1"/>
  <c r="AV1231" i="64"/>
  <c r="AV1246" i="64" s="1"/>
  <c r="AV1255" i="64"/>
  <c r="AV1268" i="64" s="1"/>
  <c r="AV1103" i="64"/>
  <c r="AV1079" i="64"/>
  <c r="AV1094" i="64" s="1"/>
  <c r="AV938" i="64"/>
  <c r="AV953" i="64" s="1"/>
  <c r="AV1688" i="64"/>
  <c r="AV1703" i="64" s="1"/>
  <c r="AV662" i="64"/>
  <c r="AV675" i="64" s="1"/>
  <c r="AV561" i="64"/>
  <c r="AV990" i="64"/>
  <c r="AV1003" i="64" s="1"/>
  <c r="AV638" i="64"/>
  <c r="AV613" i="64"/>
  <c r="AV1712" i="64"/>
  <c r="AV1727" i="64" s="1"/>
  <c r="AV589" i="64"/>
  <c r="AN1657" i="64"/>
  <c r="AN1679" i="64" s="1"/>
  <c r="AN2463" i="64"/>
  <c r="AN2480" i="64" s="1"/>
  <c r="AN2412" i="64"/>
  <c r="AN2429" i="64" s="1"/>
  <c r="AN2437" i="64"/>
  <c r="AN2454" i="64" s="1"/>
  <c r="AN1634" i="64"/>
  <c r="AN1648" i="64" s="1"/>
  <c r="AN1602" i="64"/>
  <c r="AN1625" i="64" s="1"/>
  <c r="AN2386" i="64"/>
  <c r="AN2403" i="64" s="1"/>
  <c r="AN1786" i="64"/>
  <c r="AN1799" i="64" s="1"/>
  <c r="AN1580" i="64"/>
  <c r="AN1593" i="64" s="1"/>
  <c r="AN1491" i="64"/>
  <c r="AN1526" i="64" s="1"/>
  <c r="AN1873" i="64"/>
  <c r="AN1900" i="64" s="1"/>
  <c r="AN1535" i="64"/>
  <c r="AN1570" i="64" s="1"/>
  <c r="AN1941" i="64"/>
  <c r="AN1964" i="64" s="1"/>
  <c r="AN2515" i="64"/>
  <c r="AN2529" i="64" s="1"/>
  <c r="AN1909" i="64"/>
  <c r="AN1932" i="64" s="1"/>
  <c r="AN1455" i="64"/>
  <c r="AN1482" i="64" s="1"/>
  <c r="AN1973" i="64"/>
  <c r="AN1998" i="64" s="1"/>
  <c r="AN2007" i="64"/>
  <c r="AN2032" i="64" s="1"/>
  <c r="AN1384" i="64"/>
  <c r="AN1411" i="64" s="1"/>
  <c r="AN1419" i="64"/>
  <c r="AN1446" i="64" s="1"/>
  <c r="AN1349" i="64"/>
  <c r="AN1376" i="64" s="1"/>
  <c r="AN1255" i="64"/>
  <c r="AN1268" i="64" s="1"/>
  <c r="AN1231" i="64"/>
  <c r="AN1246" i="64" s="1"/>
  <c r="AN1325" i="64"/>
  <c r="AN1103" i="64"/>
  <c r="AN1079" i="64"/>
  <c r="AN1094" i="64" s="1"/>
  <c r="AN938" i="64"/>
  <c r="AN953" i="64" s="1"/>
  <c r="AN1688" i="64"/>
  <c r="AN1703" i="64" s="1"/>
  <c r="AN662" i="64"/>
  <c r="AN675" i="64" s="1"/>
  <c r="AN561" i="64"/>
  <c r="AN613" i="64"/>
  <c r="AN1712" i="64"/>
  <c r="AN1727" i="64" s="1"/>
  <c r="AN990" i="64"/>
  <c r="AN1003" i="64" s="1"/>
  <c r="AN589" i="64"/>
  <c r="AF1657" i="64"/>
  <c r="AF1679" i="64" s="1"/>
  <c r="AF2463" i="64"/>
  <c r="AF2480" i="64" s="1"/>
  <c r="AF2412" i="64"/>
  <c r="AF2429" i="64" s="1"/>
  <c r="AF2437" i="64"/>
  <c r="AF2454" i="64" s="1"/>
  <c r="AF1602" i="64"/>
  <c r="AF1625" i="64" s="1"/>
  <c r="AF1786" i="64"/>
  <c r="AF1799" i="64" s="1"/>
  <c r="AF2386" i="64"/>
  <c r="AF2403" i="64" s="1"/>
  <c r="AF1634" i="64"/>
  <c r="AF1648" i="64" s="1"/>
  <c r="AF1491" i="64"/>
  <c r="AF1526" i="64" s="1"/>
  <c r="AF1580" i="64"/>
  <c r="AF1593" i="64" s="1"/>
  <c r="AF1535" i="64"/>
  <c r="AF1570" i="64" s="1"/>
  <c r="AF2515" i="64"/>
  <c r="AF2529" i="64" s="1"/>
  <c r="AF1873" i="64"/>
  <c r="AF1900" i="64" s="1"/>
  <c r="AF1941" i="64"/>
  <c r="AF1964" i="64" s="1"/>
  <c r="AF1455" i="64"/>
  <c r="AF1482" i="64" s="1"/>
  <c r="AF1973" i="64"/>
  <c r="AF1998" i="64" s="1"/>
  <c r="AF1419" i="64"/>
  <c r="AF1446" i="64" s="1"/>
  <c r="AF1384" i="64"/>
  <c r="AF1411" i="64" s="1"/>
  <c r="AF1909" i="64"/>
  <c r="AF1932" i="64" s="1"/>
  <c r="AF2007" i="64"/>
  <c r="AF2032" i="64" s="1"/>
  <c r="AF1349" i="64"/>
  <c r="AF1376" i="64" s="1"/>
  <c r="AF1255" i="64"/>
  <c r="AF1268" i="64" s="1"/>
  <c r="AF1231" i="64"/>
  <c r="AF1246" i="64" s="1"/>
  <c r="AF1325" i="64"/>
  <c r="AF1079" i="64"/>
  <c r="AF1094" i="64" s="1"/>
  <c r="AF938" i="64"/>
  <c r="AF953" i="64" s="1"/>
  <c r="AF1688" i="64"/>
  <c r="AF1703" i="64" s="1"/>
  <c r="AF662" i="64"/>
  <c r="AF675" i="64" s="1"/>
  <c r="AF1103" i="64"/>
  <c r="AF990" i="64"/>
  <c r="AF1003" i="64" s="1"/>
  <c r="AF561" i="64"/>
  <c r="AF613" i="64"/>
  <c r="AF1712" i="64"/>
  <c r="AF1727" i="64" s="1"/>
  <c r="AF638" i="64"/>
  <c r="AF589" i="64"/>
  <c r="X1657" i="64"/>
  <c r="X1679" i="64" s="1"/>
  <c r="X2463" i="64"/>
  <c r="X2480" i="64" s="1"/>
  <c r="X2412" i="64"/>
  <c r="X2429" i="64" s="1"/>
  <c r="X2437" i="64"/>
  <c r="X2454" i="64" s="1"/>
  <c r="X2386" i="64"/>
  <c r="X2403" i="64" s="1"/>
  <c r="X1602" i="64"/>
  <c r="X1625" i="64" s="1"/>
  <c r="X1634" i="64"/>
  <c r="X1648" i="64" s="1"/>
  <c r="X1786" i="64"/>
  <c r="X1799" i="64" s="1"/>
  <c r="X1580" i="64"/>
  <c r="X1593" i="64" s="1"/>
  <c r="X1491" i="64"/>
  <c r="X1526" i="64" s="1"/>
  <c r="X2515" i="64"/>
  <c r="X2529" i="64" s="1"/>
  <c r="X1873" i="64"/>
  <c r="X1900" i="64" s="1"/>
  <c r="X1535" i="64"/>
  <c r="X1570" i="64" s="1"/>
  <c r="X1941" i="64"/>
  <c r="X1964" i="64" s="1"/>
  <c r="X1909" i="64"/>
  <c r="X1932" i="64" s="1"/>
  <c r="X1455" i="64"/>
  <c r="X1482" i="64" s="1"/>
  <c r="X1973" i="64"/>
  <c r="X1998" i="64" s="1"/>
  <c r="X2007" i="64"/>
  <c r="X2032" i="64" s="1"/>
  <c r="X1349" i="64"/>
  <c r="X1376" i="64" s="1"/>
  <c r="X1419" i="64"/>
  <c r="X1446" i="64" s="1"/>
  <c r="X1384" i="64"/>
  <c r="X1411" i="64" s="1"/>
  <c r="X1325" i="64"/>
  <c r="X1231" i="64"/>
  <c r="X1246" i="64" s="1"/>
  <c r="X1255" i="64"/>
  <c r="X1268" i="64" s="1"/>
  <c r="X1079" i="64"/>
  <c r="X1094" i="64" s="1"/>
  <c r="X938" i="64"/>
  <c r="X953" i="64" s="1"/>
  <c r="X1103" i="64"/>
  <c r="X1688" i="64"/>
  <c r="X1703" i="64" s="1"/>
  <c r="X662" i="64"/>
  <c r="X675" i="64" s="1"/>
  <c r="X561" i="64"/>
  <c r="X638" i="64"/>
  <c r="X613" i="64"/>
  <c r="X990" i="64"/>
  <c r="X1003" i="64" s="1"/>
  <c r="X1712" i="64"/>
  <c r="X1727"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S455" i="64"/>
  <c r="BE455" i="64"/>
  <c r="CD455" i="64"/>
  <c r="AG458" i="64"/>
  <c r="AU458" i="64"/>
  <c r="BH458" i="64"/>
  <c r="BT458" i="64"/>
  <c r="Y459" i="64"/>
  <c r="AM459" i="64"/>
  <c r="AZ459" i="64"/>
  <c r="BL459" i="64"/>
  <c r="BZ459" i="64"/>
  <c r="CK459" i="64"/>
  <c r="AP1711" i="64"/>
  <c r="BC1711" i="64"/>
  <c r="BO1711" i="64"/>
  <c r="CC1711" i="64"/>
  <c r="AB1712" i="64"/>
  <c r="AB1727" i="64" s="1"/>
  <c r="BG1712" i="64"/>
  <c r="BG1727" i="64" s="1"/>
  <c r="BW1715" i="64"/>
  <c r="BO1716" i="64"/>
  <c r="AW560" i="64"/>
  <c r="AW580" i="64" s="1"/>
  <c r="AO561" i="64"/>
  <c r="X564" i="64"/>
  <c r="CB565" i="64"/>
  <c r="BB588" i="64"/>
  <c r="BB603" i="64" s="1"/>
  <c r="AT589" i="64"/>
  <c r="BG612" i="64"/>
  <c r="AY613" i="64"/>
  <c r="AP616" i="64"/>
  <c r="AH617" i="64"/>
  <c r="AN638" i="64"/>
  <c r="BT641" i="64"/>
  <c r="AQ1692" i="64"/>
  <c r="AQ1707" i="64" s="1"/>
  <c r="AJ937" i="64"/>
  <c r="AJ952" i="64" s="1"/>
  <c r="AP941" i="64"/>
  <c r="V989" i="64"/>
  <c r="V1002" i="64" s="1"/>
  <c r="W993" i="64"/>
  <c r="BI665" i="64"/>
  <c r="BI678" i="64" s="1"/>
  <c r="BK1656" i="64"/>
  <c r="BK2411" i="64"/>
  <c r="BK2428" i="64" s="1"/>
  <c r="BK2462" i="64"/>
  <c r="BK2479" i="64" s="1"/>
  <c r="BK2385" i="64"/>
  <c r="BK2402" i="64" s="1"/>
  <c r="BK2436" i="64"/>
  <c r="BK2453" i="64" s="1"/>
  <c r="BK1785" i="64"/>
  <c r="BK1798" i="64" s="1"/>
  <c r="BK1633" i="64"/>
  <c r="BK1647" i="64" s="1"/>
  <c r="BK1601" i="64"/>
  <c r="BK1624" i="64" s="1"/>
  <c r="BK1490" i="64"/>
  <c r="BK1525" i="64" s="1"/>
  <c r="BK2514" i="64"/>
  <c r="BK2528" i="64" s="1"/>
  <c r="BK1579" i="64"/>
  <c r="BK1592" i="64" s="1"/>
  <c r="BK1534" i="64"/>
  <c r="BK1940" i="64"/>
  <c r="BK1963" i="64" s="1"/>
  <c r="BK1908" i="64"/>
  <c r="BK1931" i="64" s="1"/>
  <c r="BK1383" i="64"/>
  <c r="BK1410" i="64" s="1"/>
  <c r="BK1454" i="64"/>
  <c r="BK1481" i="64" s="1"/>
  <c r="BK1872" i="64"/>
  <c r="BK1899" i="64" s="1"/>
  <c r="BK1972" i="64"/>
  <c r="BK1997" i="64" s="1"/>
  <c r="BK1418" i="64"/>
  <c r="BK1445" i="64" s="1"/>
  <c r="BK2006" i="64"/>
  <c r="BK2031" i="64" s="1"/>
  <c r="BK1348" i="64"/>
  <c r="BK1375" i="64" s="1"/>
  <c r="BK1324" i="64"/>
  <c r="BK1339" i="64" s="1"/>
  <c r="BK1254" i="64"/>
  <c r="BK1267" i="64" s="1"/>
  <c r="BK989" i="64"/>
  <c r="BK1002" i="64" s="1"/>
  <c r="BK1078" i="64"/>
  <c r="BK1093" i="64" s="1"/>
  <c r="BK937" i="64"/>
  <c r="BK952" i="64" s="1"/>
  <c r="BK1230" i="64"/>
  <c r="BK1245" i="64" s="1"/>
  <c r="BK1102" i="64"/>
  <c r="BK1687" i="64"/>
  <c r="BK1702" i="64" s="1"/>
  <c r="BK661" i="64"/>
  <c r="BK560" i="64"/>
  <c r="BK580" i="64" s="1"/>
  <c r="BK612" i="64"/>
  <c r="BK637" i="64"/>
  <c r="BK588" i="64"/>
  <c r="BK603" i="64" s="1"/>
  <c r="BS1661" i="64"/>
  <c r="BS2467" i="64"/>
  <c r="BS2416" i="64"/>
  <c r="BS2441" i="64"/>
  <c r="BS1606" i="64"/>
  <c r="BS2390" i="64"/>
  <c r="BS2407" i="64" s="1"/>
  <c r="BS1638" i="64"/>
  <c r="BS1652" i="64" s="1"/>
  <c r="BS1584" i="64"/>
  <c r="BS1597" i="64" s="1"/>
  <c r="BS1790" i="64"/>
  <c r="BS1803" i="64" s="1"/>
  <c r="BS2519" i="64"/>
  <c r="BS2533" i="64" s="1"/>
  <c r="BS1495" i="64"/>
  <c r="BS1530" i="64" s="1"/>
  <c r="BS1539" i="64"/>
  <c r="BS1574" i="64" s="1"/>
  <c r="BS1877" i="64"/>
  <c r="BS1904" i="64" s="1"/>
  <c r="BS1945" i="64"/>
  <c r="BS1968" i="64" s="1"/>
  <c r="BS1459" i="64"/>
  <c r="BS1486" i="64" s="1"/>
  <c r="BS1913" i="64"/>
  <c r="BS1936" i="64" s="1"/>
  <c r="BS1977" i="64"/>
  <c r="BS2002" i="64" s="1"/>
  <c r="BS2011" i="64"/>
  <c r="BS2036" i="64" s="1"/>
  <c r="BS1353" i="64"/>
  <c r="BS1380" i="64" s="1"/>
  <c r="BS1423" i="64"/>
  <c r="BS1450" i="64" s="1"/>
  <c r="BS1388" i="64"/>
  <c r="BS1415" i="64" s="1"/>
  <c r="BS1329" i="64"/>
  <c r="BS1235" i="64"/>
  <c r="BS1259" i="64"/>
  <c r="BS1272" i="64" s="1"/>
  <c r="BS942" i="64"/>
  <c r="BS1692" i="64"/>
  <c r="BS1707" i="64" s="1"/>
  <c r="BS666" i="64"/>
  <c r="BS679" i="64" s="1"/>
  <c r="BS1107" i="64"/>
  <c r="BS565" i="64"/>
  <c r="BS1083" i="64"/>
  <c r="BS1098" i="64" s="1"/>
  <c r="BS617" i="64"/>
  <c r="BS994" i="64"/>
  <c r="BS1007" i="64" s="1"/>
  <c r="BS1716" i="64"/>
  <c r="BS642" i="64"/>
  <c r="BS593" i="64"/>
  <c r="CJ1660" i="64"/>
  <c r="CJ2466" i="64"/>
  <c r="CJ2440" i="64"/>
  <c r="CJ2415" i="64"/>
  <c r="CJ2389" i="64"/>
  <c r="CJ1637" i="64"/>
  <c r="CJ1605" i="64"/>
  <c r="CJ1583" i="64"/>
  <c r="CJ1789" i="64"/>
  <c r="CJ2518" i="64"/>
  <c r="CJ1876" i="64"/>
  <c r="CJ1538" i="64"/>
  <c r="CJ1458" i="64"/>
  <c r="CJ1944" i="64"/>
  <c r="CJ1494" i="64"/>
  <c r="CJ1912" i="64"/>
  <c r="CJ1387" i="64"/>
  <c r="CJ2010" i="64"/>
  <c r="CJ1352" i="64"/>
  <c r="CJ1422" i="64"/>
  <c r="CJ1328" i="64"/>
  <c r="CJ1234" i="64"/>
  <c r="CJ1249" i="64" s="1"/>
  <c r="CJ1106" i="64"/>
  <c r="CJ1225" i="64" s="1"/>
  <c r="CJ1976" i="64"/>
  <c r="CJ1258" i="64"/>
  <c r="CJ1691" i="64"/>
  <c r="CJ665" i="64"/>
  <c r="CJ678" i="64" s="1"/>
  <c r="CJ616" i="64"/>
  <c r="CJ1715" i="64"/>
  <c r="CJ408" i="64"/>
  <c r="CJ592" i="64"/>
  <c r="CJ993" i="64"/>
  <c r="CJ941" i="64"/>
  <c r="AV1660" i="64"/>
  <c r="AV2466" i="64"/>
  <c r="AV2415" i="64"/>
  <c r="AV2440" i="64"/>
  <c r="AV2389" i="64"/>
  <c r="AV1605" i="64"/>
  <c r="AV1583" i="64"/>
  <c r="AV1637" i="64"/>
  <c r="AV2518" i="64"/>
  <c r="AV1789" i="64"/>
  <c r="AV1494" i="64"/>
  <c r="AV1876" i="64"/>
  <c r="AV1538" i="64"/>
  <c r="AV1944" i="64"/>
  <c r="AV1458" i="64"/>
  <c r="AV1387" i="64"/>
  <c r="AV1912" i="64"/>
  <c r="AV2010" i="64"/>
  <c r="AV1422" i="64"/>
  <c r="AV1352" i="64"/>
  <c r="AV1328" i="64"/>
  <c r="AV1234" i="64"/>
  <c r="AV1249" i="64" s="1"/>
  <c r="AV1976" i="64"/>
  <c r="AV1258" i="64"/>
  <c r="AV1106" i="64"/>
  <c r="AV1225" i="64" s="1"/>
  <c r="AV1691" i="64"/>
  <c r="AV665" i="64"/>
  <c r="AV678" i="64" s="1"/>
  <c r="AV616" i="64"/>
  <c r="AV1715" i="64"/>
  <c r="AV641" i="64"/>
  <c r="AV592" i="64"/>
  <c r="AV993" i="64"/>
  <c r="AV941" i="64"/>
  <c r="Y1657" i="64"/>
  <c r="Y1679" i="64" s="1"/>
  <c r="Y2463" i="64"/>
  <c r="Y2480" i="64" s="1"/>
  <c r="Y2437" i="64"/>
  <c r="Y2454" i="64" s="1"/>
  <c r="Y2412" i="64"/>
  <c r="Y2429" i="64" s="1"/>
  <c r="Y2386" i="64"/>
  <c r="Y2403" i="64" s="1"/>
  <c r="Y1634" i="64"/>
  <c r="Y1648" i="64" s="1"/>
  <c r="Y1602" i="64"/>
  <c r="Y1625" i="64" s="1"/>
  <c r="Y1580" i="64"/>
  <c r="Y1593" i="64" s="1"/>
  <c r="Y1786" i="64"/>
  <c r="Y1799" i="64" s="1"/>
  <c r="Y2515" i="64"/>
  <c r="Y2529" i="64" s="1"/>
  <c r="Y1873" i="64"/>
  <c r="Y1900" i="64" s="1"/>
  <c r="Y1491" i="64"/>
  <c r="Y1526" i="64" s="1"/>
  <c r="Y1535" i="64"/>
  <c r="Y1570" i="64" s="1"/>
  <c r="Y1941" i="64"/>
  <c r="Y1964" i="64" s="1"/>
  <c r="Y1909" i="64"/>
  <c r="Y1932" i="64" s="1"/>
  <c r="Y1455" i="64"/>
  <c r="Y1482" i="64" s="1"/>
  <c r="Y2007" i="64"/>
  <c r="Y2032" i="64" s="1"/>
  <c r="Y1349" i="64"/>
  <c r="Y1376" i="64" s="1"/>
  <c r="Y1419" i="64"/>
  <c r="Y1446" i="64" s="1"/>
  <c r="Y1384" i="64"/>
  <c r="Y1411" i="64" s="1"/>
  <c r="Y1973" i="64"/>
  <c r="Y1998" i="64" s="1"/>
  <c r="Y1325" i="64"/>
  <c r="Y1231" i="64"/>
  <c r="Y1246" i="64" s="1"/>
  <c r="Y1255" i="64"/>
  <c r="Y1268" i="64" s="1"/>
  <c r="Y1103" i="64"/>
  <c r="Y1079" i="64"/>
  <c r="Y1094" i="64" s="1"/>
  <c r="Y1688" i="64"/>
  <c r="Y1703" i="64" s="1"/>
  <c r="Y662" i="64"/>
  <c r="Y675" i="64" s="1"/>
  <c r="Y638" i="64"/>
  <c r="Y938" i="64"/>
  <c r="Y953" i="64" s="1"/>
  <c r="Y613" i="64"/>
  <c r="Y990" i="64"/>
  <c r="Y1003" i="64" s="1"/>
  <c r="Y1712" i="64"/>
  <c r="Y1727" i="64" s="1"/>
  <c r="Y589" i="64"/>
  <c r="CG1656" i="64"/>
  <c r="CG2436" i="64"/>
  <c r="CG2453" i="64" s="1"/>
  <c r="CG2462" i="64"/>
  <c r="CG2479" i="64" s="1"/>
  <c r="CG2411" i="64"/>
  <c r="CG2428" i="64" s="1"/>
  <c r="CG1633" i="64"/>
  <c r="CG1647" i="64" s="1"/>
  <c r="CG2385" i="64"/>
  <c r="CG2402" i="64" s="1"/>
  <c r="CG1601" i="64"/>
  <c r="CG1624" i="64" s="1"/>
  <c r="CG1579" i="64"/>
  <c r="CG1592" i="64" s="1"/>
  <c r="CG1785" i="64"/>
  <c r="CG1798" i="64" s="1"/>
  <c r="CG1534" i="64"/>
  <c r="CG2514" i="64"/>
  <c r="CG2528" i="64" s="1"/>
  <c r="CG1490" i="64"/>
  <c r="CG1525" i="64" s="1"/>
  <c r="CG1908" i="64"/>
  <c r="CG1931" i="64" s="1"/>
  <c r="CG1872" i="64"/>
  <c r="CG1899" i="64" s="1"/>
  <c r="CG1940" i="64"/>
  <c r="CG1963" i="64" s="1"/>
  <c r="CG1383" i="64"/>
  <c r="CG1410" i="64" s="1"/>
  <c r="CG1348" i="64"/>
  <c r="CG1375" i="64" s="1"/>
  <c r="CG1972" i="64"/>
  <c r="CG1997" i="64" s="1"/>
  <c r="CG1254" i="64"/>
  <c r="CG1267" i="64" s="1"/>
  <c r="CG1454" i="64"/>
  <c r="CG1481" i="64" s="1"/>
  <c r="CG1418" i="64"/>
  <c r="CG1445" i="64" s="1"/>
  <c r="CG1324" i="64"/>
  <c r="CG1339" i="64" s="1"/>
  <c r="CG2006" i="64"/>
  <c r="CG2031" i="64" s="1"/>
  <c r="CG989" i="64"/>
  <c r="CG1002" i="64" s="1"/>
  <c r="CG1102" i="64"/>
  <c r="CG1078" i="64"/>
  <c r="CG1093" i="64" s="1"/>
  <c r="CG937" i="64"/>
  <c r="CG952" i="64" s="1"/>
  <c r="CG588" i="64"/>
  <c r="CG603" i="64" s="1"/>
  <c r="CG637" i="64"/>
  <c r="CG560" i="64"/>
  <c r="CG580" i="64" s="1"/>
  <c r="CG1230" i="64"/>
  <c r="CG1245" i="64" s="1"/>
  <c r="CG612" i="64"/>
  <c r="CG1711" i="64"/>
  <c r="BY1656" i="64"/>
  <c r="BY2436" i="64"/>
  <c r="BY2453" i="64" s="1"/>
  <c r="BY2411" i="64"/>
  <c r="BY2428" i="64" s="1"/>
  <c r="BY2462" i="64"/>
  <c r="BY2479" i="64" s="1"/>
  <c r="BY2385" i="64"/>
  <c r="BY2402" i="64" s="1"/>
  <c r="BY1633" i="64"/>
  <c r="BY1647" i="64" s="1"/>
  <c r="BY1579" i="64"/>
  <c r="BY1592" i="64" s="1"/>
  <c r="BY1601" i="64"/>
  <c r="BY1624" i="64" s="1"/>
  <c r="BY1785" i="64"/>
  <c r="BY1798" i="64" s="1"/>
  <c r="BY1534" i="64"/>
  <c r="BY2514" i="64"/>
  <c r="BY2528" i="64" s="1"/>
  <c r="BY1908" i="64"/>
  <c r="BY1931" i="64" s="1"/>
  <c r="BY1940" i="64"/>
  <c r="BY1963" i="64" s="1"/>
  <c r="BY1490" i="64"/>
  <c r="BY1525" i="64" s="1"/>
  <c r="BY1872" i="64"/>
  <c r="BY1899" i="64" s="1"/>
  <c r="BY1383" i="64"/>
  <c r="BY1410" i="64" s="1"/>
  <c r="BY1454" i="64"/>
  <c r="BY1481" i="64" s="1"/>
  <c r="BY1348" i="64"/>
  <c r="BY1375" i="64" s="1"/>
  <c r="BY1418" i="64"/>
  <c r="BY1445" i="64" s="1"/>
  <c r="BY1972" i="64"/>
  <c r="BY1997" i="64" s="1"/>
  <c r="BY1254" i="64"/>
  <c r="BY1267" i="64" s="1"/>
  <c r="BY1324" i="64"/>
  <c r="BY1339" i="64" s="1"/>
  <c r="BY2006" i="64"/>
  <c r="BY2031" i="64" s="1"/>
  <c r="BY1102" i="64"/>
  <c r="BY989" i="64"/>
  <c r="BY1002" i="64" s="1"/>
  <c r="BY1230" i="64"/>
  <c r="BY1245" i="64" s="1"/>
  <c r="BY1078" i="64"/>
  <c r="BY1093" i="64" s="1"/>
  <c r="BY937" i="64"/>
  <c r="BY952" i="64" s="1"/>
  <c r="BY588" i="64"/>
  <c r="BY603" i="64" s="1"/>
  <c r="BY661" i="64"/>
  <c r="BY1687" i="64"/>
  <c r="BY1702" i="64" s="1"/>
  <c r="BY560" i="64"/>
  <c r="BY580" i="64" s="1"/>
  <c r="BY612" i="64"/>
  <c r="BY637" i="64"/>
  <c r="BY1711" i="64"/>
  <c r="BQ1656" i="64"/>
  <c r="BQ2436" i="64"/>
  <c r="BQ2453" i="64" s="1"/>
  <c r="BQ2462" i="64"/>
  <c r="BQ2479" i="64" s="1"/>
  <c r="BQ1633" i="64"/>
  <c r="BQ1647" i="64" s="1"/>
  <c r="BQ2385" i="64"/>
  <c r="BQ2402" i="64" s="1"/>
  <c r="BQ1601" i="64"/>
  <c r="BQ1624" i="64" s="1"/>
  <c r="BQ1579" i="64"/>
  <c r="BQ1592" i="64" s="1"/>
  <c r="BQ2411" i="64"/>
  <c r="BQ2428" i="64" s="1"/>
  <c r="BQ1785" i="64"/>
  <c r="BQ1798" i="64" s="1"/>
  <c r="BQ1534" i="64"/>
  <c r="BQ2514" i="64"/>
  <c r="BQ2528" i="64" s="1"/>
  <c r="BQ1490" i="64"/>
  <c r="BQ1525" i="64" s="1"/>
  <c r="BQ1908" i="64"/>
  <c r="BQ1931" i="64" s="1"/>
  <c r="BQ1872" i="64"/>
  <c r="BQ1899" i="64" s="1"/>
  <c r="BQ1940" i="64"/>
  <c r="BQ1963" i="64" s="1"/>
  <c r="BQ1383" i="64"/>
  <c r="BQ1410" i="64" s="1"/>
  <c r="BQ1418" i="64"/>
  <c r="BQ1445" i="64" s="1"/>
  <c r="BQ1348" i="64"/>
  <c r="BQ1375" i="64" s="1"/>
  <c r="BQ1454" i="64"/>
  <c r="BQ1481" i="64" s="1"/>
  <c r="BQ1972" i="64"/>
  <c r="BQ1997" i="64" s="1"/>
  <c r="BQ1254" i="64"/>
  <c r="BQ1267" i="64" s="1"/>
  <c r="BQ2006" i="64"/>
  <c r="BQ2031" i="64" s="1"/>
  <c r="BQ1102" i="64"/>
  <c r="BQ1230" i="64"/>
  <c r="BQ1245" i="64" s="1"/>
  <c r="BQ989" i="64"/>
  <c r="BQ1002" i="64" s="1"/>
  <c r="BQ1078" i="64"/>
  <c r="BQ1093" i="64" s="1"/>
  <c r="BQ937" i="64"/>
  <c r="BQ952" i="64" s="1"/>
  <c r="BQ588" i="64"/>
  <c r="BQ603" i="64" s="1"/>
  <c r="BQ637" i="64"/>
  <c r="BQ560" i="64"/>
  <c r="BQ580" i="64" s="1"/>
  <c r="BQ661" i="64"/>
  <c r="BQ612" i="64"/>
  <c r="BQ1711" i="64"/>
  <c r="BI1656" i="64"/>
  <c r="BI2436" i="64"/>
  <c r="BI2453" i="64" s="1"/>
  <c r="BI2462" i="64"/>
  <c r="BI2479" i="64" s="1"/>
  <c r="BI2411" i="64"/>
  <c r="BI2428" i="64" s="1"/>
  <c r="BI1633" i="64"/>
  <c r="BI1647" i="64" s="1"/>
  <c r="BI2385" i="64"/>
  <c r="BI2402" i="64" s="1"/>
  <c r="BI1601" i="64"/>
  <c r="BI1624" i="64" s="1"/>
  <c r="BI1579" i="64"/>
  <c r="BI1592" i="64" s="1"/>
  <c r="BI1785" i="64"/>
  <c r="BI1798" i="64" s="1"/>
  <c r="BI1534" i="64"/>
  <c r="BI2514" i="64"/>
  <c r="BI2528" i="64" s="1"/>
  <c r="BI1908" i="64"/>
  <c r="BI1931" i="64" s="1"/>
  <c r="BI1490" i="64"/>
  <c r="BI1525" i="64" s="1"/>
  <c r="BI1940" i="64"/>
  <c r="BI1963" i="64" s="1"/>
  <c r="BI1383" i="64"/>
  <c r="BI1410" i="64" s="1"/>
  <c r="BI1348" i="64"/>
  <c r="BI1375" i="64" s="1"/>
  <c r="BI1872" i="64"/>
  <c r="BI1899" i="64" s="1"/>
  <c r="BI1972" i="64"/>
  <c r="BI1997" i="64" s="1"/>
  <c r="BI1454" i="64"/>
  <c r="BI1481" i="64" s="1"/>
  <c r="BI1254" i="64"/>
  <c r="BI1267" i="64" s="1"/>
  <c r="BI1418" i="64"/>
  <c r="BI1445" i="64" s="1"/>
  <c r="BI2006" i="64"/>
  <c r="BI2031" i="64" s="1"/>
  <c r="BI1324" i="64"/>
  <c r="BI1339" i="64" s="1"/>
  <c r="BI989" i="64"/>
  <c r="BI1002" i="64" s="1"/>
  <c r="BI1078" i="64"/>
  <c r="BI1093" i="64" s="1"/>
  <c r="BI1230" i="64"/>
  <c r="BI1245" i="64" s="1"/>
  <c r="BI1102" i="64"/>
  <c r="BI937" i="64"/>
  <c r="BI952" i="64" s="1"/>
  <c r="BI661" i="64"/>
  <c r="BI637" i="64"/>
  <c r="BI588" i="64"/>
  <c r="BI603" i="64" s="1"/>
  <c r="BI1687" i="64"/>
  <c r="BI1702" i="64" s="1"/>
  <c r="BI560" i="64"/>
  <c r="BI580" i="64" s="1"/>
  <c r="BI612" i="64"/>
  <c r="BI1711" i="64"/>
  <c r="BA1656" i="64"/>
  <c r="BA2462" i="64"/>
  <c r="BA2479" i="64" s="1"/>
  <c r="BA2436" i="64"/>
  <c r="BA2453" i="64" s="1"/>
  <c r="BA2411" i="64"/>
  <c r="BA2428" i="64" s="1"/>
  <c r="BA1633" i="64"/>
  <c r="BA1647" i="64" s="1"/>
  <c r="BA2385" i="64"/>
  <c r="BA2402" i="64" s="1"/>
  <c r="BA1579" i="64"/>
  <c r="BA1592" i="64" s="1"/>
  <c r="BA1601" i="64"/>
  <c r="BA1624" i="64" s="1"/>
  <c r="BA1785" i="64"/>
  <c r="BA1798" i="64" s="1"/>
  <c r="BA1534" i="64"/>
  <c r="BA2514" i="64"/>
  <c r="BA2528" i="64" s="1"/>
  <c r="BA1490" i="64"/>
  <c r="BA1525" i="64" s="1"/>
  <c r="BA1908" i="64"/>
  <c r="BA1931" i="64" s="1"/>
  <c r="BA1872" i="64"/>
  <c r="BA1899" i="64" s="1"/>
  <c r="BA1383" i="64"/>
  <c r="BA1410" i="64" s="1"/>
  <c r="BA1348" i="64"/>
  <c r="BA1375" i="64" s="1"/>
  <c r="BA1940" i="64"/>
  <c r="BA1963" i="64" s="1"/>
  <c r="BA1418" i="64"/>
  <c r="BA1445" i="64" s="1"/>
  <c r="BA1972" i="64"/>
  <c r="BA1997" i="64" s="1"/>
  <c r="BA1254" i="64"/>
  <c r="BA1267" i="64" s="1"/>
  <c r="BA1454" i="64"/>
  <c r="BA1481" i="64" s="1"/>
  <c r="BA1324" i="64"/>
  <c r="BA1339" i="64" s="1"/>
  <c r="BA2006" i="64"/>
  <c r="BA2031" i="64" s="1"/>
  <c r="BA1230" i="64"/>
  <c r="BA1245" i="64" s="1"/>
  <c r="BA989" i="64"/>
  <c r="BA1002" i="64" s="1"/>
  <c r="BA1102" i="64"/>
  <c r="BA1078" i="64"/>
  <c r="BA1093" i="64" s="1"/>
  <c r="BA937" i="64"/>
  <c r="BA952" i="64" s="1"/>
  <c r="BA588" i="64"/>
  <c r="BA603" i="64" s="1"/>
  <c r="BA661" i="64"/>
  <c r="BA560" i="64"/>
  <c r="BA580" i="64" s="1"/>
  <c r="BA612" i="64"/>
  <c r="BA637" i="64"/>
  <c r="BA1711" i="64"/>
  <c r="AS1656" i="64"/>
  <c r="AS2436" i="64"/>
  <c r="AS2453" i="64" s="1"/>
  <c r="AS2462" i="64"/>
  <c r="AS2479" i="64" s="1"/>
  <c r="AS2411" i="64"/>
  <c r="AS2428" i="64" s="1"/>
  <c r="AS1633" i="64"/>
  <c r="AS1647" i="64" s="1"/>
  <c r="AS2385" i="64"/>
  <c r="AS2402" i="64" s="1"/>
  <c r="AS1601" i="64"/>
  <c r="AS1624" i="64" s="1"/>
  <c r="AS1579" i="64"/>
  <c r="AS1592" i="64" s="1"/>
  <c r="AS1785" i="64"/>
  <c r="AS1798" i="64" s="1"/>
  <c r="AS1534" i="64"/>
  <c r="AS2514" i="64"/>
  <c r="AS2528" i="64" s="1"/>
  <c r="AS1908" i="64"/>
  <c r="AS1931" i="64" s="1"/>
  <c r="AS1872" i="64"/>
  <c r="AS1899" i="64" s="1"/>
  <c r="AS1490" i="64"/>
  <c r="AS1525" i="64" s="1"/>
  <c r="AS1940" i="64"/>
  <c r="AS1963" i="64" s="1"/>
  <c r="AS1383" i="64"/>
  <c r="AS1410" i="64" s="1"/>
  <c r="AS1454" i="64"/>
  <c r="AS1481" i="64" s="1"/>
  <c r="AS1348" i="64"/>
  <c r="AS1375" i="64" s="1"/>
  <c r="AS1972" i="64"/>
  <c r="AS1997" i="64" s="1"/>
  <c r="AS1254" i="64"/>
  <c r="AS1267" i="64" s="1"/>
  <c r="AS1418" i="64"/>
  <c r="AS1445" i="64" s="1"/>
  <c r="AS1324" i="64"/>
  <c r="AS1339" i="64" s="1"/>
  <c r="AS2006" i="64"/>
  <c r="AS2031" i="64" s="1"/>
  <c r="AS1230" i="64"/>
  <c r="AS1245" i="64" s="1"/>
  <c r="AS1102" i="64"/>
  <c r="AS989" i="64"/>
  <c r="AS1002" i="64" s="1"/>
  <c r="AS1078" i="64"/>
  <c r="AS1093" i="64" s="1"/>
  <c r="AS937" i="64"/>
  <c r="AS952" i="64" s="1"/>
  <c r="AS588" i="64"/>
  <c r="AS603" i="64" s="1"/>
  <c r="AS1687" i="64"/>
  <c r="AS1702" i="64" s="1"/>
  <c r="AS560" i="64"/>
  <c r="AS580" i="64" s="1"/>
  <c r="AS637" i="64"/>
  <c r="AS612" i="64"/>
  <c r="AS661" i="64"/>
  <c r="AS1711" i="64"/>
  <c r="AK1656" i="64"/>
  <c r="AK2436" i="64"/>
  <c r="AK2453" i="64" s="1"/>
  <c r="AK2462" i="64"/>
  <c r="AK2479" i="64" s="1"/>
  <c r="AK2411" i="64"/>
  <c r="AK2428" i="64" s="1"/>
  <c r="AK1633" i="64"/>
  <c r="AK1647" i="64" s="1"/>
  <c r="AK1579" i="64"/>
  <c r="AK1592" i="64" s="1"/>
  <c r="AK2385" i="64"/>
  <c r="AK2402" i="64" s="1"/>
  <c r="AK1785" i="64"/>
  <c r="AK1798" i="64" s="1"/>
  <c r="AK1601" i="64"/>
  <c r="AK1624" i="64" s="1"/>
  <c r="AK1534" i="64"/>
  <c r="AK2514" i="64"/>
  <c r="AK2528" i="64" s="1"/>
  <c r="AK1908" i="64"/>
  <c r="AK1931" i="64" s="1"/>
  <c r="AK1490" i="64"/>
  <c r="AK1525" i="64" s="1"/>
  <c r="AK1940" i="64"/>
  <c r="AK1963" i="64" s="1"/>
  <c r="AK1383" i="64"/>
  <c r="AK1410" i="64" s="1"/>
  <c r="AK1348" i="64"/>
  <c r="AK1375" i="64" s="1"/>
  <c r="AK1454" i="64"/>
  <c r="AK1481" i="64" s="1"/>
  <c r="AK1972" i="64"/>
  <c r="AK1997" i="64" s="1"/>
  <c r="AK1872" i="64"/>
  <c r="AK1899" i="64" s="1"/>
  <c r="AK1418" i="64"/>
  <c r="AK1445" i="64" s="1"/>
  <c r="AK1254" i="64"/>
  <c r="AK1267" i="64" s="1"/>
  <c r="AK2006" i="64"/>
  <c r="AK2031" i="64" s="1"/>
  <c r="AK1102" i="64"/>
  <c r="AK1324" i="64"/>
  <c r="AK1339" i="64" s="1"/>
  <c r="AK989" i="64"/>
  <c r="AK1002" i="64" s="1"/>
  <c r="AK1230" i="64"/>
  <c r="AK1245" i="64" s="1"/>
  <c r="AK1078" i="64"/>
  <c r="AK1093" i="64" s="1"/>
  <c r="AK937" i="64"/>
  <c r="AK952" i="64" s="1"/>
  <c r="AK588" i="64"/>
  <c r="AK603" i="64" s="1"/>
  <c r="AK661" i="64"/>
  <c r="AK637" i="64"/>
  <c r="AK560" i="64"/>
  <c r="AK580" i="64" s="1"/>
  <c r="AK612" i="64"/>
  <c r="AK1711" i="64"/>
  <c r="AC1656" i="64"/>
  <c r="AC2462" i="64"/>
  <c r="AC2479" i="64" s="1"/>
  <c r="AC2436" i="64"/>
  <c r="AC2453" i="64" s="1"/>
  <c r="AC2411" i="64"/>
  <c r="AC2428" i="64" s="1"/>
  <c r="AC1633" i="64"/>
  <c r="AC1647" i="64" s="1"/>
  <c r="AC2385" i="64"/>
  <c r="AC2402" i="64" s="1"/>
  <c r="AC1579" i="64"/>
  <c r="AC1592" i="64" s="1"/>
  <c r="AC1601" i="64"/>
  <c r="AC1624" i="64" s="1"/>
  <c r="AC1785" i="64"/>
  <c r="AC1798" i="64" s="1"/>
  <c r="AC1534" i="64"/>
  <c r="AC1490" i="64"/>
  <c r="AC1525" i="64" s="1"/>
  <c r="AC2514" i="64"/>
  <c r="AC2528" i="64" s="1"/>
  <c r="AC1908" i="64"/>
  <c r="AC1931" i="64" s="1"/>
  <c r="AC1872" i="64"/>
  <c r="AC1899" i="64" s="1"/>
  <c r="AC1383" i="64"/>
  <c r="AC1410" i="64" s="1"/>
  <c r="AC1348" i="64"/>
  <c r="AC1375" i="64" s="1"/>
  <c r="AC1418" i="64"/>
  <c r="AC1445" i="64" s="1"/>
  <c r="AC1972" i="64"/>
  <c r="AC1997" i="64" s="1"/>
  <c r="AC1454" i="64"/>
  <c r="AC1481" i="64" s="1"/>
  <c r="AC1254" i="64"/>
  <c r="AC1267" i="64" s="1"/>
  <c r="AC1940" i="64"/>
  <c r="AC1963" i="64" s="1"/>
  <c r="AC2006" i="64"/>
  <c r="AC2031" i="64" s="1"/>
  <c r="AC1324" i="64"/>
  <c r="AC1339" i="64" s="1"/>
  <c r="AC1230" i="64"/>
  <c r="AC1245" i="64" s="1"/>
  <c r="AC989" i="64"/>
  <c r="AC1002" i="64" s="1"/>
  <c r="AC1078" i="64"/>
  <c r="AC1093" i="64" s="1"/>
  <c r="AC1102" i="64"/>
  <c r="AC937" i="64"/>
  <c r="AC952" i="64" s="1"/>
  <c r="AC637" i="64"/>
  <c r="AC588" i="64"/>
  <c r="AC603" i="64" s="1"/>
  <c r="AC1687" i="64"/>
  <c r="AC1702" i="64" s="1"/>
  <c r="AC560" i="64"/>
  <c r="AC580" i="64" s="1"/>
  <c r="AC661" i="64"/>
  <c r="AC612" i="64"/>
  <c r="AC1711" i="64"/>
  <c r="U1656" i="64"/>
  <c r="U2436" i="64"/>
  <c r="U2453" i="64" s="1"/>
  <c r="U2462" i="64"/>
  <c r="U2479" i="64" s="1"/>
  <c r="U1633" i="64"/>
  <c r="U1647" i="64" s="1"/>
  <c r="U2385" i="64"/>
  <c r="U2402" i="64" s="1"/>
  <c r="U2411" i="64"/>
  <c r="U2428" i="64" s="1"/>
  <c r="U1601" i="64"/>
  <c r="U1624" i="64" s="1"/>
  <c r="U1579" i="64"/>
  <c r="U1592" i="64" s="1"/>
  <c r="U1785" i="64"/>
  <c r="U1798" i="64" s="1"/>
  <c r="U1534" i="64"/>
  <c r="U1908" i="64"/>
  <c r="U1931" i="64" s="1"/>
  <c r="U2514" i="64"/>
  <c r="U2528" i="64" s="1"/>
  <c r="U1490" i="64"/>
  <c r="U1525" i="64" s="1"/>
  <c r="U1872" i="64"/>
  <c r="U1899" i="64" s="1"/>
  <c r="U1940" i="64"/>
  <c r="U1963" i="64" s="1"/>
  <c r="U1348" i="64"/>
  <c r="U1375" i="64" s="1"/>
  <c r="U1972" i="64"/>
  <c r="U1997" i="64" s="1"/>
  <c r="U1254" i="64"/>
  <c r="U1267" i="64" s="1"/>
  <c r="U1454" i="64"/>
  <c r="U1481" i="64" s="1"/>
  <c r="U1418" i="64"/>
  <c r="U1445" i="64" s="1"/>
  <c r="U1383" i="64"/>
  <c r="U1410" i="64" s="1"/>
  <c r="U1324" i="64"/>
  <c r="U1339" i="64" s="1"/>
  <c r="U989" i="64"/>
  <c r="U1002" i="64" s="1"/>
  <c r="U1102" i="64"/>
  <c r="U2006" i="64"/>
  <c r="U2031" i="64" s="1"/>
  <c r="U1078" i="64"/>
  <c r="U1093" i="64" s="1"/>
  <c r="U937" i="64"/>
  <c r="U952" i="64" s="1"/>
  <c r="U588" i="64"/>
  <c r="U603" i="64" s="1"/>
  <c r="U1230" i="64"/>
  <c r="U1245" i="64" s="1"/>
  <c r="U560" i="64"/>
  <c r="U580" i="64" s="1"/>
  <c r="U612" i="64"/>
  <c r="U637" i="64"/>
  <c r="U1711" i="64"/>
  <c r="CG2467" i="64"/>
  <c r="CG2441" i="64"/>
  <c r="CG1661" i="64"/>
  <c r="CG2416" i="64"/>
  <c r="CG1638" i="64"/>
  <c r="CG1652" i="64" s="1"/>
  <c r="CG1606" i="64"/>
  <c r="CG2390" i="64"/>
  <c r="CG2407" i="64" s="1"/>
  <c r="CG1790" i="64"/>
  <c r="CG1803" i="64" s="1"/>
  <c r="CG1584" i="64"/>
  <c r="CG1597" i="64" s="1"/>
  <c r="CG2519" i="64"/>
  <c r="CG2533" i="64" s="1"/>
  <c r="CG1539" i="64"/>
  <c r="CG1574" i="64" s="1"/>
  <c r="CG1913" i="64"/>
  <c r="CG1936" i="64" s="1"/>
  <c r="CG1945" i="64"/>
  <c r="CG1968" i="64" s="1"/>
  <c r="CG1495" i="64"/>
  <c r="CG1530" i="64" s="1"/>
  <c r="CG1877" i="64"/>
  <c r="CG1904" i="64" s="1"/>
  <c r="CG1459" i="64"/>
  <c r="CG1486" i="64" s="1"/>
  <c r="CG1423" i="64"/>
  <c r="CG1450" i="64" s="1"/>
  <c r="CG1388" i="64"/>
  <c r="CG1415" i="64" s="1"/>
  <c r="CG1977" i="64"/>
  <c r="CG2002" i="64" s="1"/>
  <c r="CG1259" i="64"/>
  <c r="CG1272" i="64" s="1"/>
  <c r="CG1107" i="64"/>
  <c r="CG2011" i="64"/>
  <c r="CG2036" i="64" s="1"/>
  <c r="CG1235" i="64"/>
  <c r="CG1353" i="64"/>
  <c r="CG1380" i="64" s="1"/>
  <c r="CG1329" i="64"/>
  <c r="CG642" i="64"/>
  <c r="CG617" i="64"/>
  <c r="CG1083" i="64"/>
  <c r="CG1098" i="64" s="1"/>
  <c r="CG942" i="64"/>
  <c r="CG1692" i="64"/>
  <c r="CG1707" i="64" s="1"/>
  <c r="CG565" i="64"/>
  <c r="CG666" i="64"/>
  <c r="CG679" i="64" s="1"/>
  <c r="CG459" i="64"/>
  <c r="CG994" i="64"/>
  <c r="CG1007" i="64" s="1"/>
  <c r="CG1716" i="64"/>
  <c r="CG409" i="64"/>
  <c r="CG419" i="64" s="1"/>
  <c r="BY2467" i="64"/>
  <c r="BY2441" i="64"/>
  <c r="BY1661" i="64"/>
  <c r="BY2416" i="64"/>
  <c r="BY1638" i="64"/>
  <c r="BY1652" i="64" s="1"/>
  <c r="BY1606" i="64"/>
  <c r="BY2390" i="64"/>
  <c r="BY2407" i="64" s="1"/>
  <c r="BY1584" i="64"/>
  <c r="BY1597" i="64" s="1"/>
  <c r="BY2519" i="64"/>
  <c r="BY2533" i="64" s="1"/>
  <c r="BY1790" i="64"/>
  <c r="BY1803" i="64" s="1"/>
  <c r="BY1539" i="64"/>
  <c r="BY1574" i="64" s="1"/>
  <c r="BY1495" i="64"/>
  <c r="BY1530" i="64" s="1"/>
  <c r="BY1945" i="64"/>
  <c r="BY1968" i="64" s="1"/>
  <c r="BY1913" i="64"/>
  <c r="BY1936" i="64" s="1"/>
  <c r="BY1877" i="64"/>
  <c r="BY1904" i="64" s="1"/>
  <c r="BY1423" i="64"/>
  <c r="BY1450" i="64" s="1"/>
  <c r="BY1388" i="64"/>
  <c r="BY1415" i="64" s="1"/>
  <c r="BY1459" i="64"/>
  <c r="BY1486" i="64" s="1"/>
  <c r="BY1977" i="64"/>
  <c r="BY2002" i="64" s="1"/>
  <c r="BY1259" i="64"/>
  <c r="BY1272" i="64" s="1"/>
  <c r="BY1107" i="64"/>
  <c r="BY1329" i="64"/>
  <c r="BY1235" i="64"/>
  <c r="BY2011" i="64"/>
  <c r="BY2036" i="64" s="1"/>
  <c r="BY1353" i="64"/>
  <c r="BY1380" i="64" s="1"/>
  <c r="BY642" i="64"/>
  <c r="BY1083" i="64"/>
  <c r="BY1098" i="64" s="1"/>
  <c r="BY617" i="64"/>
  <c r="BY942" i="64"/>
  <c r="BY994" i="64"/>
  <c r="BY1007" i="64" s="1"/>
  <c r="BY565" i="64"/>
  <c r="BY459" i="64"/>
  <c r="BY666" i="64"/>
  <c r="BY679" i="64" s="1"/>
  <c r="BY1692" i="64"/>
  <c r="BY1707" i="64" s="1"/>
  <c r="BY1716" i="64"/>
  <c r="BQ2467" i="64"/>
  <c r="BQ2441" i="64"/>
  <c r="BQ1661" i="64"/>
  <c r="BQ2416" i="64"/>
  <c r="BQ1638" i="64"/>
  <c r="BQ1652" i="64" s="1"/>
  <c r="BQ1606" i="64"/>
  <c r="BQ2390" i="64"/>
  <c r="BQ2407" i="64" s="1"/>
  <c r="BQ1790" i="64"/>
  <c r="BQ1803" i="64" s="1"/>
  <c r="BQ1584" i="64"/>
  <c r="BQ1597" i="64" s="1"/>
  <c r="BQ2519" i="64"/>
  <c r="BQ2533" i="64" s="1"/>
  <c r="BQ1539" i="64"/>
  <c r="BQ1574" i="64" s="1"/>
  <c r="BQ1913" i="64"/>
  <c r="BQ1936" i="64" s="1"/>
  <c r="BQ1495" i="64"/>
  <c r="BQ1530" i="64" s="1"/>
  <c r="BQ1877" i="64"/>
  <c r="BQ1904" i="64" s="1"/>
  <c r="BQ1945" i="64"/>
  <c r="BQ1968" i="64" s="1"/>
  <c r="BQ1423" i="64"/>
  <c r="BQ1450" i="64" s="1"/>
  <c r="BQ1459" i="64"/>
  <c r="BQ1486" i="64" s="1"/>
  <c r="BQ1388" i="64"/>
  <c r="BQ1415" i="64" s="1"/>
  <c r="BQ1977" i="64"/>
  <c r="BQ2002" i="64" s="1"/>
  <c r="BQ1259" i="64"/>
  <c r="BQ1272" i="64" s="1"/>
  <c r="BQ1353" i="64"/>
  <c r="BQ1380" i="64" s="1"/>
  <c r="BQ2011" i="64"/>
  <c r="BQ2036" i="64" s="1"/>
  <c r="BQ1107" i="64"/>
  <c r="BQ1329" i="64"/>
  <c r="BQ1235" i="64"/>
  <c r="BQ1083" i="64"/>
  <c r="BQ1098" i="64" s="1"/>
  <c r="BQ642" i="64"/>
  <c r="BQ617" i="64"/>
  <c r="BQ942" i="64"/>
  <c r="BQ1692" i="64"/>
  <c r="BQ1707" i="64" s="1"/>
  <c r="BQ565" i="64"/>
  <c r="BQ994" i="64"/>
  <c r="BQ1007" i="64" s="1"/>
  <c r="BQ459" i="64"/>
  <c r="BQ666" i="64"/>
  <c r="BQ679" i="64" s="1"/>
  <c r="BQ1716" i="64"/>
  <c r="BI2467" i="64"/>
  <c r="BI2441" i="64"/>
  <c r="BI1661" i="64"/>
  <c r="BI2416" i="64"/>
  <c r="BI1638" i="64"/>
  <c r="BI1652" i="64" s="1"/>
  <c r="BI1606" i="64"/>
  <c r="BI2390" i="64"/>
  <c r="BI2407" i="64" s="1"/>
  <c r="BI1584" i="64"/>
  <c r="BI1597" i="64" s="1"/>
  <c r="BI1495" i="64"/>
  <c r="BI1530" i="64" s="1"/>
  <c r="BI1913" i="64"/>
  <c r="BI1936" i="64" s="1"/>
  <c r="BI1539" i="64"/>
  <c r="BI1574" i="64" s="1"/>
  <c r="BI1945" i="64"/>
  <c r="BI1968" i="64" s="1"/>
  <c r="BI2519" i="64"/>
  <c r="BI2533" i="64" s="1"/>
  <c r="BI1877" i="64"/>
  <c r="BI1904" i="64" s="1"/>
  <c r="BI1423" i="64"/>
  <c r="BI1450" i="64" s="1"/>
  <c r="BI1790" i="64"/>
  <c r="BI1803" i="64" s="1"/>
  <c r="BI1388" i="64"/>
  <c r="BI1415" i="64" s="1"/>
  <c r="BI1977" i="64"/>
  <c r="BI2002" i="64" s="1"/>
  <c r="BI1259" i="64"/>
  <c r="BI1272" i="64" s="1"/>
  <c r="BI1459" i="64"/>
  <c r="BI1486" i="64" s="1"/>
  <c r="BI1107" i="64"/>
  <c r="BI1353" i="64"/>
  <c r="BI1380" i="64" s="1"/>
  <c r="BI1329" i="64"/>
  <c r="BI2011" i="64"/>
  <c r="BI2036" i="64" s="1"/>
  <c r="BI1235" i="64"/>
  <c r="BI642" i="64"/>
  <c r="BI617" i="64"/>
  <c r="BI942" i="64"/>
  <c r="BI1083" i="64"/>
  <c r="BI1098" i="64" s="1"/>
  <c r="BI565" i="64"/>
  <c r="BI459" i="64"/>
  <c r="BI1692" i="64"/>
  <c r="BI1707" i="64" s="1"/>
  <c r="BI1716" i="64"/>
  <c r="BI666" i="64"/>
  <c r="BI679" i="64" s="1"/>
  <c r="BI994" i="64"/>
  <c r="BI1007" i="64" s="1"/>
  <c r="BA2467" i="64"/>
  <c r="BA2441" i="64"/>
  <c r="BA1661" i="64"/>
  <c r="BA2416" i="64"/>
  <c r="BA1638" i="64"/>
  <c r="BA1652" i="64" s="1"/>
  <c r="BA1606" i="64"/>
  <c r="BA2390" i="64"/>
  <c r="BA2407" i="64" s="1"/>
  <c r="BA2519" i="64"/>
  <c r="BA2533" i="64" s="1"/>
  <c r="BA1584" i="64"/>
  <c r="BA1597" i="64" s="1"/>
  <c r="BA1790" i="64"/>
  <c r="BA1803" i="64" s="1"/>
  <c r="BA1539" i="64"/>
  <c r="BA1574" i="64" s="1"/>
  <c r="BA1945" i="64"/>
  <c r="BA1968" i="64" s="1"/>
  <c r="BA1913" i="64"/>
  <c r="BA1936" i="64" s="1"/>
  <c r="BA1495" i="64"/>
  <c r="BA1530" i="64" s="1"/>
  <c r="BA1877" i="64"/>
  <c r="BA1904" i="64" s="1"/>
  <c r="BA1423" i="64"/>
  <c r="BA1450" i="64" s="1"/>
  <c r="BA1459" i="64"/>
  <c r="BA1486" i="64" s="1"/>
  <c r="BA1388" i="64"/>
  <c r="BA1415" i="64" s="1"/>
  <c r="BA1977" i="64"/>
  <c r="BA2002" i="64" s="1"/>
  <c r="BA1259" i="64"/>
  <c r="BA1272" i="64" s="1"/>
  <c r="BA1107" i="64"/>
  <c r="BA1353" i="64"/>
  <c r="BA1380" i="64" s="1"/>
  <c r="BA2011" i="64"/>
  <c r="BA2036" i="64" s="1"/>
  <c r="BA1235" i="64"/>
  <c r="BA642" i="64"/>
  <c r="BA1329" i="64"/>
  <c r="BA617" i="64"/>
  <c r="BA1083" i="64"/>
  <c r="BA1098" i="64" s="1"/>
  <c r="BA942" i="64"/>
  <c r="BA994" i="64"/>
  <c r="BA1007" i="64" s="1"/>
  <c r="BA1692" i="64"/>
  <c r="BA1707" i="64" s="1"/>
  <c r="BA565" i="64"/>
  <c r="BA459" i="64"/>
  <c r="BA1716" i="64"/>
  <c r="AS2467" i="64"/>
  <c r="AS2441" i="64"/>
  <c r="AS1661" i="64"/>
  <c r="AS2416" i="64"/>
  <c r="AS1638" i="64"/>
  <c r="AS1652" i="64" s="1"/>
  <c r="AS1606" i="64"/>
  <c r="AS2390" i="64"/>
  <c r="AS2407" i="64" s="1"/>
  <c r="AS1790" i="64"/>
  <c r="AS1803" i="64" s="1"/>
  <c r="AS1584" i="64"/>
  <c r="AS1597" i="64" s="1"/>
  <c r="AS1495" i="64"/>
  <c r="AS1530" i="64" s="1"/>
  <c r="AS2519" i="64"/>
  <c r="AS2533" i="64" s="1"/>
  <c r="AS1539" i="64"/>
  <c r="AS1574" i="64" s="1"/>
  <c r="AS1913" i="64"/>
  <c r="AS1936" i="64" s="1"/>
  <c r="AS1877" i="64"/>
  <c r="AS1904" i="64" s="1"/>
  <c r="AS1459" i="64"/>
  <c r="AS1486" i="64" s="1"/>
  <c r="AS1423" i="64"/>
  <c r="AS1450" i="64" s="1"/>
  <c r="AS1388" i="64"/>
  <c r="AS1415" i="64" s="1"/>
  <c r="AS1945" i="64"/>
  <c r="AS1968" i="64" s="1"/>
  <c r="AS1977" i="64"/>
  <c r="AS2002" i="64" s="1"/>
  <c r="AS1259" i="64"/>
  <c r="AS1272" i="64" s="1"/>
  <c r="AS1107" i="64"/>
  <c r="AS1353" i="64"/>
  <c r="AS1380" i="64" s="1"/>
  <c r="AS1329" i="64"/>
  <c r="AS1235" i="64"/>
  <c r="AS2011" i="64"/>
  <c r="AS2036" i="64" s="1"/>
  <c r="AS642" i="64"/>
  <c r="AS1083" i="64"/>
  <c r="AS1098" i="64" s="1"/>
  <c r="AS942" i="64"/>
  <c r="AS666" i="64"/>
  <c r="AS679" i="64" s="1"/>
  <c r="AS565" i="64"/>
  <c r="AS459" i="64"/>
  <c r="AS994" i="64"/>
  <c r="AS1007" i="64" s="1"/>
  <c r="AS1692" i="64"/>
  <c r="AS1707" i="64" s="1"/>
  <c r="AS617" i="64"/>
  <c r="AS1716" i="64"/>
  <c r="AK2467" i="64"/>
  <c r="AK2441" i="64"/>
  <c r="AK1661" i="64"/>
  <c r="AK2416" i="64"/>
  <c r="AK1638" i="64"/>
  <c r="AK1652" i="64" s="1"/>
  <c r="AK2390" i="64"/>
  <c r="AK2407" i="64" s="1"/>
  <c r="AK1606" i="64"/>
  <c r="AK1584" i="64"/>
  <c r="AK1597" i="64" s="1"/>
  <c r="AK2519" i="64"/>
  <c r="AK2533" i="64" s="1"/>
  <c r="AK1790" i="64"/>
  <c r="AK1803" i="64" s="1"/>
  <c r="AK1913" i="64"/>
  <c r="AK1936" i="64" s="1"/>
  <c r="AK1495" i="64"/>
  <c r="AK1530" i="64" s="1"/>
  <c r="AK1945" i="64"/>
  <c r="AK1968" i="64" s="1"/>
  <c r="AK1539" i="64"/>
  <c r="AK1574" i="64" s="1"/>
  <c r="AK1877" i="64"/>
  <c r="AK1904" i="64" s="1"/>
  <c r="AK1423" i="64"/>
  <c r="AK1450" i="64" s="1"/>
  <c r="AK1388" i="64"/>
  <c r="AK1415" i="64" s="1"/>
  <c r="AK1459" i="64"/>
  <c r="AK1486" i="64" s="1"/>
  <c r="AK1977" i="64"/>
  <c r="AK2002" i="64" s="1"/>
  <c r="AK1259" i="64"/>
  <c r="AK1272" i="64" s="1"/>
  <c r="AK2011" i="64"/>
  <c r="AK2036" i="64" s="1"/>
  <c r="AK1107" i="64"/>
  <c r="AK1329" i="64"/>
  <c r="AK1353" i="64"/>
  <c r="AK1380" i="64" s="1"/>
  <c r="AK1235" i="64"/>
  <c r="AK1083" i="64"/>
  <c r="AK1098" i="64" s="1"/>
  <c r="AK642" i="64"/>
  <c r="AK942" i="64"/>
  <c r="AK666" i="64"/>
  <c r="AK679" i="64" s="1"/>
  <c r="AK1692" i="64"/>
  <c r="AK1707" i="64" s="1"/>
  <c r="AK565" i="64"/>
  <c r="AK459" i="64"/>
  <c r="AK617" i="64"/>
  <c r="AK1716" i="64"/>
  <c r="AC2467" i="64"/>
  <c r="AC2441" i="64"/>
  <c r="AC1661" i="64"/>
  <c r="AC2416" i="64"/>
  <c r="AC1638" i="64"/>
  <c r="AC1652" i="64" s="1"/>
  <c r="AC1606" i="64"/>
  <c r="AC2390" i="64"/>
  <c r="AC2407" i="64" s="1"/>
  <c r="AC2519" i="64"/>
  <c r="AC2533" i="64" s="1"/>
  <c r="AC1790" i="64"/>
  <c r="AC1803" i="64" s="1"/>
  <c r="AC1584" i="64"/>
  <c r="AC1597" i="64" s="1"/>
  <c r="AC1495" i="64"/>
  <c r="AC1530" i="64" s="1"/>
  <c r="AC1539" i="64"/>
  <c r="AC1574" i="64" s="1"/>
  <c r="AC1913" i="64"/>
  <c r="AC1936" i="64" s="1"/>
  <c r="AC1877" i="64"/>
  <c r="AC1904" i="64" s="1"/>
  <c r="AC1423" i="64"/>
  <c r="AC1450" i="64" s="1"/>
  <c r="AC1459" i="64"/>
  <c r="AC1486" i="64" s="1"/>
  <c r="AC1945" i="64"/>
  <c r="AC1968" i="64" s="1"/>
  <c r="AC1388" i="64"/>
  <c r="AC1415" i="64" s="1"/>
  <c r="AC1977" i="64"/>
  <c r="AC2002" i="64" s="1"/>
  <c r="AC1259" i="64"/>
  <c r="AC1272" i="64" s="1"/>
  <c r="AC1107" i="64"/>
  <c r="AC1329" i="64"/>
  <c r="AC2011" i="64"/>
  <c r="AC2036" i="64" s="1"/>
  <c r="AC1353" i="64"/>
  <c r="AC1380" i="64" s="1"/>
  <c r="AC1235" i="64"/>
  <c r="AC642" i="64"/>
  <c r="AC942" i="64"/>
  <c r="AC666" i="64"/>
  <c r="AC679" i="64" s="1"/>
  <c r="AC994" i="64"/>
  <c r="AC1007" i="64" s="1"/>
  <c r="AC565" i="64"/>
  <c r="AC459" i="64"/>
  <c r="AC617" i="64"/>
  <c r="AC1083" i="64"/>
  <c r="AC1098" i="64" s="1"/>
  <c r="AC1692" i="64"/>
  <c r="AC1707" i="64" s="1"/>
  <c r="AC1716" i="64"/>
  <c r="U2467" i="64"/>
  <c r="U2441" i="64"/>
  <c r="U1661" i="64"/>
  <c r="U2416" i="64"/>
  <c r="U1638" i="64"/>
  <c r="U1652" i="64" s="1"/>
  <c r="U2390" i="64"/>
  <c r="U2407" i="64" s="1"/>
  <c r="U1606" i="64"/>
  <c r="U1584" i="64"/>
  <c r="U1597" i="64" s="1"/>
  <c r="U1790" i="64"/>
  <c r="U1803" i="64" s="1"/>
  <c r="U2519" i="64"/>
  <c r="U2533" i="64" s="1"/>
  <c r="U1539" i="64"/>
  <c r="U1574" i="64" s="1"/>
  <c r="U1913" i="64"/>
  <c r="U1936" i="64" s="1"/>
  <c r="U1495" i="64"/>
  <c r="U1530" i="64" s="1"/>
  <c r="U1877" i="64"/>
  <c r="U1904" i="64" s="1"/>
  <c r="U1459" i="64"/>
  <c r="U1486" i="64" s="1"/>
  <c r="U1423" i="64"/>
  <c r="U1450" i="64" s="1"/>
  <c r="U1388" i="64"/>
  <c r="U1415" i="64" s="1"/>
  <c r="U1945" i="64"/>
  <c r="U1968" i="64" s="1"/>
  <c r="U1977" i="64"/>
  <c r="U2002" i="64" s="1"/>
  <c r="U1259" i="64"/>
  <c r="U1272" i="64" s="1"/>
  <c r="U1107" i="64"/>
  <c r="U2011" i="64"/>
  <c r="U2036" i="64" s="1"/>
  <c r="U1235" i="64"/>
  <c r="U1353" i="64"/>
  <c r="U1380" i="64" s="1"/>
  <c r="U642" i="64"/>
  <c r="U1083" i="64"/>
  <c r="U1098" i="64" s="1"/>
  <c r="U942" i="64"/>
  <c r="U1329" i="64"/>
  <c r="U1692" i="64"/>
  <c r="U1707" i="64" s="1"/>
  <c r="U565" i="64"/>
  <c r="U666" i="64"/>
  <c r="U679" i="64" s="1"/>
  <c r="U459" i="64"/>
  <c r="U617" i="64"/>
  <c r="U994" i="64"/>
  <c r="U1007" i="64" s="1"/>
  <c r="U1716" i="64"/>
  <c r="CH1660" i="64"/>
  <c r="CH2466" i="64"/>
  <c r="CH2440" i="64"/>
  <c r="CH2415" i="64"/>
  <c r="CH1637" i="64"/>
  <c r="CH2389" i="64"/>
  <c r="CH1789" i="64"/>
  <c r="CH1583" i="64"/>
  <c r="CH1494" i="64"/>
  <c r="CH1605" i="64"/>
  <c r="CH2518" i="64"/>
  <c r="CH1538" i="64"/>
  <c r="CH1944" i="64"/>
  <c r="CH1387" i="64"/>
  <c r="CH1458" i="64"/>
  <c r="CH1876" i="64"/>
  <c r="CH1976" i="64"/>
  <c r="CH2010" i="64"/>
  <c r="CH1912" i="64"/>
  <c r="CH1352" i="64"/>
  <c r="CH1258" i="64"/>
  <c r="CH1422" i="64"/>
  <c r="CH1328" i="64"/>
  <c r="CH1234" i="64"/>
  <c r="CH1249" i="64" s="1"/>
  <c r="CH993" i="64"/>
  <c r="CH1106" i="64"/>
  <c r="CH1225" i="64" s="1"/>
  <c r="CH941" i="64"/>
  <c r="CH1691" i="64"/>
  <c r="CH665" i="64"/>
  <c r="CH678" i="64" s="1"/>
  <c r="CH641" i="64"/>
  <c r="CH564" i="64"/>
  <c r="CH616" i="64"/>
  <c r="CH1715" i="64"/>
  <c r="CH408" i="64"/>
  <c r="CH592" i="64"/>
  <c r="BZ1660" i="64"/>
  <c r="BZ2466" i="64"/>
  <c r="BZ2440" i="64"/>
  <c r="BZ2415" i="64"/>
  <c r="BZ1637" i="64"/>
  <c r="BZ2389" i="64"/>
  <c r="BZ1605" i="64"/>
  <c r="BZ1789" i="64"/>
  <c r="BZ1494" i="64"/>
  <c r="BZ1583" i="64"/>
  <c r="BZ2518" i="64"/>
  <c r="BZ1538" i="64"/>
  <c r="BZ1458" i="64"/>
  <c r="BZ1876" i="64"/>
  <c r="BZ1944" i="64"/>
  <c r="BZ1387" i="64"/>
  <c r="BZ1912" i="64"/>
  <c r="BZ1976" i="64"/>
  <c r="BZ1422" i="64"/>
  <c r="BZ2010" i="64"/>
  <c r="BZ1352" i="64"/>
  <c r="BZ1328" i="64"/>
  <c r="BZ1234" i="64"/>
  <c r="BZ1249" i="64" s="1"/>
  <c r="BZ993" i="64"/>
  <c r="BZ1258" i="64"/>
  <c r="BZ941" i="64"/>
  <c r="BZ1691" i="64"/>
  <c r="BZ665" i="64"/>
  <c r="BZ678" i="64" s="1"/>
  <c r="BZ564" i="64"/>
  <c r="BZ1106" i="64"/>
  <c r="BZ1225" i="64" s="1"/>
  <c r="BZ616" i="64"/>
  <c r="BZ1715" i="64"/>
  <c r="BZ641" i="64"/>
  <c r="BZ408" i="64"/>
  <c r="BZ592" i="64"/>
  <c r="BR1660" i="64"/>
  <c r="BR2440" i="64"/>
  <c r="BR2466" i="64"/>
  <c r="BR2415" i="64"/>
  <c r="BR1637" i="64"/>
  <c r="BR2389" i="64"/>
  <c r="BR1789" i="64"/>
  <c r="BR1605" i="64"/>
  <c r="BR1583" i="64"/>
  <c r="BR1494" i="64"/>
  <c r="BR2518" i="64"/>
  <c r="BR1538" i="64"/>
  <c r="BR1944" i="64"/>
  <c r="BR1912" i="64"/>
  <c r="BR1387" i="64"/>
  <c r="BR1876" i="64"/>
  <c r="BR1458" i="64"/>
  <c r="BR1976" i="64"/>
  <c r="BR2010" i="64"/>
  <c r="BR1422" i="64"/>
  <c r="BR1352" i="64"/>
  <c r="BR1328" i="64"/>
  <c r="BR1234" i="64"/>
  <c r="BR1249" i="64" s="1"/>
  <c r="BR1258" i="64"/>
  <c r="BR993" i="64"/>
  <c r="BR1106" i="64"/>
  <c r="BR1225" i="64" s="1"/>
  <c r="BR941" i="64"/>
  <c r="BR1691" i="64"/>
  <c r="BR665" i="64"/>
  <c r="BR678" i="64" s="1"/>
  <c r="BR641" i="64"/>
  <c r="BR564" i="64"/>
  <c r="BR616" i="64"/>
  <c r="BR1715" i="64"/>
  <c r="BR408" i="64"/>
  <c r="BR592" i="64"/>
  <c r="BJ1660" i="64"/>
  <c r="BJ2415" i="64"/>
  <c r="BJ2466" i="64"/>
  <c r="BJ1637" i="64"/>
  <c r="BJ2440" i="64"/>
  <c r="BJ2389" i="64"/>
  <c r="BJ1605" i="64"/>
  <c r="BJ1789" i="64"/>
  <c r="BJ1583" i="64"/>
  <c r="BJ1494" i="64"/>
  <c r="BJ2518" i="64"/>
  <c r="BJ1538" i="64"/>
  <c r="BJ1944" i="64"/>
  <c r="BJ1458" i="64"/>
  <c r="BJ1387" i="64"/>
  <c r="BJ1876" i="64"/>
  <c r="BJ1912" i="64"/>
  <c r="BJ1422" i="64"/>
  <c r="BJ1976" i="64"/>
  <c r="BJ2010" i="64"/>
  <c r="BJ1352" i="64"/>
  <c r="BJ1258" i="64"/>
  <c r="BJ1234" i="64"/>
  <c r="BJ1249" i="64" s="1"/>
  <c r="BJ1328" i="64"/>
  <c r="BJ1106" i="64"/>
  <c r="BJ1225" i="64" s="1"/>
  <c r="BJ993" i="64"/>
  <c r="BJ941" i="64"/>
  <c r="BJ1691" i="64"/>
  <c r="BJ665" i="64"/>
  <c r="BJ678" i="64" s="1"/>
  <c r="BJ564" i="64"/>
  <c r="BJ616" i="64"/>
  <c r="BJ1715" i="64"/>
  <c r="BJ641" i="64"/>
  <c r="BJ592" i="64"/>
  <c r="BB1660" i="64"/>
  <c r="BB2415" i="64"/>
  <c r="BB2466" i="64"/>
  <c r="BB2440" i="64"/>
  <c r="BB1637" i="64"/>
  <c r="BB2389" i="64"/>
  <c r="BB1605" i="64"/>
  <c r="BB1789" i="64"/>
  <c r="BB1494" i="64"/>
  <c r="BB1583" i="64"/>
  <c r="BB2518" i="64"/>
  <c r="BB1538" i="64"/>
  <c r="BB1458" i="64"/>
  <c r="BB1876" i="64"/>
  <c r="BB1912" i="64"/>
  <c r="BB1387" i="64"/>
  <c r="BB1944" i="64"/>
  <c r="BB1976" i="64"/>
  <c r="BB1422" i="64"/>
  <c r="BB2010" i="64"/>
  <c r="BB1352" i="64"/>
  <c r="BB1258" i="64"/>
  <c r="BB1328" i="64"/>
  <c r="BB1234" i="64"/>
  <c r="BB1249" i="64" s="1"/>
  <c r="BB993" i="64"/>
  <c r="BB941" i="64"/>
  <c r="BB1691" i="64"/>
  <c r="BB1106" i="64"/>
  <c r="BB1225" i="64" s="1"/>
  <c r="BB665" i="64"/>
  <c r="BB678" i="64" s="1"/>
  <c r="BB641" i="64"/>
  <c r="BB564" i="64"/>
  <c r="BB616" i="64"/>
  <c r="BB1715" i="64"/>
  <c r="BB592" i="64"/>
  <c r="AT1660" i="64"/>
  <c r="AT2415" i="64"/>
  <c r="AT2466" i="64"/>
  <c r="AT1637" i="64"/>
  <c r="AT2440" i="64"/>
  <c r="AT2389" i="64"/>
  <c r="AT1789" i="64"/>
  <c r="AT1583" i="64"/>
  <c r="AT1494" i="64"/>
  <c r="AT2518" i="64"/>
  <c r="AT1538" i="64"/>
  <c r="AT1605" i="64"/>
  <c r="AT1912" i="64"/>
  <c r="AT1387" i="64"/>
  <c r="AT1458" i="64"/>
  <c r="AT1976" i="64"/>
  <c r="AT1876" i="64"/>
  <c r="AT2010" i="64"/>
  <c r="AT1944" i="64"/>
  <c r="AT1422" i="64"/>
  <c r="AT1352" i="64"/>
  <c r="AT1328" i="64"/>
  <c r="AT1234" i="64"/>
  <c r="AT1249" i="64" s="1"/>
  <c r="AT1258" i="64"/>
  <c r="AT993" i="64"/>
  <c r="AT1106" i="64"/>
  <c r="AT1225" i="64" s="1"/>
  <c r="AT941" i="64"/>
  <c r="AT1691" i="64"/>
  <c r="AT665" i="64"/>
  <c r="AT678" i="64" s="1"/>
  <c r="AT564" i="64"/>
  <c r="AT616" i="64"/>
  <c r="AT1715" i="64"/>
  <c r="AT641" i="64"/>
  <c r="AT592" i="64"/>
  <c r="AL1660" i="64"/>
  <c r="AL2415" i="64"/>
  <c r="AL2466" i="64"/>
  <c r="AL1637" i="64"/>
  <c r="AL2440" i="64"/>
  <c r="AL1605" i="64"/>
  <c r="AL1789" i="64"/>
  <c r="AL1494" i="64"/>
  <c r="AL2389" i="64"/>
  <c r="AL1583" i="64"/>
  <c r="AL2518" i="64"/>
  <c r="AL1538" i="64"/>
  <c r="AL1944" i="64"/>
  <c r="AL1458" i="64"/>
  <c r="AL1876" i="64"/>
  <c r="AL1387" i="64"/>
  <c r="AL1912" i="64"/>
  <c r="AL1422" i="64"/>
  <c r="AL1976" i="64"/>
  <c r="AL2010" i="64"/>
  <c r="AL1352" i="64"/>
  <c r="AL1328" i="64"/>
  <c r="AL1234" i="64"/>
  <c r="AL1249" i="64" s="1"/>
  <c r="AL1258" i="64"/>
  <c r="AL1106" i="64"/>
  <c r="AL1225" i="64" s="1"/>
  <c r="AL993" i="64"/>
  <c r="AL941" i="64"/>
  <c r="AL1691" i="64"/>
  <c r="AL665" i="64"/>
  <c r="AL678" i="64" s="1"/>
  <c r="AL641" i="64"/>
  <c r="AL564" i="64"/>
  <c r="AL616" i="64"/>
  <c r="AL1715" i="64"/>
  <c r="AL592" i="64"/>
  <c r="AD1660" i="64"/>
  <c r="AD2466" i="64"/>
  <c r="AD2415" i="64"/>
  <c r="AD1637" i="64"/>
  <c r="AD2440" i="64"/>
  <c r="AD1605" i="64"/>
  <c r="AD2389" i="64"/>
  <c r="AD1789" i="64"/>
  <c r="AD1583" i="64"/>
  <c r="AD1494" i="64"/>
  <c r="AD2518" i="64"/>
  <c r="AD1538" i="64"/>
  <c r="AD1876" i="64"/>
  <c r="AD1912" i="64"/>
  <c r="AD1387" i="64"/>
  <c r="AD1944" i="64"/>
  <c r="AD1976" i="64"/>
  <c r="AD1422" i="64"/>
  <c r="AD2010" i="64"/>
  <c r="AD1352" i="64"/>
  <c r="AD1458" i="64"/>
  <c r="AD1258" i="64"/>
  <c r="AD1234" i="64"/>
  <c r="AD1249" i="64" s="1"/>
  <c r="AD1328" i="64"/>
  <c r="AD993" i="64"/>
  <c r="AD941" i="64"/>
  <c r="AD1106" i="64"/>
  <c r="AD1225" i="64" s="1"/>
  <c r="AD1691" i="64"/>
  <c r="AD665" i="64"/>
  <c r="AD678" i="64" s="1"/>
  <c r="AD564" i="64"/>
  <c r="AD616" i="64"/>
  <c r="AD1715" i="64"/>
  <c r="AD641" i="64"/>
  <c r="AD592" i="64"/>
  <c r="V1660" i="64"/>
  <c r="V2415" i="64"/>
  <c r="V2466" i="64"/>
  <c r="V1637" i="64"/>
  <c r="V2389" i="64"/>
  <c r="V1605" i="64"/>
  <c r="V2440" i="64"/>
  <c r="V1789" i="64"/>
  <c r="V1494" i="64"/>
  <c r="V1583" i="64"/>
  <c r="V2518" i="64"/>
  <c r="V1538" i="64"/>
  <c r="V1944" i="64"/>
  <c r="V1387" i="64"/>
  <c r="V1876" i="64"/>
  <c r="V1458" i="64"/>
  <c r="V1976" i="64"/>
  <c r="V2010" i="64"/>
  <c r="V1352" i="64"/>
  <c r="V1912" i="64"/>
  <c r="V1258" i="64"/>
  <c r="V1328" i="64"/>
  <c r="V1234" i="64"/>
  <c r="V1249" i="64" s="1"/>
  <c r="V993" i="64"/>
  <c r="V1106" i="64"/>
  <c r="V1225" i="64" s="1"/>
  <c r="V941" i="64"/>
  <c r="V1691" i="64"/>
  <c r="V1422" i="64"/>
  <c r="V665" i="64"/>
  <c r="V678" i="64" s="1"/>
  <c r="V641" i="64"/>
  <c r="V564" i="64"/>
  <c r="V616" i="64"/>
  <c r="V1715" i="64"/>
  <c r="V592" i="64"/>
  <c r="CI1657" i="64"/>
  <c r="CI1679" i="64" s="1"/>
  <c r="CI2463" i="64"/>
  <c r="CI2480" i="64" s="1"/>
  <c r="CI2412" i="64"/>
  <c r="CI2429" i="64" s="1"/>
  <c r="CI1634" i="64"/>
  <c r="CI1648" i="64" s="1"/>
  <c r="CI2437" i="64"/>
  <c r="CI2454" i="64" s="1"/>
  <c r="CI1602" i="64"/>
  <c r="CI1625" i="64" s="1"/>
  <c r="CI1786" i="64"/>
  <c r="CI1799" i="64" s="1"/>
  <c r="CI2386" i="64"/>
  <c r="CI2403" i="64" s="1"/>
  <c r="CI1580" i="64"/>
  <c r="CI1593" i="64" s="1"/>
  <c r="CI1491" i="64"/>
  <c r="CI1526" i="64" s="1"/>
  <c r="CI2515" i="64"/>
  <c r="CI2529" i="64" s="1"/>
  <c r="CI1535" i="64"/>
  <c r="CI1570" i="64" s="1"/>
  <c r="CI1873" i="64"/>
  <c r="CI1900" i="64" s="1"/>
  <c r="CI1384" i="64"/>
  <c r="CI1411" i="64" s="1"/>
  <c r="CI1909" i="64"/>
  <c r="CI1932" i="64" s="1"/>
  <c r="CI1455" i="64"/>
  <c r="CI1482" i="64" s="1"/>
  <c r="CI1973" i="64"/>
  <c r="CI1998" i="64" s="1"/>
  <c r="CI1941" i="64"/>
  <c r="CI1964" i="64" s="1"/>
  <c r="CI1419" i="64"/>
  <c r="CI1446" i="64" s="1"/>
  <c r="CI2007" i="64"/>
  <c r="CI2032" i="64" s="1"/>
  <c r="CI1349" i="64"/>
  <c r="CI1376" i="64" s="1"/>
  <c r="CI1325" i="64"/>
  <c r="CI1231" i="64"/>
  <c r="CI1246" i="64" s="1"/>
  <c r="CI1103" i="64"/>
  <c r="CI990" i="64"/>
  <c r="CI1003" i="64" s="1"/>
  <c r="CI1079" i="64"/>
  <c r="CI1094" i="64" s="1"/>
  <c r="CI938" i="64"/>
  <c r="CI953" i="64" s="1"/>
  <c r="CI1688" i="64"/>
  <c r="CI1703" i="64" s="1"/>
  <c r="CI662" i="64"/>
  <c r="CI675" i="64" s="1"/>
  <c r="CI561" i="64"/>
  <c r="CI613" i="64"/>
  <c r="CI1712" i="64"/>
  <c r="CI1727" i="64" s="1"/>
  <c r="CI1255" i="64"/>
  <c r="CI1268" i="64" s="1"/>
  <c r="CI638" i="64"/>
  <c r="CI589" i="64"/>
  <c r="CA1657" i="64"/>
  <c r="CA1679" i="64" s="1"/>
  <c r="CA2412" i="64"/>
  <c r="CA2429" i="64" s="1"/>
  <c r="CA2463" i="64"/>
  <c r="CA2480" i="64" s="1"/>
  <c r="CA1634" i="64"/>
  <c r="CA1648" i="64" s="1"/>
  <c r="CA2386" i="64"/>
  <c r="CA2403" i="64" s="1"/>
  <c r="CA1786" i="64"/>
  <c r="CA1799" i="64" s="1"/>
  <c r="CA2437" i="64"/>
  <c r="CA2454" i="64" s="1"/>
  <c r="CA1580" i="64"/>
  <c r="CA1593" i="64" s="1"/>
  <c r="CA1602" i="64"/>
  <c r="CA1625" i="64" s="1"/>
  <c r="CA1491" i="64"/>
  <c r="CA1526" i="64" s="1"/>
  <c r="CA2515" i="64"/>
  <c r="CA2529" i="64" s="1"/>
  <c r="CA1535" i="64"/>
  <c r="CA1570" i="64" s="1"/>
  <c r="CA1941" i="64"/>
  <c r="CA1964" i="64" s="1"/>
  <c r="CA1909" i="64"/>
  <c r="CA1932" i="64" s="1"/>
  <c r="CA1384" i="64"/>
  <c r="CA1411" i="64" s="1"/>
  <c r="CA1455" i="64"/>
  <c r="CA1482" i="64" s="1"/>
  <c r="CA1973" i="64"/>
  <c r="CA1998" i="64" s="1"/>
  <c r="CA1873" i="64"/>
  <c r="CA1900" i="64" s="1"/>
  <c r="CA2007" i="64"/>
  <c r="CA2032" i="64" s="1"/>
  <c r="CA1419" i="64"/>
  <c r="CA1446" i="64" s="1"/>
  <c r="CA1349" i="64"/>
  <c r="CA1376" i="64" s="1"/>
  <c r="CA1325" i="64"/>
  <c r="CA1231" i="64"/>
  <c r="CA1246" i="64" s="1"/>
  <c r="CA1255" i="64"/>
  <c r="CA1268" i="64" s="1"/>
  <c r="CA990" i="64"/>
  <c r="CA1003" i="64" s="1"/>
  <c r="CA1079" i="64"/>
  <c r="CA1094" i="64" s="1"/>
  <c r="CA938" i="64"/>
  <c r="CA953" i="64" s="1"/>
  <c r="CA1103" i="64"/>
  <c r="CA1688" i="64"/>
  <c r="CA1703" i="64" s="1"/>
  <c r="CA662" i="64"/>
  <c r="CA675" i="64" s="1"/>
  <c r="CA561" i="64"/>
  <c r="CA638" i="64"/>
  <c r="CA613" i="64"/>
  <c r="CA1712" i="64"/>
  <c r="CA1727" i="64" s="1"/>
  <c r="CA589" i="64"/>
  <c r="BS1657" i="64"/>
  <c r="BS1679" i="64" s="1"/>
  <c r="BS2412" i="64"/>
  <c r="BS2429" i="64" s="1"/>
  <c r="BS2463" i="64"/>
  <c r="BS2480" i="64" s="1"/>
  <c r="BS2437" i="64"/>
  <c r="BS2454" i="64" s="1"/>
  <c r="BS1634" i="64"/>
  <c r="BS1648" i="64" s="1"/>
  <c r="BS2386" i="64"/>
  <c r="BS2403" i="64" s="1"/>
  <c r="BS1602" i="64"/>
  <c r="BS1625" i="64" s="1"/>
  <c r="BS1786" i="64"/>
  <c r="BS1799" i="64" s="1"/>
  <c r="BS1491" i="64"/>
  <c r="BS1526" i="64" s="1"/>
  <c r="BS1580" i="64"/>
  <c r="BS1593" i="64" s="1"/>
  <c r="BS2515" i="64"/>
  <c r="BS2529" i="64" s="1"/>
  <c r="BS1535" i="64"/>
  <c r="BS1570" i="64" s="1"/>
  <c r="BS1384" i="64"/>
  <c r="BS1411" i="64" s="1"/>
  <c r="BS1873" i="64"/>
  <c r="BS1900" i="64" s="1"/>
  <c r="BS1455" i="64"/>
  <c r="BS1482" i="64" s="1"/>
  <c r="BS1419" i="64"/>
  <c r="BS1446" i="64" s="1"/>
  <c r="BS1973" i="64"/>
  <c r="BS1998" i="64" s="1"/>
  <c r="BS1909" i="64"/>
  <c r="BS1932" i="64" s="1"/>
  <c r="BS2007" i="64"/>
  <c r="BS2032" i="64" s="1"/>
  <c r="BS1941" i="64"/>
  <c r="BS1964" i="64" s="1"/>
  <c r="BS1349" i="64"/>
  <c r="BS1376" i="64" s="1"/>
  <c r="BS1255" i="64"/>
  <c r="BS1268" i="64" s="1"/>
  <c r="BS1231" i="64"/>
  <c r="BS1246" i="64" s="1"/>
  <c r="BS1325" i="64"/>
  <c r="BS990" i="64"/>
  <c r="BS1003" i="64" s="1"/>
  <c r="BS1103" i="64"/>
  <c r="BS1079" i="64"/>
  <c r="BS1094" i="64" s="1"/>
  <c r="BS938" i="64"/>
  <c r="BS953" i="64" s="1"/>
  <c r="BS1688" i="64"/>
  <c r="BS1703" i="64" s="1"/>
  <c r="BS662" i="64"/>
  <c r="BS675" i="64" s="1"/>
  <c r="BS561" i="64"/>
  <c r="BS613" i="64"/>
  <c r="BS1712" i="64"/>
  <c r="BS1727" i="64" s="1"/>
  <c r="BS638" i="64"/>
  <c r="BS589" i="64"/>
  <c r="BK1657" i="64"/>
  <c r="BK1679" i="64" s="1"/>
  <c r="BK2463" i="64"/>
  <c r="BK2480" i="64" s="1"/>
  <c r="BK2412" i="64"/>
  <c r="BK2429" i="64" s="1"/>
  <c r="BK1634" i="64"/>
  <c r="BK1648" i="64" s="1"/>
  <c r="BK2437" i="64"/>
  <c r="BK2454" i="64" s="1"/>
  <c r="BK2386" i="64"/>
  <c r="BK2403" i="64" s="1"/>
  <c r="BK1602" i="64"/>
  <c r="BK1625" i="64" s="1"/>
  <c r="BK1786" i="64"/>
  <c r="BK1799" i="64" s="1"/>
  <c r="BK1580" i="64"/>
  <c r="BK1593" i="64" s="1"/>
  <c r="BK1491" i="64"/>
  <c r="BK1526" i="64" s="1"/>
  <c r="BK2515" i="64"/>
  <c r="BK2529" i="64" s="1"/>
  <c r="BK1535" i="64"/>
  <c r="BK1570" i="64" s="1"/>
  <c r="BK1873" i="64"/>
  <c r="BK1900" i="64" s="1"/>
  <c r="BK1941" i="64"/>
  <c r="BK1964" i="64" s="1"/>
  <c r="BK1384" i="64"/>
  <c r="BK1411" i="64" s="1"/>
  <c r="BK1909" i="64"/>
  <c r="BK1932" i="64" s="1"/>
  <c r="BK1455" i="64"/>
  <c r="BK1482" i="64" s="1"/>
  <c r="BK1973" i="64"/>
  <c r="BK1998" i="64" s="1"/>
  <c r="BK1419" i="64"/>
  <c r="BK1446" i="64" s="1"/>
  <c r="BK2007" i="64"/>
  <c r="BK2032" i="64" s="1"/>
  <c r="BK1349" i="64"/>
  <c r="BK1376" i="64" s="1"/>
  <c r="BK1255" i="64"/>
  <c r="BK1268" i="64" s="1"/>
  <c r="BK1231" i="64"/>
  <c r="BK1246" i="64" s="1"/>
  <c r="BK1325" i="64"/>
  <c r="BK990" i="64"/>
  <c r="BK1003" i="64" s="1"/>
  <c r="BK1079" i="64"/>
  <c r="BK1094" i="64" s="1"/>
  <c r="BK938" i="64"/>
  <c r="BK953" i="64" s="1"/>
  <c r="BK1688" i="64"/>
  <c r="BK1703" i="64" s="1"/>
  <c r="BK662" i="64"/>
  <c r="BK675" i="64" s="1"/>
  <c r="BK561" i="64"/>
  <c r="BK638" i="64"/>
  <c r="BK1103" i="64"/>
  <c r="BK613" i="64"/>
  <c r="BK1712" i="64"/>
  <c r="BK1727" i="64" s="1"/>
  <c r="BK589" i="64"/>
  <c r="BC1657" i="64"/>
  <c r="BC1679" i="64" s="1"/>
  <c r="BC2412" i="64"/>
  <c r="BC2429" i="64" s="1"/>
  <c r="BC2463" i="64"/>
  <c r="BC2480" i="64" s="1"/>
  <c r="BC1634" i="64"/>
  <c r="BC1648" i="64" s="1"/>
  <c r="BC2386" i="64"/>
  <c r="BC2403" i="64" s="1"/>
  <c r="BC1602" i="64"/>
  <c r="BC1625" i="64" s="1"/>
  <c r="BC1786" i="64"/>
  <c r="BC1799" i="64" s="1"/>
  <c r="BC2437" i="64"/>
  <c r="BC2454" i="64" s="1"/>
  <c r="BC1491" i="64"/>
  <c r="BC1526" i="64" s="1"/>
  <c r="BC2515" i="64"/>
  <c r="BC2529" i="64" s="1"/>
  <c r="BC1535" i="64"/>
  <c r="BC1570" i="64" s="1"/>
  <c r="BC1580" i="64"/>
  <c r="BC1593" i="64" s="1"/>
  <c r="BC1909" i="64"/>
  <c r="BC1932" i="64" s="1"/>
  <c r="BC1384" i="64"/>
  <c r="BC1411" i="64" s="1"/>
  <c r="BC1455" i="64"/>
  <c r="BC1482" i="64" s="1"/>
  <c r="BC1973" i="64"/>
  <c r="BC1998" i="64" s="1"/>
  <c r="BC2007" i="64"/>
  <c r="BC2032" i="64" s="1"/>
  <c r="BC1873" i="64"/>
  <c r="BC1900" i="64" s="1"/>
  <c r="BC1349" i="64"/>
  <c r="BC1376" i="64" s="1"/>
  <c r="BC1419" i="64"/>
  <c r="BC1446" i="64" s="1"/>
  <c r="BC1941" i="64"/>
  <c r="BC1964" i="64" s="1"/>
  <c r="BC1325" i="64"/>
  <c r="BC1231" i="64"/>
  <c r="BC1246" i="64" s="1"/>
  <c r="BC990" i="64"/>
  <c r="BC1003" i="64" s="1"/>
  <c r="BC1079" i="64"/>
  <c r="BC1094" i="64" s="1"/>
  <c r="BC938" i="64"/>
  <c r="BC953" i="64" s="1"/>
  <c r="BC1255" i="64"/>
  <c r="BC1268" i="64" s="1"/>
  <c r="BC1103" i="64"/>
  <c r="BC1688" i="64"/>
  <c r="BC1703" i="64" s="1"/>
  <c r="BC662" i="64"/>
  <c r="BC675" i="64" s="1"/>
  <c r="BC561" i="64"/>
  <c r="BC613" i="64"/>
  <c r="BC1712" i="64"/>
  <c r="BC1727" i="64" s="1"/>
  <c r="BC638" i="64"/>
  <c r="BC589" i="64"/>
  <c r="AU1657" i="64"/>
  <c r="AU1679" i="64" s="1"/>
  <c r="AU2412" i="64"/>
  <c r="AU2429" i="64" s="1"/>
  <c r="AU1634" i="64"/>
  <c r="AU1648" i="64" s="1"/>
  <c r="AU2463" i="64"/>
  <c r="AU2480" i="64" s="1"/>
  <c r="AU2437" i="64"/>
  <c r="AU2454" i="64" s="1"/>
  <c r="AU2386" i="64"/>
  <c r="AU2403" i="64" s="1"/>
  <c r="AU1602" i="64"/>
  <c r="AU1625" i="64" s="1"/>
  <c r="AU1786" i="64"/>
  <c r="AU1799" i="64" s="1"/>
  <c r="AU1580" i="64"/>
  <c r="AU1593" i="64" s="1"/>
  <c r="AU1491" i="64"/>
  <c r="AU1526" i="64" s="1"/>
  <c r="AU2515" i="64"/>
  <c r="AU2529" i="64" s="1"/>
  <c r="AU1535" i="64"/>
  <c r="AU1570" i="64" s="1"/>
  <c r="AU1941" i="64"/>
  <c r="AU1964" i="64" s="1"/>
  <c r="AU1873" i="64"/>
  <c r="AU1900" i="64" s="1"/>
  <c r="AU1384" i="64"/>
  <c r="AU1411" i="64" s="1"/>
  <c r="AU1455" i="64"/>
  <c r="AU1482" i="64" s="1"/>
  <c r="AU1973" i="64"/>
  <c r="AU1998" i="64" s="1"/>
  <c r="AU1419" i="64"/>
  <c r="AU1446" i="64" s="1"/>
  <c r="AU2007" i="64"/>
  <c r="AU2032" i="64" s="1"/>
  <c r="AU1349" i="64"/>
  <c r="AU1376" i="64" s="1"/>
  <c r="AU1325" i="64"/>
  <c r="AU1909" i="64"/>
  <c r="AU1932" i="64" s="1"/>
  <c r="AU1231" i="64"/>
  <c r="AU1246" i="64" s="1"/>
  <c r="AU1255" i="64"/>
  <c r="AU1268" i="64" s="1"/>
  <c r="AU990" i="64"/>
  <c r="AU1003" i="64" s="1"/>
  <c r="AU1103" i="64"/>
  <c r="AU1079" i="64"/>
  <c r="AU1094" i="64" s="1"/>
  <c r="AU938" i="64"/>
  <c r="AU953" i="64" s="1"/>
  <c r="AU1688" i="64"/>
  <c r="AU1703" i="64" s="1"/>
  <c r="AU662" i="64"/>
  <c r="AU675" i="64" s="1"/>
  <c r="AU561" i="64"/>
  <c r="AU638" i="64"/>
  <c r="AU613" i="64"/>
  <c r="AU1712" i="64"/>
  <c r="AU1727" i="64" s="1"/>
  <c r="AU589" i="64"/>
  <c r="AM1657" i="64"/>
  <c r="AM1679" i="64" s="1"/>
  <c r="AM2463" i="64"/>
  <c r="AM2480" i="64" s="1"/>
  <c r="AM2412" i="64"/>
  <c r="AM2429" i="64" s="1"/>
  <c r="AM1634" i="64"/>
  <c r="AM1648" i="64" s="1"/>
  <c r="AM2386" i="64"/>
  <c r="AM2403" i="64" s="1"/>
  <c r="AM1602" i="64"/>
  <c r="AM1625" i="64" s="1"/>
  <c r="AM1786" i="64"/>
  <c r="AM1799" i="64" s="1"/>
  <c r="AM2437" i="64"/>
  <c r="AM2454" i="64" s="1"/>
  <c r="AM1580" i="64"/>
  <c r="AM1593" i="64" s="1"/>
  <c r="AM1491" i="64"/>
  <c r="AM1526" i="64" s="1"/>
  <c r="AM2515" i="64"/>
  <c r="AM2529" i="64" s="1"/>
  <c r="AM1535" i="64"/>
  <c r="AM1570" i="64" s="1"/>
  <c r="AM1873" i="64"/>
  <c r="AM1900" i="64" s="1"/>
  <c r="AM1909" i="64"/>
  <c r="AM1932" i="64" s="1"/>
  <c r="AM1384" i="64"/>
  <c r="AM1411" i="64" s="1"/>
  <c r="AM1455" i="64"/>
  <c r="AM1482" i="64" s="1"/>
  <c r="AM1941" i="64"/>
  <c r="AM1964" i="64" s="1"/>
  <c r="AM1973" i="64"/>
  <c r="AM1998" i="64" s="1"/>
  <c r="AM2007" i="64"/>
  <c r="AM2032" i="64" s="1"/>
  <c r="AM1419" i="64"/>
  <c r="AM1446" i="64" s="1"/>
  <c r="AM1349" i="64"/>
  <c r="AM1376" i="64" s="1"/>
  <c r="AM1255" i="64"/>
  <c r="AM1268" i="64" s="1"/>
  <c r="AM1231" i="64"/>
  <c r="AM1246" i="64" s="1"/>
  <c r="AM1103" i="64"/>
  <c r="AM990" i="64"/>
  <c r="AM1003" i="64" s="1"/>
  <c r="AM1325" i="64"/>
  <c r="AM1079" i="64"/>
  <c r="AM1094" i="64" s="1"/>
  <c r="AM938" i="64"/>
  <c r="AM953" i="64" s="1"/>
  <c r="AM1688" i="64"/>
  <c r="AM1703" i="64" s="1"/>
  <c r="AM662" i="64"/>
  <c r="AM675" i="64" s="1"/>
  <c r="AM638" i="64"/>
  <c r="AM561" i="64"/>
  <c r="AM613" i="64"/>
  <c r="AM1712" i="64"/>
  <c r="AM1727" i="64" s="1"/>
  <c r="AM589" i="64"/>
  <c r="AE1657" i="64"/>
  <c r="AE1679" i="64" s="1"/>
  <c r="AE2412" i="64"/>
  <c r="AE2429" i="64" s="1"/>
  <c r="AE2463" i="64"/>
  <c r="AE2480" i="64" s="1"/>
  <c r="AE1634" i="64"/>
  <c r="AE1648" i="64" s="1"/>
  <c r="AE2437" i="64"/>
  <c r="AE2454" i="64" s="1"/>
  <c r="AE2386" i="64"/>
  <c r="AE2403" i="64" s="1"/>
  <c r="AE1786" i="64"/>
  <c r="AE1799" i="64" s="1"/>
  <c r="AE1602" i="64"/>
  <c r="AE1625" i="64" s="1"/>
  <c r="AE1491" i="64"/>
  <c r="AE1526" i="64" s="1"/>
  <c r="AE1580" i="64"/>
  <c r="AE1593" i="64" s="1"/>
  <c r="AE2515" i="64"/>
  <c r="AE2529" i="64" s="1"/>
  <c r="AE1535" i="64"/>
  <c r="AE1570" i="64" s="1"/>
  <c r="AE1909" i="64"/>
  <c r="AE1932" i="64" s="1"/>
  <c r="AE1941" i="64"/>
  <c r="AE1964" i="64" s="1"/>
  <c r="AE1384" i="64"/>
  <c r="AE1411" i="64" s="1"/>
  <c r="AE1873" i="64"/>
  <c r="AE1900" i="64" s="1"/>
  <c r="AE1455" i="64"/>
  <c r="AE1482" i="64" s="1"/>
  <c r="AE1973" i="64"/>
  <c r="AE1998" i="64" s="1"/>
  <c r="AE1419" i="64"/>
  <c r="AE1446" i="64" s="1"/>
  <c r="AE2007" i="64"/>
  <c r="AE2032" i="64" s="1"/>
  <c r="AE1349" i="64"/>
  <c r="AE1376" i="64" s="1"/>
  <c r="AE1255" i="64"/>
  <c r="AE1268" i="64" s="1"/>
  <c r="AE1231" i="64"/>
  <c r="AE1246" i="64" s="1"/>
  <c r="AE1325" i="64"/>
  <c r="AE990" i="64"/>
  <c r="AE1003" i="64" s="1"/>
  <c r="AE1079" i="64"/>
  <c r="AE1094" i="64" s="1"/>
  <c r="AE938" i="64"/>
  <c r="AE953" i="64" s="1"/>
  <c r="AE1688" i="64"/>
  <c r="AE1703" i="64" s="1"/>
  <c r="AE662" i="64"/>
  <c r="AE675" i="64" s="1"/>
  <c r="AE561" i="64"/>
  <c r="AE613" i="64"/>
  <c r="AE638" i="64"/>
  <c r="AE1103" i="64"/>
  <c r="AE589" i="64"/>
  <c r="W1657" i="64"/>
  <c r="W1679" i="64" s="1"/>
  <c r="W2463" i="64"/>
  <c r="W2480" i="64" s="1"/>
  <c r="W2412" i="64"/>
  <c r="W2429" i="64" s="1"/>
  <c r="W2437" i="64"/>
  <c r="W2454" i="64" s="1"/>
  <c r="W1634" i="64"/>
  <c r="W1648" i="64" s="1"/>
  <c r="W1602" i="64"/>
  <c r="W1625" i="64" s="1"/>
  <c r="W1786" i="64"/>
  <c r="W1799" i="64" s="1"/>
  <c r="W2386" i="64"/>
  <c r="W2403" i="64" s="1"/>
  <c r="W1580" i="64"/>
  <c r="W1593" i="64" s="1"/>
  <c r="W1491" i="64"/>
  <c r="W1526" i="64" s="1"/>
  <c r="W2515" i="64"/>
  <c r="W2529" i="64" s="1"/>
  <c r="W1535" i="64"/>
  <c r="W1570" i="64" s="1"/>
  <c r="W1873" i="64"/>
  <c r="W1900" i="64" s="1"/>
  <c r="W1384" i="64"/>
  <c r="W1411" i="64" s="1"/>
  <c r="W1909" i="64"/>
  <c r="W1932" i="64" s="1"/>
  <c r="W1455" i="64"/>
  <c r="W1482" i="64" s="1"/>
  <c r="W1973" i="64"/>
  <c r="W1998" i="64" s="1"/>
  <c r="W1941" i="64"/>
  <c r="W1964" i="64" s="1"/>
  <c r="W2007" i="64"/>
  <c r="W2032" i="64" s="1"/>
  <c r="W1349" i="64"/>
  <c r="W1376" i="64" s="1"/>
  <c r="W1325" i="64"/>
  <c r="W1419" i="64"/>
  <c r="W1446" i="64" s="1"/>
  <c r="W1231" i="64"/>
  <c r="W1246" i="64" s="1"/>
  <c r="W990" i="64"/>
  <c r="W1003" i="64" s="1"/>
  <c r="W1255" i="64"/>
  <c r="W1268" i="64" s="1"/>
  <c r="W1079" i="64"/>
  <c r="W1094" i="64" s="1"/>
  <c r="W938" i="64"/>
  <c r="W953" i="64" s="1"/>
  <c r="W1103" i="64"/>
  <c r="W1688" i="64"/>
  <c r="W1703"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AG455" i="64"/>
  <c r="AU455" i="64"/>
  <c r="BT455" i="64"/>
  <c r="CG455" i="64"/>
  <c r="W458" i="64"/>
  <c r="AJ458" i="64"/>
  <c r="AV458" i="64"/>
  <c r="BJ458" i="64"/>
  <c r="BU458" i="64"/>
  <c r="CI458" i="64"/>
  <c r="AB459" i="64"/>
  <c r="AN459" i="64"/>
  <c r="BB459" i="64"/>
  <c r="BM459" i="64"/>
  <c r="CA459" i="64"/>
  <c r="AE1711" i="64"/>
  <c r="AQ1711" i="64"/>
  <c r="BE1711" i="64"/>
  <c r="AE1712" i="64"/>
  <c r="AE1727" i="64" s="1"/>
  <c r="BH1712" i="64"/>
  <c r="BH1727" i="64" s="1"/>
  <c r="S1715" i="64"/>
  <c r="CE1715" i="64"/>
  <c r="BW1716" i="64"/>
  <c r="BE560" i="64"/>
  <c r="BE580" i="64" s="1"/>
  <c r="AW561" i="64"/>
  <c r="AF564" i="64"/>
  <c r="X565" i="64"/>
  <c r="CJ565" i="64"/>
  <c r="BJ588" i="64"/>
  <c r="BJ603" i="64" s="1"/>
  <c r="BB589" i="64"/>
  <c r="AC593" i="64"/>
  <c r="AX616" i="64"/>
  <c r="AP617" i="64"/>
  <c r="AD637" i="64"/>
  <c r="CJ641" i="64"/>
  <c r="AK1687" i="64"/>
  <c r="AK1702" i="64" s="1"/>
  <c r="BG1692" i="64"/>
  <c r="BG1707" i="64" s="1"/>
  <c r="BL941" i="64"/>
  <c r="U661" i="64"/>
  <c r="BA666" i="64"/>
  <c r="BA679" i="64" s="1"/>
  <c r="CI1656" i="64"/>
  <c r="CI2411" i="64"/>
  <c r="CI2428" i="64" s="1"/>
  <c r="CI2462" i="64"/>
  <c r="CI2479" i="64" s="1"/>
  <c r="CI1633" i="64"/>
  <c r="CI1647" i="64" s="1"/>
  <c r="CI2385" i="64"/>
  <c r="CI2402" i="64" s="1"/>
  <c r="CI2436" i="64"/>
  <c r="CI2453" i="64" s="1"/>
  <c r="CI1785" i="64"/>
  <c r="CI1798" i="64" s="1"/>
  <c r="CI1579" i="64"/>
  <c r="CI1592" i="64" s="1"/>
  <c r="CI1490" i="64"/>
  <c r="CI1525" i="64" s="1"/>
  <c r="CI1601" i="64"/>
  <c r="CI1624" i="64" s="1"/>
  <c r="CI2514" i="64"/>
  <c r="CI2528" i="64" s="1"/>
  <c r="CI1534" i="64"/>
  <c r="CI1940" i="64"/>
  <c r="CI1963" i="64" s="1"/>
  <c r="CI1908" i="64"/>
  <c r="CI1931" i="64" s="1"/>
  <c r="CI1383" i="64"/>
  <c r="CI1410" i="64" s="1"/>
  <c r="CI1454" i="64"/>
  <c r="CI1481" i="64" s="1"/>
  <c r="CI1972" i="64"/>
  <c r="CI1997" i="64" s="1"/>
  <c r="CI1418" i="64"/>
  <c r="CI1445" i="64" s="1"/>
  <c r="CI2006" i="64"/>
  <c r="CI2031" i="64" s="1"/>
  <c r="CI1872" i="64"/>
  <c r="CI1899" i="64" s="1"/>
  <c r="CI1348" i="64"/>
  <c r="CI1375" i="64" s="1"/>
  <c r="CI1324" i="64"/>
  <c r="CI1339" i="64" s="1"/>
  <c r="CI1230" i="64"/>
  <c r="CI1245" i="64" s="1"/>
  <c r="CI1254" i="64"/>
  <c r="CI1267" i="64" s="1"/>
  <c r="CI989" i="64"/>
  <c r="CI1002" i="64" s="1"/>
  <c r="CI1102" i="64"/>
  <c r="CI1078" i="64"/>
  <c r="CI1093" i="64" s="1"/>
  <c r="CI937" i="64"/>
  <c r="CI952" i="64" s="1"/>
  <c r="CI1687" i="64"/>
  <c r="CI1702" i="64" s="1"/>
  <c r="CI661" i="64"/>
  <c r="CI560" i="64"/>
  <c r="CI580" i="64" s="1"/>
  <c r="CI612" i="64"/>
  <c r="CI588" i="64"/>
  <c r="CI603" i="64" s="1"/>
  <c r="AU1656" i="64"/>
  <c r="AU2462" i="64"/>
  <c r="AU2479" i="64" s="1"/>
  <c r="AU2411" i="64"/>
  <c r="AU2428" i="64" s="1"/>
  <c r="AU2385" i="64"/>
  <c r="AU2402" i="64" s="1"/>
  <c r="AU2436" i="64"/>
  <c r="AU2453" i="64" s="1"/>
  <c r="AU1633" i="64"/>
  <c r="AU1647" i="64" s="1"/>
  <c r="AU1601" i="64"/>
  <c r="AU1624" i="64" s="1"/>
  <c r="AU1785" i="64"/>
  <c r="AU1798" i="64" s="1"/>
  <c r="AU1579" i="64"/>
  <c r="AU1592" i="64" s="1"/>
  <c r="AU1490" i="64"/>
  <c r="AU1525" i="64" s="1"/>
  <c r="AU2514" i="64"/>
  <c r="AU2528" i="64" s="1"/>
  <c r="AU1534" i="64"/>
  <c r="AU1872" i="64"/>
  <c r="AU1899" i="64" s="1"/>
  <c r="AU1940" i="64"/>
  <c r="AU1963" i="64" s="1"/>
  <c r="AU1908" i="64"/>
  <c r="AU1931" i="64" s="1"/>
  <c r="AU1383" i="64"/>
  <c r="AU1410" i="64" s="1"/>
  <c r="AU1454" i="64"/>
  <c r="AU1481" i="64" s="1"/>
  <c r="AU1972" i="64"/>
  <c r="AU1997" i="64" s="1"/>
  <c r="AU2006" i="64"/>
  <c r="AU2031" i="64" s="1"/>
  <c r="AU1418" i="64"/>
  <c r="AU1445" i="64" s="1"/>
  <c r="AU1348" i="64"/>
  <c r="AU1375" i="64" s="1"/>
  <c r="AU1254" i="64"/>
  <c r="AU1267" i="64" s="1"/>
  <c r="AU1324" i="64"/>
  <c r="AU1339" i="64" s="1"/>
  <c r="AU1102" i="64"/>
  <c r="AU989" i="64"/>
  <c r="AU1002" i="64" s="1"/>
  <c r="AU1078" i="64"/>
  <c r="AU1093" i="64" s="1"/>
  <c r="AU937" i="64"/>
  <c r="AU952" i="64" s="1"/>
  <c r="AU1687" i="64"/>
  <c r="AU1702" i="64" s="1"/>
  <c r="AU661" i="64"/>
  <c r="AU1230" i="64"/>
  <c r="AU1245" i="64" s="1"/>
  <c r="AU560" i="64"/>
  <c r="AU580" i="64" s="1"/>
  <c r="AU637" i="64"/>
  <c r="AU612" i="64"/>
  <c r="AU588" i="64"/>
  <c r="AU603" i="64" s="1"/>
  <c r="AU1661" i="64"/>
  <c r="AU2467" i="64"/>
  <c r="AU2416" i="64"/>
  <c r="AU2441" i="64"/>
  <c r="AU1606" i="64"/>
  <c r="AU1638" i="64"/>
  <c r="AU1652" i="64" s="1"/>
  <c r="AU2390" i="64"/>
  <c r="AU2407" i="64" s="1"/>
  <c r="AU1584" i="64"/>
  <c r="AU1597" i="64" s="1"/>
  <c r="AU1790" i="64"/>
  <c r="AU1803" i="64" s="1"/>
  <c r="AU2519" i="64"/>
  <c r="AU2533" i="64" s="1"/>
  <c r="AU1495" i="64"/>
  <c r="AU1530" i="64" s="1"/>
  <c r="AU1539" i="64"/>
  <c r="AU1574" i="64" s="1"/>
  <c r="AU1877" i="64"/>
  <c r="AU1904" i="64" s="1"/>
  <c r="AU1945" i="64"/>
  <c r="AU1968" i="64" s="1"/>
  <c r="AU1913" i="64"/>
  <c r="AU1936" i="64" s="1"/>
  <c r="AU1977" i="64"/>
  <c r="AU2002" i="64" s="1"/>
  <c r="AU1459" i="64"/>
  <c r="AU1486" i="64" s="1"/>
  <c r="AU2011" i="64"/>
  <c r="AU2036" i="64" s="1"/>
  <c r="AU1423" i="64"/>
  <c r="AU1450" i="64" s="1"/>
  <c r="AU1388" i="64"/>
  <c r="AU1415" i="64" s="1"/>
  <c r="AU1353" i="64"/>
  <c r="AU1380" i="64" s="1"/>
  <c r="AU1259" i="64"/>
  <c r="AU1272" i="64" s="1"/>
  <c r="AU1329" i="64"/>
  <c r="AU1235" i="64"/>
  <c r="AU1083" i="64"/>
  <c r="AU1098" i="64" s="1"/>
  <c r="AU942" i="64"/>
  <c r="AU1692" i="64"/>
  <c r="AU1707" i="64" s="1"/>
  <c r="AU1107" i="64"/>
  <c r="AU666" i="64"/>
  <c r="AU679" i="64" s="1"/>
  <c r="AU642" i="64"/>
  <c r="AU565" i="64"/>
  <c r="AU994" i="64"/>
  <c r="AU1007" i="64" s="1"/>
  <c r="AU617" i="64"/>
  <c r="AU1716" i="64"/>
  <c r="AU593" i="64"/>
  <c r="BD1660" i="64"/>
  <c r="BD2466" i="64"/>
  <c r="BD2415" i="64"/>
  <c r="BD2440" i="64"/>
  <c r="BD2389" i="64"/>
  <c r="BD1605" i="64"/>
  <c r="BD1637" i="64"/>
  <c r="BD1789" i="64"/>
  <c r="BD2518" i="64"/>
  <c r="BD1583" i="64"/>
  <c r="BD1538" i="64"/>
  <c r="BD1876" i="64"/>
  <c r="BD1494" i="64"/>
  <c r="BD1458" i="64"/>
  <c r="BD1912" i="64"/>
  <c r="BD1944" i="64"/>
  <c r="BD1422" i="64"/>
  <c r="BD2010" i="64"/>
  <c r="BD1387" i="64"/>
  <c r="BD1352" i="64"/>
  <c r="BD1976" i="64"/>
  <c r="BD1328" i="64"/>
  <c r="BD1234" i="64"/>
  <c r="BD1249" i="64" s="1"/>
  <c r="BD1106" i="64"/>
  <c r="BD1225" i="64" s="1"/>
  <c r="BD1691" i="64"/>
  <c r="BD665" i="64"/>
  <c r="BD678" i="64" s="1"/>
  <c r="BD1258" i="64"/>
  <c r="BD616" i="64"/>
  <c r="BD993" i="64"/>
  <c r="BD941" i="64"/>
  <c r="BD1715" i="64"/>
  <c r="BD592" i="64"/>
  <c r="AW405" i="64"/>
  <c r="CK405" i="64"/>
  <c r="AF458" i="64"/>
  <c r="CF2436" i="64"/>
  <c r="CF2453" i="64" s="1"/>
  <c r="CF1656" i="64"/>
  <c r="CF2462" i="64"/>
  <c r="CF2479" i="64" s="1"/>
  <c r="CF2385" i="64"/>
  <c r="CF2402" i="64" s="1"/>
  <c r="CF1601" i="64"/>
  <c r="CF1624" i="64" s="1"/>
  <c r="CF2411" i="64"/>
  <c r="CF2428" i="64" s="1"/>
  <c r="CF1579" i="64"/>
  <c r="CF1592" i="64" s="1"/>
  <c r="CF1633" i="64"/>
  <c r="CF1647" i="64" s="1"/>
  <c r="CF2514" i="64"/>
  <c r="CF2528" i="64" s="1"/>
  <c r="CF1534" i="64"/>
  <c r="CF1490" i="64"/>
  <c r="CF1525" i="64" s="1"/>
  <c r="CF1454" i="64"/>
  <c r="CF1481" i="64" s="1"/>
  <c r="CF1872" i="64"/>
  <c r="CF1899" i="64" s="1"/>
  <c r="CF1908" i="64"/>
  <c r="CF1931" i="64" s="1"/>
  <c r="CF1418" i="64"/>
  <c r="CF1445" i="64" s="1"/>
  <c r="CF1940" i="64"/>
  <c r="CF1963" i="64" s="1"/>
  <c r="CF1348" i="64"/>
  <c r="CF1375" i="64" s="1"/>
  <c r="CF1785" i="64"/>
  <c r="CF1798" i="64" s="1"/>
  <c r="CF1383" i="64"/>
  <c r="CF1410" i="64" s="1"/>
  <c r="CF1972" i="64"/>
  <c r="CF1997" i="64" s="1"/>
  <c r="CF1324" i="64"/>
  <c r="CF1339" i="64" s="1"/>
  <c r="CF1230" i="64"/>
  <c r="CF1245" i="64" s="1"/>
  <c r="CF2006" i="64"/>
  <c r="CF2031" i="64" s="1"/>
  <c r="CF661" i="64"/>
  <c r="CF637" i="64"/>
  <c r="CF1254" i="64"/>
  <c r="CF1267" i="64" s="1"/>
  <c r="CF989" i="64"/>
  <c r="CF1002" i="64" s="1"/>
  <c r="CF1102" i="64"/>
  <c r="CF1078" i="64"/>
  <c r="CF1093" i="64" s="1"/>
  <c r="CF1687" i="64"/>
  <c r="CF1702" i="64" s="1"/>
  <c r="CF588" i="64"/>
  <c r="CF603" i="64" s="1"/>
  <c r="CF560" i="64"/>
  <c r="CF580" i="64" s="1"/>
  <c r="CF937" i="64"/>
  <c r="CF952" i="64" s="1"/>
  <c r="CF454" i="64"/>
  <c r="CF612" i="64"/>
  <c r="BX2462" i="64"/>
  <c r="BX2479" i="64" s="1"/>
  <c r="BX2436" i="64"/>
  <c r="BX2453" i="64" s="1"/>
  <c r="BX1656" i="64"/>
  <c r="BX2385" i="64"/>
  <c r="BX2402" i="64" s="1"/>
  <c r="BX2411" i="64"/>
  <c r="BX2428" i="64" s="1"/>
  <c r="BX1633" i="64"/>
  <c r="BX1647" i="64" s="1"/>
  <c r="BX1579" i="64"/>
  <c r="BX1592" i="64" s="1"/>
  <c r="BX2514" i="64"/>
  <c r="BX2528" i="64" s="1"/>
  <c r="BX1534" i="64"/>
  <c r="BX1490" i="64"/>
  <c r="BX1525" i="64" s="1"/>
  <c r="BX1785" i="64"/>
  <c r="BX1798" i="64" s="1"/>
  <c r="BX1601" i="64"/>
  <c r="BX1624" i="64" s="1"/>
  <c r="BX1908" i="64"/>
  <c r="BX1931" i="64" s="1"/>
  <c r="BX1454" i="64"/>
  <c r="BX1481" i="64" s="1"/>
  <c r="BX1940" i="64"/>
  <c r="BX1963" i="64" s="1"/>
  <c r="BX1418" i="64"/>
  <c r="BX1445" i="64" s="1"/>
  <c r="BX1383" i="64"/>
  <c r="BX1410" i="64" s="1"/>
  <c r="BX1348" i="64"/>
  <c r="BX1375" i="64" s="1"/>
  <c r="BX1972" i="64"/>
  <c r="BX1997" i="64" s="1"/>
  <c r="BX1872" i="64"/>
  <c r="BX1899" i="64" s="1"/>
  <c r="BX1324" i="64"/>
  <c r="BX1339" i="64" s="1"/>
  <c r="BX2006" i="64"/>
  <c r="BX2031" i="64" s="1"/>
  <c r="BX1254" i="64"/>
  <c r="BX1267" i="64" s="1"/>
  <c r="BX661" i="64"/>
  <c r="BX1102" i="64"/>
  <c r="BX637" i="64"/>
  <c r="BX989" i="64"/>
  <c r="BX1002" i="64" s="1"/>
  <c r="BX1230" i="64"/>
  <c r="BX1245" i="64" s="1"/>
  <c r="BX1078" i="64"/>
  <c r="BX1093" i="64" s="1"/>
  <c r="BX937" i="64"/>
  <c r="BX952" i="64" s="1"/>
  <c r="BX588" i="64"/>
  <c r="BX603" i="64" s="1"/>
  <c r="BX1687" i="64"/>
  <c r="BX1702" i="64" s="1"/>
  <c r="BX560" i="64"/>
  <c r="BX580" i="64" s="1"/>
  <c r="BX454" i="64"/>
  <c r="BX612" i="64"/>
  <c r="BP2436" i="64"/>
  <c r="BP2453" i="64" s="1"/>
  <c r="BP2462" i="64"/>
  <c r="BP2479" i="64" s="1"/>
  <c r="BP1656" i="64"/>
  <c r="BP2411" i="64"/>
  <c r="BP2428" i="64" s="1"/>
  <c r="BP2385" i="64"/>
  <c r="BP2402" i="64" s="1"/>
  <c r="BP1633" i="64"/>
  <c r="BP1647" i="64" s="1"/>
  <c r="BP1601" i="64"/>
  <c r="BP1624" i="64" s="1"/>
  <c r="BP1579" i="64"/>
  <c r="BP1592" i="64" s="1"/>
  <c r="BP2514" i="64"/>
  <c r="BP2528" i="64" s="1"/>
  <c r="BP1785" i="64"/>
  <c r="BP1798" i="64" s="1"/>
  <c r="BP1534" i="64"/>
  <c r="BP1490" i="64"/>
  <c r="BP1525" i="64" s="1"/>
  <c r="BP1454" i="64"/>
  <c r="BP1481" i="64" s="1"/>
  <c r="BP1872" i="64"/>
  <c r="BP1899" i="64" s="1"/>
  <c r="BP1418" i="64"/>
  <c r="BP1445" i="64" s="1"/>
  <c r="BP1908" i="64"/>
  <c r="BP1931" i="64" s="1"/>
  <c r="BP1348" i="64"/>
  <c r="BP1375" i="64" s="1"/>
  <c r="BP1972" i="64"/>
  <c r="BP1997" i="64" s="1"/>
  <c r="BP1383" i="64"/>
  <c r="BP1410" i="64" s="1"/>
  <c r="BP1324" i="64"/>
  <c r="BP1339" i="64" s="1"/>
  <c r="BP1254" i="64"/>
  <c r="BP1267" i="64" s="1"/>
  <c r="BP1940" i="64"/>
  <c r="BP1963" i="64" s="1"/>
  <c r="BP1102" i="64"/>
  <c r="BP661" i="64"/>
  <c r="BP2006" i="64"/>
  <c r="BP2031" i="64" s="1"/>
  <c r="BP1230" i="64"/>
  <c r="BP1245" i="64" s="1"/>
  <c r="BP637" i="64"/>
  <c r="BP989" i="64"/>
  <c r="BP1002" i="64" s="1"/>
  <c r="BP1078" i="64"/>
  <c r="BP1093" i="64" s="1"/>
  <c r="BP1687" i="64"/>
  <c r="BP1702" i="64" s="1"/>
  <c r="BP588" i="64"/>
  <c r="BP603" i="64" s="1"/>
  <c r="BP937" i="64"/>
  <c r="BP952" i="64" s="1"/>
  <c r="BP560" i="64"/>
  <c r="BP580" i="64" s="1"/>
  <c r="BP454" i="64"/>
  <c r="BP612" i="64"/>
  <c r="BH2436" i="64"/>
  <c r="BH2453" i="64" s="1"/>
  <c r="BH2462" i="64"/>
  <c r="BH2479" i="64" s="1"/>
  <c r="BH2385" i="64"/>
  <c r="BH2402" i="64" s="1"/>
  <c r="BH1656" i="64"/>
  <c r="BH2411" i="64"/>
  <c r="BH2428" i="64" s="1"/>
  <c r="BH1633" i="64"/>
  <c r="BH1647" i="64" s="1"/>
  <c r="BH1601" i="64"/>
  <c r="BH1624" i="64" s="1"/>
  <c r="BH1579" i="64"/>
  <c r="BH1592" i="64" s="1"/>
  <c r="BH2514" i="64"/>
  <c r="BH2528" i="64" s="1"/>
  <c r="BH1534" i="64"/>
  <c r="BH1490" i="64"/>
  <c r="BH1525" i="64" s="1"/>
  <c r="BH1785" i="64"/>
  <c r="BH1798" i="64" s="1"/>
  <c r="BH1872" i="64"/>
  <c r="BH1899" i="64" s="1"/>
  <c r="BH1454" i="64"/>
  <c r="BH1481" i="64" s="1"/>
  <c r="BH1908" i="64"/>
  <c r="BH1931" i="64" s="1"/>
  <c r="BH1940" i="64"/>
  <c r="BH1963" i="64" s="1"/>
  <c r="BH1418" i="64"/>
  <c r="BH1445" i="64" s="1"/>
  <c r="BH1348" i="64"/>
  <c r="BH1375" i="64" s="1"/>
  <c r="BH1383" i="64"/>
  <c r="BH1410" i="64" s="1"/>
  <c r="BH1972" i="64"/>
  <c r="BH1997" i="64" s="1"/>
  <c r="BH1254" i="64"/>
  <c r="BH1267" i="64" s="1"/>
  <c r="BH2006" i="64"/>
  <c r="BH2031" i="64" s="1"/>
  <c r="BH1324" i="64"/>
  <c r="BH1339" i="64" s="1"/>
  <c r="BH661" i="64"/>
  <c r="BH989" i="64"/>
  <c r="BH1002" i="64" s="1"/>
  <c r="BH1078" i="64"/>
  <c r="BH1093" i="64" s="1"/>
  <c r="BH637" i="64"/>
  <c r="BH588" i="64"/>
  <c r="BH603" i="64" s="1"/>
  <c r="BH1102" i="64"/>
  <c r="BH1687" i="64"/>
  <c r="BH1702" i="64" s="1"/>
  <c r="BH560" i="64"/>
  <c r="BH580" i="64" s="1"/>
  <c r="BH454" i="64"/>
  <c r="BH937" i="64"/>
  <c r="BH952" i="64" s="1"/>
  <c r="BH612" i="64"/>
  <c r="AZ1656" i="64"/>
  <c r="AZ2462" i="64"/>
  <c r="AZ2479" i="64" s="1"/>
  <c r="AZ2436" i="64"/>
  <c r="AZ2453" i="64" s="1"/>
  <c r="AZ2385" i="64"/>
  <c r="AZ2402" i="64" s="1"/>
  <c r="AZ2411" i="64"/>
  <c r="AZ2428" i="64" s="1"/>
  <c r="AZ1633" i="64"/>
  <c r="AZ1647" i="64" s="1"/>
  <c r="AZ1579" i="64"/>
  <c r="AZ1592" i="64" s="1"/>
  <c r="AZ1601" i="64"/>
  <c r="AZ1624" i="64" s="1"/>
  <c r="AZ2514" i="64"/>
  <c r="AZ2528" i="64" s="1"/>
  <c r="AZ1785" i="64"/>
  <c r="AZ1798" i="64" s="1"/>
  <c r="AZ1534" i="64"/>
  <c r="AZ1490" i="64"/>
  <c r="AZ1525" i="64" s="1"/>
  <c r="AZ1940" i="64"/>
  <c r="AZ1963" i="64" s="1"/>
  <c r="AZ1454" i="64"/>
  <c r="AZ1481" i="64" s="1"/>
  <c r="AZ1418" i="64"/>
  <c r="AZ1445" i="64" s="1"/>
  <c r="AZ1872" i="64"/>
  <c r="AZ1899" i="64" s="1"/>
  <c r="AZ1383" i="64"/>
  <c r="AZ1410" i="64" s="1"/>
  <c r="AZ1348" i="64"/>
  <c r="AZ1375" i="64" s="1"/>
  <c r="AZ1908" i="64"/>
  <c r="AZ1931" i="64" s="1"/>
  <c r="AZ1972" i="64"/>
  <c r="AZ1997" i="64" s="1"/>
  <c r="AZ1324" i="64"/>
  <c r="AZ1339" i="64" s="1"/>
  <c r="AZ661" i="64"/>
  <c r="AZ1254" i="64"/>
  <c r="AZ1267" i="64" s="1"/>
  <c r="AZ2006" i="64"/>
  <c r="AZ2031" i="64" s="1"/>
  <c r="AZ1230" i="64"/>
  <c r="AZ1245" i="64" s="1"/>
  <c r="AZ989" i="64"/>
  <c r="AZ1002" i="64" s="1"/>
  <c r="AZ1102" i="64"/>
  <c r="AZ1078" i="64"/>
  <c r="AZ1093" i="64" s="1"/>
  <c r="AZ1687" i="64"/>
  <c r="AZ1702" i="64" s="1"/>
  <c r="AZ937" i="64"/>
  <c r="AZ952" i="64" s="1"/>
  <c r="AZ588" i="64"/>
  <c r="AZ603" i="64" s="1"/>
  <c r="AZ560" i="64"/>
  <c r="AZ580" i="64" s="1"/>
  <c r="AZ454" i="64"/>
  <c r="AZ612" i="64"/>
  <c r="AR1656" i="64"/>
  <c r="AR2436" i="64"/>
  <c r="AR2453" i="64" s="1"/>
  <c r="AR2462" i="64"/>
  <c r="AR2479" i="64" s="1"/>
  <c r="AR2385" i="64"/>
  <c r="AR2402" i="64" s="1"/>
  <c r="AR2411" i="64"/>
  <c r="AR2428" i="64" s="1"/>
  <c r="AR1633" i="64"/>
  <c r="AR1647" i="64" s="1"/>
  <c r="AR1601" i="64"/>
  <c r="AR1624" i="64" s="1"/>
  <c r="AR1579" i="64"/>
  <c r="AR1592" i="64" s="1"/>
  <c r="AR1785" i="64"/>
  <c r="AR1798" i="64" s="1"/>
  <c r="AR1534" i="64"/>
  <c r="AR1490" i="64"/>
  <c r="AR1525" i="64" s="1"/>
  <c r="AR2514" i="64"/>
  <c r="AR2528" i="64" s="1"/>
  <c r="AR1454" i="64"/>
  <c r="AR1481" i="64" s="1"/>
  <c r="AR1872" i="64"/>
  <c r="AR1899" i="64" s="1"/>
  <c r="AR1418" i="64"/>
  <c r="AR1445" i="64" s="1"/>
  <c r="AR1908" i="64"/>
  <c r="AR1931" i="64" s="1"/>
  <c r="AR1940" i="64"/>
  <c r="AR1963" i="64" s="1"/>
  <c r="AR1348" i="64"/>
  <c r="AR1375" i="64" s="1"/>
  <c r="AR1972" i="64"/>
  <c r="AR1997" i="64" s="1"/>
  <c r="AR1383" i="64"/>
  <c r="AR1410" i="64" s="1"/>
  <c r="AR1324" i="64"/>
  <c r="AR1339" i="64" s="1"/>
  <c r="AR2006" i="64"/>
  <c r="AR2031" i="64" s="1"/>
  <c r="AR1254" i="64"/>
  <c r="AR1267" i="64" s="1"/>
  <c r="AR1230" i="64"/>
  <c r="AR1245" i="64" s="1"/>
  <c r="AR661" i="64"/>
  <c r="AR1102" i="64"/>
  <c r="AR989" i="64"/>
  <c r="AR1002" i="64" s="1"/>
  <c r="AR1078" i="64"/>
  <c r="AR1093" i="64" s="1"/>
  <c r="AR588" i="64"/>
  <c r="AR603" i="64" s="1"/>
  <c r="AR937" i="64"/>
  <c r="AR952" i="64" s="1"/>
  <c r="AR1687" i="64"/>
  <c r="AR1702" i="64" s="1"/>
  <c r="AR560" i="64"/>
  <c r="AR580" i="64" s="1"/>
  <c r="AR637" i="64"/>
  <c r="AR454" i="64"/>
  <c r="AR612" i="64"/>
  <c r="AJ1656" i="64"/>
  <c r="AJ2436" i="64"/>
  <c r="AJ2453" i="64" s="1"/>
  <c r="AJ2385" i="64"/>
  <c r="AJ2402" i="64" s="1"/>
  <c r="AJ2411" i="64"/>
  <c r="AJ2428" i="64" s="1"/>
  <c r="AJ2462" i="64"/>
  <c r="AJ2479" i="64" s="1"/>
  <c r="AJ1633" i="64"/>
  <c r="AJ1647" i="64" s="1"/>
  <c r="AJ1601" i="64"/>
  <c r="AJ1624" i="64" s="1"/>
  <c r="AJ1579" i="64"/>
  <c r="AJ1592" i="64" s="1"/>
  <c r="AJ1534" i="64"/>
  <c r="AJ1785" i="64"/>
  <c r="AJ1798" i="64" s="1"/>
  <c r="AJ2514" i="64"/>
  <c r="AJ2528" i="64" s="1"/>
  <c r="AJ1490" i="64"/>
  <c r="AJ1525" i="64" s="1"/>
  <c r="AJ1454" i="64"/>
  <c r="AJ1481" i="64" s="1"/>
  <c r="AJ1908" i="64"/>
  <c r="AJ1931" i="64" s="1"/>
  <c r="AJ1940" i="64"/>
  <c r="AJ1963" i="64" s="1"/>
  <c r="AJ1418" i="64"/>
  <c r="AJ1445" i="64" s="1"/>
  <c r="AJ1348" i="64"/>
  <c r="AJ1375" i="64" s="1"/>
  <c r="AJ1383" i="64"/>
  <c r="AJ1410" i="64" s="1"/>
  <c r="AJ1972" i="64"/>
  <c r="AJ1997" i="64" s="1"/>
  <c r="AJ1872" i="64"/>
  <c r="AJ1899" i="64" s="1"/>
  <c r="AJ1324" i="64"/>
  <c r="AJ1339" i="64" s="1"/>
  <c r="AJ1254" i="64"/>
  <c r="AJ1267" i="64" s="1"/>
  <c r="AJ1102" i="64"/>
  <c r="AJ661" i="64"/>
  <c r="AJ2006" i="64"/>
  <c r="AJ2031" i="64" s="1"/>
  <c r="AJ989" i="64"/>
  <c r="AJ1002" i="64" s="1"/>
  <c r="AJ1230" i="64"/>
  <c r="AJ1245" i="64" s="1"/>
  <c r="AJ1078" i="64"/>
  <c r="AJ1093" i="64" s="1"/>
  <c r="AJ1687" i="64"/>
  <c r="AJ1702" i="64" s="1"/>
  <c r="AJ588" i="64"/>
  <c r="AJ603" i="64" s="1"/>
  <c r="AJ637" i="64"/>
  <c r="AJ560" i="64"/>
  <c r="AJ580" i="64" s="1"/>
  <c r="AJ454" i="64"/>
  <c r="AJ612" i="64"/>
  <c r="AB2462" i="64"/>
  <c r="AB2479" i="64" s="1"/>
  <c r="AB2436" i="64"/>
  <c r="AB2453" i="64" s="1"/>
  <c r="AB1656" i="64"/>
  <c r="AB2411" i="64"/>
  <c r="AB2428" i="64" s="1"/>
  <c r="AB2385" i="64"/>
  <c r="AB2402" i="64" s="1"/>
  <c r="AB1633" i="64"/>
  <c r="AB1647" i="64" s="1"/>
  <c r="AB1579" i="64"/>
  <c r="AB1592" i="64" s="1"/>
  <c r="AB1601" i="64"/>
  <c r="AB1624" i="64" s="1"/>
  <c r="AB1785" i="64"/>
  <c r="AB1798" i="64" s="1"/>
  <c r="AB1534" i="64"/>
  <c r="AB1490" i="64"/>
  <c r="AB1525" i="64" s="1"/>
  <c r="AB2514" i="64"/>
  <c r="AB2528" i="64" s="1"/>
  <c r="AB1454" i="64"/>
  <c r="AB1481" i="64" s="1"/>
  <c r="AB1418" i="64"/>
  <c r="AB1445" i="64" s="1"/>
  <c r="AB1872" i="64"/>
  <c r="AB1899" i="64" s="1"/>
  <c r="AB1383" i="64"/>
  <c r="AB1410" i="64" s="1"/>
  <c r="AB1348" i="64"/>
  <c r="AB1375" i="64" s="1"/>
  <c r="AB1972" i="64"/>
  <c r="AB1997" i="64" s="1"/>
  <c r="AB1908" i="64"/>
  <c r="AB1931" i="64" s="1"/>
  <c r="AB1940" i="64"/>
  <c r="AB1963" i="64" s="1"/>
  <c r="AB1254" i="64"/>
  <c r="AB1267" i="64" s="1"/>
  <c r="AB2006" i="64"/>
  <c r="AB2031" i="64" s="1"/>
  <c r="AB1324" i="64"/>
  <c r="AB1339" i="64" s="1"/>
  <c r="AB661" i="64"/>
  <c r="AB1230" i="64"/>
  <c r="AB1245" i="64" s="1"/>
  <c r="AB989" i="64"/>
  <c r="AB1002" i="64" s="1"/>
  <c r="AB1078" i="64"/>
  <c r="AB1093" i="64" s="1"/>
  <c r="AB637" i="64"/>
  <c r="AB588" i="64"/>
  <c r="AB603" i="64" s="1"/>
  <c r="AB937" i="64"/>
  <c r="AB952" i="64" s="1"/>
  <c r="AB1687" i="64"/>
  <c r="AB1702" i="64" s="1"/>
  <c r="AB560" i="64"/>
  <c r="AB580" i="64" s="1"/>
  <c r="AB1102" i="64"/>
  <c r="AB454" i="64"/>
  <c r="AB612" i="64"/>
  <c r="T2436" i="64"/>
  <c r="T2453" i="64" s="1"/>
  <c r="T1656" i="64"/>
  <c r="T2462" i="64"/>
  <c r="T2479" i="64" s="1"/>
  <c r="T2385" i="64"/>
  <c r="T2402" i="64" s="1"/>
  <c r="T2411" i="64"/>
  <c r="T2428" i="64" s="1"/>
  <c r="T1601" i="64"/>
  <c r="T1624" i="64" s="1"/>
  <c r="T1579" i="64"/>
  <c r="T1592" i="64" s="1"/>
  <c r="T1633" i="64"/>
  <c r="T1647" i="64" s="1"/>
  <c r="T1534" i="64"/>
  <c r="T1785" i="64"/>
  <c r="T1798" i="64" s="1"/>
  <c r="T2514" i="64"/>
  <c r="T2528" i="64" s="1"/>
  <c r="T1490" i="64"/>
  <c r="T1525" i="64" s="1"/>
  <c r="T1454" i="64"/>
  <c r="T1481" i="64" s="1"/>
  <c r="T1872" i="64"/>
  <c r="T1899" i="64" s="1"/>
  <c r="T1908" i="64"/>
  <c r="T1931" i="64" s="1"/>
  <c r="T1418" i="64"/>
  <c r="T1445" i="64" s="1"/>
  <c r="T1940" i="64"/>
  <c r="T1963" i="64" s="1"/>
  <c r="T1348" i="64"/>
  <c r="T1375" i="64" s="1"/>
  <c r="T1972" i="64"/>
  <c r="T1997" i="64" s="1"/>
  <c r="T2006" i="64"/>
  <c r="T2031" i="64" s="1"/>
  <c r="T1383" i="64"/>
  <c r="T1410" i="64" s="1"/>
  <c r="T1324" i="64"/>
  <c r="T1339" i="64" s="1"/>
  <c r="T1254" i="64"/>
  <c r="T1267" i="64" s="1"/>
  <c r="T1230" i="64"/>
  <c r="T1245" i="64" s="1"/>
  <c r="T661" i="64"/>
  <c r="T989" i="64"/>
  <c r="T1002" i="64" s="1"/>
  <c r="T1102" i="64"/>
  <c r="T1078" i="64"/>
  <c r="T1093" i="64" s="1"/>
  <c r="T1687" i="64"/>
  <c r="T1702" i="64" s="1"/>
  <c r="T588" i="64"/>
  <c r="T603" i="64" s="1"/>
  <c r="T560" i="64"/>
  <c r="T580" i="64" s="1"/>
  <c r="T937" i="64"/>
  <c r="T952" i="64" s="1"/>
  <c r="T454" i="64"/>
  <c r="T612" i="64"/>
  <c r="CF2467" i="64"/>
  <c r="CF2441" i="64"/>
  <c r="CF1661" i="64"/>
  <c r="CF2416" i="64"/>
  <c r="CF2390" i="64"/>
  <c r="CF2407" i="64" s="1"/>
  <c r="CF1638" i="64"/>
  <c r="CF1652" i="64" s="1"/>
  <c r="CF1606" i="64"/>
  <c r="CF1584" i="64"/>
  <c r="CF1597" i="64" s="1"/>
  <c r="CF1790" i="64"/>
  <c r="CF1803" i="64" s="1"/>
  <c r="CF1539" i="64"/>
  <c r="CF1574" i="64" s="1"/>
  <c r="CF2519" i="64"/>
  <c r="CF2533" i="64" s="1"/>
  <c r="CF1913" i="64"/>
  <c r="CF1936" i="64" s="1"/>
  <c r="CF1945" i="64"/>
  <c r="CF1968" i="64" s="1"/>
  <c r="CF1877" i="64"/>
  <c r="CF1904" i="64" s="1"/>
  <c r="CF1459" i="64"/>
  <c r="CF1486" i="64" s="1"/>
  <c r="CF1495" i="64"/>
  <c r="CF1530" i="64" s="1"/>
  <c r="CF1423" i="64"/>
  <c r="CF1450" i="64" s="1"/>
  <c r="CF1388" i="64"/>
  <c r="CF1415" i="64" s="1"/>
  <c r="CF1353" i="64"/>
  <c r="CF1380" i="64" s="1"/>
  <c r="CF1977" i="64"/>
  <c r="CF2002" i="64" s="1"/>
  <c r="CF1259" i="64"/>
  <c r="CF1272" i="64" s="1"/>
  <c r="CF2011" i="64"/>
  <c r="CF2036" i="64" s="1"/>
  <c r="CF1329" i="64"/>
  <c r="CF666" i="64"/>
  <c r="CF679" i="64" s="1"/>
  <c r="CF994" i="64"/>
  <c r="CF1007" i="64" s="1"/>
  <c r="CF1235" i="64"/>
  <c r="CF617" i="64"/>
  <c r="CF1107" i="64"/>
  <c r="CF1083" i="64"/>
  <c r="CF1098" i="64" s="1"/>
  <c r="CF942" i="64"/>
  <c r="CF593" i="64"/>
  <c r="CF1692" i="64"/>
  <c r="CF1707" i="64" s="1"/>
  <c r="CF565" i="64"/>
  <c r="CF642" i="64"/>
  <c r="CF1716" i="64"/>
  <c r="BX2467" i="64"/>
  <c r="BX2441" i="64"/>
  <c r="BX1661" i="64"/>
  <c r="BX2416" i="64"/>
  <c r="BX2390" i="64"/>
  <c r="BX2407" i="64" s="1"/>
  <c r="BX1606" i="64"/>
  <c r="BX1638" i="64"/>
  <c r="BX1652" i="64" s="1"/>
  <c r="BX1584" i="64"/>
  <c r="BX1597" i="64" s="1"/>
  <c r="BX1790" i="64"/>
  <c r="BX1803" i="64" s="1"/>
  <c r="BX1539" i="64"/>
  <c r="BX1574" i="64" s="1"/>
  <c r="BX2519" i="64"/>
  <c r="BX2533" i="64" s="1"/>
  <c r="BX1945" i="64"/>
  <c r="BX1968" i="64" s="1"/>
  <c r="BX1495" i="64"/>
  <c r="BX1530" i="64" s="1"/>
  <c r="BX1913" i="64"/>
  <c r="BX1936" i="64" s="1"/>
  <c r="BX1423" i="64"/>
  <c r="BX1450" i="64" s="1"/>
  <c r="BX1388" i="64"/>
  <c r="BX1415" i="64" s="1"/>
  <c r="BX1353" i="64"/>
  <c r="BX1380" i="64" s="1"/>
  <c r="BX1877" i="64"/>
  <c r="BX1904" i="64" s="1"/>
  <c r="BX1977" i="64"/>
  <c r="BX2002" i="64" s="1"/>
  <c r="BX1459" i="64"/>
  <c r="BX1486" i="64" s="1"/>
  <c r="BX1259" i="64"/>
  <c r="BX1272" i="64" s="1"/>
  <c r="BX2011" i="64"/>
  <c r="BX2036" i="64" s="1"/>
  <c r="BX1329" i="64"/>
  <c r="BX666" i="64"/>
  <c r="BX679" i="64" s="1"/>
  <c r="BX1107" i="64"/>
  <c r="BX994" i="64"/>
  <c r="BX1007" i="64" s="1"/>
  <c r="BX1083" i="64"/>
  <c r="BX1098" i="64" s="1"/>
  <c r="BX617" i="64"/>
  <c r="BX1235" i="64"/>
  <c r="BX942" i="64"/>
  <c r="BX593" i="64"/>
  <c r="BX642" i="64"/>
  <c r="BX565" i="64"/>
  <c r="BX1692" i="64"/>
  <c r="BX1707" i="64" s="1"/>
  <c r="BX1716" i="64"/>
  <c r="BP2467" i="64"/>
  <c r="BP2441" i="64"/>
  <c r="BP1661" i="64"/>
  <c r="BP2416" i="64"/>
  <c r="BP1606" i="64"/>
  <c r="BP2390" i="64"/>
  <c r="BP2407" i="64" s="1"/>
  <c r="BP1638" i="64"/>
  <c r="BP1652" i="64" s="1"/>
  <c r="BP1584" i="64"/>
  <c r="BP1597" i="64" s="1"/>
  <c r="BP1790" i="64"/>
  <c r="BP1803" i="64" s="1"/>
  <c r="BP2519" i="64"/>
  <c r="BP2533" i="64" s="1"/>
  <c r="BP1539" i="64"/>
  <c r="BP1574" i="64" s="1"/>
  <c r="BP1913" i="64"/>
  <c r="BP1936" i="64" s="1"/>
  <c r="BP1495" i="64"/>
  <c r="BP1530" i="64" s="1"/>
  <c r="BP1945" i="64"/>
  <c r="BP1968" i="64" s="1"/>
  <c r="BP1423" i="64"/>
  <c r="BP1450" i="64" s="1"/>
  <c r="BP1877" i="64"/>
  <c r="BP1904" i="64" s="1"/>
  <c r="BP1459" i="64"/>
  <c r="BP1486" i="64" s="1"/>
  <c r="BP1388" i="64"/>
  <c r="BP1415" i="64" s="1"/>
  <c r="BP1353" i="64"/>
  <c r="BP1380" i="64" s="1"/>
  <c r="BP1977" i="64"/>
  <c r="BP2002" i="64" s="1"/>
  <c r="BP1259" i="64"/>
  <c r="BP1272" i="64" s="1"/>
  <c r="BP2011" i="64"/>
  <c r="BP2036" i="64" s="1"/>
  <c r="BP1329" i="64"/>
  <c r="BP1235" i="64"/>
  <c r="BP1107" i="64"/>
  <c r="BP666" i="64"/>
  <c r="BP679" i="64" s="1"/>
  <c r="BP1083" i="64"/>
  <c r="BP1098" i="64" s="1"/>
  <c r="BP994" i="64"/>
  <c r="BP1007" i="64" s="1"/>
  <c r="BP617" i="64"/>
  <c r="BP942" i="64"/>
  <c r="BP593" i="64"/>
  <c r="BP1692" i="64"/>
  <c r="BP1707" i="64" s="1"/>
  <c r="BP565" i="64"/>
  <c r="BP642" i="64"/>
  <c r="BP1716" i="64"/>
  <c r="BH2467" i="64"/>
  <c r="BH2441" i="64"/>
  <c r="BH1661" i="64"/>
  <c r="BH2416" i="64"/>
  <c r="BH2390" i="64"/>
  <c r="BH2407" i="64" s="1"/>
  <c r="BH1606" i="64"/>
  <c r="BH1638" i="64"/>
  <c r="BH1652" i="64" s="1"/>
  <c r="BH1584" i="64"/>
  <c r="BH1597" i="64" s="1"/>
  <c r="BH1790" i="64"/>
  <c r="BH1803" i="64" s="1"/>
  <c r="BH1539" i="64"/>
  <c r="BH1574" i="64" s="1"/>
  <c r="BH2519" i="64"/>
  <c r="BH2533" i="64" s="1"/>
  <c r="BH1495" i="64"/>
  <c r="BH1530" i="64" s="1"/>
  <c r="BH1913" i="64"/>
  <c r="BH1936" i="64" s="1"/>
  <c r="BH1945" i="64"/>
  <c r="BH1968" i="64" s="1"/>
  <c r="BH1877" i="64"/>
  <c r="BH1904" i="64" s="1"/>
  <c r="BH1459" i="64"/>
  <c r="BH1486" i="64" s="1"/>
  <c r="BH1423" i="64"/>
  <c r="BH1450" i="64" s="1"/>
  <c r="BH1388" i="64"/>
  <c r="BH1415" i="64" s="1"/>
  <c r="BH1353" i="64"/>
  <c r="BH1380" i="64" s="1"/>
  <c r="BH1977" i="64"/>
  <c r="BH2002" i="64" s="1"/>
  <c r="BH1259" i="64"/>
  <c r="BH1272" i="64" s="1"/>
  <c r="BH2011" i="64"/>
  <c r="BH2036" i="64" s="1"/>
  <c r="BH1329" i="64"/>
  <c r="BH1083" i="64"/>
  <c r="BH1098" i="64" s="1"/>
  <c r="BH666" i="64"/>
  <c r="BH679" i="64" s="1"/>
  <c r="BH1235" i="64"/>
  <c r="BH994" i="64"/>
  <c r="BH1007" i="64" s="1"/>
  <c r="BH1107" i="64"/>
  <c r="BH617" i="64"/>
  <c r="BH942" i="64"/>
  <c r="BH593" i="64"/>
  <c r="BH642" i="64"/>
  <c r="BH565" i="64"/>
  <c r="BH1692" i="64"/>
  <c r="BH1707" i="64" s="1"/>
  <c r="BH1716" i="64"/>
  <c r="AZ2467" i="64"/>
  <c r="AZ2441" i="64"/>
  <c r="AZ1661" i="64"/>
  <c r="AZ2416" i="64"/>
  <c r="AZ1606" i="64"/>
  <c r="AZ2390" i="64"/>
  <c r="AZ2407" i="64" s="1"/>
  <c r="AZ1584" i="64"/>
  <c r="AZ1597" i="64" s="1"/>
  <c r="AZ1638" i="64"/>
  <c r="AZ1652" i="64" s="1"/>
  <c r="AZ1790" i="64"/>
  <c r="AZ1803" i="64" s="1"/>
  <c r="AZ2519" i="64"/>
  <c r="AZ2533" i="64" s="1"/>
  <c r="AZ1539" i="64"/>
  <c r="AZ1574" i="64" s="1"/>
  <c r="AZ1945" i="64"/>
  <c r="AZ1968" i="64" s="1"/>
  <c r="AZ1913" i="64"/>
  <c r="AZ1936" i="64" s="1"/>
  <c r="AZ1495" i="64"/>
  <c r="AZ1530" i="64" s="1"/>
  <c r="AZ1423" i="64"/>
  <c r="AZ1450" i="64" s="1"/>
  <c r="AZ1877" i="64"/>
  <c r="AZ1904" i="64" s="1"/>
  <c r="AZ1459" i="64"/>
  <c r="AZ1486" i="64" s="1"/>
  <c r="AZ1388" i="64"/>
  <c r="AZ1415" i="64" s="1"/>
  <c r="AZ1353" i="64"/>
  <c r="AZ1380" i="64" s="1"/>
  <c r="AZ1977" i="64"/>
  <c r="AZ2002" i="64" s="1"/>
  <c r="AZ1259" i="64"/>
  <c r="AZ1272" i="64" s="1"/>
  <c r="AZ2011" i="64"/>
  <c r="AZ2036" i="64" s="1"/>
  <c r="AZ1329" i="64"/>
  <c r="AZ666" i="64"/>
  <c r="AZ679" i="64" s="1"/>
  <c r="AZ1107" i="64"/>
  <c r="AZ994" i="64"/>
  <c r="AZ1007" i="64" s="1"/>
  <c r="AZ1235" i="64"/>
  <c r="AZ617" i="64"/>
  <c r="AZ1083" i="64"/>
  <c r="AZ1098" i="64" s="1"/>
  <c r="AZ942" i="64"/>
  <c r="AZ593" i="64"/>
  <c r="AZ1692" i="64"/>
  <c r="AZ1707" i="64" s="1"/>
  <c r="AZ565" i="64"/>
  <c r="AZ642" i="64"/>
  <c r="AZ1716" i="64"/>
  <c r="AR2467" i="64"/>
  <c r="AR2441" i="64"/>
  <c r="AR1661" i="64"/>
  <c r="AR2416" i="64"/>
  <c r="AR1638" i="64"/>
  <c r="AR1652" i="64" s="1"/>
  <c r="AR1606" i="64"/>
  <c r="AR1584" i="64"/>
  <c r="AR1597" i="64" s="1"/>
  <c r="AR2390" i="64"/>
  <c r="AR2407" i="64" s="1"/>
  <c r="AR1790" i="64"/>
  <c r="AR1803" i="64" s="1"/>
  <c r="AR1539" i="64"/>
  <c r="AR1574" i="64" s="1"/>
  <c r="AR1945" i="64"/>
  <c r="AR1968" i="64" s="1"/>
  <c r="AR2519" i="64"/>
  <c r="AR2533" i="64" s="1"/>
  <c r="AR1913" i="64"/>
  <c r="AR1936" i="64" s="1"/>
  <c r="AR1877" i="64"/>
  <c r="AR1904" i="64" s="1"/>
  <c r="AR1459" i="64"/>
  <c r="AR1486" i="64" s="1"/>
  <c r="AR1423" i="64"/>
  <c r="AR1450" i="64" s="1"/>
  <c r="AR1388" i="64"/>
  <c r="AR1415" i="64" s="1"/>
  <c r="AR1353" i="64"/>
  <c r="AR1380" i="64" s="1"/>
  <c r="AR1495" i="64"/>
  <c r="AR1530" i="64" s="1"/>
  <c r="AR1977" i="64"/>
  <c r="AR2002" i="64" s="1"/>
  <c r="AR1259" i="64"/>
  <c r="AR1272" i="64" s="1"/>
  <c r="AR2011" i="64"/>
  <c r="AR2036" i="64" s="1"/>
  <c r="AR1329" i="64"/>
  <c r="AR666" i="64"/>
  <c r="AR679" i="64" s="1"/>
  <c r="AR994" i="64"/>
  <c r="AR1007" i="64" s="1"/>
  <c r="AR1083" i="64"/>
  <c r="AR1098" i="64" s="1"/>
  <c r="AR617" i="64"/>
  <c r="AR1235" i="64"/>
  <c r="AR942" i="64"/>
  <c r="AR1107" i="64"/>
  <c r="AR593" i="64"/>
  <c r="AR642" i="64"/>
  <c r="AR565" i="64"/>
  <c r="AR1692" i="64"/>
  <c r="AR1707" i="64" s="1"/>
  <c r="AR1716" i="64"/>
  <c r="AJ2467" i="64"/>
  <c r="AJ2441" i="64"/>
  <c r="AJ1661" i="64"/>
  <c r="AJ2416" i="64"/>
  <c r="AJ1638" i="64"/>
  <c r="AJ1652" i="64" s="1"/>
  <c r="AJ1606" i="64"/>
  <c r="AJ2390" i="64"/>
  <c r="AJ2407" i="64" s="1"/>
  <c r="AJ1584" i="64"/>
  <c r="AJ1597" i="64" s="1"/>
  <c r="AJ1790" i="64"/>
  <c r="AJ1803" i="64" s="1"/>
  <c r="AJ1539" i="64"/>
  <c r="AJ1574" i="64" s="1"/>
  <c r="AJ2519" i="64"/>
  <c r="AJ2533" i="64" s="1"/>
  <c r="AJ1913" i="64"/>
  <c r="AJ1936" i="64" s="1"/>
  <c r="AJ1495" i="64"/>
  <c r="AJ1530" i="64" s="1"/>
  <c r="AJ1945" i="64"/>
  <c r="AJ1968" i="64" s="1"/>
  <c r="AJ1423" i="64"/>
  <c r="AJ1450" i="64" s="1"/>
  <c r="AJ1388" i="64"/>
  <c r="AJ1415" i="64" s="1"/>
  <c r="AJ1353" i="64"/>
  <c r="AJ1380" i="64" s="1"/>
  <c r="AJ1877" i="64"/>
  <c r="AJ1904" i="64" s="1"/>
  <c r="AJ1459" i="64"/>
  <c r="AJ1486" i="64" s="1"/>
  <c r="AJ1977" i="64"/>
  <c r="AJ2002" i="64" s="1"/>
  <c r="AJ1259" i="64"/>
  <c r="AJ1272" i="64" s="1"/>
  <c r="AJ2011" i="64"/>
  <c r="AJ2036" i="64" s="1"/>
  <c r="AJ1329" i="64"/>
  <c r="AJ1235" i="64"/>
  <c r="AJ666" i="64"/>
  <c r="AJ679" i="64" s="1"/>
  <c r="AJ1083" i="64"/>
  <c r="AJ1098" i="64" s="1"/>
  <c r="AJ994" i="64"/>
  <c r="AJ1007" i="64" s="1"/>
  <c r="AJ1107" i="64"/>
  <c r="AJ942" i="64"/>
  <c r="AJ593" i="64"/>
  <c r="AJ1692" i="64"/>
  <c r="AJ1707" i="64" s="1"/>
  <c r="AJ565" i="64"/>
  <c r="AJ617" i="64"/>
  <c r="AJ642" i="64"/>
  <c r="AJ1716" i="64"/>
  <c r="AB2467" i="64"/>
  <c r="AB1661" i="64"/>
  <c r="AB2416" i="64"/>
  <c r="AB2441" i="64"/>
  <c r="AB1606" i="64"/>
  <c r="AB2390" i="64"/>
  <c r="AB2407" i="64" s="1"/>
  <c r="AB1638" i="64"/>
  <c r="AB1652" i="64" s="1"/>
  <c r="AB1584" i="64"/>
  <c r="AB1597" i="64" s="1"/>
  <c r="AB1790" i="64"/>
  <c r="AB1803" i="64" s="1"/>
  <c r="AB2519" i="64"/>
  <c r="AB2533" i="64" s="1"/>
  <c r="AB1539" i="64"/>
  <c r="AB1574" i="64" s="1"/>
  <c r="AB1495" i="64"/>
  <c r="AB1530" i="64" s="1"/>
  <c r="AB1945" i="64"/>
  <c r="AB1968" i="64" s="1"/>
  <c r="AB1913" i="64"/>
  <c r="AB1936" i="64" s="1"/>
  <c r="AB1423" i="64"/>
  <c r="AB1450" i="64" s="1"/>
  <c r="AB1877" i="64"/>
  <c r="AB1904" i="64" s="1"/>
  <c r="AB1459" i="64"/>
  <c r="AB1486" i="64" s="1"/>
  <c r="AB1388" i="64"/>
  <c r="AB1415" i="64" s="1"/>
  <c r="AB1353" i="64"/>
  <c r="AB1380" i="64" s="1"/>
  <c r="AB1977" i="64"/>
  <c r="AB2002" i="64" s="1"/>
  <c r="AB1259" i="64"/>
  <c r="AB1272" i="64" s="1"/>
  <c r="AB2011" i="64"/>
  <c r="AB2036" i="64" s="1"/>
  <c r="AB1329" i="64"/>
  <c r="AB1083" i="64"/>
  <c r="AB1098" i="64" s="1"/>
  <c r="AB666" i="64"/>
  <c r="AB679" i="64" s="1"/>
  <c r="AB1107" i="64"/>
  <c r="AB1235" i="64"/>
  <c r="AB994" i="64"/>
  <c r="AB1007" i="64" s="1"/>
  <c r="AB942" i="64"/>
  <c r="AB593" i="64"/>
  <c r="AB642" i="64"/>
  <c r="AB565" i="64"/>
  <c r="AB617" i="64"/>
  <c r="AB1692" i="64"/>
  <c r="AB1707" i="64" s="1"/>
  <c r="AB1716" i="64"/>
  <c r="T2467" i="64"/>
  <c r="T1661" i="64"/>
  <c r="T2416" i="64"/>
  <c r="T2441" i="64"/>
  <c r="T1638" i="64"/>
  <c r="T1652" i="64" s="1"/>
  <c r="T2390" i="64"/>
  <c r="T2407" i="64" s="1"/>
  <c r="T1606" i="64"/>
  <c r="T1584" i="64"/>
  <c r="T1597" i="64" s="1"/>
  <c r="T1790" i="64"/>
  <c r="T1803" i="64" s="1"/>
  <c r="T1539" i="64"/>
  <c r="T1574" i="64" s="1"/>
  <c r="T1913" i="64"/>
  <c r="T1936" i="64" s="1"/>
  <c r="T2519" i="64"/>
  <c r="T2533" i="64" s="1"/>
  <c r="T1495" i="64"/>
  <c r="T1530" i="64" s="1"/>
  <c r="T1877" i="64"/>
  <c r="T1904" i="64" s="1"/>
  <c r="T1459" i="64"/>
  <c r="T1486" i="64" s="1"/>
  <c r="T1423" i="64"/>
  <c r="T1450" i="64" s="1"/>
  <c r="T1388" i="64"/>
  <c r="T1415" i="64" s="1"/>
  <c r="T1353" i="64"/>
  <c r="T1380" i="64" s="1"/>
  <c r="T1945" i="64"/>
  <c r="T1968" i="64" s="1"/>
  <c r="T1977" i="64"/>
  <c r="T2002" i="64" s="1"/>
  <c r="T1259" i="64"/>
  <c r="T1272" i="64" s="1"/>
  <c r="T2011" i="64"/>
  <c r="T2036" i="64" s="1"/>
  <c r="T1329" i="64"/>
  <c r="T666" i="64"/>
  <c r="T679" i="64" s="1"/>
  <c r="T994" i="64"/>
  <c r="T1007" i="64" s="1"/>
  <c r="T1235" i="64"/>
  <c r="T1107" i="64"/>
  <c r="T1083" i="64"/>
  <c r="T1098" i="64" s="1"/>
  <c r="T942" i="64"/>
  <c r="T593" i="64"/>
  <c r="T1692" i="64"/>
  <c r="T1707" i="64" s="1"/>
  <c r="T565" i="64"/>
  <c r="T617" i="64"/>
  <c r="T642" i="64"/>
  <c r="T1716" i="64"/>
  <c r="CG2466" i="64"/>
  <c r="CG1660" i="64"/>
  <c r="CG2440" i="64"/>
  <c r="CG2415" i="64"/>
  <c r="CG1637" i="64"/>
  <c r="CG1605" i="64"/>
  <c r="CG2389" i="64"/>
  <c r="CG1583" i="64"/>
  <c r="CG1789" i="64"/>
  <c r="CG1538" i="64"/>
  <c r="CG1494" i="64"/>
  <c r="CG1912" i="64"/>
  <c r="CG1944" i="64"/>
  <c r="CG1876" i="64"/>
  <c r="CG1422" i="64"/>
  <c r="CG2518" i="64"/>
  <c r="CG1387" i="64"/>
  <c r="CG1458" i="64"/>
  <c r="CG1976" i="64"/>
  <c r="CG1258" i="64"/>
  <c r="CG1106" i="64"/>
  <c r="CG1225" i="64" s="1"/>
  <c r="CG1328" i="64"/>
  <c r="CG1234" i="64"/>
  <c r="CG1249" i="64" s="1"/>
  <c r="CG2010" i="64"/>
  <c r="CG1352" i="64"/>
  <c r="CG641" i="64"/>
  <c r="CG941" i="64"/>
  <c r="CG993" i="64"/>
  <c r="CG564" i="64"/>
  <c r="CG458" i="64"/>
  <c r="CG665" i="64"/>
  <c r="CG678" i="64" s="1"/>
  <c r="CG616" i="64"/>
  <c r="CG1691" i="64"/>
  <c r="CG1715" i="64"/>
  <c r="BY2466" i="64"/>
  <c r="BY1660" i="64"/>
  <c r="BY2440" i="64"/>
  <c r="BY2415" i="64"/>
  <c r="BY1637" i="64"/>
  <c r="BY1605" i="64"/>
  <c r="BY2389" i="64"/>
  <c r="BY1789" i="64"/>
  <c r="BY1583" i="64"/>
  <c r="BY2518" i="64"/>
  <c r="BY1538" i="64"/>
  <c r="BY1494" i="64"/>
  <c r="BY1912" i="64"/>
  <c r="BY1876" i="64"/>
  <c r="BY1422" i="64"/>
  <c r="BY1458" i="64"/>
  <c r="BY1944" i="64"/>
  <c r="BY1387" i="64"/>
  <c r="BY1976" i="64"/>
  <c r="BY1258" i="64"/>
  <c r="BY1352" i="64"/>
  <c r="BY2010" i="64"/>
  <c r="BY1106" i="64"/>
  <c r="BY1225" i="64" s="1"/>
  <c r="BY1328" i="64"/>
  <c r="BY1234" i="64"/>
  <c r="BY1249" i="64" s="1"/>
  <c r="BY641" i="64"/>
  <c r="BY941" i="64"/>
  <c r="BY1691" i="64"/>
  <c r="BY564" i="64"/>
  <c r="BY993" i="64"/>
  <c r="BY458" i="64"/>
  <c r="BY616" i="64"/>
  <c r="BY665" i="64"/>
  <c r="BY678" i="64" s="1"/>
  <c r="BY1715" i="64"/>
  <c r="BQ2466" i="64"/>
  <c r="BQ1660" i="64"/>
  <c r="BQ2440" i="64"/>
  <c r="BQ2415" i="64"/>
  <c r="BQ1637" i="64"/>
  <c r="BQ1605" i="64"/>
  <c r="BQ2389" i="64"/>
  <c r="BQ1583" i="64"/>
  <c r="BQ1494" i="64"/>
  <c r="BQ1789" i="64"/>
  <c r="BQ2518" i="64"/>
  <c r="BQ1912" i="64"/>
  <c r="BQ1538" i="64"/>
  <c r="BQ1876" i="64"/>
  <c r="BQ1422" i="64"/>
  <c r="BQ1387" i="64"/>
  <c r="BQ1944" i="64"/>
  <c r="BQ1458" i="64"/>
  <c r="BQ1976" i="64"/>
  <c r="BQ1258" i="64"/>
  <c r="BQ1106" i="64"/>
  <c r="BQ1225" i="64" s="1"/>
  <c r="BQ1352" i="64"/>
  <c r="BQ1328" i="64"/>
  <c r="BQ2010" i="64"/>
  <c r="BQ1234" i="64"/>
  <c r="BQ1249" i="64" s="1"/>
  <c r="BQ641" i="64"/>
  <c r="BQ941" i="64"/>
  <c r="BQ564" i="64"/>
  <c r="BQ458" i="64"/>
  <c r="BQ616" i="64"/>
  <c r="BQ1691" i="64"/>
  <c r="BQ1715" i="64"/>
  <c r="BQ665" i="64"/>
  <c r="BQ678" i="64" s="1"/>
  <c r="BQ993" i="64"/>
  <c r="BI2466" i="64"/>
  <c r="BI1660" i="64"/>
  <c r="BI2440" i="64"/>
  <c r="BI2415" i="64"/>
  <c r="BI1637" i="64"/>
  <c r="BI1605" i="64"/>
  <c r="BI2389" i="64"/>
  <c r="BI1583" i="64"/>
  <c r="BI1789" i="64"/>
  <c r="BI2518" i="64"/>
  <c r="BI1538" i="64"/>
  <c r="BI1494" i="64"/>
  <c r="BI1912" i="64"/>
  <c r="BI1944" i="64"/>
  <c r="BI1876" i="64"/>
  <c r="BI1422" i="64"/>
  <c r="BI1458" i="64"/>
  <c r="BI1387" i="64"/>
  <c r="BI1976" i="64"/>
  <c r="BI1258" i="64"/>
  <c r="BI1106" i="64"/>
  <c r="BI1225" i="64" s="1"/>
  <c r="BI1352" i="64"/>
  <c r="BI2010" i="64"/>
  <c r="BI1234" i="64"/>
  <c r="BI1249" i="64" s="1"/>
  <c r="BI1328" i="64"/>
  <c r="BI641" i="64"/>
  <c r="BI941" i="64"/>
  <c r="BI993" i="64"/>
  <c r="BI1691" i="64"/>
  <c r="BI564" i="64"/>
  <c r="BI458" i="64"/>
  <c r="BI616" i="64"/>
  <c r="BI1715" i="64"/>
  <c r="BA2466" i="64"/>
  <c r="BA1660" i="64"/>
  <c r="BA2440" i="64"/>
  <c r="BA2415" i="64"/>
  <c r="BA1637" i="64"/>
  <c r="BA1605" i="64"/>
  <c r="BA2389" i="64"/>
  <c r="BA1789" i="64"/>
  <c r="BA1583" i="64"/>
  <c r="BA1494" i="64"/>
  <c r="BA1944" i="64"/>
  <c r="BA1912" i="64"/>
  <c r="BA1538" i="64"/>
  <c r="BA2518" i="64"/>
  <c r="BA1876" i="64"/>
  <c r="BA1458" i="64"/>
  <c r="BA1422" i="64"/>
  <c r="BA1387" i="64"/>
  <c r="BA1976" i="64"/>
  <c r="BA1258" i="64"/>
  <c r="BA2010" i="64"/>
  <c r="BA1106" i="64"/>
  <c r="BA1225" i="64" s="1"/>
  <c r="BA1352" i="64"/>
  <c r="BA1328" i="64"/>
  <c r="BA1234" i="64"/>
  <c r="BA1249" i="64" s="1"/>
  <c r="BA641" i="64"/>
  <c r="BA941" i="64"/>
  <c r="BA665" i="64"/>
  <c r="BA678" i="64" s="1"/>
  <c r="BA564" i="64"/>
  <c r="BA458" i="64"/>
  <c r="BA993" i="64"/>
  <c r="BA616" i="64"/>
  <c r="BA1691" i="64"/>
  <c r="BA1715" i="64"/>
  <c r="AS2466" i="64"/>
  <c r="AS1660" i="64"/>
  <c r="AS2440" i="64"/>
  <c r="AS2415" i="64"/>
  <c r="AS1637" i="64"/>
  <c r="AS2389" i="64"/>
  <c r="AS1605" i="64"/>
  <c r="AS1583" i="64"/>
  <c r="AS1789" i="64"/>
  <c r="AS2518" i="64"/>
  <c r="AS1494" i="64"/>
  <c r="AS1912" i="64"/>
  <c r="AS1876" i="64"/>
  <c r="AS1422" i="64"/>
  <c r="AS1538" i="64"/>
  <c r="AS1387" i="64"/>
  <c r="AS1976" i="64"/>
  <c r="AS1258" i="64"/>
  <c r="AS1458" i="64"/>
  <c r="AS1106" i="64"/>
  <c r="AS1225" i="64" s="1"/>
  <c r="AS1944" i="64"/>
  <c r="AS2010" i="64"/>
  <c r="AS1328" i="64"/>
  <c r="AS1352" i="64"/>
  <c r="AS1234" i="64"/>
  <c r="AS1249" i="64" s="1"/>
  <c r="AS641" i="64"/>
  <c r="AS941" i="64"/>
  <c r="AS665" i="64"/>
  <c r="AS678" i="64" s="1"/>
  <c r="AS1691" i="64"/>
  <c r="AS564" i="64"/>
  <c r="AS458" i="64"/>
  <c r="AS616" i="64"/>
  <c r="AS1715" i="64"/>
  <c r="AK2466" i="64"/>
  <c r="AK1660" i="64"/>
  <c r="AK2440" i="64"/>
  <c r="AK2415" i="64"/>
  <c r="AK1637" i="64"/>
  <c r="AK1605" i="64"/>
  <c r="AK2389" i="64"/>
  <c r="AK1789" i="64"/>
  <c r="AK1494" i="64"/>
  <c r="AK2518" i="64"/>
  <c r="AK1538" i="64"/>
  <c r="AK1912" i="64"/>
  <c r="AK1583" i="64"/>
  <c r="AK1876" i="64"/>
  <c r="AK1422" i="64"/>
  <c r="AK1944" i="64"/>
  <c r="AK1458" i="64"/>
  <c r="AK1387" i="64"/>
  <c r="AK1976" i="64"/>
  <c r="AK1258" i="64"/>
  <c r="AK1106" i="64"/>
  <c r="AK1225" i="64" s="1"/>
  <c r="AK1328" i="64"/>
  <c r="AK1352" i="64"/>
  <c r="AK1234" i="64"/>
  <c r="AK1249" i="64" s="1"/>
  <c r="AK2010" i="64"/>
  <c r="AK641" i="64"/>
  <c r="AK941" i="64"/>
  <c r="AK665" i="64"/>
  <c r="AK678" i="64" s="1"/>
  <c r="AK993" i="64"/>
  <c r="AK564" i="64"/>
  <c r="AK458" i="64"/>
  <c r="AK616" i="64"/>
  <c r="AK1691" i="64"/>
  <c r="AK1715" i="64"/>
  <c r="AC2466" i="64"/>
  <c r="AC1660" i="64"/>
  <c r="AC2440" i="64"/>
  <c r="AC2415" i="64"/>
  <c r="AC1637" i="64"/>
  <c r="AC2389" i="64"/>
  <c r="AC1605" i="64"/>
  <c r="AC1789" i="64"/>
  <c r="AC1583" i="64"/>
  <c r="AC2518" i="64"/>
  <c r="AC1538" i="64"/>
  <c r="AC1494" i="64"/>
  <c r="AC1912" i="64"/>
  <c r="AC1876" i="64"/>
  <c r="AC1458" i="64"/>
  <c r="AC1422" i="64"/>
  <c r="AC1387" i="64"/>
  <c r="AC1944" i="64"/>
  <c r="AC1976" i="64"/>
  <c r="AC1258" i="64"/>
  <c r="AC1106" i="64"/>
  <c r="AC1225" i="64" s="1"/>
  <c r="AC2010" i="64"/>
  <c r="AC1234" i="64"/>
  <c r="AC1249" i="64" s="1"/>
  <c r="AC1352" i="64"/>
  <c r="AC641" i="64"/>
  <c r="AC1328" i="64"/>
  <c r="AC941" i="64"/>
  <c r="AC1691" i="64"/>
  <c r="AC564" i="64"/>
  <c r="AC665" i="64"/>
  <c r="AC678" i="64" s="1"/>
  <c r="AC458" i="64"/>
  <c r="AC616" i="64"/>
  <c r="AC993" i="64"/>
  <c r="AC1715" i="64"/>
  <c r="U2466" i="64"/>
  <c r="U1660" i="64"/>
  <c r="U2440" i="64"/>
  <c r="U2415" i="64"/>
  <c r="U1637" i="64"/>
  <c r="U1605" i="64"/>
  <c r="U2389" i="64"/>
  <c r="U1789" i="64"/>
  <c r="U1538" i="64"/>
  <c r="U1494" i="64"/>
  <c r="U1912" i="64"/>
  <c r="U1583" i="64"/>
  <c r="U2518" i="64"/>
  <c r="U1876" i="64"/>
  <c r="U1422" i="64"/>
  <c r="U1944" i="64"/>
  <c r="U1387" i="64"/>
  <c r="U1458" i="64"/>
  <c r="U1976" i="64"/>
  <c r="U1258" i="64"/>
  <c r="U1106" i="64"/>
  <c r="U1225" i="64" s="1"/>
  <c r="U2010" i="64"/>
  <c r="U1328" i="64"/>
  <c r="U1234" i="64"/>
  <c r="U1249" i="64" s="1"/>
  <c r="U641" i="64"/>
  <c r="U1352" i="64"/>
  <c r="U941" i="64"/>
  <c r="U993" i="64"/>
  <c r="U564" i="64"/>
  <c r="U458" i="64"/>
  <c r="U665" i="64"/>
  <c r="U678" i="64" s="1"/>
  <c r="U616" i="64"/>
  <c r="U1691" i="64"/>
  <c r="U1715" i="64"/>
  <c r="CH2463" i="64"/>
  <c r="CH2480" i="64" s="1"/>
  <c r="CH1657" i="64"/>
  <c r="CH1679" i="64" s="1"/>
  <c r="CH2437" i="64"/>
  <c r="CH2454" i="64" s="1"/>
  <c r="CH2412" i="64"/>
  <c r="CH2429" i="64" s="1"/>
  <c r="CH1634" i="64"/>
  <c r="CH1648" i="64" s="1"/>
  <c r="CH1602" i="64"/>
  <c r="CH1625" i="64" s="1"/>
  <c r="CH1786" i="64"/>
  <c r="CH1799" i="64" s="1"/>
  <c r="CH1580" i="64"/>
  <c r="CH1593" i="64" s="1"/>
  <c r="CH2386" i="64"/>
  <c r="CH2403" i="64" s="1"/>
  <c r="CH2515" i="64"/>
  <c r="CH2529" i="64" s="1"/>
  <c r="CH1909" i="64"/>
  <c r="CH1932" i="64" s="1"/>
  <c r="CH1535" i="64"/>
  <c r="CH1570" i="64" s="1"/>
  <c r="CH1873" i="64"/>
  <c r="CH1900" i="64" s="1"/>
  <c r="CH1419" i="64"/>
  <c r="CH1446" i="64" s="1"/>
  <c r="CH1491" i="64"/>
  <c r="CH1526" i="64" s="1"/>
  <c r="CH1384" i="64"/>
  <c r="CH1411" i="64" s="1"/>
  <c r="CH1973" i="64"/>
  <c r="CH1998" i="64" s="1"/>
  <c r="CH1455" i="64"/>
  <c r="CH1482" i="64" s="1"/>
  <c r="CH1255" i="64"/>
  <c r="CH1268" i="64" s="1"/>
  <c r="CH1941" i="64"/>
  <c r="CH1964" i="64" s="1"/>
  <c r="CH1103" i="64"/>
  <c r="CH1349" i="64"/>
  <c r="CH1376" i="64" s="1"/>
  <c r="CH1325" i="64"/>
  <c r="CH1231" i="64"/>
  <c r="CH1246" i="64" s="1"/>
  <c r="CH638" i="64"/>
  <c r="CH1079" i="64"/>
  <c r="CH1094" i="64" s="1"/>
  <c r="CH2007" i="64"/>
  <c r="CH2032" i="64" s="1"/>
  <c r="CH938" i="64"/>
  <c r="CH953" i="64" s="1"/>
  <c r="CH1688" i="64"/>
  <c r="CH1703" i="64" s="1"/>
  <c r="CH561" i="64"/>
  <c r="CH455" i="64"/>
  <c r="CH990" i="64"/>
  <c r="CH1003" i="64" s="1"/>
  <c r="CH613" i="64"/>
  <c r="CH1712" i="64"/>
  <c r="CH1727" i="64" s="1"/>
  <c r="CH662" i="64"/>
  <c r="CH675" i="64" s="1"/>
  <c r="BZ2463" i="64"/>
  <c r="BZ2480" i="64" s="1"/>
  <c r="BZ1657" i="64"/>
  <c r="BZ1679" i="64" s="1"/>
  <c r="BZ2437" i="64"/>
  <c r="BZ2454" i="64" s="1"/>
  <c r="BZ1634" i="64"/>
  <c r="BZ1648" i="64" s="1"/>
  <c r="BZ2386" i="64"/>
  <c r="BZ2403" i="64" s="1"/>
  <c r="BZ1602" i="64"/>
  <c r="BZ1625" i="64" s="1"/>
  <c r="BZ2412" i="64"/>
  <c r="BZ2429" i="64" s="1"/>
  <c r="BZ1580" i="64"/>
  <c r="BZ1593" i="64" s="1"/>
  <c r="BZ1491" i="64"/>
  <c r="BZ1526" i="64" s="1"/>
  <c r="BZ1909" i="64"/>
  <c r="BZ1932" i="64" s="1"/>
  <c r="BZ2515" i="64"/>
  <c r="BZ2529" i="64" s="1"/>
  <c r="BZ1786" i="64"/>
  <c r="BZ1799" i="64" s="1"/>
  <c r="BZ1873" i="64"/>
  <c r="BZ1900" i="64" s="1"/>
  <c r="BZ1535" i="64"/>
  <c r="BZ1570" i="64" s="1"/>
  <c r="BZ1419" i="64"/>
  <c r="BZ1446" i="64" s="1"/>
  <c r="BZ1941" i="64"/>
  <c r="BZ1964" i="64" s="1"/>
  <c r="BZ1384" i="64"/>
  <c r="BZ1411" i="64" s="1"/>
  <c r="BZ1973" i="64"/>
  <c r="BZ1998" i="64" s="1"/>
  <c r="BZ1255" i="64"/>
  <c r="BZ1268" i="64" s="1"/>
  <c r="BZ1455" i="64"/>
  <c r="BZ1482" i="64" s="1"/>
  <c r="BZ1103" i="64"/>
  <c r="BZ1349" i="64"/>
  <c r="BZ1376" i="64" s="1"/>
  <c r="BZ2007" i="64"/>
  <c r="BZ2032" i="64" s="1"/>
  <c r="BZ1325" i="64"/>
  <c r="BZ1231" i="64"/>
  <c r="BZ1246" i="64" s="1"/>
  <c r="BZ638" i="64"/>
  <c r="BZ1079" i="64"/>
  <c r="BZ1094" i="64" s="1"/>
  <c r="BZ938" i="64"/>
  <c r="BZ953" i="64" s="1"/>
  <c r="BZ561" i="64"/>
  <c r="BZ455" i="64"/>
  <c r="BZ613" i="64"/>
  <c r="BZ1712" i="64"/>
  <c r="BZ1727" i="64" s="1"/>
  <c r="BZ1688" i="64"/>
  <c r="BZ1703" i="64" s="1"/>
  <c r="BR2463" i="64"/>
  <c r="BR2480" i="64" s="1"/>
  <c r="BR1657" i="64"/>
  <c r="BR1679" i="64" s="1"/>
  <c r="BR2437" i="64"/>
  <c r="BR2454" i="64" s="1"/>
  <c r="BR2412" i="64"/>
  <c r="BR2429" i="64" s="1"/>
  <c r="BR1634" i="64"/>
  <c r="BR1648" i="64" s="1"/>
  <c r="BR1602" i="64"/>
  <c r="BR1625" i="64" s="1"/>
  <c r="BR2386" i="64"/>
  <c r="BR2403" i="64" s="1"/>
  <c r="BR1786" i="64"/>
  <c r="BR1799" i="64" s="1"/>
  <c r="BR1580" i="64"/>
  <c r="BR1593" i="64" s="1"/>
  <c r="BR1535" i="64"/>
  <c r="BR1570" i="64" s="1"/>
  <c r="BR1491" i="64"/>
  <c r="BR1526" i="64" s="1"/>
  <c r="BR1909" i="64"/>
  <c r="BR1932" i="64" s="1"/>
  <c r="BR2515" i="64"/>
  <c r="BR2529" i="64" s="1"/>
  <c r="BR1873" i="64"/>
  <c r="BR1900" i="64" s="1"/>
  <c r="BR1419" i="64"/>
  <c r="BR1446" i="64" s="1"/>
  <c r="BR1384" i="64"/>
  <c r="BR1411" i="64" s="1"/>
  <c r="BR1973" i="64"/>
  <c r="BR1998" i="64" s="1"/>
  <c r="BR1255" i="64"/>
  <c r="BR1268" i="64" s="1"/>
  <c r="BR1941" i="64"/>
  <c r="BR1964" i="64" s="1"/>
  <c r="BR1325" i="64"/>
  <c r="BR1103" i="64"/>
  <c r="BR1349" i="64"/>
  <c r="BR1376" i="64" s="1"/>
  <c r="BR1455" i="64"/>
  <c r="BR1482" i="64" s="1"/>
  <c r="BR2007" i="64"/>
  <c r="BR2032" i="64" s="1"/>
  <c r="BR1231" i="64"/>
  <c r="BR1246" i="64" s="1"/>
  <c r="BR638" i="64"/>
  <c r="BR1079" i="64"/>
  <c r="BR1094" i="64" s="1"/>
  <c r="BR938" i="64"/>
  <c r="BR953" i="64" s="1"/>
  <c r="BR662" i="64"/>
  <c r="BR675" i="64" s="1"/>
  <c r="BR990" i="64"/>
  <c r="BR1003" i="64" s="1"/>
  <c r="BR1688" i="64"/>
  <c r="BR1703" i="64" s="1"/>
  <c r="BR561" i="64"/>
  <c r="BR455" i="64"/>
  <c r="BR613" i="64"/>
  <c r="BR1712" i="64"/>
  <c r="BR1727" i="64" s="1"/>
  <c r="BJ2463" i="64"/>
  <c r="BJ2480" i="64" s="1"/>
  <c r="BJ1657" i="64"/>
  <c r="BJ1679" i="64" s="1"/>
  <c r="BJ2437" i="64"/>
  <c r="BJ2454" i="64" s="1"/>
  <c r="BJ1634" i="64"/>
  <c r="BJ1648" i="64" s="1"/>
  <c r="BJ1602" i="64"/>
  <c r="BJ1625" i="64" s="1"/>
  <c r="BJ2412" i="64"/>
  <c r="BJ2429" i="64" s="1"/>
  <c r="BJ2386" i="64"/>
  <c r="BJ2403" i="64" s="1"/>
  <c r="BJ1786" i="64"/>
  <c r="BJ1799" i="64" s="1"/>
  <c r="BJ1580" i="64"/>
  <c r="BJ1593" i="64" s="1"/>
  <c r="BJ1491" i="64"/>
  <c r="BJ1526" i="64" s="1"/>
  <c r="BJ2515" i="64"/>
  <c r="BJ2529" i="64" s="1"/>
  <c r="BJ1909" i="64"/>
  <c r="BJ1932" i="64" s="1"/>
  <c r="BJ1535" i="64"/>
  <c r="BJ1570" i="64" s="1"/>
  <c r="BJ1873" i="64"/>
  <c r="BJ1900" i="64" s="1"/>
  <c r="BJ1419" i="64"/>
  <c r="BJ1446" i="64" s="1"/>
  <c r="BJ1941" i="64"/>
  <c r="BJ1964" i="64" s="1"/>
  <c r="BJ1384" i="64"/>
  <c r="BJ1411" i="64" s="1"/>
  <c r="BJ1455" i="64"/>
  <c r="BJ1482" i="64" s="1"/>
  <c r="BJ1973" i="64"/>
  <c r="BJ1998" i="64" s="1"/>
  <c r="BJ1255" i="64"/>
  <c r="BJ1268" i="64" s="1"/>
  <c r="BJ2007" i="64"/>
  <c r="BJ2032" i="64" s="1"/>
  <c r="BJ1103" i="64"/>
  <c r="BJ1349" i="64"/>
  <c r="BJ1376" i="64" s="1"/>
  <c r="BJ1231" i="64"/>
  <c r="BJ1246" i="64" s="1"/>
  <c r="BJ1325" i="64"/>
  <c r="BJ638" i="64"/>
  <c r="BJ1079" i="64"/>
  <c r="BJ1094" i="64" s="1"/>
  <c r="BJ938" i="64"/>
  <c r="BJ953" i="64" s="1"/>
  <c r="BJ662" i="64"/>
  <c r="BJ675" i="64" s="1"/>
  <c r="BJ561" i="64"/>
  <c r="BJ455" i="64"/>
  <c r="BJ613" i="64"/>
  <c r="BJ990" i="64"/>
  <c r="BJ1003" i="64" s="1"/>
  <c r="BJ1712" i="64"/>
  <c r="BJ1727" i="64" s="1"/>
  <c r="BJ1688" i="64"/>
  <c r="BJ1703" i="64" s="1"/>
  <c r="BB2463" i="64"/>
  <c r="BB2480" i="64" s="1"/>
  <c r="BB1657" i="64"/>
  <c r="BB1679" i="64" s="1"/>
  <c r="BB2437" i="64"/>
  <c r="BB2454" i="64" s="1"/>
  <c r="BB1634" i="64"/>
  <c r="BB1648" i="64" s="1"/>
  <c r="BB2412" i="64"/>
  <c r="BB2429" i="64" s="1"/>
  <c r="BB1602" i="64"/>
  <c r="BB1625" i="64" s="1"/>
  <c r="BB2386" i="64"/>
  <c r="BB2403" i="64" s="1"/>
  <c r="BB1580" i="64"/>
  <c r="BB1593" i="64" s="1"/>
  <c r="BB1786" i="64"/>
  <c r="BB1799" i="64" s="1"/>
  <c r="BB1535" i="64"/>
  <c r="BB1570" i="64" s="1"/>
  <c r="BB2515" i="64"/>
  <c r="BB2529" i="64" s="1"/>
  <c r="BB1491" i="64"/>
  <c r="BB1526" i="64" s="1"/>
  <c r="BB1909" i="64"/>
  <c r="BB1932" i="64" s="1"/>
  <c r="BB1873" i="64"/>
  <c r="BB1900" i="64" s="1"/>
  <c r="BB1419" i="64"/>
  <c r="BB1446" i="64" s="1"/>
  <c r="BB1384" i="64"/>
  <c r="BB1411" i="64" s="1"/>
  <c r="BB1941" i="64"/>
  <c r="BB1964" i="64" s="1"/>
  <c r="BB1973" i="64"/>
  <c r="BB1998" i="64" s="1"/>
  <c r="BB1455" i="64"/>
  <c r="BB1482" i="64" s="1"/>
  <c r="BB1255" i="64"/>
  <c r="BB1268" i="64" s="1"/>
  <c r="BB1103" i="64"/>
  <c r="BB2007" i="64"/>
  <c r="BB2032" i="64" s="1"/>
  <c r="BB1325" i="64"/>
  <c r="BB1349" i="64"/>
  <c r="BB1376" i="64" s="1"/>
  <c r="BB1231" i="64"/>
  <c r="BB1246" i="64" s="1"/>
  <c r="BB1079" i="64"/>
  <c r="BB1094" i="64" s="1"/>
  <c r="BB938" i="64"/>
  <c r="BB953" i="64" s="1"/>
  <c r="BB990" i="64"/>
  <c r="BB1003" i="64" s="1"/>
  <c r="BB662" i="64"/>
  <c r="BB675" i="64" s="1"/>
  <c r="BB1688" i="64"/>
  <c r="BB1703" i="64" s="1"/>
  <c r="BB561" i="64"/>
  <c r="BB455" i="64"/>
  <c r="BB613" i="64"/>
  <c r="BB1712" i="64"/>
  <c r="BB1727" i="64" s="1"/>
  <c r="AT2463" i="64"/>
  <c r="AT2480" i="64" s="1"/>
  <c r="AT1657" i="64"/>
  <c r="AT1679" i="64" s="1"/>
  <c r="AT2437" i="64"/>
  <c r="AT2454" i="64" s="1"/>
  <c r="AT1634" i="64"/>
  <c r="AT1648" i="64" s="1"/>
  <c r="AT2386" i="64"/>
  <c r="AT2403" i="64" s="1"/>
  <c r="AT1602" i="64"/>
  <c r="AT1625" i="64" s="1"/>
  <c r="AT1786" i="64"/>
  <c r="AT1799" i="64" s="1"/>
  <c r="AT2412" i="64"/>
  <c r="AT2429" i="64" s="1"/>
  <c r="AT1580" i="64"/>
  <c r="AT1593" i="64" s="1"/>
  <c r="AT1491" i="64"/>
  <c r="AT1526" i="64" s="1"/>
  <c r="AT1909" i="64"/>
  <c r="AT1932" i="64" s="1"/>
  <c r="AT1535" i="64"/>
  <c r="AT1570" i="64" s="1"/>
  <c r="AT2515" i="64"/>
  <c r="AT2529" i="64" s="1"/>
  <c r="AT1873" i="64"/>
  <c r="AT1900" i="64" s="1"/>
  <c r="AT1941" i="64"/>
  <c r="AT1964" i="64" s="1"/>
  <c r="AT1384" i="64"/>
  <c r="AT1411" i="64" s="1"/>
  <c r="AT1973" i="64"/>
  <c r="AT1998" i="64" s="1"/>
  <c r="AT1419" i="64"/>
  <c r="AT1446" i="64" s="1"/>
  <c r="AT1255" i="64"/>
  <c r="AT1268" i="64" s="1"/>
  <c r="AT1455" i="64"/>
  <c r="AT1482" i="64" s="1"/>
  <c r="AT1103" i="64"/>
  <c r="AT1325" i="64"/>
  <c r="AT1231" i="64"/>
  <c r="AT1246" i="64" s="1"/>
  <c r="AT1349" i="64"/>
  <c r="AT1376" i="64" s="1"/>
  <c r="AT2007" i="64"/>
  <c r="AT2032" i="64" s="1"/>
  <c r="AT1079" i="64"/>
  <c r="AT1094" i="64" s="1"/>
  <c r="AT938" i="64"/>
  <c r="AT953" i="64" s="1"/>
  <c r="AT561" i="64"/>
  <c r="AT990" i="64"/>
  <c r="AT1003" i="64" s="1"/>
  <c r="AT455" i="64"/>
  <c r="AT662" i="64"/>
  <c r="AT675" i="64" s="1"/>
  <c r="AT638" i="64"/>
  <c r="AT613" i="64"/>
  <c r="AT1712" i="64"/>
  <c r="AT1727" i="64" s="1"/>
  <c r="AT1688" i="64"/>
  <c r="AT1703" i="64" s="1"/>
  <c r="AL2463" i="64"/>
  <c r="AL2480" i="64" s="1"/>
  <c r="AL1657" i="64"/>
  <c r="AL1679" i="64" s="1"/>
  <c r="AL2437" i="64"/>
  <c r="AL2454" i="64" s="1"/>
  <c r="AL2412" i="64"/>
  <c r="AL2429" i="64" s="1"/>
  <c r="AL1634" i="64"/>
  <c r="AL1648" i="64" s="1"/>
  <c r="AL2386" i="64"/>
  <c r="AL2403" i="64" s="1"/>
  <c r="AL1602" i="64"/>
  <c r="AL1625" i="64" s="1"/>
  <c r="AL1580" i="64"/>
  <c r="AL1593" i="64" s="1"/>
  <c r="AL1786" i="64"/>
  <c r="AL1799" i="64" s="1"/>
  <c r="AL2515" i="64"/>
  <c r="AL2529" i="64" s="1"/>
  <c r="AL1909" i="64"/>
  <c r="AL1932" i="64" s="1"/>
  <c r="AL1491" i="64"/>
  <c r="AL1526" i="64" s="1"/>
  <c r="AL1873" i="64"/>
  <c r="AL1900" i="64" s="1"/>
  <c r="AL1535" i="64"/>
  <c r="AL1570" i="64" s="1"/>
  <c r="AL1384" i="64"/>
  <c r="AL1411" i="64" s="1"/>
  <c r="AL1941" i="64"/>
  <c r="AL1964" i="64" s="1"/>
  <c r="AL1973" i="64"/>
  <c r="AL1998" i="64" s="1"/>
  <c r="AL1255" i="64"/>
  <c r="AL1268" i="64" s="1"/>
  <c r="AL1325" i="64"/>
  <c r="AL1103" i="64"/>
  <c r="AL2007" i="64"/>
  <c r="AL2032" i="64" s="1"/>
  <c r="AL1419" i="64"/>
  <c r="AL1446" i="64" s="1"/>
  <c r="AL1455" i="64"/>
  <c r="AL1482" i="64" s="1"/>
  <c r="AL1231" i="64"/>
  <c r="AL1246" i="64" s="1"/>
  <c r="AL1349" i="64"/>
  <c r="AL1376" i="64" s="1"/>
  <c r="AL1079" i="64"/>
  <c r="AL1094" i="64" s="1"/>
  <c r="AL938" i="64"/>
  <c r="AL953" i="64" s="1"/>
  <c r="AL638" i="64"/>
  <c r="AL1688" i="64"/>
  <c r="AL1703" i="64" s="1"/>
  <c r="AL561" i="64"/>
  <c r="AL455" i="64"/>
  <c r="AL613" i="64"/>
  <c r="AL1712" i="64"/>
  <c r="AL1727" i="64" s="1"/>
  <c r="AL662" i="64"/>
  <c r="AL675" i="64" s="1"/>
  <c r="AL990" i="64"/>
  <c r="AL1003" i="64" s="1"/>
  <c r="AD2463" i="64"/>
  <c r="AD2480" i="64" s="1"/>
  <c r="AD1657" i="64"/>
  <c r="AD1679" i="64" s="1"/>
  <c r="AD2437" i="64"/>
  <c r="AD2454" i="64" s="1"/>
  <c r="AD2386" i="64"/>
  <c r="AD2403" i="64" s="1"/>
  <c r="AD2412" i="64"/>
  <c r="AD2429" i="64" s="1"/>
  <c r="AD1602" i="64"/>
  <c r="AD1625" i="64" s="1"/>
  <c r="AD1634" i="64"/>
  <c r="AD1648" i="64" s="1"/>
  <c r="AD1580" i="64"/>
  <c r="AD1593" i="64" s="1"/>
  <c r="AD1491" i="64"/>
  <c r="AD1526" i="64" s="1"/>
  <c r="AD2515" i="64"/>
  <c r="AD2529" i="64" s="1"/>
  <c r="AD1535" i="64"/>
  <c r="AD1570" i="64" s="1"/>
  <c r="AD1909" i="64"/>
  <c r="AD1932" i="64" s="1"/>
  <c r="AD1786" i="64"/>
  <c r="AD1799" i="64" s="1"/>
  <c r="AD1873" i="64"/>
  <c r="AD1900" i="64" s="1"/>
  <c r="AD1941" i="64"/>
  <c r="AD1964" i="64" s="1"/>
  <c r="AD1384" i="64"/>
  <c r="AD1411" i="64" s="1"/>
  <c r="AD1455" i="64"/>
  <c r="AD1482" i="64" s="1"/>
  <c r="AD1973" i="64"/>
  <c r="AD1998" i="64" s="1"/>
  <c r="AD1419" i="64"/>
  <c r="AD1446" i="64" s="1"/>
  <c r="AD1255" i="64"/>
  <c r="AD1268" i="64" s="1"/>
  <c r="AD1349" i="64"/>
  <c r="AD1376" i="64" s="1"/>
  <c r="AD1103" i="64"/>
  <c r="AD2007" i="64"/>
  <c r="AD2032" i="64" s="1"/>
  <c r="AD1231" i="64"/>
  <c r="AD1246" i="64" s="1"/>
  <c r="AD1325" i="64"/>
  <c r="AD1079" i="64"/>
  <c r="AD1094" i="64" s="1"/>
  <c r="AD938" i="64"/>
  <c r="AD953" i="64" s="1"/>
  <c r="AD662" i="64"/>
  <c r="AD675" i="64" s="1"/>
  <c r="AD990" i="64"/>
  <c r="AD1003" i="64" s="1"/>
  <c r="AD561" i="64"/>
  <c r="AD455" i="64"/>
  <c r="AD613" i="64"/>
  <c r="AD1712" i="64"/>
  <c r="AD1727" i="64" s="1"/>
  <c r="AD1688" i="64"/>
  <c r="AD1703" i="64" s="1"/>
  <c r="AD638" i="64"/>
  <c r="V2463" i="64"/>
  <c r="V2480" i="64" s="1"/>
  <c r="V1657" i="64"/>
  <c r="V1679" i="64" s="1"/>
  <c r="V2437" i="64"/>
  <c r="V2454" i="64" s="1"/>
  <c r="V2412" i="64"/>
  <c r="V2429" i="64" s="1"/>
  <c r="V1634" i="64"/>
  <c r="V1648" i="64" s="1"/>
  <c r="V1602" i="64"/>
  <c r="V1625" i="64" s="1"/>
  <c r="V2386" i="64"/>
  <c r="V2403" i="64" s="1"/>
  <c r="V1786" i="64"/>
  <c r="V1799" i="64" s="1"/>
  <c r="V1580" i="64"/>
  <c r="V1593" i="64" s="1"/>
  <c r="V1535" i="64"/>
  <c r="V1570" i="64" s="1"/>
  <c r="V1909" i="64"/>
  <c r="V1932" i="64" s="1"/>
  <c r="V2515" i="64"/>
  <c r="V2529" i="64" s="1"/>
  <c r="V1491" i="64"/>
  <c r="V1526" i="64" s="1"/>
  <c r="V1873" i="64"/>
  <c r="V1900" i="64" s="1"/>
  <c r="V1384" i="64"/>
  <c r="V1411" i="64" s="1"/>
  <c r="V1419" i="64"/>
  <c r="V1446" i="64" s="1"/>
  <c r="V1973" i="64"/>
  <c r="V1998" i="64" s="1"/>
  <c r="V1455" i="64"/>
  <c r="V1482" i="64" s="1"/>
  <c r="V1255" i="64"/>
  <c r="V1268" i="64" s="1"/>
  <c r="V1941" i="64"/>
  <c r="V1964" i="64" s="1"/>
  <c r="V1103" i="64"/>
  <c r="V1349" i="64"/>
  <c r="V1376" i="64" s="1"/>
  <c r="V2007" i="64"/>
  <c r="V2032" i="64" s="1"/>
  <c r="V1325" i="64"/>
  <c r="V1231" i="64"/>
  <c r="V1246" i="64" s="1"/>
  <c r="V1079" i="64"/>
  <c r="V1094" i="64" s="1"/>
  <c r="V938" i="64"/>
  <c r="V953" i="64" s="1"/>
  <c r="V1688" i="64"/>
  <c r="V1703" i="64" s="1"/>
  <c r="V561" i="64"/>
  <c r="V662" i="64"/>
  <c r="V675" i="64" s="1"/>
  <c r="V638" i="64"/>
  <c r="V455" i="64"/>
  <c r="V990" i="64"/>
  <c r="V1003" i="64" s="1"/>
  <c r="V613" i="64"/>
  <c r="V1712" i="64"/>
  <c r="V1727"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AV455" i="64"/>
  <c r="BI455" i="64"/>
  <c r="BU455" i="64"/>
  <c r="CI455" i="64"/>
  <c r="AL458" i="64"/>
  <c r="AW458" i="64"/>
  <c r="BK458" i="64"/>
  <c r="BX458" i="64"/>
  <c r="CJ458" i="64"/>
  <c r="AD459" i="64"/>
  <c r="AO459" i="64"/>
  <c r="BP459" i="64"/>
  <c r="CB459" i="64"/>
  <c r="AG1711" i="64"/>
  <c r="AR1711" i="64"/>
  <c r="BF1711" i="64"/>
  <c r="BS1711" i="64"/>
  <c r="CF1711" i="64"/>
  <c r="BO1712" i="64"/>
  <c r="BO1727" i="64" s="1"/>
  <c r="AA1715" i="64"/>
  <c r="BE561" i="64"/>
  <c r="AN564" i="64"/>
  <c r="AF565" i="64"/>
  <c r="BR588" i="64"/>
  <c r="BR603" i="64" s="1"/>
  <c r="BJ589" i="64"/>
  <c r="AS592" i="64"/>
  <c r="AK593" i="64"/>
  <c r="AF642" i="64"/>
  <c r="BA1687" i="64"/>
  <c r="BA1702" i="64" s="1"/>
  <c r="CC937" i="64"/>
  <c r="CC952" i="64" s="1"/>
  <c r="BL993" i="64"/>
  <c r="BQ1324" i="64"/>
  <c r="BQ1339" i="64" s="1"/>
  <c r="AM1656" i="64"/>
  <c r="AM2462" i="64"/>
  <c r="AM2479" i="64" s="1"/>
  <c r="AM2411" i="64"/>
  <c r="AM2428" i="64" s="1"/>
  <c r="AM2436" i="64"/>
  <c r="AM2453" i="64" s="1"/>
  <c r="AM2385" i="64"/>
  <c r="AM2402" i="64" s="1"/>
  <c r="AM1785" i="64"/>
  <c r="AM1798" i="64" s="1"/>
  <c r="AM1601" i="64"/>
  <c r="AM1624" i="64" s="1"/>
  <c r="AM1490" i="64"/>
  <c r="AM1525" i="64" s="1"/>
  <c r="AM1579" i="64"/>
  <c r="AM1592" i="64" s="1"/>
  <c r="AM2514" i="64"/>
  <c r="AM2528" i="64" s="1"/>
  <c r="AM1633" i="64"/>
  <c r="AM1647" i="64" s="1"/>
  <c r="AM1534" i="64"/>
  <c r="AM1908" i="64"/>
  <c r="AM1931" i="64" s="1"/>
  <c r="AM1383" i="64"/>
  <c r="AM1410" i="64" s="1"/>
  <c r="AM1872" i="64"/>
  <c r="AM1899" i="64" s="1"/>
  <c r="AM1454" i="64"/>
  <c r="AM1481" i="64" s="1"/>
  <c r="AM1972" i="64"/>
  <c r="AM1997" i="64" s="1"/>
  <c r="AM1418" i="64"/>
  <c r="AM1445" i="64" s="1"/>
  <c r="AM1940" i="64"/>
  <c r="AM1963" i="64" s="1"/>
  <c r="AM2006" i="64"/>
  <c r="AM2031" i="64" s="1"/>
  <c r="AM1348" i="64"/>
  <c r="AM1375" i="64" s="1"/>
  <c r="AM1254" i="64"/>
  <c r="AM1267" i="64" s="1"/>
  <c r="AM1324" i="64"/>
  <c r="AM1339" i="64" s="1"/>
  <c r="AM989" i="64"/>
  <c r="AM1002" i="64" s="1"/>
  <c r="AM1078" i="64"/>
  <c r="AM1093" i="64" s="1"/>
  <c r="AM1230" i="64"/>
  <c r="AM1245" i="64" s="1"/>
  <c r="AM937" i="64"/>
  <c r="AM952" i="64" s="1"/>
  <c r="AM1687" i="64"/>
  <c r="AM1702" i="64" s="1"/>
  <c r="AM661" i="64"/>
  <c r="AM637" i="64"/>
  <c r="AM560" i="64"/>
  <c r="AM580" i="64" s="1"/>
  <c r="AM612" i="64"/>
  <c r="AM1102" i="64"/>
  <c r="AM588" i="64"/>
  <c r="AM603" i="64" s="1"/>
  <c r="BK1661" i="64"/>
  <c r="BK2467" i="64"/>
  <c r="BK2416" i="64"/>
  <c r="BK2441" i="64"/>
  <c r="BK1638" i="64"/>
  <c r="BK1652" i="64" s="1"/>
  <c r="BK1606" i="64"/>
  <c r="BK2390" i="64"/>
  <c r="BK2407" i="64" s="1"/>
  <c r="BK1584" i="64"/>
  <c r="BK1597" i="64" s="1"/>
  <c r="BK1790" i="64"/>
  <c r="BK1803" i="64" s="1"/>
  <c r="BK2519" i="64"/>
  <c r="BK2533" i="64" s="1"/>
  <c r="BK1495" i="64"/>
  <c r="BK1530" i="64" s="1"/>
  <c r="BK1539" i="64"/>
  <c r="BK1574" i="64" s="1"/>
  <c r="BK1945" i="64"/>
  <c r="BK1968" i="64" s="1"/>
  <c r="BK1877" i="64"/>
  <c r="BK1904" i="64" s="1"/>
  <c r="BK1913" i="64"/>
  <c r="BK1936" i="64" s="1"/>
  <c r="BK1459" i="64"/>
  <c r="BK1486" i="64" s="1"/>
  <c r="BK1423" i="64"/>
  <c r="BK1450" i="64" s="1"/>
  <c r="BK1977" i="64"/>
  <c r="BK2002" i="64" s="1"/>
  <c r="BK1388" i="64"/>
  <c r="BK1415" i="64" s="1"/>
  <c r="BK2011" i="64"/>
  <c r="BK2036" i="64" s="1"/>
  <c r="BK1353" i="64"/>
  <c r="BK1380" i="64" s="1"/>
  <c r="BK1235" i="64"/>
  <c r="BK1259" i="64"/>
  <c r="BK1272" i="64" s="1"/>
  <c r="BK1329" i="64"/>
  <c r="BK1107" i="64"/>
  <c r="BK942" i="64"/>
  <c r="BK1692" i="64"/>
  <c r="BK1707" i="64" s="1"/>
  <c r="BK1083" i="64"/>
  <c r="BK1098" i="64" s="1"/>
  <c r="BK666" i="64"/>
  <c r="BK679" i="64" s="1"/>
  <c r="BK642" i="64"/>
  <c r="BK565" i="64"/>
  <c r="BK1716" i="64"/>
  <c r="BK994" i="64"/>
  <c r="BK1007" i="64" s="1"/>
  <c r="BK593" i="64"/>
  <c r="CB1660" i="64"/>
  <c r="CB2466" i="64"/>
  <c r="CB2415" i="64"/>
  <c r="CB2389" i="64"/>
  <c r="CB1637" i="64"/>
  <c r="CB2440" i="64"/>
  <c r="CB1605" i="64"/>
  <c r="CB1789" i="64"/>
  <c r="CB1583" i="64"/>
  <c r="CB2518" i="64"/>
  <c r="CB1494" i="64"/>
  <c r="CB1538" i="64"/>
  <c r="CB1876" i="64"/>
  <c r="CB1458" i="64"/>
  <c r="CB1944" i="64"/>
  <c r="CB1912" i="64"/>
  <c r="CB1422" i="64"/>
  <c r="CB2010" i="64"/>
  <c r="CB1352" i="64"/>
  <c r="CB1387" i="64"/>
  <c r="CB1328" i="64"/>
  <c r="CB1234" i="64"/>
  <c r="CB1249" i="64" s="1"/>
  <c r="CB1258" i="64"/>
  <c r="CB1106" i="64"/>
  <c r="CB1225" i="64" s="1"/>
  <c r="CB1976" i="64"/>
  <c r="CB1691" i="64"/>
  <c r="CB665" i="64"/>
  <c r="CB678" i="64" s="1"/>
  <c r="CB993" i="64"/>
  <c r="CB941" i="64"/>
  <c r="CB616" i="64"/>
  <c r="CB1715" i="64"/>
  <c r="CB641" i="64"/>
  <c r="CB408" i="64"/>
  <c r="CB592" i="64"/>
  <c r="CK1657" i="64"/>
  <c r="CK1679" i="64" s="1"/>
  <c r="CK2463" i="64"/>
  <c r="CK2480" i="64" s="1"/>
  <c r="CK2412" i="64"/>
  <c r="CK2429" i="64" s="1"/>
  <c r="CK2437" i="64"/>
  <c r="CK2454" i="64" s="1"/>
  <c r="CK2386" i="64"/>
  <c r="CK2403" i="64" s="1"/>
  <c r="CK1634" i="64"/>
  <c r="CK1648" i="64" s="1"/>
  <c r="CK1602" i="64"/>
  <c r="CK1625" i="64" s="1"/>
  <c r="CK1580" i="64"/>
  <c r="CK1593" i="64" s="1"/>
  <c r="CK1786" i="64"/>
  <c r="CK1799" i="64" s="1"/>
  <c r="CK2515" i="64"/>
  <c r="CK2529" i="64" s="1"/>
  <c r="CK1491" i="64"/>
  <c r="CK1526" i="64" s="1"/>
  <c r="CK1535" i="64"/>
  <c r="CK1570" i="64" s="1"/>
  <c r="CK1873" i="64"/>
  <c r="CK1900" i="64" s="1"/>
  <c r="CK1941" i="64"/>
  <c r="CK1964" i="64" s="1"/>
  <c r="CK1909" i="64"/>
  <c r="CK1932" i="64" s="1"/>
  <c r="CK1455" i="64"/>
  <c r="CK1482" i="64" s="1"/>
  <c r="CK1419" i="64"/>
  <c r="CK1446" i="64" s="1"/>
  <c r="CK2007" i="64"/>
  <c r="CK2032" i="64" s="1"/>
  <c r="CK1349" i="64"/>
  <c r="CK1376" i="64" s="1"/>
  <c r="CK1384" i="64"/>
  <c r="CK1411" i="64" s="1"/>
  <c r="CK1973" i="64"/>
  <c r="CK1998" i="64" s="1"/>
  <c r="CK1325" i="64"/>
  <c r="CK1231" i="64"/>
  <c r="CK1246" i="64" s="1"/>
  <c r="CK1255" i="64"/>
  <c r="CK1268" i="64" s="1"/>
  <c r="CK1103" i="64"/>
  <c r="CK1079" i="64"/>
  <c r="CK1094" i="64" s="1"/>
  <c r="CK1688" i="64"/>
  <c r="CK1703" i="64" s="1"/>
  <c r="CK662" i="64"/>
  <c r="CK675" i="64" s="1"/>
  <c r="CK938" i="64"/>
  <c r="CK953" i="64" s="1"/>
  <c r="CK613" i="64"/>
  <c r="CK990" i="64"/>
  <c r="CK1003" i="64" s="1"/>
  <c r="CK1712" i="64"/>
  <c r="CK1727" i="64" s="1"/>
  <c r="CK638" i="64"/>
  <c r="CK589" i="64"/>
  <c r="AO1657" i="64"/>
  <c r="AO1679" i="64" s="1"/>
  <c r="AO2463" i="64"/>
  <c r="AO2480" i="64" s="1"/>
  <c r="AO2437" i="64"/>
  <c r="AO2454" i="64" s="1"/>
  <c r="AO2386" i="64"/>
  <c r="AO2403" i="64" s="1"/>
  <c r="AO2412" i="64"/>
  <c r="AO2429" i="64" s="1"/>
  <c r="AO1634" i="64"/>
  <c r="AO1648" i="64" s="1"/>
  <c r="AO1602" i="64"/>
  <c r="AO1625" i="64" s="1"/>
  <c r="AO2515" i="64"/>
  <c r="AO2529" i="64" s="1"/>
  <c r="AO1580" i="64"/>
  <c r="AO1593" i="64" s="1"/>
  <c r="AO1786" i="64"/>
  <c r="AO1799" i="64" s="1"/>
  <c r="AO1491" i="64"/>
  <c r="AO1526" i="64" s="1"/>
  <c r="AO1873" i="64"/>
  <c r="AO1900" i="64" s="1"/>
  <c r="AO1535" i="64"/>
  <c r="AO1570" i="64" s="1"/>
  <c r="AO1941" i="64"/>
  <c r="AO1964" i="64" s="1"/>
  <c r="AO1909" i="64"/>
  <c r="AO1932" i="64" s="1"/>
  <c r="AO1455" i="64"/>
  <c r="AO1482" i="64" s="1"/>
  <c r="AO2007" i="64"/>
  <c r="AO2032" i="64" s="1"/>
  <c r="AO1384" i="64"/>
  <c r="AO1411" i="64" s="1"/>
  <c r="AO1419" i="64"/>
  <c r="AO1446" i="64" s="1"/>
  <c r="AO1349" i="64"/>
  <c r="AO1376" i="64" s="1"/>
  <c r="AO1255" i="64"/>
  <c r="AO1268" i="64" s="1"/>
  <c r="AO1231" i="64"/>
  <c r="AO1246" i="64" s="1"/>
  <c r="AO1325" i="64"/>
  <c r="AO1103" i="64"/>
  <c r="AO1973" i="64"/>
  <c r="AO1998" i="64" s="1"/>
  <c r="AO1079" i="64"/>
  <c r="AO1094" i="64" s="1"/>
  <c r="AO1688" i="64"/>
  <c r="AO1703" i="64" s="1"/>
  <c r="AO662" i="64"/>
  <c r="AO675" i="64" s="1"/>
  <c r="AO613" i="64"/>
  <c r="AO1712" i="64"/>
  <c r="AO1727" i="64" s="1"/>
  <c r="AO938" i="64"/>
  <c r="AO953" i="64" s="1"/>
  <c r="AO990" i="64"/>
  <c r="AO1003" i="64" s="1"/>
  <c r="AO589" i="64"/>
  <c r="AO638" i="64"/>
  <c r="BU405" i="64"/>
  <c r="AV408" i="64"/>
  <c r="CC455" i="64"/>
  <c r="CE1656" i="64"/>
  <c r="CE2462" i="64"/>
  <c r="CE2479" i="64" s="1"/>
  <c r="CE2436" i="64"/>
  <c r="CE2453" i="64" s="1"/>
  <c r="CE2385" i="64"/>
  <c r="CE2402" i="64" s="1"/>
  <c r="CE1633" i="64"/>
  <c r="CE1647" i="64" s="1"/>
  <c r="CE1601" i="64"/>
  <c r="CE1624" i="64" s="1"/>
  <c r="CE2411" i="64"/>
  <c r="CE2428" i="64" s="1"/>
  <c r="CE1785" i="64"/>
  <c r="CE1798" i="64" s="1"/>
  <c r="CE1579" i="64"/>
  <c r="CE1592" i="64" s="1"/>
  <c r="CE1534" i="64"/>
  <c r="CE2514" i="64"/>
  <c r="CE2528" i="64" s="1"/>
  <c r="CE1940" i="64"/>
  <c r="CE1963" i="64" s="1"/>
  <c r="CE1490" i="64"/>
  <c r="CE1525" i="64" s="1"/>
  <c r="CE1908" i="64"/>
  <c r="CE1931" i="64" s="1"/>
  <c r="CE1454" i="64"/>
  <c r="CE1481" i="64" s="1"/>
  <c r="CE1872" i="64"/>
  <c r="CE1899" i="64" s="1"/>
  <c r="CE1418" i="64"/>
  <c r="CE1445" i="64" s="1"/>
  <c r="CE1348" i="64"/>
  <c r="CE1375" i="64" s="1"/>
  <c r="CE1324" i="64"/>
  <c r="CE1339" i="64" s="1"/>
  <c r="CE1383" i="64"/>
  <c r="CE1410" i="64" s="1"/>
  <c r="CE1972" i="64"/>
  <c r="CE1997" i="64" s="1"/>
  <c r="CE2006" i="64"/>
  <c r="CE2031" i="64" s="1"/>
  <c r="CE1230" i="64"/>
  <c r="CE1245" i="64" s="1"/>
  <c r="CE1687" i="64"/>
  <c r="CE1702" i="64" s="1"/>
  <c r="CE637" i="64"/>
  <c r="CE1254" i="64"/>
  <c r="CE1267" i="64" s="1"/>
  <c r="CE989" i="64"/>
  <c r="CE1002" i="64" s="1"/>
  <c r="CE1102" i="64"/>
  <c r="CE1078" i="64"/>
  <c r="CE1093" i="64" s="1"/>
  <c r="CE661" i="64"/>
  <c r="CE588" i="64"/>
  <c r="CE603" i="64" s="1"/>
  <c r="CE560" i="64"/>
  <c r="CE580" i="64" s="1"/>
  <c r="CE937" i="64"/>
  <c r="CE952" i="64" s="1"/>
  <c r="CE454" i="64"/>
  <c r="BW1656" i="64"/>
  <c r="BW2462" i="64"/>
  <c r="BW2479" i="64" s="1"/>
  <c r="BW2436" i="64"/>
  <c r="BW2453" i="64" s="1"/>
  <c r="BW2385" i="64"/>
  <c r="BW2402" i="64" s="1"/>
  <c r="BW2411" i="64"/>
  <c r="BW2428" i="64" s="1"/>
  <c r="BW1633" i="64"/>
  <c r="BW1647" i="64" s="1"/>
  <c r="BW1601" i="64"/>
  <c r="BW1624" i="64" s="1"/>
  <c r="BW1785" i="64"/>
  <c r="BW1798" i="64" s="1"/>
  <c r="BW1579" i="64"/>
  <c r="BW1592" i="64" s="1"/>
  <c r="BW2514" i="64"/>
  <c r="BW2528" i="64" s="1"/>
  <c r="BW1940" i="64"/>
  <c r="BW1963" i="64" s="1"/>
  <c r="BW1908" i="64"/>
  <c r="BW1931" i="64" s="1"/>
  <c r="BW1534" i="64"/>
  <c r="BW1454" i="64"/>
  <c r="BW1481" i="64" s="1"/>
  <c r="BW1418" i="64"/>
  <c r="BW1445" i="64" s="1"/>
  <c r="BW1490" i="64"/>
  <c r="BW1525" i="64" s="1"/>
  <c r="BW1383" i="64"/>
  <c r="BW1410" i="64" s="1"/>
  <c r="BW1348" i="64"/>
  <c r="BW1375" i="64" s="1"/>
  <c r="BW1324" i="64"/>
  <c r="BW1339" i="64" s="1"/>
  <c r="BW1972" i="64"/>
  <c r="BW1997" i="64" s="1"/>
  <c r="BW1230" i="64"/>
  <c r="BW1245" i="64" s="1"/>
  <c r="BW1872" i="64"/>
  <c r="BW1899" i="64" s="1"/>
  <c r="BW2006" i="64"/>
  <c r="BW2031" i="64" s="1"/>
  <c r="BW1254" i="64"/>
  <c r="BW1267" i="64" s="1"/>
  <c r="BW1687" i="64"/>
  <c r="BW1702" i="64" s="1"/>
  <c r="BW1102" i="64"/>
  <c r="BW637" i="64"/>
  <c r="BW989" i="64"/>
  <c r="BW1002" i="64" s="1"/>
  <c r="BW1078" i="64"/>
  <c r="BW1093" i="64" s="1"/>
  <c r="BW937" i="64"/>
  <c r="BW952" i="64" s="1"/>
  <c r="BW588" i="64"/>
  <c r="BW603" i="64" s="1"/>
  <c r="BW661" i="64"/>
  <c r="BW560" i="64"/>
  <c r="BW580" i="64" s="1"/>
  <c r="BW454" i="64"/>
  <c r="BO1656" i="64"/>
  <c r="BO2462" i="64"/>
  <c r="BO2479" i="64" s="1"/>
  <c r="BO2436" i="64"/>
  <c r="BO2453" i="64" s="1"/>
  <c r="BO2411" i="64"/>
  <c r="BO2428" i="64" s="1"/>
  <c r="BO2385" i="64"/>
  <c r="BO2402" i="64" s="1"/>
  <c r="BO1633" i="64"/>
  <c r="BO1647" i="64" s="1"/>
  <c r="BO1601" i="64"/>
  <c r="BO1624" i="64" s="1"/>
  <c r="BO1785" i="64"/>
  <c r="BO1798" i="64" s="1"/>
  <c r="BO1579" i="64"/>
  <c r="BO1592" i="64" s="1"/>
  <c r="BO2514" i="64"/>
  <c r="BO2528" i="64" s="1"/>
  <c r="BO1534" i="64"/>
  <c r="BO1940" i="64"/>
  <c r="BO1963" i="64" s="1"/>
  <c r="BO1490" i="64"/>
  <c r="BO1525" i="64" s="1"/>
  <c r="BO1908" i="64"/>
  <c r="BO1931" i="64" s="1"/>
  <c r="BO1454" i="64"/>
  <c r="BO1481" i="64" s="1"/>
  <c r="BO1872" i="64"/>
  <c r="BO1899" i="64" s="1"/>
  <c r="BO1418" i="64"/>
  <c r="BO1445" i="64" s="1"/>
  <c r="BO1348" i="64"/>
  <c r="BO1375" i="64" s="1"/>
  <c r="BO1324" i="64"/>
  <c r="BO1339" i="64" s="1"/>
  <c r="BO1972" i="64"/>
  <c r="BO1997" i="64" s="1"/>
  <c r="BO2006" i="64"/>
  <c r="BO2031" i="64" s="1"/>
  <c r="BO1230" i="64"/>
  <c r="BO1245" i="64" s="1"/>
  <c r="BO1254" i="64"/>
  <c r="BO1267" i="64" s="1"/>
  <c r="BO1687" i="64"/>
  <c r="BO1702" i="64" s="1"/>
  <c r="BO1102" i="64"/>
  <c r="BO637" i="64"/>
  <c r="BO1383" i="64"/>
  <c r="BO1410" i="64" s="1"/>
  <c r="BO989" i="64"/>
  <c r="BO1002" i="64" s="1"/>
  <c r="BO1078" i="64"/>
  <c r="BO1093" i="64" s="1"/>
  <c r="BO588" i="64"/>
  <c r="BO603" i="64" s="1"/>
  <c r="BO937" i="64"/>
  <c r="BO952" i="64" s="1"/>
  <c r="BO560" i="64"/>
  <c r="BO580" i="64" s="1"/>
  <c r="BO661" i="64"/>
  <c r="BO454" i="64"/>
  <c r="BG1656" i="64"/>
  <c r="BG2462" i="64"/>
  <c r="BG2479" i="64" s="1"/>
  <c r="BG2436" i="64"/>
  <c r="BG2453" i="64" s="1"/>
  <c r="BG2385" i="64"/>
  <c r="BG2402" i="64" s="1"/>
  <c r="BG1633" i="64"/>
  <c r="BG1647" i="64" s="1"/>
  <c r="BG1601" i="64"/>
  <c r="BG1624" i="64" s="1"/>
  <c r="BG2411" i="64"/>
  <c r="BG2428" i="64" s="1"/>
  <c r="BG1579" i="64"/>
  <c r="BG1592" i="64" s="1"/>
  <c r="BG1785" i="64"/>
  <c r="BG1798" i="64" s="1"/>
  <c r="BG2514" i="64"/>
  <c r="BG2528" i="64" s="1"/>
  <c r="BG1940" i="64"/>
  <c r="BG1963" i="64" s="1"/>
  <c r="BG1534" i="64"/>
  <c r="BG1908" i="64"/>
  <c r="BG1931" i="64" s="1"/>
  <c r="BG1490" i="64"/>
  <c r="BG1525" i="64" s="1"/>
  <c r="BG1872" i="64"/>
  <c r="BG1899" i="64" s="1"/>
  <c r="BG1454" i="64"/>
  <c r="BG1481" i="64" s="1"/>
  <c r="BG1418" i="64"/>
  <c r="BG1445" i="64" s="1"/>
  <c r="BG1348" i="64"/>
  <c r="BG1375" i="64" s="1"/>
  <c r="BG1324" i="64"/>
  <c r="BG1339" i="64" s="1"/>
  <c r="BG1383" i="64"/>
  <c r="BG1410" i="64" s="1"/>
  <c r="BG1972" i="64"/>
  <c r="BG1997" i="64" s="1"/>
  <c r="BG1230" i="64"/>
  <c r="BG1245" i="64" s="1"/>
  <c r="BG1254" i="64"/>
  <c r="BG1267" i="64" s="1"/>
  <c r="BG2006" i="64"/>
  <c r="BG2031" i="64" s="1"/>
  <c r="BG1102" i="64"/>
  <c r="BG1687" i="64"/>
  <c r="BG1702" i="64" s="1"/>
  <c r="BG637" i="64"/>
  <c r="BG989" i="64"/>
  <c r="BG1002" i="64" s="1"/>
  <c r="BG661" i="64"/>
  <c r="BG588" i="64"/>
  <c r="BG603" i="64" s="1"/>
  <c r="BG1078" i="64"/>
  <c r="BG1093" i="64" s="1"/>
  <c r="BG560" i="64"/>
  <c r="BG580" i="64" s="1"/>
  <c r="BG454" i="64"/>
  <c r="AY1656" i="64"/>
  <c r="AY2462" i="64"/>
  <c r="AY2479" i="64" s="1"/>
  <c r="AY2436" i="64"/>
  <c r="AY2453" i="64" s="1"/>
  <c r="AY2385" i="64"/>
  <c r="AY2402" i="64" s="1"/>
  <c r="AY1633" i="64"/>
  <c r="AY1647" i="64" s="1"/>
  <c r="AY1601" i="64"/>
  <c r="AY1624" i="64" s="1"/>
  <c r="AY2411" i="64"/>
  <c r="AY2428" i="64" s="1"/>
  <c r="AY1579" i="64"/>
  <c r="AY1592" i="64" s="1"/>
  <c r="AY1534" i="64"/>
  <c r="AY1785" i="64"/>
  <c r="AY1798" i="64" s="1"/>
  <c r="AY2514" i="64"/>
  <c r="AY2528" i="64" s="1"/>
  <c r="AY1940" i="64"/>
  <c r="AY1963" i="64" s="1"/>
  <c r="AY1490" i="64"/>
  <c r="AY1525" i="64" s="1"/>
  <c r="AY1908" i="64"/>
  <c r="AY1931" i="64" s="1"/>
  <c r="AY1454" i="64"/>
  <c r="AY1481" i="64" s="1"/>
  <c r="AY1418" i="64"/>
  <c r="AY1445" i="64" s="1"/>
  <c r="AY1383" i="64"/>
  <c r="AY1410" i="64" s="1"/>
  <c r="AY1872" i="64"/>
  <c r="AY1899" i="64" s="1"/>
  <c r="AY1348" i="64"/>
  <c r="AY1375" i="64" s="1"/>
  <c r="AY1324" i="64"/>
  <c r="AY1339" i="64" s="1"/>
  <c r="AY1972" i="64"/>
  <c r="AY1997" i="64" s="1"/>
  <c r="AY2006" i="64"/>
  <c r="AY2031" i="64" s="1"/>
  <c r="AY1230" i="64"/>
  <c r="AY1245" i="64" s="1"/>
  <c r="AY1687" i="64"/>
  <c r="AY1702" i="64" s="1"/>
  <c r="AY1254" i="64"/>
  <c r="AY1267" i="64" s="1"/>
  <c r="AY637" i="64"/>
  <c r="AY989" i="64"/>
  <c r="AY1002" i="64" s="1"/>
  <c r="AY1102" i="64"/>
  <c r="AY937" i="64"/>
  <c r="AY952" i="64" s="1"/>
  <c r="AY588" i="64"/>
  <c r="AY603" i="64" s="1"/>
  <c r="AY1078" i="64"/>
  <c r="AY1093" i="64" s="1"/>
  <c r="AY661" i="64"/>
  <c r="AY560" i="64"/>
  <c r="AY580" i="64" s="1"/>
  <c r="AY454" i="64"/>
  <c r="AQ1656" i="64"/>
  <c r="AQ2462" i="64"/>
  <c r="AQ2479" i="64" s="1"/>
  <c r="AQ2436" i="64"/>
  <c r="AQ2453" i="64" s="1"/>
  <c r="AQ2385" i="64"/>
  <c r="AQ2402" i="64" s="1"/>
  <c r="AQ2411" i="64"/>
  <c r="AQ2428" i="64" s="1"/>
  <c r="AQ1633" i="64"/>
  <c r="AQ1647" i="64" s="1"/>
  <c r="AQ1601" i="64"/>
  <c r="AQ1624" i="64" s="1"/>
  <c r="AQ1785" i="64"/>
  <c r="AQ1798" i="64" s="1"/>
  <c r="AQ1579" i="64"/>
  <c r="AQ1592" i="64" s="1"/>
  <c r="AQ1490" i="64"/>
  <c r="AQ1525" i="64" s="1"/>
  <c r="AQ1940" i="64"/>
  <c r="AQ1963" i="64" s="1"/>
  <c r="AQ2514" i="64"/>
  <c r="AQ2528" i="64" s="1"/>
  <c r="AQ1534" i="64"/>
  <c r="AQ1908" i="64"/>
  <c r="AQ1931" i="64" s="1"/>
  <c r="AQ1454" i="64"/>
  <c r="AQ1481" i="64" s="1"/>
  <c r="AQ1872" i="64"/>
  <c r="AQ1899" i="64" s="1"/>
  <c r="AQ1418" i="64"/>
  <c r="AQ1445" i="64" s="1"/>
  <c r="AQ1348" i="64"/>
  <c r="AQ1375" i="64" s="1"/>
  <c r="AQ1324" i="64"/>
  <c r="AQ1339" i="64" s="1"/>
  <c r="AQ1972" i="64"/>
  <c r="AQ1997" i="64" s="1"/>
  <c r="AQ1383" i="64"/>
  <c r="AQ1410" i="64" s="1"/>
  <c r="AQ1230" i="64"/>
  <c r="AQ1245" i="64" s="1"/>
  <c r="AQ2006" i="64"/>
  <c r="AQ2031" i="64" s="1"/>
  <c r="AQ1254" i="64"/>
  <c r="AQ1267" i="64" s="1"/>
  <c r="AQ1687" i="64"/>
  <c r="AQ1702" i="64" s="1"/>
  <c r="AQ1102" i="64"/>
  <c r="AQ637" i="64"/>
  <c r="AQ989" i="64"/>
  <c r="AQ1002" i="64" s="1"/>
  <c r="AQ588" i="64"/>
  <c r="AQ603" i="64" s="1"/>
  <c r="AQ1078" i="64"/>
  <c r="AQ1093" i="64" s="1"/>
  <c r="AQ937" i="64"/>
  <c r="AQ952" i="64" s="1"/>
  <c r="AQ560" i="64"/>
  <c r="AQ580" i="64" s="1"/>
  <c r="AQ454" i="64"/>
  <c r="AI1656" i="64"/>
  <c r="AI2462" i="64"/>
  <c r="AI2479" i="64" s="1"/>
  <c r="AI2436" i="64"/>
  <c r="AI2453" i="64" s="1"/>
  <c r="AI2385" i="64"/>
  <c r="AI2402" i="64" s="1"/>
  <c r="AI1633" i="64"/>
  <c r="AI1647" i="64" s="1"/>
  <c r="AI1601" i="64"/>
  <c r="AI1624" i="64" s="1"/>
  <c r="AI2411" i="64"/>
  <c r="AI2428" i="64" s="1"/>
  <c r="AI1579" i="64"/>
  <c r="AI1592" i="64" s="1"/>
  <c r="AI1534" i="64"/>
  <c r="AI2514" i="64"/>
  <c r="AI2528" i="64" s="1"/>
  <c r="AI1940" i="64"/>
  <c r="AI1963" i="64" s="1"/>
  <c r="AI1785" i="64"/>
  <c r="AI1798" i="64" s="1"/>
  <c r="AI1908" i="64"/>
  <c r="AI1931" i="64" s="1"/>
  <c r="AI1872" i="64"/>
  <c r="AI1899" i="64" s="1"/>
  <c r="AI1454" i="64"/>
  <c r="AI1481" i="64" s="1"/>
  <c r="AI1418" i="64"/>
  <c r="AI1445" i="64" s="1"/>
  <c r="AI1490" i="64"/>
  <c r="AI1525" i="64" s="1"/>
  <c r="AI1348" i="64"/>
  <c r="AI1375" i="64" s="1"/>
  <c r="AI1383" i="64"/>
  <c r="AI1410" i="64" s="1"/>
  <c r="AI1324" i="64"/>
  <c r="AI1339" i="64" s="1"/>
  <c r="AI1972" i="64"/>
  <c r="AI1997" i="64" s="1"/>
  <c r="AI2006" i="64"/>
  <c r="AI2031" i="64" s="1"/>
  <c r="AI1230" i="64"/>
  <c r="AI1245" i="64" s="1"/>
  <c r="AI1254" i="64"/>
  <c r="AI1267" i="64" s="1"/>
  <c r="AI1687" i="64"/>
  <c r="AI1702" i="64" s="1"/>
  <c r="AI1102" i="64"/>
  <c r="AI637" i="64"/>
  <c r="AI989" i="64"/>
  <c r="AI1002" i="64" s="1"/>
  <c r="AI937" i="64"/>
  <c r="AI952" i="64" s="1"/>
  <c r="AI661" i="64"/>
  <c r="AI588" i="64"/>
  <c r="AI603" i="64" s="1"/>
  <c r="AI560" i="64"/>
  <c r="AI580" i="64" s="1"/>
  <c r="AI1078" i="64"/>
  <c r="AI1093" i="64" s="1"/>
  <c r="AI454" i="64"/>
  <c r="AA1656" i="64"/>
  <c r="AA2462" i="64"/>
  <c r="AA2479" i="64" s="1"/>
  <c r="AA2436" i="64"/>
  <c r="AA2453" i="64" s="1"/>
  <c r="AA2411" i="64"/>
  <c r="AA2428" i="64" s="1"/>
  <c r="AA2385" i="64"/>
  <c r="AA2402" i="64" s="1"/>
  <c r="AA1633" i="64"/>
  <c r="AA1647" i="64" s="1"/>
  <c r="AA1601" i="64"/>
  <c r="AA1624" i="64" s="1"/>
  <c r="AA1785" i="64"/>
  <c r="AA1798" i="64" s="1"/>
  <c r="AA1579" i="64"/>
  <c r="AA1592" i="64" s="1"/>
  <c r="AA2514" i="64"/>
  <c r="AA2528" i="64" s="1"/>
  <c r="AA1490" i="64"/>
  <c r="AA1525" i="64" s="1"/>
  <c r="AA1940" i="64"/>
  <c r="AA1963" i="64" s="1"/>
  <c r="AA1534" i="64"/>
  <c r="AA1908" i="64"/>
  <c r="AA1931" i="64" s="1"/>
  <c r="AA1454" i="64"/>
  <c r="AA1481" i="64" s="1"/>
  <c r="AA1418" i="64"/>
  <c r="AA1445" i="64" s="1"/>
  <c r="AA1872" i="64"/>
  <c r="AA1899" i="64" s="1"/>
  <c r="AA1383" i="64"/>
  <c r="AA1410" i="64" s="1"/>
  <c r="AA1348" i="64"/>
  <c r="AA1375" i="64" s="1"/>
  <c r="AA1324" i="64"/>
  <c r="AA1339" i="64" s="1"/>
  <c r="AA1972" i="64"/>
  <c r="AA1997" i="64" s="1"/>
  <c r="AA1230" i="64"/>
  <c r="AA1245" i="64" s="1"/>
  <c r="AA1254" i="64"/>
  <c r="AA1267" i="64" s="1"/>
  <c r="AA2006" i="64"/>
  <c r="AA2031" i="64" s="1"/>
  <c r="AA1102" i="64"/>
  <c r="AA1687" i="64"/>
  <c r="AA1702" i="64" s="1"/>
  <c r="AA637" i="64"/>
  <c r="AA989" i="64"/>
  <c r="AA1002" i="64" s="1"/>
  <c r="AA588" i="64"/>
  <c r="AA603" i="64" s="1"/>
  <c r="AA937" i="64"/>
  <c r="AA952" i="64" s="1"/>
  <c r="AA661" i="64"/>
  <c r="AA560" i="64"/>
  <c r="AA580" i="64" s="1"/>
  <c r="AA454" i="64"/>
  <c r="S1656" i="64"/>
  <c r="S2462" i="64"/>
  <c r="S2479" i="64" s="1"/>
  <c r="S2436" i="64"/>
  <c r="S2453" i="64" s="1"/>
  <c r="S2411" i="64"/>
  <c r="S2428" i="64" s="1"/>
  <c r="S2385" i="64"/>
  <c r="S2402" i="64" s="1"/>
  <c r="S1633" i="64"/>
  <c r="S1647" i="64" s="1"/>
  <c r="S1601" i="64"/>
  <c r="S1624" i="64" s="1"/>
  <c r="S1785" i="64"/>
  <c r="S1798" i="64" s="1"/>
  <c r="S1579" i="64"/>
  <c r="S1592" i="64" s="1"/>
  <c r="S1534" i="64"/>
  <c r="S1940" i="64"/>
  <c r="S1963" i="64" s="1"/>
  <c r="S1908" i="64"/>
  <c r="S1931" i="64" s="1"/>
  <c r="S1490" i="64"/>
  <c r="S1525" i="64" s="1"/>
  <c r="S1454" i="64"/>
  <c r="S1481" i="64" s="1"/>
  <c r="S1872" i="64"/>
  <c r="S1899" i="64" s="1"/>
  <c r="S2514" i="64"/>
  <c r="S2528" i="64" s="1"/>
  <c r="S1418" i="64"/>
  <c r="S1445" i="64" s="1"/>
  <c r="S1383" i="64"/>
  <c r="S1410" i="64" s="1"/>
  <c r="S1348" i="64"/>
  <c r="S1375" i="64" s="1"/>
  <c r="S1324" i="64"/>
  <c r="S1339" i="64" s="1"/>
  <c r="S1972" i="64"/>
  <c r="S1997" i="64" s="1"/>
  <c r="S1230" i="64"/>
  <c r="S1245" i="64" s="1"/>
  <c r="S2006" i="64"/>
  <c r="S2031" i="64" s="1"/>
  <c r="S1254" i="64"/>
  <c r="S1267" i="64" s="1"/>
  <c r="S1687" i="64"/>
  <c r="S1702" i="64" s="1"/>
  <c r="S637" i="64"/>
  <c r="S989" i="64"/>
  <c r="S1002" i="64" s="1"/>
  <c r="S1102" i="64"/>
  <c r="S1078" i="64"/>
  <c r="S1093" i="64" s="1"/>
  <c r="S661" i="64"/>
  <c r="S588" i="64"/>
  <c r="S603" i="64" s="1"/>
  <c r="S560" i="64"/>
  <c r="S580" i="64" s="1"/>
  <c r="S937" i="64"/>
  <c r="S952" i="64" s="1"/>
  <c r="S454" i="64"/>
  <c r="CE2467" i="64"/>
  <c r="CE2441" i="64"/>
  <c r="CE1661" i="64"/>
  <c r="CE2416" i="64"/>
  <c r="CE2390" i="64"/>
  <c r="CE2407" i="64" s="1"/>
  <c r="CE1638" i="64"/>
  <c r="CE1652" i="64" s="1"/>
  <c r="CE1606" i="64"/>
  <c r="CE1584" i="64"/>
  <c r="CE1597" i="64" s="1"/>
  <c r="CE1790" i="64"/>
  <c r="CE1803" i="64" s="1"/>
  <c r="CE1539" i="64"/>
  <c r="CE1574" i="64" s="1"/>
  <c r="CE1495" i="64"/>
  <c r="CE1530" i="64" s="1"/>
  <c r="CE1459" i="64"/>
  <c r="CE1486" i="64" s="1"/>
  <c r="CE2519" i="64"/>
  <c r="CE2533" i="64" s="1"/>
  <c r="CE1877" i="64"/>
  <c r="CE1904" i="64" s="1"/>
  <c r="CE1913" i="64"/>
  <c r="CE1936" i="64" s="1"/>
  <c r="CE1423" i="64"/>
  <c r="CE1450" i="64" s="1"/>
  <c r="CE1945" i="64"/>
  <c r="CE1968" i="64" s="1"/>
  <c r="CE1353" i="64"/>
  <c r="CE1380" i="64" s="1"/>
  <c r="CE1977" i="64"/>
  <c r="CE2002" i="64" s="1"/>
  <c r="CE1388" i="64"/>
  <c r="CE1415" i="64" s="1"/>
  <c r="CE1329" i="64"/>
  <c r="CE1259" i="64"/>
  <c r="CE1272" i="64" s="1"/>
  <c r="CE2011" i="64"/>
  <c r="CE2036" i="64" s="1"/>
  <c r="CE1083" i="64"/>
  <c r="CE1098" i="64" s="1"/>
  <c r="CE666" i="64"/>
  <c r="CE679" i="64" s="1"/>
  <c r="CE642" i="64"/>
  <c r="CE994" i="64"/>
  <c r="CE1007" i="64" s="1"/>
  <c r="CE1235" i="64"/>
  <c r="CE593" i="64"/>
  <c r="CE1692" i="64"/>
  <c r="CE1707" i="64" s="1"/>
  <c r="CE942" i="64"/>
  <c r="CE565" i="64"/>
  <c r="CE1107" i="64"/>
  <c r="CE459" i="64"/>
  <c r="BW2467" i="64"/>
  <c r="BW2441" i="64"/>
  <c r="BW1661" i="64"/>
  <c r="BW2416" i="64"/>
  <c r="BW2390" i="64"/>
  <c r="BW2407" i="64" s="1"/>
  <c r="BW1638" i="64"/>
  <c r="BW1652" i="64" s="1"/>
  <c r="BW1584" i="64"/>
  <c r="BW1597" i="64" s="1"/>
  <c r="BW1606" i="64"/>
  <c r="BW1539" i="64"/>
  <c r="BW1574" i="64" s="1"/>
  <c r="BW1790" i="64"/>
  <c r="BW1803" i="64" s="1"/>
  <c r="BW1495" i="64"/>
  <c r="BW1530" i="64" s="1"/>
  <c r="BW1459" i="64"/>
  <c r="BW1486" i="64" s="1"/>
  <c r="BW1945" i="64"/>
  <c r="BW1968" i="64" s="1"/>
  <c r="BW2519" i="64"/>
  <c r="BW2533" i="64" s="1"/>
  <c r="BW1913" i="64"/>
  <c r="BW1936" i="64" s="1"/>
  <c r="BW1423" i="64"/>
  <c r="BW1450" i="64" s="1"/>
  <c r="BW1353" i="64"/>
  <c r="BW1380" i="64" s="1"/>
  <c r="BW1388" i="64"/>
  <c r="BW1415" i="64" s="1"/>
  <c r="BW1877" i="64"/>
  <c r="BW1904" i="64" s="1"/>
  <c r="BW1977" i="64"/>
  <c r="BW2002" i="64" s="1"/>
  <c r="BW1259" i="64"/>
  <c r="BW1272" i="64" s="1"/>
  <c r="BW1083" i="64"/>
  <c r="BW1098" i="64" s="1"/>
  <c r="BW1329" i="64"/>
  <c r="BW666" i="64"/>
  <c r="BW679" i="64" s="1"/>
  <c r="BW642" i="64"/>
  <c r="BW1107" i="64"/>
  <c r="BW994" i="64"/>
  <c r="BW1007" i="64" s="1"/>
  <c r="BW593" i="64"/>
  <c r="BW1235" i="64"/>
  <c r="BW565" i="64"/>
  <c r="BW617" i="64"/>
  <c r="BW459" i="64"/>
  <c r="BO2467" i="64"/>
  <c r="BO2441" i="64"/>
  <c r="BO1661" i="64"/>
  <c r="BO2416" i="64"/>
  <c r="BO2390" i="64"/>
  <c r="BO2407" i="64" s="1"/>
  <c r="BO1638" i="64"/>
  <c r="BO1652" i="64" s="1"/>
  <c r="BO1606" i="64"/>
  <c r="BO1584" i="64"/>
  <c r="BO1597" i="64" s="1"/>
  <c r="BO2519" i="64"/>
  <c r="BO2533" i="64" s="1"/>
  <c r="BO1790" i="64"/>
  <c r="BO1803" i="64" s="1"/>
  <c r="BO1539" i="64"/>
  <c r="BO1574" i="64" s="1"/>
  <c r="BO1495" i="64"/>
  <c r="BO1530" i="64" s="1"/>
  <c r="BO1945" i="64"/>
  <c r="BO1968" i="64" s="1"/>
  <c r="BO1459" i="64"/>
  <c r="BO1486" i="64" s="1"/>
  <c r="BO1423" i="64"/>
  <c r="BO1450" i="64" s="1"/>
  <c r="BO1877" i="64"/>
  <c r="BO1904" i="64" s="1"/>
  <c r="BO1913" i="64"/>
  <c r="BO1936" i="64" s="1"/>
  <c r="BO1353" i="64"/>
  <c r="BO1380" i="64" s="1"/>
  <c r="BO1977" i="64"/>
  <c r="BO2002" i="64" s="1"/>
  <c r="BO1259" i="64"/>
  <c r="BO1272" i="64" s="1"/>
  <c r="BO2011" i="64"/>
  <c r="BO2036" i="64" s="1"/>
  <c r="BO1388" i="64"/>
  <c r="BO1415" i="64" s="1"/>
  <c r="BO1329" i="64"/>
  <c r="BO1083" i="64"/>
  <c r="BO1098" i="64" s="1"/>
  <c r="BO1235" i="64"/>
  <c r="BO1107" i="64"/>
  <c r="BO666" i="64"/>
  <c r="BO679" i="64" s="1"/>
  <c r="BO642" i="64"/>
  <c r="BO994" i="64"/>
  <c r="BO1007" i="64" s="1"/>
  <c r="BO593" i="64"/>
  <c r="BO942" i="64"/>
  <c r="BO1692" i="64"/>
  <c r="BO1707" i="64" s="1"/>
  <c r="BO617" i="64"/>
  <c r="BO565" i="64"/>
  <c r="BO459" i="64"/>
  <c r="BG2467" i="64"/>
  <c r="BG2441" i="64"/>
  <c r="BG1661" i="64"/>
  <c r="BG2416" i="64"/>
  <c r="BG2390" i="64"/>
  <c r="BG2407" i="64" s="1"/>
  <c r="BG1638" i="64"/>
  <c r="BG1652" i="64" s="1"/>
  <c r="BG1606" i="64"/>
  <c r="BG1584" i="64"/>
  <c r="BG1597" i="64" s="1"/>
  <c r="BG1790" i="64"/>
  <c r="BG1803" i="64" s="1"/>
  <c r="BG1539" i="64"/>
  <c r="BG1574" i="64" s="1"/>
  <c r="BG1495" i="64"/>
  <c r="BG1530" i="64" s="1"/>
  <c r="BG1459" i="64"/>
  <c r="BG1486" i="64" s="1"/>
  <c r="BG1877" i="64"/>
  <c r="BG1904" i="64" s="1"/>
  <c r="BG1945" i="64"/>
  <c r="BG1968" i="64" s="1"/>
  <c r="BG1913" i="64"/>
  <c r="BG1936" i="64" s="1"/>
  <c r="BG2519" i="64"/>
  <c r="BG2533" i="64" s="1"/>
  <c r="BG1423" i="64"/>
  <c r="BG1450" i="64" s="1"/>
  <c r="BG1353" i="64"/>
  <c r="BG1380" i="64" s="1"/>
  <c r="BG1388" i="64"/>
  <c r="BG1415" i="64" s="1"/>
  <c r="BG1977" i="64"/>
  <c r="BG2002" i="64" s="1"/>
  <c r="BG2011" i="64"/>
  <c r="BG2036" i="64" s="1"/>
  <c r="BG1329" i="64"/>
  <c r="BG1083" i="64"/>
  <c r="BG1098" i="64" s="1"/>
  <c r="BG1259" i="64"/>
  <c r="BG1272" i="64" s="1"/>
  <c r="BG666" i="64"/>
  <c r="BG679" i="64" s="1"/>
  <c r="BG1235" i="64"/>
  <c r="BG642" i="64"/>
  <c r="BG994" i="64"/>
  <c r="BG1007" i="64" s="1"/>
  <c r="BG1107" i="64"/>
  <c r="BG617" i="64"/>
  <c r="BG593" i="64"/>
  <c r="BG565" i="64"/>
  <c r="BG942" i="64"/>
  <c r="BG459" i="64"/>
  <c r="AY2467" i="64"/>
  <c r="AY2441" i="64"/>
  <c r="AY1661" i="64"/>
  <c r="AY2416" i="64"/>
  <c r="AY2390" i="64"/>
  <c r="AY2407" i="64" s="1"/>
  <c r="AY1638" i="64"/>
  <c r="AY1652" i="64" s="1"/>
  <c r="AY1606" i="64"/>
  <c r="AY1584" i="64"/>
  <c r="AY1597" i="64" s="1"/>
  <c r="AY2519" i="64"/>
  <c r="AY2533" i="64" s="1"/>
  <c r="AY1539" i="64"/>
  <c r="AY1574" i="64" s="1"/>
  <c r="AY1790" i="64"/>
  <c r="AY1803" i="64" s="1"/>
  <c r="AY1495" i="64"/>
  <c r="AY1530" i="64" s="1"/>
  <c r="AY1459" i="64"/>
  <c r="AY1486" i="64" s="1"/>
  <c r="AY1945" i="64"/>
  <c r="AY1968" i="64" s="1"/>
  <c r="AY1423" i="64"/>
  <c r="AY1450" i="64" s="1"/>
  <c r="AY1388" i="64"/>
  <c r="AY1415" i="64" s="1"/>
  <c r="AY1353" i="64"/>
  <c r="AY1380" i="64" s="1"/>
  <c r="AY1977" i="64"/>
  <c r="AY2002" i="64" s="1"/>
  <c r="AY1329" i="64"/>
  <c r="AY1259" i="64"/>
  <c r="AY1272" i="64" s="1"/>
  <c r="AY2011" i="64"/>
  <c r="AY2036" i="64" s="1"/>
  <c r="AY1083" i="64"/>
  <c r="AY1098" i="64" s="1"/>
  <c r="AY666" i="64"/>
  <c r="AY679" i="64" s="1"/>
  <c r="AY1913" i="64"/>
  <c r="AY1936" i="64" s="1"/>
  <c r="AY1107" i="64"/>
  <c r="AY642" i="64"/>
  <c r="AY994" i="64"/>
  <c r="AY1007" i="64" s="1"/>
  <c r="AY1235" i="64"/>
  <c r="AY1877" i="64"/>
  <c r="AY1904" i="64" s="1"/>
  <c r="AY942" i="64"/>
  <c r="AY593" i="64"/>
  <c r="AY1692" i="64"/>
  <c r="AY1707" i="64" s="1"/>
  <c r="AY565" i="64"/>
  <c r="AY459" i="64"/>
  <c r="AQ2467" i="64"/>
  <c r="AQ1661" i="64"/>
  <c r="AQ2441" i="64"/>
  <c r="AQ2416" i="64"/>
  <c r="AQ2390" i="64"/>
  <c r="AQ2407" i="64" s="1"/>
  <c r="AQ1638" i="64"/>
  <c r="AQ1652" i="64" s="1"/>
  <c r="AQ1606" i="64"/>
  <c r="AQ1584" i="64"/>
  <c r="AQ1597" i="64" s="1"/>
  <c r="AQ2519" i="64"/>
  <c r="AQ2533" i="64" s="1"/>
  <c r="AQ1790" i="64"/>
  <c r="AQ1803" i="64" s="1"/>
  <c r="AQ1539" i="64"/>
  <c r="AQ1574" i="64" s="1"/>
  <c r="AQ1495" i="64"/>
  <c r="AQ1530" i="64" s="1"/>
  <c r="AQ1459" i="64"/>
  <c r="AQ1486" i="64" s="1"/>
  <c r="AQ1877" i="64"/>
  <c r="AQ1904" i="64" s="1"/>
  <c r="AQ1423" i="64"/>
  <c r="AQ1450" i="64" s="1"/>
  <c r="AQ1913" i="64"/>
  <c r="AQ1936" i="64" s="1"/>
  <c r="AQ1945" i="64"/>
  <c r="AQ1968" i="64" s="1"/>
  <c r="AQ1353" i="64"/>
  <c r="AQ1380" i="64" s="1"/>
  <c r="AQ1977" i="64"/>
  <c r="AQ2002" i="64" s="1"/>
  <c r="AQ1388" i="64"/>
  <c r="AQ1415" i="64" s="1"/>
  <c r="AQ1259" i="64"/>
  <c r="AQ1272" i="64" s="1"/>
  <c r="AQ1083" i="64"/>
  <c r="AQ1098" i="64" s="1"/>
  <c r="AQ2011" i="64"/>
  <c r="AQ2036" i="64" s="1"/>
  <c r="AQ1107" i="64"/>
  <c r="AQ666" i="64"/>
  <c r="AQ679" i="64" s="1"/>
  <c r="AQ642" i="64"/>
  <c r="AQ1329" i="64"/>
  <c r="AQ994" i="64"/>
  <c r="AQ1007" i="64" s="1"/>
  <c r="AQ593" i="64"/>
  <c r="AQ942" i="64"/>
  <c r="AQ565" i="64"/>
  <c r="AQ1235" i="64"/>
  <c r="AQ459" i="64"/>
  <c r="AQ617" i="64"/>
  <c r="AI2467" i="64"/>
  <c r="AI2441" i="64"/>
  <c r="AI2416" i="64"/>
  <c r="AI1661" i="64"/>
  <c r="AI2390" i="64"/>
  <c r="AI2407" i="64" s="1"/>
  <c r="AI1638" i="64"/>
  <c r="AI1652" i="64" s="1"/>
  <c r="AI1584" i="64"/>
  <c r="AI1597" i="64" s="1"/>
  <c r="AI1606" i="64"/>
  <c r="AI1539" i="64"/>
  <c r="AI1574" i="64" s="1"/>
  <c r="AI2519" i="64"/>
  <c r="AI2533" i="64" s="1"/>
  <c r="AI1790" i="64"/>
  <c r="AI1803" i="64" s="1"/>
  <c r="AI1495" i="64"/>
  <c r="AI1530" i="64" s="1"/>
  <c r="AI1459" i="64"/>
  <c r="AI1486" i="64" s="1"/>
  <c r="AI1877" i="64"/>
  <c r="AI1904" i="64" s="1"/>
  <c r="AI1945" i="64"/>
  <c r="AI1968" i="64" s="1"/>
  <c r="AI1913" i="64"/>
  <c r="AI1936" i="64" s="1"/>
  <c r="AI1423" i="64"/>
  <c r="AI1450" i="64" s="1"/>
  <c r="AI1353" i="64"/>
  <c r="AI1380" i="64" s="1"/>
  <c r="AI1388" i="64"/>
  <c r="AI1415" i="64" s="1"/>
  <c r="AI1977" i="64"/>
  <c r="AI2002" i="64" s="1"/>
  <c r="AI1259" i="64"/>
  <c r="AI1272" i="64" s="1"/>
  <c r="AI2011" i="64"/>
  <c r="AI2036" i="64" s="1"/>
  <c r="AI1329" i="64"/>
  <c r="AI1083" i="64"/>
  <c r="AI1098" i="64" s="1"/>
  <c r="AI1235" i="64"/>
  <c r="AI666" i="64"/>
  <c r="AI679" i="64" s="1"/>
  <c r="AI642" i="64"/>
  <c r="AI994" i="64"/>
  <c r="AI1007" i="64" s="1"/>
  <c r="AI1107" i="64"/>
  <c r="AI593" i="64"/>
  <c r="AI1692" i="64"/>
  <c r="AI1707" i="64" s="1"/>
  <c r="AI565" i="64"/>
  <c r="AI459" i="64"/>
  <c r="AI942" i="64"/>
  <c r="AI617" i="64"/>
  <c r="AA2467" i="64"/>
  <c r="AA2441" i="64"/>
  <c r="AA2416" i="64"/>
  <c r="AA2390" i="64"/>
  <c r="AA2407" i="64" s="1"/>
  <c r="AA1638" i="64"/>
  <c r="AA1652" i="64" s="1"/>
  <c r="AA1661" i="64"/>
  <c r="AA1606" i="64"/>
  <c r="AA1584" i="64"/>
  <c r="AA1597" i="64" s="1"/>
  <c r="AA2519" i="64"/>
  <c r="AA2533" i="64" s="1"/>
  <c r="AA1790" i="64"/>
  <c r="AA1803" i="64" s="1"/>
  <c r="AA1539" i="64"/>
  <c r="AA1574" i="64" s="1"/>
  <c r="AA1459" i="64"/>
  <c r="AA1486" i="64" s="1"/>
  <c r="AA1945" i="64"/>
  <c r="AA1968" i="64" s="1"/>
  <c r="AA1495" i="64"/>
  <c r="AA1530" i="64" s="1"/>
  <c r="AA1423" i="64"/>
  <c r="AA1450" i="64" s="1"/>
  <c r="AA1877" i="64"/>
  <c r="AA1904" i="64" s="1"/>
  <c r="AA1388" i="64"/>
  <c r="AA1415" i="64" s="1"/>
  <c r="AA1353" i="64"/>
  <c r="AA1380" i="64" s="1"/>
  <c r="AA1913" i="64"/>
  <c r="AA1936" i="64" s="1"/>
  <c r="AA1977" i="64"/>
  <c r="AA2002" i="64" s="1"/>
  <c r="AA2011" i="64"/>
  <c r="AA2036" i="64" s="1"/>
  <c r="AA1329" i="64"/>
  <c r="AA1083" i="64"/>
  <c r="AA1098" i="64" s="1"/>
  <c r="AA666" i="64"/>
  <c r="AA679" i="64" s="1"/>
  <c r="AA1107" i="64"/>
  <c r="AA1235" i="64"/>
  <c r="AA642" i="64"/>
  <c r="AA994" i="64"/>
  <c r="AA1007" i="64" s="1"/>
  <c r="AA1259" i="64"/>
  <c r="AA1272" i="64" s="1"/>
  <c r="AA942" i="64"/>
  <c r="AA593" i="64"/>
  <c r="AA565" i="64"/>
  <c r="AA459" i="64"/>
  <c r="AA617" i="64"/>
  <c r="S2467" i="64"/>
  <c r="S1661" i="64"/>
  <c r="S2416" i="64"/>
  <c r="S2441" i="64"/>
  <c r="S2390" i="64"/>
  <c r="S2407" i="64" s="1"/>
  <c r="S1638" i="64"/>
  <c r="S1652" i="64" s="1"/>
  <c r="S1606" i="64"/>
  <c r="S1584" i="64"/>
  <c r="S1597" i="64" s="1"/>
  <c r="S1790" i="64"/>
  <c r="S1803" i="64" s="1"/>
  <c r="S2519" i="64"/>
  <c r="S2533" i="64" s="1"/>
  <c r="S1539" i="64"/>
  <c r="S1574" i="64" s="1"/>
  <c r="S1495" i="64"/>
  <c r="S1530" i="64" s="1"/>
  <c r="S1459" i="64"/>
  <c r="S1486" i="64" s="1"/>
  <c r="S1877" i="64"/>
  <c r="S1904" i="64" s="1"/>
  <c r="S1913" i="64"/>
  <c r="S1936" i="64" s="1"/>
  <c r="S1423" i="64"/>
  <c r="S1450" i="64" s="1"/>
  <c r="S1353" i="64"/>
  <c r="S1380" i="64" s="1"/>
  <c r="S1945" i="64"/>
  <c r="S1968" i="64" s="1"/>
  <c r="S1977" i="64"/>
  <c r="S2002" i="64" s="1"/>
  <c r="S1388" i="64"/>
  <c r="S1415" i="64" s="1"/>
  <c r="S1329" i="64"/>
  <c r="S1259" i="64"/>
  <c r="S1272" i="64" s="1"/>
  <c r="S2011" i="64"/>
  <c r="S2036" i="64" s="1"/>
  <c r="S1083" i="64"/>
  <c r="S1098" i="64" s="1"/>
  <c r="S666" i="64"/>
  <c r="S679" i="64" s="1"/>
  <c r="S642" i="64"/>
  <c r="S994" i="64"/>
  <c r="S1007" i="64" s="1"/>
  <c r="S1235" i="64"/>
  <c r="S593" i="64"/>
  <c r="S1107" i="64"/>
  <c r="S1692" i="64"/>
  <c r="S1707" i="64" s="1"/>
  <c r="S942" i="64"/>
  <c r="S565" i="64"/>
  <c r="S459" i="64"/>
  <c r="S617" i="64"/>
  <c r="CF2466" i="64"/>
  <c r="CF1660" i="64"/>
  <c r="CF2440" i="64"/>
  <c r="CF2415" i="64"/>
  <c r="CF2389" i="64"/>
  <c r="CF1605" i="64"/>
  <c r="CF1583" i="64"/>
  <c r="CF1637" i="64"/>
  <c r="CF1789" i="64"/>
  <c r="CF1538" i="64"/>
  <c r="CF2518" i="64"/>
  <c r="CF1944" i="64"/>
  <c r="CF1494" i="64"/>
  <c r="CF1912" i="64"/>
  <c r="CF1422" i="64"/>
  <c r="CF1387" i="64"/>
  <c r="CF1352" i="64"/>
  <c r="CF1976" i="64"/>
  <c r="CF1258" i="64"/>
  <c r="CF1876" i="64"/>
  <c r="CF1458" i="64"/>
  <c r="CF2010" i="64"/>
  <c r="CF1328" i="64"/>
  <c r="CF665" i="64"/>
  <c r="CF678" i="64" s="1"/>
  <c r="CF1106" i="64"/>
  <c r="CF1225" i="64" s="1"/>
  <c r="CF993" i="64"/>
  <c r="CF1234" i="64"/>
  <c r="CF1249" i="64" s="1"/>
  <c r="CF941" i="64"/>
  <c r="CF592" i="64"/>
  <c r="CF641" i="64"/>
  <c r="CF564" i="64"/>
  <c r="CF616" i="64"/>
  <c r="CF1691" i="64"/>
  <c r="CF1715" i="64"/>
  <c r="BX2466" i="64"/>
  <c r="BX1660" i="64"/>
  <c r="BX2440" i="64"/>
  <c r="BX2415" i="64"/>
  <c r="BX1605" i="64"/>
  <c r="BX1637" i="64"/>
  <c r="BX1583" i="64"/>
  <c r="BX2389" i="64"/>
  <c r="BX1789" i="64"/>
  <c r="BX1538" i="64"/>
  <c r="BX2518" i="64"/>
  <c r="BX1944" i="64"/>
  <c r="BX1494" i="64"/>
  <c r="BX1912" i="64"/>
  <c r="BX1422" i="64"/>
  <c r="BX1876" i="64"/>
  <c r="BX1458" i="64"/>
  <c r="BX1387" i="64"/>
  <c r="BX1352" i="64"/>
  <c r="BX1976" i="64"/>
  <c r="BX1258" i="64"/>
  <c r="BX2010" i="64"/>
  <c r="BX1328" i="64"/>
  <c r="BX1234" i="64"/>
  <c r="BX1249" i="64" s="1"/>
  <c r="BX1106" i="64"/>
  <c r="BX1225" i="64" s="1"/>
  <c r="BX665" i="64"/>
  <c r="BX678" i="64" s="1"/>
  <c r="BX993" i="64"/>
  <c r="BX941" i="64"/>
  <c r="BX592" i="64"/>
  <c r="BX1691" i="64"/>
  <c r="BX564" i="64"/>
  <c r="BX616" i="64"/>
  <c r="BX641" i="64"/>
  <c r="BX1715" i="64"/>
  <c r="BP2466" i="64"/>
  <c r="BP1660" i="64"/>
  <c r="BP2440" i="64"/>
  <c r="BP2415" i="64"/>
  <c r="BP2389" i="64"/>
  <c r="BP1605" i="64"/>
  <c r="BP1637" i="64"/>
  <c r="BP1583" i="64"/>
  <c r="BP1789" i="64"/>
  <c r="BP1538" i="64"/>
  <c r="BP1494" i="64"/>
  <c r="BP2518" i="64"/>
  <c r="BP1912" i="64"/>
  <c r="BP1876" i="64"/>
  <c r="BP1458" i="64"/>
  <c r="BP1422" i="64"/>
  <c r="BP1387" i="64"/>
  <c r="BP1352" i="64"/>
  <c r="BP1976" i="64"/>
  <c r="BP1944" i="64"/>
  <c r="BP1258" i="64"/>
  <c r="BP2010" i="64"/>
  <c r="BP1328" i="64"/>
  <c r="BP665" i="64"/>
  <c r="BP678" i="64" s="1"/>
  <c r="BP1234" i="64"/>
  <c r="BP1249" i="64" s="1"/>
  <c r="BP993" i="64"/>
  <c r="BP1106" i="64"/>
  <c r="BP1225" i="64" s="1"/>
  <c r="BP941" i="64"/>
  <c r="BP592" i="64"/>
  <c r="BP641" i="64"/>
  <c r="BP564" i="64"/>
  <c r="BP616" i="64"/>
  <c r="BP1691" i="64"/>
  <c r="BP1715" i="64"/>
  <c r="BH2466" i="64"/>
  <c r="BH1660" i="64"/>
  <c r="BH2440" i="64"/>
  <c r="BH2415" i="64"/>
  <c r="BH1605" i="64"/>
  <c r="BH2389" i="64"/>
  <c r="BH1583" i="64"/>
  <c r="BH1637" i="64"/>
  <c r="BH1789" i="64"/>
  <c r="BH1538" i="64"/>
  <c r="BH2518" i="64"/>
  <c r="BH1494" i="64"/>
  <c r="BH1912" i="64"/>
  <c r="BH1944" i="64"/>
  <c r="BH1422" i="64"/>
  <c r="BH1876" i="64"/>
  <c r="BH1458" i="64"/>
  <c r="BH1387" i="64"/>
  <c r="BH1352" i="64"/>
  <c r="BH1976" i="64"/>
  <c r="BH1258" i="64"/>
  <c r="BH2010" i="64"/>
  <c r="BH1328" i="64"/>
  <c r="BH665" i="64"/>
  <c r="BH678" i="64" s="1"/>
  <c r="BH1106" i="64"/>
  <c r="BH1225" i="64" s="1"/>
  <c r="BH993" i="64"/>
  <c r="BH1234" i="64"/>
  <c r="BH1249" i="64" s="1"/>
  <c r="BH941" i="64"/>
  <c r="BH592" i="64"/>
  <c r="BH1691" i="64"/>
  <c r="BH564" i="64"/>
  <c r="BH616" i="64"/>
  <c r="BH641" i="64"/>
  <c r="BH1715" i="64"/>
  <c r="AZ2466" i="64"/>
  <c r="AZ1660" i="64"/>
  <c r="AZ2440" i="64"/>
  <c r="AZ2415" i="64"/>
  <c r="AZ1637" i="64"/>
  <c r="AZ1605" i="64"/>
  <c r="AZ1583" i="64"/>
  <c r="AZ2389" i="64"/>
  <c r="AZ1789" i="64"/>
  <c r="AZ1538" i="64"/>
  <c r="AZ2518" i="64"/>
  <c r="AZ1944" i="64"/>
  <c r="AZ1912" i="64"/>
  <c r="AZ1876" i="64"/>
  <c r="AZ1458" i="64"/>
  <c r="AZ1422" i="64"/>
  <c r="AZ1387" i="64"/>
  <c r="AZ1494" i="64"/>
  <c r="AZ1352" i="64"/>
  <c r="AZ1976" i="64"/>
  <c r="AZ1258" i="64"/>
  <c r="AZ2010" i="64"/>
  <c r="AZ1328" i="64"/>
  <c r="AZ665" i="64"/>
  <c r="AZ678" i="64" s="1"/>
  <c r="AZ993" i="64"/>
  <c r="AZ1234" i="64"/>
  <c r="AZ1249" i="64" s="1"/>
  <c r="AZ941" i="64"/>
  <c r="AZ592" i="64"/>
  <c r="AZ641" i="64"/>
  <c r="AZ564" i="64"/>
  <c r="AZ1106" i="64"/>
  <c r="AZ1225" i="64" s="1"/>
  <c r="AZ616" i="64"/>
  <c r="AZ1691" i="64"/>
  <c r="AZ1715" i="64"/>
  <c r="AR2466" i="64"/>
  <c r="AR1660" i="64"/>
  <c r="AR2440" i="64"/>
  <c r="AR1637" i="64"/>
  <c r="AR1605" i="64"/>
  <c r="AR2389" i="64"/>
  <c r="AR2415" i="64"/>
  <c r="AR1583" i="64"/>
  <c r="AR1789" i="64"/>
  <c r="AR1538" i="64"/>
  <c r="AR2518" i="64"/>
  <c r="AR1494" i="64"/>
  <c r="AR1912" i="64"/>
  <c r="AR1944" i="64"/>
  <c r="AR1422" i="64"/>
  <c r="AR1387" i="64"/>
  <c r="AR1352" i="64"/>
  <c r="AR1976" i="64"/>
  <c r="AR1876" i="64"/>
  <c r="AR1258" i="64"/>
  <c r="AR1458" i="64"/>
  <c r="AR2010" i="64"/>
  <c r="AR1328" i="64"/>
  <c r="AR1234" i="64"/>
  <c r="AR1249" i="64" s="1"/>
  <c r="AR665" i="64"/>
  <c r="AR678" i="64" s="1"/>
  <c r="AR993" i="64"/>
  <c r="AR1106" i="64"/>
  <c r="AR1225" i="64" s="1"/>
  <c r="AR941" i="64"/>
  <c r="AR592" i="64"/>
  <c r="AR1691" i="64"/>
  <c r="AR564" i="64"/>
  <c r="AR616" i="64"/>
  <c r="AR641" i="64"/>
  <c r="AR1715" i="64"/>
  <c r="AJ1660" i="64"/>
  <c r="AJ2440" i="64"/>
  <c r="AJ2415" i="64"/>
  <c r="AJ1605" i="64"/>
  <c r="AJ2389" i="64"/>
  <c r="AJ1637" i="64"/>
  <c r="AJ1583" i="64"/>
  <c r="AJ2466" i="64"/>
  <c r="AJ1789" i="64"/>
  <c r="AJ1538" i="64"/>
  <c r="AJ1494" i="64"/>
  <c r="AJ2518" i="64"/>
  <c r="AJ1912" i="64"/>
  <c r="AJ1422" i="64"/>
  <c r="AJ1944" i="64"/>
  <c r="AJ1876" i="64"/>
  <c r="AJ1458" i="64"/>
  <c r="AJ1387" i="64"/>
  <c r="AJ1352" i="64"/>
  <c r="AJ1976" i="64"/>
  <c r="AJ1258" i="64"/>
  <c r="AJ2010" i="64"/>
  <c r="AJ1328" i="64"/>
  <c r="AJ665" i="64"/>
  <c r="AJ678" i="64" s="1"/>
  <c r="AJ1106" i="64"/>
  <c r="AJ1225" i="64" s="1"/>
  <c r="AJ1234" i="64"/>
  <c r="AJ1249" i="64" s="1"/>
  <c r="AJ993" i="64"/>
  <c r="AJ941" i="64"/>
  <c r="AJ592" i="64"/>
  <c r="AJ641" i="64"/>
  <c r="AJ564" i="64"/>
  <c r="AJ616" i="64"/>
  <c r="AJ1691" i="64"/>
  <c r="AJ1715" i="64"/>
  <c r="AB1660" i="64"/>
  <c r="AB2440" i="64"/>
  <c r="AB2466" i="64"/>
  <c r="AB2415" i="64"/>
  <c r="AB1637" i="64"/>
  <c r="AB2389" i="64"/>
  <c r="AB1605" i="64"/>
  <c r="AB1583" i="64"/>
  <c r="AB1789" i="64"/>
  <c r="AB1538" i="64"/>
  <c r="AB1494" i="64"/>
  <c r="AB2518" i="64"/>
  <c r="AB1912" i="64"/>
  <c r="AB1876" i="64"/>
  <c r="AB1458" i="64"/>
  <c r="AB1422" i="64"/>
  <c r="AB1387" i="64"/>
  <c r="AB1352" i="64"/>
  <c r="AB1944" i="64"/>
  <c r="AB1976" i="64"/>
  <c r="AB1258" i="64"/>
  <c r="AB2010" i="64"/>
  <c r="AB1328" i="64"/>
  <c r="AB665" i="64"/>
  <c r="AB678" i="64" s="1"/>
  <c r="AB993" i="64"/>
  <c r="AB1234" i="64"/>
  <c r="AB1249" i="64" s="1"/>
  <c r="AB1106" i="64"/>
  <c r="AB1225" i="64" s="1"/>
  <c r="AB941" i="64"/>
  <c r="AB592" i="64"/>
  <c r="AB1691" i="64"/>
  <c r="AB564" i="64"/>
  <c r="AB616" i="64"/>
  <c r="AB641" i="64"/>
  <c r="AB1715" i="64"/>
  <c r="T1660" i="64"/>
  <c r="T2440" i="64"/>
  <c r="T2466" i="64"/>
  <c r="T2415" i="64"/>
  <c r="T2389" i="64"/>
  <c r="T1605" i="64"/>
  <c r="T1583" i="64"/>
  <c r="T1637" i="64"/>
  <c r="T1789" i="64"/>
  <c r="T1538" i="64"/>
  <c r="T2518" i="64"/>
  <c r="T1912" i="64"/>
  <c r="T1494" i="64"/>
  <c r="T1422" i="64"/>
  <c r="T1944" i="64"/>
  <c r="T1387" i="64"/>
  <c r="T1352" i="64"/>
  <c r="T1458" i="64"/>
  <c r="T1976" i="64"/>
  <c r="T1258" i="64"/>
  <c r="T2010" i="64"/>
  <c r="T1876" i="64"/>
  <c r="T1328" i="64"/>
  <c r="T1234" i="64"/>
  <c r="T1249" i="64" s="1"/>
  <c r="T665" i="64"/>
  <c r="T678" i="64" s="1"/>
  <c r="T1106" i="64"/>
  <c r="T1225" i="64" s="1"/>
  <c r="T993" i="64"/>
  <c r="T941" i="64"/>
  <c r="T592" i="64"/>
  <c r="T641" i="64"/>
  <c r="T564" i="64"/>
  <c r="T616" i="64"/>
  <c r="T1691" i="64"/>
  <c r="T1715" i="64"/>
  <c r="CG1657" i="64"/>
  <c r="CG1679" i="64" s="1"/>
  <c r="CG2463" i="64"/>
  <c r="CG2480" i="64" s="1"/>
  <c r="CG2437" i="64"/>
  <c r="CG2454" i="64" s="1"/>
  <c r="CG2412" i="64"/>
  <c r="CG2429" i="64" s="1"/>
  <c r="CG1602" i="64"/>
  <c r="CG1625" i="64" s="1"/>
  <c r="CG1634" i="64"/>
  <c r="CG1648" i="64" s="1"/>
  <c r="CG2386" i="64"/>
  <c r="CG2403" i="64" s="1"/>
  <c r="CG1580" i="64"/>
  <c r="CG1593" i="64" s="1"/>
  <c r="CG1786" i="64"/>
  <c r="CG1799" i="64" s="1"/>
  <c r="CG1535" i="64"/>
  <c r="CG1570" i="64" s="1"/>
  <c r="CG2515" i="64"/>
  <c r="CG2529" i="64" s="1"/>
  <c r="CG1491" i="64"/>
  <c r="CG1526" i="64" s="1"/>
  <c r="CG1909" i="64"/>
  <c r="CG1932" i="64" s="1"/>
  <c r="CG1941" i="64"/>
  <c r="CG1964" i="64" s="1"/>
  <c r="CG1419" i="64"/>
  <c r="CG1446" i="64" s="1"/>
  <c r="CG1873" i="64"/>
  <c r="CG1900" i="64" s="1"/>
  <c r="CG1384" i="64"/>
  <c r="CG1411" i="64" s="1"/>
  <c r="CG1349" i="64"/>
  <c r="CG1376" i="64" s="1"/>
  <c r="CG1973" i="64"/>
  <c r="CG1998" i="64" s="1"/>
  <c r="CG1455" i="64"/>
  <c r="CG1482" i="64" s="1"/>
  <c r="CG1255" i="64"/>
  <c r="CG1268" i="64" s="1"/>
  <c r="CG2007" i="64"/>
  <c r="CG2032" i="64" s="1"/>
  <c r="CG1325" i="64"/>
  <c r="CG662" i="64"/>
  <c r="CG675" i="64" s="1"/>
  <c r="CG1103" i="64"/>
  <c r="CG990" i="64"/>
  <c r="CG1003" i="64" s="1"/>
  <c r="CG1231" i="64"/>
  <c r="CG1246" i="64" s="1"/>
  <c r="CG1079" i="64"/>
  <c r="CG1094" i="64" s="1"/>
  <c r="CG938" i="64"/>
  <c r="CG953" i="64" s="1"/>
  <c r="CG589" i="64"/>
  <c r="CG1688" i="64"/>
  <c r="CG1703" i="64" s="1"/>
  <c r="CG561" i="64"/>
  <c r="CG613" i="64"/>
  <c r="CG1712" i="64"/>
  <c r="CG1727" i="64" s="1"/>
  <c r="BY1657" i="64"/>
  <c r="BY1679" i="64" s="1"/>
  <c r="BY2437" i="64"/>
  <c r="BY2454" i="64" s="1"/>
  <c r="BY2463" i="64"/>
  <c r="BY2480" i="64" s="1"/>
  <c r="BY2412" i="64"/>
  <c r="BY2429" i="64" s="1"/>
  <c r="BY2386" i="64"/>
  <c r="BY2403" i="64" s="1"/>
  <c r="BY1602" i="64"/>
  <c r="BY1625" i="64" s="1"/>
  <c r="BY1634" i="64"/>
  <c r="BY1648" i="64" s="1"/>
  <c r="BY1580" i="64"/>
  <c r="BY1593" i="64" s="1"/>
  <c r="BY1786" i="64"/>
  <c r="BY1799" i="64" s="1"/>
  <c r="BY1535" i="64"/>
  <c r="BY1570" i="64" s="1"/>
  <c r="BY2515" i="64"/>
  <c r="BY2529" i="64" s="1"/>
  <c r="BY1909" i="64"/>
  <c r="BY1932" i="64" s="1"/>
  <c r="BY1491" i="64"/>
  <c r="BY1526" i="64" s="1"/>
  <c r="BY1873" i="64"/>
  <c r="BY1900" i="64" s="1"/>
  <c r="BY1419" i="64"/>
  <c r="BY1446" i="64" s="1"/>
  <c r="BY1941" i="64"/>
  <c r="BY1964" i="64" s="1"/>
  <c r="BY1384" i="64"/>
  <c r="BY1411" i="64" s="1"/>
  <c r="BY1349" i="64"/>
  <c r="BY1376" i="64" s="1"/>
  <c r="BY1973" i="64"/>
  <c r="BY1998" i="64" s="1"/>
  <c r="BY1255" i="64"/>
  <c r="BY1268" i="64" s="1"/>
  <c r="BY1455" i="64"/>
  <c r="BY1482" i="64" s="1"/>
  <c r="BY2007" i="64"/>
  <c r="BY2032" i="64" s="1"/>
  <c r="BY1325" i="64"/>
  <c r="BY662" i="64"/>
  <c r="BY675" i="64" s="1"/>
  <c r="BY990" i="64"/>
  <c r="BY1003" i="64" s="1"/>
  <c r="BY1079" i="64"/>
  <c r="BY1094" i="64" s="1"/>
  <c r="BY1103" i="64"/>
  <c r="BY938" i="64"/>
  <c r="BY953" i="64" s="1"/>
  <c r="BY589" i="64"/>
  <c r="BY1231" i="64"/>
  <c r="BY1246" i="64" s="1"/>
  <c r="BY638" i="64"/>
  <c r="BY561" i="64"/>
  <c r="BY613" i="64"/>
  <c r="BY1712" i="64"/>
  <c r="BY1727" i="64" s="1"/>
  <c r="BQ1657" i="64"/>
  <c r="BQ1679" i="64" s="1"/>
  <c r="BQ2437" i="64"/>
  <c r="BQ2454" i="64" s="1"/>
  <c r="BQ2463" i="64"/>
  <c r="BQ2480" i="64" s="1"/>
  <c r="BQ2412" i="64"/>
  <c r="BQ2429" i="64" s="1"/>
  <c r="BQ2386" i="64"/>
  <c r="BQ2403" i="64" s="1"/>
  <c r="BQ1602" i="64"/>
  <c r="BQ1625" i="64" s="1"/>
  <c r="BQ1580" i="64"/>
  <c r="BQ1593" i="64" s="1"/>
  <c r="BQ1634" i="64"/>
  <c r="BQ1648" i="64" s="1"/>
  <c r="BQ1786" i="64"/>
  <c r="BQ1799" i="64" s="1"/>
  <c r="BQ1535" i="64"/>
  <c r="BQ1570" i="64" s="1"/>
  <c r="BQ2515" i="64"/>
  <c r="BQ2529" i="64" s="1"/>
  <c r="BQ1491" i="64"/>
  <c r="BQ1526" i="64" s="1"/>
  <c r="BQ1909" i="64"/>
  <c r="BQ1932" i="64" s="1"/>
  <c r="BQ1941" i="64"/>
  <c r="BQ1964" i="64" s="1"/>
  <c r="BQ1419" i="64"/>
  <c r="BQ1446" i="64" s="1"/>
  <c r="BQ1873" i="64"/>
  <c r="BQ1900" i="64" s="1"/>
  <c r="BQ1384" i="64"/>
  <c r="BQ1411" i="64" s="1"/>
  <c r="BQ1455" i="64"/>
  <c r="BQ1482" i="64" s="1"/>
  <c r="BQ1349" i="64"/>
  <c r="BQ1376" i="64" s="1"/>
  <c r="BQ1973" i="64"/>
  <c r="BQ1998" i="64" s="1"/>
  <c r="BQ1255" i="64"/>
  <c r="BQ1268" i="64" s="1"/>
  <c r="BQ2007" i="64"/>
  <c r="BQ2032" i="64" s="1"/>
  <c r="BQ1325" i="64"/>
  <c r="BQ662" i="64"/>
  <c r="BQ675" i="64" s="1"/>
  <c r="BQ1231" i="64"/>
  <c r="BQ1246" i="64" s="1"/>
  <c r="BQ1103" i="64"/>
  <c r="BQ990" i="64"/>
  <c r="BQ1003" i="64" s="1"/>
  <c r="BQ1079" i="64"/>
  <c r="BQ1094" i="64" s="1"/>
  <c r="BQ938" i="64"/>
  <c r="BQ953" i="64" s="1"/>
  <c r="BQ589" i="64"/>
  <c r="BQ1688" i="64"/>
  <c r="BQ1703" i="64" s="1"/>
  <c r="BQ561" i="64"/>
  <c r="BQ613" i="64"/>
  <c r="BQ1712" i="64"/>
  <c r="BQ1727" i="64" s="1"/>
  <c r="BI1657" i="64"/>
  <c r="BI1679" i="64" s="1"/>
  <c r="BI2437" i="64"/>
  <c r="BI2454" i="64" s="1"/>
  <c r="BI2463" i="64"/>
  <c r="BI2480" i="64" s="1"/>
  <c r="BI1634" i="64"/>
  <c r="BI1648" i="64" s="1"/>
  <c r="BI1602" i="64"/>
  <c r="BI1625" i="64" s="1"/>
  <c r="BI1580" i="64"/>
  <c r="BI1593" i="64" s="1"/>
  <c r="BI2412" i="64"/>
  <c r="BI2429" i="64" s="1"/>
  <c r="BI2386" i="64"/>
  <c r="BI2403" i="64" s="1"/>
  <c r="BI1786" i="64"/>
  <c r="BI1799" i="64" s="1"/>
  <c r="BI1535" i="64"/>
  <c r="BI1570" i="64" s="1"/>
  <c r="BI2515" i="64"/>
  <c r="BI2529" i="64" s="1"/>
  <c r="BI1909" i="64"/>
  <c r="BI1932" i="64" s="1"/>
  <c r="BI1491" i="64"/>
  <c r="BI1526" i="64" s="1"/>
  <c r="BI1873" i="64"/>
  <c r="BI1900" i="64" s="1"/>
  <c r="BI1419" i="64"/>
  <c r="BI1446" i="64" s="1"/>
  <c r="BI1941" i="64"/>
  <c r="BI1964" i="64" s="1"/>
  <c r="BI1384" i="64"/>
  <c r="BI1411" i="64" s="1"/>
  <c r="BI1349" i="64"/>
  <c r="BI1376" i="64" s="1"/>
  <c r="BI1455" i="64"/>
  <c r="BI1482" i="64" s="1"/>
  <c r="BI1973" i="64"/>
  <c r="BI1998" i="64" s="1"/>
  <c r="BI1255" i="64"/>
  <c r="BI1268" i="64" s="1"/>
  <c r="BI2007" i="64"/>
  <c r="BI2032" i="64" s="1"/>
  <c r="BI1103" i="64"/>
  <c r="BI662" i="64"/>
  <c r="BI675" i="64" s="1"/>
  <c r="BI1325" i="64"/>
  <c r="BI990" i="64"/>
  <c r="BI1003" i="64" s="1"/>
  <c r="BI1231" i="64"/>
  <c r="BI1246" i="64" s="1"/>
  <c r="BI1079" i="64"/>
  <c r="BI1094" i="64" s="1"/>
  <c r="BI938" i="64"/>
  <c r="BI953" i="64" s="1"/>
  <c r="BI589" i="64"/>
  <c r="BI638" i="64"/>
  <c r="BI561" i="64"/>
  <c r="BI613" i="64"/>
  <c r="BI1712" i="64"/>
  <c r="BI1727" i="64" s="1"/>
  <c r="BA1657" i="64"/>
  <c r="BA1679" i="64" s="1"/>
  <c r="BA2437" i="64"/>
  <c r="BA2454" i="64" s="1"/>
  <c r="BA2463" i="64"/>
  <c r="BA2480" i="64" s="1"/>
  <c r="BA1634" i="64"/>
  <c r="BA1648" i="64" s="1"/>
  <c r="BA2386" i="64"/>
  <c r="BA2403" i="64" s="1"/>
  <c r="BA1602" i="64"/>
  <c r="BA1625" i="64" s="1"/>
  <c r="BA1580" i="64"/>
  <c r="BA1593" i="64" s="1"/>
  <c r="BA2412" i="64"/>
  <c r="BA2429" i="64" s="1"/>
  <c r="BA1786" i="64"/>
  <c r="BA1799" i="64" s="1"/>
  <c r="BA1535" i="64"/>
  <c r="BA1570" i="64" s="1"/>
  <c r="BA2515" i="64"/>
  <c r="BA2529" i="64" s="1"/>
  <c r="BA1491" i="64"/>
  <c r="BA1526" i="64" s="1"/>
  <c r="BA1909" i="64"/>
  <c r="BA1932" i="64" s="1"/>
  <c r="BA1941" i="64"/>
  <c r="BA1964" i="64" s="1"/>
  <c r="BA1419" i="64"/>
  <c r="BA1446" i="64" s="1"/>
  <c r="BA1384" i="64"/>
  <c r="BA1411" i="64" s="1"/>
  <c r="BA1349" i="64"/>
  <c r="BA1376" i="64" s="1"/>
  <c r="BA1973" i="64"/>
  <c r="BA1998" i="64" s="1"/>
  <c r="BA1455" i="64"/>
  <c r="BA1482" i="64" s="1"/>
  <c r="BA1255" i="64"/>
  <c r="BA1268" i="64" s="1"/>
  <c r="BA2007" i="64"/>
  <c r="BA2032" i="64" s="1"/>
  <c r="BA1873" i="64"/>
  <c r="BA1900" i="64" s="1"/>
  <c r="BA1325" i="64"/>
  <c r="BA1231" i="64"/>
  <c r="BA1246" i="64" s="1"/>
  <c r="BA662" i="64"/>
  <c r="BA675" i="64" s="1"/>
  <c r="BA990" i="64"/>
  <c r="BA1003" i="64" s="1"/>
  <c r="BA1079" i="64"/>
  <c r="BA1094" i="64" s="1"/>
  <c r="BA1103" i="64"/>
  <c r="BA938" i="64"/>
  <c r="BA953" i="64" s="1"/>
  <c r="BA638" i="64"/>
  <c r="BA589" i="64"/>
  <c r="BA1688" i="64"/>
  <c r="BA1703" i="64" s="1"/>
  <c r="BA561" i="64"/>
  <c r="BA613" i="64"/>
  <c r="BA1712" i="64"/>
  <c r="BA1727" i="64" s="1"/>
  <c r="AS1657" i="64"/>
  <c r="AS1679" i="64" s="1"/>
  <c r="AS2463" i="64"/>
  <c r="AS2480" i="64" s="1"/>
  <c r="AS2437" i="64"/>
  <c r="AS2454" i="64" s="1"/>
  <c r="AS2412" i="64"/>
  <c r="AS2429" i="64" s="1"/>
  <c r="AS1602" i="64"/>
  <c r="AS1625" i="64" s="1"/>
  <c r="AS1634" i="64"/>
  <c r="AS1648" i="64" s="1"/>
  <c r="AS2386" i="64"/>
  <c r="AS2403" i="64" s="1"/>
  <c r="AS1580" i="64"/>
  <c r="AS1593" i="64" s="1"/>
  <c r="AS1786" i="64"/>
  <c r="AS1799" i="64" s="1"/>
  <c r="AS1535" i="64"/>
  <c r="AS1570" i="64" s="1"/>
  <c r="AS2515" i="64"/>
  <c r="AS2529" i="64" s="1"/>
  <c r="AS1909" i="64"/>
  <c r="AS1932" i="64" s="1"/>
  <c r="AS1419" i="64"/>
  <c r="AS1446" i="64" s="1"/>
  <c r="AS1491" i="64"/>
  <c r="AS1526" i="64" s="1"/>
  <c r="AS1941" i="64"/>
  <c r="AS1964" i="64" s="1"/>
  <c r="AS1873" i="64"/>
  <c r="AS1900" i="64" s="1"/>
  <c r="AS1384" i="64"/>
  <c r="AS1411" i="64" s="1"/>
  <c r="AS1349" i="64"/>
  <c r="AS1376" i="64" s="1"/>
  <c r="AS1973" i="64"/>
  <c r="AS1998" i="64" s="1"/>
  <c r="AS1255" i="64"/>
  <c r="AS1268" i="64" s="1"/>
  <c r="AS1455" i="64"/>
  <c r="AS1482" i="64" s="1"/>
  <c r="AS2007" i="64"/>
  <c r="AS2032" i="64" s="1"/>
  <c r="AS1325" i="64"/>
  <c r="AS662" i="64"/>
  <c r="AS675" i="64" s="1"/>
  <c r="AS1231" i="64"/>
  <c r="AS1246" i="64" s="1"/>
  <c r="AS990" i="64"/>
  <c r="AS1003" i="64" s="1"/>
  <c r="AS1103" i="64"/>
  <c r="AS1079" i="64"/>
  <c r="AS1094" i="64" s="1"/>
  <c r="AS938" i="64"/>
  <c r="AS953" i="64" s="1"/>
  <c r="AS589" i="64"/>
  <c r="AS561" i="64"/>
  <c r="AS638" i="64"/>
  <c r="AS613" i="64"/>
  <c r="AS1712" i="64"/>
  <c r="AS1727" i="64" s="1"/>
  <c r="AK1657" i="64"/>
  <c r="AK1679" i="64" s="1"/>
  <c r="AK2437" i="64"/>
  <c r="AK2454" i="64" s="1"/>
  <c r="AK2463" i="64"/>
  <c r="AK2480" i="64" s="1"/>
  <c r="AK2412" i="64"/>
  <c r="AK2429" i="64" s="1"/>
  <c r="AK1634" i="64"/>
  <c r="AK1648" i="64" s="1"/>
  <c r="AK2386" i="64"/>
  <c r="AK2403" i="64" s="1"/>
  <c r="AK1602" i="64"/>
  <c r="AK1625" i="64" s="1"/>
  <c r="AK1580" i="64"/>
  <c r="AK1593" i="64" s="1"/>
  <c r="AK1786" i="64"/>
  <c r="AK1799" i="64" s="1"/>
  <c r="AK1535" i="64"/>
  <c r="AK1570" i="64" s="1"/>
  <c r="AK2515" i="64"/>
  <c r="AK2529" i="64" s="1"/>
  <c r="AK1909" i="64"/>
  <c r="AK1932" i="64" s="1"/>
  <c r="AK1491" i="64"/>
  <c r="AK1526" i="64" s="1"/>
  <c r="AK1941" i="64"/>
  <c r="AK1964" i="64" s="1"/>
  <c r="AK1873" i="64"/>
  <c r="AK1900" i="64" s="1"/>
  <c r="AK1419" i="64"/>
  <c r="AK1446" i="64" s="1"/>
  <c r="AK1384" i="64"/>
  <c r="AK1411" i="64" s="1"/>
  <c r="AK1455" i="64"/>
  <c r="AK1482" i="64" s="1"/>
  <c r="AK1349" i="64"/>
  <c r="AK1376" i="64" s="1"/>
  <c r="AK1973" i="64"/>
  <c r="AK1998" i="64" s="1"/>
  <c r="AK1255" i="64"/>
  <c r="AK1268" i="64" s="1"/>
  <c r="AK1325" i="64"/>
  <c r="AK2007" i="64"/>
  <c r="AK2032" i="64" s="1"/>
  <c r="AK662" i="64"/>
  <c r="AK675" i="64" s="1"/>
  <c r="AK1103" i="64"/>
  <c r="AK990" i="64"/>
  <c r="AK1003" i="64" s="1"/>
  <c r="AK1079" i="64"/>
  <c r="AK1094" i="64" s="1"/>
  <c r="AK1231" i="64"/>
  <c r="AK1246" i="64" s="1"/>
  <c r="AK938" i="64"/>
  <c r="AK953" i="64" s="1"/>
  <c r="AK589" i="64"/>
  <c r="AK638" i="64"/>
  <c r="AK1688" i="64"/>
  <c r="AK1703" i="64" s="1"/>
  <c r="AK561" i="64"/>
  <c r="AK613" i="64"/>
  <c r="AK1712" i="64"/>
  <c r="AK1727" i="64" s="1"/>
  <c r="AC1657" i="64"/>
  <c r="AC1679" i="64" s="1"/>
  <c r="AC2437" i="64"/>
  <c r="AC2454" i="64" s="1"/>
  <c r="AC2463" i="64"/>
  <c r="AC2480" i="64" s="1"/>
  <c r="AC1634" i="64"/>
  <c r="AC1648" i="64" s="1"/>
  <c r="AC2412" i="64"/>
  <c r="AC2429" i="64" s="1"/>
  <c r="AC1580" i="64"/>
  <c r="AC1593" i="64" s="1"/>
  <c r="AC2386" i="64"/>
  <c r="AC2403" i="64" s="1"/>
  <c r="AC1786" i="64"/>
  <c r="AC1799" i="64" s="1"/>
  <c r="AC1535" i="64"/>
  <c r="AC1570" i="64" s="1"/>
  <c r="AC1602" i="64"/>
  <c r="AC1625" i="64" s="1"/>
  <c r="AC2515" i="64"/>
  <c r="AC2529" i="64" s="1"/>
  <c r="AC1909" i="64"/>
  <c r="AC1932" i="64" s="1"/>
  <c r="AC1491" i="64"/>
  <c r="AC1526" i="64" s="1"/>
  <c r="AC1941" i="64"/>
  <c r="AC1964" i="64" s="1"/>
  <c r="AC1384" i="64"/>
  <c r="AC1411" i="64" s="1"/>
  <c r="AC1349" i="64"/>
  <c r="AC1376" i="64" s="1"/>
  <c r="AC1873" i="64"/>
  <c r="AC1900" i="64" s="1"/>
  <c r="AC1455" i="64"/>
  <c r="AC1482" i="64" s="1"/>
  <c r="AC1973" i="64"/>
  <c r="AC1998" i="64" s="1"/>
  <c r="AC1419" i="64"/>
  <c r="AC1446" i="64" s="1"/>
  <c r="AC1255" i="64"/>
  <c r="AC1268" i="64" s="1"/>
  <c r="AC2007" i="64"/>
  <c r="AC2032" i="64" s="1"/>
  <c r="AC1103" i="64"/>
  <c r="AC1231" i="64"/>
  <c r="AC1246" i="64" s="1"/>
  <c r="AC990" i="64"/>
  <c r="AC1003" i="64" s="1"/>
  <c r="AC1325" i="64"/>
  <c r="AC1079" i="64"/>
  <c r="AC1094" i="64" s="1"/>
  <c r="AC938" i="64"/>
  <c r="AC953" i="64" s="1"/>
  <c r="AC589" i="64"/>
  <c r="AC662" i="64"/>
  <c r="AC675" i="64" s="1"/>
  <c r="AC561" i="64"/>
  <c r="AC613" i="64"/>
  <c r="AC1712" i="64"/>
  <c r="AC1727" i="64" s="1"/>
  <c r="U1657" i="64"/>
  <c r="U1679" i="64" s="1"/>
  <c r="U2463" i="64"/>
  <c r="U2480" i="64" s="1"/>
  <c r="U2437" i="64"/>
  <c r="U2454" i="64" s="1"/>
  <c r="U2412" i="64"/>
  <c r="U2429" i="64" s="1"/>
  <c r="U1634" i="64"/>
  <c r="U1648" i="64" s="1"/>
  <c r="U2386" i="64"/>
  <c r="U2403" i="64" s="1"/>
  <c r="U1580" i="64"/>
  <c r="U1593" i="64" s="1"/>
  <c r="U1602" i="64"/>
  <c r="U1625" i="64" s="1"/>
  <c r="U1786" i="64"/>
  <c r="U1799" i="64" s="1"/>
  <c r="U1535" i="64"/>
  <c r="U1570" i="64" s="1"/>
  <c r="U2515" i="64"/>
  <c r="U2529" i="64" s="1"/>
  <c r="U1909" i="64"/>
  <c r="U1932" i="64" s="1"/>
  <c r="U1491" i="64"/>
  <c r="U1526" i="64" s="1"/>
  <c r="U1941" i="64"/>
  <c r="U1964" i="64" s="1"/>
  <c r="U1873" i="64"/>
  <c r="U1900" i="64" s="1"/>
  <c r="U1384" i="64"/>
  <c r="U1411" i="64" s="1"/>
  <c r="U1349" i="64"/>
  <c r="U1376" i="64" s="1"/>
  <c r="U1419" i="64"/>
  <c r="U1446" i="64" s="1"/>
  <c r="U1973" i="64"/>
  <c r="U1998" i="64" s="1"/>
  <c r="U1455" i="64"/>
  <c r="U1482" i="64" s="1"/>
  <c r="U1255" i="64"/>
  <c r="U1268" i="64" s="1"/>
  <c r="U2007" i="64"/>
  <c r="U2032" i="64" s="1"/>
  <c r="U1325" i="64"/>
  <c r="U990" i="64"/>
  <c r="U1003" i="64" s="1"/>
  <c r="U1231" i="64"/>
  <c r="U1246" i="64" s="1"/>
  <c r="U1079" i="64"/>
  <c r="U1094" i="64" s="1"/>
  <c r="U1103" i="64"/>
  <c r="U938" i="64"/>
  <c r="U953" i="64" s="1"/>
  <c r="U589" i="64"/>
  <c r="U1688" i="64"/>
  <c r="U1703" i="64" s="1"/>
  <c r="U561" i="64"/>
  <c r="U662" i="64"/>
  <c r="U675" i="64" s="1"/>
  <c r="U638" i="64"/>
  <c r="U613" i="64"/>
  <c r="U1712" i="64"/>
  <c r="U1727"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AK455" i="64"/>
  <c r="AW455" i="64"/>
  <c r="BK455" i="64"/>
  <c r="CJ455" i="64"/>
  <c r="AM458" i="64"/>
  <c r="AZ458" i="64"/>
  <c r="BL458" i="64"/>
  <c r="BZ458" i="64"/>
  <c r="AR459" i="64"/>
  <c r="BD459" i="64"/>
  <c r="BR459" i="64"/>
  <c r="CC459" i="64"/>
  <c r="T1711" i="64"/>
  <c r="AU1711" i="64"/>
  <c r="BG1711" i="64"/>
  <c r="BU1711" i="64"/>
  <c r="CI1711" i="64"/>
  <c r="AI1715" i="64"/>
  <c r="AA1716" i="64"/>
  <c r="AV564" i="64"/>
  <c r="AN565" i="64"/>
  <c r="BZ588" i="64"/>
  <c r="BZ603" i="64" s="1"/>
  <c r="BR589" i="64"/>
  <c r="BA592" i="64"/>
  <c r="AS593" i="64"/>
  <c r="S612" i="64"/>
  <c r="CE612" i="64"/>
  <c r="BW613" i="64"/>
  <c r="BK617" i="64"/>
  <c r="AZ637" i="64"/>
  <c r="CG638" i="64"/>
  <c r="AV642" i="64"/>
  <c r="BQ1687" i="64"/>
  <c r="BQ1702" i="64" s="1"/>
  <c r="CH989" i="64"/>
  <c r="CH1002" i="64" s="1"/>
  <c r="CI993" i="64"/>
  <c r="BJ661" i="64"/>
  <c r="BC1656" i="64"/>
  <c r="BC2411" i="64"/>
  <c r="BC2428" i="64" s="1"/>
  <c r="BC2436" i="64"/>
  <c r="BC2453" i="64" s="1"/>
  <c r="BC2462" i="64"/>
  <c r="BC2479" i="64" s="1"/>
  <c r="BC2385" i="64"/>
  <c r="BC2402" i="64" s="1"/>
  <c r="BC1633" i="64"/>
  <c r="BC1647" i="64" s="1"/>
  <c r="BC1601" i="64"/>
  <c r="BC1624" i="64" s="1"/>
  <c r="BC1785" i="64"/>
  <c r="BC1798" i="64" s="1"/>
  <c r="BC1579" i="64"/>
  <c r="BC1592" i="64" s="1"/>
  <c r="BC1490" i="64"/>
  <c r="BC1525" i="64" s="1"/>
  <c r="BC2514" i="64"/>
  <c r="BC2528" i="64" s="1"/>
  <c r="BC1534" i="64"/>
  <c r="BC1872" i="64"/>
  <c r="BC1899" i="64" s="1"/>
  <c r="BC1383" i="64"/>
  <c r="BC1410" i="64" s="1"/>
  <c r="BC1940" i="64"/>
  <c r="BC1963" i="64" s="1"/>
  <c r="BC1454" i="64"/>
  <c r="BC1481" i="64" s="1"/>
  <c r="BC1418" i="64"/>
  <c r="BC1445" i="64" s="1"/>
  <c r="BC1908" i="64"/>
  <c r="BC1931" i="64" s="1"/>
  <c r="BC1972" i="64"/>
  <c r="BC1997" i="64" s="1"/>
  <c r="BC2006" i="64"/>
  <c r="BC2031" i="64" s="1"/>
  <c r="BC1348" i="64"/>
  <c r="BC1375" i="64" s="1"/>
  <c r="BC1324" i="64"/>
  <c r="BC1339" i="64" s="1"/>
  <c r="BC1254" i="64"/>
  <c r="BC1267" i="64" s="1"/>
  <c r="BC989" i="64"/>
  <c r="BC1002" i="64" s="1"/>
  <c r="BC1230" i="64"/>
  <c r="BC1245" i="64" s="1"/>
  <c r="BC1102" i="64"/>
  <c r="BC1078" i="64"/>
  <c r="BC1093" i="64" s="1"/>
  <c r="BC937" i="64"/>
  <c r="BC952" i="64" s="1"/>
  <c r="BC1687" i="64"/>
  <c r="BC1702" i="64" s="1"/>
  <c r="BC661" i="64"/>
  <c r="BC560" i="64"/>
  <c r="BC580" i="64" s="1"/>
  <c r="BC612" i="64"/>
  <c r="BC637" i="64"/>
  <c r="BC588" i="64"/>
  <c r="BC603" i="64" s="1"/>
  <c r="CI1661" i="64"/>
  <c r="CI2467" i="64"/>
  <c r="CI2441" i="64"/>
  <c r="CI2416" i="64"/>
  <c r="CI1606" i="64"/>
  <c r="CI1584" i="64"/>
  <c r="CI1597" i="64" s="1"/>
  <c r="CI2390" i="64"/>
  <c r="CI2407" i="64" s="1"/>
  <c r="CI1790" i="64"/>
  <c r="CI1803" i="64" s="1"/>
  <c r="CI1638" i="64"/>
  <c r="CI1652" i="64" s="1"/>
  <c r="CI2519" i="64"/>
  <c r="CI2533" i="64" s="1"/>
  <c r="CI1495" i="64"/>
  <c r="CI1530" i="64" s="1"/>
  <c r="CI1539" i="64"/>
  <c r="CI1574" i="64" s="1"/>
  <c r="CI1945" i="64"/>
  <c r="CI1968" i="64" s="1"/>
  <c r="CI1877" i="64"/>
  <c r="CI1904" i="64" s="1"/>
  <c r="CI1913" i="64"/>
  <c r="CI1936" i="64" s="1"/>
  <c r="CI1977" i="64"/>
  <c r="CI2002" i="64" s="1"/>
  <c r="CI1459" i="64"/>
  <c r="CI1486" i="64" s="1"/>
  <c r="CI1423" i="64"/>
  <c r="CI1450" i="64" s="1"/>
  <c r="CI2011" i="64"/>
  <c r="CI2036" i="64" s="1"/>
  <c r="CI1388" i="64"/>
  <c r="CI1415" i="64" s="1"/>
  <c r="CI1235" i="64"/>
  <c r="CI1353" i="64"/>
  <c r="CI1380" i="64" s="1"/>
  <c r="CI1259" i="64"/>
  <c r="CI1272" i="64" s="1"/>
  <c r="CI1329" i="64"/>
  <c r="CI1083" i="64"/>
  <c r="CI1098" i="64" s="1"/>
  <c r="CI942" i="64"/>
  <c r="CI1107" i="64"/>
  <c r="CI1692" i="64"/>
  <c r="CI1707" i="64" s="1"/>
  <c r="CI666" i="64"/>
  <c r="CI679" i="64" s="1"/>
  <c r="CI565" i="64"/>
  <c r="CI1716" i="64"/>
  <c r="CI994" i="64"/>
  <c r="CI1007" i="64" s="1"/>
  <c r="CI642" i="64"/>
  <c r="CI617" i="64"/>
  <c r="CI593" i="64"/>
  <c r="AE1661" i="64"/>
  <c r="AE2467" i="64"/>
  <c r="AE2416" i="64"/>
  <c r="AE2441" i="64"/>
  <c r="AE1606" i="64"/>
  <c r="AE2390" i="64"/>
  <c r="AE2407" i="64" s="1"/>
  <c r="AE1584" i="64"/>
  <c r="AE1597" i="64" s="1"/>
  <c r="AE1638" i="64"/>
  <c r="AE1652" i="64" s="1"/>
  <c r="AE1790" i="64"/>
  <c r="AE1803" i="64" s="1"/>
  <c r="AE2519" i="64"/>
  <c r="AE2533" i="64" s="1"/>
  <c r="AE1495" i="64"/>
  <c r="AE1530" i="64" s="1"/>
  <c r="AE1539" i="64"/>
  <c r="AE1574" i="64" s="1"/>
  <c r="AE1877" i="64"/>
  <c r="AE1904" i="64" s="1"/>
  <c r="AE1459" i="64"/>
  <c r="AE1486" i="64" s="1"/>
  <c r="AE1945" i="64"/>
  <c r="AE1968" i="64" s="1"/>
  <c r="AE1913" i="64"/>
  <c r="AE1936" i="64" s="1"/>
  <c r="AE1423" i="64"/>
  <c r="AE1450" i="64" s="1"/>
  <c r="AE1977" i="64"/>
  <c r="AE2002" i="64" s="1"/>
  <c r="AE2011" i="64"/>
  <c r="AE2036" i="64" s="1"/>
  <c r="AE1353" i="64"/>
  <c r="AE1380" i="64" s="1"/>
  <c r="AE1388" i="64"/>
  <c r="AE1415" i="64" s="1"/>
  <c r="AE1235" i="64"/>
  <c r="AE1259" i="64"/>
  <c r="AE1272" i="64" s="1"/>
  <c r="AE942" i="64"/>
  <c r="AE1692" i="64"/>
  <c r="AE1707" i="64" s="1"/>
  <c r="AE1329" i="64"/>
  <c r="AE1083" i="64"/>
  <c r="AE1098" i="64" s="1"/>
  <c r="AE666" i="64"/>
  <c r="AE679" i="64" s="1"/>
  <c r="AE642" i="64"/>
  <c r="AE565" i="64"/>
  <c r="AE1107" i="64"/>
  <c r="AE994" i="64"/>
  <c r="AE1007" i="64" s="1"/>
  <c r="AE617" i="64"/>
  <c r="AE1716" i="64"/>
  <c r="AE593" i="64"/>
  <c r="X1660" i="64"/>
  <c r="X2466" i="64"/>
  <c r="X2415" i="64"/>
  <c r="X2440" i="64"/>
  <c r="X2389" i="64"/>
  <c r="X1637" i="64"/>
  <c r="X1605" i="64"/>
  <c r="X1583" i="64"/>
  <c r="X1789" i="64"/>
  <c r="X2518" i="64"/>
  <c r="X1876" i="64"/>
  <c r="X1494" i="64"/>
  <c r="X1944" i="64"/>
  <c r="X1458" i="64"/>
  <c r="X1912" i="64"/>
  <c r="X1538" i="64"/>
  <c r="X1387" i="64"/>
  <c r="X2010" i="64"/>
  <c r="X1352" i="64"/>
  <c r="X1422" i="64"/>
  <c r="X1328" i="64"/>
  <c r="X1234" i="64"/>
  <c r="X1249" i="64" s="1"/>
  <c r="X1106" i="64"/>
  <c r="X1225" i="64" s="1"/>
  <c r="X1976" i="64"/>
  <c r="X1691" i="64"/>
  <c r="X1258" i="64"/>
  <c r="X665" i="64"/>
  <c r="X678" i="64" s="1"/>
  <c r="X616" i="64"/>
  <c r="X1715" i="64"/>
  <c r="X592" i="64"/>
  <c r="X993" i="64"/>
  <c r="X941" i="64"/>
  <c r="AG1657" i="64"/>
  <c r="AG1679" i="64" s="1"/>
  <c r="AG2463" i="64"/>
  <c r="AG2480" i="64" s="1"/>
  <c r="AG2437" i="64"/>
  <c r="AG2454" i="64" s="1"/>
  <c r="AG2386" i="64"/>
  <c r="AG2403" i="64" s="1"/>
  <c r="AG2412" i="64"/>
  <c r="AG2429" i="64" s="1"/>
  <c r="AG1602" i="64"/>
  <c r="AG1625" i="64" s="1"/>
  <c r="AG1634" i="64"/>
  <c r="AG1648" i="64" s="1"/>
  <c r="AG1580" i="64"/>
  <c r="AG1593" i="64" s="1"/>
  <c r="AG1786" i="64"/>
  <c r="AG1799" i="64" s="1"/>
  <c r="AG2515" i="64"/>
  <c r="AG2529" i="64" s="1"/>
  <c r="AG1535" i="64"/>
  <c r="AG1570" i="64" s="1"/>
  <c r="AG1873" i="64"/>
  <c r="AG1900" i="64" s="1"/>
  <c r="AG1941" i="64"/>
  <c r="AG1964" i="64" s="1"/>
  <c r="AG1455" i="64"/>
  <c r="AG1482" i="64" s="1"/>
  <c r="AG1419" i="64"/>
  <c r="AG1446" i="64" s="1"/>
  <c r="AG1384" i="64"/>
  <c r="AG1411" i="64" s="1"/>
  <c r="AG1909" i="64"/>
  <c r="AG1932" i="64" s="1"/>
  <c r="AG2007" i="64"/>
  <c r="AG2032" i="64" s="1"/>
  <c r="AG1349" i="64"/>
  <c r="AG1376" i="64" s="1"/>
  <c r="AG1231" i="64"/>
  <c r="AG1246" i="64" s="1"/>
  <c r="AG1325" i="64"/>
  <c r="AG1491" i="64"/>
  <c r="AG1526" i="64" s="1"/>
  <c r="AG1103" i="64"/>
  <c r="AG1255" i="64"/>
  <c r="AG1268" i="64" s="1"/>
  <c r="AG1079" i="64"/>
  <c r="AG1094" i="64" s="1"/>
  <c r="AG1973" i="64"/>
  <c r="AG1998" i="64" s="1"/>
  <c r="AG1688" i="64"/>
  <c r="AG1703" i="64" s="1"/>
  <c r="AG662" i="64"/>
  <c r="AG675" i="64" s="1"/>
  <c r="AG613" i="64"/>
  <c r="AG1712" i="64"/>
  <c r="AG1727" i="64" s="1"/>
  <c r="AG638" i="64"/>
  <c r="AG589" i="64"/>
  <c r="AG938" i="64"/>
  <c r="AG953" i="64" s="1"/>
  <c r="X408" i="64"/>
  <c r="BD408" i="64"/>
  <c r="BK459" i="64"/>
  <c r="CL1656" i="64"/>
  <c r="CL2462" i="64"/>
  <c r="CL2479" i="64" s="1"/>
  <c r="CL2436" i="64"/>
  <c r="CL2453" i="64" s="1"/>
  <c r="CL2411" i="64"/>
  <c r="CL2428" i="64" s="1"/>
  <c r="CL1633" i="64"/>
  <c r="CL1647" i="64" s="1"/>
  <c r="CL2385" i="64"/>
  <c r="CL2402" i="64" s="1"/>
  <c r="CL1601" i="64"/>
  <c r="CL1624" i="64" s="1"/>
  <c r="CL1579" i="64"/>
  <c r="CL1592" i="64" s="1"/>
  <c r="CL2514" i="64"/>
  <c r="CL2528" i="64" s="1"/>
  <c r="CL1785" i="64"/>
  <c r="CL1798" i="64" s="1"/>
  <c r="CL1534" i="64"/>
  <c r="CL1940" i="64"/>
  <c r="CL1963" i="64" s="1"/>
  <c r="CL1490" i="64"/>
  <c r="CL1525" i="64" s="1"/>
  <c r="CL1454" i="64"/>
  <c r="CL1481" i="64" s="1"/>
  <c r="CL1418" i="64"/>
  <c r="CL1445" i="64" s="1"/>
  <c r="CL1383" i="64"/>
  <c r="CL1410" i="64" s="1"/>
  <c r="CL2006" i="64"/>
  <c r="CL2031" i="64" s="1"/>
  <c r="CL1348" i="64"/>
  <c r="CL1375" i="64" s="1"/>
  <c r="CL1908" i="64"/>
  <c r="CL1931" i="64" s="1"/>
  <c r="CL1872" i="64"/>
  <c r="CL1899" i="64" s="1"/>
  <c r="CL1324" i="64"/>
  <c r="CL1339" i="64" s="1"/>
  <c r="CL1972" i="64"/>
  <c r="CL1997" i="64" s="1"/>
  <c r="CL1254" i="64"/>
  <c r="CL1267" i="64" s="1"/>
  <c r="CL1078" i="64"/>
  <c r="CL1093" i="64" s="1"/>
  <c r="CL1102" i="64"/>
  <c r="CL937" i="64"/>
  <c r="CL952" i="64" s="1"/>
  <c r="CL661" i="64"/>
  <c r="CL637" i="64"/>
  <c r="CL1230" i="64"/>
  <c r="CL1245" i="64" s="1"/>
  <c r="CL989" i="64"/>
  <c r="CL1002" i="64" s="1"/>
  <c r="CL612" i="64"/>
  <c r="CL1711" i="64"/>
  <c r="CL588" i="64"/>
  <c r="CL603" i="64" s="1"/>
  <c r="CL1687" i="64"/>
  <c r="CL1702" i="64" s="1"/>
  <c r="CL560" i="64"/>
  <c r="CL580" i="64" s="1"/>
  <c r="CD1656" i="64"/>
  <c r="CD2462" i="64"/>
  <c r="CD2479" i="64" s="1"/>
  <c r="CD2436" i="64"/>
  <c r="CD2453" i="64" s="1"/>
  <c r="CD1633" i="64"/>
  <c r="CD1647" i="64" s="1"/>
  <c r="CD2411" i="64"/>
  <c r="CD2428" i="64" s="1"/>
  <c r="CD1601" i="64"/>
  <c r="CD1624" i="64" s="1"/>
  <c r="CD2385" i="64"/>
  <c r="CD2402" i="64" s="1"/>
  <c r="CD1579" i="64"/>
  <c r="CD1592" i="64" s="1"/>
  <c r="CD1785" i="64"/>
  <c r="CD1798" i="64" s="1"/>
  <c r="CD2514" i="64"/>
  <c r="CD2528" i="64" s="1"/>
  <c r="CD1534" i="64"/>
  <c r="CD1490" i="64"/>
  <c r="CD1525" i="64" s="1"/>
  <c r="CD1940" i="64"/>
  <c r="CD1963" i="64" s="1"/>
  <c r="CD1454" i="64"/>
  <c r="CD1481" i="64" s="1"/>
  <c r="CD1872" i="64"/>
  <c r="CD1899" i="64" s="1"/>
  <c r="CD1908" i="64"/>
  <c r="CD1931" i="64" s="1"/>
  <c r="CD1418" i="64"/>
  <c r="CD1445" i="64" s="1"/>
  <c r="CD2006" i="64"/>
  <c r="CD2031" i="64" s="1"/>
  <c r="CD1348" i="64"/>
  <c r="CD1375" i="64" s="1"/>
  <c r="CD1324" i="64"/>
  <c r="CD1339" i="64" s="1"/>
  <c r="CD1383" i="64"/>
  <c r="CD1410" i="64" s="1"/>
  <c r="CD1972" i="64"/>
  <c r="CD1997" i="64" s="1"/>
  <c r="CD1254" i="64"/>
  <c r="CD1267" i="64" s="1"/>
  <c r="CD1078" i="64"/>
  <c r="CD1093" i="64" s="1"/>
  <c r="CD1230" i="64"/>
  <c r="CD1245" i="64" s="1"/>
  <c r="CD937" i="64"/>
  <c r="CD952" i="64" s="1"/>
  <c r="CD661" i="64"/>
  <c r="CD637" i="64"/>
  <c r="CD989" i="64"/>
  <c r="CD1002" i="64" s="1"/>
  <c r="CD1102" i="64"/>
  <c r="CD612" i="64"/>
  <c r="CD1687" i="64"/>
  <c r="CD1702" i="64" s="1"/>
  <c r="CD1711" i="64"/>
  <c r="CD588" i="64"/>
  <c r="CD603" i="64" s="1"/>
  <c r="CD560" i="64"/>
  <c r="CD580" i="64" s="1"/>
  <c r="BV1656" i="64"/>
  <c r="BV2462" i="64"/>
  <c r="BV2479" i="64" s="1"/>
  <c r="BV2436" i="64"/>
  <c r="BV2453" i="64" s="1"/>
  <c r="BV1633" i="64"/>
  <c r="BV1647" i="64" s="1"/>
  <c r="BV2411" i="64"/>
  <c r="BV2428" i="64" s="1"/>
  <c r="BV1601" i="64"/>
  <c r="BV1624" i="64" s="1"/>
  <c r="BV2385" i="64"/>
  <c r="BV2402" i="64" s="1"/>
  <c r="BV1579" i="64"/>
  <c r="BV1592" i="64" s="1"/>
  <c r="BV2514" i="64"/>
  <c r="BV2528" i="64" s="1"/>
  <c r="BV1785" i="64"/>
  <c r="BV1798" i="64" s="1"/>
  <c r="BV1534" i="64"/>
  <c r="BV1940" i="64"/>
  <c r="BV1963" i="64" s="1"/>
  <c r="BV1872" i="64"/>
  <c r="BV1899" i="64" s="1"/>
  <c r="BV1908" i="64"/>
  <c r="BV1931" i="64" s="1"/>
  <c r="BV1454" i="64"/>
  <c r="BV1481" i="64" s="1"/>
  <c r="BV1418" i="64"/>
  <c r="BV1445" i="64" s="1"/>
  <c r="BV1490" i="64"/>
  <c r="BV1525" i="64" s="1"/>
  <c r="BV2006" i="64"/>
  <c r="BV2031" i="64" s="1"/>
  <c r="BV1383" i="64"/>
  <c r="BV1410" i="64" s="1"/>
  <c r="BV1348" i="64"/>
  <c r="BV1375" i="64" s="1"/>
  <c r="BV1324" i="64"/>
  <c r="BV1339" i="64" s="1"/>
  <c r="BV1972" i="64"/>
  <c r="BV1997" i="64" s="1"/>
  <c r="BV1078" i="64"/>
  <c r="BV1093" i="64" s="1"/>
  <c r="BV937" i="64"/>
  <c r="BV952" i="64" s="1"/>
  <c r="BV661" i="64"/>
  <c r="BV1102" i="64"/>
  <c r="BV637" i="64"/>
  <c r="BV1254" i="64"/>
  <c r="BV1267" i="64" s="1"/>
  <c r="BV1230" i="64"/>
  <c r="BV1245" i="64" s="1"/>
  <c r="BV989" i="64"/>
  <c r="BV1002" i="64" s="1"/>
  <c r="BV612" i="64"/>
  <c r="BV588" i="64"/>
  <c r="BV603" i="64" s="1"/>
  <c r="BV1687" i="64"/>
  <c r="BV1702" i="64" s="1"/>
  <c r="BV560" i="64"/>
  <c r="BV580" i="64" s="1"/>
  <c r="BN1656" i="64"/>
  <c r="BN2462" i="64"/>
  <c r="BN2479" i="64" s="1"/>
  <c r="BN2436" i="64"/>
  <c r="BN2453" i="64" s="1"/>
  <c r="BN1633" i="64"/>
  <c r="BN1647" i="64" s="1"/>
  <c r="BN2385" i="64"/>
  <c r="BN2402" i="64" s="1"/>
  <c r="BN1601" i="64"/>
  <c r="BN1624" i="64" s="1"/>
  <c r="BN2411" i="64"/>
  <c r="BN2428" i="64" s="1"/>
  <c r="BN1579" i="64"/>
  <c r="BN1592" i="64" s="1"/>
  <c r="BN2514" i="64"/>
  <c r="BN2528" i="64" s="1"/>
  <c r="BN1785" i="64"/>
  <c r="BN1798" i="64" s="1"/>
  <c r="BN1490" i="64"/>
  <c r="BN1525" i="64" s="1"/>
  <c r="BN1534" i="64"/>
  <c r="BN1940" i="64"/>
  <c r="BN1963" i="64" s="1"/>
  <c r="BN1454" i="64"/>
  <c r="BN1481" i="64" s="1"/>
  <c r="BN1872" i="64"/>
  <c r="BN1899" i="64" s="1"/>
  <c r="BN1418" i="64"/>
  <c r="BN1445" i="64" s="1"/>
  <c r="BN1383" i="64"/>
  <c r="BN1410" i="64" s="1"/>
  <c r="BN2006" i="64"/>
  <c r="BN2031" i="64" s="1"/>
  <c r="BN1348" i="64"/>
  <c r="BN1375" i="64" s="1"/>
  <c r="BN1324" i="64"/>
  <c r="BN1339" i="64" s="1"/>
  <c r="BN1972" i="64"/>
  <c r="BN1997" i="64" s="1"/>
  <c r="BN1908" i="64"/>
  <c r="BN1931" i="64" s="1"/>
  <c r="BN1254" i="64"/>
  <c r="BN1267" i="64" s="1"/>
  <c r="BN1078" i="64"/>
  <c r="BN1093" i="64" s="1"/>
  <c r="BN937" i="64"/>
  <c r="BN952" i="64" s="1"/>
  <c r="BN1230" i="64"/>
  <c r="BN1245" i="64" s="1"/>
  <c r="BN1102" i="64"/>
  <c r="BN661" i="64"/>
  <c r="BN637" i="64"/>
  <c r="BN989" i="64"/>
  <c r="BN1002" i="64" s="1"/>
  <c r="BN612" i="64"/>
  <c r="BN1687" i="64"/>
  <c r="BN1702" i="64" s="1"/>
  <c r="BN588" i="64"/>
  <c r="BN603" i="64" s="1"/>
  <c r="BN560" i="64"/>
  <c r="BN580" i="64" s="1"/>
  <c r="BF1656" i="64"/>
  <c r="BF2462" i="64"/>
  <c r="BF2479" i="64" s="1"/>
  <c r="BF2436" i="64"/>
  <c r="BF2453" i="64" s="1"/>
  <c r="BF2411" i="64"/>
  <c r="BF2428" i="64" s="1"/>
  <c r="BF2385" i="64"/>
  <c r="BF2402" i="64" s="1"/>
  <c r="BF1633" i="64"/>
  <c r="BF1647" i="64" s="1"/>
  <c r="BF1601" i="64"/>
  <c r="BF1624" i="64" s="1"/>
  <c r="BF1579" i="64"/>
  <c r="BF1592" i="64" s="1"/>
  <c r="BF1785" i="64"/>
  <c r="BF1798" i="64" s="1"/>
  <c r="BF2514" i="64"/>
  <c r="BF2528" i="64" s="1"/>
  <c r="BF1490" i="64"/>
  <c r="BF1525" i="64" s="1"/>
  <c r="BF1940" i="64"/>
  <c r="BF1963" i="64" s="1"/>
  <c r="BF1534" i="64"/>
  <c r="BF1872" i="64"/>
  <c r="BF1899" i="64" s="1"/>
  <c r="BF1454" i="64"/>
  <c r="BF1481" i="64" s="1"/>
  <c r="BF1908" i="64"/>
  <c r="BF1931" i="64" s="1"/>
  <c r="BF1418" i="64"/>
  <c r="BF1445" i="64" s="1"/>
  <c r="BF2006" i="64"/>
  <c r="BF2031" i="64" s="1"/>
  <c r="BF1348" i="64"/>
  <c r="BF1375" i="64" s="1"/>
  <c r="BF1324" i="64"/>
  <c r="BF1339" i="64" s="1"/>
  <c r="BF1383" i="64"/>
  <c r="BF1410" i="64" s="1"/>
  <c r="BF1972" i="64"/>
  <c r="BF1997" i="64" s="1"/>
  <c r="BF1254" i="64"/>
  <c r="BF1267" i="64" s="1"/>
  <c r="BF1230" i="64"/>
  <c r="BF1245" i="64" s="1"/>
  <c r="BF1078" i="64"/>
  <c r="BF1093" i="64" s="1"/>
  <c r="BF1102" i="64"/>
  <c r="BF937" i="64"/>
  <c r="BF952" i="64" s="1"/>
  <c r="BF661" i="64"/>
  <c r="BF637" i="64"/>
  <c r="BF989" i="64"/>
  <c r="BF1002" i="64" s="1"/>
  <c r="BF612" i="64"/>
  <c r="BF588" i="64"/>
  <c r="BF603" i="64" s="1"/>
  <c r="BF1687" i="64"/>
  <c r="BF1702" i="64" s="1"/>
  <c r="BF560" i="64"/>
  <c r="BF580" i="64" s="1"/>
  <c r="AX1656" i="64"/>
  <c r="AX2462" i="64"/>
  <c r="AX2479" i="64" s="1"/>
  <c r="AX2436" i="64"/>
  <c r="AX2453" i="64" s="1"/>
  <c r="AX2385" i="64"/>
  <c r="AX2402" i="64" s="1"/>
  <c r="AX1633" i="64"/>
  <c r="AX1647" i="64" s="1"/>
  <c r="AX1601" i="64"/>
  <c r="AX1624" i="64" s="1"/>
  <c r="AX2411" i="64"/>
  <c r="AX2428" i="64" s="1"/>
  <c r="AX1579" i="64"/>
  <c r="AX1592" i="64" s="1"/>
  <c r="AX2514" i="64"/>
  <c r="AX2528" i="64" s="1"/>
  <c r="AX1785" i="64"/>
  <c r="AX1798" i="64" s="1"/>
  <c r="AX1534" i="64"/>
  <c r="AX1490" i="64"/>
  <c r="AX1525" i="64" s="1"/>
  <c r="AX1940" i="64"/>
  <c r="AX1963" i="64" s="1"/>
  <c r="AX1908" i="64"/>
  <c r="AX1931" i="64" s="1"/>
  <c r="AX1454" i="64"/>
  <c r="AX1481" i="64" s="1"/>
  <c r="AX1418" i="64"/>
  <c r="AX1445" i="64" s="1"/>
  <c r="AX2006" i="64"/>
  <c r="AX2031" i="64" s="1"/>
  <c r="AX1383" i="64"/>
  <c r="AX1410" i="64" s="1"/>
  <c r="AX1872" i="64"/>
  <c r="AX1899" i="64" s="1"/>
  <c r="AX1348" i="64"/>
  <c r="AX1375" i="64" s="1"/>
  <c r="AX1324" i="64"/>
  <c r="AX1339" i="64" s="1"/>
  <c r="AX1972" i="64"/>
  <c r="AX1997" i="64" s="1"/>
  <c r="AX1254" i="64"/>
  <c r="AX1267" i="64" s="1"/>
  <c r="AX1078" i="64"/>
  <c r="AX1093" i="64" s="1"/>
  <c r="AX937" i="64"/>
  <c r="AX952" i="64" s="1"/>
  <c r="AX661" i="64"/>
  <c r="AX1230" i="64"/>
  <c r="AX1245" i="64" s="1"/>
  <c r="AX637" i="64"/>
  <c r="AX989" i="64"/>
  <c r="AX1002" i="64" s="1"/>
  <c r="AX612" i="64"/>
  <c r="AX1687" i="64"/>
  <c r="AX1702" i="64" s="1"/>
  <c r="AX1102" i="64"/>
  <c r="AX588" i="64"/>
  <c r="AX603" i="64" s="1"/>
  <c r="AX560" i="64"/>
  <c r="AX580" i="64" s="1"/>
  <c r="AP1656" i="64"/>
  <c r="AP2462" i="64"/>
  <c r="AP2479" i="64" s="1"/>
  <c r="AP2436" i="64"/>
  <c r="AP2453" i="64" s="1"/>
  <c r="AP2411" i="64"/>
  <c r="AP2428" i="64" s="1"/>
  <c r="AP1633" i="64"/>
  <c r="AP1647" i="64" s="1"/>
  <c r="AP1601" i="64"/>
  <c r="AP1624" i="64" s="1"/>
  <c r="AP2385" i="64"/>
  <c r="AP2402" i="64" s="1"/>
  <c r="AP1579" i="64"/>
  <c r="AP1592" i="64" s="1"/>
  <c r="AP1785" i="64"/>
  <c r="AP1798" i="64" s="1"/>
  <c r="AP2514" i="64"/>
  <c r="AP2528" i="64" s="1"/>
  <c r="AP1490" i="64"/>
  <c r="AP1525" i="64" s="1"/>
  <c r="AP1940" i="64"/>
  <c r="AP1963" i="64" s="1"/>
  <c r="AP1454" i="64"/>
  <c r="AP1481" i="64" s="1"/>
  <c r="AP1534" i="64"/>
  <c r="AP1872" i="64"/>
  <c r="AP1899" i="64" s="1"/>
  <c r="AP1908" i="64"/>
  <c r="AP1931" i="64" s="1"/>
  <c r="AP1418" i="64"/>
  <c r="AP1445" i="64" s="1"/>
  <c r="AP2006" i="64"/>
  <c r="AP2031" i="64" s="1"/>
  <c r="AP1348" i="64"/>
  <c r="AP1375" i="64" s="1"/>
  <c r="AP1324" i="64"/>
  <c r="AP1339" i="64" s="1"/>
  <c r="AP1972" i="64"/>
  <c r="AP1997"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87" i="64"/>
  <c r="AP1702" i="64" s="1"/>
  <c r="AP560" i="64"/>
  <c r="AP580" i="64" s="1"/>
  <c r="AH1656" i="64"/>
  <c r="AH2462" i="64"/>
  <c r="AH2479" i="64" s="1"/>
  <c r="AH2436" i="64"/>
  <c r="AH2453" i="64" s="1"/>
  <c r="AH2411" i="64"/>
  <c r="AH2428" i="64" s="1"/>
  <c r="AH2385" i="64"/>
  <c r="AH2402" i="64" s="1"/>
  <c r="AH1633" i="64"/>
  <c r="AH1647" i="64" s="1"/>
  <c r="AH1601" i="64"/>
  <c r="AH1624" i="64" s="1"/>
  <c r="AH1579" i="64"/>
  <c r="AH1592" i="64" s="1"/>
  <c r="AH2514" i="64"/>
  <c r="AH2528" i="64" s="1"/>
  <c r="AH1490" i="64"/>
  <c r="AH1525" i="64" s="1"/>
  <c r="AH1534" i="64"/>
  <c r="AH1940" i="64"/>
  <c r="AH1963" i="64" s="1"/>
  <c r="AH1785" i="64"/>
  <c r="AH1798" i="64" s="1"/>
  <c r="AH1872" i="64"/>
  <c r="AH1899" i="64" s="1"/>
  <c r="AH1908" i="64"/>
  <c r="AH1931" i="64" s="1"/>
  <c r="AH1454" i="64"/>
  <c r="AH1481" i="64" s="1"/>
  <c r="AH1418" i="64"/>
  <c r="AH1445" i="64" s="1"/>
  <c r="AH2006" i="64"/>
  <c r="AH2031" i="64" s="1"/>
  <c r="AH1348" i="64"/>
  <c r="AH1375" i="64" s="1"/>
  <c r="AH1383" i="64"/>
  <c r="AH1410" i="64" s="1"/>
  <c r="AH1324" i="64"/>
  <c r="AH1339" i="64" s="1"/>
  <c r="AH1972" i="64"/>
  <c r="AH1997" i="64" s="1"/>
  <c r="AH1254" i="64"/>
  <c r="AH1267" i="64" s="1"/>
  <c r="AH1078" i="64"/>
  <c r="AH1093" i="64" s="1"/>
  <c r="AH937" i="64"/>
  <c r="AH952" i="64" s="1"/>
  <c r="AH1102" i="64"/>
  <c r="AH661" i="64"/>
  <c r="AH637" i="64"/>
  <c r="AH989" i="64"/>
  <c r="AH1002" i="64" s="1"/>
  <c r="AH612" i="64"/>
  <c r="AH1230" i="64"/>
  <c r="AH1245" i="64" s="1"/>
  <c r="AH1687" i="64"/>
  <c r="AH1702" i="64" s="1"/>
  <c r="AH588" i="64"/>
  <c r="AH603" i="64" s="1"/>
  <c r="AH560" i="64"/>
  <c r="AH580" i="64" s="1"/>
  <c r="Z1656" i="64"/>
  <c r="Z2462" i="64"/>
  <c r="Z2479" i="64" s="1"/>
  <c r="Z2436" i="64"/>
  <c r="Z2453" i="64" s="1"/>
  <c r="Z1633" i="64"/>
  <c r="Z1647" i="64" s="1"/>
  <c r="Z2385" i="64"/>
  <c r="Z2402" i="64" s="1"/>
  <c r="Z1601" i="64"/>
  <c r="Z1624" i="64" s="1"/>
  <c r="Z1579" i="64"/>
  <c r="Z1592" i="64" s="1"/>
  <c r="Z2514" i="64"/>
  <c r="Z2528" i="64" s="1"/>
  <c r="Z2411" i="64"/>
  <c r="Z2428" i="64" s="1"/>
  <c r="Z1785" i="64"/>
  <c r="Z1798" i="64" s="1"/>
  <c r="Z1490" i="64"/>
  <c r="Z1525" i="64" s="1"/>
  <c r="Z1940" i="64"/>
  <c r="Z1963" i="64" s="1"/>
  <c r="Z1534" i="64"/>
  <c r="Z1454" i="64"/>
  <c r="Z1481" i="64" s="1"/>
  <c r="Z1418" i="64"/>
  <c r="Z1445" i="64" s="1"/>
  <c r="Z1383" i="64"/>
  <c r="Z1410" i="64" s="1"/>
  <c r="Z1348" i="64"/>
  <c r="Z1375" i="64" s="1"/>
  <c r="Z1324" i="64"/>
  <c r="Z1339" i="64" s="1"/>
  <c r="Z1908" i="64"/>
  <c r="Z1931" i="64" s="1"/>
  <c r="Z1872" i="64"/>
  <c r="Z1899" i="64" s="1"/>
  <c r="Z1972" i="64"/>
  <c r="Z1997" i="64" s="1"/>
  <c r="Z1254" i="64"/>
  <c r="Z1267" i="64" s="1"/>
  <c r="Z2006" i="64"/>
  <c r="Z2031" i="64" s="1"/>
  <c r="Z1078" i="64"/>
  <c r="Z1093" i="64" s="1"/>
  <c r="Z1102" i="64"/>
  <c r="Z937" i="64"/>
  <c r="Z952" i="64" s="1"/>
  <c r="Z661" i="64"/>
  <c r="Z1230" i="64"/>
  <c r="Z1245" i="64" s="1"/>
  <c r="Z637" i="64"/>
  <c r="Z989" i="64"/>
  <c r="Z1002" i="64" s="1"/>
  <c r="Z612" i="64"/>
  <c r="Z588" i="64"/>
  <c r="Z603" i="64" s="1"/>
  <c r="Z1687" i="64"/>
  <c r="Z1702" i="64" s="1"/>
  <c r="Z560" i="64"/>
  <c r="Z580" i="64" s="1"/>
  <c r="CL1661" i="64"/>
  <c r="CL2467" i="64"/>
  <c r="CL2441" i="64"/>
  <c r="CL2390" i="64"/>
  <c r="CL2407" i="64" s="1"/>
  <c r="CL2416" i="64"/>
  <c r="CL1606" i="64"/>
  <c r="CL1638" i="64"/>
  <c r="CL1652" i="64" s="1"/>
  <c r="CL2519" i="64"/>
  <c r="CL2533" i="64" s="1"/>
  <c r="CL1584" i="64"/>
  <c r="CL1597" i="64" s="1"/>
  <c r="CL1945" i="64"/>
  <c r="CL1968" i="64" s="1"/>
  <c r="CL1790" i="64"/>
  <c r="CL1803" i="64" s="1"/>
  <c r="CL1539" i="64"/>
  <c r="CL1574" i="64" s="1"/>
  <c r="CL1495" i="64"/>
  <c r="CL1530" i="64" s="1"/>
  <c r="CL1459" i="64"/>
  <c r="CL1486" i="64" s="1"/>
  <c r="CL1913" i="64"/>
  <c r="CL1936" i="64" s="1"/>
  <c r="CL1423" i="64"/>
  <c r="CL1450" i="64" s="1"/>
  <c r="CL2011" i="64"/>
  <c r="CL2036" i="64" s="1"/>
  <c r="CL1877" i="64"/>
  <c r="CL1904" i="64" s="1"/>
  <c r="CL1388" i="64"/>
  <c r="CL1415" i="64" s="1"/>
  <c r="CL1353" i="64"/>
  <c r="CL1380" i="64" s="1"/>
  <c r="CL1329" i="64"/>
  <c r="CL1977" i="64"/>
  <c r="CL2002" i="64" s="1"/>
  <c r="CL1235" i="64"/>
  <c r="CL1107" i="64"/>
  <c r="CL1083" i="64"/>
  <c r="CL1098" i="64" s="1"/>
  <c r="CL1692" i="64"/>
  <c r="CL1707" i="64" s="1"/>
  <c r="CL666" i="64"/>
  <c r="CL679" i="64" s="1"/>
  <c r="CL642" i="64"/>
  <c r="CL994" i="64"/>
  <c r="CL1007" i="64" s="1"/>
  <c r="CL1259" i="64"/>
  <c r="CL1272" i="64" s="1"/>
  <c r="CL1716" i="64"/>
  <c r="CL942" i="64"/>
  <c r="CL617" i="64"/>
  <c r="CL593" i="64"/>
  <c r="CL565" i="64"/>
  <c r="CL459" i="64"/>
  <c r="CD1661" i="64"/>
  <c r="CD2467" i="64"/>
  <c r="CD2441" i="64"/>
  <c r="CD2390" i="64"/>
  <c r="CD2407" i="64" s="1"/>
  <c r="CD2416" i="64"/>
  <c r="CD1638" i="64"/>
  <c r="CD1652" i="64" s="1"/>
  <c r="CD2519" i="64"/>
  <c r="CD2533" i="64" s="1"/>
  <c r="CD1606" i="64"/>
  <c r="CD1584" i="64"/>
  <c r="CD1597" i="64" s="1"/>
  <c r="CD1790" i="64"/>
  <c r="CD1803" i="64" s="1"/>
  <c r="CD1945" i="64"/>
  <c r="CD1968" i="64" s="1"/>
  <c r="CD1495" i="64"/>
  <c r="CD1530" i="64" s="1"/>
  <c r="CD1539" i="64"/>
  <c r="CD1574" i="64" s="1"/>
  <c r="CD1459" i="64"/>
  <c r="CD1486" i="64" s="1"/>
  <c r="CD1913" i="64"/>
  <c r="CD1936" i="64" s="1"/>
  <c r="CD1877" i="64"/>
  <c r="CD1904" i="64" s="1"/>
  <c r="CD1423" i="64"/>
  <c r="CD1450" i="64" s="1"/>
  <c r="CD2011" i="64"/>
  <c r="CD2036" i="64" s="1"/>
  <c r="CD1353" i="64"/>
  <c r="CD1380" i="64" s="1"/>
  <c r="CD1329" i="64"/>
  <c r="CD1977" i="64"/>
  <c r="CD2002" i="64" s="1"/>
  <c r="CD1388" i="64"/>
  <c r="CD1415" i="64" s="1"/>
  <c r="CD1235" i="64"/>
  <c r="CD1107" i="64"/>
  <c r="CD1259" i="64"/>
  <c r="CD1272" i="64" s="1"/>
  <c r="CD1692" i="64"/>
  <c r="CD1707" i="64" s="1"/>
  <c r="CD666" i="64"/>
  <c r="CD679" i="64" s="1"/>
  <c r="CD642" i="64"/>
  <c r="CD994" i="64"/>
  <c r="CD1007" i="64" s="1"/>
  <c r="CD1083" i="64"/>
  <c r="CD1098" i="64" s="1"/>
  <c r="CD617" i="64"/>
  <c r="CD1716" i="64"/>
  <c r="CD593" i="64"/>
  <c r="CD942" i="64"/>
  <c r="CD565" i="64"/>
  <c r="CD459" i="64"/>
  <c r="BV1661" i="64"/>
  <c r="BV2467" i="64"/>
  <c r="BV2441" i="64"/>
  <c r="BV2416" i="64"/>
  <c r="BV2390" i="64"/>
  <c r="BV2407" i="64" s="1"/>
  <c r="BV1638" i="64"/>
  <c r="BV1652" i="64" s="1"/>
  <c r="BV1606" i="64"/>
  <c r="BV2519" i="64"/>
  <c r="BV2533" i="64" s="1"/>
  <c r="BV1584" i="64"/>
  <c r="BV1597" i="64" s="1"/>
  <c r="BV1945" i="64"/>
  <c r="BV1968" i="64" s="1"/>
  <c r="BV1495" i="64"/>
  <c r="BV1530" i="64" s="1"/>
  <c r="BV1459" i="64"/>
  <c r="BV1486" i="64" s="1"/>
  <c r="BV1790" i="64"/>
  <c r="BV1803" i="64" s="1"/>
  <c r="BV1913" i="64"/>
  <c r="BV1936" i="64" s="1"/>
  <c r="BV1877" i="64"/>
  <c r="BV1904" i="64" s="1"/>
  <c r="BV1423" i="64"/>
  <c r="BV1450" i="64" s="1"/>
  <c r="BV2011" i="64"/>
  <c r="BV2036" i="64" s="1"/>
  <c r="BV1353" i="64"/>
  <c r="BV1380" i="64" s="1"/>
  <c r="BV1539" i="64"/>
  <c r="BV1574" i="64" s="1"/>
  <c r="BV1388" i="64"/>
  <c r="BV1415" i="64" s="1"/>
  <c r="BV1329" i="64"/>
  <c r="BV1977" i="64"/>
  <c r="BV2002" i="64" s="1"/>
  <c r="BV1235" i="64"/>
  <c r="BV1259" i="64"/>
  <c r="BV1272" i="64" s="1"/>
  <c r="BV1107" i="64"/>
  <c r="BV1692" i="64"/>
  <c r="BV1707" i="64" s="1"/>
  <c r="BV666" i="64"/>
  <c r="BV679" i="64" s="1"/>
  <c r="BV642" i="64"/>
  <c r="BV1083" i="64"/>
  <c r="BV1098" i="64" s="1"/>
  <c r="BV994" i="64"/>
  <c r="BV1007" i="64" s="1"/>
  <c r="BV942" i="64"/>
  <c r="BV1716" i="64"/>
  <c r="BV593" i="64"/>
  <c r="BV565" i="64"/>
  <c r="BV617" i="64"/>
  <c r="BV459" i="64"/>
  <c r="BN1661" i="64"/>
  <c r="BN2467" i="64"/>
  <c r="BN2441" i="64"/>
  <c r="BN2416" i="64"/>
  <c r="BN2390" i="64"/>
  <c r="BN2407" i="64" s="1"/>
  <c r="BN1638" i="64"/>
  <c r="BN1652" i="64" s="1"/>
  <c r="BN1606" i="64"/>
  <c r="BN2519" i="64"/>
  <c r="BN2533" i="64" s="1"/>
  <c r="BN1584" i="64"/>
  <c r="BN1597" i="64" s="1"/>
  <c r="BN1945" i="64"/>
  <c r="BN1968" i="64" s="1"/>
  <c r="BN1790" i="64"/>
  <c r="BN1803" i="64" s="1"/>
  <c r="BN1539" i="64"/>
  <c r="BN1574" i="64" s="1"/>
  <c r="BN1459" i="64"/>
  <c r="BN1486" i="64" s="1"/>
  <c r="BN1913" i="64"/>
  <c r="BN1936" i="64" s="1"/>
  <c r="BN1495" i="64"/>
  <c r="BN1530" i="64" s="1"/>
  <c r="BN1423" i="64"/>
  <c r="BN1450" i="64" s="1"/>
  <c r="BN1877" i="64"/>
  <c r="BN1904" i="64" s="1"/>
  <c r="BN1388" i="64"/>
  <c r="BN1415" i="64" s="1"/>
  <c r="BN2011" i="64"/>
  <c r="BN2036" i="64" s="1"/>
  <c r="BN1353" i="64"/>
  <c r="BN1380" i="64" s="1"/>
  <c r="BN1329" i="64"/>
  <c r="BN1977" i="64"/>
  <c r="BN2002" i="64" s="1"/>
  <c r="BN1235" i="64"/>
  <c r="BN1259" i="64"/>
  <c r="BN1272" i="64" s="1"/>
  <c r="BN1107" i="64"/>
  <c r="BN1692" i="64"/>
  <c r="BN1707" i="64" s="1"/>
  <c r="BN666" i="64"/>
  <c r="BN679" i="64" s="1"/>
  <c r="BN1083" i="64"/>
  <c r="BN1098" i="64" s="1"/>
  <c r="BN642" i="64"/>
  <c r="BN994" i="64"/>
  <c r="BN1007" i="64" s="1"/>
  <c r="BN1716" i="64"/>
  <c r="BN593" i="64"/>
  <c r="BN942" i="64"/>
  <c r="BN617" i="64"/>
  <c r="BN565" i="64"/>
  <c r="BN459" i="64"/>
  <c r="BF1661" i="64"/>
  <c r="BF2467" i="64"/>
  <c r="BF2441" i="64"/>
  <c r="BF2416" i="64"/>
  <c r="BF2390" i="64"/>
  <c r="BF2407" i="64" s="1"/>
  <c r="BF1638" i="64"/>
  <c r="BF1652" i="64" s="1"/>
  <c r="BF1606" i="64"/>
  <c r="BF2519" i="64"/>
  <c r="BF2533" i="64" s="1"/>
  <c r="BF1584" i="64"/>
  <c r="BF1597" i="64" s="1"/>
  <c r="BF1790" i="64"/>
  <c r="BF1803" i="64" s="1"/>
  <c r="BF1945" i="64"/>
  <c r="BF1968" i="64" s="1"/>
  <c r="BF1539" i="64"/>
  <c r="BF1574" i="64" s="1"/>
  <c r="BF1495" i="64"/>
  <c r="BF1530" i="64" s="1"/>
  <c r="BF1459" i="64"/>
  <c r="BF1486" i="64" s="1"/>
  <c r="BF1913" i="64"/>
  <c r="BF1936" i="64" s="1"/>
  <c r="BF1877" i="64"/>
  <c r="BF1904" i="64" s="1"/>
  <c r="BF1423" i="64"/>
  <c r="BF1450" i="64" s="1"/>
  <c r="BF2011" i="64"/>
  <c r="BF2036" i="64" s="1"/>
  <c r="BF1353" i="64"/>
  <c r="BF1380" i="64" s="1"/>
  <c r="BF1329" i="64"/>
  <c r="BF1388" i="64"/>
  <c r="BF1415" i="64" s="1"/>
  <c r="BF1977" i="64"/>
  <c r="BF2002" i="64" s="1"/>
  <c r="BF1235" i="64"/>
  <c r="BF1107" i="64"/>
  <c r="BF1259" i="64"/>
  <c r="BF1272" i="64" s="1"/>
  <c r="BF1083" i="64"/>
  <c r="BF1098" i="64" s="1"/>
  <c r="BF1692" i="64"/>
  <c r="BF1707" i="64" s="1"/>
  <c r="BF666" i="64"/>
  <c r="BF679" i="64" s="1"/>
  <c r="BF642" i="64"/>
  <c r="BF994" i="64"/>
  <c r="BF1007" i="64" s="1"/>
  <c r="BF1716" i="64"/>
  <c r="BF617" i="64"/>
  <c r="BF593" i="64"/>
  <c r="BF565" i="64"/>
  <c r="BF942" i="64"/>
  <c r="BF459" i="64"/>
  <c r="AX1661" i="64"/>
  <c r="AX2467" i="64"/>
  <c r="AX2441" i="64"/>
  <c r="AX2416" i="64"/>
  <c r="AX2390" i="64"/>
  <c r="AX2407" i="64" s="1"/>
  <c r="AX1606" i="64"/>
  <c r="AX2519" i="64"/>
  <c r="AX2533" i="64" s="1"/>
  <c r="AX1638" i="64"/>
  <c r="AX1652" i="64" s="1"/>
  <c r="AX1584" i="64"/>
  <c r="AX1597" i="64" s="1"/>
  <c r="AX1945" i="64"/>
  <c r="AX1968" i="64" s="1"/>
  <c r="AX1790" i="64"/>
  <c r="AX1803" i="64" s="1"/>
  <c r="AX1539" i="64"/>
  <c r="AX1574" i="64" s="1"/>
  <c r="AX1495" i="64"/>
  <c r="AX1530" i="64" s="1"/>
  <c r="AX1459" i="64"/>
  <c r="AX1486" i="64" s="1"/>
  <c r="AX1913" i="64"/>
  <c r="AX1936" i="64" s="1"/>
  <c r="AX1423" i="64"/>
  <c r="AX1450" i="64" s="1"/>
  <c r="AX1877" i="64"/>
  <c r="AX1904" i="64" s="1"/>
  <c r="AX2011" i="64"/>
  <c r="AX2036" i="64" s="1"/>
  <c r="AX1388" i="64"/>
  <c r="AX1415" i="64" s="1"/>
  <c r="AX1353" i="64"/>
  <c r="AX1380" i="64" s="1"/>
  <c r="AX1329" i="64"/>
  <c r="AX1977" i="64"/>
  <c r="AX2002" i="64" s="1"/>
  <c r="AX1235" i="64"/>
  <c r="AX1107" i="64"/>
  <c r="AX1259" i="64"/>
  <c r="AX1272" i="64" s="1"/>
  <c r="AX1692" i="64"/>
  <c r="AX1707" i="64" s="1"/>
  <c r="AX666" i="64"/>
  <c r="AX679" i="64" s="1"/>
  <c r="AX642" i="64"/>
  <c r="AX994" i="64"/>
  <c r="AX1007" i="64" s="1"/>
  <c r="AX617" i="64"/>
  <c r="AX1716" i="64"/>
  <c r="AX942" i="64"/>
  <c r="AX593" i="64"/>
  <c r="AX1083" i="64"/>
  <c r="AX1098" i="64" s="1"/>
  <c r="AX565" i="64"/>
  <c r="AX459" i="64"/>
  <c r="AP1661" i="64"/>
  <c r="AP2467" i="64"/>
  <c r="AP2441" i="64"/>
  <c r="AP2416" i="64"/>
  <c r="AP2390" i="64"/>
  <c r="AP2407" i="64" s="1"/>
  <c r="AP1606" i="64"/>
  <c r="AP2519" i="64"/>
  <c r="AP2533" i="64" s="1"/>
  <c r="AP1584" i="64"/>
  <c r="AP1597" i="64" s="1"/>
  <c r="AP1790" i="64"/>
  <c r="AP1803" i="64" s="1"/>
  <c r="AP1945" i="64"/>
  <c r="AP1968" i="64" s="1"/>
  <c r="AP1638" i="64"/>
  <c r="AP1652" i="64" s="1"/>
  <c r="AP1495" i="64"/>
  <c r="AP1530" i="64" s="1"/>
  <c r="AP1539" i="64"/>
  <c r="AP1574" i="64" s="1"/>
  <c r="AP1459" i="64"/>
  <c r="AP1486" i="64" s="1"/>
  <c r="AP1913" i="64"/>
  <c r="AP1936" i="64" s="1"/>
  <c r="AP1877" i="64"/>
  <c r="AP1904" i="64" s="1"/>
  <c r="AP1423" i="64"/>
  <c r="AP1450" i="64" s="1"/>
  <c r="AP2011" i="64"/>
  <c r="AP2036" i="64" s="1"/>
  <c r="AP1353" i="64"/>
  <c r="AP1380" i="64" s="1"/>
  <c r="AP1329" i="64"/>
  <c r="AP1977" i="64"/>
  <c r="AP2002" i="64" s="1"/>
  <c r="AP1235" i="64"/>
  <c r="AP1259" i="64"/>
  <c r="AP1272" i="64" s="1"/>
  <c r="AP1107" i="64"/>
  <c r="AP1692" i="64"/>
  <c r="AP1707" i="64" s="1"/>
  <c r="AP666" i="64"/>
  <c r="AP679" i="64" s="1"/>
  <c r="AP1388" i="64"/>
  <c r="AP1415" i="64" s="1"/>
  <c r="AP642" i="64"/>
  <c r="AP1083" i="64"/>
  <c r="AP1098" i="64" s="1"/>
  <c r="AP994" i="64"/>
  <c r="AP1007" i="64" s="1"/>
  <c r="AP1716" i="64"/>
  <c r="AP593" i="64"/>
  <c r="AP942" i="64"/>
  <c r="AP565" i="64"/>
  <c r="AP459" i="64"/>
  <c r="AH1661" i="64"/>
  <c r="AH2467" i="64"/>
  <c r="AH2441" i="64"/>
  <c r="AH2416" i="64"/>
  <c r="AH2390" i="64"/>
  <c r="AH2407" i="64" s="1"/>
  <c r="AH1606" i="64"/>
  <c r="AH1638" i="64"/>
  <c r="AH1652" i="64" s="1"/>
  <c r="AH2519" i="64"/>
  <c r="AH2533" i="64" s="1"/>
  <c r="AH1584" i="64"/>
  <c r="AH1597" i="64" s="1"/>
  <c r="AH1790" i="64"/>
  <c r="AH1803" i="64" s="1"/>
  <c r="AH1945" i="64"/>
  <c r="AH1968" i="64" s="1"/>
  <c r="AH1459" i="64"/>
  <c r="AH1486" i="64" s="1"/>
  <c r="AH1495" i="64"/>
  <c r="AH1530" i="64" s="1"/>
  <c r="AH1913" i="64"/>
  <c r="AH1936" i="64" s="1"/>
  <c r="AH1539" i="64"/>
  <c r="AH1574" i="64" s="1"/>
  <c r="AH1877" i="64"/>
  <c r="AH1904" i="64" s="1"/>
  <c r="AH1423" i="64"/>
  <c r="AH1450" i="64" s="1"/>
  <c r="AH2011" i="64"/>
  <c r="AH2036" i="64" s="1"/>
  <c r="AH1353" i="64"/>
  <c r="AH1380" i="64" s="1"/>
  <c r="AH1329" i="64"/>
  <c r="AH1388" i="64"/>
  <c r="AH1415" i="64" s="1"/>
  <c r="AH1977" i="64"/>
  <c r="AH2002" i="64" s="1"/>
  <c r="AH1235" i="64"/>
  <c r="AH1259" i="64"/>
  <c r="AH1272" i="64" s="1"/>
  <c r="AH1107" i="64"/>
  <c r="AH1692" i="64"/>
  <c r="AH1707" i="64" s="1"/>
  <c r="AH666" i="64"/>
  <c r="AH679" i="64" s="1"/>
  <c r="AH1083" i="64"/>
  <c r="AH1098" i="64" s="1"/>
  <c r="AH642" i="64"/>
  <c r="AH994" i="64"/>
  <c r="AH1007" i="64" s="1"/>
  <c r="AH1716" i="64"/>
  <c r="AH593" i="64"/>
  <c r="AH565" i="64"/>
  <c r="AH459" i="64"/>
  <c r="Z1661" i="64"/>
  <c r="Z2467" i="64"/>
  <c r="Z2441" i="64"/>
  <c r="Z2416" i="64"/>
  <c r="Z2390" i="64"/>
  <c r="Z2407" i="64" s="1"/>
  <c r="Z1606" i="64"/>
  <c r="Z1638" i="64"/>
  <c r="Z1652" i="64" s="1"/>
  <c r="Z1584" i="64"/>
  <c r="Z1597" i="64" s="1"/>
  <c r="Z1945" i="64"/>
  <c r="Z1968" i="64" s="1"/>
  <c r="Z2519" i="64"/>
  <c r="Z2533" i="64" s="1"/>
  <c r="Z1790" i="64"/>
  <c r="Z1803" i="64" s="1"/>
  <c r="Z1539" i="64"/>
  <c r="Z1574" i="64" s="1"/>
  <c r="Z1495" i="64"/>
  <c r="Z1530" i="64" s="1"/>
  <c r="Z1459" i="64"/>
  <c r="Z1486" i="64" s="1"/>
  <c r="Z1913" i="64"/>
  <c r="Z1936" i="64" s="1"/>
  <c r="Z1423" i="64"/>
  <c r="Z1450" i="64" s="1"/>
  <c r="Z2011" i="64"/>
  <c r="Z2036" i="64" s="1"/>
  <c r="Z1388" i="64"/>
  <c r="Z1415" i="64" s="1"/>
  <c r="Z1353" i="64"/>
  <c r="Z1380" i="64" s="1"/>
  <c r="Z1877" i="64"/>
  <c r="Z1904" i="64" s="1"/>
  <c r="Z1329" i="64"/>
  <c r="Z1977" i="64"/>
  <c r="Z2002" i="64" s="1"/>
  <c r="Z1235" i="64"/>
  <c r="Z1107" i="64"/>
  <c r="Z1083" i="64"/>
  <c r="Z1098" i="64" s="1"/>
  <c r="Z1692" i="64"/>
  <c r="Z1707" i="64" s="1"/>
  <c r="Z666" i="64"/>
  <c r="Z679" i="64" s="1"/>
  <c r="Z642" i="64"/>
  <c r="Z994" i="64"/>
  <c r="Z1007" i="64" s="1"/>
  <c r="Z1259" i="64"/>
  <c r="Z1272" i="64" s="1"/>
  <c r="Z1716" i="64"/>
  <c r="Z942" i="64"/>
  <c r="Z593" i="64"/>
  <c r="Z565" i="64"/>
  <c r="Z459" i="64"/>
  <c r="CE2466" i="64"/>
  <c r="CE1660" i="64"/>
  <c r="CE2440" i="64"/>
  <c r="CE2415" i="64"/>
  <c r="CE2389" i="64"/>
  <c r="CE1637" i="64"/>
  <c r="CE1605" i="64"/>
  <c r="CE1583" i="64"/>
  <c r="CE2518" i="64"/>
  <c r="CE1538" i="64"/>
  <c r="CE1789" i="64"/>
  <c r="CE1458" i="64"/>
  <c r="CE1944" i="64"/>
  <c r="CE1912" i="64"/>
  <c r="CE1494" i="64"/>
  <c r="CE1422" i="64"/>
  <c r="CE1352" i="64"/>
  <c r="CE1387" i="64"/>
  <c r="CE1976" i="64"/>
  <c r="CE1876" i="64"/>
  <c r="CE1258" i="64"/>
  <c r="CE2010" i="64"/>
  <c r="CE665" i="64"/>
  <c r="CE678" i="64" s="1"/>
  <c r="CE641" i="64"/>
  <c r="CE1106" i="64"/>
  <c r="CE1225" i="64" s="1"/>
  <c r="CE993" i="64"/>
  <c r="CE592" i="64"/>
  <c r="CE1328" i="64"/>
  <c r="CE564" i="64"/>
  <c r="CE458" i="64"/>
  <c r="CE1234" i="64"/>
  <c r="CE1249" i="64" s="1"/>
  <c r="CE616" i="64"/>
  <c r="BW2466" i="64"/>
  <c r="BW1660" i="64"/>
  <c r="BW2440" i="64"/>
  <c r="BW2415" i="64"/>
  <c r="BW2389" i="64"/>
  <c r="BW1637" i="64"/>
  <c r="BW1605" i="64"/>
  <c r="BW1583" i="64"/>
  <c r="BW2518" i="64"/>
  <c r="BW1789" i="64"/>
  <c r="BW1538" i="64"/>
  <c r="BW1494" i="64"/>
  <c r="BW1458" i="64"/>
  <c r="BW1944" i="64"/>
  <c r="BW1422" i="64"/>
  <c r="BW1876" i="64"/>
  <c r="BW1912" i="64"/>
  <c r="BW1352" i="64"/>
  <c r="BW1976" i="64"/>
  <c r="BW1258" i="64"/>
  <c r="BW2010" i="64"/>
  <c r="BW1387" i="64"/>
  <c r="BW1328" i="64"/>
  <c r="BW1234" i="64"/>
  <c r="BW1249" i="64" s="1"/>
  <c r="BW1106" i="64"/>
  <c r="BW1225" i="64" s="1"/>
  <c r="BW665" i="64"/>
  <c r="BW678" i="64" s="1"/>
  <c r="BW641" i="64"/>
  <c r="BW993" i="64"/>
  <c r="BW592" i="64"/>
  <c r="BW941" i="64"/>
  <c r="BW1691" i="64"/>
  <c r="BW564" i="64"/>
  <c r="BW458" i="64"/>
  <c r="BW616" i="64"/>
  <c r="BO2466" i="64"/>
  <c r="BO1660" i="64"/>
  <c r="BO2440" i="64"/>
  <c r="BO2415" i="64"/>
  <c r="BO2389" i="64"/>
  <c r="BO1637" i="64"/>
  <c r="BO1605" i="64"/>
  <c r="BO1583" i="64"/>
  <c r="BO1789" i="64"/>
  <c r="BO2518" i="64"/>
  <c r="BO1538" i="64"/>
  <c r="BO1494" i="64"/>
  <c r="BO1458" i="64"/>
  <c r="BO1876" i="64"/>
  <c r="BO1912" i="64"/>
  <c r="BO1422" i="64"/>
  <c r="BO1352" i="64"/>
  <c r="BO1387" i="64"/>
  <c r="BO1976" i="64"/>
  <c r="BO1944" i="64"/>
  <c r="BO2010" i="64"/>
  <c r="BO1328" i="64"/>
  <c r="BO665" i="64"/>
  <c r="BO678" i="64" s="1"/>
  <c r="BO1258" i="64"/>
  <c r="BO1234" i="64"/>
  <c r="BO1249" i="64" s="1"/>
  <c r="BO641" i="64"/>
  <c r="BO993" i="64"/>
  <c r="BO1106" i="64"/>
  <c r="BO1225" i="64" s="1"/>
  <c r="BO592" i="64"/>
  <c r="BO564" i="64"/>
  <c r="BO941" i="64"/>
  <c r="BO458" i="64"/>
  <c r="BO616" i="64"/>
  <c r="BG2466" i="64"/>
  <c r="BG2440" i="64"/>
  <c r="BG1660" i="64"/>
  <c r="BG2415" i="64"/>
  <c r="BG2389" i="64"/>
  <c r="BG1637" i="64"/>
  <c r="BG1605" i="64"/>
  <c r="BG1583" i="64"/>
  <c r="BG2518" i="64"/>
  <c r="BG1538" i="64"/>
  <c r="BG1789" i="64"/>
  <c r="BG1494" i="64"/>
  <c r="BG1458" i="64"/>
  <c r="BG1944" i="64"/>
  <c r="BG1422" i="64"/>
  <c r="BG1912" i="64"/>
  <c r="BG1876" i="64"/>
  <c r="BG1387" i="64"/>
  <c r="BG1352" i="64"/>
  <c r="BG1976" i="64"/>
  <c r="BG1328" i="64"/>
  <c r="BG1258" i="64"/>
  <c r="BG2010" i="64"/>
  <c r="BG665" i="64"/>
  <c r="BG678" i="64" s="1"/>
  <c r="BG1106" i="64"/>
  <c r="BG1225" i="64" s="1"/>
  <c r="BG641" i="64"/>
  <c r="BG993" i="64"/>
  <c r="BG1234" i="64"/>
  <c r="BG1249" i="64" s="1"/>
  <c r="BG941" i="64"/>
  <c r="BG592" i="64"/>
  <c r="BG1691" i="64"/>
  <c r="BG564" i="64"/>
  <c r="BG458" i="64"/>
  <c r="BG616" i="64"/>
  <c r="AY2466" i="64"/>
  <c r="AY2440" i="64"/>
  <c r="AY1660" i="64"/>
  <c r="AY2415" i="64"/>
  <c r="AY2389" i="64"/>
  <c r="AY1637" i="64"/>
  <c r="AY1605" i="64"/>
  <c r="AY1583" i="64"/>
  <c r="AY2518" i="64"/>
  <c r="AY1789" i="64"/>
  <c r="AY1538" i="64"/>
  <c r="AY1494" i="64"/>
  <c r="AY1458" i="64"/>
  <c r="AY1944" i="64"/>
  <c r="AY1876" i="64"/>
  <c r="AY1422" i="64"/>
  <c r="AY1912" i="64"/>
  <c r="AY1352" i="64"/>
  <c r="AY1976" i="64"/>
  <c r="AY1387" i="64"/>
  <c r="AY2010" i="64"/>
  <c r="AY1258" i="64"/>
  <c r="AY1106" i="64"/>
  <c r="AY1225" i="64" s="1"/>
  <c r="AY665" i="64"/>
  <c r="AY678" i="64" s="1"/>
  <c r="AY1328" i="64"/>
  <c r="AY641" i="64"/>
  <c r="AY993" i="64"/>
  <c r="AY592" i="64"/>
  <c r="AY941" i="64"/>
  <c r="AY564" i="64"/>
  <c r="AY458" i="64"/>
  <c r="AY616" i="64"/>
  <c r="AQ2466" i="64"/>
  <c r="AQ2440" i="64"/>
  <c r="AQ2415" i="64"/>
  <c r="AQ1660" i="64"/>
  <c r="AQ2389" i="64"/>
  <c r="AQ1637" i="64"/>
  <c r="AQ1605" i="64"/>
  <c r="AQ1583" i="64"/>
  <c r="AQ2518" i="64"/>
  <c r="AQ1538" i="64"/>
  <c r="AQ1494" i="64"/>
  <c r="AQ1789" i="64"/>
  <c r="AQ1944" i="64"/>
  <c r="AQ1458" i="64"/>
  <c r="AQ1876" i="64"/>
  <c r="AQ1912" i="64"/>
  <c r="AQ1422" i="64"/>
  <c r="AQ1352" i="64"/>
  <c r="AQ1387" i="64"/>
  <c r="AQ1976" i="64"/>
  <c r="AQ1258" i="64"/>
  <c r="AQ2010" i="64"/>
  <c r="AQ1328" i="64"/>
  <c r="AQ1234" i="64"/>
  <c r="AQ1249" i="64" s="1"/>
  <c r="AQ665" i="64"/>
  <c r="AQ678" i="64" s="1"/>
  <c r="AQ641" i="64"/>
  <c r="AQ993" i="64"/>
  <c r="AQ1106" i="64"/>
  <c r="AQ1225" i="64" s="1"/>
  <c r="AQ592" i="64"/>
  <c r="AQ1691" i="64"/>
  <c r="AQ564" i="64"/>
  <c r="AQ458" i="64"/>
  <c r="AQ941" i="64"/>
  <c r="AQ616" i="64"/>
  <c r="AI2466" i="64"/>
  <c r="AI2440" i="64"/>
  <c r="AI2415" i="64"/>
  <c r="AI2389" i="64"/>
  <c r="AI1637" i="64"/>
  <c r="AI1660" i="64"/>
  <c r="AI1605" i="64"/>
  <c r="AI1583" i="64"/>
  <c r="AI2518" i="64"/>
  <c r="AI1789" i="64"/>
  <c r="AI1538" i="64"/>
  <c r="AI1458" i="64"/>
  <c r="AI1494" i="64"/>
  <c r="AI1422" i="64"/>
  <c r="AI1944" i="64"/>
  <c r="AI1876" i="64"/>
  <c r="AI1387" i="64"/>
  <c r="AI1352" i="64"/>
  <c r="AI1912" i="64"/>
  <c r="AI1976" i="64"/>
  <c r="AI1328" i="64"/>
  <c r="AI1258" i="64"/>
  <c r="AI665" i="64"/>
  <c r="AI678" i="64" s="1"/>
  <c r="AI1106" i="64"/>
  <c r="AI1225" i="64" s="1"/>
  <c r="AI2010" i="64"/>
  <c r="AI1234" i="64"/>
  <c r="AI1249" i="64" s="1"/>
  <c r="AI641" i="64"/>
  <c r="AI993" i="64"/>
  <c r="AI941" i="64"/>
  <c r="AI592" i="64"/>
  <c r="AI564" i="64"/>
  <c r="AI458" i="64"/>
  <c r="AI616" i="64"/>
  <c r="AA1660" i="64"/>
  <c r="AA2440" i="64"/>
  <c r="AA2466" i="64"/>
  <c r="AA2415" i="64"/>
  <c r="AA2389" i="64"/>
  <c r="AA1637" i="64"/>
  <c r="AA1605" i="64"/>
  <c r="AA1583" i="64"/>
  <c r="AA1789" i="64"/>
  <c r="AA2518" i="64"/>
  <c r="AA1538" i="64"/>
  <c r="AA1494" i="64"/>
  <c r="AA1944" i="64"/>
  <c r="AA1876" i="64"/>
  <c r="AA1458" i="64"/>
  <c r="AA1912" i="64"/>
  <c r="AA1422" i="64"/>
  <c r="AA1352" i="64"/>
  <c r="AA1976" i="64"/>
  <c r="AA1387" i="64"/>
  <c r="AA1328" i="64"/>
  <c r="AA2010" i="64"/>
  <c r="AA1258" i="64"/>
  <c r="AA665" i="64"/>
  <c r="AA678" i="64" s="1"/>
  <c r="AA641" i="64"/>
  <c r="AA993" i="64"/>
  <c r="AA1234" i="64"/>
  <c r="AA1249" i="64" s="1"/>
  <c r="AA592" i="64"/>
  <c r="AA1691" i="64"/>
  <c r="AA941" i="64"/>
  <c r="AA564" i="64"/>
  <c r="AA458" i="64"/>
  <c r="AA616" i="64"/>
  <c r="S1660" i="64"/>
  <c r="S2440" i="64"/>
  <c r="S2415" i="64"/>
  <c r="S2466" i="64"/>
  <c r="S2389" i="64"/>
  <c r="S1637" i="64"/>
  <c r="S1605" i="64"/>
  <c r="S1583" i="64"/>
  <c r="S2518" i="64"/>
  <c r="S1538" i="64"/>
  <c r="S1789" i="64"/>
  <c r="S1912" i="64"/>
  <c r="S1458" i="64"/>
  <c r="S1494" i="64"/>
  <c r="S1422" i="64"/>
  <c r="S1944" i="64"/>
  <c r="S1876" i="64"/>
  <c r="S1352" i="64"/>
  <c r="S1387" i="64"/>
  <c r="S1976" i="64"/>
  <c r="S1258" i="64"/>
  <c r="S2010" i="64"/>
  <c r="S1234" i="64"/>
  <c r="S665" i="64"/>
  <c r="S678" i="64" s="1"/>
  <c r="S641" i="64"/>
  <c r="S1106" i="64"/>
  <c r="S1225" i="64" s="1"/>
  <c r="S993" i="64"/>
  <c r="S1328" i="64"/>
  <c r="S592" i="64"/>
  <c r="S564" i="64"/>
  <c r="S458" i="64"/>
  <c r="S616" i="64"/>
  <c r="CF2463" i="64"/>
  <c r="CF2480" i="64" s="1"/>
  <c r="CF2437" i="64"/>
  <c r="CF2454" i="64" s="1"/>
  <c r="CF1657" i="64"/>
  <c r="CF1679" i="64" s="1"/>
  <c r="CF2412" i="64"/>
  <c r="CF2429" i="64" s="1"/>
  <c r="CF2386" i="64"/>
  <c r="CF2403" i="64" s="1"/>
  <c r="CF1634" i="64"/>
  <c r="CF1648" i="64" s="1"/>
  <c r="CF1602" i="64"/>
  <c r="CF1625" i="64" s="1"/>
  <c r="CF1580" i="64"/>
  <c r="CF1593" i="64" s="1"/>
  <c r="CF2515" i="64"/>
  <c r="CF2529" i="64" s="1"/>
  <c r="CF1786" i="64"/>
  <c r="CF1799" i="64" s="1"/>
  <c r="CF1535" i="64"/>
  <c r="CF1570" i="64" s="1"/>
  <c r="CF1491" i="64"/>
  <c r="CF1526" i="64" s="1"/>
  <c r="CF1455" i="64"/>
  <c r="CF1482" i="64" s="1"/>
  <c r="CF1941" i="64"/>
  <c r="CF1964" i="64" s="1"/>
  <c r="CF1419" i="64"/>
  <c r="CF1446" i="64" s="1"/>
  <c r="CF1873" i="64"/>
  <c r="CF1900" i="64" s="1"/>
  <c r="CF1909" i="64"/>
  <c r="CF1932" i="64" s="1"/>
  <c r="CF1349" i="64"/>
  <c r="CF1376" i="64" s="1"/>
  <c r="CF1973" i="64"/>
  <c r="CF1998" i="64" s="1"/>
  <c r="CF1384" i="64"/>
  <c r="CF1411" i="64" s="1"/>
  <c r="CF2007" i="64"/>
  <c r="CF2032" i="64" s="1"/>
  <c r="CF1255" i="64"/>
  <c r="CF1268" i="64" s="1"/>
  <c r="CF1325" i="64"/>
  <c r="CF662" i="64"/>
  <c r="CF675" i="64" s="1"/>
  <c r="CF1103" i="64"/>
  <c r="CF638" i="64"/>
  <c r="CF990" i="64"/>
  <c r="CF1003" i="64" s="1"/>
  <c r="CF1231" i="64"/>
  <c r="CF1246" i="64" s="1"/>
  <c r="CF1079" i="64"/>
  <c r="CF1094" i="64" s="1"/>
  <c r="CF589" i="64"/>
  <c r="CF938" i="64"/>
  <c r="CF953" i="64" s="1"/>
  <c r="CF1688" i="64"/>
  <c r="CF1703" i="64" s="1"/>
  <c r="CF561" i="64"/>
  <c r="CF455" i="64"/>
  <c r="CF613" i="64"/>
  <c r="BX2437" i="64"/>
  <c r="BX2454" i="64" s="1"/>
  <c r="BX1657" i="64"/>
  <c r="BX1679" i="64" s="1"/>
  <c r="BX2463" i="64"/>
  <c r="BX2480" i="64" s="1"/>
  <c r="BX2386" i="64"/>
  <c r="BX2403" i="64" s="1"/>
  <c r="BX1634" i="64"/>
  <c r="BX1648" i="64" s="1"/>
  <c r="BX2412" i="64"/>
  <c r="BX2429" i="64" s="1"/>
  <c r="BX1602" i="64"/>
  <c r="BX1625" i="64" s="1"/>
  <c r="BX1580" i="64"/>
  <c r="BX1593" i="64" s="1"/>
  <c r="BX2515" i="64"/>
  <c r="BX2529" i="64" s="1"/>
  <c r="BX1535" i="64"/>
  <c r="BX1570" i="64" s="1"/>
  <c r="BX1786" i="64"/>
  <c r="BX1799" i="64" s="1"/>
  <c r="BX1455" i="64"/>
  <c r="BX1482" i="64" s="1"/>
  <c r="BX1873" i="64"/>
  <c r="BX1900" i="64" s="1"/>
  <c r="BX1909" i="64"/>
  <c r="BX1932" i="64" s="1"/>
  <c r="BX1419" i="64"/>
  <c r="BX1446" i="64" s="1"/>
  <c r="BX1491" i="64"/>
  <c r="BX1526" i="64" s="1"/>
  <c r="BX1941" i="64"/>
  <c r="BX1964" i="64" s="1"/>
  <c r="BX1349" i="64"/>
  <c r="BX1376" i="64" s="1"/>
  <c r="BX1384" i="64"/>
  <c r="BX1411" i="64" s="1"/>
  <c r="BX1973" i="64"/>
  <c r="BX1998" i="64" s="1"/>
  <c r="BX2007" i="64"/>
  <c r="BX2032" i="64" s="1"/>
  <c r="BX1325" i="64"/>
  <c r="BX1255" i="64"/>
  <c r="BX1268" i="64" s="1"/>
  <c r="BX1231" i="64"/>
  <c r="BX1246" i="64" s="1"/>
  <c r="BX662" i="64"/>
  <c r="BX675" i="64" s="1"/>
  <c r="BX638" i="64"/>
  <c r="BX990" i="64"/>
  <c r="BX1003" i="64" s="1"/>
  <c r="BX1079" i="64"/>
  <c r="BX1094" i="64" s="1"/>
  <c r="BX1688" i="64"/>
  <c r="BX1703" i="64" s="1"/>
  <c r="BX589" i="64"/>
  <c r="BX1103" i="64"/>
  <c r="BX561" i="64"/>
  <c r="BX938" i="64"/>
  <c r="BX953" i="64" s="1"/>
  <c r="BX455" i="64"/>
  <c r="BX613" i="64"/>
  <c r="BP2463" i="64"/>
  <c r="BP2480" i="64" s="1"/>
  <c r="BP2437" i="64"/>
  <c r="BP2454" i="64" s="1"/>
  <c r="BP1657" i="64"/>
  <c r="BP1679" i="64" s="1"/>
  <c r="BP2386" i="64"/>
  <c r="BP2403" i="64" s="1"/>
  <c r="BP1634" i="64"/>
  <c r="BP1648" i="64" s="1"/>
  <c r="BP2412" i="64"/>
  <c r="BP2429" i="64" s="1"/>
  <c r="BP1602" i="64"/>
  <c r="BP1625" i="64" s="1"/>
  <c r="BP1580" i="64"/>
  <c r="BP1593" i="64" s="1"/>
  <c r="BP2515" i="64"/>
  <c r="BP2529" i="64" s="1"/>
  <c r="BP1535" i="64"/>
  <c r="BP1570" i="64" s="1"/>
  <c r="BP1491" i="64"/>
  <c r="BP1526" i="64" s="1"/>
  <c r="BP1786" i="64"/>
  <c r="BP1799" i="64" s="1"/>
  <c r="BP1909" i="64"/>
  <c r="BP1932" i="64" s="1"/>
  <c r="BP1455" i="64"/>
  <c r="BP1482" i="64" s="1"/>
  <c r="BP1941" i="64"/>
  <c r="BP1964" i="64" s="1"/>
  <c r="BP1419" i="64"/>
  <c r="BP1446" i="64" s="1"/>
  <c r="BP1384" i="64"/>
  <c r="BP1411" i="64" s="1"/>
  <c r="BP1349" i="64"/>
  <c r="BP1376" i="64" s="1"/>
  <c r="BP1873" i="64"/>
  <c r="BP1900" i="64" s="1"/>
  <c r="BP1973" i="64"/>
  <c r="BP1998" i="64" s="1"/>
  <c r="BP1325" i="64"/>
  <c r="BP1255" i="64"/>
  <c r="BP1268" i="64" s="1"/>
  <c r="BP2007" i="64"/>
  <c r="BP2032" i="64" s="1"/>
  <c r="BP662" i="64"/>
  <c r="BP675" i="64" s="1"/>
  <c r="BP1231" i="64"/>
  <c r="BP1246" i="64" s="1"/>
  <c r="BP638" i="64"/>
  <c r="BP1103" i="64"/>
  <c r="BP990" i="64"/>
  <c r="BP1003" i="64" s="1"/>
  <c r="BP1079" i="64"/>
  <c r="BP1094" i="64" s="1"/>
  <c r="BP938" i="64"/>
  <c r="BP953" i="64" s="1"/>
  <c r="BP589" i="64"/>
  <c r="BP1688" i="64"/>
  <c r="BP1703" i="64" s="1"/>
  <c r="BP561" i="64"/>
  <c r="BP455" i="64"/>
  <c r="BP613" i="64"/>
  <c r="BH2437" i="64"/>
  <c r="BH2454" i="64" s="1"/>
  <c r="BH2463" i="64"/>
  <c r="BH2480" i="64" s="1"/>
  <c r="BH1657" i="64"/>
  <c r="BH1679" i="64" s="1"/>
  <c r="BH2412" i="64"/>
  <c r="BH2429" i="64" s="1"/>
  <c r="BH2386" i="64"/>
  <c r="BH2403" i="64" s="1"/>
  <c r="BH1634" i="64"/>
  <c r="BH1648" i="64" s="1"/>
  <c r="BH1580" i="64"/>
  <c r="BH1593" i="64" s="1"/>
  <c r="BH1602" i="64"/>
  <c r="BH1625" i="64" s="1"/>
  <c r="BH2515" i="64"/>
  <c r="BH2529" i="64" s="1"/>
  <c r="BH1786" i="64"/>
  <c r="BH1799" i="64" s="1"/>
  <c r="BH1535" i="64"/>
  <c r="BH1570" i="64" s="1"/>
  <c r="BH1455" i="64"/>
  <c r="BH1482" i="64" s="1"/>
  <c r="BH1491" i="64"/>
  <c r="BH1526" i="64" s="1"/>
  <c r="BH1873" i="64"/>
  <c r="BH1900" i="64" s="1"/>
  <c r="BH1419" i="64"/>
  <c r="BH1446" i="64" s="1"/>
  <c r="BH1941" i="64"/>
  <c r="BH1964" i="64" s="1"/>
  <c r="BH1909" i="64"/>
  <c r="BH1932" i="64" s="1"/>
  <c r="BH1349" i="64"/>
  <c r="BH1376" i="64" s="1"/>
  <c r="BH1973" i="64"/>
  <c r="BH1998" i="64" s="1"/>
  <c r="BH1384" i="64"/>
  <c r="BH1411" i="64" s="1"/>
  <c r="BH1325" i="64"/>
  <c r="BH2007" i="64"/>
  <c r="BH2032" i="64" s="1"/>
  <c r="BH1255" i="64"/>
  <c r="BH1268" i="64" s="1"/>
  <c r="BH1103" i="64"/>
  <c r="BH662" i="64"/>
  <c r="BH675" i="64" s="1"/>
  <c r="BH638" i="64"/>
  <c r="BH990" i="64"/>
  <c r="BH1003" i="64" s="1"/>
  <c r="BH1231" i="64"/>
  <c r="BH1246" i="64" s="1"/>
  <c r="BH1079" i="64"/>
  <c r="BH1094" i="64" s="1"/>
  <c r="BH1688" i="64"/>
  <c r="BH1703" i="64" s="1"/>
  <c r="BH589" i="64"/>
  <c r="BH938" i="64"/>
  <c r="BH953" i="64" s="1"/>
  <c r="BH561" i="64"/>
  <c r="BH455" i="64"/>
  <c r="BH613" i="64"/>
  <c r="AZ2437" i="64"/>
  <c r="AZ2454" i="64" s="1"/>
  <c r="AZ2463" i="64"/>
  <c r="AZ2480" i="64" s="1"/>
  <c r="AZ1657" i="64"/>
  <c r="AZ1679" i="64" s="1"/>
  <c r="AZ2386" i="64"/>
  <c r="AZ2403" i="64" s="1"/>
  <c r="AZ1634" i="64"/>
  <c r="AZ1648" i="64" s="1"/>
  <c r="AZ2412" i="64"/>
  <c r="AZ2429" i="64" s="1"/>
  <c r="AZ1602" i="64"/>
  <c r="AZ1625" i="64" s="1"/>
  <c r="AZ1580" i="64"/>
  <c r="AZ1593" i="64" s="1"/>
  <c r="AZ2515" i="64"/>
  <c r="AZ2529" i="64" s="1"/>
  <c r="AZ1535" i="64"/>
  <c r="AZ1570" i="64" s="1"/>
  <c r="AZ1786" i="64"/>
  <c r="AZ1799" i="64" s="1"/>
  <c r="AZ1491" i="64"/>
  <c r="AZ1526" i="64" s="1"/>
  <c r="AZ1873" i="64"/>
  <c r="AZ1900" i="64" s="1"/>
  <c r="AZ1455" i="64"/>
  <c r="AZ1482" i="64" s="1"/>
  <c r="AZ1941" i="64"/>
  <c r="AZ1964" i="64" s="1"/>
  <c r="AZ1909" i="64"/>
  <c r="AZ1932" i="64" s="1"/>
  <c r="AZ1419" i="64"/>
  <c r="AZ1446" i="64" s="1"/>
  <c r="AZ1349" i="64"/>
  <c r="AZ1376" i="64" s="1"/>
  <c r="AZ1384" i="64"/>
  <c r="AZ1411" i="64" s="1"/>
  <c r="AZ1973" i="64"/>
  <c r="AZ1998" i="64" s="1"/>
  <c r="AZ1255" i="64"/>
  <c r="AZ1268" i="64" s="1"/>
  <c r="AZ2007" i="64"/>
  <c r="AZ2032" i="64" s="1"/>
  <c r="AZ1325" i="64"/>
  <c r="AZ1231" i="64"/>
  <c r="AZ1246" i="64" s="1"/>
  <c r="AZ662" i="64"/>
  <c r="AZ675" i="64" s="1"/>
  <c r="AZ638" i="64"/>
  <c r="AZ990" i="64"/>
  <c r="AZ1003" i="64" s="1"/>
  <c r="AZ1079" i="64"/>
  <c r="AZ1094" i="64" s="1"/>
  <c r="AZ589" i="64"/>
  <c r="AZ1103" i="64"/>
  <c r="AZ1688" i="64"/>
  <c r="AZ1703" i="64" s="1"/>
  <c r="AZ561" i="64"/>
  <c r="AZ455" i="64"/>
  <c r="AZ938" i="64"/>
  <c r="AZ953" i="64" s="1"/>
  <c r="AZ613" i="64"/>
  <c r="AR1657" i="64"/>
  <c r="AR1679" i="64" s="1"/>
  <c r="AR2463" i="64"/>
  <c r="AR2480" i="64" s="1"/>
  <c r="AR2437" i="64"/>
  <c r="AR2454" i="64" s="1"/>
  <c r="AR2386" i="64"/>
  <c r="AR2403" i="64" s="1"/>
  <c r="AR1634" i="64"/>
  <c r="AR1648" i="64" s="1"/>
  <c r="AR2412" i="64"/>
  <c r="AR2429" i="64" s="1"/>
  <c r="AR1580" i="64"/>
  <c r="AR1593" i="64" s="1"/>
  <c r="AR1602" i="64"/>
  <c r="AR1625" i="64" s="1"/>
  <c r="AR2515" i="64"/>
  <c r="AR2529" i="64" s="1"/>
  <c r="AR1786" i="64"/>
  <c r="AR1799" i="64" s="1"/>
  <c r="AR1535" i="64"/>
  <c r="AR1570" i="64" s="1"/>
  <c r="AR1455" i="64"/>
  <c r="AR1482" i="64" s="1"/>
  <c r="AR1419" i="64"/>
  <c r="AR1446" i="64" s="1"/>
  <c r="AR1491" i="64"/>
  <c r="AR1526" i="64" s="1"/>
  <c r="AR1941" i="64"/>
  <c r="AR1964" i="64" s="1"/>
  <c r="AR1873" i="64"/>
  <c r="AR1900" i="64" s="1"/>
  <c r="AR1909" i="64"/>
  <c r="AR1932" i="64" s="1"/>
  <c r="AR1384" i="64"/>
  <c r="AR1411" i="64" s="1"/>
  <c r="AR1349" i="64"/>
  <c r="AR1376" i="64" s="1"/>
  <c r="AR1973" i="64"/>
  <c r="AR1998" i="64" s="1"/>
  <c r="AR1325" i="64"/>
  <c r="AR662" i="64"/>
  <c r="AR675" i="64" s="1"/>
  <c r="AR638" i="64"/>
  <c r="AR1231" i="64"/>
  <c r="AR1246" i="64" s="1"/>
  <c r="AR990" i="64"/>
  <c r="AR1003" i="64" s="1"/>
  <c r="AR1103" i="64"/>
  <c r="AR1255" i="64"/>
  <c r="AR1268" i="64" s="1"/>
  <c r="AR1079" i="64"/>
  <c r="AR1094" i="64" s="1"/>
  <c r="AR1688" i="64"/>
  <c r="AR1703" i="64" s="1"/>
  <c r="AR2007" i="64"/>
  <c r="AR2032" i="64" s="1"/>
  <c r="AR938" i="64"/>
  <c r="AR953" i="64" s="1"/>
  <c r="AR589" i="64"/>
  <c r="AR561" i="64"/>
  <c r="AR455" i="64"/>
  <c r="AR613" i="64"/>
  <c r="AJ1657" i="64"/>
  <c r="AJ1679" i="64" s="1"/>
  <c r="AJ2437" i="64"/>
  <c r="AJ2454" i="64" s="1"/>
  <c r="AJ2463" i="64"/>
  <c r="AJ2480" i="64" s="1"/>
  <c r="AJ2386" i="64"/>
  <c r="AJ2403" i="64" s="1"/>
  <c r="AJ1634" i="64"/>
  <c r="AJ1648" i="64" s="1"/>
  <c r="AJ2412" i="64"/>
  <c r="AJ2429" i="64" s="1"/>
  <c r="AJ1602" i="64"/>
  <c r="AJ1625" i="64" s="1"/>
  <c r="AJ1580" i="64"/>
  <c r="AJ1593" i="64" s="1"/>
  <c r="AJ1786" i="64"/>
  <c r="AJ1799" i="64" s="1"/>
  <c r="AJ2515" i="64"/>
  <c r="AJ2529" i="64" s="1"/>
  <c r="AJ1535" i="64"/>
  <c r="AJ1570" i="64" s="1"/>
  <c r="AJ1491" i="64"/>
  <c r="AJ1526" i="64" s="1"/>
  <c r="AJ1455" i="64"/>
  <c r="AJ1482" i="64" s="1"/>
  <c r="AJ1941" i="64"/>
  <c r="AJ1964" i="64" s="1"/>
  <c r="AJ1873" i="64"/>
  <c r="AJ1900" i="64" s="1"/>
  <c r="AJ1419" i="64"/>
  <c r="AJ1446" i="64" s="1"/>
  <c r="AJ1909" i="64"/>
  <c r="AJ1932" i="64" s="1"/>
  <c r="AJ1349" i="64"/>
  <c r="AJ1376" i="64" s="1"/>
  <c r="AJ1973" i="64"/>
  <c r="AJ1998" i="64" s="1"/>
  <c r="AJ1384" i="64"/>
  <c r="AJ1411" i="64" s="1"/>
  <c r="AJ1325" i="64"/>
  <c r="AJ2007" i="64"/>
  <c r="AJ2032" i="64" s="1"/>
  <c r="AJ1255" i="64"/>
  <c r="AJ1268" i="64" s="1"/>
  <c r="AJ662" i="64"/>
  <c r="AJ675" i="64" s="1"/>
  <c r="AJ1103" i="64"/>
  <c r="AJ638" i="64"/>
  <c r="AJ990" i="64"/>
  <c r="AJ1003" i="64" s="1"/>
  <c r="AJ1079" i="64"/>
  <c r="AJ1094" i="64" s="1"/>
  <c r="AJ589" i="64"/>
  <c r="AJ1231" i="64"/>
  <c r="AJ1246" i="64" s="1"/>
  <c r="AJ938" i="64"/>
  <c r="AJ953" i="64" s="1"/>
  <c r="AJ1688" i="64"/>
  <c r="AJ1703" i="64" s="1"/>
  <c r="AJ561" i="64"/>
  <c r="AJ455" i="64"/>
  <c r="AJ613" i="64"/>
  <c r="AB1657" i="64"/>
  <c r="AB1679" i="64" s="1"/>
  <c r="AB2437" i="64"/>
  <c r="AB2454" i="64" s="1"/>
  <c r="AB2412" i="64"/>
  <c r="AB2429" i="64" s="1"/>
  <c r="AB2386" i="64"/>
  <c r="AB2403" i="64" s="1"/>
  <c r="AB1634" i="64"/>
  <c r="AB1648" i="64" s="1"/>
  <c r="AB1602" i="64"/>
  <c r="AB1625" i="64" s="1"/>
  <c r="AB1580" i="64"/>
  <c r="AB1593" i="64" s="1"/>
  <c r="AB2515" i="64"/>
  <c r="AB2529" i="64" s="1"/>
  <c r="AB2463" i="64"/>
  <c r="AB2480" i="64" s="1"/>
  <c r="AB1535" i="64"/>
  <c r="AB1570" i="64" s="1"/>
  <c r="AB1786" i="64"/>
  <c r="AB1799" i="64" s="1"/>
  <c r="AB1491" i="64"/>
  <c r="AB1526" i="64" s="1"/>
  <c r="AB1455" i="64"/>
  <c r="AB1482" i="64" s="1"/>
  <c r="AB1909" i="64"/>
  <c r="AB1932" i="64" s="1"/>
  <c r="AB1419" i="64"/>
  <c r="AB1446" i="64" s="1"/>
  <c r="AB1941" i="64"/>
  <c r="AB1964" i="64" s="1"/>
  <c r="AB1349" i="64"/>
  <c r="AB1376" i="64" s="1"/>
  <c r="AB1384" i="64"/>
  <c r="AB1411" i="64" s="1"/>
  <c r="AB1873" i="64"/>
  <c r="AB1900" i="64" s="1"/>
  <c r="AB1973" i="64"/>
  <c r="AB1998" i="64" s="1"/>
  <c r="AB1325" i="64"/>
  <c r="AB1255" i="64"/>
  <c r="AB1268" i="64" s="1"/>
  <c r="AB2007" i="64"/>
  <c r="AB2032" i="64" s="1"/>
  <c r="AB1103" i="64"/>
  <c r="AB662" i="64"/>
  <c r="AB675" i="64" s="1"/>
  <c r="AB1231" i="64"/>
  <c r="AB1246" i="64" s="1"/>
  <c r="AB638" i="64"/>
  <c r="AB990" i="64"/>
  <c r="AB1003" i="64" s="1"/>
  <c r="AB1079" i="64"/>
  <c r="AB1094" i="64" s="1"/>
  <c r="AB1688" i="64"/>
  <c r="AB1703" i="64" s="1"/>
  <c r="AB589" i="64"/>
  <c r="AB561" i="64"/>
  <c r="AB455" i="64"/>
  <c r="AB613" i="64"/>
  <c r="T2463" i="64"/>
  <c r="T2480" i="64" s="1"/>
  <c r="T2437" i="64"/>
  <c r="T2454" i="64" s="1"/>
  <c r="T1657" i="64"/>
  <c r="T1679" i="64" s="1"/>
  <c r="T2386" i="64"/>
  <c r="T2403" i="64" s="1"/>
  <c r="T1634" i="64"/>
  <c r="T1648" i="64" s="1"/>
  <c r="T2412" i="64"/>
  <c r="T2429" i="64" s="1"/>
  <c r="T1580" i="64"/>
  <c r="T1593" i="64" s="1"/>
  <c r="T1602" i="64"/>
  <c r="T1625" i="64" s="1"/>
  <c r="T2515" i="64"/>
  <c r="T2529" i="64" s="1"/>
  <c r="T1786" i="64"/>
  <c r="T1799" i="64" s="1"/>
  <c r="T1535" i="64"/>
  <c r="T1570" i="64" s="1"/>
  <c r="T1491" i="64"/>
  <c r="T1526" i="64" s="1"/>
  <c r="T1455" i="64"/>
  <c r="T1482" i="64" s="1"/>
  <c r="T1941" i="64"/>
  <c r="T1964" i="64" s="1"/>
  <c r="T1419" i="64"/>
  <c r="T1446" i="64" s="1"/>
  <c r="T1873" i="64"/>
  <c r="T1900" i="64" s="1"/>
  <c r="T1349" i="64"/>
  <c r="T1376" i="64" s="1"/>
  <c r="T1909" i="64"/>
  <c r="T1932" i="64" s="1"/>
  <c r="T1973" i="64"/>
  <c r="T1998" i="64" s="1"/>
  <c r="T1255" i="64"/>
  <c r="T1268" i="64" s="1"/>
  <c r="T2007" i="64"/>
  <c r="T2032" i="64" s="1"/>
  <c r="T1384" i="64"/>
  <c r="T1411" i="64" s="1"/>
  <c r="T1325" i="64"/>
  <c r="T662" i="64"/>
  <c r="T675" i="64" s="1"/>
  <c r="T638" i="64"/>
  <c r="T990" i="64"/>
  <c r="T1003" i="64" s="1"/>
  <c r="T1231" i="64"/>
  <c r="T1246" i="64" s="1"/>
  <c r="T1079" i="64"/>
  <c r="T1094" i="64" s="1"/>
  <c r="T589" i="64"/>
  <c r="T938" i="64"/>
  <c r="T953" i="64" s="1"/>
  <c r="T1688" i="64"/>
  <c r="T1703" i="64" s="1"/>
  <c r="T561" i="64"/>
  <c r="T455" i="64"/>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AM455" i="64"/>
  <c r="BL455" i="64"/>
  <c r="BY455" i="64"/>
  <c r="CK455" i="64"/>
  <c r="AB458" i="64"/>
  <c r="BB458" i="64"/>
  <c r="CA458" i="64"/>
  <c r="T459" i="64"/>
  <c r="AF459" i="64"/>
  <c r="AT459" i="64"/>
  <c r="BS459" i="64"/>
  <c r="CF459" i="64"/>
  <c r="AI1711" i="64"/>
  <c r="BH1711" i="64"/>
  <c r="BV1711" i="64"/>
  <c r="S1712" i="64"/>
  <c r="S1727" i="64" s="1"/>
  <c r="AQ1715" i="64"/>
  <c r="AI1716" i="64"/>
  <c r="BU561" i="64"/>
  <c r="BD564" i="64"/>
  <c r="AV565" i="64"/>
  <c r="V588" i="64"/>
  <c r="V603" i="64" s="1"/>
  <c r="CH588" i="64"/>
  <c r="CH603" i="64" s="1"/>
  <c r="BZ589" i="64"/>
  <c r="BI592" i="64"/>
  <c r="BA593" i="64"/>
  <c r="AA612" i="64"/>
  <c r="BJ637" i="64"/>
  <c r="BL642" i="64"/>
  <c r="CG1687" i="64"/>
  <c r="CG1702" i="64" s="1"/>
  <c r="AY1691" i="64"/>
  <c r="BD942" i="64"/>
  <c r="AG990" i="64"/>
  <c r="AG1003" i="64" s="1"/>
  <c r="AK994" i="64"/>
  <c r="AK1007" i="64" s="1"/>
  <c r="CG661" i="64"/>
  <c r="AA1078" i="64"/>
  <c r="AA1093" i="64" s="1"/>
  <c r="W1656" i="64"/>
  <c r="W2462" i="64"/>
  <c r="W2479" i="64" s="1"/>
  <c r="W2411" i="64"/>
  <c r="W2428" i="64" s="1"/>
  <c r="W1633" i="64"/>
  <c r="W1647" i="64" s="1"/>
  <c r="W2385" i="64"/>
  <c r="W2402" i="64" s="1"/>
  <c r="W2436" i="64"/>
  <c r="W2453" i="64" s="1"/>
  <c r="W1785" i="64"/>
  <c r="W1798" i="64" s="1"/>
  <c r="W1579" i="64"/>
  <c r="W1592" i="64" s="1"/>
  <c r="W1601" i="64"/>
  <c r="W1624" i="64" s="1"/>
  <c r="W1490" i="64"/>
  <c r="W1525" i="64" s="1"/>
  <c r="W2514" i="64"/>
  <c r="W2528" i="64" s="1"/>
  <c r="W1534" i="64"/>
  <c r="W1940" i="64"/>
  <c r="W1963" i="64" s="1"/>
  <c r="W1908" i="64"/>
  <c r="W1931" i="64" s="1"/>
  <c r="W1454" i="64"/>
  <c r="W1481" i="64" s="1"/>
  <c r="W1972" i="64"/>
  <c r="W1997" i="64" s="1"/>
  <c r="W1418" i="64"/>
  <c r="W1445" i="64" s="1"/>
  <c r="W2006" i="64"/>
  <c r="W2031" i="64" s="1"/>
  <c r="W1383" i="64"/>
  <c r="W1410" i="64" s="1"/>
  <c r="W1348" i="64"/>
  <c r="W1375" i="64" s="1"/>
  <c r="W1324" i="64"/>
  <c r="W1339" i="64" s="1"/>
  <c r="W1872" i="64"/>
  <c r="W1899" i="64" s="1"/>
  <c r="W1254" i="64"/>
  <c r="W1267" i="64" s="1"/>
  <c r="W989" i="64"/>
  <c r="W1002" i="64" s="1"/>
  <c r="W1102" i="64"/>
  <c r="W1078" i="64"/>
  <c r="W1093" i="64" s="1"/>
  <c r="W937" i="64"/>
  <c r="W952" i="64" s="1"/>
  <c r="W1687" i="64"/>
  <c r="W1702" i="64" s="1"/>
  <c r="W1230" i="64"/>
  <c r="W1245" i="64" s="1"/>
  <c r="W661" i="64"/>
  <c r="W560" i="64"/>
  <c r="W580" i="64" s="1"/>
  <c r="W612" i="64"/>
  <c r="W637" i="64"/>
  <c r="W588" i="64"/>
  <c r="W603" i="64" s="1"/>
  <c r="BC1661" i="64"/>
  <c r="BC2467" i="64"/>
  <c r="BC2416" i="64"/>
  <c r="BC2441" i="64"/>
  <c r="BC1606" i="64"/>
  <c r="BC1638" i="64"/>
  <c r="BC1652" i="64" s="1"/>
  <c r="BC1584" i="64"/>
  <c r="BC1597" i="64" s="1"/>
  <c r="BC2390" i="64"/>
  <c r="BC2407" i="64" s="1"/>
  <c r="BC1790" i="64"/>
  <c r="BC1803" i="64" s="1"/>
  <c r="BC2519" i="64"/>
  <c r="BC2533" i="64" s="1"/>
  <c r="BC1495" i="64"/>
  <c r="BC1530" i="64" s="1"/>
  <c r="BC1877" i="64"/>
  <c r="BC1904" i="64" s="1"/>
  <c r="BC1539" i="64"/>
  <c r="BC1574" i="64" s="1"/>
  <c r="BC1459" i="64"/>
  <c r="BC1486" i="64" s="1"/>
  <c r="BC1945" i="64"/>
  <c r="BC1968" i="64" s="1"/>
  <c r="BC1913" i="64"/>
  <c r="BC1936" i="64" s="1"/>
  <c r="BC1388" i="64"/>
  <c r="BC1415" i="64" s="1"/>
  <c r="BC1977" i="64"/>
  <c r="BC2002" i="64" s="1"/>
  <c r="BC1423" i="64"/>
  <c r="BC1450" i="64" s="1"/>
  <c r="BC2011" i="64"/>
  <c r="BC2036" i="64" s="1"/>
  <c r="BC1353" i="64"/>
  <c r="BC1380" i="64" s="1"/>
  <c r="BC1259" i="64"/>
  <c r="BC1272" i="64" s="1"/>
  <c r="BC1235" i="64"/>
  <c r="BC1329" i="64"/>
  <c r="BC1107" i="64"/>
  <c r="BC1083" i="64"/>
  <c r="BC1098" i="64" s="1"/>
  <c r="BC942" i="64"/>
  <c r="BC1692" i="64"/>
  <c r="BC1707" i="64" s="1"/>
  <c r="BC666" i="64"/>
  <c r="BC679" i="64" s="1"/>
  <c r="BC994" i="64"/>
  <c r="BC1007" i="64" s="1"/>
  <c r="BC565" i="64"/>
  <c r="BC1716" i="64"/>
  <c r="BC642" i="64"/>
  <c r="BC617" i="64"/>
  <c r="BC593" i="64"/>
  <c r="BT1660" i="64"/>
  <c r="BT2466" i="64"/>
  <c r="BT2415" i="64"/>
  <c r="BT2440" i="64"/>
  <c r="BT2389" i="64"/>
  <c r="BT1637" i="64"/>
  <c r="BT1605" i="64"/>
  <c r="BT2518" i="64"/>
  <c r="BT1789" i="64"/>
  <c r="BT1538" i="64"/>
  <c r="BT1944" i="64"/>
  <c r="BT1583" i="64"/>
  <c r="BT1876" i="64"/>
  <c r="BT1458" i="64"/>
  <c r="BT1494" i="64"/>
  <c r="BT1387" i="64"/>
  <c r="BT2010" i="64"/>
  <c r="BT1422" i="64"/>
  <c r="BT1352" i="64"/>
  <c r="BT1912" i="64"/>
  <c r="BT1976" i="64"/>
  <c r="BT1234" i="64"/>
  <c r="BT1249" i="64" s="1"/>
  <c r="BT1258" i="64"/>
  <c r="BT1106" i="64"/>
  <c r="BT1225" i="64" s="1"/>
  <c r="BT1328" i="64"/>
  <c r="BT1691" i="64"/>
  <c r="BT665" i="64"/>
  <c r="BT678" i="64" s="1"/>
  <c r="BT616" i="64"/>
  <c r="BT1715" i="64"/>
  <c r="BT993" i="64"/>
  <c r="BT941" i="64"/>
  <c r="BT592" i="64"/>
  <c r="AN1660" i="64"/>
  <c r="AN2466" i="64"/>
  <c r="AN2415" i="64"/>
  <c r="AN2440" i="64"/>
  <c r="AN2389" i="64"/>
  <c r="AN1637" i="64"/>
  <c r="AN1605" i="64"/>
  <c r="AN1789" i="64"/>
  <c r="AN1583" i="64"/>
  <c r="AN2518" i="64"/>
  <c r="AN1538" i="64"/>
  <c r="AN1876" i="64"/>
  <c r="AN1944" i="64"/>
  <c r="AN1494" i="64"/>
  <c r="AN1458" i="64"/>
  <c r="AN1912" i="64"/>
  <c r="AN2010" i="64"/>
  <c r="AN1352" i="64"/>
  <c r="AN1387" i="64"/>
  <c r="AN1234" i="64"/>
  <c r="AN1249" i="64" s="1"/>
  <c r="AN1258" i="64"/>
  <c r="AN1976" i="64"/>
  <c r="AN1106" i="64"/>
  <c r="AN1225" i="64" s="1"/>
  <c r="AN1422" i="64"/>
  <c r="AN1328" i="64"/>
  <c r="AN1691" i="64"/>
  <c r="AN665" i="64"/>
  <c r="AN678" i="64" s="1"/>
  <c r="AN993" i="64"/>
  <c r="AN941" i="64"/>
  <c r="AN616" i="64"/>
  <c r="AN1715" i="64"/>
  <c r="AN592" i="64"/>
  <c r="BU1657" i="64"/>
  <c r="BU1679" i="64" s="1"/>
  <c r="BU2463" i="64"/>
  <c r="BU2480" i="64" s="1"/>
  <c r="BU2437" i="64"/>
  <c r="BU2454" i="64" s="1"/>
  <c r="BU2386" i="64"/>
  <c r="BU2403" i="64" s="1"/>
  <c r="BU2412" i="64"/>
  <c r="BU2429" i="64" s="1"/>
  <c r="BU1602" i="64"/>
  <c r="BU1625" i="64" s="1"/>
  <c r="BU1634" i="64"/>
  <c r="BU1648" i="64" s="1"/>
  <c r="BU1580" i="64"/>
  <c r="BU1593" i="64" s="1"/>
  <c r="BU1786" i="64"/>
  <c r="BU1799" i="64" s="1"/>
  <c r="BU2515" i="64"/>
  <c r="BU2529" i="64" s="1"/>
  <c r="BU1535" i="64"/>
  <c r="BU1570" i="64" s="1"/>
  <c r="BU1873" i="64"/>
  <c r="BU1900" i="64" s="1"/>
  <c r="BU1941" i="64"/>
  <c r="BU1964" i="64" s="1"/>
  <c r="BU1455" i="64"/>
  <c r="BU1482" i="64" s="1"/>
  <c r="BU1909" i="64"/>
  <c r="BU1932" i="64" s="1"/>
  <c r="BU2007" i="64"/>
  <c r="BU2032" i="64" s="1"/>
  <c r="BU1349" i="64"/>
  <c r="BU1376" i="64" s="1"/>
  <c r="BU1491" i="64"/>
  <c r="BU1526" i="64" s="1"/>
  <c r="BU1419" i="64"/>
  <c r="BU1446" i="64" s="1"/>
  <c r="BU1384" i="64"/>
  <c r="BU1411" i="64" s="1"/>
  <c r="BU1255" i="64"/>
  <c r="BU1268" i="64" s="1"/>
  <c r="BU1973" i="64"/>
  <c r="BU1998" i="64" s="1"/>
  <c r="BU1231" i="64"/>
  <c r="BU1246" i="64" s="1"/>
  <c r="BU1325" i="64"/>
  <c r="BU1103" i="64"/>
  <c r="BU1079" i="64"/>
  <c r="BU1094" i="64" s="1"/>
  <c r="BU1688" i="64"/>
  <c r="BU1703" i="64" s="1"/>
  <c r="BU662" i="64"/>
  <c r="BU675" i="64" s="1"/>
  <c r="BU990" i="64"/>
  <c r="BU1003" i="64" s="1"/>
  <c r="BU613" i="64"/>
  <c r="BU1712" i="64"/>
  <c r="BU1727" i="64" s="1"/>
  <c r="BU638" i="64"/>
  <c r="BU589" i="64"/>
  <c r="BM1657" i="64"/>
  <c r="BM1679" i="64" s="1"/>
  <c r="BM2463" i="64"/>
  <c r="BM2480" i="64" s="1"/>
  <c r="BM2437" i="64"/>
  <c r="BM2454" i="64" s="1"/>
  <c r="BM2386" i="64"/>
  <c r="BM2403" i="64" s="1"/>
  <c r="BM1602" i="64"/>
  <c r="BM1625" i="64" s="1"/>
  <c r="BM1634" i="64"/>
  <c r="BM1648" i="64" s="1"/>
  <c r="BM2412" i="64"/>
  <c r="BM2429" i="64" s="1"/>
  <c r="BM1580" i="64"/>
  <c r="BM1593" i="64" s="1"/>
  <c r="BM2515" i="64"/>
  <c r="BM2529" i="64" s="1"/>
  <c r="BM1786" i="64"/>
  <c r="BM1799" i="64" s="1"/>
  <c r="BM1535" i="64"/>
  <c r="BM1570" i="64" s="1"/>
  <c r="BM1873" i="64"/>
  <c r="BM1900" i="64" s="1"/>
  <c r="BM1941" i="64"/>
  <c r="BM1964" i="64" s="1"/>
  <c r="BM1491" i="64"/>
  <c r="BM1526" i="64" s="1"/>
  <c r="BM1909" i="64"/>
  <c r="BM1932" i="64" s="1"/>
  <c r="BM1455" i="64"/>
  <c r="BM1482" i="64" s="1"/>
  <c r="BM1419" i="64"/>
  <c r="BM1446" i="64" s="1"/>
  <c r="BM2007" i="64"/>
  <c r="BM2032" i="64" s="1"/>
  <c r="BM1384" i="64"/>
  <c r="BM1411" i="64" s="1"/>
  <c r="BM1349" i="64"/>
  <c r="BM1376" i="64" s="1"/>
  <c r="BM1231" i="64"/>
  <c r="BM1246" i="64" s="1"/>
  <c r="BM1973" i="64"/>
  <c r="BM1998" i="64" s="1"/>
  <c r="BM1325" i="64"/>
  <c r="BM1103" i="64"/>
  <c r="BM1079" i="64"/>
  <c r="BM1094" i="64" s="1"/>
  <c r="BM1255" i="64"/>
  <c r="BM1268" i="64" s="1"/>
  <c r="BM1688" i="64"/>
  <c r="BM1703" i="64" s="1"/>
  <c r="BM662" i="64"/>
  <c r="BM675" i="64" s="1"/>
  <c r="BM638" i="64"/>
  <c r="BM613" i="64"/>
  <c r="BM938" i="64"/>
  <c r="BM953" i="64" s="1"/>
  <c r="BM1712" i="64"/>
  <c r="BM1727" i="64" s="1"/>
  <c r="BM990" i="64"/>
  <c r="BM1003" i="64" s="1"/>
  <c r="BM589" i="64"/>
  <c r="Y405" i="64"/>
  <c r="BM405" i="64"/>
  <c r="BL408" i="64"/>
  <c r="CA1711" i="64"/>
  <c r="CK1656" i="64"/>
  <c r="CK2462" i="64"/>
  <c r="CK2479" i="64" s="1"/>
  <c r="CK2436" i="64"/>
  <c r="CK2453" i="64" s="1"/>
  <c r="CK2411" i="64"/>
  <c r="CK2428" i="64" s="1"/>
  <c r="CK2385" i="64"/>
  <c r="CK2402" i="64" s="1"/>
  <c r="CK1633" i="64"/>
  <c r="CK1647" i="64" s="1"/>
  <c r="CK1601" i="64"/>
  <c r="CK1624" i="64" s="1"/>
  <c r="CK2514" i="64"/>
  <c r="CK2528" i="64" s="1"/>
  <c r="CK1579" i="64"/>
  <c r="CK1592" i="64" s="1"/>
  <c r="CK1785" i="64"/>
  <c r="CK1798" i="64" s="1"/>
  <c r="CK1534" i="64"/>
  <c r="CK1872" i="64"/>
  <c r="CK1899" i="64" s="1"/>
  <c r="CK1940" i="64"/>
  <c r="CK1963" i="64" s="1"/>
  <c r="CK1908" i="64"/>
  <c r="CK1931" i="64" s="1"/>
  <c r="CK1490" i="64"/>
  <c r="CK1525" i="64" s="1"/>
  <c r="CK1454" i="64"/>
  <c r="CK1481" i="64" s="1"/>
  <c r="CK1418" i="64"/>
  <c r="CK1445" i="64" s="1"/>
  <c r="CK1383" i="64"/>
  <c r="CK1410" i="64" s="1"/>
  <c r="CK2006" i="64"/>
  <c r="CK2031" i="64" s="1"/>
  <c r="CK1348" i="64"/>
  <c r="CK1375" i="64" s="1"/>
  <c r="CK1972" i="64"/>
  <c r="CK1997" i="64" s="1"/>
  <c r="CK1230" i="64"/>
  <c r="CK1245" i="64" s="1"/>
  <c r="CK1254" i="64"/>
  <c r="CK1267" i="64" s="1"/>
  <c r="CK1102" i="64"/>
  <c r="CK1078" i="64"/>
  <c r="CK1093" i="64" s="1"/>
  <c r="CK1687" i="64"/>
  <c r="CK1702" i="64" s="1"/>
  <c r="CK661" i="64"/>
  <c r="CK1324" i="64"/>
  <c r="CK1339" i="64" s="1"/>
  <c r="CK612" i="64"/>
  <c r="CK1711" i="64"/>
  <c r="CK937" i="64"/>
  <c r="CK952" i="64" s="1"/>
  <c r="CK588" i="64"/>
  <c r="CK603" i="64" s="1"/>
  <c r="CK989" i="64"/>
  <c r="CK1002" i="64" s="1"/>
  <c r="CK637" i="64"/>
  <c r="CC1656" i="64"/>
  <c r="CC2462" i="64"/>
  <c r="CC2479" i="64" s="1"/>
  <c r="CC2436" i="64"/>
  <c r="CC2453" i="64" s="1"/>
  <c r="CC2385" i="64"/>
  <c r="CC2402" i="64" s="1"/>
  <c r="CC2411" i="64"/>
  <c r="CC2428" i="64" s="1"/>
  <c r="CC1633" i="64"/>
  <c r="CC1647" i="64" s="1"/>
  <c r="CC1601" i="64"/>
  <c r="CC1624" i="64" s="1"/>
  <c r="CC1579" i="64"/>
  <c r="CC1592" i="64" s="1"/>
  <c r="CC1785" i="64"/>
  <c r="CC1798" i="64" s="1"/>
  <c r="CC2514" i="64"/>
  <c r="CC2528" i="64" s="1"/>
  <c r="CC1872" i="64"/>
  <c r="CC1899" i="64" s="1"/>
  <c r="CC1534" i="64"/>
  <c r="CC1490" i="64"/>
  <c r="CC1525" i="64" s="1"/>
  <c r="CC1940" i="64"/>
  <c r="CC1963" i="64" s="1"/>
  <c r="CC1454" i="64"/>
  <c r="CC1481" i="64" s="1"/>
  <c r="CC1908" i="64"/>
  <c r="CC1931" i="64" s="1"/>
  <c r="CC2006" i="64"/>
  <c r="CC2031" i="64" s="1"/>
  <c r="CC1348" i="64"/>
  <c r="CC1375" i="64" s="1"/>
  <c r="CC1254" i="64"/>
  <c r="CC1267" i="64" s="1"/>
  <c r="CC1972" i="64"/>
  <c r="CC1997" i="64" s="1"/>
  <c r="CC1418" i="64"/>
  <c r="CC1445" i="64" s="1"/>
  <c r="CC1324" i="64"/>
  <c r="CC1339" i="64" s="1"/>
  <c r="CC1102" i="64"/>
  <c r="CC1383" i="64"/>
  <c r="CC1410" i="64" s="1"/>
  <c r="CC1078" i="64"/>
  <c r="CC1093" i="64" s="1"/>
  <c r="CC1230" i="64"/>
  <c r="CC1245" i="64" s="1"/>
  <c r="CC1687" i="64"/>
  <c r="CC1702" i="64" s="1"/>
  <c r="CC661" i="64"/>
  <c r="CC989" i="64"/>
  <c r="CC1002" i="64" s="1"/>
  <c r="CC612" i="64"/>
  <c r="CC637" i="64"/>
  <c r="CC588" i="64"/>
  <c r="CC603" i="64" s="1"/>
  <c r="BU1656" i="64"/>
  <c r="BU2462" i="64"/>
  <c r="BU2479" i="64" s="1"/>
  <c r="BU2436" i="64"/>
  <c r="BU2453" i="64" s="1"/>
  <c r="BU2385" i="64"/>
  <c r="BU2402" i="64" s="1"/>
  <c r="BU2411" i="64"/>
  <c r="BU2428" i="64" s="1"/>
  <c r="BU1633" i="64"/>
  <c r="BU1647" i="64" s="1"/>
  <c r="BU1601" i="64"/>
  <c r="BU1624" i="64" s="1"/>
  <c r="BU1579" i="64"/>
  <c r="BU1592" i="64" s="1"/>
  <c r="BU2514" i="64"/>
  <c r="BU2528" i="64" s="1"/>
  <c r="BU1534" i="64"/>
  <c r="BU1785" i="64"/>
  <c r="BU1798" i="64" s="1"/>
  <c r="BU1490" i="64"/>
  <c r="BU1525" i="64" s="1"/>
  <c r="BU1872" i="64"/>
  <c r="BU1899" i="64" s="1"/>
  <c r="BU1940" i="64"/>
  <c r="BU1963" i="64" s="1"/>
  <c r="BU1908" i="64"/>
  <c r="BU1931" i="64" s="1"/>
  <c r="BU1454" i="64"/>
  <c r="BU1481" i="64" s="1"/>
  <c r="BU2006" i="64"/>
  <c r="BU2031" i="64" s="1"/>
  <c r="BU1418" i="64"/>
  <c r="BU1445" i="64" s="1"/>
  <c r="BU1383" i="64"/>
  <c r="BU1410" i="64" s="1"/>
  <c r="BU1348" i="64"/>
  <c r="BU1375" i="64" s="1"/>
  <c r="BU1972" i="64"/>
  <c r="BU1997" i="64" s="1"/>
  <c r="BU1324" i="64"/>
  <c r="BU1339" i="64" s="1"/>
  <c r="BU1102" i="64"/>
  <c r="BU1078" i="64"/>
  <c r="BU1093" i="64" s="1"/>
  <c r="BU1687" i="64"/>
  <c r="BU1702" i="64" s="1"/>
  <c r="BU661" i="64"/>
  <c r="BU1254" i="64"/>
  <c r="BU1267" i="64" s="1"/>
  <c r="BU612" i="64"/>
  <c r="BU937" i="64"/>
  <c r="BU952" i="64" s="1"/>
  <c r="BU989" i="64"/>
  <c r="BU1002" i="64" s="1"/>
  <c r="BU588" i="64"/>
  <c r="BU603" i="64" s="1"/>
  <c r="BU1230" i="64"/>
  <c r="BU1245" i="64" s="1"/>
  <c r="BM1656" i="64"/>
  <c r="BM2462" i="64"/>
  <c r="BM2479" i="64" s="1"/>
  <c r="BM2436" i="64"/>
  <c r="BM2453" i="64" s="1"/>
  <c r="BM2411" i="64"/>
  <c r="BM2428" i="64" s="1"/>
  <c r="BM2385" i="64"/>
  <c r="BM2402" i="64" s="1"/>
  <c r="BM1633" i="64"/>
  <c r="BM1647" i="64" s="1"/>
  <c r="BM1601" i="64"/>
  <c r="BM1624" i="64" s="1"/>
  <c r="BM2514" i="64"/>
  <c r="BM2528" i="64" s="1"/>
  <c r="BM1579" i="64"/>
  <c r="BM1592" i="64" s="1"/>
  <c r="BM1785" i="64"/>
  <c r="BM1798" i="64" s="1"/>
  <c r="BM1872" i="64"/>
  <c r="BM1899" i="64" s="1"/>
  <c r="BM1534" i="64"/>
  <c r="BM1490" i="64"/>
  <c r="BM1525" i="64" s="1"/>
  <c r="BM1454" i="64"/>
  <c r="BM1481" i="64" s="1"/>
  <c r="BM1940" i="64"/>
  <c r="BM1963" i="64" s="1"/>
  <c r="BM1908" i="64"/>
  <c r="BM1931" i="64" s="1"/>
  <c r="BM1418" i="64"/>
  <c r="BM1445" i="64" s="1"/>
  <c r="BM1383" i="64"/>
  <c r="BM1410" i="64" s="1"/>
  <c r="BM2006" i="64"/>
  <c r="BM2031" i="64" s="1"/>
  <c r="BM1348" i="64"/>
  <c r="BM1375" i="64" s="1"/>
  <c r="BM1324" i="64"/>
  <c r="BM1339" i="64" s="1"/>
  <c r="BM1972" i="64"/>
  <c r="BM1997" i="64" s="1"/>
  <c r="BM1254" i="64"/>
  <c r="BM1267" i="64" s="1"/>
  <c r="BM1102" i="64"/>
  <c r="BM1078" i="64"/>
  <c r="BM1093" i="64" s="1"/>
  <c r="BM1687" i="64"/>
  <c r="BM1702" i="64" s="1"/>
  <c r="BM1230" i="64"/>
  <c r="BM1245" i="64" s="1"/>
  <c r="BM661" i="64"/>
  <c r="BM612" i="64"/>
  <c r="BM637" i="64"/>
  <c r="BM588" i="64"/>
  <c r="BM603" i="64" s="1"/>
  <c r="BM937" i="64"/>
  <c r="BM952" i="64" s="1"/>
  <c r="BM989" i="64"/>
  <c r="BM1002" i="64" s="1"/>
  <c r="BE1656" i="64"/>
  <c r="BE2462" i="64"/>
  <c r="BE2479" i="64" s="1"/>
  <c r="BE2436" i="64"/>
  <c r="BE2453" i="64" s="1"/>
  <c r="BE2411" i="64"/>
  <c r="BE2428" i="64" s="1"/>
  <c r="BE2385" i="64"/>
  <c r="BE2402" i="64" s="1"/>
  <c r="BE1601" i="64"/>
  <c r="BE1624" i="64" s="1"/>
  <c r="BE1579" i="64"/>
  <c r="BE1592" i="64" s="1"/>
  <c r="BE1785" i="64"/>
  <c r="BE1798" i="64" s="1"/>
  <c r="BE2514" i="64"/>
  <c r="BE2528" i="64" s="1"/>
  <c r="BE1633" i="64"/>
  <c r="BE1647" i="64" s="1"/>
  <c r="BE1534" i="64"/>
  <c r="BE1490" i="64"/>
  <c r="BE1525" i="64" s="1"/>
  <c r="BE1872" i="64"/>
  <c r="BE1899" i="64" s="1"/>
  <c r="BE1454" i="64"/>
  <c r="BE1481" i="64" s="1"/>
  <c r="BE1940" i="64"/>
  <c r="BE1963" i="64" s="1"/>
  <c r="BE1908" i="64"/>
  <c r="BE1931" i="64" s="1"/>
  <c r="BE2006" i="64"/>
  <c r="BE2031" i="64" s="1"/>
  <c r="BE1348" i="64"/>
  <c r="BE1375" i="64" s="1"/>
  <c r="BE1418" i="64"/>
  <c r="BE1445" i="64" s="1"/>
  <c r="BE1383" i="64"/>
  <c r="BE1410" i="64" s="1"/>
  <c r="BE1254" i="64"/>
  <c r="BE1267" i="64" s="1"/>
  <c r="BE1972" i="64"/>
  <c r="BE1997" i="64" s="1"/>
  <c r="BE1102" i="64"/>
  <c r="BE1324" i="64"/>
  <c r="BE1339" i="64" s="1"/>
  <c r="BE1230" i="64"/>
  <c r="BE1245" i="64" s="1"/>
  <c r="BE1078" i="64"/>
  <c r="BE1093" i="64" s="1"/>
  <c r="BE1687" i="64"/>
  <c r="BE1702" i="64" s="1"/>
  <c r="BE661" i="64"/>
  <c r="BE937" i="64"/>
  <c r="BE952" i="64" s="1"/>
  <c r="BE989" i="64"/>
  <c r="BE1002" i="64" s="1"/>
  <c r="BE612" i="64"/>
  <c r="BE637" i="64"/>
  <c r="BE588" i="64"/>
  <c r="BE603" i="64" s="1"/>
  <c r="AW1656" i="64"/>
  <c r="AW2462" i="64"/>
  <c r="AW2479" i="64" s="1"/>
  <c r="AW2436" i="64"/>
  <c r="AW2453" i="64" s="1"/>
  <c r="AW2385" i="64"/>
  <c r="AW2402" i="64" s="1"/>
  <c r="AW2411" i="64"/>
  <c r="AW2428" i="64" s="1"/>
  <c r="AW1633" i="64"/>
  <c r="AW1647" i="64" s="1"/>
  <c r="AW1601" i="64"/>
  <c r="AW1624" i="64" s="1"/>
  <c r="AW2514" i="64"/>
  <c r="AW2528" i="64" s="1"/>
  <c r="AW1579" i="64"/>
  <c r="AW1592" i="64" s="1"/>
  <c r="AW1534" i="64"/>
  <c r="AW1872" i="64"/>
  <c r="AW1899" i="64" s="1"/>
  <c r="AW1785" i="64"/>
  <c r="AW1798" i="64" s="1"/>
  <c r="AW1940" i="64"/>
  <c r="AW1963" i="64" s="1"/>
  <c r="AW1908" i="64"/>
  <c r="AW1931" i="64" s="1"/>
  <c r="AW1490" i="64"/>
  <c r="AW1525" i="64" s="1"/>
  <c r="AW1454" i="64"/>
  <c r="AW1481" i="64" s="1"/>
  <c r="AW2006" i="64"/>
  <c r="AW2031" i="64" s="1"/>
  <c r="AW1418" i="64"/>
  <c r="AW1445" i="64" s="1"/>
  <c r="AW1383" i="64"/>
  <c r="AW1410" i="64" s="1"/>
  <c r="AW1348" i="64"/>
  <c r="AW1375" i="64" s="1"/>
  <c r="AW1254" i="64"/>
  <c r="AW1267" i="64" s="1"/>
  <c r="AW1324" i="64"/>
  <c r="AW1339" i="64" s="1"/>
  <c r="AW1102" i="64"/>
  <c r="AW1972" i="64"/>
  <c r="AW1997" i="64" s="1"/>
  <c r="AW1078" i="64"/>
  <c r="AW1093" i="64" s="1"/>
  <c r="AW1687" i="64"/>
  <c r="AW1702" i="64" s="1"/>
  <c r="AW661" i="64"/>
  <c r="AW1230" i="64"/>
  <c r="AW1245" i="64" s="1"/>
  <c r="AW637" i="64"/>
  <c r="AW612" i="64"/>
  <c r="AW937" i="64"/>
  <c r="AW952" i="64" s="1"/>
  <c r="AW989" i="64"/>
  <c r="AW1002" i="64" s="1"/>
  <c r="AW588" i="64"/>
  <c r="AW603" i="64" s="1"/>
  <c r="AO1656" i="64"/>
  <c r="AO2462" i="64"/>
  <c r="AO2479" i="64" s="1"/>
  <c r="AO2436" i="64"/>
  <c r="AO2453" i="64" s="1"/>
  <c r="AO2385" i="64"/>
  <c r="AO2402" i="64" s="1"/>
  <c r="AO2411" i="64"/>
  <c r="AO2428" i="64" s="1"/>
  <c r="AO1601" i="64"/>
  <c r="AO1624" i="64" s="1"/>
  <c r="AO1633" i="64"/>
  <c r="AO1647" i="64" s="1"/>
  <c r="AO1579" i="64"/>
  <c r="AO1592" i="64" s="1"/>
  <c r="AO1785" i="64"/>
  <c r="AO1798" i="64" s="1"/>
  <c r="AO2514" i="64"/>
  <c r="AO2528" i="64" s="1"/>
  <c r="AO1534" i="64"/>
  <c r="AO1872" i="64"/>
  <c r="AO1899" i="64" s="1"/>
  <c r="AO1490" i="64"/>
  <c r="AO1525" i="64" s="1"/>
  <c r="AO1454" i="64"/>
  <c r="AO1481" i="64" s="1"/>
  <c r="AO1418" i="64"/>
  <c r="AO1445" i="64" s="1"/>
  <c r="AO1383" i="64"/>
  <c r="AO1410" i="64" s="1"/>
  <c r="AO2006" i="64"/>
  <c r="AO2031" i="64" s="1"/>
  <c r="AO1940" i="64"/>
  <c r="AO1963" i="64" s="1"/>
  <c r="AO1908" i="64"/>
  <c r="AO1931" i="64" s="1"/>
  <c r="AO1348" i="64"/>
  <c r="AO1375" i="64" s="1"/>
  <c r="AO1324" i="64"/>
  <c r="AO1339" i="64" s="1"/>
  <c r="AO1102" i="64"/>
  <c r="AO1078" i="64"/>
  <c r="AO1093" i="64" s="1"/>
  <c r="AO1230" i="64"/>
  <c r="AO1245" i="64" s="1"/>
  <c r="AO1687" i="64"/>
  <c r="AO1702" i="64" s="1"/>
  <c r="AO1972" i="64"/>
  <c r="AO1997" i="64" s="1"/>
  <c r="AO661" i="64"/>
  <c r="AO1254" i="64"/>
  <c r="AO1267" i="64" s="1"/>
  <c r="AO612" i="64"/>
  <c r="AO588" i="64"/>
  <c r="AO603" i="64" s="1"/>
  <c r="AO937" i="64"/>
  <c r="AO952" i="64" s="1"/>
  <c r="AO637" i="64"/>
  <c r="AG1656" i="64"/>
  <c r="AG2462" i="64"/>
  <c r="AG2479" i="64" s="1"/>
  <c r="AG2436" i="64"/>
  <c r="AG2453" i="64" s="1"/>
  <c r="AG2385" i="64"/>
  <c r="AG2402" i="64" s="1"/>
  <c r="AG1633" i="64"/>
  <c r="AG1647" i="64" s="1"/>
  <c r="AG1601" i="64"/>
  <c r="AG1624" i="64" s="1"/>
  <c r="AG2411" i="64"/>
  <c r="AG2428" i="64" s="1"/>
  <c r="AG1579" i="64"/>
  <c r="AG1592" i="64" s="1"/>
  <c r="AG1785" i="64"/>
  <c r="AG1798" i="64" s="1"/>
  <c r="AG2514" i="64"/>
  <c r="AG2528" i="64" s="1"/>
  <c r="AG1534" i="64"/>
  <c r="AG1872" i="64"/>
  <c r="AG1899" i="64" s="1"/>
  <c r="AG1940" i="64"/>
  <c r="AG1963" i="64" s="1"/>
  <c r="AG1908" i="64"/>
  <c r="AG1931" i="64" s="1"/>
  <c r="AG1454" i="64"/>
  <c r="AG1481" i="64" s="1"/>
  <c r="AG1490" i="64"/>
  <c r="AG1525" i="64" s="1"/>
  <c r="AG2006" i="64"/>
  <c r="AG2031" i="64" s="1"/>
  <c r="AG1348" i="64"/>
  <c r="AG1375" i="64" s="1"/>
  <c r="AG1418" i="64"/>
  <c r="AG1445" i="64" s="1"/>
  <c r="AG1383" i="64"/>
  <c r="AG1410" i="64" s="1"/>
  <c r="AG1972" i="64"/>
  <c r="AG1997" i="64" s="1"/>
  <c r="AG1324" i="64"/>
  <c r="AG1339" i="64" s="1"/>
  <c r="AG1254" i="64"/>
  <c r="AG1267" i="64" s="1"/>
  <c r="AG1102" i="64"/>
  <c r="AG1230" i="64"/>
  <c r="AG1245" i="64" s="1"/>
  <c r="AG1078" i="64"/>
  <c r="AG1093" i="64" s="1"/>
  <c r="AG1687" i="64"/>
  <c r="AG1702" i="64" s="1"/>
  <c r="AG661" i="64"/>
  <c r="AG937" i="64"/>
  <c r="AG952" i="64" s="1"/>
  <c r="AG612" i="64"/>
  <c r="AG989" i="64"/>
  <c r="AG1002" i="64" s="1"/>
  <c r="AG637" i="64"/>
  <c r="AG588" i="64"/>
  <c r="AG603" i="64" s="1"/>
  <c r="Y1656" i="64"/>
  <c r="Y2462" i="64"/>
  <c r="Y2479" i="64" s="1"/>
  <c r="Y2436" i="64"/>
  <c r="Y2453" i="64" s="1"/>
  <c r="Y2411" i="64"/>
  <c r="Y2428" i="64" s="1"/>
  <c r="Y2385" i="64"/>
  <c r="Y2402" i="64" s="1"/>
  <c r="Y1633" i="64"/>
  <c r="Y1647" i="64" s="1"/>
  <c r="Y1601" i="64"/>
  <c r="Y1624" i="64" s="1"/>
  <c r="Y2514" i="64"/>
  <c r="Y2528" i="64" s="1"/>
  <c r="Y1579" i="64"/>
  <c r="Y1592" i="64" s="1"/>
  <c r="Y1785" i="64"/>
  <c r="Y1798" i="64" s="1"/>
  <c r="Y1534" i="64"/>
  <c r="Y1872" i="64"/>
  <c r="Y1899" i="64" s="1"/>
  <c r="Y1490" i="64"/>
  <c r="Y1525" i="64" s="1"/>
  <c r="Y1940" i="64"/>
  <c r="Y1963" i="64" s="1"/>
  <c r="Y1908" i="64"/>
  <c r="Y1931" i="64" s="1"/>
  <c r="Y1454" i="64"/>
  <c r="Y1481" i="64" s="1"/>
  <c r="Y1418" i="64"/>
  <c r="Y1445" i="64" s="1"/>
  <c r="Y2006" i="64"/>
  <c r="Y2031" i="64" s="1"/>
  <c r="Y1383" i="64"/>
  <c r="Y1410" i="64" s="1"/>
  <c r="Y1348" i="64"/>
  <c r="Y1375" i="64" s="1"/>
  <c r="Y1972" i="64"/>
  <c r="Y1997" i="64" s="1"/>
  <c r="Y1254" i="64"/>
  <c r="Y1267" i="64" s="1"/>
  <c r="Y1102" i="64"/>
  <c r="Y1078" i="64"/>
  <c r="Y1093" i="64" s="1"/>
  <c r="Y1324" i="64"/>
  <c r="Y1339" i="64" s="1"/>
  <c r="Y1687" i="64"/>
  <c r="Y1702" i="64" s="1"/>
  <c r="Y661" i="64"/>
  <c r="Y1230" i="64"/>
  <c r="Y1245" i="64" s="1"/>
  <c r="Y612" i="64"/>
  <c r="Y637" i="64"/>
  <c r="Y937" i="64"/>
  <c r="Y952" i="64" s="1"/>
  <c r="Y588" i="64"/>
  <c r="Y603" i="64" s="1"/>
  <c r="Y989" i="64"/>
  <c r="Y1002" i="64" s="1"/>
  <c r="CK1661" i="64"/>
  <c r="CK2467" i="64"/>
  <c r="CK2441" i="64"/>
  <c r="CK2390" i="64"/>
  <c r="CK2407" i="64" s="1"/>
  <c r="CK1606" i="64"/>
  <c r="CK2416" i="64"/>
  <c r="CK1638" i="64"/>
  <c r="CK1652" i="64" s="1"/>
  <c r="CK2519" i="64"/>
  <c r="CK2533" i="64" s="1"/>
  <c r="CK1584" i="64"/>
  <c r="CK1597" i="64" s="1"/>
  <c r="CK1945" i="64"/>
  <c r="CK1968" i="64" s="1"/>
  <c r="CK1790" i="64"/>
  <c r="CK1803" i="64" s="1"/>
  <c r="CK1539" i="64"/>
  <c r="CK1574" i="64" s="1"/>
  <c r="CK1495" i="64"/>
  <c r="CK1530" i="64" s="1"/>
  <c r="CK1459" i="64"/>
  <c r="CK1486" i="64" s="1"/>
  <c r="CK1423" i="64"/>
  <c r="CK1450" i="64" s="1"/>
  <c r="CK1913" i="64"/>
  <c r="CK1936" i="64" s="1"/>
  <c r="CK2011" i="64"/>
  <c r="CK2036" i="64" s="1"/>
  <c r="CK1877" i="64"/>
  <c r="CK1904" i="64" s="1"/>
  <c r="CK1388" i="64"/>
  <c r="CK1415" i="64" s="1"/>
  <c r="CK1353" i="64"/>
  <c r="CK1380" i="64" s="1"/>
  <c r="CK1329" i="64"/>
  <c r="CK1977" i="64"/>
  <c r="CK2002" i="64" s="1"/>
  <c r="CK1259" i="64"/>
  <c r="CK1272" i="64" s="1"/>
  <c r="CK1235" i="64"/>
  <c r="CK942" i="64"/>
  <c r="CK1083" i="64"/>
  <c r="CK1098" i="64" s="1"/>
  <c r="CK1107" i="64"/>
  <c r="CK666" i="64"/>
  <c r="CK679" i="64" s="1"/>
  <c r="CK642" i="64"/>
  <c r="CK994" i="64"/>
  <c r="CK1007" i="64" s="1"/>
  <c r="CK1692" i="64"/>
  <c r="CK1707" i="64" s="1"/>
  <c r="CK1716" i="64"/>
  <c r="CK617" i="64"/>
  <c r="CK593" i="64"/>
  <c r="CK565" i="64"/>
  <c r="CC1661" i="64"/>
  <c r="CC2467" i="64"/>
  <c r="CC2441" i="64"/>
  <c r="CC2416" i="64"/>
  <c r="CC1638" i="64"/>
  <c r="CC1652" i="64" s="1"/>
  <c r="CC1606" i="64"/>
  <c r="CC2390" i="64"/>
  <c r="CC2407" i="64" s="1"/>
  <c r="CC2519" i="64"/>
  <c r="CC2533" i="64" s="1"/>
  <c r="CC1584" i="64"/>
  <c r="CC1597" i="64" s="1"/>
  <c r="CC1790" i="64"/>
  <c r="CC1803" i="64" s="1"/>
  <c r="CC1945" i="64"/>
  <c r="CC1968" i="64" s="1"/>
  <c r="CC1539" i="64"/>
  <c r="CC1574" i="64" s="1"/>
  <c r="CC1495" i="64"/>
  <c r="CC1530" i="64" s="1"/>
  <c r="CC1459" i="64"/>
  <c r="CC1486" i="64" s="1"/>
  <c r="CC1913" i="64"/>
  <c r="CC1936" i="64" s="1"/>
  <c r="CC1877" i="64"/>
  <c r="CC1904" i="64" s="1"/>
  <c r="CC1423" i="64"/>
  <c r="CC1450" i="64" s="1"/>
  <c r="CC2011" i="64"/>
  <c r="CC2036" i="64" s="1"/>
  <c r="CC1353" i="64"/>
  <c r="CC1380" i="64" s="1"/>
  <c r="CC1329" i="64"/>
  <c r="CC1977" i="64"/>
  <c r="CC2002" i="64" s="1"/>
  <c r="CC1235" i="64"/>
  <c r="CC1388" i="64"/>
  <c r="CC1415" i="64" s="1"/>
  <c r="CC1259" i="64"/>
  <c r="CC1272" i="64" s="1"/>
  <c r="CC1107" i="64"/>
  <c r="CC1083" i="64"/>
  <c r="CC1098" i="64" s="1"/>
  <c r="CC942" i="64"/>
  <c r="CC666" i="64"/>
  <c r="CC679" i="64" s="1"/>
  <c r="CC642" i="64"/>
  <c r="CC994" i="64"/>
  <c r="CC1007" i="64" s="1"/>
  <c r="CC617" i="64"/>
  <c r="CC1716" i="64"/>
  <c r="CC593" i="64"/>
  <c r="CC1692" i="64"/>
  <c r="CC1707" i="64" s="1"/>
  <c r="CC565" i="64"/>
  <c r="BU1661" i="64"/>
  <c r="BU2467" i="64"/>
  <c r="BU2441" i="64"/>
  <c r="BU2416" i="64"/>
  <c r="BU1606" i="64"/>
  <c r="BU2390" i="64"/>
  <c r="BU2407" i="64" s="1"/>
  <c r="BU2519" i="64"/>
  <c r="BU2533" i="64" s="1"/>
  <c r="BU1584" i="64"/>
  <c r="BU1597" i="64" s="1"/>
  <c r="BU1790" i="64"/>
  <c r="BU1803" i="64" s="1"/>
  <c r="BU1945" i="64"/>
  <c r="BU1968" i="64" s="1"/>
  <c r="BU1638" i="64"/>
  <c r="BU1652" i="64" s="1"/>
  <c r="BU1539" i="64"/>
  <c r="BU1574" i="64" s="1"/>
  <c r="BU1495" i="64"/>
  <c r="BU1530" i="64" s="1"/>
  <c r="BU1913" i="64"/>
  <c r="BU1936" i="64" s="1"/>
  <c r="BU1877" i="64"/>
  <c r="BU1904" i="64" s="1"/>
  <c r="BU1423" i="64"/>
  <c r="BU1450" i="64" s="1"/>
  <c r="BU2011" i="64"/>
  <c r="BU2036" i="64" s="1"/>
  <c r="BU1353" i="64"/>
  <c r="BU1380" i="64" s="1"/>
  <c r="BU1388" i="64"/>
  <c r="BU1415" i="64" s="1"/>
  <c r="BU1329" i="64"/>
  <c r="BU1459" i="64"/>
  <c r="BU1486" i="64" s="1"/>
  <c r="BU1977" i="64"/>
  <c r="BU2002" i="64" s="1"/>
  <c r="BU1235" i="64"/>
  <c r="BU1259" i="64"/>
  <c r="BU1272" i="64" s="1"/>
  <c r="BU942" i="64"/>
  <c r="BU666" i="64"/>
  <c r="BU679" i="64" s="1"/>
  <c r="BU1107" i="64"/>
  <c r="BU642" i="64"/>
  <c r="BU1083" i="64"/>
  <c r="BU1098" i="64" s="1"/>
  <c r="BU994" i="64"/>
  <c r="BU1007" i="64" s="1"/>
  <c r="BU1692" i="64"/>
  <c r="BU1707" i="64" s="1"/>
  <c r="BU1716" i="64"/>
  <c r="BU593" i="64"/>
  <c r="BU565" i="64"/>
  <c r="BM1661" i="64"/>
  <c r="BM2467" i="64"/>
  <c r="BM2441" i="64"/>
  <c r="BM2416" i="64"/>
  <c r="BM1638" i="64"/>
  <c r="BM1652" i="64" s="1"/>
  <c r="BM1606" i="64"/>
  <c r="BM2519" i="64"/>
  <c r="BM2533" i="64" s="1"/>
  <c r="BM1584" i="64"/>
  <c r="BM1597" i="64" s="1"/>
  <c r="BM2390" i="64"/>
  <c r="BM2407" i="64" s="1"/>
  <c r="BM1945" i="64"/>
  <c r="BM1968" i="64" s="1"/>
  <c r="BM1790" i="64"/>
  <c r="BM1803" i="64" s="1"/>
  <c r="BM1539" i="64"/>
  <c r="BM1574" i="64" s="1"/>
  <c r="BM1495" i="64"/>
  <c r="BM1530" i="64" s="1"/>
  <c r="BM1459" i="64"/>
  <c r="BM1486" i="64" s="1"/>
  <c r="BM1423" i="64"/>
  <c r="BM1450" i="64" s="1"/>
  <c r="BM1388" i="64"/>
  <c r="BM1415" i="64" s="1"/>
  <c r="BM2011" i="64"/>
  <c r="BM2036" i="64" s="1"/>
  <c r="BM1353" i="64"/>
  <c r="BM1380" i="64" s="1"/>
  <c r="BM1913" i="64"/>
  <c r="BM1936" i="64" s="1"/>
  <c r="BM1329" i="64"/>
  <c r="BM1877" i="64"/>
  <c r="BM1904" i="64" s="1"/>
  <c r="BM1977" i="64"/>
  <c r="BM2002" i="64" s="1"/>
  <c r="BM1235" i="64"/>
  <c r="BM1259" i="64"/>
  <c r="BM1272" i="64" s="1"/>
  <c r="BM942" i="64"/>
  <c r="BM1107" i="64"/>
  <c r="BM666" i="64"/>
  <c r="BM679" i="64" s="1"/>
  <c r="BM1083" i="64"/>
  <c r="BM1098" i="64" s="1"/>
  <c r="BM642" i="64"/>
  <c r="BM994" i="64"/>
  <c r="BM1007" i="64" s="1"/>
  <c r="BM1716" i="64"/>
  <c r="BM593" i="64"/>
  <c r="BM1692" i="64"/>
  <c r="BM1707" i="64" s="1"/>
  <c r="BM617" i="64"/>
  <c r="BM565" i="64"/>
  <c r="BE1661" i="64"/>
  <c r="BE2467" i="64"/>
  <c r="BE2441" i="64"/>
  <c r="BE2390" i="64"/>
  <c r="BE2407" i="64" s="1"/>
  <c r="BE1638" i="64"/>
  <c r="BE1652" i="64" s="1"/>
  <c r="BE2519" i="64"/>
  <c r="BE2533" i="64" s="1"/>
  <c r="BE2416" i="64"/>
  <c r="BE1606" i="64"/>
  <c r="BE1584" i="64"/>
  <c r="BE1597" i="64" s="1"/>
  <c r="BE1790" i="64"/>
  <c r="BE1803" i="64" s="1"/>
  <c r="BE1945" i="64"/>
  <c r="BE1968" i="64" s="1"/>
  <c r="BE1539" i="64"/>
  <c r="BE1574" i="64" s="1"/>
  <c r="BE1495" i="64"/>
  <c r="BE1530" i="64" s="1"/>
  <c r="BE1459" i="64"/>
  <c r="BE1486" i="64" s="1"/>
  <c r="BE1913" i="64"/>
  <c r="BE1936" i="64" s="1"/>
  <c r="BE1877" i="64"/>
  <c r="BE1904" i="64" s="1"/>
  <c r="BE1423" i="64"/>
  <c r="BE1450" i="64" s="1"/>
  <c r="BE2011" i="64"/>
  <c r="BE2036" i="64" s="1"/>
  <c r="BE1353" i="64"/>
  <c r="BE1380" i="64" s="1"/>
  <c r="BE1329" i="64"/>
  <c r="BE1388" i="64"/>
  <c r="BE1415" i="64" s="1"/>
  <c r="BE1977" i="64"/>
  <c r="BE2002" i="64" s="1"/>
  <c r="BE1259" i="64"/>
  <c r="BE1272" i="64" s="1"/>
  <c r="BE1235" i="64"/>
  <c r="BE942" i="64"/>
  <c r="BE1083" i="64"/>
  <c r="BE1098" i="64" s="1"/>
  <c r="BE666" i="64"/>
  <c r="BE679" i="64" s="1"/>
  <c r="BE642" i="64"/>
  <c r="BE994" i="64"/>
  <c r="BE1007" i="64" s="1"/>
  <c r="BE1692" i="64"/>
  <c r="BE1707" i="64" s="1"/>
  <c r="BE1716" i="64"/>
  <c r="BE617" i="64"/>
  <c r="BE593" i="64"/>
  <c r="BE565" i="64"/>
  <c r="AW1661" i="64"/>
  <c r="AW2467" i="64"/>
  <c r="AW2441" i="64"/>
  <c r="AW2390" i="64"/>
  <c r="AW2407" i="64" s="1"/>
  <c r="AW1638" i="64"/>
  <c r="AW1652" i="64" s="1"/>
  <c r="AW1606" i="64"/>
  <c r="AW2519" i="64"/>
  <c r="AW2533" i="64" s="1"/>
  <c r="AW2416" i="64"/>
  <c r="AW1584" i="64"/>
  <c r="AW1597" i="64" s="1"/>
  <c r="AW1945" i="64"/>
  <c r="AW1968" i="64" s="1"/>
  <c r="AW1539" i="64"/>
  <c r="AW1574" i="64" s="1"/>
  <c r="AW1790" i="64"/>
  <c r="AW1803" i="64" s="1"/>
  <c r="AW1913" i="64"/>
  <c r="AW1936" i="64" s="1"/>
  <c r="AW1877" i="64"/>
  <c r="AW1904" i="64" s="1"/>
  <c r="AW1423" i="64"/>
  <c r="AW1450" i="64" s="1"/>
  <c r="AW1495" i="64"/>
  <c r="AW1530" i="64" s="1"/>
  <c r="AW1459" i="64"/>
  <c r="AW1486" i="64" s="1"/>
  <c r="AW2011" i="64"/>
  <c r="AW2036" i="64" s="1"/>
  <c r="AW1388" i="64"/>
  <c r="AW1415" i="64" s="1"/>
  <c r="AW1353" i="64"/>
  <c r="AW1380" i="64" s="1"/>
  <c r="AW1329" i="64"/>
  <c r="AW1977" i="64"/>
  <c r="AW2002" i="64" s="1"/>
  <c r="AW1235" i="64"/>
  <c r="AW1259" i="64"/>
  <c r="AW1272" i="64" s="1"/>
  <c r="AW1083" i="64"/>
  <c r="AW1098" i="64" s="1"/>
  <c r="AW942" i="64"/>
  <c r="AW666" i="64"/>
  <c r="AW679" i="64" s="1"/>
  <c r="AW1107" i="64"/>
  <c r="AW642" i="64"/>
  <c r="AW994" i="64"/>
  <c r="AW1007" i="64" s="1"/>
  <c r="AW617" i="64"/>
  <c r="AW1716" i="64"/>
  <c r="AW593" i="64"/>
  <c r="AW1692" i="64"/>
  <c r="AW1707" i="64" s="1"/>
  <c r="AW565" i="64"/>
  <c r="AO1661" i="64"/>
  <c r="AO2467" i="64"/>
  <c r="AO2441" i="64"/>
  <c r="AO2416" i="64"/>
  <c r="AO1638" i="64"/>
  <c r="AO1652" i="64" s="1"/>
  <c r="AO1606" i="64"/>
  <c r="AO2519" i="64"/>
  <c r="AO2533" i="64" s="1"/>
  <c r="AO2390" i="64"/>
  <c r="AO2407" i="64" s="1"/>
  <c r="AO1584" i="64"/>
  <c r="AO1597" i="64" s="1"/>
  <c r="AO1790" i="64"/>
  <c r="AO1803" i="64" s="1"/>
  <c r="AO1945" i="64"/>
  <c r="AO1968" i="64" s="1"/>
  <c r="AO1539" i="64"/>
  <c r="AO1574" i="64" s="1"/>
  <c r="AO1495" i="64"/>
  <c r="AO1530" i="64" s="1"/>
  <c r="AO1459" i="64"/>
  <c r="AO1486" i="64" s="1"/>
  <c r="AO1913" i="64"/>
  <c r="AO1936" i="64" s="1"/>
  <c r="AO1877" i="64"/>
  <c r="AO1904" i="64" s="1"/>
  <c r="AO1423" i="64"/>
  <c r="AO1450" i="64" s="1"/>
  <c r="AO1388" i="64"/>
  <c r="AO1415" i="64" s="1"/>
  <c r="AO2011" i="64"/>
  <c r="AO2036" i="64" s="1"/>
  <c r="AO1353" i="64"/>
  <c r="AO1380" i="64" s="1"/>
  <c r="AO1329" i="64"/>
  <c r="AO1977" i="64"/>
  <c r="AO2002" i="64" s="1"/>
  <c r="AO1235" i="64"/>
  <c r="AO1259" i="64"/>
  <c r="AO1272" i="64" s="1"/>
  <c r="AO1107" i="64"/>
  <c r="AO942" i="64"/>
  <c r="AO666" i="64"/>
  <c r="AO679" i="64" s="1"/>
  <c r="AO642" i="64"/>
  <c r="AO1083" i="64"/>
  <c r="AO1098" i="64" s="1"/>
  <c r="AO994" i="64"/>
  <c r="AO1007" i="64" s="1"/>
  <c r="AO1692" i="64"/>
  <c r="AO1707" i="64" s="1"/>
  <c r="AO617" i="64"/>
  <c r="AO1716" i="64"/>
  <c r="AO593" i="64"/>
  <c r="AO565" i="64"/>
  <c r="AG1661" i="64"/>
  <c r="AG2467" i="64"/>
  <c r="AG2441" i="64"/>
  <c r="AG2416" i="64"/>
  <c r="AG2390" i="64"/>
  <c r="AG2407" i="64" s="1"/>
  <c r="AG1638" i="64"/>
  <c r="AG1652" i="64" s="1"/>
  <c r="AG1606" i="64"/>
  <c r="AG2519" i="64"/>
  <c r="AG2533" i="64" s="1"/>
  <c r="AG1584" i="64"/>
  <c r="AG1597" i="64" s="1"/>
  <c r="AG1790" i="64"/>
  <c r="AG1803" i="64" s="1"/>
  <c r="AG1945" i="64"/>
  <c r="AG1968" i="64" s="1"/>
  <c r="AG1539" i="64"/>
  <c r="AG1574" i="64" s="1"/>
  <c r="AG1495" i="64"/>
  <c r="AG1530" i="64" s="1"/>
  <c r="AG1459" i="64"/>
  <c r="AG1486" i="64" s="1"/>
  <c r="AG1913" i="64"/>
  <c r="AG1936" i="64" s="1"/>
  <c r="AG1877" i="64"/>
  <c r="AG1904" i="64" s="1"/>
  <c r="AG1423" i="64"/>
  <c r="AG1450" i="64" s="1"/>
  <c r="AG2011" i="64"/>
  <c r="AG2036" i="64" s="1"/>
  <c r="AG1353" i="64"/>
  <c r="AG1380" i="64" s="1"/>
  <c r="AG1329" i="64"/>
  <c r="AG1388" i="64"/>
  <c r="AG1415" i="64" s="1"/>
  <c r="AG1977" i="64"/>
  <c r="AG2002" i="64" s="1"/>
  <c r="AG1235" i="64"/>
  <c r="AG1259" i="64"/>
  <c r="AG1272" i="64" s="1"/>
  <c r="AG942" i="64"/>
  <c r="AG666" i="64"/>
  <c r="AG679" i="64" s="1"/>
  <c r="AG1083" i="64"/>
  <c r="AG1098" i="64" s="1"/>
  <c r="AG642" i="64"/>
  <c r="AG1107" i="64"/>
  <c r="AG994" i="64"/>
  <c r="AG1007" i="64" s="1"/>
  <c r="AG617" i="64"/>
  <c r="AG1716" i="64"/>
  <c r="AG593" i="64"/>
  <c r="AG1692" i="64"/>
  <c r="AG1707" i="64" s="1"/>
  <c r="AG565" i="64"/>
  <c r="Y1661" i="64"/>
  <c r="Y2467" i="64"/>
  <c r="Y2441" i="64"/>
  <c r="Y2416" i="64"/>
  <c r="Y2390" i="64"/>
  <c r="Y2407" i="64" s="1"/>
  <c r="Y1606" i="64"/>
  <c r="Y1638" i="64"/>
  <c r="Y1652" i="64" s="1"/>
  <c r="Y2519" i="64"/>
  <c r="Y2533" i="64" s="1"/>
  <c r="Y1584" i="64"/>
  <c r="Y1597" i="64" s="1"/>
  <c r="Y1945" i="64"/>
  <c r="Y1968" i="64" s="1"/>
  <c r="Y1790" i="64"/>
  <c r="Y1803" i="64" s="1"/>
  <c r="Y1539" i="64"/>
  <c r="Y1574" i="64" s="1"/>
  <c r="Y1495" i="64"/>
  <c r="Y1530" i="64" s="1"/>
  <c r="Y1459" i="64"/>
  <c r="Y1486" i="64" s="1"/>
  <c r="Y1423" i="64"/>
  <c r="Y1450" i="64" s="1"/>
  <c r="Y2011" i="64"/>
  <c r="Y2036" i="64" s="1"/>
  <c r="Y1388" i="64"/>
  <c r="Y1415" i="64" s="1"/>
  <c r="Y1913" i="64"/>
  <c r="Y1936" i="64" s="1"/>
  <c r="Y1353" i="64"/>
  <c r="Y1380" i="64" s="1"/>
  <c r="Y1877" i="64"/>
  <c r="Y1904" i="64" s="1"/>
  <c r="Y1329" i="64"/>
  <c r="Y1977" i="64"/>
  <c r="Y2002" i="64" s="1"/>
  <c r="Y1259" i="64"/>
  <c r="Y1272" i="64" s="1"/>
  <c r="Y1235" i="64"/>
  <c r="Y942" i="64"/>
  <c r="Y1083" i="64"/>
  <c r="Y1098" i="64" s="1"/>
  <c r="Y1107" i="64"/>
  <c r="Y666" i="64"/>
  <c r="Y679" i="64" s="1"/>
  <c r="Y642" i="64"/>
  <c r="Y994" i="64"/>
  <c r="Y1007" i="64" s="1"/>
  <c r="Y1692" i="64"/>
  <c r="Y1707" i="64" s="1"/>
  <c r="Y617" i="64"/>
  <c r="Y1716" i="64"/>
  <c r="Y593" i="64"/>
  <c r="Y565" i="64"/>
  <c r="CL1660" i="64"/>
  <c r="CL2466" i="64"/>
  <c r="CL2440" i="64"/>
  <c r="CL2415" i="64"/>
  <c r="CL2389" i="64"/>
  <c r="CL1637" i="64"/>
  <c r="CL1605" i="64"/>
  <c r="CL1583" i="64"/>
  <c r="CL1789" i="64"/>
  <c r="CL2518" i="64"/>
  <c r="CL1944" i="64"/>
  <c r="CL1494" i="64"/>
  <c r="CL1458" i="64"/>
  <c r="CL1538" i="64"/>
  <c r="CL1912" i="64"/>
  <c r="CL1876" i="64"/>
  <c r="CL1422" i="64"/>
  <c r="CL2010" i="64"/>
  <c r="CL1352" i="64"/>
  <c r="CL1328" i="64"/>
  <c r="CL1976" i="64"/>
  <c r="CL1387" i="64"/>
  <c r="CL1234" i="64"/>
  <c r="CL1249" i="64" s="1"/>
  <c r="CL1106" i="64"/>
  <c r="CL1225" i="64" s="1"/>
  <c r="CL1258" i="64"/>
  <c r="CL1691" i="64"/>
  <c r="CL665" i="64"/>
  <c r="CL678" i="64" s="1"/>
  <c r="CL641" i="64"/>
  <c r="CL993" i="64"/>
  <c r="CL1715" i="64"/>
  <c r="CL592" i="64"/>
  <c r="CL941" i="64"/>
  <c r="CL564" i="64"/>
  <c r="CL458" i="64"/>
  <c r="CD1660" i="64"/>
  <c r="CD2466" i="64"/>
  <c r="CD2440" i="64"/>
  <c r="CD2415" i="64"/>
  <c r="CD2389" i="64"/>
  <c r="CD1637" i="64"/>
  <c r="CD1605" i="64"/>
  <c r="CD1583" i="64"/>
  <c r="CD2518" i="64"/>
  <c r="CD1944" i="64"/>
  <c r="CD1789" i="64"/>
  <c r="CD1538" i="64"/>
  <c r="CD1494" i="64"/>
  <c r="CD1458" i="64"/>
  <c r="CD1912" i="64"/>
  <c r="CD1876" i="64"/>
  <c r="CD1422" i="64"/>
  <c r="CD2010" i="64"/>
  <c r="CD1352" i="64"/>
  <c r="CD1387" i="64"/>
  <c r="CD1328" i="64"/>
  <c r="CD1976" i="64"/>
  <c r="CD1234" i="64"/>
  <c r="CD1249" i="64" s="1"/>
  <c r="CD1258" i="64"/>
  <c r="CD1106" i="64"/>
  <c r="CD1225" i="64" s="1"/>
  <c r="CD1691" i="64"/>
  <c r="CD665" i="64"/>
  <c r="CD678" i="64" s="1"/>
  <c r="CD641" i="64"/>
  <c r="CD993" i="64"/>
  <c r="CD941" i="64"/>
  <c r="CD1715" i="64"/>
  <c r="CD592" i="64"/>
  <c r="CD564" i="64"/>
  <c r="CD458" i="64"/>
  <c r="BV1660" i="64"/>
  <c r="BV2466" i="64"/>
  <c r="BV2440" i="64"/>
  <c r="BV2415" i="64"/>
  <c r="BV2389" i="64"/>
  <c r="BV1637" i="64"/>
  <c r="BV1605" i="64"/>
  <c r="BV1583" i="64"/>
  <c r="BV2518" i="64"/>
  <c r="BV1944" i="64"/>
  <c r="BV1789" i="64"/>
  <c r="BV1538" i="64"/>
  <c r="BV1458" i="64"/>
  <c r="BV1494" i="64"/>
  <c r="BV1912" i="64"/>
  <c r="BV1422" i="64"/>
  <c r="BV1876" i="64"/>
  <c r="BV1387" i="64"/>
  <c r="BV2010" i="64"/>
  <c r="BV1352" i="64"/>
  <c r="BV1328" i="64"/>
  <c r="BV1976" i="64"/>
  <c r="BV1234" i="64"/>
  <c r="BV1249" i="64" s="1"/>
  <c r="BV1258" i="64"/>
  <c r="BV1106" i="64"/>
  <c r="BV1225" i="64" s="1"/>
  <c r="BV1691" i="64"/>
  <c r="BV665" i="64"/>
  <c r="BV678" i="64" s="1"/>
  <c r="BV641" i="64"/>
  <c r="BV993" i="64"/>
  <c r="BV1715" i="64"/>
  <c r="BV592" i="64"/>
  <c r="BV941" i="64"/>
  <c r="BV564" i="64"/>
  <c r="BV458" i="64"/>
  <c r="BN1660" i="64"/>
  <c r="BN2466" i="64"/>
  <c r="BN2440" i="64"/>
  <c r="BN2415" i="64"/>
  <c r="BN2389" i="64"/>
  <c r="BN1637" i="64"/>
  <c r="BN1605" i="64"/>
  <c r="BN1583" i="64"/>
  <c r="BN1789" i="64"/>
  <c r="BN2518" i="64"/>
  <c r="BN1944" i="64"/>
  <c r="BN1538" i="64"/>
  <c r="BN1458" i="64"/>
  <c r="BN1912" i="64"/>
  <c r="BN1876" i="64"/>
  <c r="BN1422" i="64"/>
  <c r="BN1494" i="64"/>
  <c r="BN1352" i="64"/>
  <c r="BN1328" i="64"/>
  <c r="BN1387" i="64"/>
  <c r="BN1976" i="64"/>
  <c r="BN1234" i="64"/>
  <c r="BN1249" i="64" s="1"/>
  <c r="BN1106" i="64"/>
  <c r="BN1225" i="64" s="1"/>
  <c r="BN2010" i="64"/>
  <c r="BN1691" i="64"/>
  <c r="BN665" i="64"/>
  <c r="BN678" i="64" s="1"/>
  <c r="BN1258" i="64"/>
  <c r="BN641" i="64"/>
  <c r="BN993" i="64"/>
  <c r="BN1715" i="64"/>
  <c r="BN592" i="64"/>
  <c r="BN564" i="64"/>
  <c r="BN941" i="64"/>
  <c r="BN458" i="64"/>
  <c r="BF1660" i="64"/>
  <c r="BF2466" i="64"/>
  <c r="BF2440" i="64"/>
  <c r="BF2415" i="64"/>
  <c r="BF2389" i="64"/>
  <c r="BF1605" i="64"/>
  <c r="BF1637" i="64"/>
  <c r="BF1583" i="64"/>
  <c r="BF2518" i="64"/>
  <c r="BF1944" i="64"/>
  <c r="BF1789" i="64"/>
  <c r="BF1538" i="64"/>
  <c r="BF1494" i="64"/>
  <c r="BF1458" i="64"/>
  <c r="BF1912" i="64"/>
  <c r="BF1422" i="64"/>
  <c r="BF1876" i="64"/>
  <c r="BF1387" i="64"/>
  <c r="BF1352" i="64"/>
  <c r="BF1328" i="64"/>
  <c r="BF1976" i="64"/>
  <c r="BF1234" i="64"/>
  <c r="BF1249" i="64" s="1"/>
  <c r="BF1106" i="64"/>
  <c r="BF1225" i="64" s="1"/>
  <c r="BF1258" i="64"/>
  <c r="BF1691" i="64"/>
  <c r="BF2010" i="64"/>
  <c r="BF665" i="64"/>
  <c r="BF678" i="64" s="1"/>
  <c r="BF641" i="64"/>
  <c r="BF993" i="64"/>
  <c r="BF1715" i="64"/>
  <c r="BF941" i="64"/>
  <c r="BF592" i="64"/>
  <c r="BF564" i="64"/>
  <c r="BF458" i="64"/>
  <c r="AX1660" i="64"/>
  <c r="AX2466" i="64"/>
  <c r="AX2440" i="64"/>
  <c r="AX2415" i="64"/>
  <c r="AX2389" i="64"/>
  <c r="AX1637" i="64"/>
  <c r="AX1605" i="64"/>
  <c r="AX1583" i="64"/>
  <c r="AX2518" i="64"/>
  <c r="AX1789" i="64"/>
  <c r="AX1944" i="64"/>
  <c r="AX1458" i="64"/>
  <c r="AX1538" i="64"/>
  <c r="AX1912" i="64"/>
  <c r="AX1876" i="64"/>
  <c r="AX1422" i="64"/>
  <c r="AX1494" i="64"/>
  <c r="AX1352" i="64"/>
  <c r="AX1328" i="64"/>
  <c r="AX1976" i="64"/>
  <c r="AX1234" i="64"/>
  <c r="AX1249" i="64" s="1"/>
  <c r="AX2010" i="64"/>
  <c r="AX1258" i="64"/>
  <c r="AX1106" i="64"/>
  <c r="AX1225" i="64" s="1"/>
  <c r="AX1387" i="64"/>
  <c r="AX1691" i="64"/>
  <c r="AX665" i="64"/>
  <c r="AX678" i="64" s="1"/>
  <c r="AX641" i="64"/>
  <c r="AX993" i="64"/>
  <c r="AX1715" i="64"/>
  <c r="AX592" i="64"/>
  <c r="AX941" i="64"/>
  <c r="AX564" i="64"/>
  <c r="AX458" i="64"/>
  <c r="AP1660" i="64"/>
  <c r="AP2466" i="64"/>
  <c r="AP2440" i="64"/>
  <c r="AP2415" i="64"/>
  <c r="AP2389" i="64"/>
  <c r="AP1605" i="64"/>
  <c r="AP1637" i="64"/>
  <c r="AP1583" i="64"/>
  <c r="AP1789" i="64"/>
  <c r="AP2518" i="64"/>
  <c r="AP1538" i="64"/>
  <c r="AP1494" i="64"/>
  <c r="AP1944" i="64"/>
  <c r="AP1458" i="64"/>
  <c r="AP1912" i="64"/>
  <c r="AP1876" i="64"/>
  <c r="AP1422" i="64"/>
  <c r="AP1352" i="64"/>
  <c r="AP1328" i="64"/>
  <c r="AP1387" i="64"/>
  <c r="AP1976" i="64"/>
  <c r="AP1234" i="64"/>
  <c r="AP1249" i="64" s="1"/>
  <c r="AP1258" i="64"/>
  <c r="AP1106" i="64"/>
  <c r="AP1225" i="64" s="1"/>
  <c r="AP2010" i="64"/>
  <c r="AP1691" i="64"/>
  <c r="AP665" i="64"/>
  <c r="AP678" i="64" s="1"/>
  <c r="AP641" i="64"/>
  <c r="AP993" i="64"/>
  <c r="AP1715" i="64"/>
  <c r="AP592" i="64"/>
  <c r="AP564" i="64"/>
  <c r="AP458" i="64"/>
  <c r="AH1660" i="64"/>
  <c r="AH2466" i="64"/>
  <c r="AH2440" i="64"/>
  <c r="AH2415" i="64"/>
  <c r="AH2389" i="64"/>
  <c r="AH1637" i="64"/>
  <c r="AH1605" i="64"/>
  <c r="AH1583" i="64"/>
  <c r="AH2518" i="64"/>
  <c r="AH1789" i="64"/>
  <c r="AH1538" i="64"/>
  <c r="AH1494" i="64"/>
  <c r="AH1944" i="64"/>
  <c r="AH1458" i="64"/>
  <c r="AH1912" i="64"/>
  <c r="AH1422" i="64"/>
  <c r="AH1387" i="64"/>
  <c r="AH1352" i="64"/>
  <c r="AH1328" i="64"/>
  <c r="AH1876" i="64"/>
  <c r="AH1976" i="64"/>
  <c r="AH2010" i="64"/>
  <c r="AH1234" i="64"/>
  <c r="AH1249" i="64" s="1"/>
  <c r="AH1106" i="64"/>
  <c r="AH1225" i="64" s="1"/>
  <c r="AH1691" i="64"/>
  <c r="AH1258" i="64"/>
  <c r="AH665" i="64"/>
  <c r="AH678" i="64" s="1"/>
  <c r="AH641" i="64"/>
  <c r="AH993" i="64"/>
  <c r="AH1715" i="64"/>
  <c r="AH941" i="64"/>
  <c r="AH592" i="64"/>
  <c r="AH564" i="64"/>
  <c r="AH458" i="64"/>
  <c r="Z1660" i="64"/>
  <c r="Z2466" i="64"/>
  <c r="Z2440" i="64"/>
  <c r="Z2415" i="64"/>
  <c r="Z2389" i="64"/>
  <c r="Z1637" i="64"/>
  <c r="Z1583" i="64"/>
  <c r="Z1605" i="64"/>
  <c r="Z1789" i="64"/>
  <c r="Z2518" i="64"/>
  <c r="Z1494" i="64"/>
  <c r="Z1944" i="64"/>
  <c r="Z1458" i="64"/>
  <c r="Z1538" i="64"/>
  <c r="Z1912" i="64"/>
  <c r="Z1876" i="64"/>
  <c r="Z1422" i="64"/>
  <c r="Z1352" i="64"/>
  <c r="Z1328" i="64"/>
  <c r="Z1976" i="64"/>
  <c r="Z1387" i="64"/>
  <c r="Z1234" i="64"/>
  <c r="Z1249" i="64" s="1"/>
  <c r="Z2010" i="64"/>
  <c r="Z1106" i="64"/>
  <c r="Z1225" i="64" s="1"/>
  <c r="Z1258" i="64"/>
  <c r="Z1691" i="64"/>
  <c r="Z665" i="64"/>
  <c r="Z678" i="64" s="1"/>
  <c r="Z641" i="64"/>
  <c r="Z993" i="64"/>
  <c r="Z1715" i="64"/>
  <c r="Z592" i="64"/>
  <c r="Z941" i="64"/>
  <c r="Z564" i="64"/>
  <c r="Z458" i="64"/>
  <c r="CE1657" i="64"/>
  <c r="CE1679" i="64" s="1"/>
  <c r="CE2463" i="64"/>
  <c r="CE2480" i="64" s="1"/>
  <c r="CE2437" i="64"/>
  <c r="CE2454" i="64" s="1"/>
  <c r="CE2386" i="64"/>
  <c r="CE2403" i="64" s="1"/>
  <c r="CE1634" i="64"/>
  <c r="CE1648" i="64" s="1"/>
  <c r="CE2412" i="64"/>
  <c r="CE2429" i="64" s="1"/>
  <c r="CE1602" i="64"/>
  <c r="CE1625" i="64" s="1"/>
  <c r="CE1786" i="64"/>
  <c r="CE1799" i="64" s="1"/>
  <c r="CE1580" i="64"/>
  <c r="CE1593" i="64" s="1"/>
  <c r="CE2515" i="64"/>
  <c r="CE2529" i="64" s="1"/>
  <c r="CE1491" i="64"/>
  <c r="CE1526" i="64" s="1"/>
  <c r="CE1941" i="64"/>
  <c r="CE1964" i="64" s="1"/>
  <c r="CE1535" i="64"/>
  <c r="CE1570" i="64" s="1"/>
  <c r="CE1909" i="64"/>
  <c r="CE1932" i="64" s="1"/>
  <c r="CE1455" i="64"/>
  <c r="CE1482" i="64" s="1"/>
  <c r="CE1419" i="64"/>
  <c r="CE1446" i="64" s="1"/>
  <c r="CE1873" i="64"/>
  <c r="CE1900" i="64" s="1"/>
  <c r="CE1384" i="64"/>
  <c r="CE1411" i="64" s="1"/>
  <c r="CE1349" i="64"/>
  <c r="CE1376" i="64" s="1"/>
  <c r="CE1325" i="64"/>
  <c r="CE1973" i="64"/>
  <c r="CE1998" i="64" s="1"/>
  <c r="CE1231" i="64"/>
  <c r="CE1246" i="64" s="1"/>
  <c r="CE2007" i="64"/>
  <c r="CE2032" i="64" s="1"/>
  <c r="CE1255" i="64"/>
  <c r="CE1268" i="64" s="1"/>
  <c r="CE1103" i="64"/>
  <c r="CE1688" i="64"/>
  <c r="CE1703" i="64" s="1"/>
  <c r="CE662" i="64"/>
  <c r="CE675" i="64" s="1"/>
  <c r="CE638" i="64"/>
  <c r="CE990" i="64"/>
  <c r="CE1003" i="64" s="1"/>
  <c r="CE589" i="64"/>
  <c r="CE938" i="64"/>
  <c r="CE953" i="64" s="1"/>
  <c r="CE561" i="64"/>
  <c r="CE455" i="64"/>
  <c r="BW1657" i="64"/>
  <c r="BW1679" i="64" s="1"/>
  <c r="BW2463" i="64"/>
  <c r="BW2480" i="64" s="1"/>
  <c r="BW2437" i="64"/>
  <c r="BW2454" i="64" s="1"/>
  <c r="BW2386" i="64"/>
  <c r="BW2403" i="64" s="1"/>
  <c r="BW2412" i="64"/>
  <c r="BW2429" i="64" s="1"/>
  <c r="BW1634" i="64"/>
  <c r="BW1648" i="64" s="1"/>
  <c r="BW1602" i="64"/>
  <c r="BW1625" i="64" s="1"/>
  <c r="BW1786" i="64"/>
  <c r="BW1799" i="64" s="1"/>
  <c r="BW1580" i="64"/>
  <c r="BW1593" i="64" s="1"/>
  <c r="BW2515" i="64"/>
  <c r="BW2529" i="64" s="1"/>
  <c r="BW1535" i="64"/>
  <c r="BW1570" i="64" s="1"/>
  <c r="BW1941" i="64"/>
  <c r="BW1964" i="64" s="1"/>
  <c r="BW1909" i="64"/>
  <c r="BW1932" i="64" s="1"/>
  <c r="BW1455" i="64"/>
  <c r="BW1482" i="64" s="1"/>
  <c r="BW1873" i="64"/>
  <c r="BW1900" i="64" s="1"/>
  <c r="BW1419" i="64"/>
  <c r="BW1446" i="64" s="1"/>
  <c r="BW1349" i="64"/>
  <c r="BW1376" i="64" s="1"/>
  <c r="BW1325" i="64"/>
  <c r="BW1491" i="64"/>
  <c r="BW1526" i="64" s="1"/>
  <c r="BW1384" i="64"/>
  <c r="BW1411" i="64" s="1"/>
  <c r="BW1973" i="64"/>
  <c r="BW1998" i="64" s="1"/>
  <c r="BW1231" i="64"/>
  <c r="BW1246" i="64" s="1"/>
  <c r="BW1103" i="64"/>
  <c r="BW2007" i="64"/>
  <c r="BW2032" i="64" s="1"/>
  <c r="BW1255" i="64"/>
  <c r="BW1268" i="64" s="1"/>
  <c r="BW1688" i="64"/>
  <c r="BW1703" i="64" s="1"/>
  <c r="BW662" i="64"/>
  <c r="BW675" i="64" s="1"/>
  <c r="BW638" i="64"/>
  <c r="BW990" i="64"/>
  <c r="BW1003" i="64" s="1"/>
  <c r="BW1079" i="64"/>
  <c r="BW1094" i="64" s="1"/>
  <c r="BW589" i="64"/>
  <c r="BW561" i="64"/>
  <c r="BW938" i="64"/>
  <c r="BW953" i="64" s="1"/>
  <c r="BW455" i="64"/>
  <c r="BO1657" i="64"/>
  <c r="BO1679" i="64" s="1"/>
  <c r="BO2463" i="64"/>
  <c r="BO2480" i="64" s="1"/>
  <c r="BO2437" i="64"/>
  <c r="BO2454" i="64" s="1"/>
  <c r="BO2386" i="64"/>
  <c r="BO2403" i="64" s="1"/>
  <c r="BO2412" i="64"/>
  <c r="BO2429" i="64" s="1"/>
  <c r="BO1634" i="64"/>
  <c r="BO1648" i="64" s="1"/>
  <c r="BO1602" i="64"/>
  <c r="BO1625" i="64" s="1"/>
  <c r="BO1786" i="64"/>
  <c r="BO1799" i="64" s="1"/>
  <c r="BO1580" i="64"/>
  <c r="BO1593" i="64" s="1"/>
  <c r="BO1535" i="64"/>
  <c r="BO1570" i="64" s="1"/>
  <c r="BO1941" i="64"/>
  <c r="BO1964" i="64" s="1"/>
  <c r="BO1491" i="64"/>
  <c r="BO1526" i="64" s="1"/>
  <c r="BO1909" i="64"/>
  <c r="BO1932" i="64" s="1"/>
  <c r="BO1455" i="64"/>
  <c r="BO1482" i="64" s="1"/>
  <c r="BO1419" i="64"/>
  <c r="BO1446" i="64" s="1"/>
  <c r="BO2515" i="64"/>
  <c r="BO2529" i="64" s="1"/>
  <c r="BO1384" i="64"/>
  <c r="BO1411" i="64" s="1"/>
  <c r="BO1349" i="64"/>
  <c r="BO1376" i="64" s="1"/>
  <c r="BO1325" i="64"/>
  <c r="BO1873" i="64"/>
  <c r="BO1900" i="64" s="1"/>
  <c r="BO1973" i="64"/>
  <c r="BO1998" i="64" s="1"/>
  <c r="BO1231" i="64"/>
  <c r="BO1246" i="64" s="1"/>
  <c r="BO1103" i="64"/>
  <c r="BO1255" i="64"/>
  <c r="BO1268" i="64" s="1"/>
  <c r="BO1688" i="64"/>
  <c r="BO1703" i="64" s="1"/>
  <c r="BO662" i="64"/>
  <c r="BO675" i="64" s="1"/>
  <c r="BO638" i="64"/>
  <c r="BO990" i="64"/>
  <c r="BO1003" i="64" s="1"/>
  <c r="BO2007" i="64"/>
  <c r="BO2032" i="64" s="1"/>
  <c r="BO1079" i="64"/>
  <c r="BO1094" i="64" s="1"/>
  <c r="BO938" i="64"/>
  <c r="BO953" i="64" s="1"/>
  <c r="BO589" i="64"/>
  <c r="BO561" i="64"/>
  <c r="BO455" i="64"/>
  <c r="BG1657" i="64"/>
  <c r="BG1679" i="64" s="1"/>
  <c r="BG2463" i="64"/>
  <c r="BG2480" i="64" s="1"/>
  <c r="BG2437" i="64"/>
  <c r="BG2454" i="64" s="1"/>
  <c r="BG2412" i="64"/>
  <c r="BG2429" i="64" s="1"/>
  <c r="BG2386" i="64"/>
  <c r="BG2403" i="64" s="1"/>
  <c r="BG1602" i="64"/>
  <c r="BG1625" i="64" s="1"/>
  <c r="BG1634" i="64"/>
  <c r="BG1648" i="64" s="1"/>
  <c r="BG1786" i="64"/>
  <c r="BG1799" i="64" s="1"/>
  <c r="BG1580" i="64"/>
  <c r="BG1593" i="64" s="1"/>
  <c r="BG2515" i="64"/>
  <c r="BG2529" i="64" s="1"/>
  <c r="BG1941" i="64"/>
  <c r="BG1964" i="64" s="1"/>
  <c r="BG1535" i="64"/>
  <c r="BG1570" i="64" s="1"/>
  <c r="BG1909" i="64"/>
  <c r="BG1932" i="64" s="1"/>
  <c r="BG1455" i="64"/>
  <c r="BG1482" i="64" s="1"/>
  <c r="BG1491" i="64"/>
  <c r="BG1526" i="64" s="1"/>
  <c r="BG1873" i="64"/>
  <c r="BG1900" i="64" s="1"/>
  <c r="BG1419" i="64"/>
  <c r="BG1446" i="64" s="1"/>
  <c r="BG1349" i="64"/>
  <c r="BG1376" i="64" s="1"/>
  <c r="BG1325" i="64"/>
  <c r="BG1973" i="64"/>
  <c r="BG1998" i="64" s="1"/>
  <c r="BG1231" i="64"/>
  <c r="BG1246" i="64" s="1"/>
  <c r="BG1384" i="64"/>
  <c r="BG1411" i="64" s="1"/>
  <c r="BG2007" i="64"/>
  <c r="BG2032" i="64" s="1"/>
  <c r="BG1255" i="64"/>
  <c r="BG1268" i="64" s="1"/>
  <c r="BG1688" i="64"/>
  <c r="BG1703" i="64" s="1"/>
  <c r="BG1103" i="64"/>
  <c r="BG662" i="64"/>
  <c r="BG675" i="64" s="1"/>
  <c r="BG638" i="64"/>
  <c r="BG990" i="64"/>
  <c r="BG1003" i="64" s="1"/>
  <c r="BG1079" i="64"/>
  <c r="BG1094" i="64" s="1"/>
  <c r="BG589" i="64"/>
  <c r="BG938" i="64"/>
  <c r="BG953" i="64" s="1"/>
  <c r="BG561" i="64"/>
  <c r="BG455" i="64"/>
  <c r="AY1657" i="64"/>
  <c r="AY1679" i="64" s="1"/>
  <c r="AY2463" i="64"/>
  <c r="AY2480" i="64" s="1"/>
  <c r="AY2437" i="64"/>
  <c r="AY2454" i="64" s="1"/>
  <c r="AY2386" i="64"/>
  <c r="AY2403" i="64" s="1"/>
  <c r="AY2412" i="64"/>
  <c r="AY2429" i="64" s="1"/>
  <c r="AY1602" i="64"/>
  <c r="AY1625" i="64" s="1"/>
  <c r="AY1634" i="64"/>
  <c r="AY1648" i="64" s="1"/>
  <c r="AY1580" i="64"/>
  <c r="AY1593" i="64" s="1"/>
  <c r="AY1786" i="64"/>
  <c r="AY1799" i="64" s="1"/>
  <c r="AY1941" i="64"/>
  <c r="AY1964" i="64" s="1"/>
  <c r="AY2515" i="64"/>
  <c r="AY2529" i="64" s="1"/>
  <c r="AY1491" i="64"/>
  <c r="AY1526" i="64" s="1"/>
  <c r="AY1909" i="64"/>
  <c r="AY1932" i="64" s="1"/>
  <c r="AY1873" i="64"/>
  <c r="AY1900" i="64" s="1"/>
  <c r="AY1455" i="64"/>
  <c r="AY1482" i="64" s="1"/>
  <c r="AY1535" i="64"/>
  <c r="AY1570" i="64" s="1"/>
  <c r="AY1419" i="64"/>
  <c r="AY1446" i="64" s="1"/>
  <c r="AY1349" i="64"/>
  <c r="AY1376" i="64" s="1"/>
  <c r="AY1325" i="64"/>
  <c r="AY1384" i="64"/>
  <c r="AY1411" i="64" s="1"/>
  <c r="AY1973" i="64"/>
  <c r="AY1998" i="64" s="1"/>
  <c r="AY1231" i="64"/>
  <c r="AY1246" i="64" s="1"/>
  <c r="AY1255" i="64"/>
  <c r="AY1268" i="64" s="1"/>
  <c r="AY2007" i="64"/>
  <c r="AY2032" i="64" s="1"/>
  <c r="AY1103" i="64"/>
  <c r="AY1688" i="64"/>
  <c r="AY1703" i="64" s="1"/>
  <c r="AY638" i="64"/>
  <c r="AY990" i="64"/>
  <c r="AY1003" i="64" s="1"/>
  <c r="AY589" i="64"/>
  <c r="AY1079" i="64"/>
  <c r="AY1094" i="64" s="1"/>
  <c r="AY662" i="64"/>
  <c r="AY675" i="64" s="1"/>
  <c r="AY561" i="64"/>
  <c r="AY455" i="64"/>
  <c r="AQ1657" i="64"/>
  <c r="AQ1679" i="64" s="1"/>
  <c r="AQ2463" i="64"/>
  <c r="AQ2480" i="64" s="1"/>
  <c r="AQ2437" i="64"/>
  <c r="AQ2454" i="64" s="1"/>
  <c r="AQ2386" i="64"/>
  <c r="AQ2403" i="64" s="1"/>
  <c r="AQ2412" i="64"/>
  <c r="AQ2429" i="64" s="1"/>
  <c r="AQ1602" i="64"/>
  <c r="AQ1625" i="64" s="1"/>
  <c r="AQ1634" i="64"/>
  <c r="AQ1648" i="64" s="1"/>
  <c r="AQ1580" i="64"/>
  <c r="AQ1593" i="64" s="1"/>
  <c r="AQ1535" i="64"/>
  <c r="AQ1570" i="64" s="1"/>
  <c r="AQ2515" i="64"/>
  <c r="AQ2529" i="64" s="1"/>
  <c r="AQ1786" i="64"/>
  <c r="AQ1799" i="64" s="1"/>
  <c r="AQ1491" i="64"/>
  <c r="AQ1526" i="64" s="1"/>
  <c r="AQ1941" i="64"/>
  <c r="AQ1964" i="64" s="1"/>
  <c r="AQ1909" i="64"/>
  <c r="AQ1932" i="64" s="1"/>
  <c r="AQ1455" i="64"/>
  <c r="AQ1482" i="64" s="1"/>
  <c r="AQ1419" i="64"/>
  <c r="AQ1446" i="64" s="1"/>
  <c r="AQ1873" i="64"/>
  <c r="AQ1900" i="64" s="1"/>
  <c r="AQ1384" i="64"/>
  <c r="AQ1411" i="64" s="1"/>
  <c r="AQ1349" i="64"/>
  <c r="AQ1376" i="64" s="1"/>
  <c r="AQ1325" i="64"/>
  <c r="AQ1973" i="64"/>
  <c r="AQ1998" i="64" s="1"/>
  <c r="AQ2007" i="64"/>
  <c r="AQ2032" i="64" s="1"/>
  <c r="AQ1231" i="64"/>
  <c r="AQ1246" i="64" s="1"/>
  <c r="AQ1688" i="64"/>
  <c r="AQ1703" i="64" s="1"/>
  <c r="AQ638" i="64"/>
  <c r="AQ990" i="64"/>
  <c r="AQ1003" i="64" s="1"/>
  <c r="AQ1103" i="64"/>
  <c r="AQ938" i="64"/>
  <c r="AQ953" i="64" s="1"/>
  <c r="AQ589" i="64"/>
  <c r="AQ1079" i="64"/>
  <c r="AQ1094" i="64" s="1"/>
  <c r="AQ662" i="64"/>
  <c r="AQ675" i="64" s="1"/>
  <c r="AQ561" i="64"/>
  <c r="AQ455" i="64"/>
  <c r="AI1657" i="64"/>
  <c r="AI1679" i="64" s="1"/>
  <c r="AI2463" i="64"/>
  <c r="AI2480" i="64" s="1"/>
  <c r="AI2437" i="64"/>
  <c r="AI2454" i="64" s="1"/>
  <c r="AI2386" i="64"/>
  <c r="AI2403" i="64" s="1"/>
  <c r="AI2412" i="64"/>
  <c r="AI2429" i="64" s="1"/>
  <c r="AI1634" i="64"/>
  <c r="AI1648" i="64" s="1"/>
  <c r="AI1602" i="64"/>
  <c r="AI1625" i="64" s="1"/>
  <c r="AI1786" i="64"/>
  <c r="AI1799" i="64" s="1"/>
  <c r="AI1580" i="64"/>
  <c r="AI1593" i="64" s="1"/>
  <c r="AI1535" i="64"/>
  <c r="AI1570" i="64" s="1"/>
  <c r="AI2515" i="64"/>
  <c r="AI2529" i="64" s="1"/>
  <c r="AI1941" i="64"/>
  <c r="AI1964" i="64" s="1"/>
  <c r="AI1491" i="64"/>
  <c r="AI1526" i="64" s="1"/>
  <c r="AI1909" i="64"/>
  <c r="AI1932" i="64" s="1"/>
  <c r="AI1455" i="64"/>
  <c r="AI1482" i="64" s="1"/>
  <c r="AI1873" i="64"/>
  <c r="AI1900" i="64" s="1"/>
  <c r="AI1419" i="64"/>
  <c r="AI1446" i="64" s="1"/>
  <c r="AI1349" i="64"/>
  <c r="AI1376" i="64" s="1"/>
  <c r="AI1325" i="64"/>
  <c r="AI1973" i="64"/>
  <c r="AI1998" i="64" s="1"/>
  <c r="AI1384" i="64"/>
  <c r="AI1411" i="64" s="1"/>
  <c r="AI1231" i="64"/>
  <c r="AI1246" i="64" s="1"/>
  <c r="AI2007" i="64"/>
  <c r="AI2032" i="64" s="1"/>
  <c r="AI1255" i="64"/>
  <c r="AI1268" i="64" s="1"/>
  <c r="AI1688" i="64"/>
  <c r="AI1703" i="64" s="1"/>
  <c r="AI1103" i="64"/>
  <c r="AI638" i="64"/>
  <c r="AI990" i="64"/>
  <c r="AI1003" i="64" s="1"/>
  <c r="AI589" i="64"/>
  <c r="AI1079" i="64"/>
  <c r="AI1094" i="64" s="1"/>
  <c r="AI938" i="64"/>
  <c r="AI953" i="64" s="1"/>
  <c r="AI561" i="64"/>
  <c r="AI455" i="64"/>
  <c r="AA1657" i="64"/>
  <c r="AA1679" i="64" s="1"/>
  <c r="AA2463" i="64"/>
  <c r="AA2480" i="64" s="1"/>
  <c r="AA2437" i="64"/>
  <c r="AA2454" i="64" s="1"/>
  <c r="AA2412" i="64"/>
  <c r="AA2429" i="64" s="1"/>
  <c r="AA2386" i="64"/>
  <c r="AA2403" i="64" s="1"/>
  <c r="AA1634" i="64"/>
  <c r="AA1648" i="64" s="1"/>
  <c r="AA1602" i="64"/>
  <c r="AA1625" i="64" s="1"/>
  <c r="AA1580" i="64"/>
  <c r="AA1593" i="64" s="1"/>
  <c r="AA2515" i="64"/>
  <c r="AA2529" i="64" s="1"/>
  <c r="AA1535" i="64"/>
  <c r="AA1570" i="64" s="1"/>
  <c r="AA1491" i="64"/>
  <c r="AA1526" i="64" s="1"/>
  <c r="AA1941" i="64"/>
  <c r="AA1964" i="64" s="1"/>
  <c r="AA1786" i="64"/>
  <c r="AA1799" i="64" s="1"/>
  <c r="AA1909" i="64"/>
  <c r="AA1932" i="64" s="1"/>
  <c r="AA1873" i="64"/>
  <c r="AA1900" i="64" s="1"/>
  <c r="AA1455" i="64"/>
  <c r="AA1482" i="64" s="1"/>
  <c r="AA1419" i="64"/>
  <c r="AA1446" i="64" s="1"/>
  <c r="AA1349" i="64"/>
  <c r="AA1376" i="64" s="1"/>
  <c r="AA1384" i="64"/>
  <c r="AA1411" i="64" s="1"/>
  <c r="AA1325" i="64"/>
  <c r="AA1973" i="64"/>
  <c r="AA1998" i="64" s="1"/>
  <c r="AA2007" i="64"/>
  <c r="AA2032" i="64" s="1"/>
  <c r="AA1231" i="64"/>
  <c r="AA1246" i="64" s="1"/>
  <c r="AA1255" i="64"/>
  <c r="AA1268" i="64" s="1"/>
  <c r="AA1688" i="64"/>
  <c r="AA1703" i="64" s="1"/>
  <c r="AA1103" i="64"/>
  <c r="AA638" i="64"/>
  <c r="AA990" i="64"/>
  <c r="AA1003" i="64" s="1"/>
  <c r="AA938" i="64"/>
  <c r="AA953" i="64" s="1"/>
  <c r="AA662" i="64"/>
  <c r="AA675" i="64" s="1"/>
  <c r="AA589" i="64"/>
  <c r="AA561" i="64"/>
  <c r="AA1079" i="64"/>
  <c r="AA1094" i="64" s="1"/>
  <c r="AA455" i="64"/>
  <c r="S1657" i="64"/>
  <c r="S1679" i="64" s="1"/>
  <c r="S2463" i="64"/>
  <c r="S2480" i="64" s="1"/>
  <c r="S2437" i="64"/>
  <c r="S2454" i="64" s="1"/>
  <c r="S2386" i="64"/>
  <c r="S2403" i="64" s="1"/>
  <c r="S2412" i="64"/>
  <c r="S2429" i="64" s="1"/>
  <c r="S1634" i="64"/>
  <c r="S1648" i="64" s="1"/>
  <c r="S1602" i="64"/>
  <c r="S1625" i="64" s="1"/>
  <c r="S1786" i="64"/>
  <c r="S1799" i="64" s="1"/>
  <c r="S1580" i="64"/>
  <c r="S1593" i="64" s="1"/>
  <c r="S1941" i="64"/>
  <c r="S1964" i="64" s="1"/>
  <c r="S2515" i="64"/>
  <c r="S2529" i="64" s="1"/>
  <c r="S1909" i="64"/>
  <c r="S1932" i="64" s="1"/>
  <c r="S1491" i="64"/>
  <c r="S1526" i="64" s="1"/>
  <c r="S1455" i="64"/>
  <c r="S1482" i="64" s="1"/>
  <c r="S1419" i="64"/>
  <c r="S1446" i="64" s="1"/>
  <c r="S1873" i="64"/>
  <c r="S1900" i="64" s="1"/>
  <c r="S1535" i="64"/>
  <c r="S1570" i="64" s="1"/>
  <c r="S1384" i="64"/>
  <c r="S1411" i="64" s="1"/>
  <c r="S1349" i="64"/>
  <c r="S1376" i="64" s="1"/>
  <c r="S1325" i="64"/>
  <c r="S1973" i="64"/>
  <c r="S1998" i="64" s="1"/>
  <c r="S1231" i="64"/>
  <c r="S1246" i="64" s="1"/>
  <c r="S1255" i="64"/>
  <c r="S1268" i="64" s="1"/>
  <c r="S2007" i="64"/>
  <c r="S2032" i="64" s="1"/>
  <c r="S1103" i="64"/>
  <c r="S1688" i="64"/>
  <c r="S1703" i="64" s="1"/>
  <c r="S638" i="64"/>
  <c r="S990" i="64"/>
  <c r="S1003" i="64" s="1"/>
  <c r="S589" i="64"/>
  <c r="S938" i="64"/>
  <c r="S953" i="64" s="1"/>
  <c r="S662" i="64"/>
  <c r="S675" i="64" s="1"/>
  <c r="S561" i="64"/>
  <c r="S455" i="64"/>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BA455" i="64"/>
  <c r="BM455" i="64"/>
  <c r="CA455" i="64"/>
  <c r="AD458" i="64"/>
  <c r="BC458" i="64"/>
  <c r="BP458" i="64"/>
  <c r="CB458" i="64"/>
  <c r="V459" i="64"/>
  <c r="AG459" i="64"/>
  <c r="AU459" i="64"/>
  <c r="BH459" i="64"/>
  <c r="CH459" i="64"/>
  <c r="Y1711" i="64"/>
  <c r="AJ1711" i="64"/>
  <c r="AX1711" i="64"/>
  <c r="BK1711" i="64"/>
  <c r="BW1711" i="64"/>
  <c r="T1712" i="64"/>
  <c r="T1727" i="64" s="1"/>
  <c r="AR1712" i="64"/>
  <c r="AR1727" i="64" s="1"/>
  <c r="BX1712" i="64"/>
  <c r="BX1727" i="64" s="1"/>
  <c r="AY1715" i="64"/>
  <c r="AQ1716" i="64"/>
  <c r="Y560" i="64"/>
  <c r="Y580" i="64" s="1"/>
  <c r="CK560" i="64"/>
  <c r="CK580" i="64" s="1"/>
  <c r="CC561" i="64"/>
  <c r="BL564" i="64"/>
  <c r="BD565" i="64"/>
  <c r="AD588" i="64"/>
  <c r="AD603" i="64" s="1"/>
  <c r="V589" i="64"/>
  <c r="CH589" i="64"/>
  <c r="BQ592" i="64"/>
  <c r="BI593" i="64"/>
  <c r="AI612" i="64"/>
  <c r="AA613" i="64"/>
  <c r="CD616" i="64"/>
  <c r="CE617" i="64"/>
  <c r="BU637" i="64"/>
  <c r="X641" i="64"/>
  <c r="AC1688" i="64"/>
  <c r="AC1703" i="64" s="1"/>
  <c r="BO1691" i="64"/>
  <c r="BU938" i="64"/>
  <c r="BU953" i="64" s="1"/>
  <c r="BW942" i="64"/>
  <c r="BD990" i="64"/>
  <c r="BD1003" i="64" s="1"/>
  <c r="AI662" i="64"/>
  <c r="AI675" i="64" s="1"/>
  <c r="S1079" i="64"/>
  <c r="S1094" i="64" s="1"/>
  <c r="AA1106" i="64"/>
  <c r="AA1225" i="64" s="1"/>
  <c r="BS1656" i="64"/>
  <c r="BS2462" i="64"/>
  <c r="BS2479" i="64" s="1"/>
  <c r="BS2411" i="64"/>
  <c r="BS2428" i="64" s="1"/>
  <c r="BS2436" i="64"/>
  <c r="BS2453" i="64" s="1"/>
  <c r="BS2385" i="64"/>
  <c r="BS2402" i="64" s="1"/>
  <c r="BS1601" i="64"/>
  <c r="BS1624" i="64" s="1"/>
  <c r="BS1633" i="64"/>
  <c r="BS1647" i="64" s="1"/>
  <c r="BS1785" i="64"/>
  <c r="BS1798" i="64" s="1"/>
  <c r="BS1579" i="64"/>
  <c r="BS1592" i="64" s="1"/>
  <c r="BS1490" i="64"/>
  <c r="BS1525" i="64" s="1"/>
  <c r="BS2514" i="64"/>
  <c r="BS2528" i="64" s="1"/>
  <c r="BS1534" i="64"/>
  <c r="BS1872" i="64"/>
  <c r="BS1899" i="64" s="1"/>
  <c r="BS1940" i="64"/>
  <c r="BS1963" i="64" s="1"/>
  <c r="BS1383" i="64"/>
  <c r="BS1410" i="64" s="1"/>
  <c r="BS1908" i="64"/>
  <c r="BS1931" i="64" s="1"/>
  <c r="BS1454" i="64"/>
  <c r="BS1481" i="64" s="1"/>
  <c r="BS1972" i="64"/>
  <c r="BS1997" i="64" s="1"/>
  <c r="BS2006" i="64"/>
  <c r="BS2031" i="64" s="1"/>
  <c r="BS1418" i="64"/>
  <c r="BS1445" i="64" s="1"/>
  <c r="BS1348" i="64"/>
  <c r="BS1375" i="64" s="1"/>
  <c r="BS1254" i="64"/>
  <c r="BS1267" i="64" s="1"/>
  <c r="BS1324" i="64"/>
  <c r="BS1339" i="64" s="1"/>
  <c r="BS1230" i="64"/>
  <c r="BS1245" i="64" s="1"/>
  <c r="BS989" i="64"/>
  <c r="BS1002" i="64" s="1"/>
  <c r="BS1078" i="64"/>
  <c r="BS1093" i="64" s="1"/>
  <c r="BS937" i="64"/>
  <c r="BS952" i="64" s="1"/>
  <c r="BS1687" i="64"/>
  <c r="BS1702" i="64" s="1"/>
  <c r="BS661" i="64"/>
  <c r="BS1102" i="64"/>
  <c r="BS637" i="64"/>
  <c r="BS560" i="64"/>
  <c r="BS580" i="64" s="1"/>
  <c r="BS612" i="64"/>
  <c r="BS588" i="64"/>
  <c r="BS603" i="64" s="1"/>
  <c r="CA1661" i="64"/>
  <c r="CA2467" i="64"/>
  <c r="CA2416" i="64"/>
  <c r="CA2441" i="64"/>
  <c r="CA1606" i="64"/>
  <c r="CA1584" i="64"/>
  <c r="CA1597" i="64" s="1"/>
  <c r="CA1790" i="64"/>
  <c r="CA1803" i="64" s="1"/>
  <c r="CA2390" i="64"/>
  <c r="CA2407" i="64" s="1"/>
  <c r="CA1638" i="64"/>
  <c r="CA1652" i="64" s="1"/>
  <c r="CA2519" i="64"/>
  <c r="CA2533" i="64" s="1"/>
  <c r="CA1495" i="64"/>
  <c r="CA1530" i="64" s="1"/>
  <c r="CA1877" i="64"/>
  <c r="CA1904" i="64" s="1"/>
  <c r="CA1539" i="64"/>
  <c r="CA1574" i="64" s="1"/>
  <c r="CA1459" i="64"/>
  <c r="CA1486" i="64" s="1"/>
  <c r="CA1977" i="64"/>
  <c r="CA2002" i="64" s="1"/>
  <c r="CA1388" i="64"/>
  <c r="CA1415" i="64" s="1"/>
  <c r="CA1913" i="64"/>
  <c r="CA1936" i="64" s="1"/>
  <c r="CA2011" i="64"/>
  <c r="CA2036" i="64" s="1"/>
  <c r="CA1423" i="64"/>
  <c r="CA1450" i="64" s="1"/>
  <c r="CA1353" i="64"/>
  <c r="CA1380" i="64" s="1"/>
  <c r="CA1945" i="64"/>
  <c r="CA1968" i="64" s="1"/>
  <c r="CA1259" i="64"/>
  <c r="CA1272" i="64" s="1"/>
  <c r="CA1329" i="64"/>
  <c r="CA1235" i="64"/>
  <c r="CA1107" i="64"/>
  <c r="CA1083" i="64"/>
  <c r="CA1098" i="64" s="1"/>
  <c r="CA942" i="64"/>
  <c r="CA1692" i="64"/>
  <c r="CA1707" i="64" s="1"/>
  <c r="CA666" i="64"/>
  <c r="CA679" i="64" s="1"/>
  <c r="CA642" i="64"/>
  <c r="CA565" i="64"/>
  <c r="CA617" i="64"/>
  <c r="CA1716" i="64"/>
  <c r="CA593" i="64"/>
  <c r="W1661" i="64"/>
  <c r="W2467" i="64"/>
  <c r="W2416" i="64"/>
  <c r="W2441" i="64"/>
  <c r="W2390" i="64"/>
  <c r="W2407" i="64" s="1"/>
  <c r="W1606" i="64"/>
  <c r="W1638" i="64"/>
  <c r="W1652" i="64" s="1"/>
  <c r="W1584" i="64"/>
  <c r="W1597" i="64" s="1"/>
  <c r="W1790" i="64"/>
  <c r="W1803" i="64" s="1"/>
  <c r="W2519" i="64"/>
  <c r="W2533" i="64" s="1"/>
  <c r="W1495" i="64"/>
  <c r="W1530" i="64" s="1"/>
  <c r="W1539" i="64"/>
  <c r="W1574" i="64" s="1"/>
  <c r="W1877" i="64"/>
  <c r="W1904" i="64" s="1"/>
  <c r="W1945" i="64"/>
  <c r="W1968" i="64" s="1"/>
  <c r="W1913" i="64"/>
  <c r="W1936" i="64" s="1"/>
  <c r="W1977" i="64"/>
  <c r="W2002" i="64" s="1"/>
  <c r="W1423" i="64"/>
  <c r="W1450" i="64" s="1"/>
  <c r="W2011" i="64"/>
  <c r="W2036" i="64" s="1"/>
  <c r="W1459" i="64"/>
  <c r="W1486" i="64" s="1"/>
  <c r="W1388" i="64"/>
  <c r="W1415" i="64" s="1"/>
  <c r="W1353" i="64"/>
  <c r="W1380" i="64" s="1"/>
  <c r="W1259" i="64"/>
  <c r="W1272" i="64" s="1"/>
  <c r="W1235" i="64"/>
  <c r="W1329" i="64"/>
  <c r="W1083" i="64"/>
  <c r="W1098" i="64" s="1"/>
  <c r="W942" i="64"/>
  <c r="W1107" i="64"/>
  <c r="W1692" i="64"/>
  <c r="W1707" i="64" s="1"/>
  <c r="W666" i="64"/>
  <c r="W679" i="64" s="1"/>
  <c r="W565" i="64"/>
  <c r="W617" i="64"/>
  <c r="W1716" i="64"/>
  <c r="W994" i="64"/>
  <c r="W1007" i="64" s="1"/>
  <c r="W642" i="64"/>
  <c r="W593" i="64"/>
  <c r="AF1660" i="64"/>
  <c r="AF2466" i="64"/>
  <c r="AF2415" i="64"/>
  <c r="AF2440" i="64"/>
  <c r="AF2389" i="64"/>
  <c r="AF1637" i="64"/>
  <c r="AF1605" i="64"/>
  <c r="AF1583" i="64"/>
  <c r="AF2518" i="64"/>
  <c r="AF1538" i="64"/>
  <c r="AF1789" i="64"/>
  <c r="AF1876" i="64"/>
  <c r="AF1944" i="64"/>
  <c r="AF1458" i="64"/>
  <c r="AF1912" i="64"/>
  <c r="AF1494" i="64"/>
  <c r="AF1422" i="64"/>
  <c r="AF2010" i="64"/>
  <c r="AF1387" i="64"/>
  <c r="AF1352" i="64"/>
  <c r="AF1258" i="64"/>
  <c r="AF1234" i="64"/>
  <c r="AF1249" i="64" s="1"/>
  <c r="AF1328" i="64"/>
  <c r="AF1976" i="64"/>
  <c r="AF1106" i="64"/>
  <c r="AF1225" i="64" s="1"/>
  <c r="AF1691" i="64"/>
  <c r="AF665" i="64"/>
  <c r="AF678" i="64" s="1"/>
  <c r="AF616" i="64"/>
  <c r="AF1715" i="64"/>
  <c r="AF993" i="64"/>
  <c r="AF941" i="64"/>
  <c r="AF641" i="64"/>
  <c r="AF592" i="64"/>
  <c r="BE1657" i="64"/>
  <c r="BE1679" i="64" s="1"/>
  <c r="BE2463" i="64"/>
  <c r="BE2480" i="64" s="1"/>
  <c r="BE2437" i="64"/>
  <c r="BE2454" i="64" s="1"/>
  <c r="BE2412" i="64"/>
  <c r="BE2429" i="64" s="1"/>
  <c r="BE2386" i="64"/>
  <c r="BE2403" i="64" s="1"/>
  <c r="BE1634" i="64"/>
  <c r="BE1648" i="64" s="1"/>
  <c r="BE1602" i="64"/>
  <c r="BE1625" i="64" s="1"/>
  <c r="BE2515" i="64"/>
  <c r="BE2529" i="64" s="1"/>
  <c r="BE1580" i="64"/>
  <c r="BE1593" i="64" s="1"/>
  <c r="BE1786" i="64"/>
  <c r="BE1799" i="64" s="1"/>
  <c r="BE1491" i="64"/>
  <c r="BE1526" i="64" s="1"/>
  <c r="BE1873" i="64"/>
  <c r="BE1900" i="64" s="1"/>
  <c r="BE1941" i="64"/>
  <c r="BE1964" i="64" s="1"/>
  <c r="BE1535" i="64"/>
  <c r="BE1570" i="64" s="1"/>
  <c r="BE1455" i="64"/>
  <c r="BE1482" i="64" s="1"/>
  <c r="BE1384" i="64"/>
  <c r="BE1411" i="64" s="1"/>
  <c r="BE2007" i="64"/>
  <c r="BE2032" i="64" s="1"/>
  <c r="BE1349" i="64"/>
  <c r="BE1376" i="64" s="1"/>
  <c r="BE1419" i="64"/>
  <c r="BE1446" i="64" s="1"/>
  <c r="BE1909" i="64"/>
  <c r="BE1932" i="64" s="1"/>
  <c r="BE1325" i="64"/>
  <c r="BE1231" i="64"/>
  <c r="BE1246" i="64" s="1"/>
  <c r="BE1973" i="64"/>
  <c r="BE1998" i="64" s="1"/>
  <c r="BE1255" i="64"/>
  <c r="BE1268" i="64" s="1"/>
  <c r="BE1103" i="64"/>
  <c r="BE1079" i="64"/>
  <c r="BE1094" i="64" s="1"/>
  <c r="BE1688" i="64"/>
  <c r="BE1703" i="64" s="1"/>
  <c r="BE662" i="64"/>
  <c r="BE675" i="64" s="1"/>
  <c r="BE613" i="64"/>
  <c r="BE1712" i="64"/>
  <c r="BE1727" i="64" s="1"/>
  <c r="BE638" i="64"/>
  <c r="BE589" i="64"/>
  <c r="BE938" i="64"/>
  <c r="BE953" i="64" s="1"/>
  <c r="BE990" i="64"/>
  <c r="BE1003" i="64" s="1"/>
  <c r="AF408" i="64"/>
  <c r="AG561" i="64"/>
  <c r="BD641" i="64"/>
  <c r="CJ1656" i="64"/>
  <c r="CJ2462" i="64"/>
  <c r="CJ2479" i="64" s="1"/>
  <c r="CJ2411" i="64"/>
  <c r="CJ2428" i="64" s="1"/>
  <c r="CJ2436" i="64"/>
  <c r="CJ2453" i="64" s="1"/>
  <c r="CJ2385" i="64"/>
  <c r="CJ2402" i="64" s="1"/>
  <c r="CJ1601" i="64"/>
  <c r="CJ1624" i="64" s="1"/>
  <c r="CJ1785" i="64"/>
  <c r="CJ1798" i="64" s="1"/>
  <c r="CJ1633" i="64"/>
  <c r="CJ1647" i="64" s="1"/>
  <c r="CJ1490" i="64"/>
  <c r="CJ1525" i="64" s="1"/>
  <c r="CJ1579" i="64"/>
  <c r="CJ1592" i="64" s="1"/>
  <c r="CJ1872" i="64"/>
  <c r="CJ1899" i="64" s="1"/>
  <c r="CJ1940" i="64"/>
  <c r="CJ1963" i="64" s="1"/>
  <c r="CJ2514" i="64"/>
  <c r="CJ2528" i="64" s="1"/>
  <c r="CJ1908" i="64"/>
  <c r="CJ1931" i="64" s="1"/>
  <c r="CJ1454" i="64"/>
  <c r="CJ1481" i="64" s="1"/>
  <c r="CJ1972" i="64"/>
  <c r="CJ1997" i="64" s="1"/>
  <c r="CJ1418" i="64"/>
  <c r="CJ1445" i="64" s="1"/>
  <c r="CJ1383" i="64"/>
  <c r="CJ1410" i="64" s="1"/>
  <c r="CJ2006" i="64"/>
  <c r="CJ2031" i="64" s="1"/>
  <c r="CJ1534" i="64"/>
  <c r="CJ1348" i="64"/>
  <c r="CJ1375" i="64" s="1"/>
  <c r="CJ1324" i="64"/>
  <c r="CJ1339" i="64" s="1"/>
  <c r="CJ1230" i="64"/>
  <c r="CJ1245" i="64" s="1"/>
  <c r="CJ1254" i="64"/>
  <c r="CJ1267" i="64" s="1"/>
  <c r="CJ1102" i="64"/>
  <c r="CJ1078" i="64"/>
  <c r="CJ1093" i="64" s="1"/>
  <c r="CJ937" i="64"/>
  <c r="CJ952" i="64" s="1"/>
  <c r="CJ1687" i="64"/>
  <c r="CJ1702" i="64" s="1"/>
  <c r="CJ661" i="64"/>
  <c r="CJ560" i="64"/>
  <c r="CJ580" i="64" s="1"/>
  <c r="CJ612" i="64"/>
  <c r="CJ1711" i="64"/>
  <c r="CJ588" i="64"/>
  <c r="CJ603" i="64" s="1"/>
  <c r="CJ989" i="64"/>
  <c r="CJ1002" i="64" s="1"/>
  <c r="CJ637" i="64"/>
  <c r="CB1656" i="64"/>
  <c r="CB2462" i="64"/>
  <c r="CB2479" i="64" s="1"/>
  <c r="CB2411" i="64"/>
  <c r="CB2428" i="64" s="1"/>
  <c r="CB2436" i="64"/>
  <c r="CB2453" i="64" s="1"/>
  <c r="CB2385" i="64"/>
  <c r="CB2402" i="64" s="1"/>
  <c r="CB1601" i="64"/>
  <c r="CB1624" i="64" s="1"/>
  <c r="CB1785" i="64"/>
  <c r="CB1798" i="64" s="1"/>
  <c r="CB1633" i="64"/>
  <c r="CB1647" i="64" s="1"/>
  <c r="CB1490" i="64"/>
  <c r="CB1525" i="64" s="1"/>
  <c r="CB1579" i="64"/>
  <c r="CB1592" i="64" s="1"/>
  <c r="CB2514" i="64"/>
  <c r="CB2528" i="64" s="1"/>
  <c r="CB1872" i="64"/>
  <c r="CB1899" i="64" s="1"/>
  <c r="CB1534" i="64"/>
  <c r="CB1940" i="64"/>
  <c r="CB1963" i="64" s="1"/>
  <c r="CB1454" i="64"/>
  <c r="CB1481" i="64" s="1"/>
  <c r="CB1418" i="64"/>
  <c r="CB1445" i="64" s="1"/>
  <c r="CB1383" i="64"/>
  <c r="CB1410" i="64" s="1"/>
  <c r="CB1972" i="64"/>
  <c r="CB1997" i="64" s="1"/>
  <c r="CB2006" i="64"/>
  <c r="CB2031" i="64" s="1"/>
  <c r="CB1908" i="64"/>
  <c r="CB1931" i="64" s="1"/>
  <c r="CB1348" i="64"/>
  <c r="CB1375" i="64" s="1"/>
  <c r="CB1254" i="64"/>
  <c r="CB1267" i="64" s="1"/>
  <c r="CB1230" i="64"/>
  <c r="CB1245" i="64" s="1"/>
  <c r="CB1324" i="64"/>
  <c r="CB1339" i="64" s="1"/>
  <c r="CB1102" i="64"/>
  <c r="CB1078" i="64"/>
  <c r="CB1093" i="64" s="1"/>
  <c r="CB937" i="64"/>
  <c r="CB952" i="64" s="1"/>
  <c r="CB1687" i="64"/>
  <c r="CB1702" i="64" s="1"/>
  <c r="CB661" i="64"/>
  <c r="CB560" i="64"/>
  <c r="CB580" i="64" s="1"/>
  <c r="CB989" i="64"/>
  <c r="CB1002" i="64" s="1"/>
  <c r="CB612" i="64"/>
  <c r="CB637" i="64"/>
  <c r="CB1711" i="64"/>
  <c r="CB588" i="64"/>
  <c r="CB603" i="64" s="1"/>
  <c r="BT1656" i="64"/>
  <c r="BT2462" i="64"/>
  <c r="BT2479" i="64" s="1"/>
  <c r="BT2411" i="64"/>
  <c r="BT2428" i="64" s="1"/>
  <c r="BT2436" i="64"/>
  <c r="BT2453" i="64" s="1"/>
  <c r="BT2385" i="64"/>
  <c r="BT2402" i="64" s="1"/>
  <c r="BT1633" i="64"/>
  <c r="BT1647" i="64" s="1"/>
  <c r="BT1601" i="64"/>
  <c r="BT1624" i="64" s="1"/>
  <c r="BT1785" i="64"/>
  <c r="BT1798" i="64" s="1"/>
  <c r="BT1579" i="64"/>
  <c r="BT1592" i="64" s="1"/>
  <c r="BT1490" i="64"/>
  <c r="BT1525" i="64" s="1"/>
  <c r="BT1534" i="64"/>
  <c r="BT2514" i="64"/>
  <c r="BT2528" i="64" s="1"/>
  <c r="BT1872" i="64"/>
  <c r="BT1899" i="64" s="1"/>
  <c r="BT1940" i="64"/>
  <c r="BT1963" i="64" s="1"/>
  <c r="BT1908" i="64"/>
  <c r="BT1931" i="64" s="1"/>
  <c r="BT1454" i="64"/>
  <c r="BT1481" i="64" s="1"/>
  <c r="BT1972" i="64"/>
  <c r="BT1997" i="64" s="1"/>
  <c r="BT2006" i="64"/>
  <c r="BT2031" i="64" s="1"/>
  <c r="BT1418" i="64"/>
  <c r="BT1445" i="64" s="1"/>
  <c r="BT1383" i="64"/>
  <c r="BT1410" i="64" s="1"/>
  <c r="BT1348" i="64"/>
  <c r="BT1375" i="64" s="1"/>
  <c r="BT1254" i="64"/>
  <c r="BT1267" i="64" s="1"/>
  <c r="BT1230" i="64"/>
  <c r="BT1245" i="64" s="1"/>
  <c r="BT1324" i="64"/>
  <c r="BT1339" i="64" s="1"/>
  <c r="BT1078" i="64"/>
  <c r="BT1093" i="64" s="1"/>
  <c r="BT937" i="64"/>
  <c r="BT952" i="64" s="1"/>
  <c r="BT1687" i="64"/>
  <c r="BT1702" i="64" s="1"/>
  <c r="BT661" i="64"/>
  <c r="BT1102" i="64"/>
  <c r="BT637" i="64"/>
  <c r="BT560" i="64"/>
  <c r="BT580" i="64" s="1"/>
  <c r="BT612" i="64"/>
  <c r="BT1711" i="64"/>
  <c r="BT989" i="64"/>
  <c r="BT1002" i="64" s="1"/>
  <c r="BT588" i="64"/>
  <c r="BT603" i="64" s="1"/>
  <c r="BL1656" i="64"/>
  <c r="BL2462" i="64"/>
  <c r="BL2479" i="64" s="1"/>
  <c r="BL2411" i="64"/>
  <c r="BL2428" i="64" s="1"/>
  <c r="BL2436" i="64"/>
  <c r="BL2453" i="64" s="1"/>
  <c r="BL1601" i="64"/>
  <c r="BL1624" i="64" s="1"/>
  <c r="BL1785" i="64"/>
  <c r="BL1798" i="64" s="1"/>
  <c r="BL1633" i="64"/>
  <c r="BL1647" i="64" s="1"/>
  <c r="BL2385" i="64"/>
  <c r="BL2402" i="64" s="1"/>
  <c r="BL1490" i="64"/>
  <c r="BL1525" i="64" s="1"/>
  <c r="BL1579" i="64"/>
  <c r="BL1592" i="64" s="1"/>
  <c r="BL1872" i="64"/>
  <c r="BL1899" i="64" s="1"/>
  <c r="BL1534" i="64"/>
  <c r="BL2514" i="64"/>
  <c r="BL2528" i="64" s="1"/>
  <c r="BL1940" i="64"/>
  <c r="BL1963" i="64" s="1"/>
  <c r="BL1908" i="64"/>
  <c r="BL1931" i="64" s="1"/>
  <c r="BL1454" i="64"/>
  <c r="BL1481" i="64" s="1"/>
  <c r="BL1972" i="64"/>
  <c r="BL1997" i="64" s="1"/>
  <c r="BL1418" i="64"/>
  <c r="BL1445" i="64" s="1"/>
  <c r="BL1383" i="64"/>
  <c r="BL1410" i="64" s="1"/>
  <c r="BL2006" i="64"/>
  <c r="BL2031" i="64" s="1"/>
  <c r="BL1348" i="64"/>
  <c r="BL1375" i="64" s="1"/>
  <c r="BL1324" i="64"/>
  <c r="BL1339" i="64" s="1"/>
  <c r="BL1230" i="64"/>
  <c r="BL1245" i="64" s="1"/>
  <c r="BL1254" i="64"/>
  <c r="BL1267" i="64" s="1"/>
  <c r="BL1078" i="64"/>
  <c r="BL1093" i="64" s="1"/>
  <c r="BL937" i="64"/>
  <c r="BL952" i="64" s="1"/>
  <c r="BL1102" i="64"/>
  <c r="BL1687" i="64"/>
  <c r="BL1702" i="64" s="1"/>
  <c r="BL661" i="64"/>
  <c r="BL560" i="64"/>
  <c r="BL580" i="64" s="1"/>
  <c r="BL612" i="64"/>
  <c r="BL1711" i="64"/>
  <c r="BL637" i="64"/>
  <c r="BL588" i="64"/>
  <c r="BL603" i="64" s="1"/>
  <c r="BD1656" i="64"/>
  <c r="BD2462" i="64"/>
  <c r="BD2479" i="64" s="1"/>
  <c r="BD2411" i="64"/>
  <c r="BD2428" i="64" s="1"/>
  <c r="BD2436" i="64"/>
  <c r="BD2453" i="64" s="1"/>
  <c r="BD1633" i="64"/>
  <c r="BD1647" i="64" s="1"/>
  <c r="BD1601" i="64"/>
  <c r="BD1624" i="64" s="1"/>
  <c r="BD1785" i="64"/>
  <c r="BD1798" i="64" s="1"/>
  <c r="BD2385" i="64"/>
  <c r="BD2402" i="64" s="1"/>
  <c r="BD1579" i="64"/>
  <c r="BD1592" i="64" s="1"/>
  <c r="BD1490" i="64"/>
  <c r="BD1525" i="64" s="1"/>
  <c r="BD1534" i="64"/>
  <c r="BD2514" i="64"/>
  <c r="BD2528" i="64" s="1"/>
  <c r="BD1872" i="64"/>
  <c r="BD1899" i="64" s="1"/>
  <c r="BD1940" i="64"/>
  <c r="BD1963" i="64" s="1"/>
  <c r="BD1454" i="64"/>
  <c r="BD1481" i="64" s="1"/>
  <c r="BD1908" i="64"/>
  <c r="BD1931" i="64" s="1"/>
  <c r="BD1972" i="64"/>
  <c r="BD1997" i="64" s="1"/>
  <c r="BD2006" i="64"/>
  <c r="BD2031" i="64" s="1"/>
  <c r="BD1348" i="64"/>
  <c r="BD1375" i="64" s="1"/>
  <c r="BD1383" i="64"/>
  <c r="BD1410" i="64" s="1"/>
  <c r="BD1324" i="64"/>
  <c r="BD1339" i="64" s="1"/>
  <c r="BD1230" i="64"/>
  <c r="BD1245" i="64" s="1"/>
  <c r="BD1254" i="64"/>
  <c r="BD1267" i="64" s="1"/>
  <c r="BD1418" i="64"/>
  <c r="BD1445" i="64" s="1"/>
  <c r="BD1102" i="64"/>
  <c r="BD1078" i="64"/>
  <c r="BD1093" i="64" s="1"/>
  <c r="BD937" i="64"/>
  <c r="BD952" i="64" s="1"/>
  <c r="BD1687" i="64"/>
  <c r="BD1702" i="64" s="1"/>
  <c r="BD661" i="64"/>
  <c r="BD560" i="64"/>
  <c r="BD580" i="64" s="1"/>
  <c r="BD989" i="64"/>
  <c r="BD1002" i="64" s="1"/>
  <c r="BD612" i="64"/>
  <c r="BD637" i="64"/>
  <c r="BD1711" i="64"/>
  <c r="BD588" i="64"/>
  <c r="BD603" i="64" s="1"/>
  <c r="AV1656" i="64"/>
  <c r="AV2462" i="64"/>
  <c r="AV2479" i="64" s="1"/>
  <c r="AV2411" i="64"/>
  <c r="AV2428" i="64" s="1"/>
  <c r="AV2436" i="64"/>
  <c r="AV2453" i="64" s="1"/>
  <c r="AV2385" i="64"/>
  <c r="AV2402" i="64" s="1"/>
  <c r="AV1633" i="64"/>
  <c r="AV1647" i="64" s="1"/>
  <c r="AV1601" i="64"/>
  <c r="AV1624" i="64" s="1"/>
  <c r="AV1785" i="64"/>
  <c r="AV1798" i="64" s="1"/>
  <c r="AV1579" i="64"/>
  <c r="AV1592" i="64" s="1"/>
  <c r="AV1490" i="64"/>
  <c r="AV1525" i="64" s="1"/>
  <c r="AV2514" i="64"/>
  <c r="AV2528" i="64" s="1"/>
  <c r="AV1534" i="64"/>
  <c r="AV1872" i="64"/>
  <c r="AV1899" i="64" s="1"/>
  <c r="AV1940" i="64"/>
  <c r="AV1963" i="64" s="1"/>
  <c r="AV1908" i="64"/>
  <c r="AV1931" i="64" s="1"/>
  <c r="AV1454" i="64"/>
  <c r="AV1481" i="64" s="1"/>
  <c r="AV1972" i="64"/>
  <c r="AV1997" i="64" s="1"/>
  <c r="AV2006" i="64"/>
  <c r="AV2031" i="64" s="1"/>
  <c r="AV1418" i="64"/>
  <c r="AV1445" i="64" s="1"/>
  <c r="AV1383" i="64"/>
  <c r="AV1410" i="64" s="1"/>
  <c r="AV1348" i="64"/>
  <c r="AV1375" i="64" s="1"/>
  <c r="AV1254" i="64"/>
  <c r="AV1267" i="64" s="1"/>
  <c r="AV1230" i="64"/>
  <c r="AV1245" i="64" s="1"/>
  <c r="AV1324" i="64"/>
  <c r="AV1339" i="64" s="1"/>
  <c r="AV1102" i="64"/>
  <c r="AV1078" i="64"/>
  <c r="AV1093" i="64" s="1"/>
  <c r="AV937" i="64"/>
  <c r="AV952" i="64" s="1"/>
  <c r="AV1687" i="64"/>
  <c r="AV1702" i="64" s="1"/>
  <c r="AV661" i="64"/>
  <c r="AV560" i="64"/>
  <c r="AV580" i="64" s="1"/>
  <c r="AV637" i="64"/>
  <c r="AV612" i="64"/>
  <c r="AV1711" i="64"/>
  <c r="AV989" i="64"/>
  <c r="AV1002" i="64" s="1"/>
  <c r="AV588" i="64"/>
  <c r="AV603" i="64" s="1"/>
  <c r="AN1656" i="64"/>
  <c r="AN2462" i="64"/>
  <c r="AN2479" i="64" s="1"/>
  <c r="AN2411" i="64"/>
  <c r="AN2428" i="64" s="1"/>
  <c r="AN2436" i="64"/>
  <c r="AN2453" i="64" s="1"/>
  <c r="AN2385" i="64"/>
  <c r="AN2402" i="64" s="1"/>
  <c r="AN1601" i="64"/>
  <c r="AN1624" i="64" s="1"/>
  <c r="AN1785" i="64"/>
  <c r="AN1798" i="64" s="1"/>
  <c r="AN1633" i="64"/>
  <c r="AN1647" i="64" s="1"/>
  <c r="AN1490" i="64"/>
  <c r="AN1525" i="64" s="1"/>
  <c r="AN1579" i="64"/>
  <c r="AN1592" i="64" s="1"/>
  <c r="AN1534" i="64"/>
  <c r="AN1872" i="64"/>
  <c r="AN1899" i="64" s="1"/>
  <c r="AN1940" i="64"/>
  <c r="AN1963" i="64" s="1"/>
  <c r="AN2514" i="64"/>
  <c r="AN2528" i="64" s="1"/>
  <c r="AN1454" i="64"/>
  <c r="AN1481" i="64" s="1"/>
  <c r="AN1972" i="64"/>
  <c r="AN1997" i="64" s="1"/>
  <c r="AN1418" i="64"/>
  <c r="AN1445" i="64" s="1"/>
  <c r="AN1383" i="64"/>
  <c r="AN1410" i="64" s="1"/>
  <c r="AN2006" i="64"/>
  <c r="AN2031" i="64" s="1"/>
  <c r="AN1908" i="64"/>
  <c r="AN1931" i="64" s="1"/>
  <c r="AN1348" i="64"/>
  <c r="AN1375" i="64" s="1"/>
  <c r="AN1254" i="64"/>
  <c r="AN1267" i="64" s="1"/>
  <c r="AN1230" i="64"/>
  <c r="AN1245" i="64" s="1"/>
  <c r="AN1324" i="64"/>
  <c r="AN1339" i="64" s="1"/>
  <c r="AN1078" i="64"/>
  <c r="AN1093" i="64" s="1"/>
  <c r="AN937" i="64"/>
  <c r="AN952" i="64" s="1"/>
  <c r="AN1687" i="64"/>
  <c r="AN1702" i="64" s="1"/>
  <c r="AN661" i="64"/>
  <c r="AN1102" i="64"/>
  <c r="AN989" i="64"/>
  <c r="AN1002" i="64" s="1"/>
  <c r="AN560" i="64"/>
  <c r="AN580" i="64" s="1"/>
  <c r="AN612" i="64"/>
  <c r="AN1711" i="64"/>
  <c r="AN588" i="64"/>
  <c r="AN603" i="64" s="1"/>
  <c r="AF1656" i="64"/>
  <c r="AF2462" i="64"/>
  <c r="AF2479" i="64" s="1"/>
  <c r="AF2411" i="64"/>
  <c r="AF2428" i="64" s="1"/>
  <c r="AF2436" i="64"/>
  <c r="AF2453" i="64" s="1"/>
  <c r="AF2385" i="64"/>
  <c r="AF2402" i="64" s="1"/>
  <c r="AF1601" i="64"/>
  <c r="AF1624" i="64" s="1"/>
  <c r="AF1633" i="64"/>
  <c r="AF1647" i="64" s="1"/>
  <c r="AF1785" i="64"/>
  <c r="AF1798" i="64" s="1"/>
  <c r="AF1579" i="64"/>
  <c r="AF1592" i="64" s="1"/>
  <c r="AF1490" i="64"/>
  <c r="AF1525" i="64" s="1"/>
  <c r="AF2514" i="64"/>
  <c r="AF2528" i="64" s="1"/>
  <c r="AF1534" i="64"/>
  <c r="AF1872" i="64"/>
  <c r="AF1899" i="64" s="1"/>
  <c r="AF1940" i="64"/>
  <c r="AF1963" i="64" s="1"/>
  <c r="AF1908" i="64"/>
  <c r="AF1931" i="64" s="1"/>
  <c r="AF1454" i="64"/>
  <c r="AF1481" i="64" s="1"/>
  <c r="AF1972" i="64"/>
  <c r="AF1997" i="64" s="1"/>
  <c r="AF2006" i="64"/>
  <c r="AF2031" i="64" s="1"/>
  <c r="AF1348" i="64"/>
  <c r="AF1375" i="64" s="1"/>
  <c r="AF1418" i="64"/>
  <c r="AF1445" i="64" s="1"/>
  <c r="AF1383" i="64"/>
  <c r="AF1410" i="64" s="1"/>
  <c r="AF1324" i="64"/>
  <c r="AF1339" i="64" s="1"/>
  <c r="AF1230" i="64"/>
  <c r="AF1245" i="64" s="1"/>
  <c r="AF1078" i="64"/>
  <c r="AF1093" i="64" s="1"/>
  <c r="AF937" i="64"/>
  <c r="AF952" i="64" s="1"/>
  <c r="AF1102" i="64"/>
  <c r="AF1687" i="64"/>
  <c r="AF1702" i="64" s="1"/>
  <c r="AF661" i="64"/>
  <c r="AF1254" i="64"/>
  <c r="AF1267" i="64" s="1"/>
  <c r="AF560" i="64"/>
  <c r="AF580" i="64" s="1"/>
  <c r="AF612" i="64"/>
  <c r="AF989" i="64"/>
  <c r="AF1002" i="64" s="1"/>
  <c r="AF1711" i="64"/>
  <c r="AF637" i="64"/>
  <c r="AF588" i="64"/>
  <c r="AF603" i="64" s="1"/>
  <c r="X1656" i="64"/>
  <c r="X2462" i="64"/>
  <c r="X2479" i="64" s="1"/>
  <c r="X2411" i="64"/>
  <c r="X2428" i="64" s="1"/>
  <c r="X2436" i="64"/>
  <c r="X2453" i="64" s="1"/>
  <c r="X2385" i="64"/>
  <c r="X2402" i="64" s="1"/>
  <c r="X1601" i="64"/>
  <c r="X1624" i="64" s="1"/>
  <c r="X1785" i="64"/>
  <c r="X1798" i="64" s="1"/>
  <c r="X1633" i="64"/>
  <c r="X1647" i="64" s="1"/>
  <c r="X1490" i="64"/>
  <c r="X1525" i="64" s="1"/>
  <c r="X2514" i="64"/>
  <c r="X2528" i="64" s="1"/>
  <c r="X1579" i="64"/>
  <c r="X1592" i="64" s="1"/>
  <c r="X1872" i="64"/>
  <c r="X1899" i="64" s="1"/>
  <c r="X1940" i="64"/>
  <c r="X1963" i="64" s="1"/>
  <c r="X1908" i="64"/>
  <c r="X1931" i="64" s="1"/>
  <c r="X1454" i="64"/>
  <c r="X1481" i="64" s="1"/>
  <c r="X1534" i="64"/>
  <c r="X1972" i="64"/>
  <c r="X1997" i="64" s="1"/>
  <c r="X1418" i="64"/>
  <c r="X1445" i="64" s="1"/>
  <c r="X2006" i="64"/>
  <c r="X2031" i="64" s="1"/>
  <c r="X1383" i="64"/>
  <c r="X1410" i="64" s="1"/>
  <c r="X1348" i="64"/>
  <c r="X1375" i="64" s="1"/>
  <c r="X1324" i="64"/>
  <c r="X1339" i="64" s="1"/>
  <c r="X1230" i="64"/>
  <c r="X1245" i="64" s="1"/>
  <c r="X1254" i="64"/>
  <c r="X1267" i="64" s="1"/>
  <c r="X1102" i="64"/>
  <c r="X1078" i="64"/>
  <c r="X1093" i="64" s="1"/>
  <c r="X937" i="64"/>
  <c r="X952" i="64" s="1"/>
  <c r="X1687" i="64"/>
  <c r="X1702" i="64" s="1"/>
  <c r="X661" i="64"/>
  <c r="X560" i="64"/>
  <c r="X580" i="64" s="1"/>
  <c r="X612" i="64"/>
  <c r="X637" i="64"/>
  <c r="X1711" i="64"/>
  <c r="X588" i="64"/>
  <c r="X603" i="64" s="1"/>
  <c r="X989" i="64"/>
  <c r="X1002" i="64" s="1"/>
  <c r="CJ2441" i="64"/>
  <c r="CJ1661" i="64"/>
  <c r="CJ2467" i="64"/>
  <c r="CJ2416" i="64"/>
  <c r="CJ2390" i="64"/>
  <c r="CJ2407" i="64" s="1"/>
  <c r="CJ1638" i="64"/>
  <c r="CJ1652" i="64" s="1"/>
  <c r="CJ1606" i="64"/>
  <c r="CJ1584" i="64"/>
  <c r="CJ1597" i="64" s="1"/>
  <c r="CJ2519" i="64"/>
  <c r="CJ2533" i="64" s="1"/>
  <c r="CJ1539" i="64"/>
  <c r="CJ1574" i="64" s="1"/>
  <c r="CJ1945" i="64"/>
  <c r="CJ1968" i="64" s="1"/>
  <c r="CJ1877" i="64"/>
  <c r="CJ1904" i="64" s="1"/>
  <c r="CJ1790" i="64"/>
  <c r="CJ1803" i="64" s="1"/>
  <c r="CJ1495" i="64"/>
  <c r="CJ1530" i="64" s="1"/>
  <c r="CJ1459" i="64"/>
  <c r="CJ1486" i="64" s="1"/>
  <c r="CJ1913" i="64"/>
  <c r="CJ1936" i="64" s="1"/>
  <c r="CJ1353" i="64"/>
  <c r="CJ1380" i="64" s="1"/>
  <c r="CJ1423" i="64"/>
  <c r="CJ1450" i="64" s="1"/>
  <c r="CJ2011" i="64"/>
  <c r="CJ2036" i="64" s="1"/>
  <c r="CJ1388" i="64"/>
  <c r="CJ1415" i="64" s="1"/>
  <c r="CJ1235" i="64"/>
  <c r="CJ1083" i="64"/>
  <c r="CJ1098" i="64" s="1"/>
  <c r="CJ1259" i="64"/>
  <c r="CJ1272" i="64" s="1"/>
  <c r="CJ1329" i="64"/>
  <c r="CJ1977" i="64"/>
  <c r="CJ2002" i="64" s="1"/>
  <c r="CJ1107" i="64"/>
  <c r="CJ1692" i="64"/>
  <c r="CJ1707" i="64" s="1"/>
  <c r="CJ666" i="64"/>
  <c r="CJ679" i="64" s="1"/>
  <c r="CJ1716" i="64"/>
  <c r="CJ994" i="64"/>
  <c r="CJ1007" i="64" s="1"/>
  <c r="CJ942" i="64"/>
  <c r="CJ642" i="64"/>
  <c r="CJ409" i="64"/>
  <c r="CJ419" i="64" s="1"/>
  <c r="CJ617" i="64"/>
  <c r="CJ593" i="64"/>
  <c r="CB2441" i="64"/>
  <c r="CB1661" i="64"/>
  <c r="CB2467" i="64"/>
  <c r="CB2416" i="64"/>
  <c r="CB2390" i="64"/>
  <c r="CB2407" i="64" s="1"/>
  <c r="CB1638" i="64"/>
  <c r="CB1652" i="64" s="1"/>
  <c r="CB1606" i="64"/>
  <c r="CB2519" i="64"/>
  <c r="CB2533" i="64" s="1"/>
  <c r="CB1584" i="64"/>
  <c r="CB1597" i="64" s="1"/>
  <c r="CB1790" i="64"/>
  <c r="CB1803" i="64" s="1"/>
  <c r="CB1877" i="64"/>
  <c r="CB1904" i="64" s="1"/>
  <c r="CB1539" i="64"/>
  <c r="CB1574" i="64" s="1"/>
  <c r="CB1459" i="64"/>
  <c r="CB1486" i="64" s="1"/>
  <c r="CB1495" i="64"/>
  <c r="CB1530" i="64" s="1"/>
  <c r="CB1945" i="64"/>
  <c r="CB1968" i="64" s="1"/>
  <c r="CB1913" i="64"/>
  <c r="CB1936" i="64" s="1"/>
  <c r="CB1388" i="64"/>
  <c r="CB1415" i="64" s="1"/>
  <c r="CB2011" i="64"/>
  <c r="CB2036" i="64" s="1"/>
  <c r="CB1423" i="64"/>
  <c r="CB1450" i="64" s="1"/>
  <c r="CB1353" i="64"/>
  <c r="CB1380" i="64" s="1"/>
  <c r="CB1083" i="64"/>
  <c r="CB1098" i="64" s="1"/>
  <c r="CB1329" i="64"/>
  <c r="CB1235" i="64"/>
  <c r="CB1107" i="64"/>
  <c r="CB1977" i="64"/>
  <c r="CB2002" i="64" s="1"/>
  <c r="CB1692" i="64"/>
  <c r="CB1707" i="64" s="1"/>
  <c r="CB666" i="64"/>
  <c r="CB679" i="64" s="1"/>
  <c r="CB1259" i="64"/>
  <c r="CB1272" i="64" s="1"/>
  <c r="CB617" i="64"/>
  <c r="CB1716" i="64"/>
  <c r="CB409" i="64"/>
  <c r="CB419" i="64" s="1"/>
  <c r="CB593" i="64"/>
  <c r="CB994" i="64"/>
  <c r="CB1007" i="64" s="1"/>
  <c r="CB942" i="64"/>
  <c r="BT2441" i="64"/>
  <c r="BT1661" i="64"/>
  <c r="BT2467" i="64"/>
  <c r="BT2416" i="64"/>
  <c r="BT2390" i="64"/>
  <c r="BT2407" i="64" s="1"/>
  <c r="BT1638" i="64"/>
  <c r="BT1652" i="64" s="1"/>
  <c r="BT1606" i="64"/>
  <c r="BT1790" i="64"/>
  <c r="BT1803" i="64" s="1"/>
  <c r="BT1584" i="64"/>
  <c r="BT1597" i="64" s="1"/>
  <c r="BT2519" i="64"/>
  <c r="BT2533" i="64" s="1"/>
  <c r="BT1495" i="64"/>
  <c r="BT1530" i="64" s="1"/>
  <c r="BT1539" i="64"/>
  <c r="BT1574" i="64" s="1"/>
  <c r="BT1877" i="64"/>
  <c r="BT1904" i="64" s="1"/>
  <c r="BT1945" i="64"/>
  <c r="BT1968" i="64" s="1"/>
  <c r="BT1459" i="64"/>
  <c r="BT1486" i="64" s="1"/>
  <c r="BT1913" i="64"/>
  <c r="BT1936" i="64" s="1"/>
  <c r="BT2011" i="64"/>
  <c r="BT2036" i="64" s="1"/>
  <c r="BT1353" i="64"/>
  <c r="BT1380" i="64" s="1"/>
  <c r="BT1423" i="64"/>
  <c r="BT1450" i="64" s="1"/>
  <c r="BT1388" i="64"/>
  <c r="BT1415" i="64" s="1"/>
  <c r="BT1329" i="64"/>
  <c r="BT1083" i="64"/>
  <c r="BT1098" i="64" s="1"/>
  <c r="BT1235" i="64"/>
  <c r="BT1259" i="64"/>
  <c r="BT1272" i="64" s="1"/>
  <c r="BT1107" i="64"/>
  <c r="BT1977" i="64"/>
  <c r="BT2002" i="64" s="1"/>
  <c r="BT1692" i="64"/>
  <c r="BT1707" i="64" s="1"/>
  <c r="BT666" i="64"/>
  <c r="BT679" i="64" s="1"/>
  <c r="BT617" i="64"/>
  <c r="BT994" i="64"/>
  <c r="BT1007" i="64" s="1"/>
  <c r="BT942" i="64"/>
  <c r="BT1716" i="64"/>
  <c r="BT642" i="64"/>
  <c r="BT409" i="64"/>
  <c r="BT419" i="64" s="1"/>
  <c r="BT593" i="64"/>
  <c r="BL1661" i="64"/>
  <c r="BL2467" i="64"/>
  <c r="BL2416" i="64"/>
  <c r="BL2441" i="64"/>
  <c r="BL2390" i="64"/>
  <c r="BL2407" i="64" s="1"/>
  <c r="BL1638" i="64"/>
  <c r="BL1652" i="64" s="1"/>
  <c r="BL1606" i="64"/>
  <c r="BL2519" i="64"/>
  <c r="BL2533" i="64" s="1"/>
  <c r="BL1790" i="64"/>
  <c r="BL1803" i="64" s="1"/>
  <c r="BL1584" i="64"/>
  <c r="BL1597" i="64" s="1"/>
  <c r="BL1539" i="64"/>
  <c r="BL1574" i="64" s="1"/>
  <c r="BL1945" i="64"/>
  <c r="BL1968" i="64" s="1"/>
  <c r="BL1877" i="64"/>
  <c r="BL1904" i="64" s="1"/>
  <c r="BL1459" i="64"/>
  <c r="BL1486" i="64" s="1"/>
  <c r="BL1495" i="64"/>
  <c r="BL1530" i="64" s="1"/>
  <c r="BL1388" i="64"/>
  <c r="BL1415" i="64" s="1"/>
  <c r="BL2011" i="64"/>
  <c r="BL2036" i="64" s="1"/>
  <c r="BL1353" i="64"/>
  <c r="BL1380" i="64" s="1"/>
  <c r="BL1913" i="64"/>
  <c r="BL1936" i="64" s="1"/>
  <c r="BL1977" i="64"/>
  <c r="BL2002" i="64" s="1"/>
  <c r="BL1083" i="64"/>
  <c r="BL1098" i="64" s="1"/>
  <c r="BL1423" i="64"/>
  <c r="BL1450" i="64" s="1"/>
  <c r="BL1235" i="64"/>
  <c r="BL1259" i="64"/>
  <c r="BL1272" i="64" s="1"/>
  <c r="BL1107" i="64"/>
  <c r="BL1329" i="64"/>
  <c r="BL1692" i="64"/>
  <c r="BL1707" i="64" s="1"/>
  <c r="BL666" i="64"/>
  <c r="BL679" i="64" s="1"/>
  <c r="BL1716" i="64"/>
  <c r="BL409" i="64"/>
  <c r="BL419" i="64" s="1"/>
  <c r="BL994" i="64"/>
  <c r="BL1007" i="64" s="1"/>
  <c r="BL942" i="64"/>
  <c r="BL593" i="64"/>
  <c r="BL617" i="64"/>
  <c r="BD1661" i="64"/>
  <c r="BD2467" i="64"/>
  <c r="BD2416" i="64"/>
  <c r="BD2441" i="64"/>
  <c r="BD2390" i="64"/>
  <c r="BD2407" i="64" s="1"/>
  <c r="BD1606" i="64"/>
  <c r="BD1638" i="64"/>
  <c r="BD1652" i="64" s="1"/>
  <c r="BD1584" i="64"/>
  <c r="BD1597" i="64" s="1"/>
  <c r="BD1790" i="64"/>
  <c r="BD1803" i="64" s="1"/>
  <c r="BD2519" i="64"/>
  <c r="BD2533" i="64" s="1"/>
  <c r="BD1877" i="64"/>
  <c r="BD1904" i="64" s="1"/>
  <c r="BD1495" i="64"/>
  <c r="BD1530" i="64" s="1"/>
  <c r="BD1539" i="64"/>
  <c r="BD1574" i="64" s="1"/>
  <c r="BD1459" i="64"/>
  <c r="BD1486" i="64" s="1"/>
  <c r="BD1945" i="64"/>
  <c r="BD1968" i="64" s="1"/>
  <c r="BD1913" i="64"/>
  <c r="BD1936" i="64" s="1"/>
  <c r="BD1423" i="64"/>
  <c r="BD1450" i="64" s="1"/>
  <c r="BD2011" i="64"/>
  <c r="BD2036" i="64" s="1"/>
  <c r="BD1353" i="64"/>
  <c r="BD1380" i="64" s="1"/>
  <c r="BD1083" i="64"/>
  <c r="BD1098" i="64" s="1"/>
  <c r="BD1977" i="64"/>
  <c r="BD2002" i="64" s="1"/>
  <c r="BD1259" i="64"/>
  <c r="BD1272" i="64" s="1"/>
  <c r="BD1235" i="64"/>
  <c r="BD1329" i="64"/>
  <c r="BD1107" i="64"/>
  <c r="BD1388" i="64"/>
  <c r="BD1415" i="64" s="1"/>
  <c r="BD1692" i="64"/>
  <c r="BD1707" i="64" s="1"/>
  <c r="BD666" i="64"/>
  <c r="BD679" i="64" s="1"/>
  <c r="BD1716" i="64"/>
  <c r="BD642" i="64"/>
  <c r="BD409" i="64"/>
  <c r="BD419" i="64" s="1"/>
  <c r="BD617" i="64"/>
  <c r="BD593" i="64"/>
  <c r="AV1661" i="64"/>
  <c r="AV2467" i="64"/>
  <c r="AV2416" i="64"/>
  <c r="AV2441" i="64"/>
  <c r="AV2390" i="64"/>
  <c r="AV2407" i="64" s="1"/>
  <c r="AV1606" i="64"/>
  <c r="AV1638" i="64"/>
  <c r="AV1652" i="64" s="1"/>
  <c r="AV1790" i="64"/>
  <c r="AV1803" i="64" s="1"/>
  <c r="AV1584" i="64"/>
  <c r="AV1597" i="64" s="1"/>
  <c r="AV2519" i="64"/>
  <c r="AV2533" i="64" s="1"/>
  <c r="AV1495" i="64"/>
  <c r="AV1530" i="64" s="1"/>
  <c r="AV1539" i="64"/>
  <c r="AV1574" i="64" s="1"/>
  <c r="AV1877" i="64"/>
  <c r="AV1904" i="64" s="1"/>
  <c r="AV1945" i="64"/>
  <c r="AV1968" i="64" s="1"/>
  <c r="AV1459" i="64"/>
  <c r="AV1486" i="64" s="1"/>
  <c r="AV1913" i="64"/>
  <c r="AV1936" i="64" s="1"/>
  <c r="AV2011" i="64"/>
  <c r="AV2036" i="64" s="1"/>
  <c r="AV1423" i="64"/>
  <c r="AV1450" i="64" s="1"/>
  <c r="AV1388" i="64"/>
  <c r="AV1415" i="64" s="1"/>
  <c r="AV1353" i="64"/>
  <c r="AV1380" i="64" s="1"/>
  <c r="AV1083" i="64"/>
  <c r="AV1098" i="64" s="1"/>
  <c r="AV1977" i="64"/>
  <c r="AV2002" i="64" s="1"/>
  <c r="AV1329" i="64"/>
  <c r="AV1235" i="64"/>
  <c r="AV1107" i="64"/>
  <c r="AV1259" i="64"/>
  <c r="AV1272" i="64" s="1"/>
  <c r="AV1692" i="64"/>
  <c r="AV1707" i="64" s="1"/>
  <c r="AV666" i="64"/>
  <c r="AV679" i="64" s="1"/>
  <c r="AV994" i="64"/>
  <c r="AV1007" i="64" s="1"/>
  <c r="AV942" i="64"/>
  <c r="AV617" i="64"/>
  <c r="AV1716" i="64"/>
  <c r="AV409" i="64"/>
  <c r="AV419" i="64" s="1"/>
  <c r="AV593" i="64"/>
  <c r="AN1661" i="64"/>
  <c r="AN2467" i="64"/>
  <c r="AN2416" i="64"/>
  <c r="AN2390" i="64"/>
  <c r="AN2407" i="64" s="1"/>
  <c r="AN2441" i="64"/>
  <c r="AN1638" i="64"/>
  <c r="AN1652" i="64" s="1"/>
  <c r="AN1606" i="64"/>
  <c r="AN1584" i="64"/>
  <c r="AN1597" i="64" s="1"/>
  <c r="AN2519" i="64"/>
  <c r="AN2533" i="64" s="1"/>
  <c r="AN1790" i="64"/>
  <c r="AN1803" i="64" s="1"/>
  <c r="AN1495" i="64"/>
  <c r="AN1530" i="64" s="1"/>
  <c r="AN1877" i="64"/>
  <c r="AN1904" i="64" s="1"/>
  <c r="AN1539" i="64"/>
  <c r="AN1574" i="64" s="1"/>
  <c r="AN1459" i="64"/>
  <c r="AN1486" i="64" s="1"/>
  <c r="AN1945" i="64"/>
  <c r="AN1968" i="64" s="1"/>
  <c r="AN1913" i="64"/>
  <c r="AN1936" i="64" s="1"/>
  <c r="AN1388" i="64"/>
  <c r="AN1415" i="64" s="1"/>
  <c r="AN2011" i="64"/>
  <c r="AN2036" i="64" s="1"/>
  <c r="AN1353" i="64"/>
  <c r="AN1380" i="64" s="1"/>
  <c r="AN1423" i="64"/>
  <c r="AN1450" i="64" s="1"/>
  <c r="AN1329" i="64"/>
  <c r="AN1083" i="64"/>
  <c r="AN1098" i="64" s="1"/>
  <c r="AN1235" i="64"/>
  <c r="AN1977" i="64"/>
  <c r="AN2002" i="64" s="1"/>
  <c r="AN1259" i="64"/>
  <c r="AN1272" i="64" s="1"/>
  <c r="AN1107" i="64"/>
  <c r="AN1692" i="64"/>
  <c r="AN1707" i="64" s="1"/>
  <c r="AN666" i="64"/>
  <c r="AN679" i="64" s="1"/>
  <c r="AN617" i="64"/>
  <c r="AN1716" i="64"/>
  <c r="AN642" i="64"/>
  <c r="AN409" i="64"/>
  <c r="AN419" i="64" s="1"/>
  <c r="AN593" i="64"/>
  <c r="AN994" i="64"/>
  <c r="AN1007" i="64" s="1"/>
  <c r="AN942" i="64"/>
  <c r="AF1661" i="64"/>
  <c r="AF2467" i="64"/>
  <c r="AF2416" i="64"/>
  <c r="AF2441" i="64"/>
  <c r="AF2390" i="64"/>
  <c r="AF2407" i="64" s="1"/>
  <c r="AF1638" i="64"/>
  <c r="AF1652" i="64" s="1"/>
  <c r="AF1606" i="64"/>
  <c r="AF1790" i="64"/>
  <c r="AF1803" i="64" s="1"/>
  <c r="AF1584" i="64"/>
  <c r="AF1597" i="64" s="1"/>
  <c r="AF1945" i="64"/>
  <c r="AF1968" i="64" s="1"/>
  <c r="AF2519" i="64"/>
  <c r="AF2533" i="64" s="1"/>
  <c r="AF1539" i="64"/>
  <c r="AF1574" i="64" s="1"/>
  <c r="AF1495" i="64"/>
  <c r="AF1530" i="64" s="1"/>
  <c r="AF1877" i="64"/>
  <c r="AF1904" i="64" s="1"/>
  <c r="AF1459" i="64"/>
  <c r="AF1486" i="64" s="1"/>
  <c r="AF1913" i="64"/>
  <c r="AF1936" i="64" s="1"/>
  <c r="AF2011" i="64"/>
  <c r="AF2036" i="64" s="1"/>
  <c r="AF1353" i="64"/>
  <c r="AF1380" i="64" s="1"/>
  <c r="AF1388" i="64"/>
  <c r="AF1415" i="64" s="1"/>
  <c r="AF1083" i="64"/>
  <c r="AF1098" i="64" s="1"/>
  <c r="AF1235" i="64"/>
  <c r="AF1423" i="64"/>
  <c r="AF1450" i="64" s="1"/>
  <c r="AF1259" i="64"/>
  <c r="AF1272" i="64" s="1"/>
  <c r="AF1977" i="64"/>
  <c r="AF2002" i="64" s="1"/>
  <c r="AF1107" i="64"/>
  <c r="AF1329" i="64"/>
  <c r="AF1692" i="64"/>
  <c r="AF1707" i="64" s="1"/>
  <c r="AF666" i="64"/>
  <c r="AF679" i="64" s="1"/>
  <c r="AF994" i="64"/>
  <c r="AF1007" i="64" s="1"/>
  <c r="AF942" i="64"/>
  <c r="AF617" i="64"/>
  <c r="AF1716" i="64"/>
  <c r="AF409" i="64"/>
  <c r="AF419" i="64" s="1"/>
  <c r="AF593" i="64"/>
  <c r="X1661" i="64"/>
  <c r="X2467" i="64"/>
  <c r="X2416" i="64"/>
  <c r="X2441" i="64"/>
  <c r="X2390" i="64"/>
  <c r="X2407" i="64" s="1"/>
  <c r="X1638" i="64"/>
  <c r="X1652" i="64" s="1"/>
  <c r="X1606" i="64"/>
  <c r="X1584" i="64"/>
  <c r="X1597" i="64" s="1"/>
  <c r="X1539" i="64"/>
  <c r="X1574" i="64" s="1"/>
  <c r="X1790" i="64"/>
  <c r="X1803" i="64" s="1"/>
  <c r="X1495" i="64"/>
  <c r="X1530" i="64" s="1"/>
  <c r="X1877" i="64"/>
  <c r="X1904" i="64" s="1"/>
  <c r="X2519" i="64"/>
  <c r="X2533" i="64" s="1"/>
  <c r="X1945" i="64"/>
  <c r="X1968" i="64" s="1"/>
  <c r="X1459" i="64"/>
  <c r="X1486" i="64" s="1"/>
  <c r="X1913" i="64"/>
  <c r="X1936" i="64" s="1"/>
  <c r="X1423" i="64"/>
  <c r="X1450" i="64" s="1"/>
  <c r="X2011" i="64"/>
  <c r="X2036" i="64" s="1"/>
  <c r="X1388" i="64"/>
  <c r="X1415" i="64" s="1"/>
  <c r="X1353" i="64"/>
  <c r="X1380" i="64" s="1"/>
  <c r="X1083" i="64"/>
  <c r="X1098" i="64" s="1"/>
  <c r="X1259" i="64"/>
  <c r="X1272" i="64" s="1"/>
  <c r="X1235" i="64"/>
  <c r="X1329" i="64"/>
  <c r="X1977" i="64"/>
  <c r="X2002" i="64" s="1"/>
  <c r="X1107" i="64"/>
  <c r="X1692" i="64"/>
  <c r="X1707" i="64" s="1"/>
  <c r="X666" i="64"/>
  <c r="X679" i="64" s="1"/>
  <c r="X617" i="64"/>
  <c r="X1716" i="64"/>
  <c r="X994" i="64"/>
  <c r="X1007" i="64" s="1"/>
  <c r="X942" i="64"/>
  <c r="X642" i="64"/>
  <c r="X409" i="64"/>
  <c r="X419" i="64" s="1"/>
  <c r="X593" i="64"/>
  <c r="CK1660" i="64"/>
  <c r="CK2466" i="64"/>
  <c r="CK2415" i="64"/>
  <c r="CK1637" i="64"/>
  <c r="CK1605" i="64"/>
  <c r="CK2440" i="64"/>
  <c r="CK2389" i="64"/>
  <c r="CK1583" i="64"/>
  <c r="CK1789" i="64"/>
  <c r="CK2518" i="64"/>
  <c r="CK1944" i="64"/>
  <c r="CK1538" i="64"/>
  <c r="CK1494" i="64"/>
  <c r="CK1458" i="64"/>
  <c r="CK1912" i="64"/>
  <c r="CK1876" i="64"/>
  <c r="CK1422" i="64"/>
  <c r="CK2010" i="64"/>
  <c r="CK1352" i="64"/>
  <c r="CK1328" i="64"/>
  <c r="CK1976" i="64"/>
  <c r="CK1387" i="64"/>
  <c r="CK1234" i="64"/>
  <c r="CK1249" i="64" s="1"/>
  <c r="CK1106" i="64"/>
  <c r="CK1225" i="64" s="1"/>
  <c r="CK941" i="64"/>
  <c r="CK665" i="64"/>
  <c r="CK678" i="64" s="1"/>
  <c r="CK641" i="64"/>
  <c r="CK993" i="64"/>
  <c r="CK616" i="64"/>
  <c r="CK1715" i="64"/>
  <c r="CK1258" i="64"/>
  <c r="CK592" i="64"/>
  <c r="CK1691" i="64"/>
  <c r="CK564" i="64"/>
  <c r="CC1660" i="64"/>
  <c r="CC2466" i="64"/>
  <c r="CC2440" i="64"/>
  <c r="CC2415" i="64"/>
  <c r="CC1605" i="64"/>
  <c r="CC2389" i="64"/>
  <c r="CC1583" i="64"/>
  <c r="CC1637" i="64"/>
  <c r="CC1789" i="64"/>
  <c r="CC2518" i="64"/>
  <c r="CC1944" i="64"/>
  <c r="CC1538" i="64"/>
  <c r="CC1494" i="64"/>
  <c r="CC1912" i="64"/>
  <c r="CC1876" i="64"/>
  <c r="CC1422" i="64"/>
  <c r="CC2010" i="64"/>
  <c r="CC1352" i="64"/>
  <c r="CC1387" i="64"/>
  <c r="CC1328" i="64"/>
  <c r="CC1976" i="64"/>
  <c r="CC1458" i="64"/>
  <c r="CC1234" i="64"/>
  <c r="CC1249" i="64" s="1"/>
  <c r="CC1258" i="64"/>
  <c r="CC941" i="64"/>
  <c r="CC665" i="64"/>
  <c r="CC678" i="64" s="1"/>
  <c r="CC1106" i="64"/>
  <c r="CC1225" i="64" s="1"/>
  <c r="CC641" i="64"/>
  <c r="CC993" i="64"/>
  <c r="CC1691" i="64"/>
  <c r="CC616" i="64"/>
  <c r="CC1715" i="64"/>
  <c r="CC592" i="64"/>
  <c r="CC564" i="64"/>
  <c r="BU1660" i="64"/>
  <c r="BU2466" i="64"/>
  <c r="BU2440" i="64"/>
  <c r="BU1637" i="64"/>
  <c r="BU2415" i="64"/>
  <c r="BU1605" i="64"/>
  <c r="BU1583" i="64"/>
  <c r="BU2518" i="64"/>
  <c r="BU2389" i="64"/>
  <c r="BU1944" i="64"/>
  <c r="BU1789" i="64"/>
  <c r="BU1538" i="64"/>
  <c r="BU1494" i="64"/>
  <c r="BU1458" i="64"/>
  <c r="BU1422" i="64"/>
  <c r="BU1387" i="64"/>
  <c r="BU2010" i="64"/>
  <c r="BU1352" i="64"/>
  <c r="BU1328" i="64"/>
  <c r="BU1912" i="64"/>
  <c r="BU1976" i="64"/>
  <c r="BU1876" i="64"/>
  <c r="BU1234" i="64"/>
  <c r="BU1249" i="64" s="1"/>
  <c r="BU1258" i="64"/>
  <c r="BU941" i="64"/>
  <c r="BU1106" i="64"/>
  <c r="BU1225" i="64" s="1"/>
  <c r="BU665" i="64"/>
  <c r="BU678" i="64" s="1"/>
  <c r="BU641" i="64"/>
  <c r="BU993" i="64"/>
  <c r="BU616" i="64"/>
  <c r="BU1715" i="64"/>
  <c r="BU592" i="64"/>
  <c r="BU1691" i="64"/>
  <c r="BU564" i="64"/>
  <c r="BM1660" i="64"/>
  <c r="BM2466" i="64"/>
  <c r="BM2440" i="64"/>
  <c r="BM2415" i="64"/>
  <c r="BM2389" i="64"/>
  <c r="BM1637" i="64"/>
  <c r="BM1583" i="64"/>
  <c r="BM1789" i="64"/>
  <c r="BM2518" i="64"/>
  <c r="BM1944" i="64"/>
  <c r="BM1605" i="64"/>
  <c r="BM1538" i="64"/>
  <c r="BM1494" i="64"/>
  <c r="BM1458" i="64"/>
  <c r="BM1912" i="64"/>
  <c r="BM1876" i="64"/>
  <c r="BM1422" i="64"/>
  <c r="BM2010" i="64"/>
  <c r="BM1352" i="64"/>
  <c r="BM1328" i="64"/>
  <c r="BM1387" i="64"/>
  <c r="BM1976" i="64"/>
  <c r="BM1258" i="64"/>
  <c r="BM1234" i="64"/>
  <c r="BM1249" i="64" s="1"/>
  <c r="BM941" i="64"/>
  <c r="BM665" i="64"/>
  <c r="BM678" i="64" s="1"/>
  <c r="BM641" i="64"/>
  <c r="BM993" i="64"/>
  <c r="BM1691" i="64"/>
  <c r="BM616" i="64"/>
  <c r="BM1715" i="64"/>
  <c r="BM592" i="64"/>
  <c r="BM1106" i="64"/>
  <c r="BM1225" i="64" s="1"/>
  <c r="BM564" i="64"/>
  <c r="BE1660" i="64"/>
  <c r="BE2466" i="64"/>
  <c r="BE2440" i="64"/>
  <c r="BE2389" i="64"/>
  <c r="BE1637" i="64"/>
  <c r="BE2415" i="64"/>
  <c r="BE1605" i="64"/>
  <c r="BE1583" i="64"/>
  <c r="BE2518" i="64"/>
  <c r="BE1944" i="64"/>
  <c r="BE1538" i="64"/>
  <c r="BE1789" i="64"/>
  <c r="BE1494" i="64"/>
  <c r="BE1912" i="64"/>
  <c r="BE1876" i="64"/>
  <c r="BE1422" i="64"/>
  <c r="BE2010" i="64"/>
  <c r="BE1458" i="64"/>
  <c r="BE1387" i="64"/>
  <c r="BE1352" i="64"/>
  <c r="BE1328" i="64"/>
  <c r="BE1976" i="64"/>
  <c r="BE1234" i="64"/>
  <c r="BE1249" i="64" s="1"/>
  <c r="BE941" i="64"/>
  <c r="BE665" i="64"/>
  <c r="BE678" i="64" s="1"/>
  <c r="BE1106" i="64"/>
  <c r="BE1225" i="64" s="1"/>
  <c r="BE1258" i="64"/>
  <c r="BE641" i="64"/>
  <c r="BE993" i="64"/>
  <c r="BE616" i="64"/>
  <c r="BE1715" i="64"/>
  <c r="BE592" i="64"/>
  <c r="BE1691" i="64"/>
  <c r="BE564" i="64"/>
  <c r="AW1660" i="64"/>
  <c r="AW2466" i="64"/>
  <c r="AW2440" i="64"/>
  <c r="AW1637" i="64"/>
  <c r="AW2389" i="64"/>
  <c r="AW1605" i="64"/>
  <c r="AW1583" i="64"/>
  <c r="AW2415" i="64"/>
  <c r="AW2518" i="64"/>
  <c r="AW1789" i="64"/>
  <c r="AW1944" i="64"/>
  <c r="AW1538" i="64"/>
  <c r="AW1494" i="64"/>
  <c r="AW1458" i="64"/>
  <c r="AW1912" i="64"/>
  <c r="AW1876" i="64"/>
  <c r="AW1422" i="64"/>
  <c r="AW1387" i="64"/>
  <c r="AW2010" i="64"/>
  <c r="AW1352" i="64"/>
  <c r="AW1328" i="64"/>
  <c r="AW1976" i="64"/>
  <c r="AW1234" i="64"/>
  <c r="AW1249" i="64" s="1"/>
  <c r="AW1258" i="64"/>
  <c r="AW1106" i="64"/>
  <c r="AW1225" i="64" s="1"/>
  <c r="AW941" i="64"/>
  <c r="AW665" i="64"/>
  <c r="AW678" i="64" s="1"/>
  <c r="AW641" i="64"/>
  <c r="AW993" i="64"/>
  <c r="AW1691" i="64"/>
  <c r="AW616" i="64"/>
  <c r="AW1715" i="64"/>
  <c r="AW592" i="64"/>
  <c r="AW564" i="64"/>
  <c r="AO1660" i="64"/>
  <c r="AO2466" i="64"/>
  <c r="AO2440" i="64"/>
  <c r="AO2389" i="64"/>
  <c r="AO1637" i="64"/>
  <c r="AO1605" i="64"/>
  <c r="AO2415" i="64"/>
  <c r="AO1583" i="64"/>
  <c r="AO1789" i="64"/>
  <c r="AO2518" i="64"/>
  <c r="AO1944" i="64"/>
  <c r="AO1538" i="64"/>
  <c r="AO1494" i="64"/>
  <c r="AO1458" i="64"/>
  <c r="AO1912" i="64"/>
  <c r="AO1876" i="64"/>
  <c r="AO1422" i="64"/>
  <c r="AO2010" i="64"/>
  <c r="AO1352" i="64"/>
  <c r="AO1328" i="64"/>
  <c r="AO1387" i="64"/>
  <c r="AO1976" i="64"/>
  <c r="AO1234" i="64"/>
  <c r="AO1249" i="64" s="1"/>
  <c r="AO1258" i="64"/>
  <c r="AO941" i="64"/>
  <c r="AO665" i="64"/>
  <c r="AO678" i="64" s="1"/>
  <c r="AO641" i="64"/>
  <c r="AO1106" i="64"/>
  <c r="AO1225" i="64" s="1"/>
  <c r="AO993" i="64"/>
  <c r="AO616" i="64"/>
  <c r="AO1715" i="64"/>
  <c r="AO592" i="64"/>
  <c r="AO1691" i="64"/>
  <c r="AO564" i="64"/>
  <c r="AG1660" i="64"/>
  <c r="AG2466" i="64"/>
  <c r="AG2440" i="64"/>
  <c r="AG2415" i="64"/>
  <c r="AG1637" i="64"/>
  <c r="AG2389" i="64"/>
  <c r="AG1605" i="64"/>
  <c r="AG1583" i="64"/>
  <c r="AG2518" i="64"/>
  <c r="AG1789" i="64"/>
  <c r="AG1538" i="64"/>
  <c r="AG1494" i="64"/>
  <c r="AG1944" i="64"/>
  <c r="AG1458" i="64"/>
  <c r="AG1422" i="64"/>
  <c r="AG2010" i="64"/>
  <c r="AG1387" i="64"/>
  <c r="AG1352" i="64"/>
  <c r="AG1328" i="64"/>
  <c r="AG1912" i="64"/>
  <c r="AG1876" i="64"/>
  <c r="AG1976" i="64"/>
  <c r="AG1258" i="64"/>
  <c r="AG941" i="64"/>
  <c r="AG1106" i="64"/>
  <c r="AG1225" i="64" s="1"/>
  <c r="AG665" i="64"/>
  <c r="AG678" i="64" s="1"/>
  <c r="AG1234" i="64"/>
  <c r="AG1249" i="64" s="1"/>
  <c r="AG641" i="64"/>
  <c r="AG993" i="64"/>
  <c r="AG1691" i="64"/>
  <c r="AG616" i="64"/>
  <c r="AG1715" i="64"/>
  <c r="AG592" i="64"/>
  <c r="AG564" i="64"/>
  <c r="Y1660" i="64"/>
  <c r="Y2466" i="64"/>
  <c r="Y2440" i="64"/>
  <c r="Y2415" i="64"/>
  <c r="Y1605" i="64"/>
  <c r="Y2389" i="64"/>
  <c r="Y1637" i="64"/>
  <c r="Y1583" i="64"/>
  <c r="Y1789" i="64"/>
  <c r="Y2518" i="64"/>
  <c r="Y1538" i="64"/>
  <c r="Y1494" i="64"/>
  <c r="Y1944" i="64"/>
  <c r="Y1458" i="64"/>
  <c r="Y1912" i="64"/>
  <c r="Y1876" i="64"/>
  <c r="Y1422" i="64"/>
  <c r="Y2010" i="64"/>
  <c r="Y1352" i="64"/>
  <c r="Y1328" i="64"/>
  <c r="Y1976" i="64"/>
  <c r="Y1387" i="64"/>
  <c r="Y1106" i="64"/>
  <c r="Y1225" i="64" s="1"/>
  <c r="Y941" i="64"/>
  <c r="Y1258" i="64"/>
  <c r="Y665" i="64"/>
  <c r="Y678" i="64" s="1"/>
  <c r="Y641" i="64"/>
  <c r="Y993" i="64"/>
  <c r="Y1234" i="64"/>
  <c r="Y1249" i="64" s="1"/>
  <c r="Y616" i="64"/>
  <c r="Y1715" i="64"/>
  <c r="Y592" i="64"/>
  <c r="Y1691" i="64"/>
  <c r="Y564" i="64"/>
  <c r="CL1657" i="64"/>
  <c r="CL1679" i="64" s="1"/>
  <c r="CL2463" i="64"/>
  <c r="CL2480" i="64" s="1"/>
  <c r="CL2437" i="64"/>
  <c r="CL2454" i="64" s="1"/>
  <c r="CL2412" i="64"/>
  <c r="CL2429" i="64" s="1"/>
  <c r="CL2386" i="64"/>
  <c r="CL2403" i="64" s="1"/>
  <c r="CL1602" i="64"/>
  <c r="CL1625" i="64" s="1"/>
  <c r="CL1634" i="64"/>
  <c r="CL1648" i="64" s="1"/>
  <c r="CL1580" i="64"/>
  <c r="CL1593" i="64" s="1"/>
  <c r="CL1786" i="64"/>
  <c r="CL1799" i="64" s="1"/>
  <c r="CL2515" i="64"/>
  <c r="CL2529" i="64" s="1"/>
  <c r="CL1535" i="64"/>
  <c r="CL1570" i="64" s="1"/>
  <c r="CL1491" i="64"/>
  <c r="CL1526" i="64" s="1"/>
  <c r="CL1941" i="64"/>
  <c r="CL1964" i="64" s="1"/>
  <c r="CL1873" i="64"/>
  <c r="CL1900" i="64" s="1"/>
  <c r="CL1909" i="64"/>
  <c r="CL1932" i="64" s="1"/>
  <c r="CL1455" i="64"/>
  <c r="CL1482" i="64" s="1"/>
  <c r="CL1419" i="64"/>
  <c r="CL1446" i="64" s="1"/>
  <c r="CL2007" i="64"/>
  <c r="CL2032" i="64" s="1"/>
  <c r="CL1349" i="64"/>
  <c r="CL1376" i="64" s="1"/>
  <c r="CL1384" i="64"/>
  <c r="CL1411" i="64" s="1"/>
  <c r="CL1325" i="64"/>
  <c r="CL1973" i="64"/>
  <c r="CL1998" i="64" s="1"/>
  <c r="CL1255" i="64"/>
  <c r="CL1268" i="64" s="1"/>
  <c r="CL1079" i="64"/>
  <c r="CL1094" i="64" s="1"/>
  <c r="CL938" i="64"/>
  <c r="CL953" i="64" s="1"/>
  <c r="CL1231" i="64"/>
  <c r="CL1246" i="64" s="1"/>
  <c r="CL662" i="64"/>
  <c r="CL675" i="64" s="1"/>
  <c r="CL638" i="64"/>
  <c r="CL1103" i="64"/>
  <c r="CL990" i="64"/>
  <c r="CL1003" i="64" s="1"/>
  <c r="CL613" i="64"/>
  <c r="CL1688" i="64"/>
  <c r="CL1703" i="64" s="1"/>
  <c r="CL1712" i="64"/>
  <c r="CL1727" i="64" s="1"/>
  <c r="CL589" i="64"/>
  <c r="CL561" i="64"/>
  <c r="CD1657" i="64"/>
  <c r="CD1679" i="64" s="1"/>
  <c r="CD2463" i="64"/>
  <c r="CD2480" i="64" s="1"/>
  <c r="CD2437" i="64"/>
  <c r="CD2454" i="64" s="1"/>
  <c r="CD2412" i="64"/>
  <c r="CD2429" i="64" s="1"/>
  <c r="CD2386" i="64"/>
  <c r="CD2403" i="64" s="1"/>
  <c r="CD1634" i="64"/>
  <c r="CD1648" i="64" s="1"/>
  <c r="CD1602" i="64"/>
  <c r="CD1625" i="64" s="1"/>
  <c r="CD1580" i="64"/>
  <c r="CD1593" i="64" s="1"/>
  <c r="CD2515" i="64"/>
  <c r="CD2529" i="64" s="1"/>
  <c r="CD1535" i="64"/>
  <c r="CD1570" i="64" s="1"/>
  <c r="CD1786" i="64"/>
  <c r="CD1799" i="64" s="1"/>
  <c r="CD1491" i="64"/>
  <c r="CD1526" i="64" s="1"/>
  <c r="CD1941" i="64"/>
  <c r="CD1964" i="64" s="1"/>
  <c r="CD1455" i="64"/>
  <c r="CD1482" i="64" s="1"/>
  <c r="CD1419" i="64"/>
  <c r="CD1446" i="64" s="1"/>
  <c r="CD1384" i="64"/>
  <c r="CD1411" i="64" s="1"/>
  <c r="CD2007" i="64"/>
  <c r="CD2032" i="64" s="1"/>
  <c r="CD1909" i="64"/>
  <c r="CD1932" i="64" s="1"/>
  <c r="CD1873" i="64"/>
  <c r="CD1900" i="64" s="1"/>
  <c r="CD1349" i="64"/>
  <c r="CD1376" i="64" s="1"/>
  <c r="CD1325" i="64"/>
  <c r="CD1973" i="64"/>
  <c r="CD1998" i="64" s="1"/>
  <c r="CD1255" i="64"/>
  <c r="CD1268" i="64" s="1"/>
  <c r="CD1079" i="64"/>
  <c r="CD1094" i="64" s="1"/>
  <c r="CD938" i="64"/>
  <c r="CD953" i="64" s="1"/>
  <c r="CD1103" i="64"/>
  <c r="CD662" i="64"/>
  <c r="CD675" i="64" s="1"/>
  <c r="CD638" i="64"/>
  <c r="CD1231" i="64"/>
  <c r="CD1246" i="64" s="1"/>
  <c r="CD990" i="64"/>
  <c r="CD1003" i="64" s="1"/>
  <c r="CD613" i="64"/>
  <c r="CD1712" i="64"/>
  <c r="CD1727" i="64" s="1"/>
  <c r="CD589" i="64"/>
  <c r="CD1688" i="64"/>
  <c r="CD1703" i="64" s="1"/>
  <c r="CD561" i="64"/>
  <c r="BV1657" i="64"/>
  <c r="BV1679" i="64" s="1"/>
  <c r="BV2463" i="64"/>
  <c r="BV2480" i="64" s="1"/>
  <c r="BV2437" i="64"/>
  <c r="BV2454" i="64" s="1"/>
  <c r="BV2412" i="64"/>
  <c r="BV2429" i="64" s="1"/>
  <c r="BV1634" i="64"/>
  <c r="BV1648" i="64" s="1"/>
  <c r="BV2386" i="64"/>
  <c r="BV2403" i="64" s="1"/>
  <c r="BV1602" i="64"/>
  <c r="BV1625" i="64" s="1"/>
  <c r="BV1580" i="64"/>
  <c r="BV1593" i="64" s="1"/>
  <c r="BV1786" i="64"/>
  <c r="BV1799" i="64" s="1"/>
  <c r="BV2515" i="64"/>
  <c r="BV2529" i="64" s="1"/>
  <c r="BV1535" i="64"/>
  <c r="BV1570" i="64" s="1"/>
  <c r="BV1491" i="64"/>
  <c r="BV1526" i="64" s="1"/>
  <c r="BV1941" i="64"/>
  <c r="BV1964" i="64" s="1"/>
  <c r="BV1455" i="64"/>
  <c r="BV1482" i="64" s="1"/>
  <c r="BV1873" i="64"/>
  <c r="BV1900" i="64" s="1"/>
  <c r="BV1909" i="64"/>
  <c r="BV1932" i="64" s="1"/>
  <c r="BV1419" i="64"/>
  <c r="BV1446" i="64" s="1"/>
  <c r="BV2007" i="64"/>
  <c r="BV2032" i="64" s="1"/>
  <c r="BV1349" i="64"/>
  <c r="BV1376" i="64" s="1"/>
  <c r="BV1325" i="64"/>
  <c r="BV1384" i="64"/>
  <c r="BV1411" i="64" s="1"/>
  <c r="BV1973" i="64"/>
  <c r="BV1998" i="64" s="1"/>
  <c r="BV1255" i="64"/>
  <c r="BV1268" i="64" s="1"/>
  <c r="BV1103" i="64"/>
  <c r="BV1079" i="64"/>
  <c r="BV1094" i="64" s="1"/>
  <c r="BV1231" i="64"/>
  <c r="BV1246" i="64" s="1"/>
  <c r="BV938" i="64"/>
  <c r="BV953" i="64" s="1"/>
  <c r="BV662" i="64"/>
  <c r="BV675" i="64" s="1"/>
  <c r="BV638" i="64"/>
  <c r="BV990" i="64"/>
  <c r="BV1003" i="64" s="1"/>
  <c r="BV613" i="64"/>
  <c r="BV1688" i="64"/>
  <c r="BV1703" i="64" s="1"/>
  <c r="BV1712" i="64"/>
  <c r="BV1727" i="64" s="1"/>
  <c r="BV589" i="64"/>
  <c r="BV561" i="64"/>
  <c r="BN1657" i="64"/>
  <c r="BN1679" i="64" s="1"/>
  <c r="BN2463" i="64"/>
  <c r="BN2480" i="64" s="1"/>
  <c r="BN2437" i="64"/>
  <c r="BN2454" i="64" s="1"/>
  <c r="BN1634" i="64"/>
  <c r="BN1648" i="64" s="1"/>
  <c r="BN2412" i="64"/>
  <c r="BN2429" i="64" s="1"/>
  <c r="BN2386" i="64"/>
  <c r="BN2403" i="64" s="1"/>
  <c r="BN1602" i="64"/>
  <c r="BN1625" i="64" s="1"/>
  <c r="BN1580" i="64"/>
  <c r="BN1593" i="64" s="1"/>
  <c r="BN2515" i="64"/>
  <c r="BN2529" i="64" s="1"/>
  <c r="BN1535" i="64"/>
  <c r="BN1570" i="64" s="1"/>
  <c r="BN1941" i="64"/>
  <c r="BN1964" i="64" s="1"/>
  <c r="BN1491" i="64"/>
  <c r="BN1526" i="64" s="1"/>
  <c r="BN1873" i="64"/>
  <c r="BN1900" i="64" s="1"/>
  <c r="BN1909" i="64"/>
  <c r="BN1932" i="64" s="1"/>
  <c r="BN1455" i="64"/>
  <c r="BN1482" i="64" s="1"/>
  <c r="BN1419" i="64"/>
  <c r="BN1446" i="64" s="1"/>
  <c r="BN1786" i="64"/>
  <c r="BN1799" i="64" s="1"/>
  <c r="BN2007" i="64"/>
  <c r="BN2032" i="64" s="1"/>
  <c r="BN1384" i="64"/>
  <c r="BN1411" i="64" s="1"/>
  <c r="BN1349" i="64"/>
  <c r="BN1376" i="64" s="1"/>
  <c r="BN1325" i="64"/>
  <c r="BN1973" i="64"/>
  <c r="BN1998" i="64" s="1"/>
  <c r="BN1079" i="64"/>
  <c r="BN1094" i="64" s="1"/>
  <c r="BN938" i="64"/>
  <c r="BN953" i="64" s="1"/>
  <c r="BN1255" i="64"/>
  <c r="BN1268" i="64" s="1"/>
  <c r="BN662" i="64"/>
  <c r="BN675" i="64" s="1"/>
  <c r="BN1231" i="64"/>
  <c r="BN1246" i="64" s="1"/>
  <c r="BN1103" i="64"/>
  <c r="BN638" i="64"/>
  <c r="BN990" i="64"/>
  <c r="BN1003" i="64" s="1"/>
  <c r="BN613" i="64"/>
  <c r="BN1712" i="64"/>
  <c r="BN1727" i="64" s="1"/>
  <c r="BN589" i="64"/>
  <c r="BN1688" i="64"/>
  <c r="BN1703" i="64" s="1"/>
  <c r="BN561" i="64"/>
  <c r="BF1657" i="64"/>
  <c r="BF1679" i="64" s="1"/>
  <c r="BF2463" i="64"/>
  <c r="BF2480" i="64" s="1"/>
  <c r="BF2437" i="64"/>
  <c r="BF2454" i="64" s="1"/>
  <c r="BF2412" i="64"/>
  <c r="BF2429" i="64" s="1"/>
  <c r="BF2386" i="64"/>
  <c r="BF2403" i="64" s="1"/>
  <c r="BF1634" i="64"/>
  <c r="BF1648" i="64" s="1"/>
  <c r="BF1602" i="64"/>
  <c r="BF1625" i="64" s="1"/>
  <c r="BF1580" i="64"/>
  <c r="BF1593" i="64" s="1"/>
  <c r="BF2515" i="64"/>
  <c r="BF2529" i="64" s="1"/>
  <c r="BF1786" i="64"/>
  <c r="BF1799" i="64" s="1"/>
  <c r="BF1535" i="64"/>
  <c r="BF1570" i="64" s="1"/>
  <c r="BF1491" i="64"/>
  <c r="BF1526" i="64" s="1"/>
  <c r="BF1941" i="64"/>
  <c r="BF1964" i="64" s="1"/>
  <c r="BF1455" i="64"/>
  <c r="BF1482" i="64" s="1"/>
  <c r="BF1873" i="64"/>
  <c r="BF1900" i="64" s="1"/>
  <c r="BF1419" i="64"/>
  <c r="BF1446" i="64" s="1"/>
  <c r="BF1384" i="64"/>
  <c r="BF1411" i="64" s="1"/>
  <c r="BF2007" i="64"/>
  <c r="BF2032" i="64" s="1"/>
  <c r="BF1349" i="64"/>
  <c r="BF1376" i="64" s="1"/>
  <c r="BF1325" i="64"/>
  <c r="BF1909" i="64"/>
  <c r="BF1932" i="64" s="1"/>
  <c r="BF1973" i="64"/>
  <c r="BF1998" i="64" s="1"/>
  <c r="BF1255" i="64"/>
  <c r="BF1268" i="64" s="1"/>
  <c r="BF1079" i="64"/>
  <c r="BF1094" i="64" s="1"/>
  <c r="BF938" i="64"/>
  <c r="BF953" i="64" s="1"/>
  <c r="BF1103" i="64"/>
  <c r="BF662" i="64"/>
  <c r="BF675" i="64" s="1"/>
  <c r="BF638" i="64"/>
  <c r="BF990" i="64"/>
  <c r="BF1003" i="64" s="1"/>
  <c r="BF613" i="64"/>
  <c r="BF1688" i="64"/>
  <c r="BF1703" i="64" s="1"/>
  <c r="BF1712" i="64"/>
  <c r="BF1727" i="64" s="1"/>
  <c r="BF1231" i="64"/>
  <c r="BF1246" i="64" s="1"/>
  <c r="BF589" i="64"/>
  <c r="BF561" i="64"/>
  <c r="AX1657" i="64"/>
  <c r="AX1679" i="64" s="1"/>
  <c r="AX2463" i="64"/>
  <c r="AX2480" i="64" s="1"/>
  <c r="AX2437" i="64"/>
  <c r="AX2454" i="64" s="1"/>
  <c r="AX2412" i="64"/>
  <c r="AX2429" i="64" s="1"/>
  <c r="AX1634" i="64"/>
  <c r="AX1648" i="64" s="1"/>
  <c r="AX2386" i="64"/>
  <c r="AX2403" i="64" s="1"/>
  <c r="AX1602" i="64"/>
  <c r="AX1625" i="64" s="1"/>
  <c r="AX1580" i="64"/>
  <c r="AX1593" i="64" s="1"/>
  <c r="AX1786" i="64"/>
  <c r="AX1799" i="64" s="1"/>
  <c r="AX2515" i="64"/>
  <c r="AX2529" i="64" s="1"/>
  <c r="AX1535" i="64"/>
  <c r="AX1570" i="64" s="1"/>
  <c r="AX1941" i="64"/>
  <c r="AX1964" i="64" s="1"/>
  <c r="AX1491" i="64"/>
  <c r="AX1526" i="64" s="1"/>
  <c r="AX1873" i="64"/>
  <c r="AX1900" i="64" s="1"/>
  <c r="AX1455" i="64"/>
  <c r="AX1482" i="64" s="1"/>
  <c r="AX1909" i="64"/>
  <c r="AX1932" i="64" s="1"/>
  <c r="AX1419" i="64"/>
  <c r="AX1446" i="64" s="1"/>
  <c r="AX2007" i="64"/>
  <c r="AX2032" i="64" s="1"/>
  <c r="AX1349" i="64"/>
  <c r="AX1376" i="64" s="1"/>
  <c r="AX1325" i="64"/>
  <c r="AX1384" i="64"/>
  <c r="AX1411" i="64" s="1"/>
  <c r="AX1973" i="64"/>
  <c r="AX1998" i="64" s="1"/>
  <c r="AX1255" i="64"/>
  <c r="AX1268" i="64" s="1"/>
  <c r="AX1079" i="64"/>
  <c r="AX1094" i="64" s="1"/>
  <c r="AX1103" i="64"/>
  <c r="AX938" i="64"/>
  <c r="AX953" i="64" s="1"/>
  <c r="AX1231" i="64"/>
  <c r="AX1246" i="64" s="1"/>
  <c r="AX662" i="64"/>
  <c r="AX675" i="64" s="1"/>
  <c r="AX638" i="64"/>
  <c r="AX990" i="64"/>
  <c r="AX1003" i="64" s="1"/>
  <c r="AX613" i="64"/>
  <c r="AX1712" i="64"/>
  <c r="AX1727" i="64" s="1"/>
  <c r="AX589" i="64"/>
  <c r="AX1688" i="64"/>
  <c r="AX1703" i="64" s="1"/>
  <c r="AX561" i="64"/>
  <c r="AP1657" i="64"/>
  <c r="AP1679" i="64" s="1"/>
  <c r="AP2463" i="64"/>
  <c r="AP2480" i="64" s="1"/>
  <c r="AP2437" i="64"/>
  <c r="AP2454" i="64" s="1"/>
  <c r="AP2412" i="64"/>
  <c r="AP2429" i="64" s="1"/>
  <c r="AP2386" i="64"/>
  <c r="AP2403" i="64" s="1"/>
  <c r="AP1602" i="64"/>
  <c r="AP1625" i="64" s="1"/>
  <c r="AP1634" i="64"/>
  <c r="AP1648" i="64" s="1"/>
  <c r="AP1580" i="64"/>
  <c r="AP1593" i="64" s="1"/>
  <c r="AP2515" i="64"/>
  <c r="AP2529" i="64" s="1"/>
  <c r="AP1786" i="64"/>
  <c r="AP1799" i="64" s="1"/>
  <c r="AP1535" i="64"/>
  <c r="AP1570" i="64" s="1"/>
  <c r="AP1491" i="64"/>
  <c r="AP1526" i="64" s="1"/>
  <c r="AP1941" i="64"/>
  <c r="AP1964" i="64" s="1"/>
  <c r="AP1909" i="64"/>
  <c r="AP1932" i="64" s="1"/>
  <c r="AP1455" i="64"/>
  <c r="AP1482" i="64" s="1"/>
  <c r="AP1419" i="64"/>
  <c r="AP1446" i="64" s="1"/>
  <c r="AP1873" i="64"/>
  <c r="AP1900" i="64" s="1"/>
  <c r="AP2007" i="64"/>
  <c r="AP2032" i="64" s="1"/>
  <c r="AP1384" i="64"/>
  <c r="AP1411" i="64" s="1"/>
  <c r="AP1349" i="64"/>
  <c r="AP1376" i="64" s="1"/>
  <c r="AP1325" i="64"/>
  <c r="AP1973" i="64"/>
  <c r="AP1998" i="64" s="1"/>
  <c r="AP1255" i="64"/>
  <c r="AP1268" i="64" s="1"/>
  <c r="AP1079" i="64"/>
  <c r="AP1094" i="64" s="1"/>
  <c r="AP938" i="64"/>
  <c r="AP953" i="64" s="1"/>
  <c r="AP662" i="64"/>
  <c r="AP675" i="64" s="1"/>
  <c r="AP1231" i="64"/>
  <c r="AP1246" i="64" s="1"/>
  <c r="AP638" i="64"/>
  <c r="AP990" i="64"/>
  <c r="AP1003" i="64" s="1"/>
  <c r="AP613" i="64"/>
  <c r="AP1688" i="64"/>
  <c r="AP1703" i="64" s="1"/>
  <c r="AP1712" i="64"/>
  <c r="AP1727" i="64" s="1"/>
  <c r="AP589" i="64"/>
  <c r="AP1103" i="64"/>
  <c r="AP561" i="64"/>
  <c r="AH1657" i="64"/>
  <c r="AH1679" i="64" s="1"/>
  <c r="AH2463" i="64"/>
  <c r="AH2480" i="64" s="1"/>
  <c r="AH2437" i="64"/>
  <c r="AH2454" i="64" s="1"/>
  <c r="AH2412" i="64"/>
  <c r="AH2429" i="64" s="1"/>
  <c r="AH2386" i="64"/>
  <c r="AH2403" i="64" s="1"/>
  <c r="AH1602" i="64"/>
  <c r="AH1625" i="64" s="1"/>
  <c r="AH1634" i="64"/>
  <c r="AH1648" i="64" s="1"/>
  <c r="AH1580" i="64"/>
  <c r="AH1593" i="64" s="1"/>
  <c r="AH1786" i="64"/>
  <c r="AH1799" i="64" s="1"/>
  <c r="AH2515" i="64"/>
  <c r="AH2529" i="64" s="1"/>
  <c r="AH1941" i="64"/>
  <c r="AH1964" i="64" s="1"/>
  <c r="AH1455" i="64"/>
  <c r="AH1482" i="64" s="1"/>
  <c r="AH1873" i="64"/>
  <c r="AH1900" i="64" s="1"/>
  <c r="AH1535" i="64"/>
  <c r="AH1570" i="64" s="1"/>
  <c r="AH1909" i="64"/>
  <c r="AH1932" i="64" s="1"/>
  <c r="AH1419" i="64"/>
  <c r="AH1446" i="64" s="1"/>
  <c r="AH2007" i="64"/>
  <c r="AH2032" i="64" s="1"/>
  <c r="AH1349" i="64"/>
  <c r="AH1376" i="64" s="1"/>
  <c r="AH1325" i="64"/>
  <c r="AH1491" i="64"/>
  <c r="AH1526" i="64" s="1"/>
  <c r="AH1973" i="64"/>
  <c r="AH1998" i="64" s="1"/>
  <c r="AH1384" i="64"/>
  <c r="AH1411" i="64" s="1"/>
  <c r="AH1255" i="64"/>
  <c r="AH1268" i="64" s="1"/>
  <c r="AH1231" i="64"/>
  <c r="AH1246" i="64" s="1"/>
  <c r="AH1079" i="64"/>
  <c r="AH1094" i="64" s="1"/>
  <c r="AH938" i="64"/>
  <c r="AH953" i="64" s="1"/>
  <c r="AH662" i="64"/>
  <c r="AH675" i="64" s="1"/>
  <c r="AH1103" i="64"/>
  <c r="AH638" i="64"/>
  <c r="AH990" i="64"/>
  <c r="AH1003" i="64" s="1"/>
  <c r="AH613" i="64"/>
  <c r="AH1712" i="64"/>
  <c r="AH1727" i="64" s="1"/>
  <c r="AH589" i="64"/>
  <c r="AH1688" i="64"/>
  <c r="AH1703" i="64" s="1"/>
  <c r="AH561" i="64"/>
  <c r="Z1657" i="64"/>
  <c r="Z1679" i="64" s="1"/>
  <c r="Z2463" i="64"/>
  <c r="Z2480" i="64" s="1"/>
  <c r="Z2437" i="64"/>
  <c r="Z2454" i="64" s="1"/>
  <c r="Z2386" i="64"/>
  <c r="Z2403" i="64" s="1"/>
  <c r="Z1634" i="64"/>
  <c r="Z1648" i="64" s="1"/>
  <c r="Z1602" i="64"/>
  <c r="Z1625" i="64" s="1"/>
  <c r="Z2412" i="64"/>
  <c r="Z2429" i="64" s="1"/>
  <c r="Z1580" i="64"/>
  <c r="Z1593" i="64" s="1"/>
  <c r="Z2515" i="64"/>
  <c r="Z2529" i="64" s="1"/>
  <c r="Z1491" i="64"/>
  <c r="Z1526" i="64" s="1"/>
  <c r="Z1535" i="64"/>
  <c r="Z1570" i="64" s="1"/>
  <c r="Z1941" i="64"/>
  <c r="Z1964" i="64" s="1"/>
  <c r="Z1786" i="64"/>
  <c r="Z1799" i="64" s="1"/>
  <c r="Z1873" i="64"/>
  <c r="Z1900" i="64" s="1"/>
  <c r="Z1909" i="64"/>
  <c r="Z1932" i="64" s="1"/>
  <c r="Z1455" i="64"/>
  <c r="Z1482" i="64" s="1"/>
  <c r="Z1419" i="64"/>
  <c r="Z1446" i="64" s="1"/>
  <c r="Z2007" i="64"/>
  <c r="Z2032" i="64" s="1"/>
  <c r="Z1349" i="64"/>
  <c r="Z1376" i="64" s="1"/>
  <c r="Z1384" i="64"/>
  <c r="Z1411" i="64" s="1"/>
  <c r="Z1325" i="64"/>
  <c r="Z1973" i="64"/>
  <c r="Z1998" i="64" s="1"/>
  <c r="Z1255" i="64"/>
  <c r="Z1268" i="64" s="1"/>
  <c r="Z1079" i="64"/>
  <c r="Z1094" i="64" s="1"/>
  <c r="Z938" i="64"/>
  <c r="Z953" i="64" s="1"/>
  <c r="Z1231" i="64"/>
  <c r="Z1246" i="64" s="1"/>
  <c r="Z1103" i="64"/>
  <c r="Z662" i="64"/>
  <c r="Z675" i="64" s="1"/>
  <c r="Z638" i="64"/>
  <c r="Z990" i="64"/>
  <c r="Z1003" i="64" s="1"/>
  <c r="Z613" i="64"/>
  <c r="Z1688" i="64"/>
  <c r="Z1703" i="64" s="1"/>
  <c r="Z1712" i="64"/>
  <c r="Z1727"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O455" i="64"/>
  <c r="BC455" i="64"/>
  <c r="BN455" i="64"/>
  <c r="CB455" i="64"/>
  <c r="AE458" i="64"/>
  <c r="AR458" i="64"/>
  <c r="BD458" i="64"/>
  <c r="BR458" i="64"/>
  <c r="CC458" i="64"/>
  <c r="W459" i="64"/>
  <c r="AJ459" i="64"/>
  <c r="AV459" i="64"/>
  <c r="BJ459" i="64"/>
  <c r="BU459" i="64"/>
  <c r="CI459" i="64"/>
  <c r="Z1711" i="64"/>
  <c r="AM1711" i="64"/>
  <c r="AY1711" i="64"/>
  <c r="BM1711" i="64"/>
  <c r="BX1711" i="64"/>
  <c r="W1712" i="64"/>
  <c r="W1727" i="64" s="1"/>
  <c r="AY1712" i="64"/>
  <c r="AY1727" i="64" s="1"/>
  <c r="CE1712" i="64"/>
  <c r="CE1727" i="64" s="1"/>
  <c r="BG1715" i="64"/>
  <c r="AY1716" i="64"/>
  <c r="AG560" i="64"/>
  <c r="AG580" i="64" s="1"/>
  <c r="Y561" i="64"/>
  <c r="CK561" i="64"/>
  <c r="BT564" i="64"/>
  <c r="BL565" i="64"/>
  <c r="AL588" i="64"/>
  <c r="AL603" i="64" s="1"/>
  <c r="AD589" i="64"/>
  <c r="BY592" i="64"/>
  <c r="BQ593" i="64"/>
  <c r="AQ612" i="64"/>
  <c r="AI613" i="64"/>
  <c r="Z616" i="64"/>
  <c r="CL616" i="64"/>
  <c r="CI637" i="64"/>
  <c r="AN641" i="64"/>
  <c r="AS1688" i="64"/>
  <c r="AS1703" i="64" s="1"/>
  <c r="CE1691" i="64"/>
  <c r="BZ990" i="64"/>
  <c r="BZ1003" i="64" s="1"/>
  <c r="CA994" i="64"/>
  <c r="CA1007" i="64" s="1"/>
  <c r="BZ662" i="64"/>
  <c r="BZ675" i="64" s="1"/>
  <c r="CE1079" i="64"/>
  <c r="CE1094" i="64" s="1"/>
  <c r="BE1107" i="64"/>
  <c r="AQ1255" i="64"/>
  <c r="AQ1268" i="64" s="1"/>
  <c r="S385" i="64"/>
  <c r="S386" i="64"/>
  <c r="S381" i="64"/>
  <c r="S382" i="64"/>
  <c r="S395" i="64" s="1"/>
  <c r="E252" i="64"/>
  <c r="E2404" i="64"/>
  <c r="E676" i="64"/>
  <c r="E1447" i="64"/>
  <c r="E954" i="64"/>
  <c r="E656" i="64"/>
  <c r="E83" i="64"/>
  <c r="E1597" i="64"/>
  <c r="E1596" i="64"/>
  <c r="E957" i="64"/>
  <c r="E956" i="64"/>
  <c r="E584" i="64"/>
  <c r="E678" i="64"/>
  <c r="E1594" i="64"/>
  <c r="E2455" i="64"/>
  <c r="E1483" i="64"/>
  <c r="E1904" i="64"/>
  <c r="E70" i="64"/>
  <c r="E1004" i="64"/>
  <c r="E1095" i="64"/>
  <c r="E201" i="64"/>
  <c r="E200" i="64"/>
  <c r="E605" i="64"/>
  <c r="E1486" i="64"/>
  <c r="E1485" i="64"/>
  <c r="E1450" i="64"/>
  <c r="E1449" i="64"/>
  <c r="E2456" i="64"/>
  <c r="E2432" i="64"/>
  <c r="E2431" i="64"/>
  <c r="E2481" i="64"/>
  <c r="E2430" i="64"/>
  <c r="E423" i="64"/>
  <c r="E101" i="64"/>
  <c r="E100" i="64"/>
  <c r="E482" i="64"/>
  <c r="BE968" i="64" a="1"/>
  <c r="AH968" i="64" a="1"/>
  <c r="DA968" i="64" a="1"/>
  <c r="BX968" i="64" a="1"/>
  <c r="CV968" i="64" a="1"/>
  <c r="AO968" i="64" a="1"/>
  <c r="BC968" i="64" a="1"/>
  <c r="CR968" i="64" a="1"/>
  <c r="BQ968" i="64" a="1"/>
  <c r="T968" i="64" a="1"/>
  <c r="CE968" i="64" a="1"/>
  <c r="BK968" i="64" a="1"/>
  <c r="CC968" i="64" a="1"/>
  <c r="X968" i="64" a="1"/>
  <c r="BS968" i="64" a="1"/>
  <c r="CG968" i="64" a="1"/>
  <c r="AJ968" i="64" a="1"/>
  <c r="BJ968" i="64" a="1"/>
  <c r="BH968" i="64" a="1"/>
  <c r="CL968" i="64" a="1"/>
  <c r="Y968" i="64" a="1"/>
  <c r="AD968" i="64" a="1"/>
  <c r="DJ968" i="64" a="1"/>
  <c r="AM968" i="64" a="1"/>
  <c r="CH968" i="64" a="1"/>
  <c r="CB968" i="64" a="1"/>
  <c r="BA968" i="64" a="1"/>
  <c r="BO968" i="64" a="1"/>
  <c r="BM968" i="64" a="1"/>
  <c r="DH968" i="64" a="1"/>
  <c r="CY968" i="64" a="1"/>
  <c r="AR968" i="64" a="1"/>
  <c r="BV968" i="64" a="1"/>
  <c r="CT968" i="64" a="1"/>
  <c r="W968" i="64" a="1"/>
  <c r="BR968" i="64" a="1"/>
  <c r="AK968" i="64" a="1"/>
  <c r="DF968" i="64" a="1"/>
  <c r="AY968" i="64" a="1"/>
  <c r="DD968" i="64" a="1"/>
  <c r="AW968" i="64" a="1"/>
  <c r="BL968" i="64" a="1"/>
  <c r="BY968" i="64" a="1"/>
  <c r="AB968" i="64" a="1"/>
  <c r="CW968" i="64" a="1"/>
  <c r="BF968" i="64" a="1"/>
  <c r="CJ968" i="64" a="1"/>
  <c r="BB968" i="64" a="1"/>
  <c r="AU968" i="64" a="1"/>
  <c r="U968" i="64" a="1"/>
  <c r="CP968" i="64" a="1"/>
  <c r="AI968" i="64" a="1"/>
  <c r="AF968" i="64" a="1"/>
  <c r="AG968" i="64" a="1"/>
  <c r="CX968" i="64" a="1"/>
  <c r="BI968" i="64" a="1"/>
  <c r="DB968" i="64" a="1"/>
  <c r="BW968" i="64" a="1"/>
  <c r="AP968" i="64" a="1"/>
  <c r="DK968" i="64" a="1"/>
  <c r="BT968" i="64" a="1"/>
  <c r="DI968" i="64" a="1"/>
  <c r="AL968" i="64" a="1"/>
  <c r="CF968" i="64" a="1"/>
  <c r="AV968" i="64" a="1"/>
  <c r="S968" i="64" a="1"/>
  <c r="CD968" i="64" a="1"/>
  <c r="AA968" i="64" a="1"/>
  <c r="CZ968" i="64" a="1"/>
  <c r="AS968" i="64" a="1"/>
  <c r="BG968" i="64" a="1"/>
  <c r="CA968" i="64" a="1"/>
  <c r="Z968" i="64" a="1"/>
  <c r="CK968" i="64" a="1"/>
  <c r="CU968" i="64" a="1"/>
  <c r="BD968" i="64" a="1"/>
  <c r="CS968" i="64" a="1"/>
  <c r="V968" i="64" a="1"/>
  <c r="DG968" i="64" a="1"/>
  <c r="BP968" i="64" a="1"/>
  <c r="DE968" i="64" a="1"/>
  <c r="BN968" i="64" a="1"/>
  <c r="DC968" i="64" a="1"/>
  <c r="AE968" i="64" a="1"/>
  <c r="AC968" i="64" a="1"/>
  <c r="AT968" i="64" a="1"/>
  <c r="AQ968" i="64" a="1"/>
  <c r="BU968" i="64" a="1"/>
  <c r="AN968" i="64" a="1"/>
  <c r="CI968" i="64" a="1"/>
  <c r="CQ968" i="64" a="1"/>
  <c r="AZ968" i="64" a="1"/>
  <c r="CO968" i="64" a="1"/>
  <c r="AX968" i="64" a="1"/>
  <c r="BZ968" i="64" a="1"/>
  <c r="DI497" i="64" a="1"/>
  <c r="AM497" i="64" a="1"/>
  <c r="BA497" i="64" a="1"/>
  <c r="CT497" i="64" a="1"/>
  <c r="CE497" i="64" a="1"/>
  <c r="DD497" i="64" a="1"/>
  <c r="AX497" i="64" a="1"/>
  <c r="CL497" i="64" a="1"/>
  <c r="DB497" i="64" a="1"/>
  <c r="BJ497" i="64" a="1"/>
  <c r="BT497" i="64" a="1"/>
  <c r="BH497" i="64" a="1"/>
  <c r="BV497" i="64" a="1"/>
  <c r="CS497" i="64" a="1"/>
  <c r="W497" i="64" a="1"/>
  <c r="AK497" i="64" a="1"/>
  <c r="BO497" i="64" a="1"/>
  <c r="AH497" i="64" a="1"/>
  <c r="CK497" i="64" a="1"/>
  <c r="CC497" i="64" a="1"/>
  <c r="BE497" i="64" a="1"/>
  <c r="CZ497" i="64" a="1"/>
  <c r="AT497" i="64" a="1"/>
  <c r="CX497" i="64" a="1"/>
  <c r="AR497" i="64" a="1"/>
  <c r="CV497" i="64" a="1"/>
  <c r="CH497" i="64" a="1"/>
  <c r="DG497" i="64" a="1"/>
  <c r="U497" i="64" a="1"/>
  <c r="AY497" i="64" a="1"/>
  <c r="BM497" i="64" a="1"/>
  <c r="CA497" i="64" a="1"/>
  <c r="AD497" i="64" a="1"/>
  <c r="AP497" i="64" a="1"/>
  <c r="AB497" i="64" a="1"/>
  <c r="DJ497" i="64" a="1"/>
  <c r="BW497" i="64" a="1"/>
  <c r="BR497" i="64" a="1"/>
  <c r="CQ497" i="64" a="1"/>
  <c r="BU497" i="64" a="1"/>
  <c r="CF497" i="64" a="1"/>
  <c r="DE497" i="64" a="1"/>
  <c r="AI497" i="64" a="1"/>
  <c r="AW497" i="64" a="1"/>
  <c r="DA497" i="64" a="1"/>
  <c r="BK497" i="64" a="1"/>
  <c r="BY497" i="64" a="1"/>
  <c r="BG497" i="64" a="1"/>
  <c r="Y497" i="64" a="1"/>
  <c r="X497" i="64" a="1"/>
  <c r="BB497" i="64" a="1"/>
  <c r="BP497" i="64" a="1"/>
  <c r="CO497" i="64" a="1"/>
  <c r="S497" i="64" a="1"/>
  <c r="Z497" i="64" a="1"/>
  <c r="AG497" i="64" a="1"/>
  <c r="CB497" i="64" a="1"/>
  <c r="AU497" i="64" a="1"/>
  <c r="BI497" i="64" a="1"/>
  <c r="CJ497" i="64" a="1"/>
  <c r="AQ497" i="64" a="1"/>
  <c r="CI497" i="64" a="1"/>
  <c r="DH497" i="64" a="1"/>
  <c r="AL497" i="64" a="1"/>
  <c r="AZ497" i="64" a="1"/>
  <c r="DC497" i="64" a="1"/>
  <c r="BL497" i="64" a="1"/>
  <c r="AE497" i="64" a="1"/>
  <c r="BF497" i="64" a="1"/>
  <c r="AS497" i="64" a="1"/>
  <c r="AA497" i="64" a="1"/>
  <c r="BS497" i="64" a="1"/>
  <c r="CR497" i="64" a="1"/>
  <c r="V497" i="64" a="1"/>
  <c r="CU497" i="64" a="1"/>
  <c r="CG497" i="64" a="1"/>
  <c r="DF497" i="64" a="1"/>
  <c r="AJ497" i="64" a="1"/>
  <c r="CD497" i="64" a="1"/>
  <c r="AV497" i="64" a="1"/>
  <c r="DK497" i="64" a="1"/>
  <c r="CY497" i="64" a="1"/>
  <c r="AC497" i="64" a="1"/>
  <c r="AO497" i="64" a="1"/>
  <c r="CW497" i="64" a="1"/>
  <c r="AN497" i="64" a="1"/>
  <c r="BC497" i="64" a="1"/>
  <c r="BQ497" i="64" a="1"/>
  <c r="CP497" i="64" a="1"/>
  <c r="T497" i="64" a="1"/>
  <c r="BD497" i="64" a="1"/>
  <c r="BN497" i="64" a="1"/>
  <c r="AF497" i="64" a="1"/>
  <c r="BZ497" i="64" a="1"/>
  <c r="BX497" i="64" a="1"/>
  <c r="BQ2330" i="64" a="1"/>
  <c r="DH693" i="64" a="1"/>
  <c r="W732" i="64" a="1"/>
  <c r="BL810" i="64" a="1"/>
  <c r="AO810" i="64" a="1"/>
  <c r="CB810" i="64" a="1"/>
  <c r="CQ2275" i="64" a="1"/>
  <c r="CF1551" i="64" a="1"/>
  <c r="AN465" i="64" a="1"/>
  <c r="CP2275" i="64" a="1"/>
  <c r="BE810" i="64" a="1"/>
  <c r="AZ730" i="64" a="1"/>
  <c r="AS810" i="64" a="1"/>
  <c r="AN730" i="64" a="1"/>
  <c r="Z810" i="64" a="1"/>
  <c r="BJ2330" i="64" a="1"/>
  <c r="DK730" i="64" a="1"/>
  <c r="CP1021" i="64" a="1"/>
  <c r="AJ810" i="64" a="1"/>
  <c r="CO1046" i="64"/>
  <c r="CC1551" i="64" a="1"/>
  <c r="V1021" i="64" a="1"/>
  <c r="BO730" i="64" a="1"/>
  <c r="AB2330" i="64" a="1"/>
  <c r="CI2330" i="64" a="1"/>
  <c r="AB1551" i="64" a="1"/>
  <c r="AE730" i="64" a="1"/>
  <c r="W2330" i="64" a="1"/>
  <c r="DK693" i="64" a="1"/>
  <c r="AA1046" i="64"/>
  <c r="CS465" i="64" a="1"/>
  <c r="AF1551" i="64" a="1"/>
  <c r="BZ730" i="64" a="1"/>
  <c r="CI730" i="64" a="1"/>
  <c r="BR1551" i="64" a="1"/>
  <c r="AC1046" i="64"/>
  <c r="DD691" i="64" a="1"/>
  <c r="AO730" i="64" a="1"/>
  <c r="BT465" i="64" a="1"/>
  <c r="DI691" i="64" a="1"/>
  <c r="BN2330" i="64" a="1"/>
  <c r="DA1046" i="64"/>
  <c r="CS693" i="64" a="1"/>
  <c r="BM730" i="64" a="1"/>
  <c r="AT1551" i="64" a="1"/>
  <c r="CX1046" i="64"/>
  <c r="CH810" i="64" a="1"/>
  <c r="CW1021" i="64" a="1"/>
  <c r="DB693" i="64" a="1"/>
  <c r="AR730" i="64" a="1"/>
  <c r="AP1551" i="64" a="1"/>
  <c r="CP691" i="64" a="1"/>
  <c r="BR465" i="64" a="1"/>
  <c r="AC1021" i="64" a="1"/>
  <c r="DF693" i="64" a="1"/>
  <c r="AH1551" i="64" a="1"/>
  <c r="CT691" i="64" a="1"/>
  <c r="T1551" i="64" a="1"/>
  <c r="BS465" i="64" a="1"/>
  <c r="AV730" i="64" a="1"/>
  <c r="CG465" i="64" a="1"/>
  <c r="CV465" i="64" a="1"/>
  <c r="AD810" i="64" a="1"/>
  <c r="W465" i="64" a="1"/>
  <c r="AJ730" i="64" a="1"/>
  <c r="BG730" i="64" a="1"/>
  <c r="CY691" i="64" a="1"/>
  <c r="AD465" i="64" a="1"/>
  <c r="AH2330" i="64" a="1"/>
  <c r="BS810" i="64" a="1"/>
  <c r="BT730" i="64" a="1"/>
  <c r="AT465" i="64" a="1"/>
  <c r="CB730" i="64" a="1"/>
  <c r="AJ465" i="64" a="1"/>
  <c r="AN2330" i="64" a="1"/>
  <c r="CT465" i="64" a="1"/>
  <c r="AL1551" i="64" a="1"/>
  <c r="CY1046" i="64"/>
  <c r="AK810" i="64" a="1"/>
  <c r="BA1551" i="64" a="1"/>
  <c r="CO1021" i="64" a="1"/>
  <c r="AV2330" i="64" a="1"/>
  <c r="CZ1046" i="64"/>
  <c r="AB1021" i="64" a="1"/>
  <c r="BA730" i="64" a="1"/>
  <c r="CH2330" i="64" a="1"/>
  <c r="CA1551" i="64" a="1"/>
  <c r="CJ465" i="64" a="1"/>
  <c r="AX465" i="64" a="1"/>
  <c r="CE2330" i="64" a="1"/>
  <c r="AC2330" i="64" a="1"/>
  <c r="AG465" i="64" a="1"/>
  <c r="AL730" i="64" a="1"/>
  <c r="BJ810" i="64" a="1"/>
  <c r="BR2330" i="64" a="1"/>
  <c r="CO2275" i="64" a="1"/>
  <c r="CQ693" i="64" a="1"/>
  <c r="BL730" i="64" a="1"/>
  <c r="BC1551" i="64" a="1"/>
  <c r="BC730" i="64" a="1"/>
  <c r="CP732" i="64" a="1"/>
  <c r="DE465" i="64" a="1"/>
  <c r="DH730" i="64" a="1"/>
  <c r="W1046" i="64"/>
  <c r="BD730" i="64" a="1"/>
  <c r="CU465" i="64" a="1"/>
  <c r="BY2330" i="64" a="1"/>
  <c r="V810" i="64" a="1"/>
  <c r="BH730" i="64" a="1"/>
  <c r="CL2330" i="64" a="1"/>
  <c r="BI465" i="64" a="1"/>
  <c r="CL1551" i="64" a="1"/>
  <c r="BN1551" i="64" a="1"/>
  <c r="AU810" i="64" a="1"/>
  <c r="BF1551" i="64" a="1"/>
  <c r="BW730" i="64" a="1"/>
  <c r="X1046" i="64"/>
  <c r="BV465" i="64" a="1"/>
  <c r="S1021" i="64" a="1"/>
  <c r="CU1021" i="64" a="1"/>
  <c r="CB2330" i="64" a="1"/>
  <c r="DJ730" i="64" a="1"/>
  <c r="AA730" i="64" a="1"/>
  <c r="CQ732" i="64" a="1"/>
  <c r="CT732" i="64" a="1"/>
  <c r="V2330" i="64" a="1"/>
  <c r="BO1551" i="64" a="1"/>
  <c r="BJ465" i="64" a="1"/>
  <c r="U810" i="64" a="1"/>
  <c r="DJ465" i="64" a="1"/>
  <c r="Y1046" i="64"/>
  <c r="AQ465" i="64" a="1"/>
  <c r="DH691" i="64" a="1"/>
  <c r="AI2330" i="64" a="1"/>
  <c r="AN810" i="64" a="1"/>
  <c r="AH730" i="64" a="1"/>
  <c r="AZ465" i="64" a="1"/>
  <c r="W730" i="64" a="1"/>
  <c r="DI465" i="64" a="1"/>
  <c r="T1021" i="64" a="1"/>
  <c r="CI465" i="64" a="1"/>
  <c r="CJ2330" i="64" a="1"/>
  <c r="CX732" i="64" a="1"/>
  <c r="BZ2330" i="64" a="1"/>
  <c r="Z1021" i="64" a="1"/>
  <c r="CQ691" i="64" a="1"/>
  <c r="BS730" i="64" a="1"/>
  <c r="BI2330" i="64" a="1"/>
  <c r="AM2330" i="64" a="1"/>
  <c r="BL1551" i="64" a="1"/>
  <c r="AP465" i="64" a="1"/>
  <c r="CT693" i="64" a="1"/>
  <c r="CT730" i="64" a="1"/>
  <c r="CS730" i="64" a="1"/>
  <c r="BD465" i="64" a="1"/>
  <c r="AC465" i="64" a="1"/>
  <c r="BX810" i="64" a="1"/>
  <c r="DG691" i="64" a="1"/>
  <c r="AV465" i="64" a="1"/>
  <c r="CO732" i="64" a="1"/>
  <c r="CY1021" i="64" a="1"/>
  <c r="T1046" i="64"/>
  <c r="CY730" i="64" a="1"/>
  <c r="DA691" i="64" a="1"/>
  <c r="CA810" i="64" a="1"/>
  <c r="DC465" i="64" a="1"/>
  <c r="AR1551" i="64" a="1"/>
  <c r="S1551" i="64" a="1"/>
  <c r="S732" i="64" a="1"/>
  <c r="CQ465" i="64" a="1"/>
  <c r="CG730" i="64" a="1"/>
  <c r="CD730" i="64" a="1"/>
  <c r="BA465" i="64" a="1"/>
  <c r="DE730" i="64" a="1"/>
  <c r="CX465" i="64" a="1"/>
  <c r="BF730" i="64" a="1"/>
  <c r="BS2330" i="64" a="1"/>
  <c r="Y465" i="64" a="1"/>
  <c r="CJ810" i="64" a="1"/>
  <c r="Z730" i="64" a="1"/>
  <c r="Y1021" i="64" a="1"/>
  <c r="AX810" i="64" a="1"/>
  <c r="BI810" i="64" a="1"/>
  <c r="DA1021" i="64" a="1"/>
  <c r="AO2330" i="64" a="1"/>
  <c r="BF810" i="64" a="1"/>
  <c r="BU1551" i="64" a="1"/>
  <c r="CO465" i="64" a="1"/>
  <c r="BB730" i="64" a="1"/>
  <c r="CP2302" i="64" a="1"/>
  <c r="BY810" i="64" a="1"/>
  <c r="AF730" i="64" a="1"/>
  <c r="U1551" i="64" a="1"/>
  <c r="BG1551" i="64" a="1"/>
  <c r="BE465" i="64" a="1"/>
  <c r="CY465" i="64" a="1"/>
  <c r="U730" i="64" a="1"/>
  <c r="BE2330" i="64" a="1"/>
  <c r="AP2330" i="64" a="1"/>
  <c r="X2330" i="64" a="1"/>
  <c r="CP1046" i="64"/>
  <c r="AM465" i="64" a="1"/>
  <c r="X1021" i="64" a="1"/>
  <c r="Z1551" i="64" a="1"/>
  <c r="AE810" i="64" a="1"/>
  <c r="CV693" i="64" a="1"/>
  <c r="CS1046" i="64"/>
  <c r="AA465" i="64" a="1"/>
  <c r="CX691" i="64" a="1"/>
  <c r="CL810" i="64" a="1"/>
  <c r="AF810" i="64" a="1"/>
  <c r="DE693" i="64" a="1"/>
  <c r="AE465" i="64" a="1"/>
  <c r="AW1551" i="64" a="1"/>
  <c r="BW2330" i="64" a="1"/>
  <c r="AA1551" i="64" a="1"/>
  <c r="AG730" i="64" a="1"/>
  <c r="AZ1551" i="64" a="1"/>
  <c r="CB1551" i="64" a="1"/>
  <c r="BD1551" i="64" a="1"/>
  <c r="AS1551" i="64" a="1"/>
  <c r="BW465" i="64" a="1"/>
  <c r="AM1551" i="64" a="1"/>
  <c r="AB810" i="64" a="1"/>
  <c r="BT1551" i="64" a="1"/>
  <c r="BR810" i="64" a="1"/>
  <c r="BZ465" i="64" a="1"/>
  <c r="AO465" i="64" a="1"/>
  <c r="BK2330" i="64" a="1"/>
  <c r="CG2330" i="64" a="1"/>
  <c r="AB730" i="64" a="1"/>
  <c r="CX1021" i="64" a="1"/>
  <c r="CJ730" i="64" a="1"/>
  <c r="AD730" i="64" a="1"/>
  <c r="CJ1551" i="64" a="1"/>
  <c r="DD465" i="64" a="1"/>
  <c r="BH465" i="64" a="1"/>
  <c r="AD1551" i="64" a="1"/>
  <c r="W1021" i="64" a="1"/>
  <c r="AQ1551" i="64" a="1"/>
  <c r="BY1551" i="64" a="1"/>
  <c r="CW1046" i="64"/>
  <c r="BK810" i="64" a="1"/>
  <c r="BQ465" i="64" a="1"/>
  <c r="CH465" i="64" a="1"/>
  <c r="CQ2302" i="64" a="1"/>
  <c r="BV730" i="64" a="1"/>
  <c r="U1046" i="64"/>
  <c r="AB732" i="64" a="1"/>
  <c r="DK465" i="64" a="1"/>
  <c r="CY693" i="64" a="1"/>
  <c r="CQ1021" i="64" a="1"/>
  <c r="AV1551" i="64" a="1"/>
  <c r="CY732" i="64" a="1"/>
  <c r="X810" i="64" a="1"/>
  <c r="AC1136" i="64" a="1"/>
  <c r="CD2330" i="64" a="1"/>
  <c r="DA693" i="64" a="1"/>
  <c r="CK2330" i="64" a="1"/>
  <c r="AZ810" i="64" a="1"/>
  <c r="CO693" i="64" a="1"/>
  <c r="AG810" i="64" a="1"/>
  <c r="DC730" i="64" a="1"/>
  <c r="BV810" i="64" a="1"/>
  <c r="CP465" i="64" a="1"/>
  <c r="AA732" i="64" a="1"/>
  <c r="BN810" i="64" a="1"/>
  <c r="CI1551" i="64" a="1"/>
  <c r="AL465" i="64" a="1"/>
  <c r="CV732" i="64" a="1"/>
  <c r="CU730" i="64" a="1"/>
  <c r="AS730" i="64" a="1"/>
  <c r="AY810" i="64" a="1"/>
  <c r="CR732" i="64" a="1"/>
  <c r="CK730" i="64" a="1"/>
  <c r="DF730" i="64" a="1"/>
  <c r="CI810" i="64" a="1"/>
  <c r="CZ730" i="64" a="1"/>
  <c r="BI730" i="64" a="1"/>
  <c r="AW2330" i="64" a="1"/>
  <c r="AU465" i="64" a="1"/>
  <c r="BM465" i="64" a="1"/>
  <c r="BG465" i="64" a="1"/>
  <c r="AU2330" i="64" a="1"/>
  <c r="AI1551" i="64" a="1"/>
  <c r="DE691" i="64" a="1"/>
  <c r="CF810" i="64" a="1"/>
  <c r="CB465" i="64" a="1"/>
  <c r="AB465" i="64" a="1"/>
  <c r="S2330" i="64" a="1"/>
  <c r="CS732" i="64" a="1"/>
  <c r="CV730" i="64" a="1"/>
  <c r="CV1046" i="64"/>
  <c r="AP730" i="64" a="1"/>
  <c r="U465" i="64" a="1"/>
  <c r="AH810" i="64" a="1"/>
  <c r="AR2330" i="64" a="1"/>
  <c r="T730" i="64" a="1"/>
  <c r="Y1551" i="64" a="1"/>
  <c r="CE1551" i="64" a="1"/>
  <c r="BO2330" i="64" a="1"/>
  <c r="CE730" i="64" a="1"/>
  <c r="BX465" i="64" a="1"/>
  <c r="AW465" i="64" a="1"/>
  <c r="BK1551" i="64" a="1"/>
  <c r="BB1551" i="64" a="1"/>
  <c r="BF465" i="64" a="1"/>
  <c r="CR1046" i="64"/>
  <c r="AY465" i="64" a="1"/>
  <c r="DI730" i="64" a="1"/>
  <c r="AC1551" i="64" a="1"/>
  <c r="DD693" i="64" a="1"/>
  <c r="DB730" i="64" a="1"/>
  <c r="BC2330" i="64" a="1"/>
  <c r="T810" i="64" a="1"/>
  <c r="CE465" i="64" a="1"/>
  <c r="X730" i="64" a="1"/>
  <c r="AC730" i="64" a="1"/>
  <c r="BX730" i="64" a="1"/>
  <c r="Y2330" i="64" a="1"/>
  <c r="CD810" i="64" a="1"/>
  <c r="AR810" i="64" a="1"/>
  <c r="X465" i="64" a="1"/>
  <c r="BB2330" i="64" a="1"/>
  <c r="AI465" i="64" a="1"/>
  <c r="DB465" i="64" a="1"/>
  <c r="U732" i="64" a="1"/>
  <c r="BQ730" i="64" a="1"/>
  <c r="BP465" i="64" a="1"/>
  <c r="U1021" i="64" a="1"/>
  <c r="CR691" i="64" a="1"/>
  <c r="BU2330" i="64" a="1"/>
  <c r="BL465" i="64" a="1"/>
  <c r="CO2302" i="64" a="1"/>
  <c r="X1551" i="64" a="1"/>
  <c r="AK465" i="64" a="1"/>
  <c r="W1551" i="64" a="1"/>
  <c r="AX1551" i="64" a="1"/>
  <c r="BI1551" i="64" a="1"/>
  <c r="S810" i="64" a="1"/>
  <c r="CW732" i="64" a="1"/>
  <c r="AB1046" i="64"/>
  <c r="CV810" i="64" a="1"/>
  <c r="Z465" i="64" a="1"/>
  <c r="AA2330" i="64" a="1"/>
  <c r="DA772" i="64" a="1"/>
  <c r="CF2330" i="64" a="1"/>
  <c r="CV691" i="64" a="1"/>
  <c r="CW1136" i="64" a="1"/>
  <c r="BR730" i="64" a="1"/>
  <c r="BG2330" i="64" a="1"/>
  <c r="BA2330" i="64" a="1"/>
  <c r="BQ810" i="64" a="1"/>
  <c r="BD2330" i="64" a="1"/>
  <c r="AG2330" i="64" a="1"/>
  <c r="Y732" i="64" a="1"/>
  <c r="AJ1551" i="64" a="1"/>
  <c r="CZ693" i="64" a="1"/>
  <c r="X732" i="64" a="1"/>
  <c r="DG465" i="64" a="1"/>
  <c r="BC465" i="64" a="1"/>
  <c r="CW465" i="64" a="1"/>
  <c r="BY730" i="64" a="1"/>
  <c r="BJ730" i="64" a="1"/>
  <c r="BA810" i="64" a="1"/>
  <c r="AF465" i="64" a="1"/>
  <c r="AE1551" i="64" a="1"/>
  <c r="AU730" i="64" a="1"/>
  <c r="CZ732" i="64" a="1"/>
  <c r="AM730" i="64" a="1"/>
  <c r="AM810" i="64" a="1"/>
  <c r="AY1551" i="64" a="1"/>
  <c r="CD465" i="64" a="1"/>
  <c r="BM1551" i="64" a="1"/>
  <c r="AX730" i="64" a="1"/>
  <c r="CR693" i="64" a="1"/>
  <c r="AX2330" i="64" a="1"/>
  <c r="CK465" i="64" a="1"/>
  <c r="CA730" i="64" a="1"/>
  <c r="CT1046" i="64"/>
  <c r="AF2330" i="64" a="1"/>
  <c r="CL465" i="64" a="1"/>
  <c r="CH730" i="64" a="1"/>
  <c r="T465" i="64" a="1"/>
  <c r="BO810" i="64" a="1"/>
  <c r="BU730" i="64" a="1"/>
  <c r="BP730" i="64" a="1"/>
  <c r="AE2330" i="64" a="1"/>
  <c r="AH465" i="64" a="1"/>
  <c r="BC810" i="64" a="1"/>
  <c r="AS2330" i="64" a="1"/>
  <c r="AZ2330" i="64" a="1"/>
  <c r="BJ1551" i="64" a="1"/>
  <c r="AK2330" i="64" a="1"/>
  <c r="AC732" i="64" a="1"/>
  <c r="AQ810" i="64" a="1"/>
  <c r="BL2330" i="64" a="1"/>
  <c r="CT1021" i="64" a="1"/>
  <c r="CH1551" i="64" a="1"/>
  <c r="BE730" i="64" a="1"/>
  <c r="BN465" i="64" a="1"/>
  <c r="BN730" i="64" a="1"/>
  <c r="CV1021" i="64" a="1"/>
  <c r="AY2330" i="64" a="1"/>
  <c r="BM810" i="64" a="1"/>
  <c r="Y810" i="64" a="1"/>
  <c r="CK810" i="64" a="1"/>
  <c r="BB465" i="64" a="1"/>
  <c r="AC772" i="64" a="1"/>
  <c r="BO465" i="64" a="1"/>
  <c r="DB691" i="64" a="1"/>
  <c r="CA465" i="64" a="1"/>
  <c r="BG810" i="64" a="1"/>
  <c r="DG730" i="64" a="1"/>
  <c r="AJ2330" i="64" a="1"/>
  <c r="AK1551" i="64" a="1"/>
  <c r="CC2330" i="64" a="1"/>
  <c r="BH2330" i="64" a="1"/>
  <c r="AT2330" i="64" a="1"/>
  <c r="BK465" i="64" a="1"/>
  <c r="DA465" i="64" a="1"/>
  <c r="CG1551" i="64" a="1"/>
  <c r="CG810" i="64" a="1"/>
  <c r="BW810" i="64" a="1"/>
  <c r="CX693" i="64" a="1"/>
  <c r="S730" i="64" a="1"/>
  <c r="CU732" i="64" a="1"/>
  <c r="AY730" i="64" a="1"/>
  <c r="DC693" i="64" a="1"/>
  <c r="V730" i="64" a="1"/>
  <c r="AO1551" i="64" a="1"/>
  <c r="V1551" i="64" a="1"/>
  <c r="CQ1046" i="64"/>
  <c r="AS465" i="64" a="1"/>
  <c r="BT810" i="64" a="1"/>
  <c r="AT730" i="64" a="1"/>
  <c r="BF2330" i="64" a="1"/>
  <c r="DF465" i="64" a="1"/>
  <c r="AW730" i="64" a="1"/>
  <c r="CW730" i="64" a="1"/>
  <c r="T732" i="64" a="1"/>
  <c r="DA732" i="64" a="1"/>
  <c r="BP2330" i="64" a="1"/>
  <c r="BV2330" i="64" a="1"/>
  <c r="AI810" i="64" a="1"/>
  <c r="CP693" i="64" a="1"/>
  <c r="CC810" i="64" a="1"/>
  <c r="Y730" i="64" a="1"/>
  <c r="CO691" i="64" a="1"/>
  <c r="CC730" i="64" a="1"/>
  <c r="AK730" i="64" a="1"/>
  <c r="CK1551" i="64" a="1"/>
  <c r="BH810" i="64" a="1"/>
  <c r="CD1551" i="64" a="1"/>
  <c r="AN1551" i="64" a="1"/>
  <c r="DA730" i="64" a="1"/>
  <c r="DD730" i="64" a="1"/>
  <c r="BX2330" i="64" a="1"/>
  <c r="BU465" i="64" a="1"/>
  <c r="CS1021" i="64" a="1"/>
  <c r="DK691" i="64" a="1"/>
  <c r="CZ691" i="64" a="1"/>
  <c r="BM2330" i="64" a="1"/>
  <c r="CF730" i="64" a="1"/>
  <c r="AR465" i="64" a="1"/>
  <c r="CA2330" i="64" a="1"/>
  <c r="BT2330" i="64" a="1"/>
  <c r="Z1046" i="64"/>
  <c r="AA810" i="64" a="1"/>
  <c r="CO1551" i="64" a="1"/>
  <c r="V465" i="64" a="1"/>
  <c r="AI730" i="64" a="1"/>
  <c r="BS1551" i="64" a="1"/>
  <c r="DF691" i="64" a="1"/>
  <c r="CM1021" i="64" a="1"/>
  <c r="BH1551" i="64" a="1"/>
  <c r="CC465" i="64" a="1"/>
  <c r="CE810" i="64" a="1"/>
  <c r="AA1021" i="64" a="1"/>
  <c r="CQ730" i="64" a="1"/>
  <c r="CF465" i="64" a="1"/>
  <c r="CL730" i="64" a="1"/>
  <c r="AV810" i="64" a="1"/>
  <c r="AC810" i="64" a="1"/>
  <c r="Z2330" i="64" a="1"/>
  <c r="BZ810" i="64" a="1"/>
  <c r="AG1551" i="64" a="1"/>
  <c r="BD810" i="64" a="1"/>
  <c r="S1046" i="64"/>
  <c r="BE1551" i="64" a="1"/>
  <c r="DG693" i="64" a="1"/>
  <c r="AQ2330" i="64" a="1"/>
  <c r="V732" i="64" a="1"/>
  <c r="BP1551" i="64" a="1"/>
  <c r="AL810" i="64" a="1"/>
  <c r="W810" i="64" a="1"/>
  <c r="CS691" i="64" a="1"/>
  <c r="BV1551" i="64" a="1"/>
  <c r="CX730" i="64" a="1"/>
  <c r="BU810" i="64" a="1"/>
  <c r="AP810" i="64" a="1"/>
  <c r="U2330" i="64" a="1"/>
  <c r="DI693" i="64" a="1"/>
  <c r="AW810" i="64" a="1"/>
  <c r="AD2330" i="64" a="1"/>
  <c r="AT810" i="64" a="1"/>
  <c r="AL2330" i="64" a="1"/>
  <c r="BB810" i="64" a="1"/>
  <c r="CU1046" i="64"/>
  <c r="CR1021" i="64" a="1"/>
  <c r="BZ1551" i="64" a="1"/>
  <c r="DC691" i="64" a="1"/>
  <c r="BQ1551" i="64" a="1"/>
  <c r="AQ730" i="64" a="1"/>
  <c r="CR730" i="64" a="1"/>
  <c r="BK730" i="64" a="1"/>
  <c r="CP730" i="64" a="1"/>
  <c r="CO730" i="64" a="1"/>
  <c r="T2330" i="64" a="1"/>
  <c r="BX1551" i="64" a="1"/>
  <c r="CZ1021" i="64" a="1"/>
  <c r="BY465" i="64" a="1"/>
  <c r="AU1551" i="64" a="1"/>
  <c r="BP810" i="64" a="1"/>
  <c r="V1046" i="64"/>
  <c r="BW1551" i="64" a="1"/>
  <c r="S465" i="64" a="1"/>
  <c r="Z732" i="64" a="1"/>
  <c r="BZ968" i="64" l="1"/>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DA974" i="64" s="1"/>
  <c r="DA976" i="64" s="1"/>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F35" i="1170"/>
  <c r="AF50" i="1170"/>
  <c r="AG27" i="1170"/>
  <c r="AG18" i="1170"/>
  <c r="AG4" i="1170"/>
  <c r="AG26" i="1170"/>
  <c r="AG29" i="1170"/>
  <c r="AG20" i="1170"/>
  <c r="AG19" i="1170"/>
  <c r="AG21" i="1170"/>
  <c r="AG30" i="1170"/>
  <c r="AG28" i="1170"/>
  <c r="AG42" i="1170"/>
  <c r="AG45" i="1170"/>
  <c r="AG43" i="1170"/>
  <c r="AG44" i="1170"/>
  <c r="AG41" i="1170"/>
  <c r="AG22" i="1170"/>
  <c r="AF34" i="1170"/>
  <c r="AF49" i="1170"/>
  <c r="AI2" i="1170"/>
  <c r="AH3" i="1170"/>
  <c r="AH7" i="1170"/>
  <c r="AH1" i="1170"/>
  <c r="AC56" i="1170"/>
  <c r="AE53" i="1170"/>
  <c r="AE22" i="861" s="1"/>
  <c r="AE38" i="1170"/>
  <c r="AE17" i="861" s="1"/>
  <c r="AF23" i="1170"/>
  <c r="AF33" i="1170"/>
  <c r="AF48" i="1170"/>
  <c r="AF8" i="1170"/>
  <c r="AF36" i="1170"/>
  <c r="AF51" i="1170"/>
  <c r="AD55" i="1170"/>
  <c r="AF52" i="1170"/>
  <c r="AF37" i="1170"/>
  <c r="DF22" i="861"/>
  <c r="DF17" i="861"/>
  <c r="DF37" i="1170"/>
  <c r="DF52" i="1170"/>
  <c r="DF35" i="1170"/>
  <c r="DF50" i="1170"/>
  <c r="DG4" i="1170"/>
  <c r="DG26" i="1170"/>
  <c r="DG22" i="1170"/>
  <c r="DG28" i="1170"/>
  <c r="DG20" i="1170"/>
  <c r="DG18" i="1170"/>
  <c r="DG19" i="1170"/>
  <c r="DG21" i="1170"/>
  <c r="DG30" i="1170"/>
  <c r="DG29" i="1170"/>
  <c r="DG27" i="1170"/>
  <c r="DG43" i="1170"/>
  <c r="DG45" i="1170"/>
  <c r="DG41" i="1170"/>
  <c r="DG44" i="1170"/>
  <c r="DG42" i="1170"/>
  <c r="DH3" i="1170"/>
  <c r="DI2" i="1170"/>
  <c r="DH7" i="1170"/>
  <c r="DH8" i="1170"/>
  <c r="DF34" i="1170"/>
  <c r="DF49" i="1170"/>
  <c r="DG1" i="1170"/>
  <c r="DF23" i="1170"/>
  <c r="DF33" i="1170"/>
  <c r="DF38" i="1170" s="1"/>
  <c r="DF48" i="1170"/>
  <c r="DF53" i="1170" s="1"/>
  <c r="DF36" i="1170"/>
  <c r="DF51" i="1170"/>
  <c r="DE55" i="1170"/>
  <c r="DE56" i="1170" s="1"/>
  <c r="AC126" i="64"/>
  <c r="AD509" i="64" a="1"/>
  <c r="AD509" i="64" s="1"/>
  <c r="AD498" i="64" a="1"/>
  <c r="AD498" i="64" s="1"/>
  <c r="DB509" i="64" a="1"/>
  <c r="DB509" i="64" s="1"/>
  <c r="DB498" i="64" a="1"/>
  <c r="DB498" i="64" s="1"/>
  <c r="DG1222" i="64"/>
  <c r="CQ2430" i="64"/>
  <c r="CZ1222" i="64"/>
  <c r="DA141" i="64"/>
  <c r="CW1226" i="64"/>
  <c r="CZ2430" i="64"/>
  <c r="CW1136" i="64"/>
  <c r="CW1138" i="64" s="1"/>
  <c r="AD515" i="64" a="1"/>
  <c r="AD515" i="64" s="1"/>
  <c r="AD501" i="64" a="1"/>
  <c r="AD501" i="64" s="1"/>
  <c r="CV1138" i="64"/>
  <c r="DB515" i="64" a="1"/>
  <c r="DB515" i="64" s="1"/>
  <c r="DB501" i="64" a="1"/>
  <c r="DB501" i="64" s="1"/>
  <c r="CH1226" i="64"/>
  <c r="AW1222" i="64"/>
  <c r="CT1226" i="64"/>
  <c r="CX2430" i="64"/>
  <c r="DF1226" i="64"/>
  <c r="AN1226" i="64"/>
  <c r="AP1226" i="64"/>
  <c r="AI1226" i="64"/>
  <c r="BB1222" i="64"/>
  <c r="W1222" i="64"/>
  <c r="BA1226" i="64"/>
  <c r="BS1226" i="64"/>
  <c r="V1226" i="64"/>
  <c r="CP1222" i="64"/>
  <c r="DI1226" i="64"/>
  <c r="CO2430" i="64"/>
  <c r="AF1222" i="64"/>
  <c r="AU1226" i="64"/>
  <c r="DG2430" i="64"/>
  <c r="CS1222" i="64"/>
  <c r="DK2430" i="64"/>
  <c r="DC2430" i="64"/>
  <c r="BH1226" i="64"/>
  <c r="BK1147" i="64"/>
  <c r="CP2430" i="64"/>
  <c r="AV1226" i="64"/>
  <c r="CX1226" i="64"/>
  <c r="BU1226" i="64"/>
  <c r="BQ1222" i="64"/>
  <c r="DD1222" i="64"/>
  <c r="CY2430" i="64"/>
  <c r="DD1226" i="64"/>
  <c r="AE1222" i="64"/>
  <c r="CK1222" i="64"/>
  <c r="CU2430" i="64"/>
  <c r="CV2430"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0" i="64"/>
  <c r="DB1226" i="64"/>
  <c r="DI1222" i="64"/>
  <c r="DK1226" i="64"/>
  <c r="Y1226" i="64"/>
  <c r="BX1222" i="64"/>
  <c r="AZ1226" i="64"/>
  <c r="DH1226" i="64"/>
  <c r="CV1226" i="64"/>
  <c r="AD1222" i="64"/>
  <c r="X1222" i="64"/>
  <c r="CZ1226" i="64"/>
  <c r="BK1226" i="64"/>
  <c r="AC1226" i="64"/>
  <c r="BY1226" i="64"/>
  <c r="DJ2430" i="64"/>
  <c r="AU1222" i="64"/>
  <c r="DF1222" i="64"/>
  <c r="CK1226" i="64"/>
  <c r="BM1222" i="64"/>
  <c r="BU1222" i="64"/>
  <c r="Z1226" i="64"/>
  <c r="AT1226" i="64"/>
  <c r="CO1226" i="64"/>
  <c r="AP1222" i="64"/>
  <c r="DE1226" i="64"/>
  <c r="AH1222" i="64"/>
  <c r="BV1226" i="64"/>
  <c r="AG1222" i="64"/>
  <c r="AV1222" i="64"/>
  <c r="CR2430"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0" i="64"/>
  <c r="DD2430" i="64"/>
  <c r="CW2430" i="64"/>
  <c r="T1222" i="64"/>
  <c r="BT1226" i="64"/>
  <c r="AI1222" i="64"/>
  <c r="AQ1222" i="64"/>
  <c r="AM1222" i="64"/>
  <c r="BT1222" i="64"/>
  <c r="CQ1226" i="64"/>
  <c r="CT2430"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0" i="64"/>
  <c r="CB1226" i="64"/>
  <c r="BE1222" i="64"/>
  <c r="AY1222" i="64"/>
  <c r="AJ1222" i="64"/>
  <c r="AH1226" i="64"/>
  <c r="AE1226" i="64"/>
  <c r="AC1222" i="64"/>
  <c r="BW1226" i="64"/>
  <c r="DI2430" i="64"/>
  <c r="DG1226" i="64"/>
  <c r="DB2430"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0"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T23" i="86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X46" i="861"/>
  <c r="X87" i="861" s="1"/>
  <c r="CT67"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1" i="864"/>
  <c r="AD24" i="864"/>
  <c r="AD94"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0" i="64"/>
  <c r="AX2330" i="64"/>
  <c r="BQ2330" i="64"/>
  <c r="CB2330" i="64"/>
  <c r="BV2330" i="64"/>
  <c r="BR2330" i="64"/>
  <c r="BD2330" i="64"/>
  <c r="AP2330" i="64"/>
  <c r="BS2330" i="64"/>
  <c r="BE2330" i="64"/>
  <c r="BG2330" i="64"/>
  <c r="BL2330" i="64"/>
  <c r="BX2330" i="64"/>
  <c r="AC2330" i="64"/>
  <c r="AD2330" i="64"/>
  <c r="AE2330" i="64"/>
  <c r="CC2330" i="64"/>
  <c r="S2330" i="64"/>
  <c r="CE2330" i="64"/>
  <c r="AJ2330" i="64"/>
  <c r="BA2330" i="64"/>
  <c r="BB2330" i="64"/>
  <c r="BC2330" i="64"/>
  <c r="CJ2330" i="64"/>
  <c r="AO2330" i="64"/>
  <c r="BM2330" i="64"/>
  <c r="AQ2330" i="64"/>
  <c r="BH2330" i="64"/>
  <c r="AF2330" i="64"/>
  <c r="CL2330" i="64"/>
  <c r="BY2330" i="64"/>
  <c r="BZ2330" i="64"/>
  <c r="CA2330" i="64"/>
  <c r="AH2330" i="64"/>
  <c r="BO2330" i="64"/>
  <c r="T2330" i="64"/>
  <c r="CF2330" i="64"/>
  <c r="AK2330" i="64"/>
  <c r="AL2330" i="64"/>
  <c r="AM2330" i="64"/>
  <c r="BF2330" i="64"/>
  <c r="Y2330" i="64"/>
  <c r="CK2330" i="64"/>
  <c r="AA2330" i="64"/>
  <c r="AR2330" i="64"/>
  <c r="BP2330" i="64"/>
  <c r="BI2330" i="64"/>
  <c r="AV2330" i="64"/>
  <c r="Z2330" i="64"/>
  <c r="BJ2330" i="64"/>
  <c r="CH2330" i="64"/>
  <c r="X2330" i="64"/>
  <c r="BK2330" i="64"/>
  <c r="AW2330" i="64"/>
  <c r="AY2330" i="64"/>
  <c r="AN2330" i="64"/>
  <c r="BN2330" i="64"/>
  <c r="BT2330" i="64"/>
  <c r="U2330" i="64"/>
  <c r="CG2330" i="64"/>
  <c r="V2330" i="64"/>
  <c r="W2330" i="64"/>
  <c r="CI2330" i="64"/>
  <c r="BU2330" i="64"/>
  <c r="CD2330" i="64"/>
  <c r="BW2330" i="64"/>
  <c r="AB2330" i="64"/>
  <c r="AZ2330" i="64"/>
  <c r="AS2330" i="64"/>
  <c r="AT2330" i="64"/>
  <c r="AU2330" i="64"/>
  <c r="AG2330"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2" i="64"/>
  <c r="CO2313" i="64"/>
  <c r="CP2302" i="64"/>
  <c r="CQ2302" i="64"/>
  <c r="CO2275" i="64"/>
  <c r="CQ2275" i="64"/>
  <c r="CP2275" i="64"/>
  <c r="X1814" i="64"/>
  <c r="X1816" i="64" s="1"/>
  <c r="W1859" i="64"/>
  <c r="X1857" i="64"/>
  <c r="CX1857" i="64"/>
  <c r="CX1859" i="64" s="1"/>
  <c r="X1836" i="64"/>
  <c r="CU1836" i="64"/>
  <c r="W1838" i="64"/>
  <c r="CT1814" i="64"/>
  <c r="CT1816" i="64" s="1"/>
  <c r="CT1569" i="64"/>
  <c r="DG465" i="64"/>
  <c r="DE1569" i="64"/>
  <c r="DH653" i="64"/>
  <c r="DG478" i="64"/>
  <c r="AC644" i="64"/>
  <c r="CP653" i="64"/>
  <c r="DA653" i="64"/>
  <c r="BB644" i="64"/>
  <c r="CS644" i="64"/>
  <c r="CP1569" i="64"/>
  <c r="CO644" i="64"/>
  <c r="CX1569" i="64"/>
  <c r="DF1569" i="64"/>
  <c r="CY1569" i="64"/>
  <c r="DI644" i="64"/>
  <c r="CZ1569" i="64"/>
  <c r="DE644" i="64"/>
  <c r="CR653" i="64"/>
  <c r="CZ653" i="64"/>
  <c r="DB1569" i="64"/>
  <c r="DJ1569" i="64"/>
  <c r="CQ465" i="64"/>
  <c r="CY465" i="64"/>
  <c r="CQ478" i="64"/>
  <c r="CY478" i="64"/>
  <c r="DG644" i="64"/>
  <c r="DG653" i="64"/>
  <c r="DE465" i="64"/>
  <c r="BF465" i="64"/>
  <c r="BV465" i="64"/>
  <c r="CL465" i="64"/>
  <c r="BD465" i="64"/>
  <c r="BS465" i="64"/>
  <c r="Z465" i="64"/>
  <c r="AH465" i="64"/>
  <c r="AX465" i="64"/>
  <c r="DD465" i="64"/>
  <c r="DE478" i="64"/>
  <c r="BF478" i="64"/>
  <c r="BV478" i="64"/>
  <c r="CY653" i="64"/>
  <c r="CR1569" i="64"/>
  <c r="CQ1569" i="64"/>
  <c r="CL478" i="64"/>
  <c r="BD478" i="64"/>
  <c r="DG1569" i="64"/>
  <c r="BS478" i="64"/>
  <c r="Z478" i="64"/>
  <c r="AH478" i="64"/>
  <c r="DH1569" i="64"/>
  <c r="CS1569" i="64"/>
  <c r="AX478" i="64"/>
  <c r="BQ644" i="64"/>
  <c r="DD478" i="64"/>
  <c r="CQ653" i="64"/>
  <c r="CQ644" i="64"/>
  <c r="CO465" i="64"/>
  <c r="CO1551" i="64"/>
  <c r="CW465" i="64"/>
  <c r="CO478" i="64"/>
  <c r="CW644" i="64"/>
  <c r="CW653" i="64"/>
  <c r="CO1569" i="64"/>
  <c r="CW478" i="64"/>
  <c r="CW1569" i="64"/>
  <c r="CV1569" i="64"/>
  <c r="CV465" i="64"/>
  <c r="CV644" i="64"/>
  <c r="CV653" i="64"/>
  <c r="CV478" i="64"/>
  <c r="DD644" i="64"/>
  <c r="DD653" i="64"/>
  <c r="DD1569" i="64"/>
  <c r="CS465" i="64"/>
  <c r="DI465" i="64"/>
  <c r="DA465" i="64"/>
  <c r="DI1569" i="64"/>
  <c r="CS478" i="64"/>
  <c r="DI478" i="64"/>
  <c r="DA478" i="64"/>
  <c r="DA1569" i="64"/>
  <c r="DC465" i="64"/>
  <c r="DK465" i="64"/>
  <c r="CU465" i="64"/>
  <c r="DC644" i="64"/>
  <c r="DC653" i="64"/>
  <c r="DK653" i="64"/>
  <c r="DK644" i="64"/>
  <c r="CU644" i="64"/>
  <c r="CU653" i="64"/>
  <c r="DC478" i="64"/>
  <c r="DK478" i="64"/>
  <c r="CU478" i="64"/>
  <c r="CP465" i="64"/>
  <c r="DF465" i="64"/>
  <c r="CX465" i="64"/>
  <c r="CP478" i="64"/>
  <c r="DF478" i="64"/>
  <c r="CX478" i="64"/>
  <c r="DF644" i="64"/>
  <c r="DF653" i="64"/>
  <c r="CX644" i="64"/>
  <c r="CX653" i="64"/>
  <c r="CQ1955" i="64"/>
  <c r="DK603" i="64"/>
  <c r="DB653" i="64"/>
  <c r="DB644" i="64"/>
  <c r="DK1624" i="64"/>
  <c r="CT1222" i="64"/>
  <c r="CT1411" i="64"/>
  <c r="DB1376" i="64"/>
  <c r="DK1726" i="64"/>
  <c r="DK1569" i="64"/>
  <c r="DK1245" i="64"/>
  <c r="CU603" i="64"/>
  <c r="CU1245" i="64"/>
  <c r="DC1624" i="64"/>
  <c r="DK1678" i="64"/>
  <c r="DB395" i="64"/>
  <c r="CT1003" i="64"/>
  <c r="DJ1376" i="64"/>
  <c r="CU1647" i="64"/>
  <c r="DK1481" i="64"/>
  <c r="DK580" i="64"/>
  <c r="CU1481" i="64"/>
  <c r="CU1569" i="64"/>
  <c r="CT1526" i="64"/>
  <c r="DJ1526" i="64"/>
  <c r="DJ1411" i="64"/>
  <c r="CT395" i="64"/>
  <c r="DC1647" i="64"/>
  <c r="DK1445" i="64"/>
  <c r="CU1445" i="64"/>
  <c r="CU580" i="64"/>
  <c r="DB1526" i="64"/>
  <c r="DB1411" i="64"/>
  <c r="DJ1222" i="64"/>
  <c r="CT1340" i="64"/>
  <c r="DC1245" i="64"/>
  <c r="DK1647" i="64"/>
  <c r="DK1267" i="64"/>
  <c r="CU1267" i="64"/>
  <c r="DB1222" i="64"/>
  <c r="DJ1003" i="64"/>
  <c r="DC1481" i="64"/>
  <c r="DC1569" i="64"/>
  <c r="DC603" i="64"/>
  <c r="DB1003" i="64"/>
  <c r="DJ675" i="64"/>
  <c r="DJ1340" i="64"/>
  <c r="CT675" i="64"/>
  <c r="DC1445" i="64"/>
  <c r="CU1678" i="64"/>
  <c r="DC1726" i="64"/>
  <c r="DB1340" i="64"/>
  <c r="DJ644" i="64"/>
  <c r="DJ653" i="64"/>
  <c r="CU1624" i="64"/>
  <c r="CT653" i="64"/>
  <c r="CT644" i="64"/>
  <c r="DC1267" i="64"/>
  <c r="DC580" i="64"/>
  <c r="DC1678" i="64"/>
  <c r="CU1726" i="64"/>
  <c r="DJ465" i="64"/>
  <c r="DB465" i="64"/>
  <c r="CT465" i="64"/>
  <c r="CZ395" i="64"/>
  <c r="CR395" i="64"/>
  <c r="CP1792" i="64"/>
  <c r="CP1794" i="64" s="1"/>
  <c r="DJ603" i="64"/>
  <c r="DH478" i="64"/>
  <c r="DB603" i="64"/>
  <c r="CZ478" i="64"/>
  <c r="DH395" i="64"/>
  <c r="CT603" i="64"/>
  <c r="CR478"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78" i="64"/>
  <c r="BH1569" i="64"/>
  <c r="AU1678" i="64"/>
  <c r="W1678" i="64"/>
  <c r="BH1340" i="64"/>
  <c r="X1569" i="64"/>
  <c r="AF1569" i="64"/>
  <c r="AI1340" i="64"/>
  <c r="AO1569" i="64"/>
  <c r="BM1678" i="64"/>
  <c r="BU1569" i="64"/>
  <c r="Z1569" i="64"/>
  <c r="BF1678" i="64"/>
  <c r="BN1569" i="64"/>
  <c r="CD1569" i="64"/>
  <c r="BQ1340" i="64"/>
  <c r="AQ1569" i="64"/>
  <c r="BJ1340" i="64"/>
  <c r="BR1340" i="64"/>
  <c r="T1569" i="64"/>
  <c r="BX1569" i="64"/>
  <c r="BK1340" i="64"/>
  <c r="AC1678" i="64"/>
  <c r="BQ1678" i="64"/>
  <c r="AL1569" i="64"/>
  <c r="AT1569" i="64"/>
  <c r="BJ1569" i="64"/>
  <c r="BJ1678" i="64"/>
  <c r="CH1569" i="64"/>
  <c r="AQ1340" i="64"/>
  <c r="AG1678" i="64"/>
  <c r="BU1678" i="64"/>
  <c r="AZ1340" i="64"/>
  <c r="CF1340" i="64"/>
  <c r="BG1678" i="64"/>
  <c r="CE1569" i="64"/>
  <c r="AM1569" i="64"/>
  <c r="AD1340" i="64"/>
  <c r="AR1569" i="64"/>
  <c r="BF1340" i="64"/>
  <c r="AG1569" i="64"/>
  <c r="BN1340" i="64"/>
  <c r="CD1340" i="64"/>
  <c r="AV1678" i="64"/>
  <c r="CJ1569" i="64"/>
  <c r="S1340" i="64"/>
  <c r="BO1340" i="64"/>
  <c r="AO1678" i="64"/>
  <c r="CC1678" i="64"/>
  <c r="AP1678" i="64"/>
  <c r="CD1678" i="64"/>
  <c r="BA1340" i="64"/>
  <c r="AI1569" i="64"/>
  <c r="AI1678" i="64"/>
  <c r="BO1569" i="64"/>
  <c r="CE1678" i="64"/>
  <c r="AO1340" i="64"/>
  <c r="AB1678" i="64"/>
  <c r="AR1678" i="64"/>
  <c r="BP1569" i="64"/>
  <c r="BP1678" i="64"/>
  <c r="Y1678" i="64"/>
  <c r="BU1340" i="64"/>
  <c r="AR1340" i="64"/>
  <c r="AY1569" i="64"/>
  <c r="AX1340" i="64"/>
  <c r="AF1678" i="64"/>
  <c r="BT1569" i="64"/>
  <c r="AW1569" i="64"/>
  <c r="CK1569" i="64"/>
  <c r="T1340" i="64"/>
  <c r="AJ1340" i="64"/>
  <c r="BP1340" i="64"/>
  <c r="AX1569" i="64"/>
  <c r="BN1678" i="64"/>
  <c r="BC1569" i="64"/>
  <c r="AC1340" i="64"/>
  <c r="BI1340" i="64"/>
  <c r="BY1340" i="64"/>
  <c r="AA1569" i="64"/>
  <c r="BW1569" i="64"/>
  <c r="AL1340" i="64"/>
  <c r="CH1340" i="64"/>
  <c r="AB1569" i="64"/>
  <c r="AZ1569" i="64"/>
  <c r="CF1569" i="64"/>
  <c r="CF1678" i="64"/>
  <c r="X1678" i="64"/>
  <c r="AV1569" i="64"/>
  <c r="BG1340" i="64"/>
  <c r="AA1678" i="64"/>
  <c r="AY1678" i="64"/>
  <c r="CB1678" i="64"/>
  <c r="AH1340" i="64"/>
  <c r="AN1569" i="64"/>
  <c r="BD1569" i="64"/>
  <c r="BS1569" i="64"/>
  <c r="AY1340" i="64"/>
  <c r="AW1678" i="64"/>
  <c r="BE1569" i="64"/>
  <c r="W1569" i="64"/>
  <c r="Z1678" i="64"/>
  <c r="BF1569" i="64"/>
  <c r="BV1569" i="64"/>
  <c r="CL1569" i="64"/>
  <c r="AK1340" i="64"/>
  <c r="S1569" i="64"/>
  <c r="AQ1678" i="64"/>
  <c r="BO1678" i="64"/>
  <c r="AM1678" i="64"/>
  <c r="AT1340" i="64"/>
  <c r="AU1569" i="64"/>
  <c r="BV1340" i="64"/>
  <c r="BE1340" i="64"/>
  <c r="AG1340" i="64"/>
  <c r="BW1678" i="64"/>
  <c r="BT1678" i="64"/>
  <c r="CB1569" i="64"/>
  <c r="CJ1678" i="64"/>
  <c r="AA1340" i="64"/>
  <c r="Y1569" i="64"/>
  <c r="BM1569" i="64"/>
  <c r="CK1678" i="64"/>
  <c r="AH1569" i="64"/>
  <c r="AP1569" i="64"/>
  <c r="AX1678" i="64"/>
  <c r="U1340" i="64"/>
  <c r="S1678" i="64"/>
  <c r="AZ1678" i="64"/>
  <c r="BH1678" i="64"/>
  <c r="BS1678" i="64"/>
  <c r="CC1569" i="64"/>
  <c r="AB1340" i="64"/>
  <c r="AH1678" i="64"/>
  <c r="BL1678" i="64"/>
  <c r="Z1340" i="64"/>
  <c r="AP1340" i="64"/>
  <c r="CL1340" i="64"/>
  <c r="AN1678" i="64"/>
  <c r="BD1678" i="64"/>
  <c r="BL1569" i="64"/>
  <c r="BW1340" i="64"/>
  <c r="CE1340" i="64"/>
  <c r="BE1678" i="64"/>
  <c r="BM1340" i="64"/>
  <c r="BX1340" i="64"/>
  <c r="BV1678" i="64"/>
  <c r="CL1678" i="64"/>
  <c r="BC1678" i="64"/>
  <c r="AS1340" i="64"/>
  <c r="CG1340" i="64"/>
  <c r="BG1569" i="64"/>
  <c r="CK1340" i="64"/>
  <c r="V1340" i="64"/>
  <c r="BB1340" i="64"/>
  <c r="BZ1340" i="64"/>
  <c r="AJ1569" i="64"/>
  <c r="AJ1678" i="64"/>
  <c r="BX1678" i="64"/>
  <c r="CI1678" i="64"/>
  <c r="W1340" i="64"/>
  <c r="AE1340" i="64"/>
  <c r="BA1569" i="64"/>
  <c r="BK1569" i="64"/>
  <c r="AV1340" i="64"/>
  <c r="BT1340" i="64"/>
  <c r="AW1340" i="64"/>
  <c r="AE1569" i="64"/>
  <c r="CA1340" i="64"/>
  <c r="AK1569" i="64"/>
  <c r="BA1678" i="64"/>
  <c r="AN1340" i="64"/>
  <c r="AD1569" i="64"/>
  <c r="AD1678" i="64"/>
  <c r="AT1678" i="64"/>
  <c r="CH1678" i="64"/>
  <c r="AM1340" i="64"/>
  <c r="AU1340" i="64"/>
  <c r="U1569" i="64"/>
  <c r="AK1678" i="64"/>
  <c r="BY1569" i="64"/>
  <c r="BD1340" i="64"/>
  <c r="CJ1340" i="64"/>
  <c r="BR1569" i="64"/>
  <c r="CC1340" i="64"/>
  <c r="BS1340" i="64"/>
  <c r="U1678" i="64"/>
  <c r="BY1678" i="64"/>
  <c r="Y1340" i="64"/>
  <c r="BK1678" i="64"/>
  <c r="BB1569" i="64"/>
  <c r="BR1678" i="64"/>
  <c r="AE1678" i="64"/>
  <c r="CA1569" i="64"/>
  <c r="BI1569" i="64"/>
  <c r="CG1569" i="64"/>
  <c r="X1340" i="64"/>
  <c r="BL1340" i="64"/>
  <c r="V1569" i="64"/>
  <c r="BZ1569" i="64"/>
  <c r="CI1569" i="64"/>
  <c r="BC1340" i="64"/>
  <c r="CI1340" i="64"/>
  <c r="AS1569" i="64"/>
  <c r="BI1678" i="64"/>
  <c r="CG1678" i="64"/>
  <c r="AL1678" i="64"/>
  <c r="BB1678" i="64"/>
  <c r="AC1569" i="64"/>
  <c r="AS1678" i="64"/>
  <c r="BQ1569" i="64"/>
  <c r="AF1340" i="64"/>
  <c r="CB1340" i="64"/>
  <c r="V1678" i="64"/>
  <c r="BZ1678" i="64"/>
  <c r="CA1678" i="64"/>
  <c r="E2457" i="64"/>
  <c r="E2458" i="64"/>
  <c r="E2406" i="64"/>
  <c r="E2407" i="64"/>
  <c r="Z1726" i="64"/>
  <c r="BR1726" i="64"/>
  <c r="BD1726" i="64"/>
  <c r="BT1726" i="64"/>
  <c r="CI1726" i="64"/>
  <c r="AS1726" i="64"/>
  <c r="CC1726" i="64"/>
  <c r="CH1726" i="64"/>
  <c r="AA1726" i="64"/>
  <c r="AN1726" i="64"/>
  <c r="CJ1726" i="64"/>
  <c r="BU1726" i="64"/>
  <c r="CF1726" i="64"/>
  <c r="AC1726" i="64"/>
  <c r="CG1726" i="64"/>
  <c r="BO1726" i="64"/>
  <c r="BB1726" i="64"/>
  <c r="Y1726" i="64"/>
  <c r="X1726" i="64"/>
  <c r="CA1726" i="64"/>
  <c r="CL1726" i="64"/>
  <c r="BG1726" i="64"/>
  <c r="BS1726" i="64"/>
  <c r="BC1726" i="64"/>
  <c r="AL1726" i="64"/>
  <c r="BZ1726" i="64"/>
  <c r="BI1726" i="64"/>
  <c r="BX1726" i="64"/>
  <c r="CB1726" i="64"/>
  <c r="BW1726" i="64"/>
  <c r="CK1726" i="64"/>
  <c r="BV1726" i="64"/>
  <c r="AU1726" i="64"/>
  <c r="BF1726" i="64"/>
  <c r="BQ1726" i="64"/>
  <c r="AP1726" i="64"/>
  <c r="U1726" i="64"/>
  <c r="AO1726" i="64"/>
  <c r="BM1726" i="64"/>
  <c r="BK1726" i="64"/>
  <c r="BH1726" i="64"/>
  <c r="T1726" i="64"/>
  <c r="AR1726" i="64"/>
  <c r="BA1726" i="64"/>
  <c r="V1726" i="64"/>
  <c r="BJ1726" i="64"/>
  <c r="BN1726" i="64"/>
  <c r="AY1726" i="64"/>
  <c r="AV1726" i="64"/>
  <c r="BL1726" i="64"/>
  <c r="AX1726" i="64"/>
  <c r="AI1726" i="64"/>
  <c r="CD1726" i="64"/>
  <c r="AG1726" i="64"/>
  <c r="BE1726" i="64"/>
  <c r="AK1726" i="64"/>
  <c r="BY1726" i="64"/>
  <c r="AD1726" i="64"/>
  <c r="AT1726" i="64"/>
  <c r="AE1726" i="64"/>
  <c r="AM1726" i="64"/>
  <c r="AF1726" i="64"/>
  <c r="AJ1726" i="64"/>
  <c r="AQ1726"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BN478" i="64"/>
  <c r="BX478" i="64"/>
  <c r="AM653" i="64"/>
  <c r="AM644" i="64"/>
  <c r="BE653" i="64"/>
  <c r="BE644" i="64"/>
  <c r="BM478" i="64"/>
  <c r="AA653" i="64"/>
  <c r="AA644" i="64"/>
  <c r="AQ478" i="64"/>
  <c r="AQ653" i="64"/>
  <c r="AQ644" i="64"/>
  <c r="T653" i="64"/>
  <c r="T644" i="64"/>
  <c r="BX653" i="64"/>
  <c r="BX644" i="64"/>
  <c r="AG653" i="64"/>
  <c r="AG644" i="64"/>
  <c r="CG653" i="64"/>
  <c r="CG644" i="64"/>
  <c r="BA653" i="64"/>
  <c r="BA644" i="64"/>
  <c r="CI478" i="64"/>
  <c r="BZ653" i="64"/>
  <c r="BZ644" i="64"/>
  <c r="AU478" i="64"/>
  <c r="AE653" i="64"/>
  <c r="AE644" i="64"/>
  <c r="CI653" i="64"/>
  <c r="CI644" i="64"/>
  <c r="Y653" i="64"/>
  <c r="Y644" i="64"/>
  <c r="AS478" i="64"/>
  <c r="BT653" i="64"/>
  <c r="BT644" i="64"/>
  <c r="CB653" i="64"/>
  <c r="CB644" i="64"/>
  <c r="AR653" i="64"/>
  <c r="AR644" i="64"/>
  <c r="BA478" i="64"/>
  <c r="AA478" i="64"/>
  <c r="AY653" i="64"/>
  <c r="AY644" i="64"/>
  <c r="BO653" i="64"/>
  <c r="BO644" i="64"/>
  <c r="CK478" i="64"/>
  <c r="AB653" i="64"/>
  <c r="AB644" i="64"/>
  <c r="AZ653" i="64"/>
  <c r="AZ644" i="64"/>
  <c r="AS653" i="64"/>
  <c r="AS644" i="64"/>
  <c r="BU478" i="64"/>
  <c r="AD478" i="64"/>
  <c r="AL653" i="64"/>
  <c r="AL644" i="64"/>
  <c r="AT653" i="64"/>
  <c r="AT644" i="64"/>
  <c r="BJ653" i="64"/>
  <c r="BJ644" i="64"/>
  <c r="AG478" i="64"/>
  <c r="AN653" i="64"/>
  <c r="AN644" i="64"/>
  <c r="AF478" i="64"/>
  <c r="AF653" i="64"/>
  <c r="AF644" i="64"/>
  <c r="CE653" i="64"/>
  <c r="CE644" i="64"/>
  <c r="AH653" i="64"/>
  <c r="AH644" i="64"/>
  <c r="AC478" i="64"/>
  <c r="BV653" i="64"/>
  <c r="BV644" i="64"/>
  <c r="AN478" i="64"/>
  <c r="BO478" i="64"/>
  <c r="CE478" i="64"/>
  <c r="BY478" i="64"/>
  <c r="AZ478" i="64"/>
  <c r="BP478" i="64"/>
  <c r="CC478" i="64"/>
  <c r="CK653" i="64"/>
  <c r="CK644" i="64"/>
  <c r="BI478" i="64"/>
  <c r="V478" i="64"/>
  <c r="U478" i="64"/>
  <c r="AU653" i="64"/>
  <c r="AU644" i="64"/>
  <c r="CJ653" i="64"/>
  <c r="CJ644" i="64"/>
  <c r="CC653" i="64"/>
  <c r="CC644" i="64"/>
  <c r="AP478" i="64"/>
  <c r="AI653" i="64"/>
  <c r="AI644" i="64"/>
  <c r="AY478" i="64"/>
  <c r="BL478" i="64"/>
  <c r="AB478" i="64"/>
  <c r="AR478" i="64"/>
  <c r="BP653" i="64"/>
  <c r="BP644" i="64"/>
  <c r="CJ478" i="64"/>
  <c r="BI653" i="64"/>
  <c r="BI644" i="64"/>
  <c r="BY653" i="64"/>
  <c r="BY644" i="64"/>
  <c r="AV478" i="64"/>
  <c r="V653" i="64"/>
  <c r="V644" i="64"/>
  <c r="AT478" i="64"/>
  <c r="BJ478" i="64"/>
  <c r="AW653" i="64"/>
  <c r="AW644" i="64"/>
  <c r="BQ478" i="64"/>
  <c r="AP653" i="64"/>
  <c r="AP644" i="64"/>
  <c r="X653" i="64"/>
  <c r="X644" i="64"/>
  <c r="BD653" i="64"/>
  <c r="BD644" i="64"/>
  <c r="AX653" i="64"/>
  <c r="AX644" i="64"/>
  <c r="Z653" i="64"/>
  <c r="Z644" i="64"/>
  <c r="S653" i="64"/>
  <c r="S644" i="64"/>
  <c r="BG653" i="64"/>
  <c r="BG644" i="64"/>
  <c r="BW653" i="64"/>
  <c r="BW644" i="64"/>
  <c r="AM478" i="64"/>
  <c r="CF478" i="64"/>
  <c r="BK478" i="64"/>
  <c r="U653" i="64"/>
  <c r="U644" i="64"/>
  <c r="W478" i="64"/>
  <c r="AD653" i="64"/>
  <c r="AD644" i="64"/>
  <c r="BZ478" i="64"/>
  <c r="W653" i="64"/>
  <c r="W644" i="64"/>
  <c r="BC653" i="64"/>
  <c r="BC644" i="64"/>
  <c r="BK653" i="64"/>
  <c r="BK644" i="64"/>
  <c r="AV653" i="64"/>
  <c r="AV644" i="64"/>
  <c r="AE478" i="64"/>
  <c r="T478" i="64"/>
  <c r="X478" i="64"/>
  <c r="BT478" i="64"/>
  <c r="AO478" i="64"/>
  <c r="BN653" i="64"/>
  <c r="BN644" i="64"/>
  <c r="CL653" i="64"/>
  <c r="CL644" i="64"/>
  <c r="AI478" i="64"/>
  <c r="Y478" i="64"/>
  <c r="BH478" i="64"/>
  <c r="CF653" i="64"/>
  <c r="CF644" i="64"/>
  <c r="AW478" i="64"/>
  <c r="AO653" i="64"/>
  <c r="AO644" i="64"/>
  <c r="AL478" i="64"/>
  <c r="BR653" i="64"/>
  <c r="BR644" i="64"/>
  <c r="CA478" i="64"/>
  <c r="AJ653" i="64"/>
  <c r="AJ644" i="64"/>
  <c r="CH478" i="64"/>
  <c r="BE478" i="64"/>
  <c r="BC478" i="64"/>
  <c r="CD653" i="64"/>
  <c r="CD644" i="64"/>
  <c r="BF653" i="64"/>
  <c r="BF644" i="64"/>
  <c r="CB478" i="64"/>
  <c r="S478" i="64"/>
  <c r="BG478" i="64"/>
  <c r="BW478" i="64"/>
  <c r="BM653" i="64"/>
  <c r="BM644" i="64"/>
  <c r="BU653" i="64"/>
  <c r="BU644" i="64"/>
  <c r="AJ478" i="64"/>
  <c r="BH653" i="64"/>
  <c r="BH644" i="64"/>
  <c r="AK478" i="64"/>
  <c r="AK653" i="64"/>
  <c r="AK644" i="64"/>
  <c r="BB478" i="64"/>
  <c r="BR478" i="64"/>
  <c r="CH653" i="64"/>
  <c r="CH644" i="64"/>
  <c r="CG478" i="64"/>
  <c r="BS653" i="64"/>
  <c r="BS644" i="64"/>
  <c r="CA653" i="64"/>
  <c r="CA644" i="64"/>
  <c r="CD478" i="64"/>
  <c r="BL653" i="64"/>
  <c r="BL644" i="64"/>
  <c r="E621" i="64"/>
  <c r="B621" i="64" s="1"/>
  <c r="E1652" i="64"/>
  <c r="E253" i="64"/>
  <c r="E657" i="64"/>
  <c r="E1903" i="64"/>
  <c r="E69" i="64"/>
  <c r="E184" i="64"/>
  <c r="E185" i="64"/>
  <c r="E1006" i="64"/>
  <c r="E1007" i="64"/>
  <c r="E2482" i="64"/>
  <c r="E1097" i="64"/>
  <c r="E1098" i="64"/>
  <c r="E598" i="64"/>
  <c r="E599" i="64"/>
  <c r="E602" i="64"/>
  <c r="G598" i="64"/>
  <c r="E595" i="64"/>
  <c r="E601" i="64"/>
  <c r="E603" i="64"/>
  <c r="E604" i="64"/>
  <c r="E594" i="64"/>
  <c r="G2447" i="64"/>
  <c r="G2449" i="64" s="1"/>
  <c r="E2480" i="64"/>
  <c r="E2479" i="64"/>
  <c r="E2478" i="64"/>
  <c r="E2477" i="64"/>
  <c r="E2476" i="64"/>
  <c r="B2476" i="64" s="1"/>
  <c r="E2475" i="64"/>
  <c r="B2475" i="64" s="1"/>
  <c r="E2474" i="64"/>
  <c r="B2474" i="64" s="1"/>
  <c r="G2475" i="64"/>
  <c r="E2473" i="64"/>
  <c r="B2473" i="64" s="1"/>
  <c r="E2472" i="64"/>
  <c r="B2472" i="64" s="1"/>
  <c r="G2471" i="64"/>
  <c r="E2471" i="64"/>
  <c r="B2471" i="64" s="1"/>
  <c r="E2470" i="64"/>
  <c r="B2470" i="64" s="1"/>
  <c r="E2469" i="64"/>
  <c r="B2469" i="64" s="1"/>
  <c r="E2468" i="64"/>
  <c r="E2454" i="64"/>
  <c r="E2453" i="64"/>
  <c r="E2452" i="64"/>
  <c r="E2451" i="64"/>
  <c r="E2450" i="64"/>
  <c r="B2450" i="64" s="1"/>
  <c r="E2449" i="64"/>
  <c r="B2449" i="64" s="1"/>
  <c r="E2448" i="64"/>
  <c r="B2448" i="64" s="1"/>
  <c r="E2447" i="64"/>
  <c r="B2447" i="64" s="1"/>
  <c r="E2446" i="64"/>
  <c r="B2446" i="64" s="1"/>
  <c r="E2445" i="64"/>
  <c r="B2445" i="64" s="1"/>
  <c r="E2444" i="64"/>
  <c r="B2444" i="64" s="1"/>
  <c r="E2443" i="64"/>
  <c r="B2443" i="64" s="1"/>
  <c r="E2442" i="64"/>
  <c r="E2429" i="64"/>
  <c r="E2428" i="64"/>
  <c r="E2427" i="64"/>
  <c r="E2426" i="64"/>
  <c r="E2425" i="64"/>
  <c r="B2425" i="64" s="1"/>
  <c r="G2424" i="64"/>
  <c r="E2424" i="64"/>
  <c r="B2424" i="64" s="1"/>
  <c r="E2423" i="64"/>
  <c r="B2423" i="64" s="1"/>
  <c r="E2422" i="64"/>
  <c r="B2422" i="64" s="1"/>
  <c r="E2421" i="64"/>
  <c r="B2421" i="64" s="1"/>
  <c r="E2420" i="64"/>
  <c r="B2420" i="64" s="1"/>
  <c r="E2419" i="64"/>
  <c r="B2419" i="64" s="1"/>
  <c r="E2418" i="64"/>
  <c r="B2418" i="64" s="1"/>
  <c r="G2396" i="64"/>
  <c r="E2392" i="64"/>
  <c r="B2392" i="64" s="1"/>
  <c r="E2393" i="64"/>
  <c r="B2393" i="64" s="1"/>
  <c r="E2403" i="64"/>
  <c r="E2402" i="64"/>
  <c r="E2401" i="64"/>
  <c r="E2400" i="64"/>
  <c r="E2399" i="64"/>
  <c r="B2399" i="64" s="1"/>
  <c r="E2398" i="64"/>
  <c r="B2398" i="64" s="1"/>
  <c r="E2397" i="64"/>
  <c r="B2397" i="64" s="1"/>
  <c r="E2396" i="64"/>
  <c r="B2396" i="64" s="1"/>
  <c r="E2395" i="64"/>
  <c r="B2395" i="64" s="1"/>
  <c r="E2394" i="64"/>
  <c r="B2394" i="64" s="1"/>
  <c r="E2391" i="64"/>
  <c r="E1645" i="64"/>
  <c r="E1644" i="64"/>
  <c r="E1643" i="64"/>
  <c r="B1643" i="64" s="1"/>
  <c r="E1642" i="64"/>
  <c r="B1642" i="64" s="1"/>
  <c r="E1641" i="64"/>
  <c r="CP810" i="64" a="1"/>
  <c r="CS1023" i="64" a="1"/>
  <c r="CU1023" i="64" a="1"/>
  <c r="DG810" i="64" a="1"/>
  <c r="DJ693" i="64" a="1"/>
  <c r="AC1023" i="64" a="1"/>
  <c r="CS810" i="64" a="1"/>
  <c r="CW693" i="64" a="1"/>
  <c r="DD810" i="64" a="1"/>
  <c r="CY1023" i="64" a="1"/>
  <c r="CX810" i="64" a="1"/>
  <c r="AD772" i="64" a="1"/>
  <c r="DA1023" i="64" a="1"/>
  <c r="CO810" i="64" a="1"/>
  <c r="S1023" i="64" a="1"/>
  <c r="Y1023" i="64" a="1"/>
  <c r="AD1021" i="64" a="1"/>
  <c r="CY810" i="64" a="1"/>
  <c r="DC810" i="64" a="1"/>
  <c r="CR810" i="64" a="1"/>
  <c r="CP1023" i="64" a="1"/>
  <c r="X1023" i="64" a="1"/>
  <c r="DB810" i="64" a="1"/>
  <c r="CW691" i="64" a="1"/>
  <c r="DI810" i="64" a="1"/>
  <c r="DA810" i="64" a="1"/>
  <c r="AB1023" i="64" a="1"/>
  <c r="V1023" i="64" a="1"/>
  <c r="CW810" i="64" a="1"/>
  <c r="CO1023" i="64" a="1"/>
  <c r="CU693" i="64" a="1"/>
  <c r="DH810" i="64" a="1"/>
  <c r="CV1023" i="64" a="1"/>
  <c r="CR1023" i="64" a="1"/>
  <c r="DJ810" i="64" a="1"/>
  <c r="CU691" i="64" a="1"/>
  <c r="AD1046" i="64"/>
  <c r="T1023" i="64" a="1"/>
  <c r="AD1136" i="64" a="1"/>
  <c r="DB1046" i="64"/>
  <c r="DK810" i="64" a="1"/>
  <c r="DE810" i="64" a="1"/>
  <c r="U1023" i="64" a="1"/>
  <c r="CT810" i="64" a="1"/>
  <c r="DF810" i="64" a="1"/>
  <c r="CU810" i="64" a="1"/>
  <c r="DB1021" i="64" a="1"/>
  <c r="DJ691" i="64" a="1"/>
  <c r="CZ810" i="64" a="1"/>
  <c r="CW1023" i="64" a="1"/>
  <c r="DB772" i="64" a="1"/>
  <c r="CQ1023" i="64" a="1"/>
  <c r="CQ810" i="64" a="1"/>
  <c r="CX1023" i="64" a="1"/>
  <c r="Z1023" i="64" a="1"/>
  <c r="CX1136" i="64" a="1"/>
  <c r="W1023" i="64" a="1"/>
  <c r="CZ1023" i="64" a="1"/>
  <c r="CT1023" i="64" a="1"/>
  <c r="AA1023" i="64" a="1"/>
  <c r="AC974" i="64" l="1"/>
  <c r="AC976" i="64" s="1"/>
  <c r="AE971" i="64" a="1"/>
  <c r="AE971" i="64" s="1"/>
  <c r="AE972" i="64" a="1"/>
  <c r="AE972" i="64" s="1"/>
  <c r="AD973" i="64"/>
  <c r="AD974" i="64" s="1"/>
  <c r="AD976" i="64" s="1"/>
  <c r="DC971" i="64" a="1"/>
  <c r="DC971" i="64" s="1"/>
  <c r="DC972" i="64" a="1"/>
  <c r="DC972" i="64" s="1"/>
  <c r="DB973" i="64"/>
  <c r="DB974" i="64" s="1"/>
  <c r="DB976" i="64" s="1"/>
  <c r="DB139" i="64"/>
  <c r="AD56" i="1170"/>
  <c r="AG36" i="1170"/>
  <c r="AG51" i="1170"/>
  <c r="AG49" i="1170"/>
  <c r="AG34" i="1170"/>
  <c r="AH45" i="1170"/>
  <c r="AH43" i="1170"/>
  <c r="AH44" i="1170"/>
  <c r="AH42" i="1170"/>
  <c r="AH41" i="1170"/>
  <c r="AH4" i="1170"/>
  <c r="AH18" i="1170"/>
  <c r="AH22" i="1170"/>
  <c r="AH30" i="1170"/>
  <c r="AH26" i="1170"/>
  <c r="AH27" i="1170"/>
  <c r="AH28" i="1170"/>
  <c r="AH29" i="1170"/>
  <c r="AH20" i="1170"/>
  <c r="AH19" i="1170"/>
  <c r="AH21" i="1170"/>
  <c r="AG50" i="1170"/>
  <c r="AG35" i="1170"/>
  <c r="AJ2" i="1170"/>
  <c r="AI7" i="1170"/>
  <c r="AH8" i="1170" s="1"/>
  <c r="AI1" i="1170"/>
  <c r="AI3" i="1170"/>
  <c r="AF53" i="1170"/>
  <c r="AF22" i="861" s="1"/>
  <c r="AG33" i="1170"/>
  <c r="AG23" i="1170"/>
  <c r="AG48" i="1170"/>
  <c r="AF38" i="1170"/>
  <c r="AF17" i="861" s="1"/>
  <c r="AG37" i="1170"/>
  <c r="AG52" i="1170"/>
  <c r="AE55" i="1170"/>
  <c r="AG8" i="1170"/>
  <c r="DG17" i="861"/>
  <c r="DG22" i="861"/>
  <c r="DG36" i="1170"/>
  <c r="DG51" i="1170"/>
  <c r="DG34" i="1170"/>
  <c r="DG49" i="1170"/>
  <c r="DG23" i="1170"/>
  <c r="DG33" i="1170"/>
  <c r="DG38" i="1170" s="1"/>
  <c r="DG48" i="1170"/>
  <c r="DG53" i="1170" s="1"/>
  <c r="DG35" i="1170"/>
  <c r="DG50" i="1170"/>
  <c r="DH1" i="1170"/>
  <c r="DG37" i="1170"/>
  <c r="DG52" i="1170"/>
  <c r="DJ2" i="1170"/>
  <c r="DI3" i="1170"/>
  <c r="DI8" i="1170"/>
  <c r="DI7" i="1170"/>
  <c r="DH20" i="1170"/>
  <c r="DH18" i="1170"/>
  <c r="DH19" i="1170"/>
  <c r="DH27" i="1170"/>
  <c r="DH22" i="1170"/>
  <c r="DH29" i="1170"/>
  <c r="DH26" i="1170"/>
  <c r="DH28" i="1170"/>
  <c r="DH41" i="1170"/>
  <c r="DH45" i="1170"/>
  <c r="DH21" i="1170"/>
  <c r="DH30" i="1170"/>
  <c r="DH4" i="1170"/>
  <c r="DH42" i="1170"/>
  <c r="DH43" i="1170"/>
  <c r="DH44" i="1170"/>
  <c r="DF55" i="1170"/>
  <c r="DF56" i="1170" s="1"/>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CU23" i="86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AA1024" i="64" a="1"/>
  <c r="AD1023" i="64" a="1"/>
  <c r="AE1136" i="64" a="1"/>
  <c r="AE1046" i="64"/>
  <c r="CY1136" i="64" a="1"/>
  <c r="DC1021" i="64" a="1"/>
  <c r="AC1024" i="64" a="1"/>
  <c r="CW1024" i="64" a="1"/>
  <c r="DB732" i="64" a="1"/>
  <c r="CU1024" i="64" a="1"/>
  <c r="T1024" i="64" a="1"/>
  <c r="AE772" i="64" a="1"/>
  <c r="V1024" i="64" a="1"/>
  <c r="X1024" i="64" a="1"/>
  <c r="S1024" i="64" a="1"/>
  <c r="DC1046" i="64"/>
  <c r="AD732" i="64" a="1"/>
  <c r="CX1024" i="64" a="1"/>
  <c r="CP1024" i="64" a="1"/>
  <c r="W1024" i="64" a="1"/>
  <c r="DB1023" i="64" a="1"/>
  <c r="CR465" i="64" a="1"/>
  <c r="DH465" i="64" a="1"/>
  <c r="CZ465" i="64" a="1"/>
  <c r="U1024" i="64" a="1"/>
  <c r="Y1024" i="64" a="1"/>
  <c r="AE1021" i="64" a="1"/>
  <c r="CZ1024" i="64" a="1"/>
  <c r="CR1024" i="64" a="1"/>
  <c r="AB1024" i="64" a="1"/>
  <c r="DA1024" i="64" a="1"/>
  <c r="CT1024" i="64" a="1"/>
  <c r="CY1024" i="64" a="1"/>
  <c r="CV1024" i="64" a="1"/>
  <c r="CO1024" i="64" a="1"/>
  <c r="CS1024" i="64" a="1"/>
  <c r="Z1024" i="64" a="1"/>
  <c r="CQ1024" i="64" a="1"/>
  <c r="K974" i="64" l="1"/>
  <c r="DC973" i="64"/>
  <c r="DC974" i="64" s="1"/>
  <c r="DC976" i="64" s="1"/>
  <c r="AE973" i="64"/>
  <c r="AE974" i="64" s="1"/>
  <c r="AE976" i="64" s="1"/>
  <c r="AE56" i="1170"/>
  <c r="AJ3" i="1170"/>
  <c r="AJ7" i="1170"/>
  <c r="AI8" i="1170" s="1"/>
  <c r="AJ1" i="1170"/>
  <c r="AK2" i="1170"/>
  <c r="AF55" i="1170"/>
  <c r="AH36" i="1170"/>
  <c r="AH51" i="1170"/>
  <c r="AH34" i="1170"/>
  <c r="AH49" i="1170"/>
  <c r="AG53" i="1170"/>
  <c r="AG22" i="861" s="1"/>
  <c r="AH35" i="1170"/>
  <c r="AH50" i="1170"/>
  <c r="AG38" i="1170"/>
  <c r="AG17" i="861" s="1"/>
  <c r="AI45" i="1170"/>
  <c r="AI43" i="1170"/>
  <c r="AI44" i="1170"/>
  <c r="AI42" i="1170"/>
  <c r="AI4" i="1170"/>
  <c r="AI18" i="1170"/>
  <c r="AI27" i="1170"/>
  <c r="AI19" i="1170"/>
  <c r="AI21" i="1170"/>
  <c r="AI28" i="1170"/>
  <c r="AI26" i="1170"/>
  <c r="AI29" i="1170"/>
  <c r="AI20" i="1170"/>
  <c r="AI22" i="1170"/>
  <c r="AI30" i="1170"/>
  <c r="AI41" i="1170"/>
  <c r="AH52" i="1170"/>
  <c r="AH37" i="1170"/>
  <c r="AH23" i="1170"/>
  <c r="AH33" i="1170"/>
  <c r="AH48" i="1170"/>
  <c r="DH22" i="861"/>
  <c r="DH17" i="861"/>
  <c r="DH37" i="1170"/>
  <c r="DH52" i="1170"/>
  <c r="DH34" i="1170"/>
  <c r="DH49" i="1170"/>
  <c r="DG55" i="1170"/>
  <c r="DG56" i="1170" s="1"/>
  <c r="DH50" i="1170"/>
  <c r="DH35" i="1170"/>
  <c r="DI1" i="1170"/>
  <c r="DI4" i="1170"/>
  <c r="DI30" i="1170"/>
  <c r="DI21" i="1170"/>
  <c r="DI19" i="1170"/>
  <c r="DI20" i="1170"/>
  <c r="DI27" i="1170"/>
  <c r="DI26" i="1170"/>
  <c r="DI18" i="1170"/>
  <c r="DI28" i="1170"/>
  <c r="DI22" i="1170"/>
  <c r="DI29" i="1170"/>
  <c r="DI42" i="1170"/>
  <c r="DI44" i="1170"/>
  <c r="DI45" i="1170"/>
  <c r="DI43" i="1170"/>
  <c r="DI41" i="1170"/>
  <c r="DK2" i="1170"/>
  <c r="DJ7" i="1170"/>
  <c r="DJ8" i="1170"/>
  <c r="DJ3" i="1170"/>
  <c r="DH23" i="1170"/>
  <c r="DH33" i="1170"/>
  <c r="DH38" i="1170" s="1"/>
  <c r="DH48" i="1170"/>
  <c r="DH53" i="1170" s="1"/>
  <c r="DH36" i="1170"/>
  <c r="DH51" i="1170"/>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23" i="861"/>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U70" i="861"/>
  <c r="AF259" i="64"/>
  <c r="AF7" i="64"/>
  <c r="AE8" i="64" s="1"/>
  <c r="AD8" i="64"/>
  <c r="Y46" i="861"/>
  <c r="Y87" i="861" s="1"/>
  <c r="CU67"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AF972" i="64" s="1" a="1"/>
  <c r="AF972" i="64" s="1"/>
  <c r="DC1" i="64"/>
  <c r="DC263" i="64"/>
  <c r="DC281" i="64"/>
  <c r="DD8" i="64"/>
  <c r="DD277" i="64"/>
  <c r="DD3" i="64"/>
  <c r="DD259" i="64"/>
  <c r="DD7" i="64"/>
  <c r="DE2" i="64"/>
  <c r="DD278" i="64"/>
  <c r="DD260" i="64"/>
  <c r="DD261" i="64"/>
  <c r="DD279" i="64"/>
  <c r="DD262" i="64"/>
  <c r="DD280" i="64"/>
  <c r="DC1" i="864"/>
  <c r="AD32" i="861"/>
  <c r="DC2" i="861"/>
  <c r="DC1" i="861" s="1"/>
  <c r="DC24" i="864"/>
  <c r="AE43" i="863"/>
  <c r="AE42" i="863"/>
  <c r="AE21" i="863" s="1"/>
  <c r="AE24" i="864"/>
  <c r="AE94"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4" i="64"/>
  <c r="Y1816" i="64" s="1"/>
  <c r="X1859" i="64"/>
  <c r="Y1857" i="64"/>
  <c r="CV1836" i="64"/>
  <c r="Y1836" i="64"/>
  <c r="Y1838" i="64" s="1"/>
  <c r="X1838" i="64"/>
  <c r="CY1857" i="64"/>
  <c r="CY1859" i="64" s="1"/>
  <c r="CU1838" i="64"/>
  <c r="CU1814" i="64"/>
  <c r="CU1816" i="64" s="1"/>
  <c r="CS1955" i="64"/>
  <c r="CR1955" i="64"/>
  <c r="CZ465" i="64"/>
  <c r="CR465" i="64"/>
  <c r="DH465" i="64"/>
  <c r="CQ1792" i="64"/>
  <c r="CQ1794" i="64" s="1"/>
  <c r="E2483" i="64"/>
  <c r="E2484" i="64"/>
  <c r="E624" i="64"/>
  <c r="G2398" i="64"/>
  <c r="G2394" i="64"/>
  <c r="E1646" i="64"/>
  <c r="AE1023" i="64" a="1"/>
  <c r="AD1024" i="64" a="1"/>
  <c r="CR2302" i="64" a="1"/>
  <c r="CS2302" i="64" a="1"/>
  <c r="CS2275" i="64" a="1"/>
  <c r="CZ1136" i="64" a="1"/>
  <c r="DC772" i="64" a="1"/>
  <c r="CR2275" i="64" a="1"/>
  <c r="DC1023" i="64" a="1"/>
  <c r="DC732" i="64" a="1"/>
  <c r="DB1024" i="64" a="1"/>
  <c r="AE732" i="64" a="1"/>
  <c r="DD971" i="64" l="1" a="1"/>
  <c r="DD971" i="64" s="1"/>
  <c r="DD972" i="64" a="1"/>
  <c r="DD972" i="64" s="1"/>
  <c r="AF971" i="64" a="1"/>
  <c r="AF971" i="64" s="1"/>
  <c r="AF973" i="64" s="1"/>
  <c r="AF974" i="64" s="1"/>
  <c r="AF976" i="64" s="1"/>
  <c r="AI36" i="1170"/>
  <c r="AI51" i="1170"/>
  <c r="AI34" i="1170"/>
  <c r="AI49" i="1170"/>
  <c r="AH53" i="1170"/>
  <c r="AH22" i="861" s="1"/>
  <c r="AH38" i="1170"/>
  <c r="AH17" i="861" s="1"/>
  <c r="AI23" i="1170"/>
  <c r="AI48" i="1170"/>
  <c r="AI33" i="1170"/>
  <c r="AF56" i="1170"/>
  <c r="AL2" i="1170"/>
  <c r="AK3" i="1170"/>
  <c r="AK7" i="1170"/>
  <c r="AK1" i="1170"/>
  <c r="AG55" i="1170"/>
  <c r="AI52" i="1170"/>
  <c r="AI37" i="1170"/>
  <c r="AI50" i="1170"/>
  <c r="AI35" i="1170"/>
  <c r="AJ26" i="1170"/>
  <c r="AJ29" i="1170"/>
  <c r="AJ44" i="1170"/>
  <c r="AJ27" i="1170"/>
  <c r="AJ41" i="1170"/>
  <c r="AJ45" i="1170"/>
  <c r="AJ43" i="1170"/>
  <c r="AJ42" i="1170"/>
  <c r="AJ4" i="1170"/>
  <c r="AJ18" i="1170"/>
  <c r="AJ21" i="1170"/>
  <c r="AJ22" i="1170"/>
  <c r="AJ20" i="1170"/>
  <c r="AJ28" i="1170"/>
  <c r="AJ30" i="1170"/>
  <c r="AJ19" i="1170"/>
  <c r="DI22" i="861"/>
  <c r="DI17" i="861"/>
  <c r="DJ1" i="1170"/>
  <c r="DH55" i="1170"/>
  <c r="DH56" i="1170" s="1"/>
  <c r="DI37" i="1170"/>
  <c r="DI52" i="1170"/>
  <c r="DI23" i="1170"/>
  <c r="DI33" i="1170"/>
  <c r="DI38" i="1170" s="1"/>
  <c r="DI48" i="1170"/>
  <c r="DI53" i="1170" s="1"/>
  <c r="DJ19" i="1170"/>
  <c r="DJ30" i="1170"/>
  <c r="DJ26" i="1170"/>
  <c r="DJ27" i="1170"/>
  <c r="DJ20" i="1170"/>
  <c r="DJ18" i="1170"/>
  <c r="DJ28" i="1170"/>
  <c r="DJ22" i="1170"/>
  <c r="DJ21" i="1170"/>
  <c r="DJ4" i="1170"/>
  <c r="DJ29" i="1170"/>
  <c r="DJ42" i="1170"/>
  <c r="DJ44" i="1170"/>
  <c r="DJ45" i="1170"/>
  <c r="DJ43" i="1170"/>
  <c r="DJ41" i="1170"/>
  <c r="DI35" i="1170"/>
  <c r="DI50" i="1170"/>
  <c r="DI34" i="1170"/>
  <c r="DI49" i="1170"/>
  <c r="DL2" i="1170"/>
  <c r="DK3" i="1170"/>
  <c r="DK7" i="1170"/>
  <c r="DK8" i="1170"/>
  <c r="DI36" i="1170"/>
  <c r="DI51" i="1170"/>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CW23" i="86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Z46" i="861"/>
  <c r="Z87" i="861" s="1"/>
  <c r="CV67"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4"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2" i="64"/>
  <c r="CS2302" i="64"/>
  <c r="CS2275" i="64"/>
  <c r="CR2275" i="64"/>
  <c r="Z1814" i="64"/>
  <c r="Z1816" i="64" s="1"/>
  <c r="Y1859" i="64"/>
  <c r="Z1857" i="64"/>
  <c r="CZ1857" i="64"/>
  <c r="CZ1859" i="64" s="1"/>
  <c r="Z1836" i="64"/>
  <c r="CW1836" i="64"/>
  <c r="CW1838" i="64" s="1"/>
  <c r="CV1838" i="64"/>
  <c r="CV1814" i="64"/>
  <c r="CT1955" i="64"/>
  <c r="CR1792" i="64"/>
  <c r="E625" i="64"/>
  <c r="E627" i="64"/>
  <c r="E1649" i="64"/>
  <c r="E1648" i="64"/>
  <c r="DD1021" i="64" a="1"/>
  <c r="AE1024" i="64" a="1"/>
  <c r="CT2302" i="64" a="1"/>
  <c r="DA1136" i="64" a="1"/>
  <c r="AF1136" i="64" a="1"/>
  <c r="AF1021" i="64" a="1"/>
  <c r="CT2275" i="64" a="1"/>
  <c r="DD732" i="64" a="1"/>
  <c r="AF1046" i="64"/>
  <c r="DD772" i="64" a="1"/>
  <c r="AF772" i="64" a="1"/>
  <c r="DC1024" i="64" a="1"/>
  <c r="DD1046" i="64"/>
  <c r="AF732" i="64" a="1"/>
  <c r="AG971" i="64" l="1" a="1"/>
  <c r="AG971" i="64" s="1"/>
  <c r="AG972" i="64" a="1"/>
  <c r="AG972" i="64" s="1"/>
  <c r="DE971" i="64" a="1"/>
  <c r="DE971" i="64" s="1"/>
  <c r="DE972" i="64" a="1"/>
  <c r="DE972" i="64" s="1"/>
  <c r="DD973" i="64"/>
  <c r="DD974" i="64" s="1"/>
  <c r="DD976" i="64" s="1"/>
  <c r="AJ8" i="1170"/>
  <c r="AM2" i="1170"/>
  <c r="AL3" i="1170"/>
  <c r="AL1" i="1170"/>
  <c r="AL7" i="1170"/>
  <c r="AJ34" i="1170"/>
  <c r="AJ49" i="1170"/>
  <c r="AI38" i="1170"/>
  <c r="AI17" i="861" s="1"/>
  <c r="AJ50" i="1170"/>
  <c r="AJ35" i="1170"/>
  <c r="AI53" i="1170"/>
  <c r="AI22" i="861" s="1"/>
  <c r="AJ37" i="1170"/>
  <c r="AJ52" i="1170"/>
  <c r="AJ36" i="1170"/>
  <c r="AJ51" i="1170"/>
  <c r="AK4" i="1170"/>
  <c r="AK18" i="1170"/>
  <c r="AK26" i="1170"/>
  <c r="AK28" i="1170"/>
  <c r="AK41" i="1170"/>
  <c r="AK21" i="1170"/>
  <c r="AK27" i="1170"/>
  <c r="AK30" i="1170"/>
  <c r="AK20" i="1170"/>
  <c r="AK29" i="1170"/>
  <c r="AK22" i="1170"/>
  <c r="AK45" i="1170"/>
  <c r="AK42" i="1170"/>
  <c r="AK43" i="1170"/>
  <c r="AK44" i="1170"/>
  <c r="AK19" i="1170"/>
  <c r="AJ33" i="1170"/>
  <c r="AJ23" i="1170"/>
  <c r="AJ48" i="1170"/>
  <c r="AH55" i="1170"/>
  <c r="AG56" i="1170"/>
  <c r="DJ22" i="861"/>
  <c r="DJ17" i="861"/>
  <c r="DJ37" i="1170"/>
  <c r="DJ52" i="1170"/>
  <c r="DK1" i="1170"/>
  <c r="DK4" i="1170"/>
  <c r="DK19" i="1170"/>
  <c r="DK30" i="1170"/>
  <c r="DK27" i="1170"/>
  <c r="DK20" i="1170"/>
  <c r="DK26" i="1170"/>
  <c r="DK18" i="1170"/>
  <c r="DK28" i="1170"/>
  <c r="DK22" i="1170"/>
  <c r="DK21" i="1170"/>
  <c r="DK29" i="1170"/>
  <c r="DK42" i="1170"/>
  <c r="DK44" i="1170"/>
  <c r="DK45" i="1170"/>
  <c r="DK43" i="1170"/>
  <c r="DK41" i="1170"/>
  <c r="DJ23" i="1170"/>
  <c r="DJ33" i="1170"/>
  <c r="DJ38" i="1170" s="1"/>
  <c r="DJ48" i="1170"/>
  <c r="DJ53" i="1170" s="1"/>
  <c r="DL7" i="1170"/>
  <c r="DL8" i="1170"/>
  <c r="DL3" i="1170"/>
  <c r="DJ50" i="1170"/>
  <c r="DJ35" i="1170"/>
  <c r="DJ34" i="1170"/>
  <c r="DJ49" i="1170"/>
  <c r="DI55" i="1170"/>
  <c r="DI56" i="1170" s="1"/>
  <c r="DJ36" i="1170"/>
  <c r="DJ51" i="1170"/>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CX23" i="86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V95" i="861"/>
  <c r="V43" i="861"/>
  <c r="AH259" i="64"/>
  <c r="AH7" i="64"/>
  <c r="AG8" i="64" s="1"/>
  <c r="AA46" i="861"/>
  <c r="AA87" i="861" s="1"/>
  <c r="CW67"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DE263" i="64"/>
  <c r="DE281" i="64"/>
  <c r="DE1" i="64"/>
  <c r="DF7" i="64"/>
  <c r="DG2" i="64"/>
  <c r="DF8" i="64"/>
  <c r="DF277" i="64"/>
  <c r="DF259" i="64"/>
  <c r="DF3" i="64"/>
  <c r="DF278" i="64"/>
  <c r="DF260" i="64"/>
  <c r="DF261" i="64"/>
  <c r="DF279" i="64"/>
  <c r="DF280" i="64"/>
  <c r="DF262" i="64"/>
  <c r="DE1" i="864"/>
  <c r="DE24" i="864"/>
  <c r="AG43" i="863"/>
  <c r="AG42" i="863"/>
  <c r="AG21" i="863" s="1"/>
  <c r="AJ8" i="861"/>
  <c r="AJ4" i="861"/>
  <c r="AJ5" i="861" s="1"/>
  <c r="AK3" i="861"/>
  <c r="AJ1" i="861"/>
  <c r="AG24" i="864"/>
  <c r="AG94"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2" i="64"/>
  <c r="AA1814" i="64"/>
  <c r="AA1816" i="64" s="1"/>
  <c r="CT2275" i="64"/>
  <c r="Z1859" i="64"/>
  <c r="AA1857" i="64"/>
  <c r="AA1836" i="64"/>
  <c r="AA1838" i="64" s="1"/>
  <c r="Z1838" i="64"/>
  <c r="CX1836" i="64"/>
  <c r="CX1838" i="64" s="1"/>
  <c r="DA1857" i="64"/>
  <c r="DA1859" i="64" s="1"/>
  <c r="CW1814" i="64"/>
  <c r="CW1816" i="64" s="1"/>
  <c r="CV1816" i="64"/>
  <c r="CU1955" i="64"/>
  <c r="CS1792" i="64"/>
  <c r="CR1794" i="64"/>
  <c r="E626" i="64"/>
  <c r="E1677" i="64"/>
  <c r="E1724" i="64"/>
  <c r="E1729" i="64"/>
  <c r="E1224" i="64"/>
  <c r="E1248" i="64"/>
  <c r="E1270" i="64"/>
  <c r="E1342" i="64"/>
  <c r="E2034" i="64"/>
  <c r="E2000" i="64"/>
  <c r="E1378" i="64"/>
  <c r="E1413" i="64"/>
  <c r="E1934" i="64"/>
  <c r="E1966" i="64"/>
  <c r="E1528" i="64"/>
  <c r="E1572" i="64"/>
  <c r="E2531" i="64"/>
  <c r="E1801" i="64"/>
  <c r="E1627" i="64"/>
  <c r="E1001" i="64"/>
  <c r="E951" i="64"/>
  <c r="DB1136" i="64" a="1"/>
  <c r="CU2302" i="64" a="1"/>
  <c r="CU2275" i="64" a="1"/>
  <c r="DD1023" i="64" a="1"/>
  <c r="AG1021" i="64" a="1"/>
  <c r="DE772" i="64" a="1"/>
  <c r="AG1046" i="64"/>
  <c r="DE1021" i="64" a="1"/>
  <c r="AG1136" i="64" a="1"/>
  <c r="AG772" i="64" a="1"/>
  <c r="AF1023" i="64" a="1"/>
  <c r="DE732" i="64" a="1"/>
  <c r="DE1046" i="64"/>
  <c r="AG732" i="64" a="1"/>
  <c r="DF971" i="64" l="1" a="1"/>
  <c r="DF971" i="64" s="1"/>
  <c r="DF972" i="64" a="1"/>
  <c r="DF972" i="64" s="1"/>
  <c r="AH971" i="64" a="1"/>
  <c r="AH971" i="64" s="1"/>
  <c r="AH972" i="64" a="1"/>
  <c r="AH972" i="64" s="1"/>
  <c r="DE973" i="64"/>
  <c r="DE974" i="64" s="1"/>
  <c r="DE976" i="64" s="1"/>
  <c r="AG973" i="64"/>
  <c r="AG974" i="64" s="1"/>
  <c r="AG976" i="64" s="1"/>
  <c r="AK35" i="1170"/>
  <c r="AK50" i="1170"/>
  <c r="AH56" i="1170"/>
  <c r="AK51" i="1170"/>
  <c r="AK36" i="1170"/>
  <c r="AJ53" i="1170"/>
  <c r="AJ22" i="861" s="1"/>
  <c r="AI55" i="1170"/>
  <c r="AJ38" i="1170"/>
  <c r="AJ17" i="861" s="1"/>
  <c r="AK33" i="1170"/>
  <c r="AK48" i="1170"/>
  <c r="AK23" i="1170"/>
  <c r="AK34" i="1170"/>
  <c r="AK49" i="1170"/>
  <c r="AK8" i="1170"/>
  <c r="AL41" i="1170"/>
  <c r="AL4" i="1170"/>
  <c r="AL42" i="1170"/>
  <c r="AL43" i="1170"/>
  <c r="AL45" i="1170"/>
  <c r="AL44" i="1170"/>
  <c r="AL20" i="1170"/>
  <c r="AL29" i="1170"/>
  <c r="AL18" i="1170"/>
  <c r="AL21" i="1170"/>
  <c r="AL19" i="1170"/>
  <c r="AL27" i="1170"/>
  <c r="AL30" i="1170"/>
  <c r="AL28" i="1170"/>
  <c r="AL26" i="1170"/>
  <c r="AL22" i="1170"/>
  <c r="AN2" i="1170"/>
  <c r="AM3" i="1170"/>
  <c r="AM1" i="1170"/>
  <c r="AM7" i="1170"/>
  <c r="AK37" i="1170"/>
  <c r="AK52" i="1170"/>
  <c r="DK22" i="861"/>
  <c r="DK17" i="861"/>
  <c r="DJ55" i="1170"/>
  <c r="DJ56" i="1170" s="1"/>
  <c r="DK36" i="1170"/>
  <c r="DK51" i="1170"/>
  <c r="DK37" i="1170"/>
  <c r="DK52" i="1170"/>
  <c r="DL4" i="1170"/>
  <c r="DL18" i="1170"/>
  <c r="DL22" i="1170"/>
  <c r="DL21" i="1170"/>
  <c r="DL27" i="1170"/>
  <c r="DL20" i="1170"/>
  <c r="DL26" i="1170"/>
  <c r="DL28" i="1170"/>
  <c r="DL19" i="1170"/>
  <c r="DL44" i="1170"/>
  <c r="DL30" i="1170"/>
  <c r="DL29" i="1170"/>
  <c r="DL42" i="1170"/>
  <c r="DL45" i="1170"/>
  <c r="DL43" i="1170"/>
  <c r="DL41" i="1170"/>
  <c r="DK33" i="1170"/>
  <c r="DK38" i="1170" s="1"/>
  <c r="DK23" i="1170"/>
  <c r="DK48" i="1170"/>
  <c r="DK53" i="1170" s="1"/>
  <c r="DL1" i="1170"/>
  <c r="DK35" i="1170"/>
  <c r="DK50" i="1170"/>
  <c r="DK34" i="1170"/>
  <c r="DK49" i="1170"/>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CY23" i="86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B46" i="861"/>
  <c r="AB87" i="861" s="1"/>
  <c r="AH4" i="64"/>
  <c r="CX67"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4"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2302" i="64"/>
  <c r="AB1814" i="64"/>
  <c r="AB1816" i="64" s="1"/>
  <c r="CU2275" i="64"/>
  <c r="AA1859" i="64"/>
  <c r="AB1857" i="64"/>
  <c r="CY1836" i="64"/>
  <c r="DB1857" i="64"/>
  <c r="DB1859" i="64" s="1"/>
  <c r="AB1836" i="64"/>
  <c r="CX1814" i="64"/>
  <c r="CX1816" i="64" s="1"/>
  <c r="CV1955" i="64"/>
  <c r="CT1792" i="64"/>
  <c r="CT1794" i="64" s="1"/>
  <c r="CS1794" i="64"/>
  <c r="E629" i="64"/>
  <c r="E628" i="64"/>
  <c r="E2530" i="64"/>
  <c r="E1412" i="64"/>
  <c r="E1341" i="64"/>
  <c r="E1933" i="64"/>
  <c r="E1571" i="64"/>
  <c r="E1527" i="64"/>
  <c r="E1377" i="64"/>
  <c r="E1269" i="64"/>
  <c r="E1728" i="64"/>
  <c r="E1626" i="64"/>
  <c r="E1247" i="64"/>
  <c r="E2033" i="64"/>
  <c r="E1800" i="64"/>
  <c r="E1965" i="64"/>
  <c r="E1999" i="64"/>
  <c r="E1223" i="64"/>
  <c r="E1680" i="64"/>
  <c r="E1705" i="64"/>
  <c r="AG1023" i="64" a="1"/>
  <c r="AH732" i="64" a="1"/>
  <c r="AH1136" i="64" a="1"/>
  <c r="DE1023" i="64" a="1"/>
  <c r="DC1136" i="64" a="1"/>
  <c r="CV2275" i="64" a="1"/>
  <c r="DF772" i="64" a="1"/>
  <c r="AH772" i="64" a="1"/>
  <c r="CV2302" i="64" a="1"/>
  <c r="DF732" i="64" a="1"/>
  <c r="DF1046" i="64"/>
  <c r="DF1021" i="64" a="1"/>
  <c r="AH1021" i="64" a="1"/>
  <c r="DD1024" i="64" a="1"/>
  <c r="AH1046" i="64"/>
  <c r="AF1024" i="64" a="1"/>
  <c r="AI971" i="64" l="1" a="1"/>
  <c r="AI971" i="64" s="1"/>
  <c r="AI972" i="64" a="1"/>
  <c r="AI972" i="64" s="1"/>
  <c r="AH973" i="64"/>
  <c r="AH974" i="64" s="1"/>
  <c r="AH976" i="64" s="1"/>
  <c r="DF973" i="64"/>
  <c r="DF974" i="64" s="1"/>
  <c r="DF976" i="64" s="1"/>
  <c r="DG971" i="64" a="1"/>
  <c r="DG971" i="64" s="1"/>
  <c r="DG972" i="64" a="1"/>
  <c r="DG972" i="64" s="1"/>
  <c r="AJ55" i="1170"/>
  <c r="AM29" i="1170"/>
  <c r="AM22" i="1170"/>
  <c r="AM41" i="1170"/>
  <c r="AM42" i="1170"/>
  <c r="AM45" i="1170"/>
  <c r="AM43" i="1170"/>
  <c r="AM44" i="1170"/>
  <c r="AM4" i="1170"/>
  <c r="AM26" i="1170"/>
  <c r="AM20" i="1170"/>
  <c r="AM21" i="1170"/>
  <c r="AM18" i="1170"/>
  <c r="AM27" i="1170"/>
  <c r="AM30" i="1170"/>
  <c r="AM19" i="1170"/>
  <c r="AM28" i="1170"/>
  <c r="AO2" i="1170"/>
  <c r="AN3" i="1170"/>
  <c r="AN1" i="1170"/>
  <c r="AN7" i="1170"/>
  <c r="AI56" i="1170"/>
  <c r="AL37" i="1170"/>
  <c r="AL52" i="1170"/>
  <c r="AL8" i="1170"/>
  <c r="AL34" i="1170"/>
  <c r="AL49" i="1170"/>
  <c r="AL51" i="1170"/>
  <c r="AL36" i="1170"/>
  <c r="AL33" i="1170"/>
  <c r="AL23" i="1170"/>
  <c r="AL48" i="1170"/>
  <c r="AK53" i="1170"/>
  <c r="AK22" i="861" s="1"/>
  <c r="AL35" i="1170"/>
  <c r="AL50" i="1170"/>
  <c r="AK38" i="1170"/>
  <c r="AK17" i="861" s="1"/>
  <c r="DL22" i="861"/>
  <c r="DL17" i="861"/>
  <c r="DL23" i="1170"/>
  <c r="DL33" i="1170"/>
  <c r="DL38" i="1170" s="1"/>
  <c r="DL48" i="1170"/>
  <c r="DK55" i="1170"/>
  <c r="DK56" i="1170" s="1"/>
  <c r="DL34" i="1170"/>
  <c r="DL49" i="1170"/>
  <c r="DL50" i="1170"/>
  <c r="DL35" i="1170"/>
  <c r="DL51" i="1170"/>
  <c r="DL36" i="1170"/>
  <c r="DL37" i="1170"/>
  <c r="DL52" i="1170"/>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CZ23" i="86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V70" i="861"/>
  <c r="AJ259" i="64"/>
  <c r="AJ7" i="64"/>
  <c r="AI8" i="64" s="1"/>
  <c r="AH8" i="64"/>
  <c r="AC46" i="861"/>
  <c r="AC87" i="861" s="1"/>
  <c r="AI4" i="64"/>
  <c r="CY67"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94"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4" i="64"/>
  <c r="AC1816" i="64" s="1"/>
  <c r="CV2302" i="64"/>
  <c r="CV2275" i="64"/>
  <c r="AC1857" i="64"/>
  <c r="AB1859" i="64"/>
  <c r="AC1836" i="64"/>
  <c r="DC1857" i="64"/>
  <c r="AB1838" i="64"/>
  <c r="CZ1836" i="64"/>
  <c r="CY1838" i="64"/>
  <c r="CY1814" i="64"/>
  <c r="CY1816" i="64" s="1"/>
  <c r="CW1955" i="64"/>
  <c r="CU1792" i="64"/>
  <c r="CU1794" i="64" s="1"/>
  <c r="E1226" i="64"/>
  <c r="E1225" i="64"/>
  <c r="E1935" i="64"/>
  <c r="E1936" i="64"/>
  <c r="E1250" i="64"/>
  <c r="E1249" i="64"/>
  <c r="E1968" i="64"/>
  <c r="E1967" i="64"/>
  <c r="E1628" i="64"/>
  <c r="E1629" i="64"/>
  <c r="E1529" i="64"/>
  <c r="E1530" i="64"/>
  <c r="E1344" i="64"/>
  <c r="E1343" i="64"/>
  <c r="E2035" i="64"/>
  <c r="E2036" i="64"/>
  <c r="E1704" i="64"/>
  <c r="E1380" i="64"/>
  <c r="E1379" i="64"/>
  <c r="E2002" i="64"/>
  <c r="E2001" i="64"/>
  <c r="E1803" i="64"/>
  <c r="E1802" i="64"/>
  <c r="E1731" i="64"/>
  <c r="E1730" i="64"/>
  <c r="E1415" i="64"/>
  <c r="E1414" i="64"/>
  <c r="E1271" i="64"/>
  <c r="E1573" i="64"/>
  <c r="E1574" i="64"/>
  <c r="E2532" i="64"/>
  <c r="E2533" i="64"/>
  <c r="E1683" i="64"/>
  <c r="E1682" i="64"/>
  <c r="E1700" i="64"/>
  <c r="E1623" i="64"/>
  <c r="E1591" i="64"/>
  <c r="E1797" i="64"/>
  <c r="E2527" i="64"/>
  <c r="E1568" i="64"/>
  <c r="E1524" i="64"/>
  <c r="E1962" i="64"/>
  <c r="E1930" i="64"/>
  <c r="E1898" i="64"/>
  <c r="E1480" i="64"/>
  <c r="E1444" i="64"/>
  <c r="E1409" i="64"/>
  <c r="E1374" i="64"/>
  <c r="E1996" i="64"/>
  <c r="E2030" i="64"/>
  <c r="AG1024" i="64" a="1"/>
  <c r="AH1023" i="64" a="1"/>
  <c r="AI772" i="64" a="1"/>
  <c r="DG772" i="64" a="1"/>
  <c r="DF1023" i="64" a="1"/>
  <c r="DE1024" i="64" a="1"/>
  <c r="AI1136" i="64" a="1"/>
  <c r="DG1046" i="64"/>
  <c r="DD1136" i="64" a="1"/>
  <c r="AI1021" i="64" a="1"/>
  <c r="AI1046" i="64"/>
  <c r="DG1021" i="64" a="1"/>
  <c r="DH971" i="64" l="1" a="1"/>
  <c r="DH971" i="64" s="1"/>
  <c r="DH972" i="64" a="1"/>
  <c r="DH972" i="64" s="1"/>
  <c r="AJ971" i="64" a="1"/>
  <c r="AJ971" i="64" s="1"/>
  <c r="AJ972" i="64" a="1"/>
  <c r="AJ972" i="64" s="1"/>
  <c r="DG973" i="64"/>
  <c r="DG974" i="64" s="1"/>
  <c r="DG976" i="64" s="1"/>
  <c r="AI973" i="64"/>
  <c r="AI974" i="64" s="1"/>
  <c r="AI976" i="64" s="1"/>
  <c r="AK55" i="1170"/>
  <c r="AM48" i="1170"/>
  <c r="AM23" i="1170"/>
  <c r="AM33" i="1170"/>
  <c r="AM36" i="1170"/>
  <c r="AM51" i="1170"/>
  <c r="AM35" i="1170"/>
  <c r="AM50" i="1170"/>
  <c r="AL53" i="1170"/>
  <c r="AL22" i="861" s="1"/>
  <c r="AM8" i="1170"/>
  <c r="AL38" i="1170"/>
  <c r="AL17" i="861" s="1"/>
  <c r="AN41" i="1170"/>
  <c r="AN42" i="1170"/>
  <c r="AN45" i="1170"/>
  <c r="AN4" i="1170"/>
  <c r="AN19" i="1170"/>
  <c r="AN44" i="1170"/>
  <c r="AN29" i="1170"/>
  <c r="AN27" i="1170"/>
  <c r="AN18" i="1170"/>
  <c r="AN26" i="1170"/>
  <c r="AN21" i="1170"/>
  <c r="AN30" i="1170"/>
  <c r="AN28" i="1170"/>
  <c r="AN20" i="1170"/>
  <c r="AN43" i="1170"/>
  <c r="AN22" i="1170"/>
  <c r="AP2" i="1170"/>
  <c r="AO3" i="1170"/>
  <c r="AO7" i="1170"/>
  <c r="AO1" i="1170"/>
  <c r="AM37" i="1170"/>
  <c r="AM52" i="1170"/>
  <c r="AM34" i="1170"/>
  <c r="AM49" i="1170"/>
  <c r="AJ56" i="1170"/>
  <c r="DL53" i="1170"/>
  <c r="DL55" i="1170"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DA23" i="86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DG732" i="64" a="1"/>
  <c r="AJ1021" i="64" a="1"/>
  <c r="AI1023" i="64" a="1"/>
  <c r="AH1024" i="64" a="1"/>
  <c r="DF1024" i="64" a="1"/>
  <c r="CW2302" i="64" a="1"/>
  <c r="CW2275" i="64" a="1"/>
  <c r="AJ1136" i="64" a="1"/>
  <c r="DG1023" i="64" a="1"/>
  <c r="DH1046" i="64"/>
  <c r="AJ1046" i="64"/>
  <c r="DE1136" i="64" a="1"/>
  <c r="AI732" i="64" a="1"/>
  <c r="AJ772" i="64" a="1"/>
  <c r="DH1021" i="64" a="1"/>
  <c r="AJ973" i="64" l="1"/>
  <c r="AJ974" i="64" s="1"/>
  <c r="AJ976" i="64" s="1"/>
  <c r="DH973" i="64"/>
  <c r="DH974" i="64" s="1"/>
  <c r="DH976" i="64" s="1"/>
  <c r="AN8" i="1170"/>
  <c r="AN36" i="1170"/>
  <c r="AN51" i="1170"/>
  <c r="AN48" i="1170"/>
  <c r="AN33" i="1170"/>
  <c r="AN23" i="1170"/>
  <c r="AN34" i="1170"/>
  <c r="AN49" i="1170"/>
  <c r="AO22" i="1170"/>
  <c r="AO43" i="1170"/>
  <c r="AO44" i="1170"/>
  <c r="AO41" i="1170"/>
  <c r="AO42" i="1170"/>
  <c r="AO45" i="1170"/>
  <c r="AO19" i="1170"/>
  <c r="AO21" i="1170"/>
  <c r="AO27" i="1170"/>
  <c r="AO29" i="1170"/>
  <c r="AO30" i="1170"/>
  <c r="AO4" i="1170"/>
  <c r="AO18" i="1170"/>
  <c r="AO28" i="1170"/>
  <c r="AO26" i="1170"/>
  <c r="AO20" i="1170"/>
  <c r="AM38" i="1170"/>
  <c r="AM17" i="861" s="1"/>
  <c r="AM53" i="1170"/>
  <c r="AM22" i="861" s="1"/>
  <c r="AN37" i="1170"/>
  <c r="AN52" i="1170"/>
  <c r="AL55" i="1170"/>
  <c r="AK56" i="1170"/>
  <c r="AP1" i="1170"/>
  <c r="AQ2" i="1170"/>
  <c r="AP3" i="1170"/>
  <c r="AP7" i="1170"/>
  <c r="AN35" i="1170"/>
  <c r="AN50" i="1170"/>
  <c r="DL56" i="1170"/>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23" i="861"/>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D46" i="861"/>
  <c r="AD87" i="861" s="1"/>
  <c r="AJ4" i="64"/>
  <c r="CZ67"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4"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814" i="64"/>
  <c r="AD1816" i="64" s="1"/>
  <c r="CW2302" i="64"/>
  <c r="CW2275" i="64"/>
  <c r="AC1859" i="64"/>
  <c r="AD1857" i="64"/>
  <c r="DD1857" i="64"/>
  <c r="DC1859" i="64"/>
  <c r="DA1836" i="64"/>
  <c r="AD1836" i="64"/>
  <c r="AD1838" i="64" s="1"/>
  <c r="CZ1838" i="64"/>
  <c r="AC1838" i="64"/>
  <c r="CZ1814" i="64"/>
  <c r="CX1955" i="64"/>
  <c r="CV1792" i="64"/>
  <c r="CV1794" i="64" s="1"/>
  <c r="E1707" i="64"/>
  <c r="E1706" i="64"/>
  <c r="E1331" i="64"/>
  <c r="B1331" i="64" s="1"/>
  <c r="DF1136" i="64" a="1"/>
  <c r="CX2275" i="64" a="1"/>
  <c r="DH1023" i="64" a="1"/>
  <c r="DH772" i="64" a="1"/>
  <c r="CX2302" i="64" a="1"/>
  <c r="AJ1023" i="64" a="1"/>
  <c r="DH732" i="64" a="1"/>
  <c r="AJ732" i="64" a="1"/>
  <c r="AI1024" i="64" a="1"/>
  <c r="DG1024" i="64" a="1"/>
  <c r="DI971" i="64" l="1" a="1"/>
  <c r="DI971" i="64" s="1"/>
  <c r="DI972" i="64" a="1"/>
  <c r="DI972" i="64" s="1"/>
  <c r="AK971" i="64" a="1"/>
  <c r="AK971" i="64" s="1"/>
  <c r="AK972" i="64" a="1"/>
  <c r="AK972" i="64" s="1"/>
  <c r="AM55" i="1170"/>
  <c r="AO37" i="1170"/>
  <c r="AO52" i="1170"/>
  <c r="AP44" i="1170"/>
  <c r="AP28" i="1170"/>
  <c r="AP41" i="1170"/>
  <c r="AP45" i="1170"/>
  <c r="AP43" i="1170"/>
  <c r="AP22" i="1170"/>
  <c r="AP18" i="1170"/>
  <c r="AP21" i="1170"/>
  <c r="AP29" i="1170"/>
  <c r="AP20" i="1170"/>
  <c r="AP4" i="1170"/>
  <c r="AP30" i="1170"/>
  <c r="AP27" i="1170"/>
  <c r="AP19" i="1170"/>
  <c r="AP26" i="1170"/>
  <c r="AP42" i="1170"/>
  <c r="AO23" i="1170"/>
  <c r="AO48" i="1170"/>
  <c r="AO33" i="1170"/>
  <c r="AQ7" i="1170"/>
  <c r="AQ1" i="1170"/>
  <c r="AR2" i="1170"/>
  <c r="AQ3" i="1170"/>
  <c r="AN38" i="1170"/>
  <c r="AN17" i="861" s="1"/>
  <c r="AN53" i="1170"/>
  <c r="AN22" i="861" s="1"/>
  <c r="AL56" i="1170"/>
  <c r="AO35" i="1170"/>
  <c r="AO50" i="1170"/>
  <c r="AO51" i="1170"/>
  <c r="AO36" i="1170"/>
  <c r="AO34" i="1170"/>
  <c r="AO49" i="1170"/>
  <c r="AO8" i="1170"/>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DC23" i="86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W43" i="861"/>
  <c r="W95" i="861"/>
  <c r="AL259" i="64"/>
  <c r="AL7" i="64"/>
  <c r="AK8" i="64" s="1"/>
  <c r="AE46" i="861"/>
  <c r="AE87" i="861" s="1"/>
  <c r="DA67"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4"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814" i="64"/>
  <c r="AE1816" i="64" s="1"/>
  <c r="CX2302" i="64"/>
  <c r="CX2275" i="64"/>
  <c r="AE1857" i="64"/>
  <c r="AD1859" i="64"/>
  <c r="DB1836" i="64"/>
  <c r="DA1838" i="64"/>
  <c r="DE1857" i="64"/>
  <c r="AE1836" i="64"/>
  <c r="DD1859" i="64"/>
  <c r="DA1814" i="64"/>
  <c r="CZ1816" i="64"/>
  <c r="CY1955" i="64"/>
  <c r="CW1792" i="64"/>
  <c r="CW1794" i="64" s="1"/>
  <c r="E1338" i="64"/>
  <c r="E651" i="64"/>
  <c r="E1237" i="64"/>
  <c r="B1237" i="64" s="1"/>
  <c r="E1261" i="64"/>
  <c r="B1261" i="64" s="1"/>
  <c r="E1266" i="64"/>
  <c r="E1244" i="64"/>
  <c r="E1213" i="64"/>
  <c r="B1213" i="64" s="1"/>
  <c r="E1220" i="64"/>
  <c r="E1092" i="64"/>
  <c r="G1214" i="64"/>
  <c r="E673" i="64"/>
  <c r="E1718" i="64"/>
  <c r="E1694" i="64"/>
  <c r="E996" i="64"/>
  <c r="AK1021" i="64" a="1"/>
  <c r="DI732" i="64" a="1"/>
  <c r="DG1136" i="64" a="1"/>
  <c r="DI772" i="64" a="1"/>
  <c r="DI1046" i="64"/>
  <c r="AK732" i="64" a="1"/>
  <c r="CY2302" i="64" a="1"/>
  <c r="CY2275" i="64" a="1"/>
  <c r="AK772" i="64" a="1"/>
  <c r="DI1021" i="64" a="1"/>
  <c r="DH1024" i="64" a="1"/>
  <c r="AJ1024" i="64" a="1"/>
  <c r="AK1046" i="64"/>
  <c r="AK1136" i="64" a="1"/>
  <c r="AL971" i="64" l="1" a="1"/>
  <c r="AL971" i="64" s="1"/>
  <c r="AL972" i="64" a="1"/>
  <c r="AL972" i="64" s="1"/>
  <c r="DJ971" i="64" a="1"/>
  <c r="DJ971" i="64" s="1"/>
  <c r="DJ972" i="64" a="1"/>
  <c r="DJ972" i="64" s="1"/>
  <c r="AK973" i="64"/>
  <c r="AK974" i="64" s="1"/>
  <c r="AK976" i="64" s="1"/>
  <c r="DI973" i="64"/>
  <c r="DI974" i="64" s="1"/>
  <c r="DI976" i="64" s="1"/>
  <c r="AQ45" i="1170"/>
  <c r="AQ18" i="1170"/>
  <c r="AQ27" i="1170"/>
  <c r="AQ4" i="1170"/>
  <c r="AQ21" i="1170"/>
  <c r="AQ28" i="1170"/>
  <c r="AQ19" i="1170"/>
  <c r="AQ30" i="1170"/>
  <c r="AQ26" i="1170"/>
  <c r="AQ29" i="1170"/>
  <c r="AQ20" i="1170"/>
  <c r="AQ22" i="1170"/>
  <c r="AQ44" i="1170"/>
  <c r="AQ42" i="1170"/>
  <c r="AQ41" i="1170"/>
  <c r="AQ43" i="1170"/>
  <c r="AR7" i="1170"/>
  <c r="AS2" i="1170"/>
  <c r="AR1" i="1170"/>
  <c r="AR3" i="1170"/>
  <c r="AP35" i="1170"/>
  <c r="AP50" i="1170"/>
  <c r="AP36" i="1170"/>
  <c r="AP51" i="1170"/>
  <c r="AP23" i="1170"/>
  <c r="AP33" i="1170"/>
  <c r="AP48" i="1170"/>
  <c r="AP8" i="1170"/>
  <c r="AP37" i="1170"/>
  <c r="AP52" i="1170"/>
  <c r="AO38" i="1170"/>
  <c r="AO17" i="861" s="1"/>
  <c r="AO53" i="1170"/>
  <c r="AO22" i="861" s="1"/>
  <c r="AP34" i="1170"/>
  <c r="AP49" i="1170"/>
  <c r="AN55" i="1170"/>
  <c r="AM56" i="1170"/>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DD23" i="86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AF46" i="861"/>
  <c r="AF87" i="861" s="1"/>
  <c r="DB67"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814" i="64"/>
  <c r="AF1816" i="64" s="1"/>
  <c r="DJ263" i="64"/>
  <c r="DJ281" i="64"/>
  <c r="DK8" i="64"/>
  <c r="DK277" i="64"/>
  <c r="DK259" i="64"/>
  <c r="DK3" i="64"/>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4"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2" i="64"/>
  <c r="CY2275" i="64"/>
  <c r="AE1859" i="64"/>
  <c r="AF1857" i="64"/>
  <c r="DF1857" i="64"/>
  <c r="DF1859" i="64" s="1"/>
  <c r="AF1836" i="64"/>
  <c r="DC1836" i="64"/>
  <c r="DC1838" i="64" s="1"/>
  <c r="DE1859" i="64"/>
  <c r="AE1838" i="64"/>
  <c r="DB1838" i="64"/>
  <c r="DB1814" i="64"/>
  <c r="DA1816" i="64"/>
  <c r="CZ1955" i="64"/>
  <c r="CX1792" i="64"/>
  <c r="CX1794"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AL732" i="64" a="1"/>
  <c r="DI1023" i="64" a="1"/>
  <c r="AL772" i="64" a="1"/>
  <c r="DJ1046" i="64"/>
  <c r="AL1046" i="64"/>
  <c r="DJ772" i="64" a="1"/>
  <c r="CZ2302" i="64" a="1"/>
  <c r="AL1021" i="64" a="1"/>
  <c r="DJ1021" i="64" a="1"/>
  <c r="DJ732" i="64" a="1"/>
  <c r="AL1136" i="64" a="1"/>
  <c r="DH1136" i="64" a="1"/>
  <c r="CZ2275" i="64" a="1"/>
  <c r="AK1023" i="64" a="1"/>
  <c r="AM971" i="64" l="1" a="1"/>
  <c r="AM971" i="64" s="1"/>
  <c r="AM972" i="64" a="1"/>
  <c r="AM972" i="64" s="1"/>
  <c r="DJ973" i="64"/>
  <c r="DJ974" i="64" s="1"/>
  <c r="DJ976" i="64" s="1"/>
  <c r="DK971" i="64" a="1"/>
  <c r="DK971" i="64" s="1"/>
  <c r="DK972" i="64" a="1"/>
  <c r="DK972" i="64" s="1"/>
  <c r="AL973" i="64"/>
  <c r="AL974" i="64" s="1"/>
  <c r="AL976" i="64" s="1"/>
  <c r="AP53" i="1170"/>
  <c r="AP22" i="861" s="1"/>
  <c r="AP38" i="1170"/>
  <c r="AP17" i="861" s="1"/>
  <c r="AN56" i="1170"/>
  <c r="AQ52" i="1170"/>
  <c r="AQ37" i="1170"/>
  <c r="AQ35" i="1170"/>
  <c r="AQ50" i="1170"/>
  <c r="AQ34" i="1170"/>
  <c r="AQ49" i="1170"/>
  <c r="AO55" i="1170"/>
  <c r="AR27" i="1170"/>
  <c r="AR28" i="1170"/>
  <c r="AR19" i="1170"/>
  <c r="AR29" i="1170"/>
  <c r="AR22" i="1170"/>
  <c r="AR26" i="1170"/>
  <c r="AR42" i="1170"/>
  <c r="AR20" i="1170"/>
  <c r="AR41" i="1170"/>
  <c r="AR44" i="1170"/>
  <c r="AR45" i="1170"/>
  <c r="AR43" i="1170"/>
  <c r="AR21" i="1170"/>
  <c r="AR4" i="1170"/>
  <c r="AR18" i="1170"/>
  <c r="AR30" i="1170"/>
  <c r="AQ36" i="1170"/>
  <c r="AQ51" i="1170"/>
  <c r="AT2" i="1170"/>
  <c r="AS7" i="1170"/>
  <c r="AS1" i="1170"/>
  <c r="AS3" i="1170"/>
  <c r="AQ8" i="1170"/>
  <c r="AQ23" i="1170"/>
  <c r="AQ33" i="1170"/>
  <c r="AQ48" i="1170"/>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DE23" i="86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W70" i="861"/>
  <c r="AN259" i="64"/>
  <c r="AN7" i="64"/>
  <c r="AM4" i="64"/>
  <c r="AG46" i="861"/>
  <c r="AG87" i="861" s="1"/>
  <c r="DC67"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1" i="64"/>
  <c r="AO2" i="64"/>
  <c r="AG1814" i="64"/>
  <c r="AG1816" i="64" s="1"/>
  <c r="DK24" i="864"/>
  <c r="DK1" i="64"/>
  <c r="DK281" i="64"/>
  <c r="DK263" i="64"/>
  <c r="DL8" i="64"/>
  <c r="DL277" i="64"/>
  <c r="DL3" i="64"/>
  <c r="DL972" i="64" s="1" a="1"/>
  <c r="DL972" i="64" s="1"/>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4"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2302" i="64"/>
  <c r="CZ2275" i="64"/>
  <c r="AF1859" i="64"/>
  <c r="AG1857" i="64"/>
  <c r="DD1836" i="64"/>
  <c r="DD1838" i="64" s="1"/>
  <c r="AG1836" i="64"/>
  <c r="AG1838" i="64" s="1"/>
  <c r="AF1838" i="64"/>
  <c r="DG1857" i="64"/>
  <c r="DC1814" i="64"/>
  <c r="DC1816" i="64" s="1"/>
  <c r="DB1816" i="64"/>
  <c r="DA1955" i="64"/>
  <c r="CY1792" i="64"/>
  <c r="CY1794" i="64" s="1"/>
  <c r="E1590" i="64"/>
  <c r="E1929" i="64"/>
  <c r="E1796" i="64"/>
  <c r="E1567" i="64"/>
  <c r="E1593" i="64"/>
  <c r="E1592" i="64"/>
  <c r="E1799" i="64"/>
  <c r="E1798" i="64"/>
  <c r="E1523" i="64"/>
  <c r="E2526" i="64"/>
  <c r="E2529" i="64"/>
  <c r="E2528" i="64"/>
  <c r="E1961" i="64"/>
  <c r="E1570" i="64"/>
  <c r="E1569" i="64"/>
  <c r="E1526" i="64"/>
  <c r="E1525" i="64"/>
  <c r="E1964" i="64"/>
  <c r="E1963" i="64"/>
  <c r="E2029" i="64"/>
  <c r="E1932" i="64"/>
  <c r="E1931" i="64"/>
  <c r="E1900" i="64"/>
  <c r="E1899" i="64"/>
  <c r="E1897" i="64"/>
  <c r="E1408" i="64"/>
  <c r="E1482" i="64"/>
  <c r="E1481" i="64"/>
  <c r="E1479" i="64"/>
  <c r="E1446" i="64"/>
  <c r="E1445" i="64"/>
  <c r="E1443" i="64"/>
  <c r="E1411" i="64"/>
  <c r="E1410" i="64"/>
  <c r="E1376" i="64"/>
  <c r="E1375" i="64"/>
  <c r="E1373" i="64"/>
  <c r="E1998" i="64"/>
  <c r="E1997" i="64"/>
  <c r="E1995" i="64"/>
  <c r="E1337" i="64"/>
  <c r="E2032" i="64"/>
  <c r="E2031"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27" i="64"/>
  <c r="E1726" i="64"/>
  <c r="E1725" i="64"/>
  <c r="E392" i="64"/>
  <c r="E1676"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1" i="64"/>
  <c r="E1679" i="64"/>
  <c r="E1678" i="64"/>
  <c r="E1703" i="64"/>
  <c r="E1702"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AL1023" i="64" a="1"/>
  <c r="AM772" i="64" a="1"/>
  <c r="DA2302" i="64" a="1"/>
  <c r="AM1021" i="64" a="1"/>
  <c r="DI1136" i="64" a="1"/>
  <c r="DK1046" i="64"/>
  <c r="DK732" i="64" a="1"/>
  <c r="AK1024" i="64" a="1"/>
  <c r="DA2275" i="64" a="1"/>
  <c r="DJ1023" i="64" a="1"/>
  <c r="DI1024" i="64" a="1"/>
  <c r="AM732" i="64" a="1"/>
  <c r="AM1136" i="64" a="1"/>
  <c r="DK772" i="64" a="1"/>
  <c r="DK1021" i="64" a="1"/>
  <c r="AM1046" i="64"/>
  <c r="AN971" i="64" l="1" a="1"/>
  <c r="AN971" i="64" s="1"/>
  <c r="AN972" i="64" a="1"/>
  <c r="AN972" i="64" s="1"/>
  <c r="DK973" i="64"/>
  <c r="DK974" i="64" s="1"/>
  <c r="DK976" i="64" s="1"/>
  <c r="AM973" i="64"/>
  <c r="AM974" i="64" s="1"/>
  <c r="AM976" i="64" s="1"/>
  <c r="DL971" i="64" a="1"/>
  <c r="DL971" i="64" s="1"/>
  <c r="DL973" i="64" s="1"/>
  <c r="DL974" i="64" s="1"/>
  <c r="DL976" i="64" s="1"/>
  <c r="AQ53" i="1170"/>
  <c r="AQ22" i="861" s="1"/>
  <c r="AQ38" i="1170"/>
  <c r="AQ17" i="861" s="1"/>
  <c r="AR36" i="1170"/>
  <c r="AR51" i="1170"/>
  <c r="AS44" i="1170"/>
  <c r="AS45" i="1170"/>
  <c r="AS42" i="1170"/>
  <c r="AS41" i="1170"/>
  <c r="AS4" i="1170"/>
  <c r="AS30" i="1170"/>
  <c r="AS22" i="1170"/>
  <c r="AS18" i="1170"/>
  <c r="AS19" i="1170"/>
  <c r="AS26" i="1170"/>
  <c r="AS21" i="1170"/>
  <c r="AS27" i="1170"/>
  <c r="AS28" i="1170"/>
  <c r="AS29" i="1170"/>
  <c r="AS20" i="1170"/>
  <c r="AS43" i="1170"/>
  <c r="AR35" i="1170"/>
  <c r="AR50" i="1170"/>
  <c r="AR8" i="1170"/>
  <c r="AT1" i="1170"/>
  <c r="AT7" i="1170"/>
  <c r="AU2" i="1170"/>
  <c r="AT3" i="1170"/>
  <c r="AR52" i="1170"/>
  <c r="AR37" i="1170"/>
  <c r="AR34" i="1170"/>
  <c r="AR49" i="1170"/>
  <c r="AP55" i="1170"/>
  <c r="AR48" i="1170"/>
  <c r="AR33" i="1170"/>
  <c r="AR23" i="1170"/>
  <c r="AO56" i="1170"/>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F23" i="86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46" i="861"/>
  <c r="AH87" i="861" s="1"/>
  <c r="AH1814" i="64"/>
  <c r="AH1816" i="64" s="1"/>
  <c r="DD67" i="861"/>
  <c r="DL42" i="863"/>
  <c r="DL21" i="863" s="1"/>
  <c r="DL32"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43" i="863"/>
  <c r="DL5" i="861"/>
  <c r="AN24" i="864"/>
  <c r="AN94"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302" i="64"/>
  <c r="DA2275" i="64"/>
  <c r="AG1859" i="64"/>
  <c r="AH1857" i="64"/>
  <c r="DH1857" i="64"/>
  <c r="DH1859" i="64" s="1"/>
  <c r="AH1836" i="64"/>
  <c r="DG1859" i="64"/>
  <c r="DE1836" i="64"/>
  <c r="DE1838" i="64" s="1"/>
  <c r="DD1814" i="64"/>
  <c r="DB1955" i="64"/>
  <c r="CZ1792" i="64"/>
  <c r="G570" i="64"/>
  <c r="G595" i="64"/>
  <c r="G1237" i="64"/>
  <c r="G670" i="64"/>
  <c r="E1624" i="64"/>
  <c r="DL772" i="64" a="1"/>
  <c r="DK1023" i="64" a="1"/>
  <c r="DL1046" i="64"/>
  <c r="AN772" i="64" a="1"/>
  <c r="AM1023" i="64" a="1"/>
  <c r="AN1021" i="64" a="1"/>
  <c r="DB2302" i="64" a="1"/>
  <c r="AN1136" i="64" a="1"/>
  <c r="DJ1136" i="64" a="1"/>
  <c r="DL1021" i="64" a="1"/>
  <c r="AN732" i="64" a="1"/>
  <c r="DL732" i="64" a="1"/>
  <c r="AL1024" i="64" a="1"/>
  <c r="DB2275" i="64" a="1"/>
  <c r="AN1046" i="64"/>
  <c r="DJ1024" i="64" a="1"/>
  <c r="AN973" i="64" l="1"/>
  <c r="AN974" i="64" s="1"/>
  <c r="AN976" i="64" s="1"/>
  <c r="AO971" i="64" a="1"/>
  <c r="AO971" i="64" s="1"/>
  <c r="AO972" i="64" a="1"/>
  <c r="AO972" i="64" s="1"/>
  <c r="AS8" i="1170"/>
  <c r="AS23" i="1170"/>
  <c r="AS33" i="1170"/>
  <c r="AS48" i="1170"/>
  <c r="AS52" i="1170"/>
  <c r="AS37" i="1170"/>
  <c r="AR38" i="1170"/>
  <c r="AR17" i="861" s="1"/>
  <c r="AR53" i="1170"/>
  <c r="AR22" i="861" s="1"/>
  <c r="AP56" i="1170"/>
  <c r="AS35" i="1170"/>
  <c r="AS50" i="1170"/>
  <c r="AQ55" i="1170"/>
  <c r="AS36" i="1170"/>
  <c r="AS51" i="1170"/>
  <c r="AT21" i="1170"/>
  <c r="AT27" i="1170"/>
  <c r="AT19" i="1170"/>
  <c r="AT22" i="1170"/>
  <c r="AT28" i="1170"/>
  <c r="AT30" i="1170"/>
  <c r="AT41" i="1170"/>
  <c r="AT26" i="1170"/>
  <c r="AT29" i="1170"/>
  <c r="AT44" i="1170"/>
  <c r="AT42" i="1170"/>
  <c r="AT43" i="1170"/>
  <c r="AT45" i="1170"/>
  <c r="AT20" i="1170"/>
  <c r="AT4" i="1170"/>
  <c r="AT18" i="1170"/>
  <c r="AU1" i="1170"/>
  <c r="AU7" i="1170"/>
  <c r="AV2" i="1170"/>
  <c r="AU3" i="1170"/>
  <c r="AS34" i="1170"/>
  <c r="AS49" i="1170"/>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DG23" i="86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X43" i="861"/>
  <c r="X95" i="861"/>
  <c r="AP259" i="64"/>
  <c r="AP7" i="64"/>
  <c r="AO8" i="64" s="1"/>
  <c r="AI46" i="861"/>
  <c r="AI87" i="861" s="1"/>
  <c r="AI1814" i="64"/>
  <c r="AI1816" i="64" s="1"/>
  <c r="DE67" i="861"/>
  <c r="AQ2" i="64"/>
  <c r="AP1" i="64"/>
  <c r="AP3" i="64"/>
  <c r="AO24" i="864"/>
  <c r="AO94"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2302" i="64"/>
  <c r="DB2275" i="64"/>
  <c r="AH1859" i="64"/>
  <c r="AI1857" i="64"/>
  <c r="AI1836" i="64"/>
  <c r="AI1838" i="64" s="1"/>
  <c r="AH1838" i="64"/>
  <c r="DI1857" i="64"/>
  <c r="DF1836" i="64"/>
  <c r="DF1838" i="64" s="1"/>
  <c r="DE1814" i="64"/>
  <c r="DE1816" i="64" s="1"/>
  <c r="DD1816" i="64"/>
  <c r="DC1955" i="64"/>
  <c r="DA1792" i="64"/>
  <c r="CZ1794" i="64"/>
  <c r="L93" i="64"/>
  <c r="M93" i="64"/>
  <c r="N93" i="64"/>
  <c r="O93" i="64"/>
  <c r="P93" i="64"/>
  <c r="K93" i="64"/>
  <c r="E1588" i="64"/>
  <c r="E1587" i="64"/>
  <c r="B1587" i="64" s="1"/>
  <c r="E1585" i="64"/>
  <c r="AO772" i="64" a="1"/>
  <c r="DL1023" i="64" a="1"/>
  <c r="DC2275" i="64" a="1"/>
  <c r="DC2302" i="64" a="1"/>
  <c r="AO1136" i="64" a="1"/>
  <c r="DK1024" i="64" a="1"/>
  <c r="AN1023" i="64" a="1"/>
  <c r="DK1136" i="64" a="1"/>
  <c r="AO1021" i="64" a="1"/>
  <c r="AO1046" i="64"/>
  <c r="AO732" i="64" a="1"/>
  <c r="AM1024" i="64" a="1"/>
  <c r="AP971" i="64" l="1" a="1"/>
  <c r="AP971" i="64" s="1"/>
  <c r="AP972" i="64" a="1"/>
  <c r="AP972" i="64" s="1"/>
  <c r="AO973" i="64"/>
  <c r="AO974" i="64" s="1"/>
  <c r="AO976" i="64" s="1"/>
  <c r="AU18" i="1170"/>
  <c r="AU21" i="1170"/>
  <c r="AU27" i="1170"/>
  <c r="AU19" i="1170"/>
  <c r="AU28" i="1170"/>
  <c r="AU20" i="1170"/>
  <c r="AU30" i="1170"/>
  <c r="AU41" i="1170"/>
  <c r="AU44" i="1170"/>
  <c r="AU42" i="1170"/>
  <c r="AU43" i="1170"/>
  <c r="AU45" i="1170"/>
  <c r="AU26" i="1170"/>
  <c r="AU4" i="1170"/>
  <c r="AU29" i="1170"/>
  <c r="AU22" i="1170"/>
  <c r="AV7" i="1170"/>
  <c r="AU8" i="1170" s="1"/>
  <c r="AV1" i="1170"/>
  <c r="AW2" i="1170"/>
  <c r="AV3" i="1170"/>
  <c r="AT52" i="1170"/>
  <c r="AT37" i="1170"/>
  <c r="AT8" i="1170"/>
  <c r="AT34" i="1170"/>
  <c r="AT49" i="1170"/>
  <c r="AR55" i="1170"/>
  <c r="AT51" i="1170"/>
  <c r="AT36" i="1170"/>
  <c r="AT33" i="1170"/>
  <c r="AT23" i="1170"/>
  <c r="AT48" i="1170"/>
  <c r="AT35" i="1170"/>
  <c r="AT50" i="1170"/>
  <c r="AS53" i="1170"/>
  <c r="AS22" i="861" s="1"/>
  <c r="AS38" i="1170"/>
  <c r="AS17" i="861" s="1"/>
  <c r="AQ56" i="1170"/>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23" i="86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J46" i="861"/>
  <c r="AJ87" i="861" s="1"/>
  <c r="AP4" i="64"/>
  <c r="AJ1814" i="64"/>
  <c r="AJ1816" i="64" s="1"/>
  <c r="DF67" i="861"/>
  <c r="AQ3" i="64"/>
  <c r="AR2" i="64"/>
  <c r="AQ1" i="64"/>
  <c r="AP68" i="863" a="1"/>
  <c r="AP68" i="863" s="1"/>
  <c r="AP66" i="863" a="1"/>
  <c r="AP66" i="863" s="1"/>
  <c r="AP70" i="863" a="1"/>
  <c r="AP70" i="863" s="1"/>
  <c r="AP4" i="863"/>
  <c r="AP42" i="863"/>
  <c r="AP21" i="863" s="1"/>
  <c r="AP43" i="863"/>
  <c r="AP24" i="864"/>
  <c r="AP94"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2" i="64"/>
  <c r="DC2275" i="64"/>
  <c r="AJ1857" i="64"/>
  <c r="AI1859" i="64"/>
  <c r="DJ1857" i="64"/>
  <c r="DJ1859" i="64" s="1"/>
  <c r="DI1859" i="64"/>
  <c r="AJ1836" i="64"/>
  <c r="AJ1838" i="64" s="1"/>
  <c r="DG1836" i="64"/>
  <c r="DG1838" i="64" s="1"/>
  <c r="DF1814" i="64"/>
  <c r="DF1816" i="64" s="1"/>
  <c r="DD1955" i="64"/>
  <c r="DB1792" i="64"/>
  <c r="DA1794" i="64"/>
  <c r="G946" i="64"/>
  <c r="G944" i="64" s="1"/>
  <c r="G1085" i="64"/>
  <c r="E388" i="64"/>
  <c r="E390" i="64"/>
  <c r="E389" i="64"/>
  <c r="B389" i="64" s="1"/>
  <c r="E387" i="64"/>
  <c r="E88" i="64"/>
  <c r="B88" i="64" s="1"/>
  <c r="E89" i="64"/>
  <c r="B89" i="64" s="1"/>
  <c r="E90" i="64"/>
  <c r="B90" i="64" s="1"/>
  <c r="E91" i="64"/>
  <c r="B91" i="64" s="1"/>
  <c r="E92" i="64"/>
  <c r="B92" i="64" s="1"/>
  <c r="E93" i="64"/>
  <c r="B93" i="64" s="1"/>
  <c r="E87" i="64"/>
  <c r="DL1024" i="64" a="1"/>
  <c r="AP772" i="64" a="1"/>
  <c r="AP1046" i="64"/>
  <c r="AO1023" i="64" a="1"/>
  <c r="DL1136" i="64" a="1"/>
  <c r="DD2302" i="64" a="1"/>
  <c r="DD2275" i="64" a="1"/>
  <c r="AP1021" i="64" a="1"/>
  <c r="AP1136" i="64" a="1"/>
  <c r="AN1024" i="64" a="1"/>
  <c r="AP732" i="64" a="1"/>
  <c r="AP973" i="64" l="1"/>
  <c r="AP974" i="64" s="1"/>
  <c r="AP976" i="64" s="1"/>
  <c r="AQ971" i="64" a="1"/>
  <c r="AQ971" i="64" s="1"/>
  <c r="AQ972" i="64" a="1"/>
  <c r="AQ972" i="64" s="1"/>
  <c r="AS55" i="1170"/>
  <c r="AT53" i="1170"/>
  <c r="AT22" i="861" s="1"/>
  <c r="AU35" i="1170"/>
  <c r="AU50" i="1170"/>
  <c r="AT38" i="1170"/>
  <c r="AT17" i="861" s="1"/>
  <c r="AV45" i="1170"/>
  <c r="AV26" i="1170"/>
  <c r="AV44" i="1170"/>
  <c r="AV42" i="1170"/>
  <c r="AV22" i="1170"/>
  <c r="AV43" i="1170"/>
  <c r="AV4" i="1170"/>
  <c r="AV19" i="1170"/>
  <c r="AV20" i="1170"/>
  <c r="AV18" i="1170"/>
  <c r="AV29" i="1170"/>
  <c r="AV21" i="1170"/>
  <c r="AV27" i="1170"/>
  <c r="AV28" i="1170"/>
  <c r="AV30" i="1170"/>
  <c r="AV41" i="1170"/>
  <c r="AX2" i="1170"/>
  <c r="AW7" i="1170"/>
  <c r="AW1" i="1170"/>
  <c r="AW3" i="1170"/>
  <c r="AU49" i="1170"/>
  <c r="AU34" i="1170"/>
  <c r="AU36" i="1170"/>
  <c r="AU51" i="1170"/>
  <c r="AU23" i="1170"/>
  <c r="AU33" i="1170"/>
  <c r="AU48" i="1170"/>
  <c r="AR56" i="1170"/>
  <c r="AU37" i="1170"/>
  <c r="AU52" i="1170"/>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23" i="86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X70" i="861"/>
  <c r="AQ4" i="864"/>
  <c r="AR259" i="64"/>
  <c r="AR7" i="64"/>
  <c r="AQ8" i="64" s="1"/>
  <c r="AK46" i="861"/>
  <c r="AK87" i="861" s="1"/>
  <c r="AQ4" i="64"/>
  <c r="AK1814" i="64"/>
  <c r="AK1816" i="64" s="1"/>
  <c r="DG67"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4" i="861" s="1"/>
  <c r="AS5" i="861"/>
  <c r="AE1" i="860"/>
  <c r="AE7" i="860"/>
  <c r="AF2" i="860"/>
  <c r="AE3" i="860"/>
  <c r="AE4" i="860" s="1"/>
  <c r="DI1" i="860"/>
  <c r="DI4" i="860"/>
  <c r="DJ3" i="860"/>
  <c r="DK2" i="860"/>
  <c r="DJ9" i="860"/>
  <c r="DJ8" i="860"/>
  <c r="DD2302" i="64"/>
  <c r="DD2275" i="64"/>
  <c r="AK1857" i="64"/>
  <c r="AJ1859" i="64"/>
  <c r="DH1836" i="64"/>
  <c r="DK1857" i="64"/>
  <c r="AK1836" i="64"/>
  <c r="AK1838" i="64" s="1"/>
  <c r="DG1814" i="64"/>
  <c r="DG1816" i="64" s="1"/>
  <c r="DE1955" i="64"/>
  <c r="DC1792" i="64"/>
  <c r="DC1794" i="64" s="1"/>
  <c r="DB1794" i="64"/>
  <c r="G996" i="64"/>
  <c r="DE2302" i="64" a="1"/>
  <c r="AQ1021" i="64" a="1"/>
  <c r="AP1023" i="64" a="1"/>
  <c r="AQ772" i="64" a="1"/>
  <c r="DE2275" i="64" a="1"/>
  <c r="AQ1136" i="64" a="1"/>
  <c r="AO1024" i="64" a="1"/>
  <c r="AQ1046" i="64"/>
  <c r="AQ732" i="64" a="1"/>
  <c r="L974" i="64" l="1"/>
  <c r="AR971" i="64" a="1"/>
  <c r="AR971" i="64" s="1"/>
  <c r="AR972" i="64" a="1"/>
  <c r="AR972" i="64" s="1"/>
  <c r="AQ973" i="64"/>
  <c r="AQ974" i="64" s="1"/>
  <c r="AQ976" i="64" s="1"/>
  <c r="AW28" i="1170"/>
  <c r="AW30" i="1170"/>
  <c r="AW29" i="1170"/>
  <c r="AW20" i="1170"/>
  <c r="AW26" i="1170"/>
  <c r="AW42" i="1170"/>
  <c r="AW43" i="1170"/>
  <c r="AW44" i="1170"/>
  <c r="AW41" i="1170"/>
  <c r="AW45" i="1170"/>
  <c r="AW19" i="1170"/>
  <c r="AW4" i="1170"/>
  <c r="AW21" i="1170"/>
  <c r="AW22" i="1170"/>
  <c r="AW18" i="1170"/>
  <c r="AW27" i="1170"/>
  <c r="AV37" i="1170"/>
  <c r="AV52" i="1170"/>
  <c r="AV8" i="1170"/>
  <c r="AY2" i="1170"/>
  <c r="AX3" i="1170"/>
  <c r="AX7" i="1170"/>
  <c r="AX1" i="1170"/>
  <c r="AU53" i="1170"/>
  <c r="AU22" i="861" s="1"/>
  <c r="AT55" i="1170"/>
  <c r="AV51" i="1170"/>
  <c r="AV36" i="1170"/>
  <c r="AV33" i="1170"/>
  <c r="AV23" i="1170"/>
  <c r="AV48" i="1170"/>
  <c r="AV35" i="1170"/>
  <c r="AV50" i="1170"/>
  <c r="AU38" i="1170"/>
  <c r="AU17" i="861" s="1"/>
  <c r="AV34" i="1170"/>
  <c r="AV49" i="1170"/>
  <c r="AS56" i="1170"/>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23" i="86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4" i="64"/>
  <c r="AL1816" i="64" s="1"/>
  <c r="AL46" i="861"/>
  <c r="AL87" i="861" s="1"/>
  <c r="DH67" i="861"/>
  <c r="AT2" i="64"/>
  <c r="AS1" i="64"/>
  <c r="AS3" i="64"/>
  <c r="AS972" i="64" s="1" a="1"/>
  <c r="AS972" i="64" s="1"/>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4" i="861" s="1"/>
  <c r="AR57" i="863"/>
  <c r="AF3" i="860"/>
  <c r="AF4" i="860" s="1"/>
  <c r="AG2" i="860"/>
  <c r="AF1" i="860"/>
  <c r="AF7" i="860"/>
  <c r="DJ4" i="860"/>
  <c r="DJ1" i="860"/>
  <c r="DK9" i="860"/>
  <c r="DK8" i="860"/>
  <c r="DK3" i="860"/>
  <c r="DE2302" i="64"/>
  <c r="DE2275" i="64"/>
  <c r="DK1859" i="64"/>
  <c r="DL1857" i="64"/>
  <c r="DL1859" i="64" s="1"/>
  <c r="AK1859" i="64"/>
  <c r="AL1857" i="64"/>
  <c r="DI1836" i="64"/>
  <c r="DH1838" i="64"/>
  <c r="AL1836" i="64"/>
  <c r="AL1838" i="64" s="1"/>
  <c r="DH1814" i="64"/>
  <c r="DH1816" i="64" s="1"/>
  <c r="DF1955" i="64"/>
  <c r="DD1792" i="64"/>
  <c r="DD1794" i="64" s="1"/>
  <c r="G471" i="64"/>
  <c r="G463" i="64"/>
  <c r="AR772" i="64" a="1"/>
  <c r="AQ1023" i="64" a="1"/>
  <c r="DF2275" i="64" a="1"/>
  <c r="DF2302" i="64" a="1"/>
  <c r="AR1021" i="64" a="1"/>
  <c r="AR732" i="64" a="1"/>
  <c r="AR1136" i="64" a="1"/>
  <c r="AP1024" i="64" a="1"/>
  <c r="AR1046" i="64"/>
  <c r="AR973" i="64" l="1"/>
  <c r="AR974" i="64" s="1"/>
  <c r="AR976" i="64" s="1"/>
  <c r="AS971" i="64" a="1"/>
  <c r="AS971" i="64" s="1"/>
  <c r="AS973" i="64" s="1"/>
  <c r="AS974" i="64" s="1"/>
  <c r="AS976" i="64" s="1"/>
  <c r="AW23" i="1170"/>
  <c r="AW33" i="1170"/>
  <c r="AW48" i="1170"/>
  <c r="AT56" i="1170"/>
  <c r="AW37" i="1170"/>
  <c r="AW52" i="1170"/>
  <c r="AW51" i="1170"/>
  <c r="AW36" i="1170"/>
  <c r="AW49" i="1170"/>
  <c r="AW34" i="1170"/>
  <c r="AU55" i="1170"/>
  <c r="AW8" i="1170"/>
  <c r="AX26" i="1170"/>
  <c r="AX30" i="1170"/>
  <c r="AX43" i="1170"/>
  <c r="AX20" i="1170"/>
  <c r="AX28" i="1170"/>
  <c r="AX27" i="1170"/>
  <c r="AX21" i="1170"/>
  <c r="AX19" i="1170"/>
  <c r="AX29" i="1170"/>
  <c r="AX45" i="1170"/>
  <c r="AX44" i="1170"/>
  <c r="AX41" i="1170"/>
  <c r="AX42" i="1170"/>
  <c r="AX4" i="1170"/>
  <c r="AX18" i="1170"/>
  <c r="AX22" i="1170"/>
  <c r="AY3" i="1170"/>
  <c r="AZ2" i="1170"/>
  <c r="AY7" i="1170"/>
  <c r="AY1" i="1170"/>
  <c r="AV53" i="1170"/>
  <c r="AV22" i="861" s="1"/>
  <c r="AW35" i="1170"/>
  <c r="AW50" i="1170"/>
  <c r="AV38" i="1170"/>
  <c r="AV17" i="861"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23" i="861"/>
  <c r="DK23" i="86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Y43" i="861"/>
  <c r="Y95" i="861"/>
  <c r="AT259" i="64"/>
  <c r="AT7" i="64"/>
  <c r="AS8" i="64" s="1"/>
  <c r="AM46" i="861"/>
  <c r="AM87" i="861" s="1"/>
  <c r="AS4" i="64"/>
  <c r="AM1814" i="64"/>
  <c r="AM1816" i="64" s="1"/>
  <c r="DI67"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4"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2302" i="64"/>
  <c r="DF2275" i="64"/>
  <c r="AL1859" i="64"/>
  <c r="AM1857" i="64"/>
  <c r="AM1836" i="64"/>
  <c r="DJ1836" i="64"/>
  <c r="DI1838" i="64"/>
  <c r="DI1814" i="64"/>
  <c r="DG1955" i="64"/>
  <c r="DE1792" i="64"/>
  <c r="DE1794" i="64" s="1"/>
  <c r="G1694" i="64"/>
  <c r="E1793" i="64"/>
  <c r="E1794" i="64"/>
  <c r="E1792" i="64"/>
  <c r="B1792" i="64" s="1"/>
  <c r="E1791" i="64"/>
  <c r="M3" i="206" a="1"/>
  <c r="G2522" i="64"/>
  <c r="E2525" i="64"/>
  <c r="E2524" i="64"/>
  <c r="E2522" i="64"/>
  <c r="B2522" i="64" s="1"/>
  <c r="E2521" i="64"/>
  <c r="E2520"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AS772" i="64" a="1"/>
  <c r="DG2302" i="64" a="1"/>
  <c r="DG2275" i="64" a="1"/>
  <c r="AS732" i="64" a="1"/>
  <c r="AR1023" i="64" a="1"/>
  <c r="AS1021" i="64" a="1"/>
  <c r="AS1136" i="64" a="1"/>
  <c r="AQ1024" i="64" a="1"/>
  <c r="AS1046" i="64"/>
  <c r="AT971" i="64" l="1" a="1"/>
  <c r="AT971" i="64" s="1"/>
  <c r="AT972" i="64" a="1"/>
  <c r="AT972" i="64" s="1"/>
  <c r="AV55" i="1170"/>
  <c r="AX34" i="1170"/>
  <c r="AX49" i="1170"/>
  <c r="AX51" i="1170"/>
  <c r="AX36" i="1170"/>
  <c r="AX8" i="1170"/>
  <c r="AX35" i="1170"/>
  <c r="AX50" i="1170"/>
  <c r="BA2" i="1170"/>
  <c r="AZ3" i="1170"/>
  <c r="AZ7" i="1170"/>
  <c r="AZ1" i="1170"/>
  <c r="AY45" i="1170"/>
  <c r="AY43" i="1170"/>
  <c r="AY44" i="1170"/>
  <c r="AY41" i="1170"/>
  <c r="AY42" i="1170"/>
  <c r="AY4" i="1170"/>
  <c r="AY18" i="1170"/>
  <c r="AY20" i="1170"/>
  <c r="AY27" i="1170"/>
  <c r="AY19" i="1170"/>
  <c r="AY26" i="1170"/>
  <c r="AY22" i="1170"/>
  <c r="AY21" i="1170"/>
  <c r="AY28" i="1170"/>
  <c r="AY30" i="1170"/>
  <c r="AY29" i="1170"/>
  <c r="AX37" i="1170"/>
  <c r="AX52" i="1170"/>
  <c r="AW53" i="1170"/>
  <c r="AW22" i="861" s="1"/>
  <c r="AX23" i="1170"/>
  <c r="AX33" i="1170"/>
  <c r="AX48" i="1170"/>
  <c r="AW38" i="1170"/>
  <c r="AW17" i="861" s="1"/>
  <c r="AU56" i="1170"/>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N46" i="861"/>
  <c r="AN87" i="861" s="1"/>
  <c r="AT4" i="64"/>
  <c r="AN1814" i="64"/>
  <c r="AN1816" i="64" s="1"/>
  <c r="DJ67"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4" i="861" s="1"/>
  <c r="AH1" i="860"/>
  <c r="AH7" i="860"/>
  <c r="AH3" i="860"/>
  <c r="AH4" i="860" s="1"/>
  <c r="AI2" i="860"/>
  <c r="L2" i="860"/>
  <c r="L1" i="860"/>
  <c r="DG2302" i="64"/>
  <c r="DG2275" i="64"/>
  <c r="AM1859" i="64"/>
  <c r="AN1857" i="64"/>
  <c r="DK1836" i="64"/>
  <c r="DJ1838" i="64"/>
  <c r="AN1836" i="64"/>
  <c r="AN1838" i="64" s="1"/>
  <c r="AM1838" i="64"/>
  <c r="DJ1814" i="64"/>
  <c r="DI1816" i="64"/>
  <c r="DH1955" i="64"/>
  <c r="DF1792" i="64"/>
  <c r="DF1794" i="64" s="1"/>
  <c r="R1554" i="64"/>
  <c r="M3" i="206"/>
  <c r="R1792" i="64"/>
  <c r="G1560" i="64"/>
  <c r="G1515" i="64"/>
  <c r="G1561" i="64"/>
  <c r="R1510" i="64"/>
  <c r="G1516" i="64"/>
  <c r="G1517" i="64"/>
  <c r="DH2302" i="64" a="1"/>
  <c r="AT772" i="64" a="1"/>
  <c r="AS1023" i="64" a="1"/>
  <c r="DH2275" i="64" a="1"/>
  <c r="AT1136" i="64" a="1"/>
  <c r="AT732" i="64" a="1"/>
  <c r="AT1046" i="64"/>
  <c r="AR1024" i="64" a="1"/>
  <c r="AT1021" i="64" a="1"/>
  <c r="AU971" i="64" l="1" a="1"/>
  <c r="AU971" i="64" s="1"/>
  <c r="AU972" i="64" a="1"/>
  <c r="AU972" i="64" s="1"/>
  <c r="AT973" i="64"/>
  <c r="AT974" i="64" s="1"/>
  <c r="AT976" i="64" s="1"/>
  <c r="AY8" i="1170"/>
  <c r="AY37" i="1170"/>
  <c r="AY52" i="1170"/>
  <c r="BB2" i="1170"/>
  <c r="BA3" i="1170"/>
  <c r="BA7" i="1170"/>
  <c r="BA1" i="1170"/>
  <c r="AW55" i="1170"/>
  <c r="AY34" i="1170"/>
  <c r="AY49" i="1170"/>
  <c r="AX53" i="1170"/>
  <c r="AX22" i="861" s="1"/>
  <c r="AX38" i="1170"/>
  <c r="AX17" i="861" s="1"/>
  <c r="AY50" i="1170"/>
  <c r="AY35" i="1170"/>
  <c r="AY23" i="1170"/>
  <c r="AY33" i="1170"/>
  <c r="AY48" i="1170"/>
  <c r="AV56" i="1170"/>
  <c r="AY36" i="1170"/>
  <c r="AY51" i="1170"/>
  <c r="AZ45" i="1170"/>
  <c r="AZ43" i="1170"/>
  <c r="AZ22" i="1170"/>
  <c r="AZ41" i="1170"/>
  <c r="AZ42" i="1170"/>
  <c r="AZ4" i="1170"/>
  <c r="AZ21" i="1170"/>
  <c r="AZ26" i="1170"/>
  <c r="AZ19" i="1170"/>
  <c r="AZ18" i="1170"/>
  <c r="AZ20" i="1170"/>
  <c r="AZ29" i="1170"/>
  <c r="AZ27" i="1170"/>
  <c r="AZ44" i="1170"/>
  <c r="AZ30" i="1170"/>
  <c r="AZ28" i="1170"/>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Y70" i="861"/>
  <c r="AV259" i="64"/>
  <c r="AV7" i="64"/>
  <c r="AU8" i="64" s="1"/>
  <c r="AO46" i="861"/>
  <c r="AO87" i="861" s="1"/>
  <c r="AO1814" i="64"/>
  <c r="AO1816" i="64" s="1"/>
  <c r="DK67"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4" i="861" s="1"/>
  <c r="AI7" i="860"/>
  <c r="AI3" i="860"/>
  <c r="AI4" i="860" s="1"/>
  <c r="AJ2" i="860"/>
  <c r="AI1" i="860"/>
  <c r="M2" i="860"/>
  <c r="M1" i="860"/>
  <c r="DH2302" i="64"/>
  <c r="DH2275" i="64"/>
  <c r="DK1838" i="64"/>
  <c r="DL1836" i="64"/>
  <c r="DL1838" i="64" s="1"/>
  <c r="AN1859" i="64"/>
  <c r="AO1857" i="64"/>
  <c r="AO1836" i="64"/>
  <c r="AO1838" i="64" s="1"/>
  <c r="DK1814" i="64"/>
  <c r="DJ1816" i="64"/>
  <c r="DI1955" i="64"/>
  <c r="DG1792" i="64"/>
  <c r="DG1794" i="64" s="1"/>
  <c r="S1792" i="64"/>
  <c r="DI2275" i="64" a="1"/>
  <c r="AU1136" i="64" a="1"/>
  <c r="AU1046" i="64"/>
  <c r="AU772" i="64" a="1"/>
  <c r="AT1023" i="64" a="1"/>
  <c r="DI2302" i="64" a="1"/>
  <c r="AS1024" i="64" a="1"/>
  <c r="AU1021" i="64" a="1"/>
  <c r="AU732" i="64" a="1"/>
  <c r="AU973" i="64" l="1"/>
  <c r="AU974" i="64" s="1"/>
  <c r="AU976" i="64" s="1"/>
  <c r="AV971" i="64" a="1"/>
  <c r="AV971" i="64" s="1"/>
  <c r="AV972" i="64" a="1"/>
  <c r="AV972" i="64" s="1"/>
  <c r="AW56" i="1170"/>
  <c r="AZ35" i="1170"/>
  <c r="AZ50" i="1170"/>
  <c r="AZ33" i="1170"/>
  <c r="AZ23" i="1170"/>
  <c r="AZ48" i="1170"/>
  <c r="AY53" i="1170"/>
  <c r="AY22" i="861" s="1"/>
  <c r="AZ34" i="1170"/>
  <c r="AZ49" i="1170"/>
  <c r="AY38" i="1170"/>
  <c r="AY17" i="861" s="1"/>
  <c r="AZ8" i="1170"/>
  <c r="BA27" i="1170"/>
  <c r="BA30" i="1170"/>
  <c r="BA26" i="1170"/>
  <c r="BA28" i="1170"/>
  <c r="BA41" i="1170"/>
  <c r="BA45" i="1170"/>
  <c r="BA44" i="1170"/>
  <c r="BA43" i="1170"/>
  <c r="BA42" i="1170"/>
  <c r="BA4" i="1170"/>
  <c r="BA22" i="1170"/>
  <c r="BA19" i="1170"/>
  <c r="BA21" i="1170"/>
  <c r="BA29" i="1170"/>
  <c r="BA20" i="1170"/>
  <c r="BA18" i="1170"/>
  <c r="AZ51" i="1170"/>
  <c r="AZ36" i="1170"/>
  <c r="BC2" i="1170"/>
  <c r="BB3" i="1170"/>
  <c r="BB1" i="1170"/>
  <c r="BB7" i="1170"/>
  <c r="AZ37" i="1170"/>
  <c r="AZ52" i="1170"/>
  <c r="AX55" i="1170"/>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4" i="64"/>
  <c r="AP1816" i="64" s="1"/>
  <c r="AP46" i="861"/>
  <c r="AP87" i="861" s="1"/>
  <c r="DL67" i="861"/>
  <c r="AW1" i="64"/>
  <c r="AX2" i="64"/>
  <c r="AW3" i="64"/>
  <c r="AV24" i="864"/>
  <c r="AV94"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2302" i="64"/>
  <c r="DI2275" i="64"/>
  <c r="DL1814" i="64"/>
  <c r="DL1816" i="64" s="1"/>
  <c r="AP1857" i="64"/>
  <c r="AO1859" i="64"/>
  <c r="AP1836" i="64"/>
  <c r="AP1838" i="64" s="1"/>
  <c r="DK1816" i="64"/>
  <c r="DJ1955" i="64"/>
  <c r="DH1792" i="64"/>
  <c r="T1792" i="64"/>
  <c r="T1794" i="64" s="1"/>
  <c r="S1794" i="64"/>
  <c r="DJ2275" i="64" a="1"/>
  <c r="AV1136" i="64" a="1"/>
  <c r="AU1023" i="64" a="1"/>
  <c r="AV1021" i="64" a="1"/>
  <c r="AV772" i="64" a="1"/>
  <c r="AV1046" i="64"/>
  <c r="DJ2302" i="64" a="1"/>
  <c r="AV732" i="64" a="1"/>
  <c r="AT1024" i="64" a="1"/>
  <c r="AW971" i="64" l="1" a="1"/>
  <c r="AW971" i="64" s="1"/>
  <c r="AW972" i="64" a="1"/>
  <c r="AW972" i="64" s="1"/>
  <c r="AV973" i="64"/>
  <c r="AV974" i="64" s="1"/>
  <c r="AV976" i="64" s="1"/>
  <c r="AX56" i="1170"/>
  <c r="BA36" i="1170"/>
  <c r="BA51" i="1170"/>
  <c r="AY55" i="1170"/>
  <c r="BA34" i="1170"/>
  <c r="BA49" i="1170"/>
  <c r="BA37" i="1170"/>
  <c r="BA52" i="1170"/>
  <c r="BB19" i="1170"/>
  <c r="BB21" i="1170"/>
  <c r="BB27" i="1170"/>
  <c r="BB28" i="1170"/>
  <c r="BB45" i="1170"/>
  <c r="BB43" i="1170"/>
  <c r="BB20" i="1170"/>
  <c r="BB44" i="1170"/>
  <c r="BB41" i="1170"/>
  <c r="BB42" i="1170"/>
  <c r="BB4" i="1170"/>
  <c r="BB29" i="1170"/>
  <c r="BB22" i="1170"/>
  <c r="BB30" i="1170"/>
  <c r="BB26" i="1170"/>
  <c r="BB18" i="1170"/>
  <c r="AZ53" i="1170"/>
  <c r="AZ22" i="861" s="1"/>
  <c r="BD2" i="1170"/>
  <c r="BC3" i="1170"/>
  <c r="BC1" i="1170"/>
  <c r="BC7" i="1170"/>
  <c r="BB8" i="1170" s="1"/>
  <c r="AZ38" i="1170"/>
  <c r="AZ17" i="861" s="1"/>
  <c r="BA33" i="1170"/>
  <c r="BA23" i="1170"/>
  <c r="BA48" i="1170"/>
  <c r="BA8" i="1170"/>
  <c r="BA35" i="1170"/>
  <c r="BA50" i="1170"/>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Z43" i="861"/>
  <c r="Z95" i="861"/>
  <c r="AX259" i="64"/>
  <c r="AX7" i="64"/>
  <c r="AW8" i="64" s="1"/>
  <c r="AW4" i="64"/>
  <c r="AQ46" i="861"/>
  <c r="AQ87" i="861" s="1"/>
  <c r="AQ1814" i="64"/>
  <c r="AQ1816"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4"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302" i="64"/>
  <c r="DJ2275" i="64"/>
  <c r="DL1955" i="64"/>
  <c r="AP1859" i="64"/>
  <c r="AQ1857" i="64"/>
  <c r="AQ1836" i="64"/>
  <c r="AQ1838" i="64" s="1"/>
  <c r="DK1955" i="64"/>
  <c r="DI1792" i="64"/>
  <c r="DH1794" i="64"/>
  <c r="U1792" i="64"/>
  <c r="U1794" i="64" s="1"/>
  <c r="E189" i="64"/>
  <c r="E1951" i="64"/>
  <c r="B1951" i="64" s="1"/>
  <c r="E1959" i="64"/>
  <c r="E1958" i="64"/>
  <c r="E1957" i="64"/>
  <c r="G1956" i="64"/>
  <c r="E1956" i="64"/>
  <c r="G1955" i="64"/>
  <c r="E1955" i="64"/>
  <c r="B1955" i="64" s="1"/>
  <c r="S1954" i="64"/>
  <c r="E1954" i="64"/>
  <c r="E1953" i="64"/>
  <c r="E1952" i="64"/>
  <c r="B1952" i="64" s="1"/>
  <c r="E1950" i="64"/>
  <c r="B1950" i="64" s="1"/>
  <c r="E1949" i="64"/>
  <c r="B1949" i="64" s="1"/>
  <c r="E1948" i="64"/>
  <c r="B1948" i="64" s="1"/>
  <c r="E1946" i="64"/>
  <c r="E1927" i="64"/>
  <c r="E1926" i="64"/>
  <c r="E1925" i="64"/>
  <c r="G1924" i="64"/>
  <c r="E1924" i="64"/>
  <c r="R1923" i="64"/>
  <c r="G1923" i="64"/>
  <c r="E1923" i="64"/>
  <c r="B1923" i="64" s="1"/>
  <c r="S1922" i="64"/>
  <c r="K1922" i="64"/>
  <c r="E1922" i="64"/>
  <c r="E1921" i="64"/>
  <c r="E1920" i="64"/>
  <c r="E1919" i="64"/>
  <c r="B1919" i="64" s="1"/>
  <c r="E1918" i="64"/>
  <c r="B1918" i="64" s="1"/>
  <c r="E1917" i="64"/>
  <c r="B1917" i="64" s="1"/>
  <c r="E1916" i="64"/>
  <c r="B1916" i="64" s="1"/>
  <c r="E1914" i="64"/>
  <c r="E1895" i="64"/>
  <c r="E1894" i="64"/>
  <c r="E1893" i="64"/>
  <c r="E1892" i="64"/>
  <c r="E1891" i="64"/>
  <c r="E1890" i="64"/>
  <c r="E1889" i="64"/>
  <c r="E1888" i="64"/>
  <c r="E1887" i="64"/>
  <c r="B1887" i="64" s="1"/>
  <c r="E1886" i="64"/>
  <c r="B1886" i="64" s="1"/>
  <c r="S1885" i="64"/>
  <c r="K1885" i="64"/>
  <c r="E1885" i="64"/>
  <c r="E1884" i="64"/>
  <c r="E1883" i="64"/>
  <c r="E1882" i="64"/>
  <c r="B1882" i="64" s="1"/>
  <c r="E1881" i="64"/>
  <c r="B1881" i="64" s="1"/>
  <c r="E1880" i="64"/>
  <c r="B1880" i="64" s="1"/>
  <c r="AW1046" i="64"/>
  <c r="AW772" i="64" a="1"/>
  <c r="DL2302" i="64" a="1"/>
  <c r="DK2275" i="64" a="1"/>
  <c r="DK2302" i="64" a="1"/>
  <c r="AW1136" i="64" a="1"/>
  <c r="DL2275" i="64" a="1"/>
  <c r="AV1023" i="64" a="1"/>
  <c r="AW1021" i="64" a="1"/>
  <c r="AU1024" i="64" a="1"/>
  <c r="AW732" i="64" a="1"/>
  <c r="AW973" i="64" l="1"/>
  <c r="AW974" i="64" s="1"/>
  <c r="AW976" i="64" s="1"/>
  <c r="AX971" i="64" a="1"/>
  <c r="AX971" i="64" s="1"/>
  <c r="AX972" i="64" a="1"/>
  <c r="AX972" i="64" s="1"/>
  <c r="BB51" i="1170"/>
  <c r="BB36" i="1170"/>
  <c r="BB49" i="1170"/>
  <c r="BB34" i="1170"/>
  <c r="BB33" i="1170"/>
  <c r="BB23" i="1170"/>
  <c r="BB48" i="1170"/>
  <c r="BA53" i="1170"/>
  <c r="BA22" i="861" s="1"/>
  <c r="BB37" i="1170"/>
  <c r="BB52" i="1170"/>
  <c r="BA38" i="1170"/>
  <c r="BA17" i="861" s="1"/>
  <c r="AZ55" i="1170"/>
  <c r="AY56" i="1170"/>
  <c r="BB35" i="1170"/>
  <c r="BB50" i="1170"/>
  <c r="BC21" i="1170"/>
  <c r="BC43" i="1170"/>
  <c r="BC41" i="1170"/>
  <c r="BC44" i="1170"/>
  <c r="BC42" i="1170"/>
  <c r="BC4" i="1170"/>
  <c r="BC26" i="1170"/>
  <c r="BC27" i="1170"/>
  <c r="BC28" i="1170"/>
  <c r="BC20" i="1170"/>
  <c r="BC45" i="1170"/>
  <c r="BC29" i="1170"/>
  <c r="BC30" i="1170"/>
  <c r="BC22" i="1170"/>
  <c r="BC18" i="1170"/>
  <c r="BC19" i="1170"/>
  <c r="BE2" i="1170"/>
  <c r="BD3" i="1170"/>
  <c r="BD1" i="1170"/>
  <c r="BD7" i="1170"/>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46" i="861"/>
  <c r="AR87" i="861" s="1"/>
  <c r="AR1814" i="64"/>
  <c r="AR1816" i="64" s="1"/>
  <c r="AY3" i="64"/>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4"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2" i="64" a="1"/>
  <c r="CZ2052" i="64" s="1"/>
  <c r="CV2329" i="64" a="1"/>
  <c r="CV2329" i="64" s="1"/>
  <c r="DA2057" i="64" a="1"/>
  <c r="DA2057" i="64" s="1"/>
  <c r="CZ2060" i="64" a="1"/>
  <c r="CZ2060" i="64" s="1"/>
  <c r="DJ2060" i="64" a="1"/>
  <c r="DJ2060" i="64" s="1"/>
  <c r="CZ2055" i="64" a="1"/>
  <c r="CZ2055" i="64" s="1"/>
  <c r="DD2052" i="64" a="1"/>
  <c r="DD2052" i="64" s="1"/>
  <c r="DI436" i="64" a="1"/>
  <c r="DI436" i="64" s="1"/>
  <c r="DJ436" i="64" a="1"/>
  <c r="DJ436" i="64" s="1"/>
  <c r="DI2055" i="64" a="1"/>
  <c r="DI2055" i="64" s="1"/>
  <c r="DA2053" i="64" a="1"/>
  <c r="DA2053" i="64" s="1"/>
  <c r="DJ2055" i="64" a="1"/>
  <c r="DJ2055" i="64" s="1"/>
  <c r="DJ2057" i="64" a="1"/>
  <c r="DJ2057" i="64" s="1"/>
  <c r="CX2053" i="64" a="1"/>
  <c r="CX2053" i="64" s="1"/>
  <c r="CQ2059" i="64" a="1"/>
  <c r="CQ2059" i="64" s="1"/>
  <c r="DH436" i="64" a="1"/>
  <c r="DH436" i="64" s="1"/>
  <c r="DJ2329" i="64" a="1"/>
  <c r="DJ2329" i="64" s="1"/>
  <c r="CV2054" i="64" a="1"/>
  <c r="CV2054" i="64" s="1"/>
  <c r="CP2056" i="64" a="1"/>
  <c r="CP2056" i="64" s="1"/>
  <c r="DJ2059" i="64" a="1"/>
  <c r="DJ2059" i="64" s="1"/>
  <c r="DF2055" i="64" a="1"/>
  <c r="DF2055" i="64" s="1"/>
  <c r="CY2054" i="64" a="1"/>
  <c r="CY2054" i="64" s="1"/>
  <c r="CS2060" i="64" a="1"/>
  <c r="CS2060" i="64" s="1"/>
  <c r="CW436" i="64" a="1"/>
  <c r="CW436" i="64" s="1"/>
  <c r="DH2052" i="64" a="1"/>
  <c r="DH2052" i="64" s="1"/>
  <c r="CV2056" i="64" a="1"/>
  <c r="CV2056" i="64" s="1"/>
  <c r="CX2060" i="64" a="1"/>
  <c r="CX2060" i="64" s="1"/>
  <c r="DJ2058" i="64" a="1"/>
  <c r="DJ2058" i="64" s="1"/>
  <c r="DF2054" i="64" a="1"/>
  <c r="DF2054" i="64" s="1"/>
  <c r="CU2055" i="64" a="1"/>
  <c r="CU2055" i="64" s="1"/>
  <c r="CY2059" i="64" a="1"/>
  <c r="CY2059" i="64" s="1"/>
  <c r="DC435" i="64" a="1"/>
  <c r="DC435" i="64" s="1"/>
  <c r="DC2060" i="64" a="1"/>
  <c r="DC2060" i="64" s="1"/>
  <c r="DA2055" i="64" a="1"/>
  <c r="DA2055" i="64" s="1"/>
  <c r="CW2055" i="64" a="1"/>
  <c r="CW2055" i="64" s="1"/>
  <c r="DJ2053" i="64" a="1"/>
  <c r="DJ2053" i="64" s="1"/>
  <c r="CS2052" i="64" a="1"/>
  <c r="CS2052" i="64" s="1"/>
  <c r="CT2053" i="64" a="1"/>
  <c r="CT2053" i="64" s="1"/>
  <c r="DK2053" i="64" a="1"/>
  <c r="DK2053" i="64" s="1"/>
  <c r="DK2054" i="64" a="1"/>
  <c r="DK2054" i="64" s="1"/>
  <c r="DK2055" i="64" a="1"/>
  <c r="DK2055" i="64" s="1"/>
  <c r="DK2056" i="64" a="1"/>
  <c r="DK2056" i="64" s="1"/>
  <c r="DK2052" i="64" a="1"/>
  <c r="DK2052" i="64" s="1"/>
  <c r="DK2060" i="64" a="1"/>
  <c r="DK2060" i="64" s="1"/>
  <c r="DK2058" i="64" a="1"/>
  <c r="DK2058" i="64" s="1"/>
  <c r="DK2059" i="64" a="1"/>
  <c r="DK2059" i="64" s="1"/>
  <c r="DK2057" i="64" a="1"/>
  <c r="DK2057" i="64" s="1"/>
  <c r="CW2329" i="64" a="1"/>
  <c r="CW2329" i="64" s="1"/>
  <c r="DF2053" i="64" a="1"/>
  <c r="DF2053" i="64" s="1"/>
  <c r="CO2052" i="64" a="1"/>
  <c r="CO2052" i="64" s="1"/>
  <c r="CY2055" i="64" a="1"/>
  <c r="CY2055" i="64" s="1"/>
  <c r="CT2056" i="64" a="1"/>
  <c r="CT2056" i="64" s="1"/>
  <c r="CT2054" i="64" a="1"/>
  <c r="CT2054" i="64" s="1"/>
  <c r="CY2056" i="64" a="1"/>
  <c r="CY2056" i="64" s="1"/>
  <c r="CP2055" i="64" a="1"/>
  <c r="CP2055" i="64" s="1"/>
  <c r="CQ2054" i="64" a="1"/>
  <c r="CQ2054" i="64" s="1"/>
  <c r="DI2056" i="64" a="1"/>
  <c r="DI2056" i="64" s="1"/>
  <c r="DH2059" i="64" a="1"/>
  <c r="DH2059" i="64" s="1"/>
  <c r="DE2054" i="64" a="1"/>
  <c r="DE2054" i="64" s="1"/>
  <c r="DG2052" i="64" a="1"/>
  <c r="DG2052" i="64" s="1"/>
  <c r="DB2053" i="64" a="1"/>
  <c r="DB2053" i="64" s="1"/>
  <c r="DA2054" i="64" a="1"/>
  <c r="DA2054" i="64" s="1"/>
  <c r="DC2054" i="64" a="1"/>
  <c r="DC2054" i="64" s="1"/>
  <c r="CQ2060" i="64" a="1"/>
  <c r="CQ2060" i="64" s="1"/>
  <c r="CO2059" i="64" a="1"/>
  <c r="CO2059" i="64" s="1"/>
  <c r="CY2060" i="64" a="1"/>
  <c r="CY2060" i="64" s="1"/>
  <c r="CW2057" i="64" a="1"/>
  <c r="CW2057" i="64" s="1"/>
  <c r="DG2057" i="64" a="1"/>
  <c r="DG2057" i="64" s="1"/>
  <c r="CU2060" i="64" a="1"/>
  <c r="CU2060" i="64" s="1"/>
  <c r="DC2053" i="64" a="1"/>
  <c r="DC2053" i="64" s="1"/>
  <c r="CQ2056" i="64" a="1"/>
  <c r="CQ2056" i="64" s="1"/>
  <c r="DA2058" i="64" a="1"/>
  <c r="DA2058" i="64" s="1"/>
  <c r="DB2057" i="64" a="1"/>
  <c r="DB2057" i="64" s="1"/>
  <c r="DH2057" i="64" a="1"/>
  <c r="DH2057" i="64" s="1"/>
  <c r="CW2054" i="64" a="1"/>
  <c r="CW2054" i="64" s="1"/>
  <c r="CX2059" i="64" a="1"/>
  <c r="CX2059" i="64" s="1"/>
  <c r="DI2054" i="64" a="1"/>
  <c r="DI2054" i="64" s="1"/>
  <c r="DF2056" i="64" a="1"/>
  <c r="DF2056" i="64" s="1"/>
  <c r="CR2056" i="64" a="1"/>
  <c r="CR2056" i="64" s="1"/>
  <c r="CU2059" i="64" a="1"/>
  <c r="CU2059" i="64" s="1"/>
  <c r="CP2060" i="64" a="1"/>
  <c r="CP2060" i="64" s="1"/>
  <c r="CO2054" i="64" a="1"/>
  <c r="CO2054" i="64" s="1"/>
  <c r="DG2053" i="64" a="1"/>
  <c r="DG2053" i="64" s="1"/>
  <c r="CX2052" i="64" a="1"/>
  <c r="CX2052" i="64" s="1"/>
  <c r="CX2058" i="64" a="1"/>
  <c r="CX2058" i="64" s="1"/>
  <c r="CV2052" i="64" a="1"/>
  <c r="CV2052" i="64" s="1"/>
  <c r="DF2060" i="64" a="1"/>
  <c r="DF2060" i="64" s="1"/>
  <c r="DG2060" i="64" a="1"/>
  <c r="DG2060" i="64" s="1"/>
  <c r="DD2053" i="64" a="1"/>
  <c r="DD2053" i="64" s="1"/>
  <c r="CT2055" i="64" a="1"/>
  <c r="CT2055" i="64" s="1"/>
  <c r="CU2058" i="64" a="1"/>
  <c r="CU2058" i="64" s="1"/>
  <c r="DH2053" i="64" a="1"/>
  <c r="DH2053" i="64" s="1"/>
  <c r="DB2056" i="64" a="1"/>
  <c r="DB2056" i="64" s="1"/>
  <c r="DC2052" i="64" a="1"/>
  <c r="DC2052" i="64" s="1"/>
  <c r="CX2056" i="64" a="1"/>
  <c r="CX2056" i="64" s="1"/>
  <c r="CP2058" i="64" a="1"/>
  <c r="CP2058" i="64" s="1"/>
  <c r="CP2053" i="64" a="1"/>
  <c r="CP2053" i="64" s="1"/>
  <c r="DH2060" i="64" a="1"/>
  <c r="DH2060" i="64" s="1"/>
  <c r="DD2057" i="64" a="1"/>
  <c r="DD2057" i="64" s="1"/>
  <c r="DE2058" i="64" a="1"/>
  <c r="DE2058" i="64" s="1"/>
  <c r="DI2058" i="64" a="1"/>
  <c r="DI2058" i="64" s="1"/>
  <c r="CT2052" i="64" a="1"/>
  <c r="CT2052" i="64" s="1"/>
  <c r="DA2060" i="64" a="1"/>
  <c r="DA2060" i="64" s="1"/>
  <c r="DB2052" i="64" a="1"/>
  <c r="DB2052" i="64" s="1"/>
  <c r="CW2053" i="64" a="1"/>
  <c r="CW2053" i="64" s="1"/>
  <c r="CW2056" i="64" a="1"/>
  <c r="CW2056" i="64" s="1"/>
  <c r="CU2054" i="64" a="1"/>
  <c r="CU2054" i="64" s="1"/>
  <c r="DE2053" i="64" a="1"/>
  <c r="DE2053" i="64" s="1"/>
  <c r="DE2056" i="64" a="1"/>
  <c r="DE2056" i="64" s="1"/>
  <c r="DC2055" i="64" a="1"/>
  <c r="DC2055" i="64" s="1"/>
  <c r="CS2059" i="64" a="1"/>
  <c r="CS2059" i="64" s="1"/>
  <c r="CU2053" i="64" a="1"/>
  <c r="CU2053" i="64" s="1"/>
  <c r="DE2060" i="64" a="1"/>
  <c r="DE2060" i="64" s="1"/>
  <c r="CV2055" i="64" a="1"/>
  <c r="CV2055" i="64" s="1"/>
  <c r="CW2058" i="64" a="1"/>
  <c r="CW2058" i="64" s="1"/>
  <c r="CS2058" i="64" a="1"/>
  <c r="CS2058" i="64" s="1"/>
  <c r="CS2055" i="64" a="1"/>
  <c r="CS2055" i="64" s="1"/>
  <c r="CT2058" i="64" a="1"/>
  <c r="CT2058" i="64" s="1"/>
  <c r="DI2059" i="64" a="1"/>
  <c r="DI2059" i="64" s="1"/>
  <c r="DA2056" i="64" a="1"/>
  <c r="DA2056" i="64" s="1"/>
  <c r="CP2059" i="64" a="1"/>
  <c r="CP2059" i="64" s="1"/>
  <c r="CT2060" i="64" a="1"/>
  <c r="CT2060" i="64" s="1"/>
  <c r="DD2055" i="64" a="1"/>
  <c r="DD2055" i="64" s="1"/>
  <c r="DD2058" i="64" a="1"/>
  <c r="DD2058" i="64" s="1"/>
  <c r="DB2054" i="64" a="1"/>
  <c r="DB2054" i="64" s="1"/>
  <c r="CR2055" i="64" a="1"/>
  <c r="CR2055" i="64" s="1"/>
  <c r="CT2059" i="64" a="1"/>
  <c r="CT2059" i="64" s="1"/>
  <c r="DH2055" i="64" a="1"/>
  <c r="DH2055" i="64" s="1"/>
  <c r="CZ2058" i="64" a="1"/>
  <c r="CZ2058" i="64" s="1"/>
  <c r="DB2060" i="64" a="1"/>
  <c r="DB2060" i="64" s="1"/>
  <c r="CO2058" i="64" a="1"/>
  <c r="CO2058" i="64" s="1"/>
  <c r="CP2052" i="64" a="1"/>
  <c r="CP2052" i="64" s="1"/>
  <c r="CQ2055" i="64" a="1"/>
  <c r="CQ2055" i="64" s="1"/>
  <c r="CX2054" i="64" a="1"/>
  <c r="CX2054" i="64" s="1"/>
  <c r="CX2057" i="64" a="1"/>
  <c r="CX2057" i="64" s="1"/>
  <c r="CO2060" i="64" a="1"/>
  <c r="CO2060" i="64" s="1"/>
  <c r="CO2053" i="64" a="1"/>
  <c r="CO2053" i="64" s="1"/>
  <c r="CO2057" i="64" a="1"/>
  <c r="CO2057" i="64" s="1"/>
  <c r="CV2057" i="64" a="1"/>
  <c r="CV2057" i="64" s="1"/>
  <c r="DE2052" i="64" a="1"/>
  <c r="DE2052" i="64" s="1"/>
  <c r="DE2059" i="64" a="1"/>
  <c r="DE2059" i="64" s="1"/>
  <c r="CR2058" i="64" a="1"/>
  <c r="CR2058" i="64" s="1"/>
  <c r="DH2054" i="64" a="1"/>
  <c r="DH2054" i="64" s="1"/>
  <c r="CR2053" i="64" a="1"/>
  <c r="CR2053" i="64" s="1"/>
  <c r="CR2052" i="64" a="1"/>
  <c r="CR2052" i="64" s="1"/>
  <c r="CR2059" i="64" a="1"/>
  <c r="CR2059" i="64" s="1"/>
  <c r="DG2055" i="64" a="1"/>
  <c r="DG2055" i="64" s="1"/>
  <c r="DG2059" i="64" a="1"/>
  <c r="DG2059" i="64" s="1"/>
  <c r="DI2060" i="64" a="1"/>
  <c r="DI2060" i="64" s="1"/>
  <c r="DI2057" i="64" a="1"/>
  <c r="DI2057" i="64" s="1"/>
  <c r="DC2057" i="64" a="1"/>
  <c r="DC2057" i="64" s="1"/>
  <c r="DC2059" i="64" a="1"/>
  <c r="DC2059" i="64" s="1"/>
  <c r="DH2058" i="64" a="1"/>
  <c r="DH2058" i="64" s="1"/>
  <c r="CY2057" i="64" a="1"/>
  <c r="CY2057" i="64" s="1"/>
  <c r="CZ2053" i="64" a="1"/>
  <c r="CZ2053" i="64" s="1"/>
  <c r="DG2058" i="64" a="1"/>
  <c r="DG2058" i="64" s="1"/>
  <c r="CP2054" i="64" a="1"/>
  <c r="CP2054" i="64" s="1"/>
  <c r="CW2052" i="64" a="1"/>
  <c r="CW2052" i="64" s="1"/>
  <c r="CW2059" i="64" a="1"/>
  <c r="CW2059" i="64" s="1"/>
  <c r="DD2056" i="64" a="1"/>
  <c r="DD2056" i="64" s="1"/>
  <c r="CT2057" i="64" a="1"/>
  <c r="CT2057" i="64" s="1"/>
  <c r="CQ2052" i="64" a="1"/>
  <c r="CQ2052" i="64" s="1"/>
  <c r="CY2058" i="64" a="1"/>
  <c r="CY2058" i="64" s="1"/>
  <c r="CY2052" i="64" a="1"/>
  <c r="CY2052" i="64" s="1"/>
  <c r="CZ2054" i="64" a="1"/>
  <c r="CZ2054" i="64" s="1"/>
  <c r="CU2056" i="64" a="1"/>
  <c r="CU2056" i="64" s="1"/>
  <c r="CU2052" i="64" a="1"/>
  <c r="CU2052" i="64" s="1"/>
  <c r="DI2052" i="64" a="1"/>
  <c r="DI2052" i="64" s="1"/>
  <c r="CS2057" i="64" a="1"/>
  <c r="CS2057" i="64" s="1"/>
  <c r="CQ2058" i="64" a="1"/>
  <c r="CQ2058" i="64" s="1"/>
  <c r="CS2056" i="64" a="1"/>
  <c r="CS2056" i="64" s="1"/>
  <c r="DG2054" i="64" a="1"/>
  <c r="DG2054" i="64" s="1"/>
  <c r="DF2058" i="64" a="1"/>
  <c r="DF2058" i="64" s="1"/>
  <c r="DF2057" i="64" a="1"/>
  <c r="DF2057" i="64" s="1"/>
  <c r="CV2053" i="64" a="1"/>
  <c r="CV2053" i="64" s="1"/>
  <c r="CU2057" i="64" a="1"/>
  <c r="CU2057" i="64" s="1"/>
  <c r="CV2059" i="64" a="1"/>
  <c r="CV2059" i="64" s="1"/>
  <c r="DD2054" i="64" a="1"/>
  <c r="DD2054" i="64" s="1"/>
  <c r="DC2058" i="64" a="1"/>
  <c r="DC2058" i="64" s="1"/>
  <c r="DD2059" i="64" a="1"/>
  <c r="DD2059" i="64" s="1"/>
  <c r="CR2054" i="64" a="1"/>
  <c r="CR2054" i="64" s="1"/>
  <c r="CR2057" i="64" a="1"/>
  <c r="CR2057" i="64" s="1"/>
  <c r="CP2057" i="64" a="1"/>
  <c r="CP2057" i="64" s="1"/>
  <c r="CZ2056" i="64" a="1"/>
  <c r="CZ2056" i="64" s="1"/>
  <c r="DA2052" i="64" a="1"/>
  <c r="DA2052" i="64" s="1"/>
  <c r="CQ2057" i="64" a="1"/>
  <c r="CQ2057" i="64" s="1"/>
  <c r="CO2055" i="64" a="1"/>
  <c r="CO2055" i="64" s="1"/>
  <c r="CO2056" i="64" a="1"/>
  <c r="CO2056" i="64" s="1"/>
  <c r="CQ2053" i="64" a="1"/>
  <c r="CQ2053" i="64" s="1"/>
  <c r="CY2053" i="64" a="1"/>
  <c r="CY2053" i="64" s="1"/>
  <c r="DF2059" i="64" a="1"/>
  <c r="DF2059" i="64" s="1"/>
  <c r="DE2057" i="64" a="1"/>
  <c r="DE2057" i="64" s="1"/>
  <c r="CV2058" i="64" a="1"/>
  <c r="CV2058" i="64" s="1"/>
  <c r="DA2059" i="64" a="1"/>
  <c r="DA2059" i="64" s="1"/>
  <c r="DL2060" i="64" a="1"/>
  <c r="DL2060" i="64" s="1"/>
  <c r="DL2052" i="64" a="1"/>
  <c r="DL2052" i="64" s="1"/>
  <c r="DL2053" i="64" a="1"/>
  <c r="DL2053" i="64" s="1"/>
  <c r="DL2054" i="64" a="1"/>
  <c r="DL2054" i="64" s="1"/>
  <c r="DL2055" i="64" a="1"/>
  <c r="DL2055" i="64" s="1"/>
  <c r="DL2057" i="64" a="1"/>
  <c r="DL2057" i="64" s="1"/>
  <c r="DL2056" i="64" a="1"/>
  <c r="DL2056" i="64" s="1"/>
  <c r="DL2058" i="64" a="1"/>
  <c r="DL2058" i="64" s="1"/>
  <c r="DL2059" i="64" a="1"/>
  <c r="DL2059" i="64" s="1"/>
  <c r="DE436" i="64" a="1"/>
  <c r="DE436" i="64" s="1"/>
  <c r="DD2060" i="64" a="1"/>
  <c r="DD2060" i="64" s="1"/>
  <c r="CR2060" i="64" a="1"/>
  <c r="CR2060" i="64" s="1"/>
  <c r="CX2055" i="64" a="1"/>
  <c r="CX2055" i="64" s="1"/>
  <c r="DJ2054" i="64" a="1"/>
  <c r="DJ2054" i="64" s="1"/>
  <c r="DB2055" i="64" a="1"/>
  <c r="DB2055" i="64" s="1"/>
  <c r="CV2060" i="64" a="1"/>
  <c r="CV2060" i="64" s="1"/>
  <c r="CW2060" i="64" a="1"/>
  <c r="CW2060" i="64" s="1"/>
  <c r="CS436" i="64" a="1"/>
  <c r="CS436" i="64" s="1"/>
  <c r="CZ2057" i="64" a="1"/>
  <c r="CZ2057" i="64" s="1"/>
  <c r="CS2054" i="64" a="1"/>
  <c r="CS2054" i="64" s="1"/>
  <c r="DF2052" i="64" a="1"/>
  <c r="DF2052" i="64" s="1"/>
  <c r="DJ2056" i="64" a="1"/>
  <c r="DJ2056" i="64" s="1"/>
  <c r="DB2059" i="64" a="1"/>
  <c r="DB2059" i="64" s="1"/>
  <c r="DC2056" i="64" a="1"/>
  <c r="DC2056" i="64" s="1"/>
  <c r="DG2056" i="64" a="1"/>
  <c r="DG2056" i="64" s="1"/>
  <c r="CZ435" i="64" a="1"/>
  <c r="CZ435" i="64" s="1"/>
  <c r="CZ2059" i="64" a="1"/>
  <c r="CZ2059" i="64" s="1"/>
  <c r="DH2056" i="64" a="1"/>
  <c r="DH2056" i="64" s="1"/>
  <c r="DE2055" i="64" a="1"/>
  <c r="DE2055" i="64" s="1"/>
  <c r="DJ2052" i="64" a="1"/>
  <c r="DJ2052" i="64" s="1"/>
  <c r="DI2053" i="64" a="1"/>
  <c r="DI2053" i="64" s="1"/>
  <c r="DB2058" i="64" a="1"/>
  <c r="DB2058" i="64" s="1"/>
  <c r="CS2053" i="64" a="1"/>
  <c r="CS2053" i="64" s="1"/>
  <c r="DF2329" i="64" a="1"/>
  <c r="DF2329" i="64" s="1"/>
  <c r="DK2329" i="64" a="1"/>
  <c r="DK2329" i="64" s="1"/>
  <c r="DK436" i="64" a="1"/>
  <c r="DK436" i="64" s="1"/>
  <c r="DK435" i="64" a="1"/>
  <c r="DK435" i="64" s="1"/>
  <c r="DE435" i="64" a="1"/>
  <c r="DE435" i="64" s="1"/>
  <c r="DE2329" i="64" a="1"/>
  <c r="DE2329" i="64" s="1"/>
  <c r="CX2329" i="64" a="1"/>
  <c r="CX2329" i="64" s="1"/>
  <c r="DI2329" i="64" a="1"/>
  <c r="DI2329" i="64" s="1"/>
  <c r="CT436" i="64" a="1"/>
  <c r="CT436" i="64" s="1"/>
  <c r="CV435" i="64" a="1"/>
  <c r="CV435" i="64" s="1"/>
  <c r="CU2329" i="64" a="1"/>
  <c r="CU2329" i="64" s="1"/>
  <c r="CO435" i="64" a="1"/>
  <c r="CO435" i="64" s="1"/>
  <c r="DD2329" i="64" a="1"/>
  <c r="DD2329" i="64" s="1"/>
  <c r="DI435" i="64" a="1"/>
  <c r="DI435" i="64" s="1"/>
  <c r="CU435" i="64" a="1"/>
  <c r="CU435" i="64" s="1"/>
  <c r="CS2329" i="64" a="1"/>
  <c r="CS2329" i="64" s="1"/>
  <c r="CQ435" i="64" a="1"/>
  <c r="CQ435" i="64" s="1"/>
  <c r="CY2329" i="64" a="1"/>
  <c r="CY2329" i="64" s="1"/>
  <c r="CV436" i="64" a="1"/>
  <c r="CV436" i="64" s="1"/>
  <c r="CX436" i="64" a="1"/>
  <c r="CX436" i="64" s="1"/>
  <c r="CY436" i="64" a="1"/>
  <c r="CY436" i="64" s="1"/>
  <c r="DA436" i="64" a="1"/>
  <c r="DA436" i="64" s="1"/>
  <c r="CR2329" i="64" a="1"/>
  <c r="CR2329" i="64" s="1"/>
  <c r="CS435" i="64" a="1"/>
  <c r="CS435" i="64" s="1"/>
  <c r="CQ2329" i="64" a="1"/>
  <c r="CQ2329" i="64" s="1"/>
  <c r="DH2329" i="64" a="1"/>
  <c r="DH2329" i="64" s="1"/>
  <c r="CT2329" i="64" a="1"/>
  <c r="CT2329" i="64" s="1"/>
  <c r="CP435" i="64" a="1"/>
  <c r="CP435" i="64" s="1"/>
  <c r="CW435" i="64" a="1"/>
  <c r="CW435" i="64" s="1"/>
  <c r="CQ436" i="64" a="1"/>
  <c r="CQ436" i="64" s="1"/>
  <c r="DG435" i="64" a="1"/>
  <c r="DG435" i="64" s="1"/>
  <c r="DH435" i="64" a="1"/>
  <c r="DH435" i="64" s="1"/>
  <c r="CR435" i="64" a="1"/>
  <c r="CR435" i="64" s="1"/>
  <c r="DA435" i="64" a="1"/>
  <c r="DA435" i="64" s="1"/>
  <c r="CX435" i="64" a="1"/>
  <c r="CX435" i="64" s="1"/>
  <c r="DC2329" i="64" a="1"/>
  <c r="DC2329" i="64" s="1"/>
  <c r="CR436" i="64" a="1"/>
  <c r="CR436" i="64" s="1"/>
  <c r="CZ2329" i="64" a="1"/>
  <c r="CZ2329" i="64" s="1"/>
  <c r="CY435" i="64" a="1"/>
  <c r="CY435" i="64" s="1"/>
  <c r="CP436" i="64" a="1"/>
  <c r="CP436" i="64" s="1"/>
  <c r="DA2329" i="64" a="1"/>
  <c r="DA2329" i="64" s="1"/>
  <c r="DF436" i="64" a="1"/>
  <c r="DF436" i="64" s="1"/>
  <c r="CP2329" i="64" a="1"/>
  <c r="CP2329" i="64" s="1"/>
  <c r="CO2329" i="64" a="1"/>
  <c r="CO2329" i="64" s="1"/>
  <c r="CT435" i="64" a="1"/>
  <c r="CT435" i="64" s="1"/>
  <c r="DG436" i="64" a="1"/>
  <c r="DG436" i="64" s="1"/>
  <c r="DG2329" i="64" a="1"/>
  <c r="DG2329" i="64" s="1"/>
  <c r="DB436" i="64" a="1"/>
  <c r="DB436" i="64" s="1"/>
  <c r="CZ436" i="64" a="1"/>
  <c r="CZ436" i="64" s="1"/>
  <c r="DB2329" i="64" a="1"/>
  <c r="DB2329" i="64" s="1"/>
  <c r="CU436" i="64" a="1"/>
  <c r="CU436" i="64" s="1"/>
  <c r="CO436" i="64" a="1"/>
  <c r="CO436" i="64" s="1"/>
  <c r="DB435" i="64" a="1"/>
  <c r="DB435" i="64" s="1"/>
  <c r="DD436" i="64" a="1"/>
  <c r="DD436" i="64" s="1"/>
  <c r="DL2329" i="64" a="1"/>
  <c r="DL2329" i="64" s="1"/>
  <c r="DL436" i="64" a="1"/>
  <c r="DL436" i="64" s="1"/>
  <c r="DL435" i="64" a="1"/>
  <c r="DL435" i="64" s="1"/>
  <c r="DD435" i="64" a="1"/>
  <c r="DD435" i="64" s="1"/>
  <c r="DC436" i="64" a="1"/>
  <c r="DC436" i="64" s="1"/>
  <c r="DF435" i="64" a="1"/>
  <c r="DF435" i="64" s="1"/>
  <c r="DJ435" i="64" a="1"/>
  <c r="DJ435" i="64" s="1"/>
  <c r="DK2302" i="64"/>
  <c r="DL2302" i="64"/>
  <c r="DK2275" i="64"/>
  <c r="DL2275" i="64"/>
  <c r="CP89" i="64" a="1"/>
  <c r="CP89" i="64" s="1"/>
  <c r="DF1721" i="64" a="1"/>
  <c r="DF1721" i="64" s="1"/>
  <c r="DG1745" i="64" a="1"/>
  <c r="DG1745" i="64" s="1"/>
  <c r="CV1746" i="64" a="1"/>
  <c r="CV1746" i="64" s="1"/>
  <c r="CX2017" i="64" a="1"/>
  <c r="CX2017" i="64" s="1"/>
  <c r="CW245" i="64" a="1"/>
  <c r="CW245" i="64" s="1"/>
  <c r="DH2185" i="64" a="1"/>
  <c r="DH2185" i="64" s="1"/>
  <c r="CT40" i="64" a="1"/>
  <c r="CT40" i="64" s="1"/>
  <c r="CT668" i="64" s="1"/>
  <c r="CY1719" i="64" a="1"/>
  <c r="CY1719" i="64" s="1"/>
  <c r="CX175" i="64" a="1"/>
  <c r="CX175" i="64" s="1"/>
  <c r="DE1721" i="64" a="1"/>
  <c r="DE1721" i="64" s="1"/>
  <c r="CV40" i="64" a="1"/>
  <c r="CV40" i="64" s="1"/>
  <c r="CV668" i="64" s="1"/>
  <c r="DA1719" i="64" a="1"/>
  <c r="DA1719" i="64" s="1"/>
  <c r="CO89" i="64" a="1"/>
  <c r="CO89" i="64" s="1"/>
  <c r="CT59" i="64" a="1"/>
  <c r="CT59" i="64" s="1"/>
  <c r="DC40" i="64" a="1"/>
  <c r="DC40" i="64" s="1"/>
  <c r="DC668" i="64" s="1"/>
  <c r="CW2144" i="64" a="1"/>
  <c r="CW2144" i="64" s="1"/>
  <c r="DF245" i="64" a="1"/>
  <c r="DF245" i="64" s="1"/>
  <c r="DH59" i="64" a="1"/>
  <c r="DH59" i="64" s="1"/>
  <c r="CT90" i="64" a="1"/>
  <c r="CT90" i="64" s="1"/>
  <c r="CS175" i="64" a="1"/>
  <c r="CS175" i="64" s="1"/>
  <c r="CO1755" i="64" a="1"/>
  <c r="CO1755" i="64" s="1"/>
  <c r="CP1764" i="64" a="1"/>
  <c r="CP1764" i="64" s="1"/>
  <c r="CS92" i="64" a="1"/>
  <c r="CS92" i="64" s="1"/>
  <c r="CX1238" i="64" a="1"/>
  <c r="CX1238" i="64" s="1"/>
  <c r="DG90" i="64" a="1"/>
  <c r="DG90" i="64" s="1"/>
  <c r="DE175" i="64" a="1"/>
  <c r="DE175" i="64" s="1"/>
  <c r="CZ1719" i="64" a="1"/>
  <c r="CZ1719" i="64" s="1"/>
  <c r="CZ1746" i="64" a="1"/>
  <c r="CZ1746" i="64" s="1"/>
  <c r="CO1763" i="64" a="1"/>
  <c r="CO1763" i="64" s="1"/>
  <c r="DA1755" i="64" a="1"/>
  <c r="DA1755" i="64" s="1"/>
  <c r="CR1746" i="64" a="1"/>
  <c r="CR1746" i="64" s="1"/>
  <c r="CY2144" i="64" a="1"/>
  <c r="CY2144" i="64" s="1"/>
  <c r="DF75" i="64" a="1"/>
  <c r="DF75" i="64" s="1"/>
  <c r="DF1755" i="64" a="1"/>
  <c r="DF1755" i="64" s="1"/>
  <c r="DF1886" i="64" a="1"/>
  <c r="DF1886" i="64" s="1"/>
  <c r="DF1894" i="64" s="1"/>
  <c r="CV1721" i="64" a="1"/>
  <c r="CV1721" i="64" s="1"/>
  <c r="CV175" i="64" a="1"/>
  <c r="CV175" i="64" s="1"/>
  <c r="DA1886" i="64" a="1"/>
  <c r="DA1886" i="64" s="1"/>
  <c r="DA1894" i="64" s="1"/>
  <c r="CU91" i="64" a="1"/>
  <c r="CU91" i="64" s="1"/>
  <c r="CO59" i="64" a="1"/>
  <c r="CO59" i="64" s="1"/>
  <c r="CZ245" i="64" a="1"/>
  <c r="CZ245" i="64" s="1"/>
  <c r="DG2185" i="64" a="1"/>
  <c r="DG2185" i="64" s="1"/>
  <c r="DF1764" i="64" a="1"/>
  <c r="DF1764" i="64" s="1"/>
  <c r="DF1745" i="64" a="1"/>
  <c r="DF1745" i="64" s="1"/>
  <c r="CQ1746" i="64" a="1"/>
  <c r="CQ1746" i="64" s="1"/>
  <c r="CT92" i="64" a="1"/>
  <c r="CT92" i="64" s="1"/>
  <c r="DC1745" i="64" a="1"/>
  <c r="DC1745" i="64" s="1"/>
  <c r="CT1745" i="64" a="1"/>
  <c r="CT1745" i="64" s="1"/>
  <c r="CP92" i="64" a="1"/>
  <c r="CP92" i="64" s="1"/>
  <c r="CV1886" i="64" a="1"/>
  <c r="CV1886" i="64" s="1"/>
  <c r="CV1894" i="64" s="1"/>
  <c r="DE245" i="64" a="1"/>
  <c r="DE245" i="64" s="1"/>
  <c r="CW59" i="64" a="1"/>
  <c r="CW59" i="64" s="1"/>
  <c r="CT1240" i="64" a="1"/>
  <c r="CT1240" i="64" s="1"/>
  <c r="CT1746" i="64" a="1"/>
  <c r="CT1746" i="64" s="1"/>
  <c r="DD1983" i="64" a="1"/>
  <c r="DD1983" i="64" s="1"/>
  <c r="DA1240" i="64" a="1"/>
  <c r="DA1240" i="64" s="1"/>
  <c r="DH1240" i="64" a="1"/>
  <c r="DH1240" i="64" s="1"/>
  <c r="CZ75" i="64" a="1"/>
  <c r="CZ75" i="64" s="1"/>
  <c r="CP75" i="64" a="1"/>
  <c r="CP75" i="64" s="1"/>
  <c r="CQ59" i="64" a="1"/>
  <c r="CQ59" i="64" s="1"/>
  <c r="CS89" i="64" a="1"/>
  <c r="CS89" i="64" s="1"/>
  <c r="CZ1755" i="64" a="1"/>
  <c r="CZ1755" i="64" s="1"/>
  <c r="CW1240" i="64" a="1"/>
  <c r="CW1240" i="64" s="1"/>
  <c r="DG2144" i="64" a="1"/>
  <c r="DG2144" i="64" s="1"/>
  <c r="DE2164" i="64" a="1"/>
  <c r="DE2164" i="64" s="1"/>
  <c r="DH1719" i="64" a="1"/>
  <c r="DH1719" i="64" s="1"/>
  <c r="DE1755" i="64" a="1"/>
  <c r="DE1755" i="64" s="1"/>
  <c r="DE89" i="64" a="1"/>
  <c r="DE89" i="64" s="1"/>
  <c r="DH1755" i="64" a="1"/>
  <c r="DH1755" i="64" s="1"/>
  <c r="DF1754" i="64" a="1"/>
  <c r="DF1754" i="64" s="1"/>
  <c r="DE1719" i="64" a="1"/>
  <c r="DE1719" i="64" s="1"/>
  <c r="DE1754" i="64" a="1"/>
  <c r="DE1754" i="64" s="1"/>
  <c r="DH2017" i="64" a="1"/>
  <c r="DH2017" i="64" s="1"/>
  <c r="DG1240" i="64" a="1"/>
  <c r="DG1240" i="64" s="1"/>
  <c r="DF91" i="64" a="1"/>
  <c r="DF91" i="64" s="1"/>
  <c r="CQ2144" i="64" a="1"/>
  <c r="CQ2144" i="64" s="1"/>
  <c r="CP2164" i="64" a="1"/>
  <c r="CP2164" i="64" s="1"/>
  <c r="CT1983" i="64" a="1"/>
  <c r="CT1983" i="64" s="1"/>
  <c r="CV245" i="64" a="1"/>
  <c r="CV245" i="64" s="1"/>
  <c r="CX1763" i="64" a="1"/>
  <c r="CX1763" i="64" s="1"/>
  <c r="CS54" i="64" a="1"/>
  <c r="CS54" i="64" s="1"/>
  <c r="CT1764" i="64" a="1"/>
  <c r="CT1764" i="64" s="1"/>
  <c r="CS1238" i="64" a="1"/>
  <c r="CS1238" i="64" s="1"/>
  <c r="CU92" i="64" a="1"/>
  <c r="CU92" i="64" s="1"/>
  <c r="DA1238" i="64" a="1"/>
  <c r="DA1238" i="64" s="1"/>
  <c r="CY2185" i="64" a="1"/>
  <c r="CY2185" i="64" s="1"/>
  <c r="CS1886" i="64" a="1"/>
  <c r="CS1886" i="64" s="1"/>
  <c r="CS1894" i="64" s="1"/>
  <c r="CP59" i="64" a="1"/>
  <c r="CP59" i="64" s="1"/>
  <c r="CX2164" i="64" a="1"/>
  <c r="CX2164" i="64" s="1"/>
  <c r="CP1923" i="64" a="1"/>
  <c r="CP1923" i="64" s="1"/>
  <c r="DA1983" i="64" a="1"/>
  <c r="DA1983" i="64" s="1"/>
  <c r="CO245" i="64" a="1"/>
  <c r="CO245" i="64" s="1"/>
  <c r="CX1746" i="64" a="1"/>
  <c r="CX1746" i="64" s="1"/>
  <c r="CW2164" i="64" a="1"/>
  <c r="CW2164" i="64" s="1"/>
  <c r="CP40" i="64" a="1"/>
  <c r="CP40" i="64" s="1"/>
  <c r="CP668" i="64" s="1"/>
  <c r="CQ2017" i="64" a="1"/>
  <c r="CQ2017" i="64" s="1"/>
  <c r="DA89" i="64" a="1"/>
  <c r="DA89" i="64" s="1"/>
  <c r="DB2164" i="64" a="1"/>
  <c r="DB2164" i="64" s="1"/>
  <c r="CU1719" i="64" a="1"/>
  <c r="CU1719" i="64" s="1"/>
  <c r="CQ1983" i="64" a="1"/>
  <c r="CQ1983" i="64" s="1"/>
  <c r="CY1764" i="64" a="1"/>
  <c r="CY1764" i="64" s="1"/>
  <c r="CQ1755" i="64" a="1"/>
  <c r="CQ1755" i="64" s="1"/>
  <c r="DA1754" i="64" a="1"/>
  <c r="DA1754" i="64" s="1"/>
  <c r="CP1240" i="64" a="1"/>
  <c r="CP1240" i="64" s="1"/>
  <c r="CX1745" i="64" a="1"/>
  <c r="CX1745" i="64" s="1"/>
  <c r="CZ1745" i="64" a="1"/>
  <c r="CZ1745" i="64" s="1"/>
  <c r="CT91" i="64" a="1"/>
  <c r="CT91" i="64" s="1"/>
  <c r="CR2017" i="64" a="1"/>
  <c r="CR2017" i="64" s="1"/>
  <c r="DB1754" i="64" a="1"/>
  <c r="DB1754" i="64" s="1"/>
  <c r="CZ1764" i="64" a="1"/>
  <c r="CZ1764" i="64" s="1"/>
  <c r="CO54" i="64" a="1"/>
  <c r="CO54" i="64" s="1"/>
  <c r="CO1238" i="64" a="1"/>
  <c r="CO1238" i="64" s="1"/>
  <c r="CY40" i="64" a="1"/>
  <c r="CY40" i="64" s="1"/>
  <c r="CY668" i="64" s="1"/>
  <c r="CQ54" i="64" a="1"/>
  <c r="CQ54" i="64" s="1"/>
  <c r="DB245" i="64" a="1"/>
  <c r="DB245" i="64" s="1"/>
  <c r="CZ2185" i="64" a="1"/>
  <c r="CZ2185" i="64" s="1"/>
  <c r="CY2164" i="64" a="1"/>
  <c r="CY2164" i="64" s="1"/>
  <c r="CW1764" i="64" a="1"/>
  <c r="CW1764" i="64" s="1"/>
  <c r="CW2185" i="64" a="1"/>
  <c r="CW2185" i="64" s="1"/>
  <c r="CZ1240" i="64" a="1"/>
  <c r="CZ1240" i="64" s="1"/>
  <c r="CS40" i="64" a="1"/>
  <c r="CS40" i="64" s="1"/>
  <c r="CS668" i="64" s="1"/>
  <c r="CP1746" i="64" a="1"/>
  <c r="CP1746" i="64" s="1"/>
  <c r="DE2144" i="64" a="1"/>
  <c r="DE2144" i="64" s="1"/>
  <c r="DF2164" i="64" a="1"/>
  <c r="DF2164" i="64" s="1"/>
  <c r="DG1754" i="64" a="1"/>
  <c r="DG1754" i="64" s="1"/>
  <c r="DE91" i="64" a="1"/>
  <c r="DE91" i="64" s="1"/>
  <c r="DF40" i="64" a="1"/>
  <c r="DF40" i="64" s="1"/>
  <c r="DF668" i="64" s="1"/>
  <c r="DG59" i="64" a="1"/>
  <c r="DG59" i="64" s="1"/>
  <c r="DG75" i="64" a="1"/>
  <c r="DG75" i="64" s="1"/>
  <c r="DF1238" i="64" a="1"/>
  <c r="DF1238" i="64" s="1"/>
  <c r="DE92" i="64" a="1"/>
  <c r="DE92" i="64" s="1"/>
  <c r="DE1746" i="64" a="1"/>
  <c r="DE1746" i="64" s="1"/>
  <c r="DG1763" i="64" a="1"/>
  <c r="DG1763" i="64" s="1"/>
  <c r="DG175" i="64" a="1"/>
  <c r="DG175" i="64" s="1"/>
  <c r="DG1755" i="64" a="1"/>
  <c r="DG1755" i="64" s="1"/>
  <c r="CV1983" i="64" a="1"/>
  <c r="CV1983" i="64" s="1"/>
  <c r="CO413" i="64" a="1"/>
  <c r="CO413" i="64" s="1"/>
  <c r="CU1764" i="64" a="1"/>
  <c r="CU1764" i="64" s="1"/>
  <c r="CO175" i="64" a="1"/>
  <c r="CO175" i="64" s="1"/>
  <c r="CP91" i="64" a="1"/>
  <c r="CP91" i="64" s="1"/>
  <c r="CX1983" i="64" a="1"/>
  <c r="CX1983" i="64" s="1"/>
  <c r="CT2185" i="64" a="1"/>
  <c r="CT2185" i="64" s="1"/>
  <c r="CR1755" i="64" a="1"/>
  <c r="CR1755" i="64" s="1"/>
  <c r="CV89" i="64" a="1"/>
  <c r="CV89" i="64" s="1"/>
  <c r="DA1745" i="64" a="1"/>
  <c r="DA1745" i="64" s="1"/>
  <c r="CW90" i="64" a="1"/>
  <c r="CW90" i="64" s="1"/>
  <c r="CS1719" i="64" a="1"/>
  <c r="CS1719" i="64" s="1"/>
  <c r="CS1721" i="64" a="1"/>
  <c r="CS1721" i="64" s="1"/>
  <c r="CX59" i="64" a="1"/>
  <c r="CX59" i="64" s="1"/>
  <c r="CU40" i="64" a="1"/>
  <c r="CU40" i="64" s="1"/>
  <c r="CU668" i="64" s="1"/>
  <c r="DC90" i="64" a="1"/>
  <c r="DC90" i="64" s="1"/>
  <c r="CU1240" i="64" a="1"/>
  <c r="CU1240" i="64" s="1"/>
  <c r="CR75" i="64" a="1"/>
  <c r="CR75" i="64" s="1"/>
  <c r="CW75" i="64" a="1"/>
  <c r="CW75" i="64" s="1"/>
  <c r="CP1745" i="64" a="1"/>
  <c r="CP1745" i="64" s="1"/>
  <c r="CO1983" i="64" a="1"/>
  <c r="CO1983" i="64" s="1"/>
  <c r="DB1238" i="64" a="1"/>
  <c r="DB1238" i="64" s="1"/>
  <c r="DA2144" i="64" a="1"/>
  <c r="DA2144" i="64" s="1"/>
  <c r="CV1719" i="64" a="1"/>
  <c r="CV1719" i="64" s="1"/>
  <c r="CQ1721" i="64" a="1"/>
  <c r="CQ1721" i="64" s="1"/>
  <c r="CZ413" i="64" a="1"/>
  <c r="CZ413" i="64" s="1"/>
  <c r="CP1238" i="64" a="1"/>
  <c r="CP1238" i="64" s="1"/>
  <c r="DD1886" i="64" a="1"/>
  <c r="DD1886" i="64" s="1"/>
  <c r="DD1894" i="64" s="1"/>
  <c r="CQ2164" i="64" a="1"/>
  <c r="CQ2164" i="64" s="1"/>
  <c r="CO1721" i="64" a="1"/>
  <c r="CO1721" i="64" s="1"/>
  <c r="CX91" i="64" a="1"/>
  <c r="CX91" i="64" s="1"/>
  <c r="CU1238" i="64" a="1"/>
  <c r="CU1238" i="64" s="1"/>
  <c r="CR1721" i="64" a="1"/>
  <c r="CR1721" i="64" s="1"/>
  <c r="DA92" i="64" a="1"/>
  <c r="DA92" i="64" s="1"/>
  <c r="CZ90" i="64" a="1"/>
  <c r="CZ90" i="64" s="1"/>
  <c r="CS1755" i="64" a="1"/>
  <c r="CS1755" i="64" s="1"/>
  <c r="CP175" i="64" a="1"/>
  <c r="CP175" i="64" s="1"/>
  <c r="CZ89" i="64" a="1"/>
  <c r="CZ89" i="64" s="1"/>
  <c r="DC1719" i="64" a="1"/>
  <c r="DC1719" i="64" s="1"/>
  <c r="DD54" i="64" a="1"/>
  <c r="DD54" i="64" s="1"/>
  <c r="CZ1754" i="64" a="1"/>
  <c r="CZ1754" i="64" s="1"/>
  <c r="CY59" i="64" a="1"/>
  <c r="CY59" i="64" s="1"/>
  <c r="CY1763" i="64" a="1"/>
  <c r="CY1763" i="64" s="1"/>
  <c r="CZ1886" i="64" a="1"/>
  <c r="CZ1886" i="64" s="1"/>
  <c r="CZ1894" i="64" s="1"/>
  <c r="CX1240" i="64" a="1"/>
  <c r="CX1240" i="64" s="1"/>
  <c r="CS90" i="64" a="1"/>
  <c r="CS90" i="64" s="1"/>
  <c r="CR2185" i="64" a="1"/>
  <c r="CR2185" i="64" s="1"/>
  <c r="DF54" i="64" a="1"/>
  <c r="DF54" i="64" s="1"/>
  <c r="DF90" i="64" a="1"/>
  <c r="DF90" i="64" s="1"/>
  <c r="DF413" i="64" a="1"/>
  <c r="DF413" i="64" s="1"/>
  <c r="DH91" i="64" a="1"/>
  <c r="DH91" i="64" s="1"/>
  <c r="DH1763" i="64" a="1"/>
  <c r="DH1763" i="64" s="1"/>
  <c r="DE1240" i="64" a="1"/>
  <c r="DE1240" i="64" s="1"/>
  <c r="DE90" i="64" a="1"/>
  <c r="DE90" i="64" s="1"/>
  <c r="DH1886" i="64" a="1"/>
  <c r="DH1886" i="64" s="1"/>
  <c r="DH1894" i="64" s="1"/>
  <c r="DH54" i="64" a="1"/>
  <c r="DH54" i="64" s="1"/>
  <c r="DG89" i="64" a="1"/>
  <c r="DG89" i="64" s="1"/>
  <c r="DF59" i="64" a="1"/>
  <c r="DF59" i="64" s="1"/>
  <c r="CU2017" i="64" a="1"/>
  <c r="CU2017" i="64" s="1"/>
  <c r="CV2017" i="64" a="1"/>
  <c r="CV2017" i="64" s="1"/>
  <c r="CY1238" i="64" a="1"/>
  <c r="CY1238" i="64" s="1"/>
  <c r="CQ1764" i="64" a="1"/>
  <c r="CQ1764" i="64" s="1"/>
  <c r="CO1764" i="64" a="1"/>
  <c r="CO1764" i="64" s="1"/>
  <c r="CW1754" i="64" a="1"/>
  <c r="CW1754" i="64" s="1"/>
  <c r="CZ59" i="64" a="1"/>
  <c r="CZ59" i="64" s="1"/>
  <c r="CT75" i="64" a="1"/>
  <c r="CT75" i="64" s="1"/>
  <c r="CO1240" i="64" a="1"/>
  <c r="CO1240" i="64" s="1"/>
  <c r="DD1754" i="64" a="1"/>
  <c r="DD1754" i="64" s="1"/>
  <c r="CO1754" i="64" a="1"/>
  <c r="CO1754" i="64" s="1"/>
  <c r="CT1238" i="64" a="1"/>
  <c r="CT1238" i="64" s="1"/>
  <c r="CP1983" i="64" a="1"/>
  <c r="CP1983" i="64" s="1"/>
  <c r="CQ1754" i="64" a="1"/>
  <c r="CQ1754" i="64" s="1"/>
  <c r="DB1240" i="64" a="1"/>
  <c r="DB1240" i="64" s="1"/>
  <c r="DC75" i="64" a="1"/>
  <c r="DC75" i="64" s="1"/>
  <c r="CW1755" i="64" a="1"/>
  <c r="CW1755" i="64" s="1"/>
  <c r="CV1764" i="64" a="1"/>
  <c r="CV1764" i="64" s="1"/>
  <c r="CO1746" i="64" a="1"/>
  <c r="CO1746" i="64" s="1"/>
  <c r="CX413" i="64" a="1"/>
  <c r="CX413" i="64" s="1"/>
  <c r="CR1745" i="64" a="1"/>
  <c r="CR1745" i="64" s="1"/>
  <c r="DD1763" i="64" a="1"/>
  <c r="DD1763" i="64" s="1"/>
  <c r="CQ75" i="64" a="1"/>
  <c r="CQ75" i="64" s="1"/>
  <c r="CT1755" i="64" a="1"/>
  <c r="CT1755" i="64" s="1"/>
  <c r="CR1240" i="64" a="1"/>
  <c r="CR1240" i="64" s="1"/>
  <c r="CR1983" i="64" a="1"/>
  <c r="CR1983" i="64" s="1"/>
  <c r="CX1754" i="64" a="1"/>
  <c r="CX1754" i="64" s="1"/>
  <c r="DC2017" i="64" a="1"/>
  <c r="DC2017" i="64" s="1"/>
  <c r="CW1983" i="64" a="1"/>
  <c r="CW1983" i="64" s="1"/>
  <c r="CV1754" i="64" a="1"/>
  <c r="CV1754" i="64" s="1"/>
  <c r="CV91" i="64" a="1"/>
  <c r="CV91" i="64" s="1"/>
  <c r="CW413" i="64" a="1"/>
  <c r="CW413" i="64" s="1"/>
  <c r="CS91" i="64" a="1"/>
  <c r="CS91" i="64" s="1"/>
  <c r="DC92" i="64" a="1"/>
  <c r="DC92" i="64" s="1"/>
  <c r="CQ1238" i="64" a="1"/>
  <c r="CQ1238" i="64" s="1"/>
  <c r="CR1923" i="64" a="1"/>
  <c r="CR1923" i="64" s="1"/>
  <c r="CO2185" i="64" a="1"/>
  <c r="CO2185" i="64" s="1"/>
  <c r="CR92" i="64" a="1"/>
  <c r="CR92" i="64" s="1"/>
  <c r="DB1745" i="64" a="1"/>
  <c r="DB1745" i="64" s="1"/>
  <c r="DA413" i="64" a="1"/>
  <c r="DA413" i="64" s="1"/>
  <c r="CZ54" i="64" a="1"/>
  <c r="CZ54" i="64" s="1"/>
  <c r="CW1886" i="64" a="1"/>
  <c r="CW1886" i="64" s="1"/>
  <c r="CW1894" i="64" s="1"/>
  <c r="CW1719" i="64" a="1"/>
  <c r="CW1719" i="64" s="1"/>
  <c r="CX90" i="64" a="1"/>
  <c r="CX90" i="64" s="1"/>
  <c r="CW89" i="64" a="1"/>
  <c r="CW89" i="64" s="1"/>
  <c r="CT245" i="64" a="1"/>
  <c r="CT245" i="64" s="1"/>
  <c r="DL466" i="64" a="1"/>
  <c r="DL466" i="64" s="1"/>
  <c r="DL467" i="64" s="1"/>
  <c r="DB90" i="64" a="1"/>
  <c r="DB90" i="64" s="1"/>
  <c r="DA54" i="64" a="1"/>
  <c r="DA54" i="64" s="1"/>
  <c r="DB54" i="64" a="1"/>
  <c r="DB54" i="64" s="1"/>
  <c r="DA2164" i="64" a="1"/>
  <c r="DA2164" i="64" s="1"/>
  <c r="DC2144" i="64" a="1"/>
  <c r="DC2144" i="64" s="1"/>
  <c r="DD1755" i="64" a="1"/>
  <c r="DD1755" i="64" s="1"/>
  <c r="DA91" i="64" a="1"/>
  <c r="DA91" i="64" s="1"/>
  <c r="DA1721" i="64" a="1"/>
  <c r="DA1721" i="64" s="1"/>
  <c r="DC1721" i="64" a="1"/>
  <c r="DC1721" i="64" s="1"/>
  <c r="DD40" i="64" a="1"/>
  <c r="DD40" i="64" s="1"/>
  <c r="DD668" i="64" s="1"/>
  <c r="DC91" i="64" a="1"/>
  <c r="DC91" i="64" s="1"/>
  <c r="DB2144" i="64" a="1"/>
  <c r="DB2144" i="64" s="1"/>
  <c r="DC2185" i="64" a="1"/>
  <c r="DC2185" i="64" s="1"/>
  <c r="DA75" i="64" a="1"/>
  <c r="DA75" i="64" s="1"/>
  <c r="DC1763" i="64" a="1"/>
  <c r="DC1763" i="64" s="1"/>
  <c r="DB2185" i="64" a="1"/>
  <c r="DB2185" i="64" s="1"/>
  <c r="DC1754" i="64" a="1"/>
  <c r="DC1754" i="64" s="1"/>
  <c r="DD1764" i="64" a="1"/>
  <c r="DD1764" i="64" s="1"/>
  <c r="DB40" i="64" a="1"/>
  <c r="DB40" i="64" s="1"/>
  <c r="DB668" i="64" s="1"/>
  <c r="DB1764" i="64" a="1"/>
  <c r="DB1764" i="64" s="1"/>
  <c r="DB1886" i="64" a="1"/>
  <c r="DB1886" i="64" s="1"/>
  <c r="DB1894" i="64" s="1"/>
  <c r="DC175" i="64" a="1"/>
  <c r="DC175" i="64" s="1"/>
  <c r="DA2017" i="64" a="1"/>
  <c r="DA2017" i="64" s="1"/>
  <c r="DA90" i="64" a="1"/>
  <c r="DA90" i="64" s="1"/>
  <c r="DB1755" i="64" a="1"/>
  <c r="DB1755" i="64" s="1"/>
  <c r="DD2164" i="64" a="1"/>
  <c r="DD2164" i="64" s="1"/>
  <c r="DA1746" i="64" a="1"/>
  <c r="DA1746" i="64" s="1"/>
  <c r="DB1983" i="64" a="1"/>
  <c r="DB1983" i="64" s="1"/>
  <c r="DB1721" i="64" a="1"/>
  <c r="DB1721" i="64" s="1"/>
  <c r="DA2185" i="64" a="1"/>
  <c r="DA2185" i="64" s="1"/>
  <c r="CZ1721" i="64" a="1"/>
  <c r="CZ1721" i="64" s="1"/>
  <c r="CX1719" i="64" a="1"/>
  <c r="CX1719" i="64" s="1"/>
  <c r="CU75" i="64" a="1"/>
  <c r="CU75" i="64" s="1"/>
  <c r="CU1755" i="64" a="1"/>
  <c r="CU1755" i="64" s="1"/>
  <c r="CW1763" i="64" a="1"/>
  <c r="CW1763" i="64" s="1"/>
  <c r="CR1764" i="64" a="1"/>
  <c r="CR1764" i="64" s="1"/>
  <c r="DA175" i="64" a="1"/>
  <c r="DA175" i="64" s="1"/>
  <c r="DD2017" i="64" a="1"/>
  <c r="DD2017" i="64" s="1"/>
  <c r="DD89" i="64" a="1"/>
  <c r="DD89" i="64" s="1"/>
  <c r="DB89" i="64" a="1"/>
  <c r="DB89" i="64" s="1"/>
  <c r="DC1240" i="64" a="1"/>
  <c r="DC1240" i="64" s="1"/>
  <c r="DD91" i="64" a="1"/>
  <c r="DD91" i="64" s="1"/>
  <c r="CQ1745" i="64" a="1"/>
  <c r="CQ1745" i="64" s="1"/>
  <c r="CQ1719" i="64" a="1"/>
  <c r="CQ1719" i="64" s="1"/>
  <c r="CR1238" i="64" a="1"/>
  <c r="CR1238" i="64" s="1"/>
  <c r="CR2164" i="64" a="1"/>
  <c r="CR2164" i="64" s="1"/>
  <c r="CS245" i="64" a="1"/>
  <c r="CS245" i="64" s="1"/>
  <c r="CO2164" i="64" a="1"/>
  <c r="CO2164" i="64" s="1"/>
  <c r="CT413" i="64" a="1"/>
  <c r="CT413" i="64" s="1"/>
  <c r="CO1719" i="64" a="1"/>
  <c r="CO1719" i="64" s="1"/>
  <c r="CT54" i="64" a="1"/>
  <c r="CT54" i="64" s="1"/>
  <c r="CR90" i="64" a="1"/>
  <c r="CR90" i="64" s="1"/>
  <c r="CS413" i="64" a="1"/>
  <c r="CS413" i="64" s="1"/>
  <c r="DB1763" i="64" a="1"/>
  <c r="DB1763" i="64" s="1"/>
  <c r="DD413" i="64" a="1"/>
  <c r="DD413" i="64" s="1"/>
  <c r="DA1763" i="64" a="1"/>
  <c r="DA1763" i="64" s="1"/>
  <c r="DC59" i="64" a="1"/>
  <c r="DC59" i="64" s="1"/>
  <c r="DH2144" i="64" a="1"/>
  <c r="DH2144" i="64" s="1"/>
  <c r="DG2164" i="64" a="1"/>
  <c r="DG2164" i="64" s="1"/>
  <c r="DE1764" i="64" a="1"/>
  <c r="DE1764" i="64" s="1"/>
  <c r="DE2185" i="64" a="1"/>
  <c r="DE2185" i="64" s="1"/>
  <c r="DF92" i="64" a="1"/>
  <c r="DF92" i="64" s="1"/>
  <c r="DH1745" i="64" a="1"/>
  <c r="DH1745" i="64" s="1"/>
  <c r="DG54" i="64" a="1"/>
  <c r="DG54" i="64" s="1"/>
  <c r="DG92" i="64" a="1"/>
  <c r="DG92" i="64" s="1"/>
  <c r="DH75" i="64" a="1"/>
  <c r="DH75" i="64" s="1"/>
  <c r="DF1983" i="64" a="1"/>
  <c r="DF1983" i="64" s="1"/>
  <c r="DF2017" i="64" a="1"/>
  <c r="DF2017" i="64" s="1"/>
  <c r="DH1721" i="64" a="1"/>
  <c r="DH1721" i="64" s="1"/>
  <c r="DF1746" i="64" a="1"/>
  <c r="DF1746" i="64" s="1"/>
  <c r="DH175" i="64" a="1"/>
  <c r="DH175" i="64" s="1"/>
  <c r="DH1764" i="64" a="1"/>
  <c r="DH1764" i="64" s="1"/>
  <c r="DE1886" i="64" a="1"/>
  <c r="DE1886" i="64" s="1"/>
  <c r="DE1894" i="64" s="1"/>
  <c r="DH40" i="64" a="1"/>
  <c r="DH40" i="64" s="1"/>
  <c r="DH668" i="64" s="1"/>
  <c r="CT2144" i="64" a="1"/>
  <c r="CT2144" i="64" s="1"/>
  <c r="CV90" i="64" a="1"/>
  <c r="CV90" i="64" s="1"/>
  <c r="CQ1240" i="64" a="1"/>
  <c r="CQ1240" i="64" s="1"/>
  <c r="CO75" i="64" a="1"/>
  <c r="CO75" i="64" s="1"/>
  <c r="CQ1763" i="64" a="1"/>
  <c r="CQ1763" i="64" s="1"/>
  <c r="CV92" i="64" a="1"/>
  <c r="CV92" i="64" s="1"/>
  <c r="CQ2185" i="64" a="1"/>
  <c r="CQ2185" i="64" s="1"/>
  <c r="CT1719" i="64" a="1"/>
  <c r="CT1719" i="64" s="1"/>
  <c r="CZ2144" i="64" a="1"/>
  <c r="CZ2144" i="64" s="1"/>
  <c r="CS1745" i="64" a="1"/>
  <c r="CS1745" i="64" s="1"/>
  <c r="DC413" i="64" a="1"/>
  <c r="DC413" i="64" s="1"/>
  <c r="CU59" i="64" a="1"/>
  <c r="CU59" i="64" s="1"/>
  <c r="CU89" i="64" a="1"/>
  <c r="CU89" i="64" s="1"/>
  <c r="CT1721" i="64" a="1"/>
  <c r="CT1721" i="64" s="1"/>
  <c r="CT1886" i="64" a="1"/>
  <c r="CT1886" i="64" s="1"/>
  <c r="CT1894" i="64" s="1"/>
  <c r="DC245" i="64" a="1"/>
  <c r="DC245" i="64" s="1"/>
  <c r="DD1240" i="64" a="1"/>
  <c r="DD1240" i="64" s="1"/>
  <c r="CZ2017" i="64" a="1"/>
  <c r="CZ2017" i="64" s="1"/>
  <c r="CV1755" i="64" a="1"/>
  <c r="CV1755" i="64" s="1"/>
  <c r="CP1755" i="64" a="1"/>
  <c r="CP1755" i="64" s="1"/>
  <c r="CZ1238" i="64" a="1"/>
  <c r="CZ1238" i="64" s="1"/>
  <c r="CP413" i="64" a="1"/>
  <c r="CP413" i="64" s="1"/>
  <c r="DC54" i="64" a="1"/>
  <c r="DC54" i="64" s="1"/>
  <c r="CS1764" i="64" a="1"/>
  <c r="CS1764" i="64" s="1"/>
  <c r="CY1754" i="64" a="1"/>
  <c r="CY1754" i="64" s="1"/>
  <c r="CX245" i="64" a="1"/>
  <c r="CX245" i="64" s="1"/>
  <c r="CR413" i="64" a="1"/>
  <c r="CR413" i="64" s="1"/>
  <c r="CS1983" i="64" a="1"/>
  <c r="CS1983" i="64" s="1"/>
  <c r="DD175" i="64" a="1"/>
  <c r="DD175" i="64" s="1"/>
  <c r="CX1886" i="64" a="1"/>
  <c r="CX1886" i="64" s="1"/>
  <c r="CX1894" i="64" s="1"/>
  <c r="CQ413" i="64" a="1"/>
  <c r="CQ413" i="64" s="1"/>
  <c r="CV2144" i="64" a="1"/>
  <c r="CV2144" i="64" s="1"/>
  <c r="CY1886" i="64" a="1"/>
  <c r="CY1886" i="64" s="1"/>
  <c r="CY1894" i="64" s="1"/>
  <c r="DA40" i="64" a="1"/>
  <c r="DA40" i="64" s="1"/>
  <c r="DA668" i="64" s="1"/>
  <c r="DB1746" i="64" a="1"/>
  <c r="DB1746" i="64" s="1"/>
  <c r="CP90" i="64" a="1"/>
  <c r="CP90" i="64" s="1"/>
  <c r="CV1745" i="64" a="1"/>
  <c r="CV1745" i="64" s="1"/>
  <c r="CW1238" i="64" a="1"/>
  <c r="CW1238" i="64" s="1"/>
  <c r="CR1719" i="64" a="1"/>
  <c r="CR1719" i="64" s="1"/>
  <c r="DC1983" i="64" a="1"/>
  <c r="DC1983" i="64" s="1"/>
  <c r="DD1745" i="64" a="1"/>
  <c r="DD1745" i="64" s="1"/>
  <c r="CZ1763" i="64" a="1"/>
  <c r="CZ1763" i="64" s="1"/>
  <c r="CX1721" i="64" a="1"/>
  <c r="CX1721" i="64" s="1"/>
  <c r="CW1746" i="64" a="1"/>
  <c r="CW1746" i="64" s="1"/>
  <c r="CX2185" i="64" a="1"/>
  <c r="CX2185" i="64" s="1"/>
  <c r="DE2017" i="64" a="1"/>
  <c r="DE2017" i="64" s="1"/>
  <c r="CW2017" i="64" a="1"/>
  <c r="CW2017" i="64" s="1"/>
  <c r="CS1746" i="64" a="1"/>
  <c r="CS1746" i="64" s="1"/>
  <c r="DF89" i="64" a="1"/>
  <c r="DF89" i="64" s="1"/>
  <c r="DG1719" i="64" a="1"/>
  <c r="DG1719" i="64" s="1"/>
  <c r="DG245" i="64" a="1"/>
  <c r="DG245" i="64" s="1"/>
  <c r="DH1746" i="64" a="1"/>
  <c r="DH1746" i="64" s="1"/>
  <c r="DF175" i="64" a="1"/>
  <c r="DF175" i="64" s="1"/>
  <c r="DG1721" i="64" a="1"/>
  <c r="DG1721" i="64" s="1"/>
  <c r="DH1238" i="64" a="1"/>
  <c r="DH1238" i="64" s="1"/>
  <c r="DE1238" i="64" a="1"/>
  <c r="DE1238" i="64" s="1"/>
  <c r="DE59" i="64" a="1"/>
  <c r="DE59" i="64" s="1"/>
  <c r="DG2017" i="64" a="1"/>
  <c r="DG2017" i="64" s="1"/>
  <c r="DH1754" i="64" a="1"/>
  <c r="DH1754" i="64" s="1"/>
  <c r="DH413" i="64" a="1"/>
  <c r="DH413" i="64" s="1"/>
  <c r="DE1983" i="64" a="1"/>
  <c r="DE1983" i="64" s="1"/>
  <c r="DG1886" i="64" a="1"/>
  <c r="DG1886" i="64" s="1"/>
  <c r="DG1894" i="64" s="1"/>
  <c r="CU1763" i="64" a="1"/>
  <c r="CU1763" i="64" s="1"/>
  <c r="CZ1983" i="64" a="1"/>
  <c r="CZ1983" i="64" s="1"/>
  <c r="DB59" i="64" a="1"/>
  <c r="DB59" i="64" s="1"/>
  <c r="CR89" i="64" a="1"/>
  <c r="CR89" i="64" s="1"/>
  <c r="CO1923" i="64" a="1"/>
  <c r="CO1923" i="64" s="1"/>
  <c r="CY1240" i="64" a="1"/>
  <c r="CY1240" i="64" s="1"/>
  <c r="CQ1886" i="64" a="1"/>
  <c r="CQ1886" i="64" s="1"/>
  <c r="CQ1894" i="64" s="1"/>
  <c r="CV2185" i="64" a="1"/>
  <c r="CV2185" i="64" s="1"/>
  <c r="CY1721" i="64" a="1"/>
  <c r="CY1721" i="64" s="1"/>
  <c r="CQ40" i="64" a="1"/>
  <c r="CQ40" i="64" s="1"/>
  <c r="CQ668" i="64" s="1"/>
  <c r="DB75" i="64" a="1"/>
  <c r="DB75" i="64" s="1"/>
  <c r="CQ90" i="64" a="1"/>
  <c r="CQ90" i="64" s="1"/>
  <c r="CS2164" i="64" a="1"/>
  <c r="CS2164" i="64" s="1"/>
  <c r="CZ175" i="64" a="1"/>
  <c r="CZ175" i="64" s="1"/>
  <c r="CR175" i="64" a="1"/>
  <c r="CR175" i="64" s="1"/>
  <c r="DD90" i="64" a="1"/>
  <c r="DD90" i="64" s="1"/>
  <c r="DD1746" i="64" a="1"/>
  <c r="DD1746" i="64" s="1"/>
  <c r="CQ92" i="64" a="1"/>
  <c r="CQ92" i="64" s="1"/>
  <c r="CU2185" i="64" a="1"/>
  <c r="CU2185" i="64" s="1"/>
  <c r="CR1754" i="64" a="1"/>
  <c r="CR1754" i="64" s="1"/>
  <c r="CS2017" i="64" a="1"/>
  <c r="CS2017" i="64" s="1"/>
  <c r="DC89" i="64" a="1"/>
  <c r="DC89" i="64" s="1"/>
  <c r="DD59" i="64" a="1"/>
  <c r="DD59" i="64" s="1"/>
  <c r="CP54" i="64" a="1"/>
  <c r="CP54" i="64" s="1"/>
  <c r="CU1721" i="64" a="1"/>
  <c r="CU1721" i="64" s="1"/>
  <c r="CZ91" i="64" a="1"/>
  <c r="CZ91" i="64" s="1"/>
  <c r="CR2144" i="64" a="1"/>
  <c r="CR2144" i="64" s="1"/>
  <c r="CT1763" i="64" a="1"/>
  <c r="CT1763" i="64" s="1"/>
  <c r="DB1719" i="64" a="1"/>
  <c r="DB1719" i="64" s="1"/>
  <c r="CU245" i="64" a="1"/>
  <c r="CU245" i="64" s="1"/>
  <c r="CV413" i="64" a="1"/>
  <c r="CV413" i="64" s="1"/>
  <c r="CT2164" i="64" a="1"/>
  <c r="CT2164" i="64" s="1"/>
  <c r="CO91" i="64" a="1"/>
  <c r="CO91" i="64" s="1"/>
  <c r="DC1755" i="64" a="1"/>
  <c r="DC1755" i="64" s="1"/>
  <c r="DA59" i="64" a="1"/>
  <c r="DA59" i="64" s="1"/>
  <c r="CQ245" i="64" a="1"/>
  <c r="CQ245" i="64" s="1"/>
  <c r="CV1240" i="64" a="1"/>
  <c r="CV1240" i="64" s="1"/>
  <c r="CU1746" i="64" a="1"/>
  <c r="CU1746" i="64" s="1"/>
  <c r="CS59" i="64" a="1"/>
  <c r="CS59" i="64" s="1"/>
  <c r="DB2017" i="64" a="1"/>
  <c r="DB2017" i="64" s="1"/>
  <c r="DD75" i="64" a="1"/>
  <c r="DD75" i="64" s="1"/>
  <c r="CU2164" i="64" a="1"/>
  <c r="CU2164" i="64" s="1"/>
  <c r="CX1764" i="64" a="1"/>
  <c r="CX1764" i="64" s="1"/>
  <c r="CY245" i="64" a="1"/>
  <c r="CY245" i="64" s="1"/>
  <c r="CY92" i="64" a="1"/>
  <c r="CY92" i="64" s="1"/>
  <c r="CU413" i="64" a="1"/>
  <c r="CU413" i="64" s="1"/>
  <c r="CY1746" i="64" a="1"/>
  <c r="CY1746" i="64" s="1"/>
  <c r="CY1983" i="64" a="1"/>
  <c r="CY1983" i="64" s="1"/>
  <c r="DH2164" i="64" a="1"/>
  <c r="DH2164" i="64" s="1"/>
  <c r="DF1763" i="64" a="1"/>
  <c r="DF1763" i="64" s="1"/>
  <c r="DE1745" i="64" a="1"/>
  <c r="DE1745" i="64" s="1"/>
  <c r="DE1763" i="64" a="1"/>
  <c r="DE1763" i="64" s="1"/>
  <c r="DG413" i="64" a="1"/>
  <c r="DG413" i="64" s="1"/>
  <c r="DG1746" i="64" a="1"/>
  <c r="DG1746" i="64" s="1"/>
  <c r="DF1240" i="64" a="1"/>
  <c r="DF1240" i="64" s="1"/>
  <c r="DE40" i="64" a="1"/>
  <c r="DE40" i="64" s="1"/>
  <c r="DE668" i="64" s="1"/>
  <c r="DH1983" i="64" a="1"/>
  <c r="DH1983" i="64" s="1"/>
  <c r="DH90" i="64" a="1"/>
  <c r="DH90" i="64" s="1"/>
  <c r="DG1238" i="64" a="1"/>
  <c r="DG1238" i="64" s="1"/>
  <c r="DE54" i="64" a="1"/>
  <c r="DE54" i="64" s="1"/>
  <c r="CU1745" i="64" a="1"/>
  <c r="CU1745" i="64" s="1"/>
  <c r="CY1755" i="64" a="1"/>
  <c r="CY1755" i="64" s="1"/>
  <c r="CW1745" i="64" a="1"/>
  <c r="CW1745" i="64" s="1"/>
  <c r="CR91" i="64" a="1"/>
  <c r="CR91" i="64" s="1"/>
  <c r="CU90" i="64" a="1"/>
  <c r="CU90" i="64" s="1"/>
  <c r="CS2144" i="64" a="1"/>
  <c r="CS2144" i="64" s="1"/>
  <c r="CR40" i="64" a="1"/>
  <c r="CR40" i="64" s="1"/>
  <c r="CR668" i="64" s="1"/>
  <c r="CV54" i="64" a="1"/>
  <c r="CV54" i="64" s="1"/>
  <c r="CU1754" i="64" a="1"/>
  <c r="CU1754" i="64" s="1"/>
  <c r="DC1238" i="64" a="1"/>
  <c r="DC1238" i="64" s="1"/>
  <c r="CY90" i="64" a="1"/>
  <c r="CY90" i="64" s="1"/>
  <c r="CU1886" i="64" a="1"/>
  <c r="CU1886" i="64" s="1"/>
  <c r="CU1894" i="64" s="1"/>
  <c r="CV75" i="64" a="1"/>
  <c r="CV75" i="64" s="1"/>
  <c r="CV2164" i="64" a="1"/>
  <c r="CV2164" i="64" s="1"/>
  <c r="CV1763" i="64" a="1"/>
  <c r="CV1763" i="64" s="1"/>
  <c r="DB175" i="64" a="1"/>
  <c r="DB175" i="64" s="1"/>
  <c r="DD2185" i="64" a="1"/>
  <c r="DD2185" i="64" s="1"/>
  <c r="CP1719" i="64" a="1"/>
  <c r="CP1719" i="64" s="1"/>
  <c r="CO90" i="64" a="1"/>
  <c r="CO90" i="64" s="1"/>
  <c r="CP245" i="64" a="1"/>
  <c r="CP245" i="64" s="1"/>
  <c r="CR59" i="64" a="1"/>
  <c r="CR59" i="64" s="1"/>
  <c r="DA245" i="64" a="1"/>
  <c r="DA245" i="64" s="1"/>
  <c r="DD1238" i="64" a="1"/>
  <c r="DD1238" i="64" s="1"/>
  <c r="CY175" i="64" a="1"/>
  <c r="CY175" i="64" s="1"/>
  <c r="CQ91" i="64" a="1"/>
  <c r="CQ91" i="64" s="1"/>
  <c r="CR1886" i="64" a="1"/>
  <c r="CR1886" i="64" s="1"/>
  <c r="CR1894" i="64" s="1"/>
  <c r="CY54" i="64" a="1"/>
  <c r="CY54" i="64" s="1"/>
  <c r="CU175" i="64" a="1"/>
  <c r="CU175" i="64" s="1"/>
  <c r="DD1721" i="64" a="1"/>
  <c r="DD1721" i="64" s="1"/>
  <c r="CT1754" i="64" a="1"/>
  <c r="CT1754" i="64" s="1"/>
  <c r="CT175" i="64" a="1"/>
  <c r="CT175" i="64" s="1"/>
  <c r="CY1745" i="64" a="1"/>
  <c r="CY1745" i="64" s="1"/>
  <c r="CP1763" i="64" a="1"/>
  <c r="CP1763" i="64" s="1"/>
  <c r="DD92" i="64" a="1"/>
  <c r="DD92" i="64" s="1"/>
  <c r="CO1886" i="64" a="1"/>
  <c r="CO1886" i="64" s="1"/>
  <c r="CZ2164" i="64" a="1"/>
  <c r="CZ2164" i="64" s="1"/>
  <c r="CP2144" i="64" a="1"/>
  <c r="CP2144" i="64" s="1"/>
  <c r="CU2144" i="64" a="1"/>
  <c r="CU2144" i="64" s="1"/>
  <c r="CW40" i="64" a="1"/>
  <c r="CW40" i="64" s="1"/>
  <c r="CW668" i="64" s="1"/>
  <c r="DA1764" i="64" a="1"/>
  <c r="DA1764" i="64" s="1"/>
  <c r="DC2164" i="64" a="1"/>
  <c r="DC2164" i="64" s="1"/>
  <c r="CW91" i="64" a="1"/>
  <c r="CW91" i="64" s="1"/>
  <c r="CW1721" i="64" a="1"/>
  <c r="CW1721" i="64" s="1"/>
  <c r="CX1755" i="64" a="1"/>
  <c r="CX1755" i="64" s="1"/>
  <c r="CW54" i="64" a="1"/>
  <c r="CW54" i="64" s="1"/>
  <c r="CV59" i="64" a="1"/>
  <c r="CV59" i="64" s="1"/>
  <c r="CT89" i="64" a="1"/>
  <c r="CT89" i="64" s="1"/>
  <c r="CX75" i="64" a="1"/>
  <c r="CX75" i="64" s="1"/>
  <c r="DE413" i="64" a="1"/>
  <c r="DE413" i="64" s="1"/>
  <c r="DE75" i="64" a="1"/>
  <c r="DE75" i="64" s="1"/>
  <c r="DH245" i="64" a="1"/>
  <c r="DH245" i="64" s="1"/>
  <c r="DG1764" i="64" a="1"/>
  <c r="DG1764" i="64" s="1"/>
  <c r="DG1983" i="64" a="1"/>
  <c r="DG1983" i="64" s="1"/>
  <c r="DH89" i="64" a="1"/>
  <c r="DH89" i="64" s="1"/>
  <c r="DH92" i="64" a="1"/>
  <c r="DH92" i="64" s="1"/>
  <c r="DF1719" i="64" a="1"/>
  <c r="DF1719" i="64" s="1"/>
  <c r="DG91" i="64" a="1"/>
  <c r="DG91" i="64" s="1"/>
  <c r="DG40" i="64" a="1"/>
  <c r="DG40" i="64" s="1"/>
  <c r="DG668" i="64" s="1"/>
  <c r="CR245" i="64" a="1"/>
  <c r="CR245" i="64" s="1"/>
  <c r="CO2017" i="64" a="1"/>
  <c r="CO2017" i="64" s="1"/>
  <c r="CO92" i="64" a="1"/>
  <c r="CO92" i="64" s="1"/>
  <c r="CQ89" i="64" a="1"/>
  <c r="CQ89" i="64" s="1"/>
  <c r="CU1983" i="64" a="1"/>
  <c r="CU1983" i="64" s="1"/>
  <c r="CQ1923" i="64" a="1"/>
  <c r="CQ1923" i="64" s="1"/>
  <c r="CR1763" i="64" a="1"/>
  <c r="CR1763" i="64" s="1"/>
  <c r="CP1886" i="64" a="1"/>
  <c r="CP1886" i="64" s="1"/>
  <c r="CP1894" i="64" s="1"/>
  <c r="CS1240" i="64" a="1"/>
  <c r="CS1240" i="64" s="1"/>
  <c r="DB92" i="64" a="1"/>
  <c r="DB92" i="64" s="1"/>
  <c r="CT2017" i="64" a="1"/>
  <c r="CT2017" i="64" s="1"/>
  <c r="CZ40" i="64" a="1"/>
  <c r="CZ40" i="64" s="1"/>
  <c r="CZ668" i="64" s="1"/>
  <c r="CX2144" i="64" a="1"/>
  <c r="CX2144" i="64" s="1"/>
  <c r="CP1754" i="64" a="1"/>
  <c r="CP1754" i="64" s="1"/>
  <c r="CO1745" i="64" a="1"/>
  <c r="CO1745" i="64" s="1"/>
  <c r="DC1886" i="64" a="1"/>
  <c r="DC1886" i="64" s="1"/>
  <c r="DC1894" i="64" s="1"/>
  <c r="DD2144" i="64" a="1"/>
  <c r="DD2144" i="64" s="1"/>
  <c r="CS75" i="64" a="1"/>
  <c r="CS75" i="64" s="1"/>
  <c r="CP1721" i="64" a="1"/>
  <c r="CP1721" i="64" s="1"/>
  <c r="CY75" i="64" a="1"/>
  <c r="CY75" i="64" s="1"/>
  <c r="CU54" i="64" a="1"/>
  <c r="CU54" i="64" s="1"/>
  <c r="DC1746" i="64" a="1"/>
  <c r="DC1746" i="64" s="1"/>
  <c r="DB91" i="64" a="1"/>
  <c r="DB91" i="64" s="1"/>
  <c r="CY91" i="64" a="1"/>
  <c r="CY91" i="64" s="1"/>
  <c r="CX92" i="64" a="1"/>
  <c r="CX92" i="64" s="1"/>
  <c r="CQ175" i="64" a="1"/>
  <c r="CQ175" i="64" s="1"/>
  <c r="CY89" i="64" a="1"/>
  <c r="CY89" i="64" s="1"/>
  <c r="DC1764" i="64" a="1"/>
  <c r="DC1764" i="64" s="1"/>
  <c r="DB413" i="64" a="1"/>
  <c r="DB413" i="64" s="1"/>
  <c r="CP2185" i="64" a="1"/>
  <c r="CP2185" i="64" s="1"/>
  <c r="CS1754" i="64" a="1"/>
  <c r="CS1754" i="64" s="1"/>
  <c r="CO2144" i="64" a="1"/>
  <c r="CO2144" i="64" s="1"/>
  <c r="CP2017" i="64" a="1"/>
  <c r="CP2017" i="64" s="1"/>
  <c r="DD1719" i="64" a="1"/>
  <c r="DD1719" i="64" s="1"/>
  <c r="CR54" i="64" a="1"/>
  <c r="CR54" i="64" s="1"/>
  <c r="CZ92" i="64" a="1"/>
  <c r="CZ92" i="64" s="1"/>
  <c r="CX54" i="64" a="1"/>
  <c r="CX54" i="64" s="1"/>
  <c r="CS2185" i="64" a="1"/>
  <c r="CS2185" i="64" s="1"/>
  <c r="CO40" i="64" a="1"/>
  <c r="CO40" i="64" s="1"/>
  <c r="CO668" i="64" s="1"/>
  <c r="DD245" i="64" a="1"/>
  <c r="DD245" i="64" s="1"/>
  <c r="CW92" i="64" a="1"/>
  <c r="CW92" i="64" s="1"/>
  <c r="CX89" i="64" a="1"/>
  <c r="CX89" i="64" s="1"/>
  <c r="CY413" i="64" a="1"/>
  <c r="CY413" i="64" s="1"/>
  <c r="CW175" i="64" a="1"/>
  <c r="CW175" i="64" s="1"/>
  <c r="CY2017" i="64" a="1"/>
  <c r="CY2017" i="64" s="1"/>
  <c r="CX40" i="64" a="1"/>
  <c r="CX40" i="64" s="1"/>
  <c r="CX668" i="64" s="1"/>
  <c r="CV1238" i="64" a="1"/>
  <c r="CV1238" i="64" s="1"/>
  <c r="CS1763" i="64" a="1"/>
  <c r="CS1763" i="64" s="1"/>
  <c r="DJ2185" i="64" a="1"/>
  <c r="DJ2185" i="64" s="1"/>
  <c r="DJ1983" i="64" a="1"/>
  <c r="DJ1983" i="64" s="1"/>
  <c r="DJ40" i="64" a="1"/>
  <c r="DJ40" i="64" s="1"/>
  <c r="DJ668" i="64" s="1"/>
  <c r="DL54" i="64" a="1"/>
  <c r="DL54" i="64" s="1"/>
  <c r="DJ2164" i="64" a="1"/>
  <c r="DJ2164" i="64" s="1"/>
  <c r="DJ175" i="64" a="1"/>
  <c r="DJ175" i="64" s="1"/>
  <c r="DL1763" i="64" a="1"/>
  <c r="DL1763" i="64" s="1"/>
  <c r="DL2395" i="64" a="1"/>
  <c r="DL2395" i="64" s="1"/>
  <c r="DJ1240" i="64" a="1"/>
  <c r="DJ1240" i="64" s="1"/>
  <c r="DJ75" i="64" a="1"/>
  <c r="DJ75" i="64" s="1"/>
  <c r="DL1642" i="64" a="1"/>
  <c r="DL1642" i="64" s="1"/>
  <c r="DJ1764" i="64" a="1"/>
  <c r="DJ1764" i="64" s="1"/>
  <c r="DJ89" i="64" a="1"/>
  <c r="DJ89" i="64" s="1"/>
  <c r="DI1240" i="64" a="1"/>
  <c r="DI1240" i="64" s="1"/>
  <c r="DJ1238" i="64" a="1"/>
  <c r="DJ1238" i="64" s="1"/>
  <c r="DL1619" i="64" a="1"/>
  <c r="DL1619" i="64" s="1"/>
  <c r="DI59" i="64" a="1"/>
  <c r="DI59" i="64" s="1"/>
  <c r="DL1667" i="64" a="1"/>
  <c r="DL1667" i="64" s="1"/>
  <c r="DJ1763" i="64" a="1"/>
  <c r="DJ1763" i="64" s="1"/>
  <c r="DJ1746" i="64" a="1"/>
  <c r="DJ1746" i="64" s="1"/>
  <c r="DJ1719" i="64" a="1"/>
  <c r="DJ1719" i="64" s="1"/>
  <c r="DL1214" i="64" a="1"/>
  <c r="DL1214" i="64" s="1"/>
  <c r="DL1086" i="64" a="1"/>
  <c r="DL1086" i="64" s="1"/>
  <c r="DL2453" i="64" s="1"/>
  <c r="DL1395" i="64" a="1"/>
  <c r="DL1395" i="64" s="1"/>
  <c r="DI40" i="64" a="1"/>
  <c r="DI40" i="64" s="1"/>
  <c r="DI668" i="64" s="1"/>
  <c r="DI1754" i="64" a="1"/>
  <c r="DI1754" i="64" s="1"/>
  <c r="DL1983" i="64" a="1"/>
  <c r="DL1983" i="64" s="1"/>
  <c r="DL2421" i="64" a="1"/>
  <c r="DL2421" i="64" s="1"/>
  <c r="DL1613" i="64" a="1"/>
  <c r="DL1613" i="64" s="1"/>
  <c r="DL40" i="64" a="1"/>
  <c r="DL40" i="64" s="1"/>
  <c r="DL668" i="64" s="1"/>
  <c r="DL1886" i="64" a="1"/>
  <c r="DL1886" i="64" s="1"/>
  <c r="DL1894" i="64" s="1"/>
  <c r="DI89" i="64" a="1"/>
  <c r="DI89" i="64" s="1"/>
  <c r="DL645" i="64" a="1"/>
  <c r="DL645" i="64" s="1"/>
  <c r="DL1334" i="64" a="1"/>
  <c r="DL1334" i="64" s="1"/>
  <c r="DI92" i="64" a="1"/>
  <c r="DI92" i="64" s="1"/>
  <c r="DL389" i="64" a="1"/>
  <c r="DL389" i="64" s="1"/>
  <c r="DL1216" i="64" a="1"/>
  <c r="DL1216" i="64" s="1"/>
  <c r="DL1240" i="64" a="1"/>
  <c r="DL1240" i="64" s="1"/>
  <c r="DL412" i="64" a="1"/>
  <c r="DL412" i="64" s="1"/>
  <c r="DL2446" i="64" a="1"/>
  <c r="DL2446" i="64" s="1"/>
  <c r="DI245" i="64" a="1"/>
  <c r="DI245" i="64" s="1"/>
  <c r="DL472" i="64" a="1"/>
  <c r="DL472" i="64" s="1"/>
  <c r="DL568" i="64" a="1"/>
  <c r="DL568" i="64" s="1"/>
  <c r="DL1721" i="64" a="1"/>
  <c r="DL1721" i="64" s="1"/>
  <c r="DL60" i="64" a="1"/>
  <c r="DL60" i="64" s="1"/>
  <c r="DL91" i="64" a="1"/>
  <c r="DL91" i="64" s="1"/>
  <c r="DJ245" i="64" a="1"/>
  <c r="DJ245" i="64" s="1"/>
  <c r="DL2472" i="64" a="1"/>
  <c r="DL2472" i="64" s="1"/>
  <c r="DL1587" i="64" a="1"/>
  <c r="DL1587" i="64" s="1"/>
  <c r="DL1588" i="64" s="1"/>
  <c r="DL1746" i="64" a="1"/>
  <c r="DL1746" i="64" s="1"/>
  <c r="DL413" i="64" a="1"/>
  <c r="DL413" i="64" s="1"/>
  <c r="DL573" i="64" a="1"/>
  <c r="DL573" i="64" s="1"/>
  <c r="DL1507" i="64" a="1"/>
  <c r="DL1507" i="64" s="1"/>
  <c r="DL1466" i="64" a="1"/>
  <c r="DL1466" i="64" s="1"/>
  <c r="DL2185" i="64" a="1"/>
  <c r="DL2185" i="64" s="1"/>
  <c r="DL997" i="64" a="1"/>
  <c r="DL997" i="64" s="1"/>
  <c r="DL245" i="64" a="1"/>
  <c r="DL245" i="64" s="1"/>
  <c r="DI2164" i="64" a="1"/>
  <c r="DI2164" i="64" s="1"/>
  <c r="DJ1755" i="64" a="1"/>
  <c r="DJ1755" i="64" s="1"/>
  <c r="DJ1721" i="64" a="1"/>
  <c r="DJ1721" i="64" s="1"/>
  <c r="DJ1754" i="64" a="1"/>
  <c r="DJ1754" i="64" s="1"/>
  <c r="DJ54" i="64" a="1"/>
  <c r="DJ54" i="64" s="1"/>
  <c r="DJ2017" i="64" a="1"/>
  <c r="DJ2017" i="64" s="1"/>
  <c r="DL647" i="64" a="1"/>
  <c r="DL647" i="64" s="1"/>
  <c r="DL89" i="64" a="1"/>
  <c r="DL89" i="64" s="1"/>
  <c r="DL59" i="64" a="1"/>
  <c r="DL59" i="64" s="1"/>
  <c r="DL175" i="64" a="1"/>
  <c r="DL175" i="64" s="1"/>
  <c r="DI175" i="64" a="1"/>
  <c r="DI175" i="64" s="1"/>
  <c r="DL53" i="64" a="1"/>
  <c r="DL53" i="64" s="1"/>
  <c r="DL945" i="64" a="1"/>
  <c r="DL945" i="64" s="1"/>
  <c r="DL2404" i="64" s="1"/>
  <c r="DL1608" i="64" a="1"/>
  <c r="DL1608" i="64" s="1"/>
  <c r="DI1719" i="64" a="1"/>
  <c r="DI1719" i="64" s="1"/>
  <c r="DL2144" i="64" a="1"/>
  <c r="DL2144" i="64" s="1"/>
  <c r="DI54" i="64" a="1"/>
  <c r="DI54" i="64" s="1"/>
  <c r="DL55" i="64" a="1"/>
  <c r="DL55" i="64" s="1"/>
  <c r="DL1332" i="64" a="1"/>
  <c r="DL1332" i="64" s="1"/>
  <c r="DL1719" i="64" a="1"/>
  <c r="DL1719" i="64" s="1"/>
  <c r="DI413" i="64" a="1"/>
  <c r="DI413" i="64" s="1"/>
  <c r="DL2017" i="64" a="1"/>
  <c r="DL2017" i="64" s="1"/>
  <c r="DL1695" i="64" a="1"/>
  <c r="DL1695" i="64" s="1"/>
  <c r="DL2522" i="64" a="1"/>
  <c r="DL2522" i="64" s="1"/>
  <c r="DL176" i="64" a="1"/>
  <c r="DL176" i="64" s="1"/>
  <c r="DI1745" i="64" a="1"/>
  <c r="DI1745" i="64" s="1"/>
  <c r="DL598" i="64" a="1"/>
  <c r="DL598" i="64" s="1"/>
  <c r="DL1262" i="64" a="1"/>
  <c r="DL1262" i="64" s="1"/>
  <c r="DL2164" i="64" a="1"/>
  <c r="DL2164" i="64" s="1"/>
  <c r="DJ1745" i="64" a="1"/>
  <c r="DJ1745" i="64" s="1"/>
  <c r="DJ1886" i="64" a="1"/>
  <c r="DJ1886" i="64" s="1"/>
  <c r="DJ1894" i="64" s="1"/>
  <c r="DJ413" i="64" a="1"/>
  <c r="DJ413" i="64" s="1"/>
  <c r="DI91" i="64" a="1"/>
  <c r="DI91" i="64" s="1"/>
  <c r="DL2498" i="64" a="1"/>
  <c r="DL2498" i="64" s="1"/>
  <c r="DI1238" i="64" a="1"/>
  <c r="DI1238" i="64" s="1"/>
  <c r="DI2017" i="64" a="1"/>
  <c r="DI2017" i="64" s="1"/>
  <c r="DL1360" i="64" a="1"/>
  <c r="DL1360" i="64" s="1"/>
  <c r="DL1238" i="64" a="1"/>
  <c r="DL1238" i="64" s="1"/>
  <c r="DI75" i="64" a="1"/>
  <c r="DI75" i="64" s="1"/>
  <c r="DL1754" i="64" a="1"/>
  <c r="DL1754" i="64" s="1"/>
  <c r="DI1764" i="64" a="1"/>
  <c r="DI1764" i="64" s="1"/>
  <c r="DI1721" i="64" a="1"/>
  <c r="DI1721" i="64" s="1"/>
  <c r="DI90" i="64" a="1"/>
  <c r="DI90" i="64" s="1"/>
  <c r="DL92" i="64" a="1"/>
  <c r="DL92" i="64" s="1"/>
  <c r="DL1764" i="64" a="1"/>
  <c r="DL1764" i="64" s="1"/>
  <c r="DI1746" i="64" a="1"/>
  <c r="DI1746" i="64" s="1"/>
  <c r="DI1983" i="64" a="1"/>
  <c r="DI1983" i="64" s="1"/>
  <c r="DJ91" i="64" a="1"/>
  <c r="DJ91" i="64" s="1"/>
  <c r="DJ92" i="64" a="1"/>
  <c r="DJ92" i="64" s="1"/>
  <c r="DJ59" i="64" a="1"/>
  <c r="DJ59" i="64" s="1"/>
  <c r="DJ90" i="64" a="1"/>
  <c r="DJ90" i="64" s="1"/>
  <c r="DL1755" i="64" a="1"/>
  <c r="DL1755" i="64" s="1"/>
  <c r="DL1673" i="64" a="1"/>
  <c r="DL1673" i="64" s="1"/>
  <c r="DI1886" i="64" a="1"/>
  <c r="DI1886" i="64" s="1"/>
  <c r="DI1894" i="64" s="1"/>
  <c r="DL1665" i="64" a="1"/>
  <c r="DL1665" i="64" s="1"/>
  <c r="DI1755" i="64" a="1"/>
  <c r="DI1755" i="64" s="1"/>
  <c r="DL90" i="64" a="1"/>
  <c r="DL90" i="64" s="1"/>
  <c r="DI1763" i="64" a="1"/>
  <c r="DI1763" i="64" s="1"/>
  <c r="DL669" i="64" a="1"/>
  <c r="DL669" i="64" s="1"/>
  <c r="DL75" i="64" a="1"/>
  <c r="DL75" i="64" s="1"/>
  <c r="DL1745" i="64" a="1"/>
  <c r="DL1745" i="64" s="1"/>
  <c r="DL1430" i="64" a="1"/>
  <c r="DL1430" i="64" s="1"/>
  <c r="DK1745" i="64" a="1"/>
  <c r="DK1745" i="64" s="1"/>
  <c r="DK1746" i="64" a="1"/>
  <c r="DK1746" i="64" s="1"/>
  <c r="DK1754" i="64" a="1"/>
  <c r="DK1754" i="64" s="1"/>
  <c r="DK1755" i="64" a="1"/>
  <c r="DK1755" i="64" s="1"/>
  <c r="DK1763" i="64" a="1"/>
  <c r="DK1763" i="64" s="1"/>
  <c r="DK1764" i="64" a="1"/>
  <c r="DK1764" i="64" s="1"/>
  <c r="DK1886" i="64" a="1"/>
  <c r="DK1886" i="64" s="1"/>
  <c r="DK1894" i="64" s="1"/>
  <c r="DK54" i="64" a="1"/>
  <c r="DK54" i="64" s="1"/>
  <c r="DK1721" i="64" a="1"/>
  <c r="DK1721" i="64" s="1"/>
  <c r="DK175" i="64" a="1"/>
  <c r="DK175" i="64" s="1"/>
  <c r="DK40" i="64" a="1"/>
  <c r="DK40" i="64" s="1"/>
  <c r="DK668" i="64" s="1"/>
  <c r="DK1719" i="64" a="1"/>
  <c r="DK1719" i="64" s="1"/>
  <c r="DK92" i="64" a="1"/>
  <c r="DK92" i="64" s="1"/>
  <c r="DK1240" i="64" a="1"/>
  <c r="DK1240" i="64" s="1"/>
  <c r="DK91" i="64" a="1"/>
  <c r="DK91" i="64" s="1"/>
  <c r="DK1238" i="64" a="1"/>
  <c r="DK1238" i="64" s="1"/>
  <c r="DK90" i="64" a="1"/>
  <c r="DK90" i="64" s="1"/>
  <c r="DK413" i="64" a="1"/>
  <c r="DK413" i="64" s="1"/>
  <c r="DK89" i="64" a="1"/>
  <c r="DK89" i="64" s="1"/>
  <c r="DK2017" i="64" a="1"/>
  <c r="DK2017" i="64" s="1"/>
  <c r="DK245" i="64" a="1"/>
  <c r="DK245" i="64" s="1"/>
  <c r="DK75" i="64" a="1"/>
  <c r="DK75" i="64" s="1"/>
  <c r="DK1983" i="64" a="1"/>
  <c r="DK1983" i="64" s="1"/>
  <c r="DK59" i="64" a="1"/>
  <c r="DK59" i="64" s="1"/>
  <c r="DK2185" i="64" a="1"/>
  <c r="DK2185" i="64" s="1"/>
  <c r="DK2164" i="64" a="1"/>
  <c r="DK2164" i="64" s="1"/>
  <c r="DF2185" i="64" a="1"/>
  <c r="DF2185" i="64" s="1"/>
  <c r="DI2185" i="64" a="1"/>
  <c r="DI2185" i="64" s="1"/>
  <c r="DI2144" i="64" a="1"/>
  <c r="DI2144" i="64" s="1"/>
  <c r="DK2144" i="64" a="1"/>
  <c r="DK2144" i="64" s="1"/>
  <c r="DJ2144" i="64" a="1"/>
  <c r="DJ2144" i="64" s="1"/>
  <c r="DF2144" i="64" a="1"/>
  <c r="DF2144" i="64" s="1"/>
  <c r="AR1857" i="64"/>
  <c r="AQ1859" i="64"/>
  <c r="AR1836" i="64"/>
  <c r="AR1838" i="64" s="1"/>
  <c r="CP2498" i="64" a="1"/>
  <c r="CP2498" i="64" s="1"/>
  <c r="DF2498" i="64" a="1"/>
  <c r="DF2498" i="64" s="1"/>
  <c r="DA2498" i="64" a="1"/>
  <c r="DA2498" i="64" s="1"/>
  <c r="CU2498" i="64" a="1"/>
  <c r="CU2498" i="64" s="1"/>
  <c r="DC2498" i="64" a="1"/>
  <c r="DC2498" i="64" s="1"/>
  <c r="DH2498" i="64" a="1"/>
  <c r="DH2498" i="64" s="1"/>
  <c r="DE2498" i="64" a="1"/>
  <c r="DE2498" i="64" s="1"/>
  <c r="DI2498" i="64" a="1"/>
  <c r="DI2498" i="64" s="1"/>
  <c r="CV2498" i="64" a="1"/>
  <c r="CV2498" i="64" s="1"/>
  <c r="CS2498" i="64" a="1"/>
  <c r="CS2498" i="64" s="1"/>
  <c r="CR2498" i="64" a="1"/>
  <c r="CR2498" i="64" s="1"/>
  <c r="CO2498" i="64" a="1"/>
  <c r="CO2498" i="64" s="1"/>
  <c r="CX2498" i="64" a="1"/>
  <c r="CX2498" i="64" s="1"/>
  <c r="DB2498" i="64" a="1"/>
  <c r="DB2498" i="64" s="1"/>
  <c r="CY2498" i="64" a="1"/>
  <c r="CY2498" i="64" s="1"/>
  <c r="CT2498" i="64" a="1"/>
  <c r="CT2498" i="64" s="1"/>
  <c r="CZ2498" i="64" a="1"/>
  <c r="CZ2498" i="64" s="1"/>
  <c r="CW2498" i="64" a="1"/>
  <c r="CW2498" i="64" s="1"/>
  <c r="DJ2498" i="64" a="1"/>
  <c r="DJ2498" i="64" s="1"/>
  <c r="DG2498" i="64" a="1"/>
  <c r="DG2498" i="64" s="1"/>
  <c r="DK2498" i="64" a="1"/>
  <c r="DK2498" i="64" s="1"/>
  <c r="CQ2498" i="64" a="1"/>
  <c r="CQ2498" i="64" s="1"/>
  <c r="DD2498" i="64" a="1"/>
  <c r="DD2498" i="64" s="1"/>
  <c r="DJ1792" i="64"/>
  <c r="DJ1794" i="64" s="1"/>
  <c r="DI1794" i="64"/>
  <c r="V1792" i="64"/>
  <c r="R1957" i="64"/>
  <c r="R1889" i="64"/>
  <c r="R1925" i="64"/>
  <c r="DE437" i="64" a="1"/>
  <c r="CY2330" i="64" a="1"/>
  <c r="DB698" i="64" a="1"/>
  <c r="CQ698" i="64" a="1"/>
  <c r="CS2186" i="64" a="1"/>
  <c r="CX2143" i="64" a="1"/>
  <c r="AW1023" i="64" a="1"/>
  <c r="DA1720" i="64" a="1"/>
  <c r="DI2165" i="64" a="1"/>
  <c r="DJ1720" i="64" a="1"/>
  <c r="DC2165" i="64" a="1"/>
  <c r="CX1720" i="64" a="1"/>
  <c r="DJ437" i="64" a="1"/>
  <c r="DG437" i="64" a="1"/>
  <c r="CW437" i="64" a="1"/>
  <c r="DJ2186" i="64" a="1"/>
  <c r="DB2143" i="64" a="1"/>
  <c r="CP1751" i="64" a="1"/>
  <c r="AX732" i="64" a="1"/>
  <c r="DC2186" i="64" a="1"/>
  <c r="DH1751" i="64" a="1"/>
  <c r="CW2165" i="64" a="1"/>
  <c r="DL698" i="64" a="1"/>
  <c r="DF1750" i="64" a="1"/>
  <c r="CX1750" i="64" a="1"/>
  <c r="CW2186" i="64" a="1"/>
  <c r="DG698" i="64" a="1"/>
  <c r="CR1720" i="64" a="1"/>
  <c r="DG2186" i="64" a="1"/>
  <c r="CQ437" i="64" a="1"/>
  <c r="DL1506" i="64" a="1"/>
  <c r="DJ1750" i="64" a="1"/>
  <c r="DL575" i="64" a="1"/>
  <c r="DL998" i="64" a="1"/>
  <c r="DL599" i="64" a="1"/>
  <c r="CW1750" i="64" a="1"/>
  <c r="CO2186" i="64" a="1"/>
  <c r="DA1751" i="64" a="1"/>
  <c r="DD698" i="64" a="1"/>
  <c r="DD437" i="64" a="1"/>
  <c r="DJ2330" i="64" a="1"/>
  <c r="DD1751" i="64" a="1"/>
  <c r="CY2165" i="64" a="1"/>
  <c r="DD2143" i="64" a="1"/>
  <c r="CR1750" i="64" a="1"/>
  <c r="DI2330" i="64" a="1"/>
  <c r="DC698" i="64" a="1"/>
  <c r="DD2165" i="64" a="1"/>
  <c r="CT2165" i="64" a="1"/>
  <c r="DI698" i="64" a="1"/>
  <c r="DI2143" i="64" a="1"/>
  <c r="DC1720" i="64" a="1"/>
  <c r="CS437" i="64" a="1"/>
  <c r="CX2165" i="64" a="1"/>
  <c r="DK1751" i="64" a="1"/>
  <c r="DL2143" i="64" a="1"/>
  <c r="DG1751" i="64" a="1"/>
  <c r="CO1720" i="64" a="1"/>
  <c r="CO698" i="64" a="1"/>
  <c r="CU698" i="64" a="1"/>
  <c r="CO2165" i="64" a="1"/>
  <c r="CY1720" i="64" a="1"/>
  <c r="CZ2143" i="64" a="1"/>
  <c r="DH698" i="64" a="1"/>
  <c r="CW1751" i="64" a="1"/>
  <c r="CW698" i="64" a="1"/>
  <c r="CT2143" i="64" a="1"/>
  <c r="CV2165" i="64" a="1"/>
  <c r="CQ2165" i="64" a="1"/>
  <c r="DB437" i="64" a="1"/>
  <c r="CT2186" i="64" a="1"/>
  <c r="DG2143" i="64" a="1"/>
  <c r="DD1750" i="64" a="1"/>
  <c r="DL1333" i="64" a="1"/>
  <c r="DL1666" i="64" a="1"/>
  <c r="DG2165" i="64" a="1"/>
  <c r="DB1720" i="64" a="1"/>
  <c r="CP2330" i="64" a="1"/>
  <c r="DB2330" i="64" a="1"/>
  <c r="CR2330" i="64" a="1"/>
  <c r="CP1750" i="64" a="1"/>
  <c r="DB1751" i="64" a="1"/>
  <c r="CX2330" i="64" a="1"/>
  <c r="DL1396" i="64" a="1"/>
  <c r="DF1720" i="64" a="1"/>
  <c r="CY2143" i="64" a="1"/>
  <c r="CU2165" i="64" a="1"/>
  <c r="DH2330" i="64" a="1"/>
  <c r="CQ1720" i="64" a="1"/>
  <c r="CP2186" i="64" a="1"/>
  <c r="DK1750" i="64" a="1"/>
  <c r="DI1750" i="64" a="1"/>
  <c r="DK2186" i="64" a="1"/>
  <c r="CV2143" i="64" a="1"/>
  <c r="CX1751" i="64" a="1"/>
  <c r="DH2186" i="64" a="1"/>
  <c r="CR437" i="64" a="1"/>
  <c r="CQ2186" i="64" a="1"/>
  <c r="DA1750" i="64" a="1"/>
  <c r="CP698" i="64" a="1"/>
  <c r="DJ2165" i="64" a="1"/>
  <c r="DL670" i="64" a="1"/>
  <c r="DK2330" i="64" a="1"/>
  <c r="DI1720" i="64" a="1"/>
  <c r="CR1751" i="64" a="1"/>
  <c r="DA2330" i="64" a="1"/>
  <c r="DL1215" i="64" a="1"/>
  <c r="CQ2330" i="64" a="1"/>
  <c r="DL390" i="64" a="1"/>
  <c r="DF698" i="64" a="1"/>
  <c r="CO437" i="64" a="1"/>
  <c r="DL414" i="64" a="1"/>
  <c r="DA2186" i="64" a="1"/>
  <c r="CT1750" i="64" a="1"/>
  <c r="CV2330" i="64" a="1"/>
  <c r="CV1720" i="64" a="1"/>
  <c r="DL646" i="64" a="1"/>
  <c r="CZ698" i="64" a="1"/>
  <c r="DL1361" i="64" a="1"/>
  <c r="CT2330" i="64" a="1"/>
  <c r="DL2330" i="64" a="1"/>
  <c r="DG2330" i="64" a="1"/>
  <c r="CV2186" i="64" a="1"/>
  <c r="DJ2143" i="64" a="1"/>
  <c r="CU437" i="64" a="1"/>
  <c r="CO2330" i="64" a="1"/>
  <c r="CR698" i="64" a="1"/>
  <c r="DE2330" i="64" a="1"/>
  <c r="DB2186" i="64" a="1"/>
  <c r="CW1720" i="64" a="1"/>
  <c r="CX2186" i="64" a="1"/>
  <c r="DE2186" i="64" a="1"/>
  <c r="CZ437" i="64" a="1"/>
  <c r="CR2143" i="64" a="1"/>
  <c r="CR2186" i="64" a="1"/>
  <c r="CX437" i="64" a="1"/>
  <c r="DA2143" i="64" a="1"/>
  <c r="CY437" i="64" a="1"/>
  <c r="CV698" i="64" a="1"/>
  <c r="DL437" i="64" a="1"/>
  <c r="DH1720" i="64" a="1"/>
  <c r="DH437" i="64" a="1"/>
  <c r="CZ1751" i="64" a="1"/>
  <c r="CT698" i="64" a="1"/>
  <c r="DC2330" i="64" a="1"/>
  <c r="CY2186" i="64" a="1"/>
  <c r="CS2165" i="64" a="1"/>
  <c r="CS2330" i="64" a="1"/>
  <c r="DC1750" i="64" a="1"/>
  <c r="CU2186" i="64" a="1"/>
  <c r="DH2143" i="64" a="1"/>
  <c r="CQ1750" i="64" a="1"/>
  <c r="CZ2330" i="64" a="1"/>
  <c r="DK437" i="64" a="1"/>
  <c r="DH1750" i="64" a="1"/>
  <c r="CV1750" i="64" a="1"/>
  <c r="DE1750" i="64" a="1"/>
  <c r="DL1263" i="64" a="1"/>
  <c r="DF2330" i="64" a="1"/>
  <c r="CT1751" i="64" a="1"/>
  <c r="CZ2165" i="64" a="1"/>
  <c r="DA2165" i="64" a="1"/>
  <c r="DA437" i="64" a="1"/>
  <c r="CZ2186" i="64" a="1"/>
  <c r="DE698" i="64" a="1"/>
  <c r="DL2186" i="64" a="1"/>
  <c r="CU1751" i="64" a="1"/>
  <c r="DI2186" i="64" a="1"/>
  <c r="DK698" i="64" a="1"/>
  <c r="DE2165" i="64" a="1"/>
  <c r="DI437" i="64" a="1"/>
  <c r="DL2165" i="64" a="1"/>
  <c r="DH2165" i="64" a="1"/>
  <c r="CS698" i="64" a="1"/>
  <c r="DK2165" i="64" a="1"/>
  <c r="DB1750" i="64" a="1"/>
  <c r="CO1750" i="64" a="1"/>
  <c r="CV437" i="64" a="1"/>
  <c r="CQ1751" i="64" a="1"/>
  <c r="DF437" i="64" a="1"/>
  <c r="CN698" i="64" a="1"/>
  <c r="CS2143" i="64" a="1"/>
  <c r="CY1751" i="64" a="1"/>
  <c r="CY698" i="64" a="1"/>
  <c r="DF2186" i="64" a="1"/>
  <c r="CZ1720" i="64" a="1"/>
  <c r="CP437" i="64" a="1"/>
  <c r="CV1751" i="64" a="1"/>
  <c r="CS1751" i="64" a="1"/>
  <c r="CU2330" i="64" a="1"/>
  <c r="CP1720" i="64" a="1"/>
  <c r="DD2186" i="64" a="1"/>
  <c r="DK2143" i="64" a="1"/>
  <c r="DL1720" i="64" a="1"/>
  <c r="DF1751" i="64" a="1"/>
  <c r="CR2165" i="64" a="1"/>
  <c r="AX772" i="64" a="1"/>
  <c r="CX698" i="64" a="1"/>
  <c r="DB2165" i="64" a="1"/>
  <c r="DD2330" i="64" a="1"/>
  <c r="DL1612" i="64" a="1"/>
  <c r="DL1643" i="64" a="1"/>
  <c r="AX1136" i="64" a="1"/>
  <c r="AX1046" i="64"/>
  <c r="DJ698" i="64" a="1"/>
  <c r="DJ1751" i="64" a="1"/>
  <c r="DG1720" i="64" a="1"/>
  <c r="CT437" i="64" a="1"/>
  <c r="CT1720" i="64" a="1"/>
  <c r="CW2143" i="64" a="1"/>
  <c r="DA698" i="64" a="1"/>
  <c r="CZ1750" i="64" a="1"/>
  <c r="CU1720" i="64" a="1"/>
  <c r="CS1720" i="64" a="1"/>
  <c r="DF2143" i="64" a="1"/>
  <c r="DF2165" i="64" a="1"/>
  <c r="DL1751" i="64" a="1"/>
  <c r="DE2143" i="64" a="1"/>
  <c r="CQ2143" i="64" a="1"/>
  <c r="DK1720" i="64" a="1"/>
  <c r="DC2143" i="64" a="1"/>
  <c r="DC437" i="64" a="1"/>
  <c r="DE1720" i="64" a="1"/>
  <c r="CP2143" i="64" a="1"/>
  <c r="CW2330" i="64" a="1"/>
  <c r="CU1750" i="64" a="1"/>
  <c r="DL1239" i="64" a="1"/>
  <c r="CP2165" i="64" a="1"/>
  <c r="DD1720" i="64" a="1"/>
  <c r="DG1750" i="64" a="1"/>
  <c r="AX1021" i="64" a="1"/>
  <c r="CU2143" i="64" a="1"/>
  <c r="CO2143" i="64" a="1"/>
  <c r="DI1751" i="64" a="1"/>
  <c r="DL1750" i="64" a="1"/>
  <c r="CO1751" i="64" a="1"/>
  <c r="DL1431" i="64" a="1"/>
  <c r="AV1024" i="64" a="1"/>
  <c r="CS1750" i="64" a="1"/>
  <c r="DC1751" i="64" a="1"/>
  <c r="CY1750" i="64" a="1"/>
  <c r="DE1751" i="64" a="1"/>
  <c r="DL1467" i="64" a="1"/>
  <c r="AY971" i="64" l="1" a="1"/>
  <c r="AY971" i="64" s="1"/>
  <c r="AY972" i="64" a="1"/>
  <c r="AY972" i="64" s="1"/>
  <c r="AX973" i="64"/>
  <c r="AX974" i="64" s="1"/>
  <c r="AX976" i="64" s="1"/>
  <c r="BD20" i="1170"/>
  <c r="BD43" i="1170"/>
  <c r="BD21" i="1170"/>
  <c r="BD27" i="1170"/>
  <c r="BD28" i="1170"/>
  <c r="BD30" i="1170"/>
  <c r="BD42" i="1170"/>
  <c r="BD45" i="1170"/>
  <c r="BD44" i="1170"/>
  <c r="BD41" i="1170"/>
  <c r="BD22" i="1170"/>
  <c r="BD4" i="1170"/>
  <c r="BD19" i="1170"/>
  <c r="BD29" i="1170"/>
  <c r="BD18" i="1170"/>
  <c r="BD26" i="1170"/>
  <c r="BE7" i="1170"/>
  <c r="BF2" i="1170"/>
  <c r="BE3" i="1170"/>
  <c r="BE1" i="1170"/>
  <c r="BC51" i="1170"/>
  <c r="BC36" i="1170"/>
  <c r="BC34" i="1170"/>
  <c r="BC49" i="1170"/>
  <c r="BC33" i="1170"/>
  <c r="BC23" i="1170"/>
  <c r="BC48" i="1170"/>
  <c r="BB53" i="1170"/>
  <c r="BB22" i="861" s="1"/>
  <c r="BC37" i="1170"/>
  <c r="BC52" i="1170"/>
  <c r="BB38" i="1170"/>
  <c r="BB17" i="861" s="1"/>
  <c r="BC8" i="1170"/>
  <c r="BC35" i="1170"/>
  <c r="BC50" i="1170"/>
  <c r="AZ56" i="1170"/>
  <c r="BA55" i="1170"/>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4" i="64" s="1"/>
  <c r="Z70" i="861"/>
  <c r="DF1720" i="64"/>
  <c r="DG1720" i="64"/>
  <c r="CQ1720" i="64"/>
  <c r="CW1720" i="64"/>
  <c r="DA1720" i="64"/>
  <c r="DL1720" i="64"/>
  <c r="DL1722" i="64" s="1"/>
  <c r="DJ1720" i="64"/>
  <c r="CS1720" i="64"/>
  <c r="CU1720" i="64"/>
  <c r="CZ1720" i="64"/>
  <c r="CT1720" i="64"/>
  <c r="CO1720" i="64"/>
  <c r="DH1720" i="64"/>
  <c r="DK1720" i="64"/>
  <c r="CR1720" i="64"/>
  <c r="DD1720" i="64"/>
  <c r="CX1720" i="64"/>
  <c r="CY1720" i="64"/>
  <c r="CV1720" i="64"/>
  <c r="DE1720" i="64"/>
  <c r="DI1720" i="64"/>
  <c r="CP1720" i="64"/>
  <c r="DC1720" i="64"/>
  <c r="DB1720" i="64"/>
  <c r="AS1814" i="64"/>
  <c r="AS1816" i="64" s="1"/>
  <c r="AZ259" i="64"/>
  <c r="AZ7" i="64"/>
  <c r="AS46" i="861"/>
  <c r="AS87" i="861" s="1"/>
  <c r="AZ1" i="64"/>
  <c r="AZ3" i="64"/>
  <c r="BA2" i="64"/>
  <c r="CY2061" i="64"/>
  <c r="CW2061" i="64"/>
  <c r="DJ2061" i="64"/>
  <c r="DL2061" i="64"/>
  <c r="DE2061" i="64"/>
  <c r="CP2061" i="64"/>
  <c r="DF2061" i="64"/>
  <c r="CU2061" i="64"/>
  <c r="DD2061" i="64"/>
  <c r="CT2061" i="64"/>
  <c r="DC2061" i="64"/>
  <c r="CV2061" i="64"/>
  <c r="CS2061" i="64"/>
  <c r="CX2061" i="64"/>
  <c r="DG2061" i="64"/>
  <c r="DK2061" i="64"/>
  <c r="CQ2061" i="64"/>
  <c r="DA2061" i="64"/>
  <c r="CR2061" i="64"/>
  <c r="DH2061" i="64"/>
  <c r="CZ2061" i="64"/>
  <c r="DI2061" i="64"/>
  <c r="DB2061" i="64"/>
  <c r="CO2061" i="64"/>
  <c r="AY24" i="864"/>
  <c r="AY94"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0" i="64"/>
  <c r="CW2330" i="64"/>
  <c r="CV2330" i="64"/>
  <c r="CP2330" i="64"/>
  <c r="CZ2330" i="64"/>
  <c r="CR2330" i="64"/>
  <c r="CY2330" i="64"/>
  <c r="CU2330" i="64"/>
  <c r="DC2330" i="64"/>
  <c r="DG2330" i="64"/>
  <c r="CS2330" i="64"/>
  <c r="DF2330" i="64"/>
  <c r="CT2330" i="64"/>
  <c r="DB2330" i="64"/>
  <c r="DA2330" i="64"/>
  <c r="DH2330" i="64"/>
  <c r="DI2330" i="64"/>
  <c r="DL2330" i="64"/>
  <c r="DD2330" i="64"/>
  <c r="CX2330" i="64"/>
  <c r="CO2330" i="64"/>
  <c r="CQ2330" i="64"/>
  <c r="DE2330" i="64"/>
  <c r="DK2330" i="64"/>
  <c r="CV1751" i="64"/>
  <c r="CV1768" i="64" s="1"/>
  <c r="DG1750" i="64"/>
  <c r="DG1767" i="64" s="1"/>
  <c r="DH2186" i="64"/>
  <c r="DC1750" i="64"/>
  <c r="DC1767" i="64" s="1"/>
  <c r="CT1751" i="64"/>
  <c r="CT1759" i="64" s="1"/>
  <c r="CY2143" i="64"/>
  <c r="CW2143" i="64"/>
  <c r="CQ1751" i="64"/>
  <c r="CQ1759" i="64" s="1"/>
  <c r="CR1751" i="64"/>
  <c r="CR1759" i="64" s="1"/>
  <c r="DF1750" i="64"/>
  <c r="DF1767" i="64" s="1"/>
  <c r="DG2186" i="64"/>
  <c r="CZ1751" i="64"/>
  <c r="CZ1768" i="64" s="1"/>
  <c r="CT1750" i="64"/>
  <c r="CT1758" i="64" s="1"/>
  <c r="CU1751" i="64"/>
  <c r="CR2165" i="64"/>
  <c r="CT2186" i="64"/>
  <c r="CW2165" i="64"/>
  <c r="CO1750" i="64"/>
  <c r="DC2165" i="64"/>
  <c r="DD2186" i="64"/>
  <c r="CU1750" i="64"/>
  <c r="CS2165" i="64"/>
  <c r="DB1751" i="64"/>
  <c r="DE2186" i="64"/>
  <c r="DC2186" i="64"/>
  <c r="DC2143" i="64"/>
  <c r="CY2165" i="64"/>
  <c r="CX1751" i="64"/>
  <c r="CP2165" i="64"/>
  <c r="DG1751" i="64"/>
  <c r="DG1759" i="64" s="1"/>
  <c r="DH1751" i="64"/>
  <c r="DH1759" i="64" s="1"/>
  <c r="CO2186" i="64"/>
  <c r="CS2186" i="64"/>
  <c r="CP2186" i="64"/>
  <c r="DC1751" i="64"/>
  <c r="CY1750" i="64"/>
  <c r="CS1750" i="64"/>
  <c r="DB2143" i="64"/>
  <c r="DA2165" i="64"/>
  <c r="CO1751" i="64"/>
  <c r="CQ2165" i="64"/>
  <c r="DE1751" i="64"/>
  <c r="DE1759" i="64" s="1"/>
  <c r="DF2165" i="64"/>
  <c r="CZ2186" i="64"/>
  <c r="CQ2143" i="64"/>
  <c r="DF1751" i="64"/>
  <c r="DF1768" i="64" s="1"/>
  <c r="CR1750" i="64"/>
  <c r="CR2186" i="64"/>
  <c r="CY2186" i="64"/>
  <c r="CX2143" i="64"/>
  <c r="DE1750" i="64"/>
  <c r="DE1758" i="64" s="1"/>
  <c r="CR2143" i="64"/>
  <c r="CU2186" i="64"/>
  <c r="DD1750" i="64"/>
  <c r="CZ2143" i="64"/>
  <c r="CT2143" i="64"/>
  <c r="DG2165" i="64"/>
  <c r="CQ1750" i="64"/>
  <c r="DA1751" i="64"/>
  <c r="CP1750" i="64"/>
  <c r="DE2143" i="64"/>
  <c r="CO2143" i="64"/>
  <c r="CW1751" i="64"/>
  <c r="DA2186" i="64"/>
  <c r="DA2143" i="64"/>
  <c r="CU2143" i="64"/>
  <c r="CV2165" i="64"/>
  <c r="CS2143" i="64"/>
  <c r="CU2165" i="64"/>
  <c r="CS1751" i="64"/>
  <c r="CV2143" i="64"/>
  <c r="DH2143" i="64"/>
  <c r="DD2165" i="64"/>
  <c r="CP1751" i="64"/>
  <c r="CZ1750" i="64"/>
  <c r="DB2165" i="64"/>
  <c r="CP2143" i="64"/>
  <c r="DH2165" i="64"/>
  <c r="DD1751" i="64"/>
  <c r="CQ2186" i="64"/>
  <c r="DA1750" i="64"/>
  <c r="CX1750" i="64"/>
  <c r="CX2165" i="64"/>
  <c r="DE2165" i="64"/>
  <c r="CZ2165" i="64"/>
  <c r="CT2165" i="64"/>
  <c r="CV2186" i="64"/>
  <c r="CO2165" i="64"/>
  <c r="DB2186" i="64"/>
  <c r="DB1750" i="64"/>
  <c r="DG2143" i="64"/>
  <c r="DD2143" i="64"/>
  <c r="CW1750" i="64"/>
  <c r="CY1751" i="64"/>
  <c r="CX2186" i="64"/>
  <c r="CV1750" i="64"/>
  <c r="DH1750" i="64"/>
  <c r="DH1767" i="64" s="1"/>
  <c r="CW2186" i="64"/>
  <c r="CO1894" i="64"/>
  <c r="DL56" i="64"/>
  <c r="DL62" i="64" s="1"/>
  <c r="DJ2186" i="64"/>
  <c r="DJ1751" i="64"/>
  <c r="DJ1768" i="64" s="1"/>
  <c r="DL1215" i="64"/>
  <c r="DL1217" i="64" s="1"/>
  <c r="DL2479" i="64" s="1"/>
  <c r="DL1643" i="64"/>
  <c r="DJ2165" i="64"/>
  <c r="DI1751" i="64"/>
  <c r="DL2165" i="64"/>
  <c r="DI1750" i="64"/>
  <c r="DL1333" i="64"/>
  <c r="DL1335" i="64" s="1"/>
  <c r="DL646" i="64"/>
  <c r="DL648" i="64" s="1"/>
  <c r="DL1750" i="64"/>
  <c r="DL599" i="64"/>
  <c r="DL998" i="64"/>
  <c r="DL2428" i="64" s="1"/>
  <c r="DL1239" i="64"/>
  <c r="DL1241" i="64" s="1"/>
  <c r="DL670" i="64"/>
  <c r="DL1263" i="64"/>
  <c r="DI2165" i="64"/>
  <c r="DL390" i="64"/>
  <c r="DL1506" i="64"/>
  <c r="DL1396" i="64"/>
  <c r="DL1361" i="64"/>
  <c r="DJ1750" i="64"/>
  <c r="DJ1758" i="64" s="1"/>
  <c r="DL2143" i="64"/>
  <c r="DL2186" i="64"/>
  <c r="DL1467" i="64"/>
  <c r="DL1612" i="64"/>
  <c r="DL1614" i="64" s="1"/>
  <c r="DL1751" i="64"/>
  <c r="DL1666" i="64"/>
  <c r="DL414" i="64"/>
  <c r="DL1431" i="64"/>
  <c r="DL575" i="64"/>
  <c r="DL574" i="64" s="1"/>
  <c r="DL93" i="64"/>
  <c r="DK1751" i="64"/>
  <c r="DK1750" i="64"/>
  <c r="DI2186" i="64"/>
  <c r="DF2186" i="64"/>
  <c r="DK2165" i="64"/>
  <c r="DK2186" i="64"/>
  <c r="DI2143" i="64"/>
  <c r="DK2143" i="64"/>
  <c r="DJ2143" i="64"/>
  <c r="DF2143" i="64"/>
  <c r="AS1857" i="64"/>
  <c r="AR1859" i="64"/>
  <c r="AS1836" i="64"/>
  <c r="AS1838" i="64" s="1"/>
  <c r="DK1792" i="64"/>
  <c r="W1792" i="64"/>
  <c r="W1794" i="64" s="1"/>
  <c r="V1794" i="64"/>
  <c r="E1674" i="64"/>
  <c r="E1673" i="64"/>
  <c r="B1673" i="64" s="1"/>
  <c r="E1672" i="64"/>
  <c r="E1671" i="64"/>
  <c r="E1670" i="64"/>
  <c r="E1669" i="64"/>
  <c r="E1668" i="64"/>
  <c r="E1667" i="64"/>
  <c r="B1667" i="64" s="1"/>
  <c r="E1666" i="64"/>
  <c r="S1664" i="64"/>
  <c r="E1664" i="64"/>
  <c r="E1663" i="64"/>
  <c r="E1665" i="64"/>
  <c r="B1665" i="64" s="1"/>
  <c r="E1662" i="64"/>
  <c r="G1239" i="64"/>
  <c r="G1720" i="64"/>
  <c r="AY1136" i="64" a="1"/>
  <c r="S2206" i="64" a="1"/>
  <c r="AX1023" i="64" a="1"/>
  <c r="S2240" i="64" a="1"/>
  <c r="AY1021" i="64" a="1"/>
  <c r="AY1046" i="64"/>
  <c r="AY772" i="64" a="1"/>
  <c r="AY732" i="64" a="1"/>
  <c r="AW1024" i="64" a="1"/>
  <c r="AZ971" i="64" l="1" a="1"/>
  <c r="AZ971" i="64" s="1"/>
  <c r="AZ972" i="64" a="1"/>
  <c r="AZ972" i="64" s="1"/>
  <c r="AY973" i="64"/>
  <c r="AY974" i="64" s="1"/>
  <c r="AY976" i="64" s="1"/>
  <c r="BC38" i="1170"/>
  <c r="BC17" i="861" s="1"/>
  <c r="BD34" i="1170"/>
  <c r="BD49" i="1170"/>
  <c r="BD37" i="1170"/>
  <c r="BD52" i="1170"/>
  <c r="BB55" i="1170"/>
  <c r="BE41" i="1170"/>
  <c r="BE26" i="1170"/>
  <c r="BE42" i="1170"/>
  <c r="BE28" i="1170"/>
  <c r="BE43" i="1170"/>
  <c r="BE19" i="1170"/>
  <c r="BE4" i="1170"/>
  <c r="BE20" i="1170"/>
  <c r="BE27" i="1170"/>
  <c r="BE30" i="1170"/>
  <c r="BE29" i="1170"/>
  <c r="BE22" i="1170"/>
  <c r="BE18" i="1170"/>
  <c r="BE21" i="1170"/>
  <c r="BE44" i="1170"/>
  <c r="BE45" i="1170"/>
  <c r="BF1" i="1170"/>
  <c r="BF3" i="1170"/>
  <c r="BF7" i="1170"/>
  <c r="BG2" i="1170"/>
  <c r="BD51" i="1170"/>
  <c r="BD36" i="1170"/>
  <c r="BD50" i="1170"/>
  <c r="BD35" i="1170"/>
  <c r="BC53" i="1170"/>
  <c r="BC22" i="861" s="1"/>
  <c r="BD33" i="1170"/>
  <c r="BD23" i="1170"/>
  <c r="BD48" i="1170"/>
  <c r="BD8" i="1170"/>
  <c r="BA56" i="1170"/>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4" i="64"/>
  <c r="AT1816" i="64" s="1"/>
  <c r="BA259" i="64"/>
  <c r="BA7" i="64"/>
  <c r="AZ8" i="64" s="1"/>
  <c r="AY8" i="64"/>
  <c r="AT46" i="861"/>
  <c r="AT87" i="861" s="1"/>
  <c r="BB2" i="64"/>
  <c r="BA3" i="64"/>
  <c r="BA1" i="64"/>
  <c r="CO2069" i="64"/>
  <c r="CP2069" i="64" s="1"/>
  <c r="AZ24" i="864"/>
  <c r="AZ94"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2" i="64" a="1"/>
  <c r="S2052" i="64" s="1"/>
  <c r="S2053" i="64" a="1"/>
  <c r="S2053" i="64" s="1"/>
  <c r="S2054" i="64" a="1"/>
  <c r="S2054" i="64" s="1"/>
  <c r="S2055" i="64" a="1"/>
  <c r="S2055" i="64" s="1"/>
  <c r="S2056" i="64" a="1"/>
  <c r="S2056" i="64" s="1"/>
  <c r="S2057" i="64" a="1"/>
  <c r="S2057" i="64" s="1"/>
  <c r="S2058" i="64" a="1"/>
  <c r="S2058" i="64" s="1"/>
  <c r="S2059" i="64" a="1"/>
  <c r="S2059" i="64" s="1"/>
  <c r="S2060" i="64" a="1"/>
  <c r="S2060" i="64" s="1"/>
  <c r="S435" i="64" a="1"/>
  <c r="S435" i="64" s="1"/>
  <c r="S413" i="64" a="1"/>
  <c r="S413" i="64" s="1"/>
  <c r="S436" i="64" a="1"/>
  <c r="S436" i="64" s="1"/>
  <c r="S2206" i="64"/>
  <c r="S2240" i="64"/>
  <c r="CT1760" i="64"/>
  <c r="DG1758" i="64"/>
  <c r="DG1760" i="64" s="1"/>
  <c r="CQ1768" i="64"/>
  <c r="CV1759" i="64"/>
  <c r="CT1767" i="64"/>
  <c r="CT1768" i="64"/>
  <c r="DC1758" i="64"/>
  <c r="CZ1759" i="64"/>
  <c r="CR1768" i="64"/>
  <c r="DF1758" i="64"/>
  <c r="DF1759" i="64"/>
  <c r="DE1767" i="64"/>
  <c r="DH1768" i="64"/>
  <c r="DH1769" i="64" s="1"/>
  <c r="DH1758" i="64"/>
  <c r="DH1760" i="64" s="1"/>
  <c r="DG1768" i="64"/>
  <c r="DG1769" i="64" s="1"/>
  <c r="DE1768" i="64"/>
  <c r="CW1767" i="64"/>
  <c r="CW1758" i="64"/>
  <c r="CS1767" i="64"/>
  <c r="CS1758" i="64"/>
  <c r="CU1758" i="64"/>
  <c r="CU1767" i="64"/>
  <c r="CP1767" i="64"/>
  <c r="CP1758" i="64"/>
  <c r="CY1767" i="64"/>
  <c r="CY1758" i="64"/>
  <c r="CX1759" i="64"/>
  <c r="CX1768" i="64"/>
  <c r="CZ1767" i="64"/>
  <c r="CZ1769" i="64" s="1"/>
  <c r="CZ1758" i="64"/>
  <c r="DA1768" i="64"/>
  <c r="DA1759" i="64"/>
  <c r="DC1768" i="64"/>
  <c r="DC1769" i="64" s="1"/>
  <c r="DC1759" i="64"/>
  <c r="DB1767" i="64"/>
  <c r="DB1758" i="64"/>
  <c r="CX1758" i="64"/>
  <c r="CX1767" i="64"/>
  <c r="CP1768" i="64"/>
  <c r="CP1759" i="64"/>
  <c r="CQ1758" i="64"/>
  <c r="CQ1760" i="64" s="1"/>
  <c r="CQ1767" i="64"/>
  <c r="CO1767" i="64"/>
  <c r="CO1758" i="64"/>
  <c r="DA1767" i="64"/>
  <c r="DA1758" i="64"/>
  <c r="CV1758" i="64"/>
  <c r="CV1767" i="64"/>
  <c r="CV1769" i="64" s="1"/>
  <c r="CO1768" i="64"/>
  <c r="CO1759" i="64"/>
  <c r="DD1759" i="64"/>
  <c r="DD1768" i="64"/>
  <c r="CW1759" i="64"/>
  <c r="CW1768" i="64"/>
  <c r="CR1767" i="64"/>
  <c r="CR1758" i="64"/>
  <c r="CR1760" i="64" s="1"/>
  <c r="DB1759" i="64"/>
  <c r="DB1768" i="64"/>
  <c r="CY1768" i="64"/>
  <c r="CY1759" i="64"/>
  <c r="CS1768" i="64"/>
  <c r="CS1759" i="64"/>
  <c r="DD1767" i="64"/>
  <c r="DD1758" i="64"/>
  <c r="CU1768" i="64"/>
  <c r="CU1759" i="64"/>
  <c r="DJ1759" i="64"/>
  <c r="DJ1760" i="64" s="1"/>
  <c r="DJ1767" i="64"/>
  <c r="DJ1769" i="64" s="1"/>
  <c r="DE1760" i="64"/>
  <c r="DL1768" i="64"/>
  <c r="DL1759" i="64"/>
  <c r="DL1520" i="64"/>
  <c r="DL1515" i="64"/>
  <c r="DL1758" i="64"/>
  <c r="DL1767" i="64"/>
  <c r="DF1769" i="64"/>
  <c r="DI1767" i="64"/>
  <c r="DI1758" i="64"/>
  <c r="DI1759" i="64"/>
  <c r="DI1768" i="64"/>
  <c r="DK1758" i="64"/>
  <c r="DK1767" i="64"/>
  <c r="DK1759" i="64"/>
  <c r="DK1768" i="64"/>
  <c r="DK1794" i="64"/>
  <c r="DL1792" i="64"/>
  <c r="DL1794" i="64" s="1"/>
  <c r="S2498" i="64" a="1"/>
  <c r="S2498" i="64" s="1"/>
  <c r="S2144" i="64" a="1"/>
  <c r="S2144" i="64" s="1"/>
  <c r="S2164" i="64" a="1"/>
  <c r="S2164" i="64" s="1"/>
  <c r="AS1859" i="64"/>
  <c r="AT1857" i="64"/>
  <c r="AT1836" i="64"/>
  <c r="AT1838" i="64" s="1"/>
  <c r="S1764" i="64" a="1"/>
  <c r="S1764" i="64" s="1"/>
  <c r="S1763" i="64" a="1"/>
  <c r="S1763" i="64" s="1"/>
  <c r="S1755" i="64" a="1"/>
  <c r="S1755" i="64" s="1"/>
  <c r="S1754" i="64" a="1"/>
  <c r="S1754" i="64" s="1"/>
  <c r="S1745" i="64" a="1"/>
  <c r="S1745" i="64" s="1"/>
  <c r="S1746" i="64" a="1"/>
  <c r="S1746" i="64" s="1"/>
  <c r="S2185" i="64" a="1"/>
  <c r="S2185" i="64" s="1"/>
  <c r="G88" i="64"/>
  <c r="X1792" i="64"/>
  <c r="X1794" i="64" s="1"/>
  <c r="B8" i="206"/>
  <c r="AY1023" i="64" a="1"/>
  <c r="S2165" i="64" a="1"/>
  <c r="AZ1046" i="64"/>
  <c r="S2186" i="64" a="1"/>
  <c r="AZ1136" i="64" a="1"/>
  <c r="AZ732" i="64" a="1"/>
  <c r="AZ772" i="64" a="1"/>
  <c r="S437" i="64" a="1"/>
  <c r="S1751" i="64" a="1"/>
  <c r="S2143" i="64" a="1"/>
  <c r="AZ1021" i="64" a="1"/>
  <c r="S698" i="64" a="1"/>
  <c r="S1750" i="64" a="1"/>
  <c r="AX1024" i="64" a="1"/>
  <c r="BA971" i="64" l="1" a="1"/>
  <c r="BA971" i="64" s="1"/>
  <c r="BA972" i="64" a="1"/>
  <c r="BA972" i="64" s="1"/>
  <c r="AZ973" i="64"/>
  <c r="AZ974" i="64" s="1"/>
  <c r="AZ976" i="64" s="1"/>
  <c r="BE8" i="1170"/>
  <c r="BH2" i="1170"/>
  <c r="BG7" i="1170"/>
  <c r="BG1" i="1170"/>
  <c r="BG3" i="1170"/>
  <c r="BD53" i="1170"/>
  <c r="BD22" i="861" s="1"/>
  <c r="BF45" i="1170"/>
  <c r="BF43" i="1170"/>
  <c r="BF44" i="1170"/>
  <c r="BF22" i="1170"/>
  <c r="BF30" i="1170"/>
  <c r="BF18" i="1170"/>
  <c r="BF28" i="1170"/>
  <c r="BF26" i="1170"/>
  <c r="BF4" i="1170"/>
  <c r="BF21" i="1170"/>
  <c r="BF29" i="1170"/>
  <c r="BF20" i="1170"/>
  <c r="BF42" i="1170"/>
  <c r="BF19" i="1170"/>
  <c r="BF27" i="1170"/>
  <c r="BF41" i="1170"/>
  <c r="BD38" i="1170"/>
  <c r="BD17" i="861" s="1"/>
  <c r="BB56" i="1170"/>
  <c r="BE36" i="1170"/>
  <c r="BE51" i="1170"/>
  <c r="BE23" i="1170"/>
  <c r="BE33" i="1170"/>
  <c r="BE48" i="1170"/>
  <c r="BE37" i="1170"/>
  <c r="BE52" i="1170"/>
  <c r="BE35" i="1170"/>
  <c r="BE50" i="1170"/>
  <c r="BC55" i="1170"/>
  <c r="BE49" i="1170"/>
  <c r="BE34" i="1170"/>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4" i="64"/>
  <c r="AU1816" i="64" s="1"/>
  <c r="AA95" i="861"/>
  <c r="AA43" i="861"/>
  <c r="BB259" i="64"/>
  <c r="BB7" i="64"/>
  <c r="BA8" i="64" s="1"/>
  <c r="AU46" i="861"/>
  <c r="AU87" i="861" s="1"/>
  <c r="BB3" i="64"/>
  <c r="BB1" i="64"/>
  <c r="BC2" i="64"/>
  <c r="CO2071" i="64"/>
  <c r="BA24" i="864"/>
  <c r="BA94"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698" i="64"/>
  <c r="S437" i="64"/>
  <c r="S2061" i="64"/>
  <c r="CP2071" i="64"/>
  <c r="CQ2069" i="64"/>
  <c r="CZ1760" i="64"/>
  <c r="CZ1771" i="64" s="1"/>
  <c r="CZ1772" i="64" s="1"/>
  <c r="CQ1769" i="64"/>
  <c r="CQ1771" i="64" s="1"/>
  <c r="CQ1772" i="64" s="1"/>
  <c r="CY1760" i="64"/>
  <c r="CW1760" i="64"/>
  <c r="CY1769" i="64"/>
  <c r="DD1769" i="64"/>
  <c r="CR1769" i="64"/>
  <c r="CR1771" i="64" s="1"/>
  <c r="CR1772" i="64" s="1"/>
  <c r="DB1769" i="64"/>
  <c r="CV1760" i="64"/>
  <c r="CV1771" i="64" s="1"/>
  <c r="CV1772" i="64" s="1"/>
  <c r="CX1769" i="64"/>
  <c r="CU1760" i="64"/>
  <c r="CP1769" i="64"/>
  <c r="DF1760" i="64"/>
  <c r="DF1771" i="64" s="1"/>
  <c r="DF1772" i="64" s="1"/>
  <c r="DA1760" i="64"/>
  <c r="CU1769" i="64"/>
  <c r="CW1769" i="64"/>
  <c r="CT1769" i="64"/>
  <c r="CT1771" i="64" s="1"/>
  <c r="CT1772" i="64" s="1"/>
  <c r="CX1760" i="64"/>
  <c r="DA1769" i="64"/>
  <c r="DD1760" i="64"/>
  <c r="CO1760" i="64"/>
  <c r="DB1760" i="64"/>
  <c r="CS1760" i="64"/>
  <c r="DE1769" i="64"/>
  <c r="DE1771" i="64" s="1"/>
  <c r="DE1772" i="64" s="1"/>
  <c r="CO1769" i="64"/>
  <c r="CS1769" i="64"/>
  <c r="DC1760" i="64"/>
  <c r="DC1771" i="64" s="1"/>
  <c r="DC1772" i="64" s="1"/>
  <c r="CP1760" i="64"/>
  <c r="DG1771" i="64"/>
  <c r="DG1772" i="64" s="1"/>
  <c r="DL1760" i="64"/>
  <c r="DI1760" i="64"/>
  <c r="DH1771" i="64"/>
  <c r="DH1772" i="64" s="1"/>
  <c r="DI1769" i="64"/>
  <c r="DL1769" i="64"/>
  <c r="DJ1771" i="64"/>
  <c r="DJ1772" i="64" s="1"/>
  <c r="DK1760" i="64"/>
  <c r="DK1769" i="64"/>
  <c r="S2165" i="64"/>
  <c r="S2143" i="64"/>
  <c r="AT1859" i="64"/>
  <c r="AU1857" i="64"/>
  <c r="AU1836" i="64"/>
  <c r="AU1838" i="64" s="1"/>
  <c r="S1751" i="64"/>
  <c r="S1750" i="64"/>
  <c r="S2186" i="64"/>
  <c r="CR2418" i="64"/>
  <c r="CS2418" i="64"/>
  <c r="CO2418" i="64"/>
  <c r="CP2418" i="64"/>
  <c r="Y1792" i="64"/>
  <c r="G2017" i="64"/>
  <c r="AZ1023" i="64" a="1"/>
  <c r="BA772" i="64" a="1"/>
  <c r="BA1046" i="64"/>
  <c r="BA732" i="64" a="1"/>
  <c r="BA1021" i="64" a="1"/>
  <c r="BA1136" i="64" a="1"/>
  <c r="AY1024" i="64" a="1"/>
  <c r="BA973" i="64" l="1"/>
  <c r="BA974" i="64" s="1"/>
  <c r="BA976" i="64" s="1"/>
  <c r="BB971" i="64" a="1"/>
  <c r="BB971" i="64" s="1"/>
  <c r="BB972" i="64" a="1"/>
  <c r="BB972" i="64" s="1"/>
  <c r="BF23" i="1170"/>
  <c r="BF33" i="1170"/>
  <c r="BF48" i="1170"/>
  <c r="BF37" i="1170"/>
  <c r="BF52" i="1170"/>
  <c r="BC56" i="1170"/>
  <c r="BD55" i="1170"/>
  <c r="BF49" i="1170"/>
  <c r="BF34" i="1170"/>
  <c r="BG42" i="1170"/>
  <c r="BG45" i="1170"/>
  <c r="BG43" i="1170"/>
  <c r="BG18" i="1170"/>
  <c r="BG27" i="1170"/>
  <c r="BG4" i="1170"/>
  <c r="BG21" i="1170"/>
  <c r="BG30" i="1170"/>
  <c r="BG28" i="1170"/>
  <c r="BG26" i="1170"/>
  <c r="BG20" i="1170"/>
  <c r="BG29" i="1170"/>
  <c r="BG22" i="1170"/>
  <c r="BG19" i="1170"/>
  <c r="BG44" i="1170"/>
  <c r="BG41" i="1170"/>
  <c r="BF35" i="1170"/>
  <c r="BF50" i="1170"/>
  <c r="BE53" i="1170"/>
  <c r="BE22" i="861" s="1"/>
  <c r="BF8" i="1170"/>
  <c r="BE38" i="1170"/>
  <c r="BE17" i="861" s="1"/>
  <c r="BF36" i="1170"/>
  <c r="BF51" i="1170"/>
  <c r="BH7" i="1170"/>
  <c r="BH1" i="1170"/>
  <c r="BI2" i="1170"/>
  <c r="BH3" i="1170"/>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69" i="64"/>
  <c r="S1767"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4" i="64"/>
  <c r="AV1816" i="64" s="1"/>
  <c r="BC259" i="64"/>
  <c r="BC7" i="64"/>
  <c r="AV46" i="861"/>
  <c r="AV87" i="861" s="1"/>
  <c r="BC1" i="64"/>
  <c r="BC3" i="64"/>
  <c r="BD2" i="64"/>
  <c r="BB24" i="864"/>
  <c r="BB94"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1" i="64"/>
  <c r="CR2069" i="64"/>
  <c r="DB1771" i="64"/>
  <c r="DB1772" i="64" s="1"/>
  <c r="CY1771" i="64"/>
  <c r="CY1772" i="64" s="1"/>
  <c r="CP1771" i="64"/>
  <c r="CP1772" i="64" s="1"/>
  <c r="DA1771" i="64"/>
  <c r="DA1772" i="64" s="1"/>
  <c r="CU1771" i="64"/>
  <c r="CU1772" i="64" s="1"/>
  <c r="CO1771" i="64"/>
  <c r="CO1772" i="64" s="1"/>
  <c r="CX1771" i="64"/>
  <c r="CX1772" i="64" s="1"/>
  <c r="CW1771" i="64"/>
  <c r="CW1772" i="64" s="1"/>
  <c r="DD1771" i="64"/>
  <c r="DD1772" i="64" s="1"/>
  <c r="CS1771" i="64"/>
  <c r="CS1772" i="64" s="1"/>
  <c r="CX2418" i="64"/>
  <c r="DL1771" i="64"/>
  <c r="DL1772" i="64" s="1"/>
  <c r="DI1771" i="64"/>
  <c r="DI1772" i="64" s="1"/>
  <c r="DK1771" i="64"/>
  <c r="DK1772" i="64" s="1"/>
  <c r="AU1859" i="64"/>
  <c r="AV1857" i="64"/>
  <c r="CQ2418" i="64"/>
  <c r="CT2418" i="64"/>
  <c r="AV1836" i="64"/>
  <c r="AV1838" i="64" s="1"/>
  <c r="CY2418" i="64"/>
  <c r="S1759" i="64"/>
  <c r="S1768" i="64"/>
  <c r="S1758" i="64"/>
  <c r="CU2418" i="64"/>
  <c r="CW2418" i="64"/>
  <c r="CV2418" i="64"/>
  <c r="CZ2418" i="64"/>
  <c r="Z1792" i="64"/>
  <c r="Y1794" i="64"/>
  <c r="BA1023" i="64" a="1"/>
  <c r="BB1046" i="64"/>
  <c r="BB1021" i="64" a="1"/>
  <c r="BB772" i="64" a="1"/>
  <c r="BB1136" i="64" a="1"/>
  <c r="BB732" i="64" a="1"/>
  <c r="AZ1024" i="64" a="1"/>
  <c r="BC971" i="64" l="1" a="1"/>
  <c r="BC971" i="64" s="1"/>
  <c r="BC972" i="64" a="1"/>
  <c r="BC972" i="64" s="1"/>
  <c r="BB973" i="64"/>
  <c r="BB974" i="64" s="1"/>
  <c r="BB976" i="64" s="1"/>
  <c r="BG8" i="1170"/>
  <c r="BG34" i="1170"/>
  <c r="BG49" i="1170"/>
  <c r="BG37" i="1170"/>
  <c r="BG52" i="1170"/>
  <c r="BI1" i="1170"/>
  <c r="BJ2" i="1170"/>
  <c r="BI3" i="1170"/>
  <c r="BI7" i="1170"/>
  <c r="BD56" i="1170"/>
  <c r="BE55" i="1170"/>
  <c r="BH30" i="1170"/>
  <c r="BH26" i="1170"/>
  <c r="BH20" i="1170"/>
  <c r="BH22" i="1170"/>
  <c r="BH41" i="1170"/>
  <c r="BH18" i="1170"/>
  <c r="BH42" i="1170"/>
  <c r="BH44" i="1170"/>
  <c r="BH45" i="1170"/>
  <c r="BH43" i="1170"/>
  <c r="BH21" i="1170"/>
  <c r="BH4" i="1170"/>
  <c r="BH27" i="1170"/>
  <c r="BH28" i="1170"/>
  <c r="BH29" i="1170"/>
  <c r="BH19" i="1170"/>
  <c r="BG35" i="1170"/>
  <c r="BG50" i="1170"/>
  <c r="BG36" i="1170"/>
  <c r="BG51" i="1170"/>
  <c r="BF53" i="1170"/>
  <c r="BF22" i="861" s="1"/>
  <c r="BF38" i="1170"/>
  <c r="BF17" i="861" s="1"/>
  <c r="BG33" i="1170"/>
  <c r="BG23" i="1170"/>
  <c r="BG48" i="1170"/>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4" i="64"/>
  <c r="AW1816" i="64" s="1"/>
  <c r="AA70" i="861"/>
  <c r="BD259" i="64"/>
  <c r="BD7" i="64"/>
  <c r="BC8" i="64" s="1"/>
  <c r="BB8" i="64"/>
  <c r="AW46" i="861"/>
  <c r="AW87" i="861" s="1"/>
  <c r="BD3" i="64"/>
  <c r="BD1" i="64"/>
  <c r="BE2" i="64"/>
  <c r="BC24" i="864"/>
  <c r="BC94"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18" i="64"/>
  <c r="CR2071" i="64"/>
  <c r="CS2069" i="64"/>
  <c r="DD2418" i="64"/>
  <c r="DA2418" i="64"/>
  <c r="DC2418" i="64"/>
  <c r="AV1859" i="64"/>
  <c r="AW1857" i="64"/>
  <c r="AW1836" i="64"/>
  <c r="AW1838" i="64" s="1"/>
  <c r="S1760" i="64"/>
  <c r="S1769" i="64"/>
  <c r="AA1792" i="64"/>
  <c r="Z1794" i="64"/>
  <c r="BC772" i="64" a="1"/>
  <c r="BC1046" i="64"/>
  <c r="BB1023" i="64" a="1"/>
  <c r="BC732" i="64" a="1"/>
  <c r="BC1021" i="64" a="1"/>
  <c r="BA1024" i="64" a="1"/>
  <c r="BC1136" i="64" a="1"/>
  <c r="M974" i="64" l="1"/>
  <c r="BD971" i="64" a="1"/>
  <c r="BD971" i="64" s="1"/>
  <c r="BD972" i="64" a="1"/>
  <c r="BD972" i="64" s="1"/>
  <c r="BC973" i="64"/>
  <c r="BC974" i="64" s="1"/>
  <c r="BC976" i="64" s="1"/>
  <c r="BH34" i="1170"/>
  <c r="BH49" i="1170"/>
  <c r="BE56" i="1170"/>
  <c r="BG53" i="1170"/>
  <c r="BG22" i="861" s="1"/>
  <c r="BG38" i="1170"/>
  <c r="BG17" i="861" s="1"/>
  <c r="BH36" i="1170"/>
  <c r="BH51" i="1170"/>
  <c r="BH8" i="1170"/>
  <c r="BI43" i="1170"/>
  <c r="BI27" i="1170"/>
  <c r="BI44" i="1170"/>
  <c r="BI42" i="1170"/>
  <c r="BI41" i="1170"/>
  <c r="BI45" i="1170"/>
  <c r="BI4" i="1170"/>
  <c r="BI20" i="1170"/>
  <c r="BI28" i="1170"/>
  <c r="BI26" i="1170"/>
  <c r="BI30" i="1170"/>
  <c r="BI29" i="1170"/>
  <c r="BI22" i="1170"/>
  <c r="BI18" i="1170"/>
  <c r="BI19" i="1170"/>
  <c r="BI21" i="1170"/>
  <c r="BJ1" i="1170"/>
  <c r="BJ7" i="1170"/>
  <c r="BI8" i="1170" s="1"/>
  <c r="BK2" i="1170"/>
  <c r="BJ3" i="1170"/>
  <c r="BF55" i="1170"/>
  <c r="BH23" i="1170"/>
  <c r="BH33" i="1170"/>
  <c r="BH48" i="1170"/>
  <c r="BH52" i="1170"/>
  <c r="BH37" i="1170"/>
  <c r="BH35" i="1170"/>
  <c r="BH50" i="1170"/>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4" i="64"/>
  <c r="AX1816" i="64" s="1"/>
  <c r="BE259" i="64"/>
  <c r="BE7" i="64"/>
  <c r="BD8" i="64" s="1"/>
  <c r="AX46" i="861"/>
  <c r="AX87" i="861" s="1"/>
  <c r="BF2" i="64"/>
  <c r="BE3" i="64"/>
  <c r="BE1" i="64"/>
  <c r="BD24" i="864"/>
  <c r="BD94"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18" i="64"/>
  <c r="CS2071" i="64"/>
  <c r="CT2069" i="64"/>
  <c r="DK2418" i="64"/>
  <c r="DG2418" i="64"/>
  <c r="DE2418" i="64"/>
  <c r="DI2418" i="64"/>
  <c r="DF2418" i="64"/>
  <c r="DJ2418" i="64"/>
  <c r="AW1859" i="64"/>
  <c r="AX1857" i="64"/>
  <c r="AX1836" i="64"/>
  <c r="AX1838" i="64" s="1"/>
  <c r="S1771" i="64"/>
  <c r="AB1792" i="64"/>
  <c r="AB1794" i="64" s="1"/>
  <c r="AA1794" i="64"/>
  <c r="BC1023" i="64" a="1"/>
  <c r="BD1136" i="64" a="1"/>
  <c r="BD772" i="64" a="1"/>
  <c r="BD1046" i="64"/>
  <c r="BB1024" i="64" a="1"/>
  <c r="BD1021" i="64" a="1"/>
  <c r="BD732" i="64" a="1"/>
  <c r="BE971" i="64" l="1" a="1"/>
  <c r="BE971" i="64" s="1"/>
  <c r="BE972" i="64" a="1"/>
  <c r="BE972" i="64" s="1"/>
  <c r="BD973" i="64"/>
  <c r="BD974" i="64" s="1"/>
  <c r="BD976" i="64" s="1"/>
  <c r="BI51" i="1170"/>
  <c r="BI36" i="1170"/>
  <c r="BI34" i="1170"/>
  <c r="BI49" i="1170"/>
  <c r="BI23" i="1170"/>
  <c r="BI33" i="1170"/>
  <c r="BI48" i="1170"/>
  <c r="BI37" i="1170"/>
  <c r="BI52" i="1170"/>
  <c r="BH53" i="1170"/>
  <c r="BH22" i="861" s="1"/>
  <c r="BH38" i="1170"/>
  <c r="BH17" i="861" s="1"/>
  <c r="BG55" i="1170"/>
  <c r="BI50" i="1170"/>
  <c r="BI35" i="1170"/>
  <c r="BF56" i="1170"/>
  <c r="BJ26" i="1170"/>
  <c r="BJ28" i="1170"/>
  <c r="BJ41" i="1170"/>
  <c r="BJ22" i="1170"/>
  <c r="BJ30" i="1170"/>
  <c r="BJ18" i="1170"/>
  <c r="BJ19" i="1170"/>
  <c r="BJ44" i="1170"/>
  <c r="BJ42" i="1170"/>
  <c r="BJ43" i="1170"/>
  <c r="BJ29" i="1170"/>
  <c r="BJ45" i="1170"/>
  <c r="BJ4" i="1170"/>
  <c r="BJ20" i="1170"/>
  <c r="BJ27" i="1170"/>
  <c r="BJ21" i="1170"/>
  <c r="BK7" i="1170"/>
  <c r="BJ8" i="1170" s="1"/>
  <c r="BL2" i="1170"/>
  <c r="BK3" i="1170"/>
  <c r="BK1" i="1170"/>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2"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4" i="64"/>
  <c r="AY1816" i="64" s="1"/>
  <c r="AB43" i="861"/>
  <c r="AB95" i="861"/>
  <c r="BF259" i="64"/>
  <c r="BF7" i="64"/>
  <c r="BE8" i="64" s="1"/>
  <c r="AY46" i="861"/>
  <c r="AY87" i="861" s="1"/>
  <c r="BF1" i="64"/>
  <c r="BG2" i="64"/>
  <c r="BF3" i="64"/>
  <c r="BE24" i="864"/>
  <c r="BE94"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1" i="64"/>
  <c r="CU2069" i="64"/>
  <c r="DL2418" i="64"/>
  <c r="AX1859" i="64"/>
  <c r="AY1857" i="64"/>
  <c r="AY1836" i="64"/>
  <c r="AY1838" i="64" s="1"/>
  <c r="AC1792" i="64"/>
  <c r="BE1021" i="64" a="1"/>
  <c r="BE732" i="64" a="1"/>
  <c r="BE772" i="64" a="1"/>
  <c r="BD1023" i="64" a="1"/>
  <c r="BE1046" i="64"/>
  <c r="BE1136" i="64" a="1"/>
  <c r="BC1024" i="64" a="1"/>
  <c r="BF971" i="64" l="1" a="1"/>
  <c r="BF971" i="64" s="1"/>
  <c r="BF972" i="64" a="1"/>
  <c r="BF972" i="64" s="1"/>
  <c r="BE973" i="64"/>
  <c r="BE974" i="64" s="1"/>
  <c r="BE976" i="64" s="1"/>
  <c r="BJ48" i="1170"/>
  <c r="BJ23" i="1170"/>
  <c r="BJ33" i="1170"/>
  <c r="BJ34" i="1170"/>
  <c r="BJ49" i="1170"/>
  <c r="BJ52" i="1170"/>
  <c r="BJ37" i="1170"/>
  <c r="BI53" i="1170"/>
  <c r="BI22" i="861" s="1"/>
  <c r="BJ36" i="1170"/>
  <c r="BJ51" i="1170"/>
  <c r="BI38" i="1170"/>
  <c r="BI17" i="861" s="1"/>
  <c r="BJ35" i="1170"/>
  <c r="BJ50" i="1170"/>
  <c r="BL3" i="1170"/>
  <c r="BM2" i="1170"/>
  <c r="BL7" i="1170"/>
  <c r="BK8" i="1170" s="1"/>
  <c r="BL1" i="1170"/>
  <c r="BK43" i="1170"/>
  <c r="BK45" i="1170"/>
  <c r="BK26" i="1170"/>
  <c r="BK19" i="1170"/>
  <c r="BK20" i="1170"/>
  <c r="BK27" i="1170"/>
  <c r="BK42" i="1170"/>
  <c r="BK28" i="1170"/>
  <c r="BK4" i="1170"/>
  <c r="BK30" i="1170"/>
  <c r="BK29" i="1170"/>
  <c r="BK41" i="1170"/>
  <c r="BK22" i="1170"/>
  <c r="BK18" i="1170"/>
  <c r="BK44" i="1170"/>
  <c r="BK21" i="1170"/>
  <c r="BG56" i="1170"/>
  <c r="BH55" i="1170"/>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4" i="64"/>
  <c r="AZ1816" i="64" s="1"/>
  <c r="BF4" i="864"/>
  <c r="BG259" i="64"/>
  <c r="BG7" i="64"/>
  <c r="BF8" i="64" s="1"/>
  <c r="AZ46" i="861"/>
  <c r="AZ87" i="861" s="1"/>
  <c r="BH2" i="64"/>
  <c r="BG3" i="64"/>
  <c r="BG1" i="64"/>
  <c r="BF24" i="864"/>
  <c r="BF94"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71" i="64"/>
  <c r="CV2069" i="64"/>
  <c r="AZ1857" i="64"/>
  <c r="AY1859" i="64"/>
  <c r="AZ1836" i="64"/>
  <c r="AZ1838" i="64" s="1"/>
  <c r="AD1792" i="64"/>
  <c r="AC1794" i="64"/>
  <c r="E1003" i="64"/>
  <c r="E1002" i="64"/>
  <c r="E999" i="64"/>
  <c r="E998" i="64"/>
  <c r="E997" i="64"/>
  <c r="E995" i="64"/>
  <c r="E12" i="64"/>
  <c r="E11" i="64"/>
  <c r="BF772" i="64" a="1"/>
  <c r="BF1021" i="64" a="1"/>
  <c r="BF1136" i="64" a="1"/>
  <c r="BE1023" i="64" a="1"/>
  <c r="BD1024" i="64" a="1"/>
  <c r="BF732" i="64" a="1"/>
  <c r="BF1046" i="64"/>
  <c r="BG971" i="64" l="1" a="1"/>
  <c r="BG971" i="64" s="1"/>
  <c r="BG972" i="64" a="1"/>
  <c r="BG972" i="64" s="1"/>
  <c r="BF973" i="64"/>
  <c r="BF974" i="64" s="1"/>
  <c r="BF976" i="64" s="1"/>
  <c r="BK34" i="1170"/>
  <c r="BK49" i="1170"/>
  <c r="BH56" i="1170"/>
  <c r="BK36" i="1170"/>
  <c r="BK51" i="1170"/>
  <c r="BK23" i="1170"/>
  <c r="BK48" i="1170"/>
  <c r="BK33" i="1170"/>
  <c r="BK37" i="1170"/>
  <c r="BK52" i="1170"/>
  <c r="BN2" i="1170"/>
  <c r="BM7" i="1170"/>
  <c r="BL8" i="1170" s="1"/>
  <c r="BM1" i="1170"/>
  <c r="BM3" i="1170"/>
  <c r="BL41" i="1170"/>
  <c r="BL45" i="1170"/>
  <c r="BL43" i="1170"/>
  <c r="BL19" i="1170"/>
  <c r="BL22" i="1170"/>
  <c r="BL27" i="1170"/>
  <c r="BL44" i="1170"/>
  <c r="BL42" i="1170"/>
  <c r="BL4" i="1170"/>
  <c r="BL21" i="1170"/>
  <c r="BL28" i="1170"/>
  <c r="BL26" i="1170"/>
  <c r="BL30" i="1170"/>
  <c r="BL18" i="1170"/>
  <c r="BL20" i="1170"/>
  <c r="BL29" i="1170"/>
  <c r="BJ38" i="1170"/>
  <c r="BJ17" i="861" s="1"/>
  <c r="BI55" i="1170"/>
  <c r="BJ53" i="1170"/>
  <c r="BJ22" i="861" s="1"/>
  <c r="BK35" i="1170"/>
  <c r="BK50" i="1170"/>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4" i="64"/>
  <c r="BA1816" i="64" s="1"/>
  <c r="AB70" i="861"/>
  <c r="BH259" i="64"/>
  <c r="BH7" i="64"/>
  <c r="BG8" i="64" s="1"/>
  <c r="BA46" i="861"/>
  <c r="BA87" i="861"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4"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2071" i="64"/>
  <c r="CW2069" i="64"/>
  <c r="AZ1859" i="64"/>
  <c r="BA1857" i="64"/>
  <c r="BA1836" i="64"/>
  <c r="BA1838" i="64" s="1"/>
  <c r="AE1792" i="64"/>
  <c r="AE1794" i="64" s="1"/>
  <c r="AD1794" i="64"/>
  <c r="B12" i="64"/>
  <c r="B997" i="64"/>
  <c r="S1955" i="64"/>
  <c r="BG1046" i="64"/>
  <c r="BG772" i="64" a="1"/>
  <c r="BG732" i="64" a="1"/>
  <c r="BF1023" i="64" a="1"/>
  <c r="BG1136" i="64" a="1"/>
  <c r="BG1021" i="64" a="1"/>
  <c r="BE1024" i="64" a="1"/>
  <c r="BH971" i="64" l="1" a="1"/>
  <c r="BH971" i="64" s="1"/>
  <c r="BH972" i="64" a="1"/>
  <c r="BH972" i="64" s="1"/>
  <c r="BG973" i="64"/>
  <c r="BG974" i="64" s="1"/>
  <c r="BG976" i="64" s="1"/>
  <c r="BL37" i="1170"/>
  <c r="BL52" i="1170"/>
  <c r="BK38" i="1170"/>
  <c r="BK17" i="861" s="1"/>
  <c r="BI56" i="1170"/>
  <c r="BL34" i="1170"/>
  <c r="BL49" i="1170"/>
  <c r="BK53" i="1170"/>
  <c r="BK22" i="861" s="1"/>
  <c r="BJ55" i="1170"/>
  <c r="BL50" i="1170"/>
  <c r="BL35" i="1170"/>
  <c r="BM43" i="1170"/>
  <c r="BM18" i="1170"/>
  <c r="BM20" i="1170"/>
  <c r="BM29" i="1170"/>
  <c r="BM4" i="1170"/>
  <c r="BM28" i="1170"/>
  <c r="BM21" i="1170"/>
  <c r="BM19" i="1170"/>
  <c r="BM27" i="1170"/>
  <c r="BM26" i="1170"/>
  <c r="BM41" i="1170"/>
  <c r="BM30" i="1170"/>
  <c r="BM22" i="1170"/>
  <c r="BM42" i="1170"/>
  <c r="BM44" i="1170"/>
  <c r="BM45" i="1170"/>
  <c r="BL23" i="1170"/>
  <c r="BL33" i="1170"/>
  <c r="BL48" i="1170"/>
  <c r="BO2" i="1170"/>
  <c r="BN3" i="1170"/>
  <c r="BN7" i="1170"/>
  <c r="BN1" i="1170"/>
  <c r="BL51" i="1170"/>
  <c r="BL36" i="1170"/>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4" i="64"/>
  <c r="BB1816" i="64" s="1"/>
  <c r="BH4" i="64"/>
  <c r="BH731" i="64" a="1"/>
  <c r="BH731" i="64" s="1"/>
  <c r="BI259" i="64"/>
  <c r="BI7" i="64"/>
  <c r="BH8" i="64" s="1"/>
  <c r="BB46" i="861"/>
  <c r="BB87" i="861" s="1"/>
  <c r="BI3" i="64"/>
  <c r="BI1" i="64"/>
  <c r="BJ2" i="64"/>
  <c r="BH68" i="863" a="1"/>
  <c r="BH68" i="863" s="1"/>
  <c r="BH66" i="863" a="1"/>
  <c r="BH66" i="863" s="1"/>
  <c r="BH70" i="863" a="1"/>
  <c r="BH70" i="863" s="1"/>
  <c r="BH4" i="863"/>
  <c r="BH24" i="864"/>
  <c r="BH94"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1" i="64"/>
  <c r="CX2069" i="64"/>
  <c r="BA1859" i="64"/>
  <c r="BB1857" i="64"/>
  <c r="BB1836" i="64"/>
  <c r="BB1838" i="64" s="1"/>
  <c r="AF1792" i="64"/>
  <c r="AF1794"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3" i="64"/>
  <c r="E1990" i="64"/>
  <c r="E1989" i="64"/>
  <c r="E1988" i="64"/>
  <c r="E1987" i="64"/>
  <c r="E1986" i="64"/>
  <c r="E1985" i="64"/>
  <c r="E1984" i="64"/>
  <c r="E1983" i="64"/>
  <c r="E1982" i="64"/>
  <c r="E1981" i="64"/>
  <c r="E1980" i="64"/>
  <c r="E1978" i="64"/>
  <c r="E2024" i="64"/>
  <c r="E2023" i="64"/>
  <c r="E2022" i="64"/>
  <c r="E2021" i="64"/>
  <c r="E2020" i="64"/>
  <c r="E2019" i="64"/>
  <c r="E2018" i="64"/>
  <c r="E2017" i="64"/>
  <c r="E2016" i="64"/>
  <c r="E2015" i="64"/>
  <c r="E2014" i="64"/>
  <c r="E2012" i="64"/>
  <c r="E1336" i="64"/>
  <c r="E1335" i="64"/>
  <c r="E1334" i="64"/>
  <c r="E1333" i="64"/>
  <c r="E1332" i="64"/>
  <c r="E1330" i="64"/>
  <c r="E648" i="64"/>
  <c r="E647" i="64"/>
  <c r="E646" i="64"/>
  <c r="E645" i="64"/>
  <c r="E644" i="64"/>
  <c r="E643" i="64"/>
  <c r="E1264" i="64"/>
  <c r="E1263" i="64"/>
  <c r="E1262" i="64"/>
  <c r="E1260" i="64"/>
  <c r="E1241" i="64"/>
  <c r="E1240" i="64"/>
  <c r="E1239" i="64"/>
  <c r="E1238" i="64"/>
  <c r="E1236" i="64"/>
  <c r="E1723" i="64"/>
  <c r="E1722" i="64"/>
  <c r="E1721" i="64"/>
  <c r="E1720" i="64"/>
  <c r="E1719" i="64"/>
  <c r="E1217" i="64"/>
  <c r="E1216" i="64"/>
  <c r="E1215" i="64"/>
  <c r="E1214" i="64"/>
  <c r="E1699" i="64"/>
  <c r="E1698" i="64"/>
  <c r="E1697" i="64"/>
  <c r="E1696" i="64"/>
  <c r="E1695" i="64"/>
  <c r="E1693"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1" i="64"/>
  <c r="R1988" i="64"/>
  <c r="R2022" i="64"/>
  <c r="BH772" i="64" a="1"/>
  <c r="BG1023" i="64" a="1"/>
  <c r="BF1024" i="64" a="1"/>
  <c r="BH1046" i="64"/>
  <c r="BH732" i="64" a="1"/>
  <c r="BH1021" i="64" a="1"/>
  <c r="BH1136" i="64" a="1"/>
  <c r="BI971" i="64" l="1" a="1"/>
  <c r="BI971" i="64" s="1"/>
  <c r="BI972" i="64" a="1"/>
  <c r="BI972" i="64" s="1"/>
  <c r="BH973" i="64"/>
  <c r="BH974" i="64" s="1"/>
  <c r="BH976" i="64" s="1"/>
  <c r="BM37" i="1170"/>
  <c r="BM52" i="1170"/>
  <c r="BJ56" i="1170"/>
  <c r="BN21" i="1170"/>
  <c r="BN27" i="1170"/>
  <c r="BN28" i="1170"/>
  <c r="BN29" i="1170"/>
  <c r="BN26" i="1170"/>
  <c r="BN41" i="1170"/>
  <c r="BN42" i="1170"/>
  <c r="BN44" i="1170"/>
  <c r="BN45" i="1170"/>
  <c r="BN4" i="1170"/>
  <c r="BN22" i="1170"/>
  <c r="BN43" i="1170"/>
  <c r="BN18" i="1170"/>
  <c r="BN20" i="1170"/>
  <c r="BN30" i="1170"/>
  <c r="BN19" i="1170"/>
  <c r="BP2" i="1170"/>
  <c r="BO7" i="1170"/>
  <c r="BO1" i="1170"/>
  <c r="BO3" i="1170"/>
  <c r="BM34" i="1170"/>
  <c r="BM49" i="1170"/>
  <c r="BM36" i="1170"/>
  <c r="BM51" i="1170"/>
  <c r="BM8" i="1170"/>
  <c r="BL53" i="1170"/>
  <c r="BL22" i="861" s="1"/>
  <c r="BL38" i="1170"/>
  <c r="BL17" i="861" s="1"/>
  <c r="BM35" i="1170"/>
  <c r="BM50" i="1170"/>
  <c r="BK55" i="1170"/>
  <c r="BM23" i="1170"/>
  <c r="BM48" i="1170"/>
  <c r="BM33" i="1170"/>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4" i="64"/>
  <c r="BC1816" i="64" s="1"/>
  <c r="BG736" i="64"/>
  <c r="BH732" i="64"/>
  <c r="BH740" i="64" s="1"/>
  <c r="BI735" i="64" a="1"/>
  <c r="BI735" i="64" s="1"/>
  <c r="BI4" i="64"/>
  <c r="BI731" i="64" a="1"/>
  <c r="BI731" i="64" s="1"/>
  <c r="AC43" i="861"/>
  <c r="AC95" i="861"/>
  <c r="BI4" i="864"/>
  <c r="BJ259" i="64"/>
  <c r="BJ7" i="64"/>
  <c r="BC46" i="861"/>
  <c r="BC87" i="861" s="1"/>
  <c r="BJ3" i="64"/>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4" i="861" s="1"/>
  <c r="T278" i="64"/>
  <c r="T260" i="64"/>
  <c r="T261" i="64"/>
  <c r="T279" i="64"/>
  <c r="T280" i="64"/>
  <c r="T262" i="64"/>
  <c r="AW1" i="860"/>
  <c r="AW7" i="860"/>
  <c r="AW3" i="860"/>
  <c r="AW4" i="860" s="1"/>
  <c r="AX2" i="860"/>
  <c r="CX2071" i="64"/>
  <c r="CY2069" i="64"/>
  <c r="K42" i="206"/>
  <c r="K47" i="206"/>
  <c r="BB1859" i="64"/>
  <c r="BC1857" i="64"/>
  <c r="BC1836" i="64"/>
  <c r="BC1838" i="64" s="1"/>
  <c r="T1955" i="64"/>
  <c r="R1955" i="64"/>
  <c r="AG1792" i="64"/>
  <c r="AG1794" i="64" s="1"/>
  <c r="B176" i="64"/>
  <c r="B192" i="64"/>
  <c r="B945" i="64"/>
  <c r="B466" i="64"/>
  <c r="B2015" i="64"/>
  <c r="B1981" i="64"/>
  <c r="B1357" i="64"/>
  <c r="B1366" i="64"/>
  <c r="R1439" i="64"/>
  <c r="B669" i="64"/>
  <c r="B40" i="64"/>
  <c r="B1086" i="64"/>
  <c r="B1613" i="64"/>
  <c r="B647" i="64"/>
  <c r="B1334" i="64"/>
  <c r="B1426" i="64"/>
  <c r="B1466" i="64"/>
  <c r="B2017" i="64"/>
  <c r="B1427" i="64"/>
  <c r="B1214" i="64"/>
  <c r="B1983" i="64"/>
  <c r="B1360" i="64"/>
  <c r="B1436" i="64"/>
  <c r="J1992" i="64"/>
  <c r="J1993" i="64" s="1"/>
  <c r="B1608" i="64"/>
  <c r="B1216" i="64"/>
  <c r="B1721" i="64"/>
  <c r="B1238" i="64"/>
  <c r="B1391" i="64"/>
  <c r="B1430" i="64"/>
  <c r="B175" i="64"/>
  <c r="B190" i="64"/>
  <c r="B1695" i="64"/>
  <c r="B1392" i="64"/>
  <c r="B1401" i="64"/>
  <c r="B1719" i="64"/>
  <c r="R1475" i="64"/>
  <c r="B191" i="64"/>
  <c r="B472" i="64"/>
  <c r="B1240" i="64"/>
  <c r="B1262" i="64"/>
  <c r="B1462" i="64"/>
  <c r="J1370" i="64"/>
  <c r="B245" i="64"/>
  <c r="B1619" i="64"/>
  <c r="B645" i="64"/>
  <c r="B1332" i="64"/>
  <c r="B2014" i="64"/>
  <c r="B2022" i="64"/>
  <c r="B1980" i="64"/>
  <c r="B1988" i="64"/>
  <c r="B1356" i="64"/>
  <c r="B1395" i="64"/>
  <c r="B1463" i="64"/>
  <c r="B1472" i="64"/>
  <c r="J2064" i="64"/>
  <c r="I1440" i="64"/>
  <c r="I1441" i="64" s="1"/>
  <c r="I1476" i="64"/>
  <c r="B1" i="84"/>
  <c r="R1369" i="64"/>
  <c r="R1991" i="64"/>
  <c r="BH1023" i="64" a="1"/>
  <c r="BI1021" i="64" a="1"/>
  <c r="BI1136" i="64" a="1"/>
  <c r="BI1046" i="64"/>
  <c r="BI732" i="64" a="1"/>
  <c r="T2240" i="64" a="1"/>
  <c r="BI772" i="64" a="1"/>
  <c r="T2206" i="64" a="1"/>
  <c r="BG1024" i="64" a="1"/>
  <c r="BI973" i="64" l="1"/>
  <c r="BI974" i="64" s="1"/>
  <c r="BI976" i="64" s="1"/>
  <c r="BJ971" i="64" a="1"/>
  <c r="BJ971" i="64" s="1"/>
  <c r="BJ972" i="64" a="1"/>
  <c r="BJ972" i="64" s="1"/>
  <c r="BM53" i="1170"/>
  <c r="BM22" i="861" s="1"/>
  <c r="BK56" i="1170"/>
  <c r="BO45" i="1170"/>
  <c r="BO4" i="1170"/>
  <c r="BO18" i="1170"/>
  <c r="BO27" i="1170"/>
  <c r="BO22" i="1170"/>
  <c r="BO19" i="1170"/>
  <c r="BO21" i="1170"/>
  <c r="BO28" i="1170"/>
  <c r="BO30" i="1170"/>
  <c r="BO20" i="1170"/>
  <c r="BO26" i="1170"/>
  <c r="BO29" i="1170"/>
  <c r="BO41" i="1170"/>
  <c r="BO43" i="1170"/>
  <c r="BO42" i="1170"/>
  <c r="BO44" i="1170"/>
  <c r="BN51" i="1170"/>
  <c r="BN36" i="1170"/>
  <c r="BL55" i="1170"/>
  <c r="BN34" i="1170"/>
  <c r="BN49" i="1170"/>
  <c r="BN8" i="1170"/>
  <c r="BN35" i="1170"/>
  <c r="BN50" i="1170"/>
  <c r="BQ2" i="1170"/>
  <c r="BP3" i="1170"/>
  <c r="BP7" i="1170"/>
  <c r="BP1" i="1170"/>
  <c r="BN33" i="1170"/>
  <c r="BN23" i="1170"/>
  <c r="BN48" i="1170"/>
  <c r="BN37" i="1170"/>
  <c r="BN52" i="1170"/>
  <c r="BM38" i="1170"/>
  <c r="BM17" i="861"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4" i="64"/>
  <c r="BD1816"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D46" i="861"/>
  <c r="BD87" i="861" s="1"/>
  <c r="BK1" i="64"/>
  <c r="BL2" i="64"/>
  <c r="BK3" i="64"/>
  <c r="BJ24" i="864"/>
  <c r="BJ94"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2" i="64" a="1"/>
  <c r="T2052" i="64" s="1"/>
  <c r="T2053" i="64" a="1"/>
  <c r="T2053" i="64" s="1"/>
  <c r="T2054" i="64" a="1"/>
  <c r="T2054" i="64" s="1"/>
  <c r="T2058" i="64" a="1"/>
  <c r="T2058" i="64" s="1"/>
  <c r="T2056" i="64" a="1"/>
  <c r="T2056" i="64" s="1"/>
  <c r="T2059" i="64" a="1"/>
  <c r="T2059" i="64" s="1"/>
  <c r="T2060" i="64" a="1"/>
  <c r="T2060" i="64" s="1"/>
  <c r="T2055" i="64" a="1"/>
  <c r="T2055" i="64" s="1"/>
  <c r="T2057" i="64" a="1"/>
  <c r="T2057" i="64" s="1"/>
  <c r="T435" i="64" a="1"/>
  <c r="T435" i="64" s="1"/>
  <c r="T413" i="64" a="1"/>
  <c r="T413" i="64" s="1"/>
  <c r="T436" i="64" a="1"/>
  <c r="T436" i="64" s="1"/>
  <c r="CY2071" i="64"/>
  <c r="CZ2069" i="64"/>
  <c r="T2206" i="64"/>
  <c r="T2240"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6" i="64"/>
  <c r="K37" i="206"/>
  <c r="T2498" i="64" a="1"/>
  <c r="T2498" i="64" s="1"/>
  <c r="T2144" i="64" a="1"/>
  <c r="T2144" i="64" s="1"/>
  <c r="T2164" i="64" a="1"/>
  <c r="T2164" i="64" s="1"/>
  <c r="BD1857" i="64"/>
  <c r="BC1859" i="64"/>
  <c r="BD1836" i="64"/>
  <c r="BD1838" i="64" s="1"/>
  <c r="T1763" i="64" a="1"/>
  <c r="T1763" i="64" s="1"/>
  <c r="T1764" i="64" a="1"/>
  <c r="T1764" i="64" s="1"/>
  <c r="T1755" i="64" a="1"/>
  <c r="T1755" i="64" s="1"/>
  <c r="T1754" i="64" a="1"/>
  <c r="T1754" i="64" s="1"/>
  <c r="T1745" i="64" a="1"/>
  <c r="T1745" i="64" s="1"/>
  <c r="T1746" i="64" a="1"/>
  <c r="T1746" i="64" s="1"/>
  <c r="T2185" i="64" a="1"/>
  <c r="T2185" i="64" s="1"/>
  <c r="T1956" i="64"/>
  <c r="U1955" i="64"/>
  <c r="U1956" i="64" s="1"/>
  <c r="K33" i="206"/>
  <c r="K32" i="206"/>
  <c r="K31" i="206"/>
  <c r="K30" i="206"/>
  <c r="AH1792" i="64"/>
  <c r="AH1794" i="64" s="1"/>
  <c r="S1959" i="64"/>
  <c r="R1370" i="64"/>
  <c r="R1440" i="64"/>
  <c r="R1993" i="64"/>
  <c r="R1992" i="64"/>
  <c r="R1476" i="64"/>
  <c r="I1477" i="64"/>
  <c r="U2206" i="64" a="1"/>
  <c r="BJ1046" i="64"/>
  <c r="T2143" i="64" a="1"/>
  <c r="T437" i="64" a="1"/>
  <c r="U2240" i="64" a="1"/>
  <c r="BJ772" i="64" a="1"/>
  <c r="T2186" i="64" a="1"/>
  <c r="T698" i="64" a="1"/>
  <c r="BI1023" i="64" a="1"/>
  <c r="BJ1021" i="64" a="1"/>
  <c r="T2165" i="64" a="1"/>
  <c r="DL621" i="64" a="1"/>
  <c r="T1750" i="64" a="1"/>
  <c r="T1751" i="64" a="1"/>
  <c r="BJ1136" i="64" a="1"/>
  <c r="BJ732" i="64" a="1"/>
  <c r="BH1024" i="64" a="1"/>
  <c r="BJ973" i="64" l="1"/>
  <c r="BJ974" i="64" s="1"/>
  <c r="BJ976" i="64" s="1"/>
  <c r="BK971" i="64" a="1"/>
  <c r="BK971" i="64" s="1"/>
  <c r="BK972" i="64" a="1"/>
  <c r="BK972" i="64" s="1"/>
  <c r="BO35" i="1170"/>
  <c r="BO50" i="1170"/>
  <c r="BO36" i="1170"/>
  <c r="BO51" i="1170"/>
  <c r="BN53" i="1170"/>
  <c r="BN22" i="861" s="1"/>
  <c r="BL56" i="1170"/>
  <c r="BO34" i="1170"/>
  <c r="BO49" i="1170"/>
  <c r="BN38" i="1170"/>
  <c r="BN17" i="861" s="1"/>
  <c r="BO37" i="1170"/>
  <c r="BO52" i="1170"/>
  <c r="BO33" i="1170"/>
  <c r="BO48" i="1170"/>
  <c r="BO23" i="1170"/>
  <c r="BO8" i="1170"/>
  <c r="BP45" i="1170"/>
  <c r="BP43" i="1170"/>
  <c r="BP41" i="1170"/>
  <c r="BP42" i="1170"/>
  <c r="BP4" i="1170"/>
  <c r="BP21" i="1170"/>
  <c r="BP19" i="1170"/>
  <c r="BP26" i="1170"/>
  <c r="BP20" i="1170"/>
  <c r="BP28" i="1170"/>
  <c r="BP30" i="1170"/>
  <c r="BP29" i="1170"/>
  <c r="BP27" i="1170"/>
  <c r="BP44" i="1170"/>
  <c r="BP18" i="1170"/>
  <c r="BP22" i="1170"/>
  <c r="BR2" i="1170"/>
  <c r="BQ3" i="1170"/>
  <c r="BQ7" i="1170"/>
  <c r="BQ1" i="1170"/>
  <c r="BM55" i="1170"/>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57" i="64"/>
  <c r="T1954" i="64" s="1"/>
  <c r="T1959" i="64" s="1"/>
  <c r="BE1814" i="64"/>
  <c r="BE1816"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AC70" i="861"/>
  <c r="BK4" i="864"/>
  <c r="BL259" i="64"/>
  <c r="BL7" i="64"/>
  <c r="BK8" i="64" s="1"/>
  <c r="BJ8" i="64"/>
  <c r="BE46" i="861"/>
  <c r="BE87" i="861" s="1"/>
  <c r="BL1" i="64"/>
  <c r="BM2" i="64"/>
  <c r="BL3" i="64"/>
  <c r="BK24" i="864"/>
  <c r="BK94"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1" i="64"/>
  <c r="U2052" i="64" a="1"/>
  <c r="U2052" i="64" s="1"/>
  <c r="U2053" i="64" a="1"/>
  <c r="U2053" i="64" s="1"/>
  <c r="U2054" i="64" a="1"/>
  <c r="U2054" i="64" s="1"/>
  <c r="U2055" i="64" a="1"/>
  <c r="U2055" i="64" s="1"/>
  <c r="U2056" i="64" a="1"/>
  <c r="U2056" i="64" s="1"/>
  <c r="U2057" i="64" a="1"/>
  <c r="U2057" i="64" s="1"/>
  <c r="U2058" i="64" a="1"/>
  <c r="U2058" i="64" s="1"/>
  <c r="U2059" i="64" a="1"/>
  <c r="U2059" i="64" s="1"/>
  <c r="U2060" i="64" a="1"/>
  <c r="U2060" i="64" s="1"/>
  <c r="CZ2071" i="64"/>
  <c r="DA2069" i="64"/>
  <c r="U436" i="64" a="1"/>
  <c r="U436" i="64" s="1"/>
  <c r="U435" i="64" a="1"/>
  <c r="U435" i="64" s="1"/>
  <c r="U413" i="64" a="1"/>
  <c r="U413" i="64" s="1"/>
  <c r="U2206" i="64"/>
  <c r="U2240" i="64"/>
  <c r="CO193" i="64"/>
  <c r="CP190" i="64"/>
  <c r="DL621" i="64"/>
  <c r="T2165" i="64"/>
  <c r="T2143" i="64"/>
  <c r="U2498" i="64" a="1"/>
  <c r="U2498" i="64" s="1"/>
  <c r="U2144" i="64" a="1"/>
  <c r="U2144" i="64" s="1"/>
  <c r="U2164" i="64" a="1"/>
  <c r="U2164" i="64" s="1"/>
  <c r="BD1859" i="64"/>
  <c r="BE1857" i="64"/>
  <c r="BE1836" i="64"/>
  <c r="BE1838" i="64" s="1"/>
  <c r="U1764" i="64" a="1"/>
  <c r="U1764" i="64" s="1"/>
  <c r="U1763" i="64" a="1"/>
  <c r="U1763" i="64" s="1"/>
  <c r="U1754" i="64" a="1"/>
  <c r="U1754" i="64" s="1"/>
  <c r="U1755" i="64" a="1"/>
  <c r="U1755" i="64" s="1"/>
  <c r="T1751" i="64"/>
  <c r="T1750" i="64"/>
  <c r="U1745" i="64" a="1"/>
  <c r="U1745" i="64" s="1"/>
  <c r="U1746" i="64" a="1"/>
  <c r="U1746" i="64" s="1"/>
  <c r="T2186" i="64"/>
  <c r="U2185" i="64" a="1"/>
  <c r="U2185" i="64" s="1"/>
  <c r="V1955" i="64"/>
  <c r="V1956" i="64" s="1"/>
  <c r="AI1792" i="64"/>
  <c r="AI1794" i="64" s="1"/>
  <c r="R1477" i="64"/>
  <c r="U698" i="64" a="1"/>
  <c r="BJ1023" i="64" a="1"/>
  <c r="BK1046" i="64"/>
  <c r="V2240" i="64" a="1"/>
  <c r="U437" i="64" a="1"/>
  <c r="U2143" i="64" a="1"/>
  <c r="V2206" i="64" a="1"/>
  <c r="U2165" i="64" a="1"/>
  <c r="U2186" i="64" a="1"/>
  <c r="U1750" i="64" a="1"/>
  <c r="BI1024" i="64" a="1"/>
  <c r="BK732" i="64" a="1"/>
  <c r="BK772" i="64" a="1"/>
  <c r="BK1021" i="64" a="1"/>
  <c r="U1751" i="64" a="1"/>
  <c r="BK1136" i="64" a="1"/>
  <c r="BK973" i="64" l="1"/>
  <c r="BK974" i="64" s="1"/>
  <c r="BK976" i="64" s="1"/>
  <c r="BL971" i="64" a="1"/>
  <c r="BL971" i="64" s="1"/>
  <c r="BL972" i="64" a="1"/>
  <c r="BL972" i="64" s="1"/>
  <c r="BP8" i="1170"/>
  <c r="BM56" i="1170"/>
  <c r="BP34" i="1170"/>
  <c r="BP49" i="1170"/>
  <c r="BN55" i="1170"/>
  <c r="BP36" i="1170"/>
  <c r="BP51" i="1170"/>
  <c r="BQ20" i="1170"/>
  <c r="BQ41" i="1170"/>
  <c r="BQ26" i="1170"/>
  <c r="BQ30" i="1170"/>
  <c r="BQ29" i="1170"/>
  <c r="BQ45" i="1170"/>
  <c r="BQ22" i="1170"/>
  <c r="BQ43" i="1170"/>
  <c r="BQ44" i="1170"/>
  <c r="BQ42" i="1170"/>
  <c r="BQ4" i="1170"/>
  <c r="BQ18" i="1170"/>
  <c r="BQ19" i="1170"/>
  <c r="BQ21" i="1170"/>
  <c r="BQ27" i="1170"/>
  <c r="BQ28" i="1170"/>
  <c r="BP37" i="1170"/>
  <c r="BP52" i="1170"/>
  <c r="BP23" i="1170"/>
  <c r="BP48" i="1170"/>
  <c r="BP33" i="1170"/>
  <c r="BS2" i="1170"/>
  <c r="BR3" i="1170"/>
  <c r="BR1" i="1170"/>
  <c r="BR7" i="1170"/>
  <c r="BO53" i="1170"/>
  <c r="BO22" i="861" s="1"/>
  <c r="BO38" i="1170"/>
  <c r="BO17" i="861" s="1"/>
  <c r="BP35" i="1170"/>
  <c r="BP50" i="1170"/>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69" i="64"/>
  <c r="T1957" i="64"/>
  <c r="U1954" i="64" s="1"/>
  <c r="U1959" i="64" s="1"/>
  <c r="BF1814" i="64"/>
  <c r="BF1816"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F46" i="861"/>
  <c r="BF87" i="861" s="1"/>
  <c r="BN2" i="64"/>
  <c r="BM1" i="64"/>
  <c r="BM3" i="64"/>
  <c r="BL24" i="864"/>
  <c r="BL94"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2" i="64" a="1"/>
  <c r="V2052" i="64" s="1"/>
  <c r="V2053" i="64" a="1"/>
  <c r="V2053" i="64" s="1"/>
  <c r="V2054" i="64" a="1"/>
  <c r="V2054" i="64" s="1"/>
  <c r="V2055" i="64" a="1"/>
  <c r="V2055" i="64" s="1"/>
  <c r="V2056" i="64" a="1"/>
  <c r="V2056" i="64" s="1"/>
  <c r="V2058" i="64" a="1"/>
  <c r="V2058" i="64" s="1"/>
  <c r="V2059" i="64" a="1"/>
  <c r="V2059" i="64" s="1"/>
  <c r="V2060" i="64" a="1"/>
  <c r="V2060" i="64" s="1"/>
  <c r="V2057" i="64" a="1"/>
  <c r="V2057" i="64" s="1"/>
  <c r="U2061" i="64"/>
  <c r="DA2071" i="64"/>
  <c r="DB2069" i="64"/>
  <c r="V436" i="64" a="1"/>
  <c r="V436" i="64" s="1"/>
  <c r="V435" i="64" a="1"/>
  <c r="V435" i="64" s="1"/>
  <c r="V413" i="64" a="1"/>
  <c r="V413" i="64" s="1"/>
  <c r="V2206" i="64"/>
  <c r="V2240" i="64"/>
  <c r="CQ190" i="64"/>
  <c r="CQ193" i="64" s="1"/>
  <c r="CP193" i="64"/>
  <c r="U2165" i="64"/>
  <c r="U2143" i="64"/>
  <c r="V2144" i="64" a="1"/>
  <c r="V2144" i="64" s="1"/>
  <c r="V2164" i="64" a="1"/>
  <c r="V2164" i="64" s="1"/>
  <c r="BF1857" i="64"/>
  <c r="BE1859" i="64"/>
  <c r="BF1836" i="64"/>
  <c r="BF1838" i="64" s="1"/>
  <c r="V2498" i="64" a="1"/>
  <c r="V2498" i="64" s="1"/>
  <c r="T1758" i="64"/>
  <c r="T1767" i="64"/>
  <c r="T1759" i="64"/>
  <c r="T1768" i="64"/>
  <c r="V1764" i="64" a="1"/>
  <c r="V1764" i="64" s="1"/>
  <c r="V1763" i="64" a="1"/>
  <c r="V1763" i="64" s="1"/>
  <c r="V1746" i="64" a="1"/>
  <c r="V1746" i="64" s="1"/>
  <c r="V1754" i="64" a="1"/>
  <c r="V1754" i="64" s="1"/>
  <c r="V1755" i="64" a="1"/>
  <c r="V1755" i="64" s="1"/>
  <c r="U1751" i="64"/>
  <c r="U1750" i="64"/>
  <c r="V2185" i="64" a="1"/>
  <c r="V2185" i="64" s="1"/>
  <c r="V1745" i="64" a="1"/>
  <c r="V1745" i="64" s="1"/>
  <c r="U2186" i="64"/>
  <c r="W1955" i="64"/>
  <c r="W1956" i="64" s="1"/>
  <c r="AJ1792" i="64"/>
  <c r="AJ1794" i="64" s="1"/>
  <c r="BL772" i="64" a="1"/>
  <c r="V2143" i="64" a="1"/>
  <c r="BL1136" i="64" a="1"/>
  <c r="BL1046" i="64"/>
  <c r="BL1021" i="64" a="1"/>
  <c r="V437" i="64" a="1"/>
  <c r="BL732" i="64" a="1"/>
  <c r="BK1023" i="64" a="1"/>
  <c r="V698" i="64" a="1"/>
  <c r="V2186" i="64" a="1"/>
  <c r="V2165" i="64" a="1"/>
  <c r="W2206" i="64" a="1"/>
  <c r="W2240" i="64" a="1"/>
  <c r="V1750" i="64" a="1"/>
  <c r="V1751" i="64" a="1"/>
  <c r="BJ1024" i="64" a="1"/>
  <c r="BL973" i="64" l="1"/>
  <c r="BL974" i="64" s="1"/>
  <c r="BL976" i="64" s="1"/>
  <c r="BM971" i="64" a="1"/>
  <c r="BM971" i="64" s="1"/>
  <c r="BM972" i="64" a="1"/>
  <c r="BM972" i="64" s="1"/>
  <c r="BQ35" i="1170"/>
  <c r="BQ50" i="1170"/>
  <c r="BO55" i="1170"/>
  <c r="BQ36" i="1170"/>
  <c r="BQ51" i="1170"/>
  <c r="BQ34" i="1170"/>
  <c r="BQ49" i="1170"/>
  <c r="BQ23" i="1170"/>
  <c r="BQ33" i="1170"/>
  <c r="BQ48" i="1170"/>
  <c r="BN56" i="1170"/>
  <c r="BR44" i="1170"/>
  <c r="BR42" i="1170"/>
  <c r="BR4" i="1170"/>
  <c r="BR20" i="1170"/>
  <c r="BR22" i="1170"/>
  <c r="BR29" i="1170"/>
  <c r="BR19" i="1170"/>
  <c r="BR21" i="1170"/>
  <c r="BR26" i="1170"/>
  <c r="BR27" i="1170"/>
  <c r="BR28" i="1170"/>
  <c r="BR30" i="1170"/>
  <c r="BR18" i="1170"/>
  <c r="BR45" i="1170"/>
  <c r="BR41" i="1170"/>
  <c r="BR43" i="1170"/>
  <c r="BT2" i="1170"/>
  <c r="BS3" i="1170"/>
  <c r="BS1" i="1170"/>
  <c r="BS7" i="1170"/>
  <c r="BR8" i="1170" s="1"/>
  <c r="BP38" i="1170"/>
  <c r="BP17" i="861" s="1"/>
  <c r="BQ52" i="1170"/>
  <c r="BQ37" i="1170"/>
  <c r="BP53" i="1170"/>
  <c r="BP22" i="861" s="1"/>
  <c r="BQ8" i="1170"/>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4" i="64"/>
  <c r="BG1816" i="64" s="1"/>
  <c r="BM1045" i="64" a="1"/>
  <c r="BM1045" i="64" s="1"/>
  <c r="U2069" i="64"/>
  <c r="U1957" i="64"/>
  <c r="V1954" i="64" s="1"/>
  <c r="V1959"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AD43" i="861"/>
  <c r="AD95" i="861"/>
  <c r="BN259" i="64"/>
  <c r="BN7" i="64"/>
  <c r="BM8" i="64" s="1"/>
  <c r="BL8" i="64"/>
  <c r="BG46" i="861"/>
  <c r="BG87" i="861" s="1"/>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4" i="861" s="1"/>
  <c r="BL32" i="861"/>
  <c r="W281" i="64"/>
  <c r="X277" i="64"/>
  <c r="X278" i="64"/>
  <c r="X260" i="64"/>
  <c r="X261" i="64"/>
  <c r="X279" i="64"/>
  <c r="X262" i="64"/>
  <c r="X280" i="64"/>
  <c r="W263" i="64"/>
  <c r="BA3" i="860"/>
  <c r="BA4" i="860" s="1"/>
  <c r="BB2" i="860"/>
  <c r="BA1" i="860"/>
  <c r="BA7" i="860"/>
  <c r="V698" i="64"/>
  <c r="V708" i="64" s="1"/>
  <c r="W702" i="64" a="1"/>
  <c r="W702" i="64" s="1"/>
  <c r="W697" i="64" a="1"/>
  <c r="W697" i="64" s="1"/>
  <c r="V437" i="64"/>
  <c r="W2052" i="64" a="1"/>
  <c r="W2052" i="64" s="1"/>
  <c r="W2053" i="64" a="1"/>
  <c r="W2053" i="64" s="1"/>
  <c r="W2054" i="64" a="1"/>
  <c r="W2054" i="64" s="1"/>
  <c r="W2056" i="64" a="1"/>
  <c r="W2056" i="64" s="1"/>
  <c r="W2058" i="64" a="1"/>
  <c r="W2058" i="64" s="1"/>
  <c r="W2059" i="64" a="1"/>
  <c r="W2059" i="64" s="1"/>
  <c r="W2060" i="64" a="1"/>
  <c r="W2060" i="64" s="1"/>
  <c r="W2055" i="64" a="1"/>
  <c r="W2055" i="64" s="1"/>
  <c r="W2057" i="64" a="1"/>
  <c r="W2057" i="64" s="1"/>
  <c r="V2061" i="64"/>
  <c r="W413" i="64" a="1"/>
  <c r="W413" i="64" s="1"/>
  <c r="W436" i="64" a="1"/>
  <c r="W436" i="64" s="1"/>
  <c r="W435" i="64" a="1"/>
  <c r="W435" i="64" s="1"/>
  <c r="DB2071" i="64"/>
  <c r="DC2069" i="64"/>
  <c r="W2206" i="64"/>
  <c r="W2240" i="64"/>
  <c r="CR190" i="64"/>
  <c r="CR193" i="64" s="1"/>
  <c r="V2143" i="64"/>
  <c r="V2165" i="64"/>
  <c r="W2144" i="64" a="1"/>
  <c r="W2144" i="64" s="1"/>
  <c r="W2164" i="64" a="1"/>
  <c r="W2164" i="64" s="1"/>
  <c r="BF1859" i="64"/>
  <c r="BG1857" i="64"/>
  <c r="W2498" i="64" a="1"/>
  <c r="W2498" i="64" s="1"/>
  <c r="BG1836" i="64"/>
  <c r="BG1838" i="64" s="1"/>
  <c r="T1760" i="64"/>
  <c r="U1759" i="64"/>
  <c r="U1768" i="64"/>
  <c r="U1758" i="64"/>
  <c r="U1767" i="64"/>
  <c r="W1764" i="64" a="1"/>
  <c r="W1764" i="64" s="1"/>
  <c r="W1763" i="64" a="1"/>
  <c r="W1763" i="64" s="1"/>
  <c r="V1751" i="64"/>
  <c r="W1754" i="64" a="1"/>
  <c r="W1754" i="64" s="1"/>
  <c r="W1755" i="64" a="1"/>
  <c r="W1755" i="64" s="1"/>
  <c r="V1750" i="64"/>
  <c r="W1745" i="64" a="1"/>
  <c r="W1745" i="64" s="1"/>
  <c r="W1746" i="64" a="1"/>
  <c r="W1746" i="64" s="1"/>
  <c r="V2186" i="64"/>
  <c r="W2185" i="64" a="1"/>
  <c r="W2185" i="64" s="1"/>
  <c r="S620" i="64" a="1"/>
  <c r="S620" i="64" s="1"/>
  <c r="X1955" i="64"/>
  <c r="X1956" i="64" s="1"/>
  <c r="AK1792" i="64"/>
  <c r="DA2421" i="64" a="1"/>
  <c r="DA2421" i="64" s="1"/>
  <c r="BL1023" i="64" a="1"/>
  <c r="BK1024" i="64" a="1"/>
  <c r="W437" i="64" a="1"/>
  <c r="X2206" i="64" a="1"/>
  <c r="X2240" i="64" a="1"/>
  <c r="W698" i="64" a="1"/>
  <c r="BM1021" i="64" a="1"/>
  <c r="W2143" i="64" a="1"/>
  <c r="W2165" i="64" a="1"/>
  <c r="BM1046" i="64"/>
  <c r="W2186" i="64" a="1"/>
  <c r="W1751" i="64" a="1"/>
  <c r="BM772" i="64" a="1"/>
  <c r="BM732" i="64" a="1"/>
  <c r="BM1136" i="64" a="1"/>
  <c r="W1750" i="64" a="1"/>
  <c r="S621" i="64" a="1"/>
  <c r="BM973" i="64" l="1"/>
  <c r="BM974" i="64" s="1"/>
  <c r="BM976" i="64" s="1"/>
  <c r="BN971" i="64" a="1"/>
  <c r="BN971" i="64" s="1"/>
  <c r="BN972" i="64" a="1"/>
  <c r="BN972" i="64" s="1"/>
  <c r="BQ38" i="1170"/>
  <c r="BQ17" i="861" s="1"/>
  <c r="BS21" i="1170"/>
  <c r="BS27" i="1170"/>
  <c r="BS28" i="1170"/>
  <c r="BS20" i="1170"/>
  <c r="BS30" i="1170"/>
  <c r="BS29" i="1170"/>
  <c r="BS45" i="1170"/>
  <c r="BS43" i="1170"/>
  <c r="BS41" i="1170"/>
  <c r="BS44" i="1170"/>
  <c r="BS42" i="1170"/>
  <c r="BS4" i="1170"/>
  <c r="BS26" i="1170"/>
  <c r="BS18" i="1170"/>
  <c r="BS22" i="1170"/>
  <c r="BS19" i="1170"/>
  <c r="BR36" i="1170"/>
  <c r="BR51" i="1170"/>
  <c r="BP55" i="1170"/>
  <c r="BR34" i="1170"/>
  <c r="BR49" i="1170"/>
  <c r="BR37" i="1170"/>
  <c r="BR52" i="1170"/>
  <c r="BR35" i="1170"/>
  <c r="BR50" i="1170"/>
  <c r="BU2" i="1170"/>
  <c r="BT3" i="1170"/>
  <c r="BT1" i="1170"/>
  <c r="BT7" i="1170"/>
  <c r="BS8" i="1170" s="1"/>
  <c r="BO56" i="1170"/>
  <c r="BR33" i="1170"/>
  <c r="BR23" i="1170"/>
  <c r="BR48" i="1170"/>
  <c r="BQ53" i="1170"/>
  <c r="BQ22" i="861"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4" i="64"/>
  <c r="BH1816" i="64" s="1"/>
  <c r="BM112" i="64"/>
  <c r="BN346" i="64" a="1"/>
  <c r="BN346" i="64" s="1"/>
  <c r="BP347" i="64" s="1"/>
  <c r="BN110" i="64" a="1"/>
  <c r="BN110" i="64" s="1"/>
  <c r="BN109" i="64" a="1"/>
  <c r="BN109" i="64" s="1"/>
  <c r="BN108" i="64" a="1"/>
  <c r="BN108" i="64" s="1"/>
  <c r="BN107" i="64" a="1"/>
  <c r="BN107" i="64" s="1"/>
  <c r="BN1045" i="64" a="1"/>
  <c r="BN1045" i="64" s="1"/>
  <c r="V2069" i="64"/>
  <c r="V1957" i="64"/>
  <c r="W1954" i="64" s="1"/>
  <c r="W1957" i="64" s="1"/>
  <c r="X1954"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H46" i="861"/>
  <c r="BH87" i="861" s="1"/>
  <c r="BO3" i="64"/>
  <c r="BP2" i="64"/>
  <c r="BO1" i="64"/>
  <c r="BN24" i="864"/>
  <c r="BN94"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58" i="64" a="1"/>
  <c r="X2058" i="64" s="1"/>
  <c r="X2052" i="64" a="1"/>
  <c r="X2052" i="64" s="1"/>
  <c r="X2053" i="64" a="1"/>
  <c r="X2053" i="64" s="1"/>
  <c r="X2056" i="64" a="1"/>
  <c r="X2056" i="64" s="1"/>
  <c r="X2054" i="64" a="1"/>
  <c r="X2054" i="64" s="1"/>
  <c r="X2059" i="64" a="1"/>
  <c r="X2059" i="64" s="1"/>
  <c r="X2060" i="64" a="1"/>
  <c r="X2060" i="64" s="1"/>
  <c r="X2055" i="64" a="1"/>
  <c r="X2055" i="64" s="1"/>
  <c r="X2057" i="64" a="1"/>
  <c r="X2057" i="64" s="1"/>
  <c r="W2061" i="64"/>
  <c r="DC2071" i="64"/>
  <c r="DD2069" i="64"/>
  <c r="X413" i="64" a="1"/>
  <c r="X413" i="64" s="1"/>
  <c r="X436" i="64" a="1"/>
  <c r="X436" i="64" s="1"/>
  <c r="X435" i="64" a="1"/>
  <c r="X435" i="64" s="1"/>
  <c r="X2240" i="64"/>
  <c r="X2206" i="64"/>
  <c r="CS190" i="64"/>
  <c r="CS193" i="64" s="1"/>
  <c r="W2165" i="64"/>
  <c r="W2143" i="64"/>
  <c r="X2144" i="64" a="1"/>
  <c r="X2144" i="64" s="1"/>
  <c r="X2164" i="64" a="1"/>
  <c r="X2164" i="64" s="1"/>
  <c r="BG1859" i="64"/>
  <c r="BH1857" i="64"/>
  <c r="BH1836" i="64"/>
  <c r="BH1838" i="64" s="1"/>
  <c r="X2498" i="64" a="1"/>
  <c r="X2498" i="64" s="1"/>
  <c r="U1760" i="64"/>
  <c r="T1769" i="64"/>
  <c r="U1769" i="64"/>
  <c r="V1758" i="64"/>
  <c r="V1767" i="64"/>
  <c r="V1759" i="64"/>
  <c r="V1768" i="64"/>
  <c r="X1763" i="64" a="1"/>
  <c r="X1763" i="64" s="1"/>
  <c r="X1764" i="64" a="1"/>
  <c r="X1764" i="64" s="1"/>
  <c r="X1755" i="64" a="1"/>
  <c r="X1755" i="64" s="1"/>
  <c r="X1754" i="64" a="1"/>
  <c r="X1754" i="64" s="1"/>
  <c r="W1751" i="64"/>
  <c r="W1750" i="64"/>
  <c r="X1745" i="64" a="1"/>
  <c r="X1745" i="64" s="1"/>
  <c r="X1746" i="64" a="1"/>
  <c r="X1746" i="64" s="1"/>
  <c r="W2186" i="64"/>
  <c r="X2185" i="64" a="1"/>
  <c r="X2185" i="64" s="1"/>
  <c r="S53" i="64" a="1"/>
  <c r="S53" i="64" s="1"/>
  <c r="CR1216" i="64" a="1"/>
  <c r="CR1216" i="64" s="1"/>
  <c r="DF60" i="64" a="1"/>
  <c r="DF60" i="64" s="1"/>
  <c r="DE60" i="64" a="1"/>
  <c r="DE60" i="64" s="1"/>
  <c r="CY1395" i="64" a="1"/>
  <c r="CY1395" i="64" s="1"/>
  <c r="CU1086" i="64" a="1"/>
  <c r="CU1086" i="64" s="1"/>
  <c r="CU2453" i="64" s="1"/>
  <c r="DE1360" i="64" a="1"/>
  <c r="DE1360" i="64" s="1"/>
  <c r="CZ1667" i="64" a="1"/>
  <c r="CZ1667" i="64" s="1"/>
  <c r="DH1619" i="64" a="1"/>
  <c r="DH1619" i="64" s="1"/>
  <c r="DG1507" i="64" a="1"/>
  <c r="DG1507" i="64" s="1"/>
  <c r="DG945" i="64" a="1"/>
  <c r="DG945" i="64" s="1"/>
  <c r="DG2404" i="64" s="1"/>
  <c r="DF1695" i="64" a="1"/>
  <c r="DF1695" i="64" s="1"/>
  <c r="DG2522" i="64" a="1"/>
  <c r="DG2522" i="64" s="1"/>
  <c r="DE2421" i="64" a="1"/>
  <c r="DE2421" i="64" s="1"/>
  <c r="CO53" i="64" a="1"/>
  <c r="CO53" i="64" s="1"/>
  <c r="CS1667" i="64" a="1"/>
  <c r="CS1667" i="64" s="1"/>
  <c r="CP2421" i="64" a="1"/>
  <c r="CP2421" i="64" s="1"/>
  <c r="CO598" i="64" a="1"/>
  <c r="CO598" i="64" s="1"/>
  <c r="DB1430" i="64" a="1"/>
  <c r="DB1430" i="64" s="1"/>
  <c r="DF2472" i="64" a="1"/>
  <c r="DF2472" i="64" s="1"/>
  <c r="DE1642" i="64" a="1"/>
  <c r="DE1642" i="64" s="1"/>
  <c r="DG466" i="64" a="1"/>
  <c r="DG466" i="64" s="1"/>
  <c r="DG467" i="64" s="1"/>
  <c r="DH389" i="64" a="1"/>
  <c r="DH389" i="64" s="1"/>
  <c r="DH2395" i="64" a="1"/>
  <c r="DH2395" i="64" s="1"/>
  <c r="DG1695" i="64" a="1"/>
  <c r="DG1695"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1" i="64" a="1"/>
  <c r="CR2421" i="64" s="1"/>
  <c r="DF1619" i="64" a="1"/>
  <c r="DF1619" i="64" s="1"/>
  <c r="DE2446" i="64" a="1"/>
  <c r="DE2446" i="64" s="1"/>
  <c r="DF573" i="64" a="1"/>
  <c r="DF573" i="64" s="1"/>
  <c r="DG2472" i="64" a="1"/>
  <c r="DG2472" i="64" s="1"/>
  <c r="DF176" i="64" a="1"/>
  <c r="DF176" i="64" s="1"/>
  <c r="DF177" i="64" s="1"/>
  <c r="DF1704" i="64" s="1"/>
  <c r="CT466" i="64" a="1"/>
  <c r="CT466" i="64" s="1"/>
  <c r="CT467" i="64" s="1"/>
  <c r="CX2395" i="64" a="1"/>
  <c r="CX2395" i="64" s="1"/>
  <c r="CW1665" i="64" a="1"/>
  <c r="CW1665" i="64" s="1"/>
  <c r="DC472" i="64" a="1"/>
  <c r="DC472" i="64" s="1"/>
  <c r="DE647" i="64" a="1"/>
  <c r="DE647" i="64" s="1"/>
  <c r="DG598" i="64" a="1"/>
  <c r="DG598" i="64" s="1"/>
  <c r="CS1466" i="64" a="1"/>
  <c r="CS1466" i="64" s="1"/>
  <c r="CQ1086" i="64" a="1"/>
  <c r="CQ1086" i="64" s="1"/>
  <c r="CQ2453" i="64" s="1"/>
  <c r="CR1608" i="64" a="1"/>
  <c r="CR1608" i="64" s="1"/>
  <c r="CX1332" i="64" a="1"/>
  <c r="CX1332" i="64" s="1"/>
  <c r="DH2522" i="64" a="1"/>
  <c r="DH2522" i="64" s="1"/>
  <c r="DG1430" i="64" a="1"/>
  <c r="DG1430" i="64" s="1"/>
  <c r="DH1673" i="64" a="1"/>
  <c r="DH1673" i="64" s="1"/>
  <c r="DH1613" i="64" a="1"/>
  <c r="DH1613" i="64" s="1"/>
  <c r="DH1086" i="64" a="1"/>
  <c r="DH1086" i="64" s="1"/>
  <c r="DH2453" i="64" s="1"/>
  <c r="DE1673" i="64" a="1"/>
  <c r="DE1673" i="64" s="1"/>
  <c r="DA1360" i="64" a="1"/>
  <c r="DA1360" i="64" s="1"/>
  <c r="CT1360" i="64" a="1"/>
  <c r="CT1360" i="64" s="1"/>
  <c r="CU176" i="64" a="1"/>
  <c r="CU176" i="64" s="1"/>
  <c r="CU177" i="64" s="1"/>
  <c r="CU1704" i="64" s="1"/>
  <c r="DG53" i="64" a="1"/>
  <c r="DG53" i="64" s="1"/>
  <c r="DE1587" i="64" a="1"/>
  <c r="DE1587" i="64" s="1"/>
  <c r="DE1588" i="64" s="1"/>
  <c r="DG1619" i="64" a="1"/>
  <c r="DG1619" i="64" s="1"/>
  <c r="DH598" i="64" a="1"/>
  <c r="DH598" i="64" s="1"/>
  <c r="DG669" i="64" a="1"/>
  <c r="DG669" i="64" s="1"/>
  <c r="DE1608" i="64" a="1"/>
  <c r="DE1608" i="64" s="1"/>
  <c r="CP1665" i="64" a="1"/>
  <c r="CP1665" i="64" s="1"/>
  <c r="CY55" i="64" a="1"/>
  <c r="CY55" i="64" s="1"/>
  <c r="CY60" i="64" a="1"/>
  <c r="CY60" i="64" s="1"/>
  <c r="CX55" i="64" a="1"/>
  <c r="CX55" i="64" s="1"/>
  <c r="CY1613" i="64" a="1"/>
  <c r="CY1613" i="64" s="1"/>
  <c r="DE1216" i="64" a="1"/>
  <c r="DE1216" i="64" s="1"/>
  <c r="DH2446" i="64" a="1"/>
  <c r="DH2446" i="64" s="1"/>
  <c r="DH2472" i="64" a="1"/>
  <c r="DH2472" i="64" s="1"/>
  <c r="DE1613" i="64" a="1"/>
  <c r="DE1613" i="64" s="1"/>
  <c r="DH1587" i="64" a="1"/>
  <c r="DH1587" i="64" s="1"/>
  <c r="DH1588" i="64" s="1"/>
  <c r="DF1262" i="64" a="1"/>
  <c r="DF1262" i="64" s="1"/>
  <c r="DE389" i="64" a="1"/>
  <c r="DE389" i="64" s="1"/>
  <c r="DH573" i="64" a="1"/>
  <c r="DH573" i="64" s="1"/>
  <c r="DG1332" i="64" a="1"/>
  <c r="DG1332" i="64" s="1"/>
  <c r="DH945" i="64" a="1"/>
  <c r="DH945" i="64" s="1"/>
  <c r="DH2404" i="64" s="1"/>
  <c r="DG573" i="64" a="1"/>
  <c r="DG573" i="64" s="1"/>
  <c r="DF55" i="64" a="1"/>
  <c r="DF55" i="64" s="1"/>
  <c r="DE1086" i="64" a="1"/>
  <c r="DE1086" i="64" s="1"/>
  <c r="DE2453" i="64" s="1"/>
  <c r="DF669" i="64" a="1"/>
  <c r="DF669" i="64" s="1"/>
  <c r="DG568" i="64" a="1"/>
  <c r="DG568" i="64" s="1"/>
  <c r="DH1262" i="64" a="1"/>
  <c r="DH1262" i="64" s="1"/>
  <c r="DF2522" i="64" a="1"/>
  <c r="DF2522" i="64" s="1"/>
  <c r="DG412" i="64" a="1"/>
  <c r="DG412" i="64" s="1"/>
  <c r="DH2421" i="64" a="1"/>
  <c r="DH2421" i="64" s="1"/>
  <c r="DF1332" i="64" a="1"/>
  <c r="DF1332" i="64" s="1"/>
  <c r="CS598" i="64" a="1"/>
  <c r="CS598" i="64" s="1"/>
  <c r="DA1608" i="64" a="1"/>
  <c r="DA1608" i="64" s="1"/>
  <c r="DD1334" i="64" a="1"/>
  <c r="DD1334" i="64" s="1"/>
  <c r="DD1587" i="64" a="1"/>
  <c r="DD1587" i="64" s="1"/>
  <c r="DD1588" i="64" s="1"/>
  <c r="DB1619" i="64" a="1"/>
  <c r="DB1619" i="64" s="1"/>
  <c r="CT1642" i="64" a="1"/>
  <c r="CT1642" i="64" s="1"/>
  <c r="CS945" i="64" a="1"/>
  <c r="CS945" i="64" s="1"/>
  <c r="CS2404" i="64" s="1"/>
  <c r="CR1613" i="64" a="1"/>
  <c r="CR1613" i="64" s="1"/>
  <c r="CV1695" i="64" a="1"/>
  <c r="CV1695" i="64" s="1"/>
  <c r="CT60" i="64" a="1"/>
  <c r="CT60" i="64" s="1"/>
  <c r="CU1334" i="64" a="1"/>
  <c r="CU1334" i="64" s="1"/>
  <c r="CU1642" i="64" a="1"/>
  <c r="CU1642" i="64" s="1"/>
  <c r="CZ945" i="64" a="1"/>
  <c r="CZ945" i="64" s="1"/>
  <c r="CZ2404" i="64" s="1"/>
  <c r="CZ1430" i="64" a="1"/>
  <c r="CZ1430" i="64" s="1"/>
  <c r="CS1360" i="64" a="1"/>
  <c r="CS1360" i="64" s="1"/>
  <c r="CO55" i="64" a="1"/>
  <c r="CO55" i="64" s="1"/>
  <c r="CV1642" i="64" a="1"/>
  <c r="CV1642" i="64" s="1"/>
  <c r="CP645" i="64" a="1"/>
  <c r="CP645" i="64" s="1"/>
  <c r="CW1216" i="64" a="1"/>
  <c r="CW1216" i="64" s="1"/>
  <c r="CZ1360" i="64" a="1"/>
  <c r="CZ1360" i="64" s="1"/>
  <c r="CP1086" i="64" a="1"/>
  <c r="CP1086" i="64" s="1"/>
  <c r="CP2453" i="64" s="1"/>
  <c r="CQ573" i="64" a="1"/>
  <c r="CQ573" i="64" s="1"/>
  <c r="CT1667" i="64" a="1"/>
  <c r="CT1667" i="64" s="1"/>
  <c r="CP2446" i="64" a="1"/>
  <c r="CP2446" i="64" s="1"/>
  <c r="CR2472" i="64" a="1"/>
  <c r="CR2472" i="64" s="1"/>
  <c r="CV1332" i="64" a="1"/>
  <c r="CV1332" i="64" s="1"/>
  <c r="DA1642" i="64" a="1"/>
  <c r="DA1642" i="64" s="1"/>
  <c r="CU2421" i="64" a="1"/>
  <c r="CU2421" i="64" s="1"/>
  <c r="CT1430" i="64" a="1"/>
  <c r="CT1430" i="64" s="1"/>
  <c r="DF1642" i="64" a="1"/>
  <c r="DF1642" i="64" s="1"/>
  <c r="DE1332" i="64" a="1"/>
  <c r="DE1332" i="64" s="1"/>
  <c r="DE2472" i="64" a="1"/>
  <c r="DE2472" i="64" s="1"/>
  <c r="DF568" i="64" a="1"/>
  <c r="DF568" i="64" s="1"/>
  <c r="DG1395" i="64" a="1"/>
  <c r="DG1395" i="64" s="1"/>
  <c r="DG1673" i="64" a="1"/>
  <c r="DG1673" i="64" s="1"/>
  <c r="DF2395" i="64" a="1"/>
  <c r="DF2395" i="64" s="1"/>
  <c r="DH1667" i="64" a="1"/>
  <c r="DH1667" i="64" s="1"/>
  <c r="CP1619" i="64" a="1"/>
  <c r="CP1619" i="64" s="1"/>
  <c r="CV1507" i="64" a="1"/>
  <c r="CV1507" i="64" s="1"/>
  <c r="CZ2421" i="64" a="1"/>
  <c r="CZ2421" i="64" s="1"/>
  <c r="DB1334" i="64" a="1"/>
  <c r="DB1334" i="64" s="1"/>
  <c r="DC1430" i="64" a="1"/>
  <c r="DC1430" i="64" s="1"/>
  <c r="DB1507" i="64" a="1"/>
  <c r="DB1507" i="64" s="1"/>
  <c r="DD1673" i="64" a="1"/>
  <c r="DD1673" i="64" s="1"/>
  <c r="CQ1430" i="64" a="1"/>
  <c r="CQ1430" i="64" s="1"/>
  <c r="CV1466" i="64" a="1"/>
  <c r="CV1466" i="64" s="1"/>
  <c r="CP1360" i="64" a="1"/>
  <c r="CP1360" i="64" s="1"/>
  <c r="CR945" i="64" a="1"/>
  <c r="CR945" i="64" s="1"/>
  <c r="CR2404" i="64" s="1"/>
  <c r="CP945" i="64" a="1"/>
  <c r="CP945" i="64" s="1"/>
  <c r="CP2404" i="64" s="1"/>
  <c r="CT412" i="64" a="1"/>
  <c r="CT412" i="64" s="1"/>
  <c r="CP1667" i="64" a="1"/>
  <c r="CP1667" i="64" s="1"/>
  <c r="CZ1466" i="64" a="1"/>
  <c r="CZ1466" i="64" s="1"/>
  <c r="CU1430" i="64" a="1"/>
  <c r="CU1430" i="64" s="1"/>
  <c r="CQ2395" i="64" a="1"/>
  <c r="CQ2395" i="64" s="1"/>
  <c r="CY1086" i="64" a="1"/>
  <c r="CY1086" i="64" s="1"/>
  <c r="CY2453" i="64" s="1"/>
  <c r="CW472" i="64" a="1"/>
  <c r="CW472" i="64" s="1"/>
  <c r="CQ1642" i="64" a="1"/>
  <c r="CQ1642" i="64" s="1"/>
  <c r="CV1665" i="64" a="1"/>
  <c r="CV1665" i="64" s="1"/>
  <c r="CP1332" i="64" a="1"/>
  <c r="CP1332" i="64" s="1"/>
  <c r="CP176" i="64" a="1"/>
  <c r="CP176" i="64" s="1"/>
  <c r="CP177" i="64" s="1"/>
  <c r="CP1704" i="64" s="1"/>
  <c r="CU1665" i="64" a="1"/>
  <c r="CU1665" i="64" s="1"/>
  <c r="CP1430" i="64" a="1"/>
  <c r="CP1430" i="64" s="1"/>
  <c r="CS466" i="64" a="1"/>
  <c r="CS466" i="64" s="1"/>
  <c r="CS467" i="64" s="1"/>
  <c r="CW1507" i="64" a="1"/>
  <c r="CW1507" i="64" s="1"/>
  <c r="CY1216" i="64" a="1"/>
  <c r="CY1216" i="64" s="1"/>
  <c r="CS2446" i="64" a="1"/>
  <c r="CS2446"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5" i="64" a="1"/>
  <c r="DG2395" i="64" s="1"/>
  <c r="DE1507" i="64" a="1"/>
  <c r="DE1507" i="64" s="1"/>
  <c r="DF1667" i="64" a="1"/>
  <c r="DF1667" i="64" s="1"/>
  <c r="DG1613" i="64" a="1"/>
  <c r="DG1613" i="64" s="1"/>
  <c r="DE176" i="64" a="1"/>
  <c r="DE176" i="64" s="1"/>
  <c r="DE177" i="64" s="1"/>
  <c r="DE1704" i="64" s="1"/>
  <c r="DE55" i="64" a="1"/>
  <c r="DE55" i="64" s="1"/>
  <c r="DE1334" i="64" a="1"/>
  <c r="DE1334" i="64" s="1"/>
  <c r="DF945" i="64" a="1"/>
  <c r="DF945" i="64" s="1"/>
  <c r="DF2404" i="64" s="1"/>
  <c r="DG2421" i="64" a="1"/>
  <c r="DG2421" i="64" s="1"/>
  <c r="DH1216" i="64" a="1"/>
  <c r="DH1216" i="64" s="1"/>
  <c r="DF645" i="64" a="1"/>
  <c r="DF645" i="64" s="1"/>
  <c r="CS2472" i="64" a="1"/>
  <c r="CS2472" i="64" s="1"/>
  <c r="CU389" i="64" a="1"/>
  <c r="CU389" i="64" s="1"/>
  <c r="CO1507" i="64" a="1"/>
  <c r="CO1507" i="64" s="1"/>
  <c r="CY669" i="64" a="1"/>
  <c r="CY669" i="64" s="1"/>
  <c r="DC1466" i="64" a="1"/>
  <c r="DC1466" i="64" s="1"/>
  <c r="DC60" i="64" a="1"/>
  <c r="DC60" i="64" s="1"/>
  <c r="DA1619" i="64" a="1"/>
  <c r="DA1619" i="64" s="1"/>
  <c r="CT2472" i="64" a="1"/>
  <c r="CT2472" i="64" s="1"/>
  <c r="CR1642" i="64" a="1"/>
  <c r="CR1642" i="64" s="1"/>
  <c r="CR60" i="64" a="1"/>
  <c r="CR60" i="64" s="1"/>
  <c r="CQ1395" i="64" a="1"/>
  <c r="CQ1395" i="64" s="1"/>
  <c r="CP1673" i="64" a="1"/>
  <c r="CP1673" i="64" s="1"/>
  <c r="CZ55" i="64" a="1"/>
  <c r="CZ55" i="64" s="1"/>
  <c r="CY1608" i="64" a="1"/>
  <c r="CY1608" i="64" s="1"/>
  <c r="CQ1673" i="64" a="1"/>
  <c r="CQ1673" i="64" s="1"/>
  <c r="CR1507" i="64" a="1"/>
  <c r="CR1507" i="64" s="1"/>
  <c r="CS1587" i="64" a="1"/>
  <c r="CS1587" i="64" s="1"/>
  <c r="CS1588" i="64" s="1"/>
  <c r="CQ1665" i="64" a="1"/>
  <c r="CQ1665" i="64" s="1"/>
  <c r="CQ472" i="64" a="1"/>
  <c r="CQ472" i="64" s="1"/>
  <c r="CT1466" i="64" a="1"/>
  <c r="CT1466" i="64" s="1"/>
  <c r="CY2421" i="64" a="1"/>
  <c r="CY2421" i="64" s="1"/>
  <c r="CS1695" i="64" a="1"/>
  <c r="CS1695" i="64" s="1"/>
  <c r="CS573" i="64" a="1"/>
  <c r="CS573" i="64" s="1"/>
  <c r="CW1695" i="64" a="1"/>
  <c r="CW1695" i="64" s="1"/>
  <c r="CY1667" i="64" a="1"/>
  <c r="CY1667" i="64" s="1"/>
  <c r="CU669" i="64" a="1"/>
  <c r="CU669" i="64" s="1"/>
  <c r="CR1466" i="64" a="1"/>
  <c r="CR1466" i="64" s="1"/>
  <c r="CU1587" i="64" a="1"/>
  <c r="CU1587" i="64" s="1"/>
  <c r="CU1588" i="64" s="1"/>
  <c r="CP573" i="64" a="1"/>
  <c r="CP573" i="64" s="1"/>
  <c r="CU1214" i="64" a="1"/>
  <c r="CU1214" i="64" s="1"/>
  <c r="CQ389" i="64" a="1"/>
  <c r="CQ389" i="64" s="1"/>
  <c r="CO1262" i="64" a="1"/>
  <c r="CO1262" i="64" s="1"/>
  <c r="DE2522" i="64" a="1"/>
  <c r="DE2522" i="64" s="1"/>
  <c r="DF1608" i="64" a="1"/>
  <c r="DF1608" i="64" s="1"/>
  <c r="DG1216" i="64" a="1"/>
  <c r="DG1216" i="64" s="1"/>
  <c r="DH1665" i="64" a="1"/>
  <c r="DH1665" i="64" s="1"/>
  <c r="DF2446" i="64" a="1"/>
  <c r="DF2446" i="64" s="1"/>
  <c r="DF53" i="64" a="1"/>
  <c r="DF53" i="64" s="1"/>
  <c r="DF1086" i="64" a="1"/>
  <c r="DF1086" i="64" s="1"/>
  <c r="DF2453" i="64" s="1"/>
  <c r="DH1214" i="64" a="1"/>
  <c r="DH1214" i="64" s="1"/>
  <c r="DG1334" i="64" a="1"/>
  <c r="DG1334" i="64" s="1"/>
  <c r="DH1430" i="64" a="1"/>
  <c r="DH1430" i="64" s="1"/>
  <c r="DH1334" i="64" a="1"/>
  <c r="DH1334" i="64" s="1"/>
  <c r="DH1642" i="64" a="1"/>
  <c r="DH1642" i="64" s="1"/>
  <c r="DH55" i="64" a="1"/>
  <c r="DH55" i="64" s="1"/>
  <c r="DF466" i="64" a="1"/>
  <c r="DF466" i="64" s="1"/>
  <c r="DF467" i="64" s="1"/>
  <c r="DE1466" i="64" a="1"/>
  <c r="DE1466" i="64" s="1"/>
  <c r="DG60" i="64" a="1"/>
  <c r="DG60" i="64" s="1"/>
  <c r="DG2446" i="64" a="1"/>
  <c r="DG2446"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4" i="64" s="1"/>
  <c r="CR1262" i="64" a="1"/>
  <c r="CR1262" i="64" s="1"/>
  <c r="CW1587" i="64" a="1"/>
  <c r="CW1587" i="64" s="1"/>
  <c r="CW1588" i="64" s="1"/>
  <c r="CW176" i="64" a="1"/>
  <c r="CW176" i="64" s="1"/>
  <c r="CW177" i="64" s="1"/>
  <c r="CW1704"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4" i="64" s="1"/>
  <c r="CP669" i="64" a="1"/>
  <c r="CP669" i="64" s="1"/>
  <c r="CZ1262" i="64" a="1"/>
  <c r="CZ1262" i="64" s="1"/>
  <c r="DG1086" i="64" a="1"/>
  <c r="DG1086" i="64" s="1"/>
  <c r="DG2453" i="64" s="1"/>
  <c r="DF1214" i="64" a="1"/>
  <c r="DF1214" i="64" s="1"/>
  <c r="DE466" i="64" a="1"/>
  <c r="DE466" i="64" s="1"/>
  <c r="DE467" i="64" s="1"/>
  <c r="DF1587" i="64" a="1"/>
  <c r="DF1587" i="64" s="1"/>
  <c r="DF1588" i="64" s="1"/>
  <c r="DE645" i="64" a="1"/>
  <c r="DE645" i="64" s="1"/>
  <c r="DE1214" i="64" a="1"/>
  <c r="DE1214" i="64" s="1"/>
  <c r="DH645" i="64" a="1"/>
  <c r="DH645" i="64" s="1"/>
  <c r="DE1667" i="64" a="1"/>
  <c r="DE1667" i="64" s="1"/>
  <c r="DE1430" i="64" a="1"/>
  <c r="DE1430" i="64" s="1"/>
  <c r="DH1507" i="64" a="1"/>
  <c r="DH1507" i="64" s="1"/>
  <c r="DH53" i="64" a="1"/>
  <c r="DH53" i="64" s="1"/>
  <c r="DF472" i="64" a="1"/>
  <c r="DF472" i="64" s="1"/>
  <c r="DG176" i="64" a="1"/>
  <c r="DG176" i="64" s="1"/>
  <c r="DG177" i="64" s="1"/>
  <c r="DG1704" i="64" s="1"/>
  <c r="DG1214" i="64" a="1"/>
  <c r="DG1214" i="64" s="1"/>
  <c r="DG1642" i="64" a="1"/>
  <c r="DG1642" i="64" s="1"/>
  <c r="DH60" i="64" a="1"/>
  <c r="DH60" i="64" s="1"/>
  <c r="DH466" i="64" a="1"/>
  <c r="DH466" i="64" s="1"/>
  <c r="DH467" i="64" s="1"/>
  <c r="DH1360" i="64" a="1"/>
  <c r="DH1360" i="64" s="1"/>
  <c r="DF1430" i="64" a="1"/>
  <c r="DF1430" i="64" s="1"/>
  <c r="DE1665" i="64" a="1"/>
  <c r="DE1665" i="64" s="1"/>
  <c r="DG1608" i="64" a="1"/>
  <c r="DG1608" i="64" s="1"/>
  <c r="DD1642" i="64" a="1"/>
  <c r="DD1642" i="64" s="1"/>
  <c r="DD1086" i="64" a="1"/>
  <c r="DD1086" i="64" s="1"/>
  <c r="DD2453" i="64" s="1"/>
  <c r="DB466" i="64" a="1"/>
  <c r="DB466" i="64" s="1"/>
  <c r="DB467" i="64" s="1"/>
  <c r="CR53" i="64" a="1"/>
  <c r="CR53" i="64" s="1"/>
  <c r="CR647" i="64" a="1"/>
  <c r="CR647" i="64" s="1"/>
  <c r="CO1395" i="64" a="1"/>
  <c r="CO1395" i="64" s="1"/>
  <c r="CT1673" i="64" a="1"/>
  <c r="CT1673" i="64" s="1"/>
  <c r="CX1334" i="64" a="1"/>
  <c r="CX1334" i="64" s="1"/>
  <c r="CU2395" i="64" a="1"/>
  <c r="CU2395" i="64" s="1"/>
  <c r="CU1466" i="64" a="1"/>
  <c r="CU1466" i="64" s="1"/>
  <c r="CU466" i="64" a="1"/>
  <c r="CU466" i="64" s="1"/>
  <c r="CU467" i="64" s="1"/>
  <c r="CT2522" i="64" a="1"/>
  <c r="CT2522" i="64" s="1"/>
  <c r="CY2395" i="64" a="1"/>
  <c r="CY2395" i="64" s="1"/>
  <c r="CZ53" i="64" a="1"/>
  <c r="CZ53" i="64" s="1"/>
  <c r="CR1667" i="64" a="1"/>
  <c r="CR1667" i="64" s="1"/>
  <c r="CV176" i="64" a="1"/>
  <c r="CV176" i="64" s="1"/>
  <c r="CV177" i="64" s="1"/>
  <c r="CV1704" i="64" s="1"/>
  <c r="CU645" i="64" a="1"/>
  <c r="CU645" i="64" s="1"/>
  <c r="CT1216" i="64" a="1"/>
  <c r="CT1216" i="64" s="1"/>
  <c r="CO472" i="64" a="1"/>
  <c r="CO472" i="64" s="1"/>
  <c r="CX53" i="64" a="1"/>
  <c r="CX53" i="64" s="1"/>
  <c r="CZ176" i="64" a="1"/>
  <c r="CZ176" i="64" s="1"/>
  <c r="CZ177" i="64" s="1"/>
  <c r="CZ1704" i="64" s="1"/>
  <c r="DA1262" i="64" a="1"/>
  <c r="DA1262" i="64" s="1"/>
  <c r="DC1334" i="64" a="1"/>
  <c r="DC1334" i="64" s="1"/>
  <c r="CQ1695" i="64" a="1"/>
  <c r="CQ1695" i="64" s="1"/>
  <c r="V1673" i="64" a="1"/>
  <c r="V1673" i="64" s="1"/>
  <c r="DB647" i="64" a="1"/>
  <c r="DB647" i="64" s="1"/>
  <c r="DA647" i="64" a="1"/>
  <c r="DA647" i="64" s="1"/>
  <c r="CW1214" i="64" a="1"/>
  <c r="CW1214" i="64" s="1"/>
  <c r="CS1613" i="64" a="1"/>
  <c r="CS1613" i="64" s="1"/>
  <c r="CW1395" i="64" a="1"/>
  <c r="CW1395" i="64" s="1"/>
  <c r="CU2522" i="64" a="1"/>
  <c r="CU2522" i="64" s="1"/>
  <c r="CX1395" i="64" a="1"/>
  <c r="CX1395" i="64" s="1"/>
  <c r="CY1360" i="64" a="1"/>
  <c r="CY1360" i="64" s="1"/>
  <c r="CU598" i="64" a="1"/>
  <c r="CU598" i="64" s="1"/>
  <c r="CQ1360" i="64" a="1"/>
  <c r="CQ1360" i="64" s="1"/>
  <c r="CR1360" i="64" a="1"/>
  <c r="CR1360" i="64" s="1"/>
  <c r="DB1608" i="64" a="1"/>
  <c r="DB1608" i="64" s="1"/>
  <c r="DD2522" i="64" a="1"/>
  <c r="DD2522" i="64" s="1"/>
  <c r="DA60" i="64" a="1"/>
  <c r="DA60" i="64" s="1"/>
  <c r="DD1695" i="64" a="1"/>
  <c r="DD1695" i="64" s="1"/>
  <c r="CW412" i="64" a="1"/>
  <c r="CW412" i="64" s="1"/>
  <c r="DC176" i="64" a="1"/>
  <c r="DC176" i="64" s="1"/>
  <c r="DC177" i="64" s="1"/>
  <c r="DC1704" i="64" s="1"/>
  <c r="DD598" i="64" a="1"/>
  <c r="DD598" i="64" s="1"/>
  <c r="DC598" i="64" a="1"/>
  <c r="DC598" i="64" s="1"/>
  <c r="DC1086" i="64" a="1"/>
  <c r="DC1086" i="64" s="1"/>
  <c r="DC2453" i="64" s="1"/>
  <c r="DB472" i="64" a="1"/>
  <c r="DB472" i="64" s="1"/>
  <c r="CO1608" i="64" a="1"/>
  <c r="CO1608" i="64" s="1"/>
  <c r="DB55" i="64" a="1"/>
  <c r="DB55" i="64" s="1"/>
  <c r="DC1613" i="64" a="1"/>
  <c r="DC1613" i="64" s="1"/>
  <c r="CQ1334" i="64" a="1"/>
  <c r="CQ1334" i="64" s="1"/>
  <c r="CY1695" i="64" a="1"/>
  <c r="CY1695" i="64" s="1"/>
  <c r="DC2395" i="64" a="1"/>
  <c r="DC2395" i="64" s="1"/>
  <c r="CW55" i="64" a="1"/>
  <c r="CW55" i="64" s="1"/>
  <c r="CT389" i="64" a="1"/>
  <c r="CT389" i="64" s="1"/>
  <c r="CW1608" i="64" a="1"/>
  <c r="CW1608" i="64" s="1"/>
  <c r="DC1673" i="64" a="1"/>
  <c r="DC1673" i="64" s="1"/>
  <c r="DC1262" i="64" a="1"/>
  <c r="DC1262" i="64" s="1"/>
  <c r="DA472" i="64" a="1"/>
  <c r="DA472" i="64" s="1"/>
  <c r="DD60" i="64" a="1"/>
  <c r="DD60" i="64" s="1"/>
  <c r="CQ2522" i="64" a="1"/>
  <c r="CQ2522" i="64" s="1"/>
  <c r="CZ669" i="64" a="1"/>
  <c r="CZ669" i="64" s="1"/>
  <c r="DD1667" i="64" a="1"/>
  <c r="DD1667" i="64" s="1"/>
  <c r="DD573" i="64" a="1"/>
  <c r="DD573" i="64" s="1"/>
  <c r="DC55" i="64" a="1"/>
  <c r="DC55" i="64" s="1"/>
  <c r="DA1667" i="64" a="1"/>
  <c r="DA1667" i="64" s="1"/>
  <c r="DB389" i="64" a="1"/>
  <c r="DB389" i="64" s="1"/>
  <c r="CU1395" i="64" a="1"/>
  <c r="CU1395" i="64" s="1"/>
  <c r="CO2472" i="64" a="1"/>
  <c r="CO2472"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6" i="64" a="1"/>
  <c r="DD2446" i="64" s="1"/>
  <c r="DC53" i="64" a="1"/>
  <c r="DC53" i="64" s="1"/>
  <c r="DB1086" i="64" a="1"/>
  <c r="DB1086" i="64" s="1"/>
  <c r="DB2453" i="64" s="1"/>
  <c r="CQ1466" i="64" a="1"/>
  <c r="CQ1466" i="64" s="1"/>
  <c r="CR2522" i="64" a="1"/>
  <c r="CR2522" i="64" s="1"/>
  <c r="DB1214" i="64" a="1"/>
  <c r="DB1214" i="64" s="1"/>
  <c r="DB573" i="64" a="1"/>
  <c r="DB573" i="64" s="1"/>
  <c r="DB176" i="64" a="1"/>
  <c r="DB176" i="64" s="1"/>
  <c r="DB177" i="64" s="1"/>
  <c r="DB1704" i="64" s="1"/>
  <c r="CV1667" i="64" a="1"/>
  <c r="CV1667" i="64" s="1"/>
  <c r="CO1665" i="64" a="1"/>
  <c r="CO1665" i="64" s="1"/>
  <c r="DC1642" i="64" a="1"/>
  <c r="DC1642" i="64" s="1"/>
  <c r="DB1665" i="64" a="1"/>
  <c r="DB1665" i="64" s="1"/>
  <c r="CX1466" i="64" a="1"/>
  <c r="CX1466" i="64" s="1"/>
  <c r="CQ1613" i="64" a="1"/>
  <c r="CQ1613" i="64" s="1"/>
  <c r="CX945" i="64" a="1"/>
  <c r="CX945" i="64" s="1"/>
  <c r="CX2404" i="64" s="1"/>
  <c r="CX1695" i="64" a="1"/>
  <c r="CX1695" i="64" s="1"/>
  <c r="CX1430" i="64" a="1"/>
  <c r="CX1430" i="64" s="1"/>
  <c r="CR669" i="64" a="1"/>
  <c r="CR669" i="64" s="1"/>
  <c r="CO1334" i="64" a="1"/>
  <c r="CO1334" i="64" s="1"/>
  <c r="CZ1395" i="64" a="1"/>
  <c r="CZ1395" i="64" s="1"/>
  <c r="CZ2522" i="64" a="1"/>
  <c r="CZ2522"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4" i="64" s="1"/>
  <c r="CZ1332" i="64" a="1"/>
  <c r="CZ1332" i="64" s="1"/>
  <c r="CT1507" i="64" a="1"/>
  <c r="CT1507" i="64" s="1"/>
  <c r="DD1332" i="64" a="1"/>
  <c r="DD1332" i="64" s="1"/>
  <c r="DB2421" i="64" a="1"/>
  <c r="DB2421" i="64" s="1"/>
  <c r="CW1613" i="64" a="1"/>
  <c r="CW1613" i="64" s="1"/>
  <c r="CV669" i="64" a="1"/>
  <c r="CV669" i="64" s="1"/>
  <c r="CU1216" i="64" a="1"/>
  <c r="CU1216" i="64" s="1"/>
  <c r="CZ389" i="64" a="1"/>
  <c r="CZ389" i="64" s="1"/>
  <c r="DD2421" i="64" a="1"/>
  <c r="DD2421" i="64" s="1"/>
  <c r="DB1395" i="64" a="1"/>
  <c r="DB1395" i="64" s="1"/>
  <c r="CX573" i="64" a="1"/>
  <c r="CX573" i="64" s="1"/>
  <c r="CR1334" i="64" a="1"/>
  <c r="CR1334" i="64" s="1"/>
  <c r="CP412" i="64" a="1"/>
  <c r="CP412" i="64" s="1"/>
  <c r="DC647" i="64" a="1"/>
  <c r="DC647" i="64" s="1"/>
  <c r="DC412" i="64" a="1"/>
  <c r="DC412" i="64" s="1"/>
  <c r="DA1673" i="64" a="1"/>
  <c r="DA1673" i="64" s="1"/>
  <c r="CX1667" i="64" a="1"/>
  <c r="CX1667" i="64" s="1"/>
  <c r="CR573" i="64" a="1"/>
  <c r="CR573" i="64" s="1"/>
  <c r="CR1665" i="64" a="1"/>
  <c r="CR1665" i="64" s="1"/>
  <c r="DA55" i="64" a="1"/>
  <c r="DA55" i="64" s="1"/>
  <c r="DC2522" i="64" a="1"/>
  <c r="DC2522" i="64" s="1"/>
  <c r="DD669" i="64" a="1"/>
  <c r="DD669" i="64" s="1"/>
  <c r="CR1395" i="64" a="1"/>
  <c r="CR1395" i="64" s="1"/>
  <c r="CO647" i="64" a="1"/>
  <c r="CO647" i="64" s="1"/>
  <c r="CU1262" i="64" a="1"/>
  <c r="CU1262" i="64" s="1"/>
  <c r="CQ669" i="64" a="1"/>
  <c r="CQ669" i="64" s="1"/>
  <c r="DC1695" i="64" a="1"/>
  <c r="DC1695" i="64" s="1"/>
  <c r="CW2446" i="64" a="1"/>
  <c r="CW2446" i="64" s="1"/>
  <c r="CT1665" i="64" a="1"/>
  <c r="CT1665" i="64" s="1"/>
  <c r="CV1334" i="64" a="1"/>
  <c r="CV1334" i="64" s="1"/>
  <c r="CY1334" i="64" a="1"/>
  <c r="CY1334" i="64" s="1"/>
  <c r="CZ466" i="64" a="1"/>
  <c r="CZ466" i="64" s="1"/>
  <c r="CZ467" i="64" s="1"/>
  <c r="CY2472" i="64" a="1"/>
  <c r="CY2472" i="64" s="1"/>
  <c r="CP1214" i="64" a="1"/>
  <c r="CP1214" i="64" s="1"/>
  <c r="CY568" i="64" a="1"/>
  <c r="CY568" i="64" s="1"/>
  <c r="CV466" i="64" a="1"/>
  <c r="CV466" i="64" s="1"/>
  <c r="CV467" i="64" s="1"/>
  <c r="CZ1334" i="64" a="1"/>
  <c r="CZ1334" i="64" s="1"/>
  <c r="CS1608" i="64" a="1"/>
  <c r="CS1608" i="64" s="1"/>
  <c r="CW2395" i="64" a="1"/>
  <c r="CW2395" i="64" s="1"/>
  <c r="CV1395" i="64" a="1"/>
  <c r="CV1395" i="64" s="1"/>
  <c r="CS60" i="64" a="1"/>
  <c r="CS60" i="64" s="1"/>
  <c r="CU997" i="64" a="1"/>
  <c r="CU997" i="64" s="1"/>
  <c r="CV1608" i="64" a="1"/>
  <c r="CV1608" i="64" s="1"/>
  <c r="CT176" i="64" a="1"/>
  <c r="CT176" i="64" s="1"/>
  <c r="CT177" i="64" s="1"/>
  <c r="CT1704" i="64" s="1"/>
  <c r="CY1665" i="64" a="1"/>
  <c r="CY1665" i="64" s="1"/>
  <c r="CT1695" i="64" a="1"/>
  <c r="CT1695" i="64" s="1"/>
  <c r="CZ1642" i="64" a="1"/>
  <c r="CZ1642" i="64" s="1"/>
  <c r="CR1695" i="64" a="1"/>
  <c r="CR1695" i="64" s="1"/>
  <c r="CO1360" i="64" a="1"/>
  <c r="CO1360" i="64" s="1"/>
  <c r="CS997" i="64" a="1"/>
  <c r="CS997" i="64" s="1"/>
  <c r="CW598" i="64" a="1"/>
  <c r="CW598" i="64" s="1"/>
  <c r="CQ412" i="64" a="1"/>
  <c r="CQ412" i="64" s="1"/>
  <c r="CO1466" i="64" a="1"/>
  <c r="CO1466" i="64" s="1"/>
  <c r="CP1216" i="64" a="1"/>
  <c r="CP1216" i="64" s="1"/>
  <c r="CQ176" i="64" a="1"/>
  <c r="CQ176" i="64" s="1"/>
  <c r="CQ177" i="64" s="1"/>
  <c r="CQ1704" i="64" s="1"/>
  <c r="CX1608" i="64" a="1"/>
  <c r="CX1608" i="64" s="1"/>
  <c r="CY176" i="64" a="1"/>
  <c r="CY176" i="64" s="1"/>
  <c r="CY177" i="64" s="1"/>
  <c r="CY1704" i="64" s="1"/>
  <c r="DD945" i="64" a="1"/>
  <c r="DD945" i="64" s="1"/>
  <c r="DD2404" i="64" s="1"/>
  <c r="DD2472" i="64" a="1"/>
  <c r="DD2472" i="64" s="1"/>
  <c r="CW1667" i="64" a="1"/>
  <c r="CW1667" i="64" s="1"/>
  <c r="CO669" i="64" a="1"/>
  <c r="CO669" i="64" s="1"/>
  <c r="CU472" i="64" a="1"/>
  <c r="CU472" i="64" s="1"/>
  <c r="DA2472" i="64" a="1"/>
  <c r="DA2472" i="64" s="1"/>
  <c r="DB1360" i="64" a="1"/>
  <c r="DB1360" i="64" s="1"/>
  <c r="DC573" i="64" a="1"/>
  <c r="DC573" i="64" s="1"/>
  <c r="DC568" i="64" a="1"/>
  <c r="DC568" i="64" s="1"/>
  <c r="CO176" i="64" a="1"/>
  <c r="CO176" i="64" s="1"/>
  <c r="CO177" i="64" s="1"/>
  <c r="CO1704" i="64" s="1"/>
  <c r="CW2522" i="64" a="1"/>
  <c r="CW2522" i="64" s="1"/>
  <c r="DD1360" i="64" a="1"/>
  <c r="DD1360" i="64" s="1"/>
  <c r="CW1673" i="64" a="1"/>
  <c r="CW1673" i="64" s="1"/>
  <c r="CP1466" i="64" a="1"/>
  <c r="CP1466" i="64" s="1"/>
  <c r="CO945" i="64" a="1"/>
  <c r="CO945" i="64" s="1"/>
  <c r="CO2404" i="64" s="1"/>
  <c r="CV2421" i="64" a="1"/>
  <c r="CV2421" i="64" s="1"/>
  <c r="DC389" i="64" a="1"/>
  <c r="DC389" i="64" s="1"/>
  <c r="DD647" i="64" a="1"/>
  <c r="DD647" i="64" s="1"/>
  <c r="CV2522" i="64" a="1"/>
  <c r="CV2522" i="64" s="1"/>
  <c r="DB1642" i="64" a="1"/>
  <c r="DB1642" i="64" s="1"/>
  <c r="DB412" i="64" a="1"/>
  <c r="DB412" i="64" s="1"/>
  <c r="DD1395" i="64" a="1"/>
  <c r="DD1395" i="64" s="1"/>
  <c r="CZ2472" i="64" a="1"/>
  <c r="CZ2472" i="64" s="1"/>
  <c r="CP60" i="64" a="1"/>
  <c r="CP60" i="64" s="1"/>
  <c r="DC2446" i="64" a="1"/>
  <c r="DC2446" i="64" s="1"/>
  <c r="DD568" i="64" a="1"/>
  <c r="DD568" i="64" s="1"/>
  <c r="CS2421" i="64" a="1"/>
  <c r="CS2421" i="64" s="1"/>
  <c r="CW1360" i="64" a="1"/>
  <c r="CW1360" i="64" s="1"/>
  <c r="CW2421" i="64" a="1"/>
  <c r="CW2421" i="64" s="1"/>
  <c r="CW1466" i="64" a="1"/>
  <c r="CW1466" i="64" s="1"/>
  <c r="CU1673" i="64" a="1"/>
  <c r="CU1673" i="64" s="1"/>
  <c r="CS53" i="64" a="1"/>
  <c r="CS53" i="64" s="1"/>
  <c r="CU1332" i="64" a="1"/>
  <c r="CU1332" i="64" s="1"/>
  <c r="CO1613" i="64" a="1"/>
  <c r="CO1613" i="64" s="1"/>
  <c r="CW1642" i="64" a="1"/>
  <c r="CW1642" i="64" s="1"/>
  <c r="CO1216" i="64" a="1"/>
  <c r="CO1216" i="64" s="1"/>
  <c r="CO1430" i="64" a="1"/>
  <c r="CO1430" i="64" s="1"/>
  <c r="CY2446" i="64" a="1"/>
  <c r="CY2446" i="64" s="1"/>
  <c r="CU1667" i="64" a="1"/>
  <c r="CU1667" i="64" s="1"/>
  <c r="CW997" i="64" a="1"/>
  <c r="CW997" i="64" s="1"/>
  <c r="CW647" i="64" a="1"/>
  <c r="CW647" i="64" s="1"/>
  <c r="CT1619" i="64" a="1"/>
  <c r="CT1619" i="64" s="1"/>
  <c r="CP1262" i="64" a="1"/>
  <c r="CP1262" i="64" s="1"/>
  <c r="CP1642" i="64" a="1"/>
  <c r="CP1642" i="64" s="1"/>
  <c r="CS176" i="64" a="1"/>
  <c r="CS176" i="64" s="1"/>
  <c r="CS177" i="64" s="1"/>
  <c r="CS1704" i="64" s="1"/>
  <c r="CO1642" i="64" a="1"/>
  <c r="CO1642" i="64" s="1"/>
  <c r="CZ1619" i="64" a="1"/>
  <c r="CZ1619" i="64" s="1"/>
  <c r="CQ60" i="64" a="1"/>
  <c r="CQ60" i="64" s="1"/>
  <c r="CO2446" i="64" a="1"/>
  <c r="CO2446" i="64" s="1"/>
  <c r="CT2446" i="64" a="1"/>
  <c r="CT2446" i="64" s="1"/>
  <c r="CV645" i="64" a="1"/>
  <c r="CV645" i="64" s="1"/>
  <c r="CZ2395" i="64" a="1"/>
  <c r="CZ2395" i="64" s="1"/>
  <c r="CT1214" i="64" a="1"/>
  <c r="CT1214" i="64" s="1"/>
  <c r="CX1613" i="64" a="1"/>
  <c r="CX1613" i="64" s="1"/>
  <c r="CS1673" i="64" a="1"/>
  <c r="CS1673" i="64" s="1"/>
  <c r="DC945" i="64" a="1"/>
  <c r="DC945" i="64" s="1"/>
  <c r="DC2404" i="64" s="1"/>
  <c r="CX1086" i="64" a="1"/>
  <c r="CX1086" i="64" s="1"/>
  <c r="CX2453" i="64" s="1"/>
  <c r="DD1507" i="64" a="1"/>
  <c r="DD1507" i="64" s="1"/>
  <c r="DC1507" i="64" a="1"/>
  <c r="DC1507" i="64" s="1"/>
  <c r="DA2446" i="64" a="1"/>
  <c r="DA2446" i="64" s="1"/>
  <c r="CX1587" i="64" a="1"/>
  <c r="CX1587" i="64" s="1"/>
  <c r="CX1588" i="64" s="1"/>
  <c r="CQ645" i="64" a="1"/>
  <c r="CQ645" i="64" s="1"/>
  <c r="DC1360" i="64" a="1"/>
  <c r="DC1360" i="64" s="1"/>
  <c r="DB2472" i="64" a="1"/>
  <c r="DB2472" i="64" s="1"/>
  <c r="CU2446" i="64" a="1"/>
  <c r="CU2446" i="64" s="1"/>
  <c r="CX1673" i="64" a="1"/>
  <c r="CX1673" i="64" s="1"/>
  <c r="DA1332" i="64" a="1"/>
  <c r="DA1332" i="64" s="1"/>
  <c r="DB598" i="64" a="1"/>
  <c r="DB598" i="64" s="1"/>
  <c r="CT573" i="64" a="1"/>
  <c r="CT573" i="64" s="1"/>
  <c r="DA2395" i="64" a="1"/>
  <c r="DA2395" i="64" s="1"/>
  <c r="DB645" i="64" a="1"/>
  <c r="DB645" i="64" s="1"/>
  <c r="CR55" i="64" a="1"/>
  <c r="CR55" i="64" s="1"/>
  <c r="CQ598" i="64" a="1"/>
  <c r="CQ598" i="64" s="1"/>
  <c r="CO1086" i="64" a="1"/>
  <c r="CO1086" i="64" s="1"/>
  <c r="CO2453" i="64" s="1"/>
  <c r="DD1466" i="64" a="1"/>
  <c r="DD1466" i="64" s="1"/>
  <c r="DD1608" i="64" a="1"/>
  <c r="DD1608" i="64" s="1"/>
  <c r="CW945" i="64" a="1"/>
  <c r="CW945" i="64" s="1"/>
  <c r="CW2404" i="64" s="1"/>
  <c r="CP997" i="64" a="1"/>
  <c r="CP997" i="64" s="1"/>
  <c r="CU568" i="64" a="1"/>
  <c r="CU568" i="64" s="1"/>
  <c r="CY53" i="64" a="1"/>
  <c r="CY53" i="64" s="1"/>
  <c r="CZ1695" i="64" a="1"/>
  <c r="CZ1695" i="64" s="1"/>
  <c r="CX466" i="64" a="1"/>
  <c r="CX466" i="64" s="1"/>
  <c r="CX467" i="64" s="1"/>
  <c r="CW1086" i="64" a="1"/>
  <c r="CW1086" i="64" s="1"/>
  <c r="CW2453"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2" i="64" a="1"/>
  <c r="CX2472" i="64" s="1"/>
  <c r="CS1619" i="64" a="1"/>
  <c r="CS1619" i="64" s="1"/>
  <c r="CP2522" i="64" a="1"/>
  <c r="CP2522" i="64" s="1"/>
  <c r="CT598" i="64" a="1"/>
  <c r="CT598" i="64" s="1"/>
  <c r="CZ598" i="64" a="1"/>
  <c r="CZ598" i="64" s="1"/>
  <c r="CZ412" i="64" a="1"/>
  <c r="CZ412" i="64" s="1"/>
  <c r="CP2395" i="64" a="1"/>
  <c r="CP2395" i="64" s="1"/>
  <c r="CV1673" i="64" a="1"/>
  <c r="CV1673" i="64" s="1"/>
  <c r="CX1619" i="64" a="1"/>
  <c r="CX1619" i="64" s="1"/>
  <c r="CT1332" i="64" a="1"/>
  <c r="CT1332" i="64" s="1"/>
  <c r="CV1430" i="64" a="1"/>
  <c r="CV1430" i="64" s="1"/>
  <c r="CX568" i="64" a="1"/>
  <c r="CX568" i="64" s="1"/>
  <c r="CV945" i="64" a="1"/>
  <c r="CV945" i="64" s="1"/>
  <c r="CV2404" i="64" s="1"/>
  <c r="CU647" i="64" a="1"/>
  <c r="CU647" i="64" s="1"/>
  <c r="CU1695" i="64" a="1"/>
  <c r="CU1695" i="64" s="1"/>
  <c r="CT1334" i="64" a="1"/>
  <c r="CT1334" i="64" s="1"/>
  <c r="CO1673" i="64" a="1"/>
  <c r="CO1673"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2" i="64" a="1"/>
  <c r="CU2472" i="64" s="1"/>
  <c r="DB2446" i="64" a="1"/>
  <c r="DB2446" i="64" s="1"/>
  <c r="DC1665" i="64" a="1"/>
  <c r="DC1665" i="64" s="1"/>
  <c r="CT997" i="64" a="1"/>
  <c r="CT997" i="64" s="1"/>
  <c r="CS2395" i="64" a="1"/>
  <c r="CS2395" i="64" s="1"/>
  <c r="DC1667" i="64" a="1"/>
  <c r="DC1667" i="64" s="1"/>
  <c r="DA645" i="64" a="1"/>
  <c r="DA645" i="64" s="1"/>
  <c r="DB2522" i="64" a="1"/>
  <c r="DB2522" i="64" s="1"/>
  <c r="DC1332" i="64" a="1"/>
  <c r="DC1332" i="64" s="1"/>
  <c r="CY1430" i="64" a="1"/>
  <c r="CY1430" i="64" s="1"/>
  <c r="CP1587" i="64" a="1"/>
  <c r="CP1587" i="64" s="1"/>
  <c r="CP1588" i="64" s="1"/>
  <c r="CY1642" i="64" a="1"/>
  <c r="CY1642" i="64" s="1"/>
  <c r="CZ472" i="64" a="1"/>
  <c r="CZ472" i="64" s="1"/>
  <c r="DD1619" i="64" a="1"/>
  <c r="DD1619" i="64" s="1"/>
  <c r="DA1695" i="64" a="1"/>
  <c r="DA1695" i="64" s="1"/>
  <c r="DB53" i="64" a="1"/>
  <c r="DB53" i="64" s="1"/>
  <c r="DA1086" i="64" a="1"/>
  <c r="DA1086" i="64" s="1"/>
  <c r="DA2453" i="64" s="1"/>
  <c r="CX1507" i="64" a="1"/>
  <c r="CX1507" i="64" s="1"/>
  <c r="CV389" i="64" a="1"/>
  <c r="CV389" i="64" s="1"/>
  <c r="CX598" i="64" a="1"/>
  <c r="CX598" i="64" s="1"/>
  <c r="DA176" i="64" a="1"/>
  <c r="DA176" i="64" s="1"/>
  <c r="DA177" i="64" s="1"/>
  <c r="DA1704" i="64" s="1"/>
  <c r="DA466" i="64" a="1"/>
  <c r="DA466" i="64" s="1"/>
  <c r="DA467" i="64" s="1"/>
  <c r="CZ1086" i="64" a="1"/>
  <c r="CZ1086" i="64" s="1"/>
  <c r="CZ2453" i="64" s="1"/>
  <c r="CO1667" i="64" a="1"/>
  <c r="CO1667" i="64" s="1"/>
  <c r="CQ647" i="64" a="1"/>
  <c r="CQ647" i="64" s="1"/>
  <c r="CV412" i="64" a="1"/>
  <c r="CV412" i="64" s="1"/>
  <c r="CR176" i="64" a="1"/>
  <c r="CR176" i="64" s="1"/>
  <c r="CR177" i="64" s="1"/>
  <c r="CR1704" i="64" s="1"/>
  <c r="CY1466" i="64" a="1"/>
  <c r="CY1466" i="64" s="1"/>
  <c r="CS2522" i="64" a="1"/>
  <c r="CS2522" i="64" s="1"/>
  <c r="CO466" i="64" a="1"/>
  <c r="CO466" i="64" s="1"/>
  <c r="CO467" i="64" s="1"/>
  <c r="CQ1587" i="64" a="1"/>
  <c r="CQ1587" i="64" s="1"/>
  <c r="CQ1588" i="64" s="1"/>
  <c r="CX1665" i="64" a="1"/>
  <c r="CX1665" i="64" s="1"/>
  <c r="CQ997" i="64" a="1"/>
  <c r="CQ997" i="64" s="1"/>
  <c r="CS1332" i="64" a="1"/>
  <c r="CS1332" i="64" s="1"/>
  <c r="CP472" i="64" a="1"/>
  <c r="CP472" i="64" s="1"/>
  <c r="CO1619" i="64" a="1"/>
  <c r="CO1619" i="64" s="1"/>
  <c r="CR568" i="64" a="1"/>
  <c r="CR568" i="64" s="1"/>
  <c r="CQ2446" i="64" a="1"/>
  <c r="CQ2446"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4" i="64" s="1"/>
  <c r="CS1395" i="64" a="1"/>
  <c r="CS1395" i="64" s="1"/>
  <c r="CR2395" i="64" a="1"/>
  <c r="CR2395" i="64" s="1"/>
  <c r="DC2472" i="64" a="1"/>
  <c r="DC2472" i="64" s="1"/>
  <c r="DD472" i="64" a="1"/>
  <c r="DD472" i="64" s="1"/>
  <c r="DD1665" i="64" a="1"/>
  <c r="DD1665"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5" i="64" a="1"/>
  <c r="DB1695" i="64" s="1"/>
  <c r="CT53" i="64" a="1"/>
  <c r="CT53" i="64" s="1"/>
  <c r="CX2522" i="64" a="1"/>
  <c r="CX2522" i="64" s="1"/>
  <c r="DA945" i="64" a="1"/>
  <c r="DA945" i="64" s="1"/>
  <c r="DA2404" i="64" s="1"/>
  <c r="DB1587" i="64" a="1"/>
  <c r="DB1587" i="64" s="1"/>
  <c r="DB1588" i="64" s="1"/>
  <c r="DD55" i="64" a="1"/>
  <c r="DD55" i="64" s="1"/>
  <c r="DC645" i="64" a="1"/>
  <c r="DC645" i="64" s="1"/>
  <c r="CS669" i="64" a="1"/>
  <c r="CS669" i="64" s="1"/>
  <c r="CS1665" i="64" a="1"/>
  <c r="CS1665" i="64" s="1"/>
  <c r="CP1695" i="64" a="1"/>
  <c r="CP1695" i="64" s="1"/>
  <c r="CZ647" i="64" a="1"/>
  <c r="CZ647" i="64" s="1"/>
  <c r="CP568" i="64" a="1"/>
  <c r="CP568" i="64" s="1"/>
  <c r="CV2446" i="64" a="1"/>
  <c r="CV2446" i="64" s="1"/>
  <c r="CX60" i="64" a="1"/>
  <c r="CX60" i="64" s="1"/>
  <c r="CW1334" i="64" a="1"/>
  <c r="CW1334" i="64" s="1"/>
  <c r="CU1608" i="64" a="1"/>
  <c r="CU1608" i="64" s="1"/>
  <c r="CQ1507" i="64" a="1"/>
  <c r="CQ1507" i="64" s="1"/>
  <c r="CZ1587" i="64" a="1"/>
  <c r="CZ1587" i="64" s="1"/>
  <c r="CZ1588" i="64" s="1"/>
  <c r="CX1642" i="64" a="1"/>
  <c r="CX1642" i="64" s="1"/>
  <c r="CS645" i="64" a="1"/>
  <c r="CS645" i="64" s="1"/>
  <c r="CQ1216" i="64" a="1"/>
  <c r="CQ1216" i="64" s="1"/>
  <c r="CQ466" i="64" a="1"/>
  <c r="CQ466" i="64" s="1"/>
  <c r="CQ467" i="64" s="1"/>
  <c r="CY1214" i="64" a="1"/>
  <c r="CY1214" i="64" s="1"/>
  <c r="CU1613" i="64" a="1"/>
  <c r="CU1613" i="64" s="1"/>
  <c r="CX1262" i="64" a="1"/>
  <c r="CX1262" i="64" s="1"/>
  <c r="CX669" i="64" a="1"/>
  <c r="CX669" i="64" s="1"/>
  <c r="DD2395" i="64" a="1"/>
  <c r="DD2395" i="64" s="1"/>
  <c r="DC2421" i="64" a="1"/>
  <c r="DC2421" i="64" s="1"/>
  <c r="DA389" i="64" a="1"/>
  <c r="DA389" i="64" s="1"/>
  <c r="CV1214" i="64" a="1"/>
  <c r="CV1214" i="64" s="1"/>
  <c r="CS1214" i="64" a="1"/>
  <c r="CS1214" i="64" s="1"/>
  <c r="CU55" i="64" a="1"/>
  <c r="CU55" i="64" s="1"/>
  <c r="DB1667" i="64" a="1"/>
  <c r="DB1667" i="64" s="1"/>
  <c r="DB2395" i="64" a="1"/>
  <c r="DB2395" i="64" s="1"/>
  <c r="DD997" i="64" a="1"/>
  <c r="DD997" i="64" s="1"/>
  <c r="CQ1667" i="64" a="1"/>
  <c r="CQ1667" i="64" s="1"/>
  <c r="CR645" i="64" a="1"/>
  <c r="CR645" i="64" s="1"/>
  <c r="CV53" i="64" a="1"/>
  <c r="CV53" i="64" s="1"/>
  <c r="DA573" i="64" a="1"/>
  <c r="DA573" i="64" s="1"/>
  <c r="DA1395" i="64" a="1"/>
  <c r="DA1395" i="64" s="1"/>
  <c r="DA2522" i="64" a="1"/>
  <c r="DA2522" i="64" s="1"/>
  <c r="DA568" i="64" a="1"/>
  <c r="DA568" i="64" s="1"/>
  <c r="DA1665" i="64" a="1"/>
  <c r="DA1665" i="64" s="1"/>
  <c r="DB669" i="64" a="1"/>
  <c r="DB669" i="64" s="1"/>
  <c r="CV1216" i="64" a="1"/>
  <c r="CV1216" i="64" s="1"/>
  <c r="DB1673" i="64" a="1"/>
  <c r="DB1673" i="64" s="1"/>
  <c r="DB1613" i="64" a="1"/>
  <c r="DB1613" i="64" s="1"/>
  <c r="DD1613" i="64" a="1"/>
  <c r="DD1613" i="64" s="1"/>
  <c r="CX412" i="64" a="1"/>
  <c r="CX412" i="64" s="1"/>
  <c r="CQ945" i="64" a="1"/>
  <c r="CQ945" i="64" s="1"/>
  <c r="CQ2404"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6" i="64" a="1"/>
  <c r="CX2446" i="64" s="1"/>
  <c r="CW573" i="64" a="1"/>
  <c r="CW573" i="64" s="1"/>
  <c r="CY1507" i="64" a="1"/>
  <c r="CY1507" i="64" s="1"/>
  <c r="CO2522" i="64" a="1"/>
  <c r="CO2522" i="64" s="1"/>
  <c r="CS568" i="64" a="1"/>
  <c r="CS568" i="64" s="1"/>
  <c r="CS1216" i="64" a="1"/>
  <c r="CS1216" i="64" s="1"/>
  <c r="CW1262" i="64" a="1"/>
  <c r="CW1262" i="64" s="1"/>
  <c r="CY573" i="64" a="1"/>
  <c r="CY573" i="64" s="1"/>
  <c r="CV1086" i="64" a="1"/>
  <c r="CV1086" i="64" s="1"/>
  <c r="CV2453" i="64" s="1"/>
  <c r="CR997" i="64" a="1"/>
  <c r="CR997" i="64" s="1"/>
  <c r="CS1334" i="64" a="1"/>
  <c r="CS1334" i="64" s="1"/>
  <c r="CV1587" i="64" a="1"/>
  <c r="CV1587" i="64" s="1"/>
  <c r="CV1588" i="64" s="1"/>
  <c r="CV573" i="64" a="1"/>
  <c r="CV573" i="64" s="1"/>
  <c r="CS389" i="64" a="1"/>
  <c r="CS389" i="64" s="1"/>
  <c r="CW60" i="64" a="1"/>
  <c r="CW60" i="64" s="1"/>
  <c r="CW2472" i="64" a="1"/>
  <c r="CW2472" i="64" s="1"/>
  <c r="CO573" i="64" a="1"/>
  <c r="CO573" i="64" s="1"/>
  <c r="CV1262" i="64" a="1"/>
  <c r="CV1262" i="64" s="1"/>
  <c r="CQ1214" i="64" a="1"/>
  <c r="CQ1214" i="64" s="1"/>
  <c r="CQ2421" i="64" a="1"/>
  <c r="CQ2421" i="64" s="1"/>
  <c r="CO1695" i="64" a="1"/>
  <c r="CO1695" i="64" s="1"/>
  <c r="CV647" i="64" a="1"/>
  <c r="CV647" i="64" s="1"/>
  <c r="CY945" i="64" a="1"/>
  <c r="CY945" i="64" s="1"/>
  <c r="CY2404" i="64" s="1"/>
  <c r="CV2395" i="64" a="1"/>
  <c r="CV2395" i="64" s="1"/>
  <c r="CR1619" i="64" a="1"/>
  <c r="CR1619" i="64" s="1"/>
  <c r="CR1587" i="64" a="1"/>
  <c r="CR1587" i="64" s="1"/>
  <c r="CR1588" i="64" s="1"/>
  <c r="CO1332" i="64" a="1"/>
  <c r="CO1332" i="64" s="1"/>
  <c r="CU60" i="64" a="1"/>
  <c r="CU60" i="64" s="1"/>
  <c r="CO1214" i="64" a="1"/>
  <c r="CO1214" i="64" s="1"/>
  <c r="CQ1332" i="64" a="1"/>
  <c r="CQ1332" i="64" s="1"/>
  <c r="CY1673" i="64" a="1"/>
  <c r="CY1673" i="64" s="1"/>
  <c r="CZ1507" i="64" a="1"/>
  <c r="CZ1507" i="64" s="1"/>
  <c r="CU1360" i="64" a="1"/>
  <c r="CU1360" i="64" s="1"/>
  <c r="DG472" i="64" a="1"/>
  <c r="DG472" i="64" s="1"/>
  <c r="DG1360" i="64" a="1"/>
  <c r="DG1360" i="64" s="1"/>
  <c r="DG1667" i="64" a="1"/>
  <c r="DG1667" i="64" s="1"/>
  <c r="DG1466" i="64" a="1"/>
  <c r="DG1466" i="64" s="1"/>
  <c r="DE1262" i="64" a="1"/>
  <c r="DE1262" i="64" s="1"/>
  <c r="DE1619" i="64" a="1"/>
  <c r="DE1619" i="64" s="1"/>
  <c r="DE568" i="64" a="1"/>
  <c r="DE568" i="64" s="1"/>
  <c r="DE2395" i="64" a="1"/>
  <c r="DE2395" i="64" s="1"/>
  <c r="DF1673" i="64" a="1"/>
  <c r="DF1673" i="64" s="1"/>
  <c r="DF1613" i="64" a="1"/>
  <c r="DF1613" i="64" s="1"/>
  <c r="DE53" i="64" a="1"/>
  <c r="DE53" i="64" s="1"/>
  <c r="DE1695" i="64" a="1"/>
  <c r="DE1695" i="64" s="1"/>
  <c r="DH1695" i="64" a="1"/>
  <c r="DH1695" i="64" s="1"/>
  <c r="DH176" i="64" a="1"/>
  <c r="DH176" i="64" s="1"/>
  <c r="DH177" i="64" s="1"/>
  <c r="DH1704" i="64" s="1"/>
  <c r="DE598" i="64" a="1"/>
  <c r="DE598" i="64" s="1"/>
  <c r="DE669" i="64" a="1"/>
  <c r="DE669" i="64" s="1"/>
  <c r="DF1395" i="64" a="1"/>
  <c r="DF1395" i="64" s="1"/>
  <c r="DG1262" i="64" a="1"/>
  <c r="DG1262" i="64" s="1"/>
  <c r="DH568" i="64" a="1"/>
  <c r="DH568" i="64" s="1"/>
  <c r="DF1216" i="64" a="1"/>
  <c r="DF1216" i="64" s="1"/>
  <c r="DG55" i="64" a="1"/>
  <c r="DG55" i="64" s="1"/>
  <c r="CO2421" i="64" a="1"/>
  <c r="CO2421" i="64" s="1"/>
  <c r="CO2422" i="64" s="1"/>
  <c r="CX2421" i="64" a="1"/>
  <c r="CX2421" i="64" s="1"/>
  <c r="DC466" i="64" a="1"/>
  <c r="DC466" i="64" s="1"/>
  <c r="DC467" i="64" s="1"/>
  <c r="CO389" i="64" a="1"/>
  <c r="CO389" i="64" s="1"/>
  <c r="CT645" i="64" a="1"/>
  <c r="CT645" i="64" s="1"/>
  <c r="CP2472" i="64" a="1"/>
  <c r="CP2472" i="64" s="1"/>
  <c r="CT568" i="64" a="1"/>
  <c r="CT568" i="64" s="1"/>
  <c r="CR1673" i="64" a="1"/>
  <c r="CR1673" i="64" s="1"/>
  <c r="CT2421" i="64" a="1"/>
  <c r="CT2421" i="64" s="1"/>
  <c r="CS412" i="64" a="1"/>
  <c r="CS412" i="64" s="1"/>
  <c r="CR1214" i="64" a="1"/>
  <c r="CR1214" i="64" s="1"/>
  <c r="CT2395" i="64" a="1"/>
  <c r="CT2395" i="64" s="1"/>
  <c r="CZ1673" i="64" a="1"/>
  <c r="CZ1673" i="64" s="1"/>
  <c r="CQ1619" i="64" a="1"/>
  <c r="CQ1619" i="64" s="1"/>
  <c r="CT669" i="64" a="1"/>
  <c r="CT669" i="64" s="1"/>
  <c r="CR1086" i="64" a="1"/>
  <c r="CR1086" i="64" s="1"/>
  <c r="CR2453" i="64" s="1"/>
  <c r="CZ60" i="64" a="1"/>
  <c r="CZ60" i="64" s="1"/>
  <c r="CX176" i="64" a="1"/>
  <c r="CX176" i="64" s="1"/>
  <c r="CX177" i="64" s="1"/>
  <c r="CX1704" i="64" s="1"/>
  <c r="CT1608" i="64" a="1"/>
  <c r="CT1608" i="64" s="1"/>
  <c r="CZ1216" i="64" a="1"/>
  <c r="CZ1216" i="64" s="1"/>
  <c r="CY412" i="64" a="1"/>
  <c r="CY412" i="64" s="1"/>
  <c r="CO645" i="64" a="1"/>
  <c r="CO645" i="64" s="1"/>
  <c r="CX647" i="64" a="1"/>
  <c r="CX647" i="64" s="1"/>
  <c r="DB568" i="64" a="1"/>
  <c r="DB568" i="64" s="1"/>
  <c r="DA598" i="64" a="1"/>
  <c r="DA598" i="64" s="1"/>
  <c r="DC1395" i="64" a="1"/>
  <c r="DC1395" i="64" s="1"/>
  <c r="DG1665" i="64" a="1"/>
  <c r="DG1665" i="64" s="1"/>
  <c r="DG997" i="64" a="1"/>
  <c r="DG997" i="64" s="1"/>
  <c r="DH1608" i="64" a="1"/>
  <c r="DH1608" i="64" s="1"/>
  <c r="DH997" i="64" a="1"/>
  <c r="DH997" i="64" s="1"/>
  <c r="DH1395" i="64" a="1"/>
  <c r="DH1395" i="64" s="1"/>
  <c r="DF598" i="64" a="1"/>
  <c r="DF598" i="64" s="1"/>
  <c r="DE945" i="64" a="1"/>
  <c r="DE945" i="64" s="1"/>
  <c r="DE2404" i="64" s="1"/>
  <c r="DF2421" i="64" a="1"/>
  <c r="DF2421" i="64" s="1"/>
  <c r="DF647" i="64" a="1"/>
  <c r="DF647" i="64" s="1"/>
  <c r="DG1587" i="64" a="1"/>
  <c r="DG1587" i="64" s="1"/>
  <c r="DG1588" i="64" s="1"/>
  <c r="DG645" i="64" a="1"/>
  <c r="DG645" i="64" s="1"/>
  <c r="DF1665" i="64" a="1"/>
  <c r="DF1665" i="64" s="1"/>
  <c r="DG647" i="64" a="1"/>
  <c r="DG647" i="64" s="1"/>
  <c r="DE1395" i="64" a="1"/>
  <c r="DE1395" i="64" s="1"/>
  <c r="DH412" i="64" a="1"/>
  <c r="DH412" i="64" s="1"/>
  <c r="CU573" i="64" a="1"/>
  <c r="CU573" i="64" s="1"/>
  <c r="CO2395" i="64" a="1"/>
  <c r="CO2395"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6" i="64" a="1"/>
  <c r="CZ2446" i="64" s="1"/>
  <c r="CR389" i="64" a="1"/>
  <c r="CR389" i="64" s="1"/>
  <c r="CY389" i="64" a="1"/>
  <c r="CY389" i="64" s="1"/>
  <c r="CR2446" i="64" a="1"/>
  <c r="CR2446" i="64" s="1"/>
  <c r="CT1086" i="64" a="1"/>
  <c r="CT1086" i="64" s="1"/>
  <c r="CT2453" i="64" s="1"/>
  <c r="CS1642" i="64" a="1"/>
  <c r="CS1642" i="64" s="1"/>
  <c r="CV472" i="64" a="1"/>
  <c r="CV472" i="64" s="1"/>
  <c r="CW389" i="64" a="1"/>
  <c r="CW389" i="64" s="1"/>
  <c r="CZ1665" i="64" a="1"/>
  <c r="CZ1665" i="64" s="1"/>
  <c r="CQ2472" i="64" a="1"/>
  <c r="CQ2472" i="64" s="1"/>
  <c r="CS55" i="64" a="1"/>
  <c r="CS55" i="64" s="1"/>
  <c r="CV2472" i="64" a="1"/>
  <c r="CV2472" i="64" s="1"/>
  <c r="CY2522" i="64" a="1"/>
  <c r="CY2522" i="64" s="1"/>
  <c r="CS1086" i="64" a="1"/>
  <c r="CS1086" i="64" s="1"/>
  <c r="CS2453"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5" i="64" a="1"/>
  <c r="DK1695" i="64" s="1"/>
  <c r="W598" i="64" a="1"/>
  <c r="W598" i="64" s="1"/>
  <c r="W997" i="64" a="1"/>
  <c r="W997" i="64" s="1"/>
  <c r="U59" i="64" a="1"/>
  <c r="U59" i="64" s="1"/>
  <c r="W55" i="64" a="1"/>
  <c r="W55" i="64" s="1"/>
  <c r="DJ1086" i="64" a="1"/>
  <c r="DJ1086" i="64" s="1"/>
  <c r="DJ2453" i="64" s="1"/>
  <c r="W389" i="64" a="1"/>
  <c r="W389" i="64" s="1"/>
  <c r="X573" i="64" a="1"/>
  <c r="X573" i="64" s="1"/>
  <c r="T2446" i="64" a="1"/>
  <c r="T2446" i="64" s="1"/>
  <c r="S621" i="64"/>
  <c r="W1214" i="64" a="1"/>
  <c r="W1214" i="64" s="1"/>
  <c r="W1587" i="64" a="1"/>
  <c r="W1587" i="64" s="1"/>
  <c r="W1588" i="64" s="1"/>
  <c r="U1923" i="64" a="1"/>
  <c r="U1923" i="64" s="1"/>
  <c r="T2472" i="64" a="1"/>
  <c r="T2472" i="64" s="1"/>
  <c r="W1665" i="64" a="1"/>
  <c r="W1665" i="64" s="1"/>
  <c r="W1642" i="64" a="1"/>
  <c r="W1642" i="64" s="1"/>
  <c r="W75" i="64" a="1"/>
  <c r="W75" i="64" s="1"/>
  <c r="DI2395" i="64" a="1"/>
  <c r="DI2395" i="64" s="1"/>
  <c r="DI1613" i="64" a="1"/>
  <c r="DI1613" i="64" s="1"/>
  <c r="DI53" i="64" a="1"/>
  <c r="DI53" i="64" s="1"/>
  <c r="U1642" i="64" a="1"/>
  <c r="U1642" i="64" s="1"/>
  <c r="DI1430" i="64" a="1"/>
  <c r="DI1430" i="64" s="1"/>
  <c r="DK2421" i="64" a="1"/>
  <c r="DK2421" i="64" s="1"/>
  <c r="DJ2472" i="64" a="1"/>
  <c r="DJ2472" i="64" s="1"/>
  <c r="DJ389" i="64" a="1"/>
  <c r="DJ389" i="64" s="1"/>
  <c r="U997" i="64" a="1"/>
  <c r="U997" i="64" s="1"/>
  <c r="DJ1619" i="64" a="1"/>
  <c r="DJ1619" i="64" s="1"/>
  <c r="W573" i="64" a="1"/>
  <c r="W573" i="64" s="1"/>
  <c r="DK573" i="64" a="1"/>
  <c r="DK573" i="64" s="1"/>
  <c r="DJ472" i="64" a="1"/>
  <c r="DJ472" i="64" s="1"/>
  <c r="DJ2522" i="64" a="1"/>
  <c r="DJ2522" i="64" s="1"/>
  <c r="S1886" i="64" a="1"/>
  <c r="S1886" i="64" s="1"/>
  <c r="DI176" i="64" a="1"/>
  <c r="DI176" i="64" s="1"/>
  <c r="DI177" i="64" s="1"/>
  <c r="DI1704" i="64" s="1"/>
  <c r="T997" i="64" a="1"/>
  <c r="T997" i="64" s="1"/>
  <c r="U75" i="64" a="1"/>
  <c r="U75" i="64" s="1"/>
  <c r="DK997" i="64" a="1"/>
  <c r="DK997" i="64" s="1"/>
  <c r="U90" i="64" a="1"/>
  <c r="U90" i="64" s="1"/>
  <c r="T2395" i="64" a="1"/>
  <c r="T2395" i="64" s="1"/>
  <c r="DK1214" i="64" a="1"/>
  <c r="DK1214" i="64" s="1"/>
  <c r="DI1673" i="64" a="1"/>
  <c r="DI1673" i="64" s="1"/>
  <c r="V997" i="64" a="1"/>
  <c r="V997" i="64" s="1"/>
  <c r="DJ1262" i="64" a="1"/>
  <c r="DJ1262" i="64" s="1"/>
  <c r="S1667" i="64" a="1"/>
  <c r="S1667" i="64" s="1"/>
  <c r="DK1619" i="64" a="1"/>
  <c r="DK1619" i="64" s="1"/>
  <c r="T54" i="64" a="1"/>
  <c r="T54" i="64" s="1"/>
  <c r="T1923" i="64" a="1"/>
  <c r="T1923" i="64" s="1"/>
  <c r="DK1395" i="64" a="1"/>
  <c r="DK1395" i="64" s="1"/>
  <c r="DK1262" i="64" a="1"/>
  <c r="DK1262" i="64" s="1"/>
  <c r="DI1332" i="64" a="1"/>
  <c r="DI1332" i="64" s="1"/>
  <c r="V1642" i="64" a="1"/>
  <c r="V1642" i="64" s="1"/>
  <c r="W54" i="64" a="1"/>
  <c r="W54" i="64" s="1"/>
  <c r="W1667" i="64" a="1"/>
  <c r="W1667" i="64" s="1"/>
  <c r="W1507" i="64" a="1"/>
  <c r="W1507" i="64" s="1"/>
  <c r="W90" i="64" a="1"/>
  <c r="W90" i="64" s="1"/>
  <c r="W2421" i="64" a="1"/>
  <c r="W2421" i="64" s="1"/>
  <c r="W53" i="64" a="1"/>
  <c r="W53" i="64" s="1"/>
  <c r="W568" i="64" a="1"/>
  <c r="W568" i="64" s="1"/>
  <c r="S59" i="64" a="1"/>
  <c r="S59" i="64" s="1"/>
  <c r="U1673" i="64" a="1"/>
  <c r="U1673" i="64" s="1"/>
  <c r="DJ176" i="64" a="1"/>
  <c r="DJ176" i="64" s="1"/>
  <c r="DJ177" i="64" s="1"/>
  <c r="DJ1704" i="64" s="1"/>
  <c r="DJ645" i="64" a="1"/>
  <c r="DJ645" i="64" s="1"/>
  <c r="DI1360" i="64" a="1"/>
  <c r="DI1360" i="64" s="1"/>
  <c r="DJ53" i="64" a="1"/>
  <c r="DJ53" i="64" s="1"/>
  <c r="T55" i="64" a="1"/>
  <c r="T55" i="64" s="1"/>
  <c r="DK1430" i="64" a="1"/>
  <c r="DK1430" i="64" s="1"/>
  <c r="T1886" i="64" a="1"/>
  <c r="T1886" i="64" s="1"/>
  <c r="T1894" i="64" s="1"/>
  <c r="DK945" i="64" a="1"/>
  <c r="DK945" i="64" s="1"/>
  <c r="DK2404" i="64" s="1"/>
  <c r="DI1334" i="64" a="1"/>
  <c r="DI1334" i="64" s="1"/>
  <c r="DJ412" i="64" a="1"/>
  <c r="DJ412" i="64" s="1"/>
  <c r="T573" i="64" a="1"/>
  <c r="T573" i="64" s="1"/>
  <c r="U2522" i="64" a="1"/>
  <c r="U2522" i="64" s="1"/>
  <c r="DK2395" i="64" a="1"/>
  <c r="DK2395" i="64" s="1"/>
  <c r="DK1332" i="64" a="1"/>
  <c r="DK1332" i="64" s="1"/>
  <c r="DK389" i="64" a="1"/>
  <c r="DK389" i="64" s="1"/>
  <c r="V60" i="64" a="1"/>
  <c r="V60" i="64" s="1"/>
  <c r="T90" i="64" a="1"/>
  <c r="T90" i="64" s="1"/>
  <c r="DJ1665" i="64" a="1"/>
  <c r="DJ1665" i="64" s="1"/>
  <c r="V2395" i="64" a="1"/>
  <c r="V2395" i="64" s="1"/>
  <c r="U1886" i="64" a="1"/>
  <c r="U1886" i="64" s="1"/>
  <c r="U1894"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3" i="64" a="1"/>
  <c r="W1673" i="64" s="1"/>
  <c r="W89" i="64" a="1"/>
  <c r="W89" i="64" s="1"/>
  <c r="W2446" i="64" a="1"/>
  <c r="W2446" i="64" s="1"/>
  <c r="DJ1507" i="64" a="1"/>
  <c r="DJ1507" i="64" s="1"/>
  <c r="U1507" i="64" a="1"/>
  <c r="U1507" i="64" s="1"/>
  <c r="DK412" i="64" a="1"/>
  <c r="DK412" i="64" s="1"/>
  <c r="T2421" i="64" a="1"/>
  <c r="T2421" i="64" s="1"/>
  <c r="S1507" i="64" a="1"/>
  <c r="S1507" i="64" s="1"/>
  <c r="DK60" i="64" a="1"/>
  <c r="DK60" i="64" s="1"/>
  <c r="DJ2421" i="64" a="1"/>
  <c r="DJ2421" i="64" s="1"/>
  <c r="V2446" i="64" a="1"/>
  <c r="V2446" i="64" s="1"/>
  <c r="DJ60" i="64" a="1"/>
  <c r="DJ60" i="64" s="1"/>
  <c r="DJ1395" i="64" a="1"/>
  <c r="DJ1395" i="64" s="1"/>
  <c r="T53" i="64" a="1"/>
  <c r="T53" i="64" s="1"/>
  <c r="S2472" i="64" a="1"/>
  <c r="S2472" i="64" s="1"/>
  <c r="V2472" i="64" a="1"/>
  <c r="V2472" i="64" s="1"/>
  <c r="U573" i="64" a="1"/>
  <c r="U573" i="64" s="1"/>
  <c r="U1214" i="64" a="1"/>
  <c r="U1214" i="64" s="1"/>
  <c r="DI2522" i="64" a="1"/>
  <c r="DI2522" i="64" s="1"/>
  <c r="DK2472" i="64" a="1"/>
  <c r="DK2472" i="64" s="1"/>
  <c r="S75" i="64" a="1"/>
  <c r="S75" i="64" s="1"/>
  <c r="DK1086" i="64" a="1"/>
  <c r="DK1086" i="64" s="1"/>
  <c r="DK2453" i="64" s="1"/>
  <c r="DK1334" i="64" a="1"/>
  <c r="DK1334" i="64" s="1"/>
  <c r="S2522" i="64" a="1"/>
  <c r="S2522" i="64" s="1"/>
  <c r="T1667" i="64" a="1"/>
  <c r="T1667" i="64" s="1"/>
  <c r="DI55" i="64" a="1"/>
  <c r="DI55" i="64" s="1"/>
  <c r="DJ598" i="64" a="1"/>
  <c r="DJ598" i="64" s="1"/>
  <c r="DK669" i="64" a="1"/>
  <c r="DK669" i="64" s="1"/>
  <c r="DI598" i="64" a="1"/>
  <c r="DI598" i="64" s="1"/>
  <c r="V53" i="64" a="1"/>
  <c r="V53" i="64" s="1"/>
  <c r="S1673" i="64" a="1"/>
  <c r="S1673" i="64" s="1"/>
  <c r="DI412" i="64" a="1"/>
  <c r="DI412" i="64" s="1"/>
  <c r="V412" i="64" a="1"/>
  <c r="V412" i="64" s="1"/>
  <c r="S2446" i="64" a="1"/>
  <c r="S2446" i="64" s="1"/>
  <c r="V1667" i="64" a="1"/>
  <c r="V1667" i="64" s="1"/>
  <c r="DK1667" i="64" a="1"/>
  <c r="DK1667" i="64" s="1"/>
  <c r="V1587" i="64" a="1"/>
  <c r="V1587" i="64" s="1"/>
  <c r="V1588" i="64" s="1"/>
  <c r="W92" i="64" a="1"/>
  <c r="W92" i="64" s="1"/>
  <c r="U2395" i="64" a="1"/>
  <c r="U2395" i="64" s="1"/>
  <c r="DI1466" i="64" a="1"/>
  <c r="DI1466" i="64" s="1"/>
  <c r="DJ1608" i="64" a="1"/>
  <c r="DJ1608" i="64" s="1"/>
  <c r="T59" i="64" a="1"/>
  <c r="T59" i="64" s="1"/>
  <c r="DJ2395" i="64" a="1"/>
  <c r="DJ2395" i="64" s="1"/>
  <c r="V598" i="64" a="1"/>
  <c r="V598" i="64" s="1"/>
  <c r="U91" i="64" a="1"/>
  <c r="U91" i="64" s="1"/>
  <c r="DI472" i="64" a="1"/>
  <c r="DI472" i="64" s="1"/>
  <c r="T598" i="64" a="1"/>
  <c r="T598" i="64" s="1"/>
  <c r="S2421" i="64" a="1"/>
  <c r="S2421" i="64" s="1"/>
  <c r="V89" i="64" a="1"/>
  <c r="V89" i="64" s="1"/>
  <c r="V573" i="64" a="1"/>
  <c r="V573" i="64" s="1"/>
  <c r="DK2446" i="64" a="1"/>
  <c r="DK2446" i="64" s="1"/>
  <c r="T620" i="64" a="1"/>
  <c r="T620" i="64" s="1"/>
  <c r="T91" i="64" a="1"/>
  <c r="T91" i="64" s="1"/>
  <c r="DK1642" i="64" a="1"/>
  <c r="DK1642" i="64" s="1"/>
  <c r="U2472" i="64" a="1"/>
  <c r="U2472" i="64" s="1"/>
  <c r="S89" i="64" a="1"/>
  <c r="S89" i="64" s="1"/>
  <c r="DK1587" i="64" a="1"/>
  <c r="DK1587" i="64" s="1"/>
  <c r="DK1588" i="64" s="1"/>
  <c r="V90" i="64" a="1"/>
  <c r="V90" i="64" s="1"/>
  <c r="DJ1430" i="64" a="1"/>
  <c r="DJ1430" i="64" s="1"/>
  <c r="W1886" i="64" a="1"/>
  <c r="W1886" i="64" s="1"/>
  <c r="W1894" i="64" s="1"/>
  <c r="W2472" i="64" a="1"/>
  <c r="W2472" i="64" s="1"/>
  <c r="W59" i="64" a="1"/>
  <c r="W59" i="64" s="1"/>
  <c r="DI568" i="64" a="1"/>
  <c r="DI568" i="64" s="1"/>
  <c r="T568" i="64" a="1"/>
  <c r="T568" i="64" s="1"/>
  <c r="T2522" i="64" a="1"/>
  <c r="T2522" i="64" s="1"/>
  <c r="Y1955" i="64"/>
  <c r="Y1956" i="64" s="1"/>
  <c r="W1923" i="64" a="1"/>
  <c r="W1923" i="64" s="1"/>
  <c r="W2522" i="64" a="1"/>
  <c r="W2522" i="64" s="1"/>
  <c r="W91" i="64" a="1"/>
  <c r="W91" i="64" s="1"/>
  <c r="W2395" i="64" a="1"/>
  <c r="W2395" i="64" s="1"/>
  <c r="W60" i="64" a="1"/>
  <c r="W60" i="64" s="1"/>
  <c r="DK466" i="64" a="1"/>
  <c r="DK466" i="64" s="1"/>
  <c r="DK467" i="64" s="1"/>
  <c r="DI60" i="64" a="1"/>
  <c r="DI60" i="64" s="1"/>
  <c r="T389" i="64" a="1"/>
  <c r="T389" i="64" s="1"/>
  <c r="U1587" i="64" a="1"/>
  <c r="U1587" i="64" s="1"/>
  <c r="U1588" i="64" s="1"/>
  <c r="T89" i="64" a="1"/>
  <c r="T89" i="64" s="1"/>
  <c r="DI1667" i="64" a="1"/>
  <c r="DI1667" i="64" s="1"/>
  <c r="V389" i="64" a="1"/>
  <c r="V389" i="64" s="1"/>
  <c r="U92" i="64" a="1"/>
  <c r="U92" i="64" s="1"/>
  <c r="DJ647" i="64" a="1"/>
  <c r="DJ647" i="64" s="1"/>
  <c r="S412" i="64" a="1"/>
  <c r="S412" i="64" s="1"/>
  <c r="DK1673" i="64" a="1"/>
  <c r="DK1673" i="64" s="1"/>
  <c r="DI1262" i="64" a="1"/>
  <c r="DI1262" i="64" s="1"/>
  <c r="U53" i="64" a="1"/>
  <c r="U53" i="64" s="1"/>
  <c r="V1923" i="64" a="1"/>
  <c r="V1923" i="64" s="1"/>
  <c r="U54" i="64" a="1"/>
  <c r="U54" i="64" s="1"/>
  <c r="DK647" i="64" a="1"/>
  <c r="DK647" i="64" s="1"/>
  <c r="S1587" i="64" a="1"/>
  <c r="S1587" i="64" s="1"/>
  <c r="S1588" i="64" s="1"/>
  <c r="DI1642" i="64" a="1"/>
  <c r="DI1642" i="64" s="1"/>
  <c r="DI1695" i="64" a="1"/>
  <c r="DI1695" i="64" s="1"/>
  <c r="DI1214" i="64" a="1"/>
  <c r="DI1214" i="64" s="1"/>
  <c r="DJ997" i="64" a="1"/>
  <c r="DJ997" i="64" s="1"/>
  <c r="S54" i="64" a="1"/>
  <c r="S54" i="64" s="1"/>
  <c r="DJ669" i="64" a="1"/>
  <c r="DJ669" i="64" s="1"/>
  <c r="DJ573" i="64" a="1"/>
  <c r="DJ573" i="64" s="1"/>
  <c r="DI466" i="64" a="1"/>
  <c r="DI466" i="64" s="1"/>
  <c r="DI467" i="64" s="1"/>
  <c r="U1665" i="64" a="1"/>
  <c r="U1665" i="64" s="1"/>
  <c r="T1507" i="64" a="1"/>
  <c r="T1507" i="64" s="1"/>
  <c r="DK1608" i="64" a="1"/>
  <c r="DK1608" i="64" s="1"/>
  <c r="DI1619" i="64" a="1"/>
  <c r="DI1619" i="64" s="1"/>
  <c r="S1923" i="64" a="1"/>
  <c r="S1923" i="64" s="1"/>
  <c r="S573" i="64" a="1"/>
  <c r="S573" i="64" s="1"/>
  <c r="DK55" i="64" a="1"/>
  <c r="DK55" i="64" s="1"/>
  <c r="DJ1360" i="64" a="1"/>
  <c r="DJ1360" i="64" s="1"/>
  <c r="DJ2446" i="64" a="1"/>
  <c r="DJ2446" i="64" s="1"/>
  <c r="V1665" i="64" a="1"/>
  <c r="V1665" i="64" s="1"/>
  <c r="DJ1587" i="64" a="1"/>
  <c r="DJ1587" i="64" s="1"/>
  <c r="DJ1588" i="64" s="1"/>
  <c r="DI647" i="64" a="1"/>
  <c r="DI647" i="64" s="1"/>
  <c r="V55" i="64" a="1"/>
  <c r="V55" i="64" s="1"/>
  <c r="DI669" i="64" a="1"/>
  <c r="DI669" i="64" s="1"/>
  <c r="DK53" i="64" a="1"/>
  <c r="DK53" i="64" s="1"/>
  <c r="DJ1642" i="64" a="1"/>
  <c r="DJ1642" i="64" s="1"/>
  <c r="S1665" i="64" a="1"/>
  <c r="S1665" i="64" s="1"/>
  <c r="S389" i="64" a="1"/>
  <c r="S389" i="64" s="1"/>
  <c r="S90" i="64" a="1"/>
  <c r="S90" i="64" s="1"/>
  <c r="DK1665" i="64" a="1"/>
  <c r="DK1665" i="64" s="1"/>
  <c r="DJ1673" i="64" a="1"/>
  <c r="DJ1673" i="64" s="1"/>
  <c r="U89" i="64" a="1"/>
  <c r="U89" i="64" s="1"/>
  <c r="DK598" i="64" a="1"/>
  <c r="DK598" i="64" s="1"/>
  <c r="U568" i="64" a="1"/>
  <c r="U568" i="64" s="1"/>
  <c r="DI945" i="64" a="1"/>
  <c r="DI945" i="64" s="1"/>
  <c r="DI2404" i="64" s="1"/>
  <c r="T1214" i="64" a="1"/>
  <c r="T1214" i="64" s="1"/>
  <c r="DJ1667" i="64" a="1"/>
  <c r="DJ1667"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5" i="64" a="1"/>
  <c r="DJ1695" i="64" s="1"/>
  <c r="DI389" i="64" a="1"/>
  <c r="DI389" i="64" s="1"/>
  <c r="DI2472" i="64" a="1"/>
  <c r="DI2472" i="64" s="1"/>
  <c r="DJ568" i="64" a="1"/>
  <c r="DJ568" i="64" s="1"/>
  <c r="T92" i="64" a="1"/>
  <c r="T92" i="64" s="1"/>
  <c r="S1214" i="64" a="1"/>
  <c r="S1214" i="64" s="1"/>
  <c r="T1642" i="64" a="1"/>
  <c r="T1642" i="64" s="1"/>
  <c r="DJ1613" i="64" a="1"/>
  <c r="DJ1613" i="64" s="1"/>
  <c r="DJ1214" i="64" a="1"/>
  <c r="DJ1214" i="64" s="1"/>
  <c r="V59" i="64" a="1"/>
  <c r="V59" i="64" s="1"/>
  <c r="DJ945" i="64" a="1"/>
  <c r="DJ945" i="64" s="1"/>
  <c r="DJ2404" i="64" s="1"/>
  <c r="DK1466" i="64" a="1"/>
  <c r="DK1466" i="64" s="1"/>
  <c r="T1673" i="64" a="1"/>
  <c r="T1673" i="64" s="1"/>
  <c r="V2421" i="64" a="1"/>
  <c r="V2421" i="64" s="1"/>
  <c r="DI2421" i="64" a="1"/>
  <c r="DI2421" i="64" s="1"/>
  <c r="S55" i="64" a="1"/>
  <c r="S55" i="64" s="1"/>
  <c r="U60" i="64" a="1"/>
  <c r="U60" i="64" s="1"/>
  <c r="S92" i="64" a="1"/>
  <c r="S92" i="64" s="1"/>
  <c r="DK1360" i="64" a="1"/>
  <c r="DK1360" i="64" s="1"/>
  <c r="T75" i="64" a="1"/>
  <c r="T75" i="64" s="1"/>
  <c r="DK176" i="64" a="1"/>
  <c r="DK176" i="64" s="1"/>
  <c r="DK177" i="64" s="1"/>
  <c r="DK1704" i="64" s="1"/>
  <c r="V75" i="64" a="1"/>
  <c r="V75" i="64" s="1"/>
  <c r="DI1608" i="64" a="1"/>
  <c r="DI1608" i="64" s="1"/>
  <c r="DI1086" i="64" a="1"/>
  <c r="DI1086" i="64" s="1"/>
  <c r="DI2453" i="64" s="1"/>
  <c r="DI2446" i="64" a="1"/>
  <c r="DI2446" i="64" s="1"/>
  <c r="V1886" i="64" a="1"/>
  <c r="V1886" i="64" s="1"/>
  <c r="V1894" i="64" s="1"/>
  <c r="DI1216" i="64" a="1"/>
  <c r="DI1216" i="64" s="1"/>
  <c r="DJ466" i="64" a="1"/>
  <c r="DJ466" i="64" s="1"/>
  <c r="DJ467" i="64" s="1"/>
  <c r="T1587" i="64" a="1"/>
  <c r="T1587" i="64" s="1"/>
  <c r="T1588" i="64" s="1"/>
  <c r="V1214" i="64" a="1"/>
  <c r="V1214" i="64" s="1"/>
  <c r="DJ1334" i="64" a="1"/>
  <c r="DJ1334" i="64" s="1"/>
  <c r="U2421" i="64" a="1"/>
  <c r="U2421" i="64" s="1"/>
  <c r="DK2522" i="64" a="1"/>
  <c r="DK2522" i="64" s="1"/>
  <c r="DJ1332" i="64" a="1"/>
  <c r="DJ1332" i="64" s="1"/>
  <c r="DI1507" i="64" a="1"/>
  <c r="DI1507" i="64" s="1"/>
  <c r="S2395" i="64" a="1"/>
  <c r="S2395" i="64" s="1"/>
  <c r="DI1395" i="64" a="1"/>
  <c r="DI1395" i="64" s="1"/>
  <c r="U2446" i="64" a="1"/>
  <c r="U2446" i="64" s="1"/>
  <c r="T412" i="64" a="1"/>
  <c r="T412" i="64" s="1"/>
  <c r="DK1613" i="64" a="1"/>
  <c r="DK1613" i="64" s="1"/>
  <c r="V2522" i="64" a="1"/>
  <c r="V2522" i="64" s="1"/>
  <c r="DI1665" i="64" a="1"/>
  <c r="DI1665" i="64" s="1"/>
  <c r="U55" i="64" a="1"/>
  <c r="U55" i="64" s="1"/>
  <c r="T1665" i="64" a="1"/>
  <c r="T1665" i="64" s="1"/>
  <c r="S598" i="64" a="1"/>
  <c r="S598" i="64" s="1"/>
  <c r="DJ55" i="64" a="1"/>
  <c r="DJ55" i="64" s="1"/>
  <c r="V92" i="64" a="1"/>
  <c r="V92" i="64" s="1"/>
  <c r="DK1216" i="64" a="1"/>
  <c r="DK1216" i="64" s="1"/>
  <c r="U1667" i="64" a="1"/>
  <c r="U1667" i="64" s="1"/>
  <c r="S568" i="64" a="1"/>
  <c r="S568" i="64" s="1"/>
  <c r="S1642" i="64" a="1"/>
  <c r="S1642"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2" i="64" a="1"/>
  <c r="X2472" i="64" s="1"/>
  <c r="X2446" i="64" a="1"/>
  <c r="X2446" i="64" s="1"/>
  <c r="X2421" i="64" a="1"/>
  <c r="X2421" i="64" s="1"/>
  <c r="X2395" i="64" a="1"/>
  <c r="X2395" i="64" s="1"/>
  <c r="X1642" i="64" a="1"/>
  <c r="X1642" i="64" s="1"/>
  <c r="X90" i="64" a="1"/>
  <c r="X90" i="64" s="1"/>
  <c r="X89" i="64" a="1"/>
  <c r="X89" i="64" s="1"/>
  <c r="X91" i="64" a="1"/>
  <c r="X91" i="64" s="1"/>
  <c r="X92" i="64" a="1"/>
  <c r="X92" i="64" s="1"/>
  <c r="X1587" i="64" a="1"/>
  <c r="X1587" i="64" s="1"/>
  <c r="X1588" i="64" s="1"/>
  <c r="X389" i="64" a="1"/>
  <c r="X389" i="64" s="1"/>
  <c r="AL1792" i="64"/>
  <c r="AL1794" i="64" s="1"/>
  <c r="AK1794" i="64"/>
  <c r="X2522" i="64" a="1"/>
  <c r="X2522" i="64" s="1"/>
  <c r="X1507" i="64" a="1"/>
  <c r="X1507" i="64" s="1"/>
  <c r="X1923" i="64" a="1"/>
  <c r="X1923" i="64" s="1"/>
  <c r="X1886" i="64" a="1"/>
  <c r="X1886" i="64" s="1"/>
  <c r="X1894" i="64" s="1"/>
  <c r="X1673" i="64" a="1"/>
  <c r="X1673" i="64" s="1"/>
  <c r="X1667" i="64" a="1"/>
  <c r="X1667" i="64" s="1"/>
  <c r="X1665" i="64" a="1"/>
  <c r="X1665" i="64" s="1"/>
  <c r="X1214" i="64" a="1"/>
  <c r="X1214" i="64" s="1"/>
  <c r="X997" i="64" a="1"/>
  <c r="X997" i="64" s="1"/>
  <c r="DB998" i="64" a="1"/>
  <c r="DA1333" i="64" a="1"/>
  <c r="DE390" i="64" a="1"/>
  <c r="CW1263" i="64" a="1"/>
  <c r="DK1506" i="64" a="1"/>
  <c r="DD1506" i="64" a="1"/>
  <c r="CR1431" i="64" a="1"/>
  <c r="CO1361" i="64" a="1"/>
  <c r="DF1263" i="64" a="1"/>
  <c r="CZ1215" i="64" a="1"/>
  <c r="DB414" i="64" a="1"/>
  <c r="DE414" i="64" a="1"/>
  <c r="DB1431" i="64" a="1"/>
  <c r="W414" i="64" a="1"/>
  <c r="CQ670" i="64" a="1"/>
  <c r="DA1361" i="64" a="1"/>
  <c r="DI1643" i="64" a="1"/>
  <c r="DK670" i="64" a="1"/>
  <c r="CT1396" i="64" a="1"/>
  <c r="W1666" i="64" a="1"/>
  <c r="DI1215" i="64" a="1"/>
  <c r="V575" i="64" a="1"/>
  <c r="CX1263" i="64" a="1"/>
  <c r="CU414" i="64" a="1"/>
  <c r="X575" i="64" a="1"/>
  <c r="CW414" i="64" a="1"/>
  <c r="CU1643" i="64" a="1"/>
  <c r="DC1643" i="64" a="1"/>
  <c r="CQ646" i="64" a="1"/>
  <c r="DG646" i="64" a="1"/>
  <c r="CY998" i="64" a="1"/>
  <c r="CW390" i="64" a="1"/>
  <c r="CX414" i="64" a="1"/>
  <c r="CX390" i="64" a="1"/>
  <c r="DF1333" i="64" a="1"/>
  <c r="CT1506" i="64" a="1"/>
  <c r="DA1396" i="64" a="1"/>
  <c r="CV998" i="64" a="1"/>
  <c r="CO414" i="64" a="1"/>
  <c r="CU575" i="64" a="1"/>
  <c r="X1751" i="64" a="1"/>
  <c r="DH1263" i="64" a="1"/>
  <c r="CZ1666" i="64" a="1"/>
  <c r="DE1612" i="64" a="1"/>
  <c r="CO1215" i="64" a="1"/>
  <c r="CR1643" i="64" a="1"/>
  <c r="CQ1239" i="64" a="1"/>
  <c r="CZ1239" i="64" a="1"/>
  <c r="CO1333" i="64" a="1"/>
  <c r="DH1643" i="64" a="1"/>
  <c r="X1666" i="64" a="1"/>
  <c r="CX1239" i="64" a="1"/>
  <c r="CW1431" i="64" a="1"/>
  <c r="DB1263" i="64" a="1"/>
  <c r="DH1431" i="64" a="1"/>
  <c r="CQ1612" i="64" a="1"/>
  <c r="CX670" i="64" a="1"/>
  <c r="DE1239" i="64" a="1"/>
  <c r="DF1215" i="64" a="1"/>
  <c r="X998" i="64" a="1"/>
  <c r="CT1643" i="64" a="1"/>
  <c r="CU646" i="64" a="1"/>
  <c r="V1215" i="64" a="1"/>
  <c r="CP1666" i="64" a="1"/>
  <c r="CR670" i="64" a="1"/>
  <c r="DC1333" i="64" a="1"/>
  <c r="CP599" i="64" a="1"/>
  <c r="CT599" i="64" a="1"/>
  <c r="S599" i="64" a="1"/>
  <c r="DH1215" i="64" a="1"/>
  <c r="BL1024" i="64" a="1"/>
  <c r="DG1431" i="64" a="1"/>
  <c r="DD1431" i="64" a="1"/>
  <c r="DJ1506" i="64" a="1"/>
  <c r="DI1263" i="64" a="1"/>
  <c r="CU390" i="64" a="1"/>
  <c r="CR1239" i="64" a="1"/>
  <c r="X1750" i="64" a="1"/>
  <c r="DK1643" i="64" a="1"/>
  <c r="CY575" i="64" a="1"/>
  <c r="DB670" i="64" a="1"/>
  <c r="T575" i="64" a="1"/>
  <c r="DA1431" i="64" a="1"/>
  <c r="V1506" i="64" a="1"/>
  <c r="CY1361" i="64" a="1"/>
  <c r="CT1361" i="64" a="1"/>
  <c r="DK414" i="64" a="1"/>
  <c r="CP1431" i="64" a="1"/>
  <c r="DJ1467" i="64" a="1"/>
  <c r="CQ1361" i="64" a="1"/>
  <c r="CQ1333" i="64" a="1"/>
  <c r="CW670" i="64" a="1"/>
  <c r="DC599" i="64" a="1"/>
  <c r="DC1612" i="64" a="1"/>
  <c r="CS1643" i="64" a="1"/>
  <c r="DD670" i="64" a="1"/>
  <c r="CO1263" i="64" a="1"/>
  <c r="CR1215" i="64" a="1"/>
  <c r="CP998" i="64" a="1"/>
  <c r="DG998" i="64" a="1"/>
  <c r="BM1023" i="64" a="1"/>
  <c r="CQ414" i="64" a="1"/>
  <c r="DH1467" i="64" a="1"/>
  <c r="CX1361" i="64" a="1"/>
  <c r="CP414" i="64" a="1"/>
  <c r="CP1239" i="64" a="1"/>
  <c r="X414" i="64" a="1"/>
  <c r="DE1506" i="64" a="1"/>
  <c r="CQ998" i="64" a="1"/>
  <c r="DD1396" i="64" a="1"/>
  <c r="DC390" i="64" a="1"/>
  <c r="CP670" i="64" a="1"/>
  <c r="W599" i="64" a="1"/>
  <c r="CT575" i="64" a="1"/>
  <c r="DJ1666" i="64" a="1"/>
  <c r="V599" i="64" a="1"/>
  <c r="CT1612" i="64" a="1"/>
  <c r="DD1333" i="64" a="1"/>
  <c r="CR1333" i="64" a="1"/>
  <c r="DD998" i="64" a="1"/>
  <c r="CO646" i="64" a="1"/>
  <c r="DD414" i="64" a="1"/>
  <c r="DB599" i="64" a="1"/>
  <c r="DK1612" i="64" a="1"/>
  <c r="V1666" i="64" a="1"/>
  <c r="CR1467" i="64" a="1"/>
  <c r="CT1666" i="64" a="1"/>
  <c r="CZ1506" i="64" a="1"/>
  <c r="CX646" i="64" a="1"/>
  <c r="CT646" i="64" a="1"/>
  <c r="DF1396" i="64" a="1"/>
  <c r="CY1666" i="64" a="1"/>
  <c r="DD1239" i="64" a="1"/>
  <c r="CS1333" i="64" a="1"/>
  <c r="DH575" i="64" a="1"/>
  <c r="V390" i="64" a="1"/>
  <c r="DD1467" i="64" a="1"/>
  <c r="CV1643" i="64" a="1"/>
  <c r="DF1239" i="64" a="1"/>
  <c r="DJ414" i="64" a="1"/>
  <c r="DE575" i="64" a="1"/>
  <c r="CS1506" i="64" a="1"/>
  <c r="CZ1431" i="64" a="1"/>
  <c r="CW1333" i="64" a="1"/>
  <c r="DB1215" i="64" a="1"/>
  <c r="CT1215" i="64" a="1"/>
  <c r="DB1612" i="64" a="1"/>
  <c r="DH390" i="64" a="1"/>
  <c r="CS1396" i="64" a="1"/>
  <c r="DI1506" i="64" a="1"/>
  <c r="CQ1467" i="64" a="1"/>
  <c r="CV1666" i="64" a="1"/>
  <c r="CV1263" i="64" a="1"/>
  <c r="DJ1612" i="64" a="1"/>
  <c r="DG1506" i="64" a="1"/>
  <c r="CO1506" i="64" a="1"/>
  <c r="DJ1215" i="64" a="1"/>
  <c r="DF390" i="64" a="1"/>
  <c r="CP1263" i="64" a="1"/>
  <c r="DI1431" i="64" a="1"/>
  <c r="DK1666" i="64" a="1"/>
  <c r="CU1467" i="64" a="1"/>
  <c r="CS670" i="64" a="1"/>
  <c r="DJ599" i="64" a="1"/>
  <c r="DG670" i="64" a="1"/>
  <c r="CV1361" i="64" a="1"/>
  <c r="DJ575" i="64" a="1"/>
  <c r="CZ1396" i="64" a="1"/>
  <c r="U414" i="64" a="1"/>
  <c r="DG575" i="64" a="1"/>
  <c r="DC1239" i="64" a="1"/>
  <c r="DH646" i="64" a="1"/>
  <c r="S1506" i="64" a="1"/>
  <c r="DI390" i="64" a="1"/>
  <c r="S1643" i="64" a="1"/>
  <c r="X437" i="64" a="1"/>
  <c r="CS1431" i="64" a="1"/>
  <c r="CW1215" i="64" a="1"/>
  <c r="CY1643" i="64" a="1"/>
  <c r="DK1333" i="64" a="1"/>
  <c r="DD1666" i="64" a="1"/>
  <c r="CY670" i="64" a="1"/>
  <c r="X1643" i="64" a="1"/>
  <c r="CP1361" i="64" a="1"/>
  <c r="T599" i="64" a="1"/>
  <c r="DI1666" i="64" a="1"/>
  <c r="CW1643" i="64" a="1"/>
  <c r="DC414" i="64" a="1"/>
  <c r="CS1215" i="64" a="1"/>
  <c r="CV414" i="64" a="1"/>
  <c r="DC1431" i="64" a="1"/>
  <c r="CP1396" i="64" a="1"/>
  <c r="DG1666" i="64" a="1"/>
  <c r="CO670" i="64" a="1"/>
  <c r="CZ998" i="64" a="1"/>
  <c r="CW1396" i="64" a="1"/>
  <c r="DH1396" i="64" a="1"/>
  <c r="W998" i="64" a="1"/>
  <c r="CW1612" i="64" a="1"/>
  <c r="DH998" i="64" a="1"/>
  <c r="CZ646" i="64" a="1"/>
  <c r="CO1239" i="64" a="1"/>
  <c r="CV1239" i="64" a="1"/>
  <c r="DJ1333" i="64" a="1"/>
  <c r="CS1666" i="64" a="1"/>
  <c r="DG1333" i="64" a="1"/>
  <c r="DB1666" i="64" a="1"/>
  <c r="DI1361" i="64" a="1"/>
  <c r="DF414" i="64" a="1"/>
  <c r="DC670" i="64" a="1"/>
  <c r="DJ1396" i="64" a="1"/>
  <c r="DF998" i="64" a="1"/>
  <c r="Y2206" i="64" a="1"/>
  <c r="DJ1643" i="64" a="1"/>
  <c r="DK1239" i="64" a="1"/>
  <c r="V414" i="64" a="1"/>
  <c r="CQ1506" i="64" a="1"/>
  <c r="CY1431" i="64" a="1"/>
  <c r="CX575" i="64" a="1"/>
  <c r="CS575" i="64" a="1"/>
  <c r="DH1239" i="64" a="1"/>
  <c r="CT414" i="64" a="1"/>
  <c r="DC1666" i="64" a="1"/>
  <c r="BN1021" i="64" a="1"/>
  <c r="CV1467" i="64" a="1"/>
  <c r="CW646" i="64" a="1"/>
  <c r="DI1612" i="64" a="1"/>
  <c r="DA1263" i="64" a="1"/>
  <c r="T1506" i="64" a="1"/>
  <c r="CO1643" i="64" a="1"/>
  <c r="CR1666" i="64" a="1"/>
  <c r="CP1612" i="64" a="1"/>
  <c r="CY1215" i="64" a="1"/>
  <c r="CW1666" i="64" a="1"/>
  <c r="DF1506" i="64" a="1"/>
  <c r="CX1467" i="64" a="1"/>
  <c r="CU1361" i="64" a="1"/>
  <c r="DI646" i="64" a="1"/>
  <c r="DC1361" i="64" a="1"/>
  <c r="CP390" i="64" a="1"/>
  <c r="DA1506" i="64" a="1"/>
  <c r="CX599" i="64" a="1"/>
  <c r="DI1333" i="64" a="1"/>
  <c r="DC1506" i="64" a="1"/>
  <c r="X2165" i="64" a="1"/>
  <c r="CX998" i="64" a="1"/>
  <c r="CU1612" i="64" a="1"/>
  <c r="CT1467" i="64" a="1"/>
  <c r="DG1467" i="64" a="1"/>
  <c r="DK1361" i="64" a="1"/>
  <c r="CQ1263" i="64" a="1"/>
  <c r="CX1506" i="64" a="1"/>
  <c r="CZ670" i="64" a="1"/>
  <c r="CW1506" i="64" a="1"/>
  <c r="CY1239" i="64" a="1"/>
  <c r="DF1361" i="64" a="1"/>
  <c r="CQ575" i="64" a="1"/>
  <c r="DD390" i="64" a="1"/>
  <c r="CO1666" i="64" a="1"/>
  <c r="DF1431" i="64" a="1"/>
  <c r="CU1239" i="64" a="1"/>
  <c r="DG1215" i="64" a="1"/>
  <c r="U998" i="64" a="1"/>
  <c r="BN1136" i="64" a="1"/>
  <c r="CX1666" i="64" a="1"/>
  <c r="DJ390" i="64" a="1"/>
  <c r="CS599" i="64" a="1"/>
  <c r="DA390" i="64" a="1"/>
  <c r="CT1431" i="64" a="1"/>
  <c r="DA998" i="64" a="1"/>
  <c r="CU1396" i="64" a="1"/>
  <c r="CZ1612" i="64" a="1"/>
  <c r="T1643" i="64" a="1"/>
  <c r="DC1215" i="64" a="1"/>
  <c r="CR414" i="64" a="1"/>
  <c r="DI670" i="64" a="1"/>
  <c r="DD1263" i="64" a="1"/>
  <c r="CX1612" i="64" a="1"/>
  <c r="DF1467" i="64" a="1"/>
  <c r="DD1643" i="64" a="1"/>
  <c r="W390" i="64" a="1"/>
  <c r="DJ1361" i="64" a="1"/>
  <c r="CY1396" i="64" a="1"/>
  <c r="CR1361" i="64" a="1"/>
  <c r="DE1431" i="64" a="1"/>
  <c r="U599" i="64" a="1"/>
  <c r="CX1643" i="64" a="1"/>
  <c r="CW1467" i="64" a="1"/>
  <c r="T998" i="64" a="1"/>
  <c r="DJ646" i="64" a="1"/>
  <c r="DH670" i="64" a="1"/>
  <c r="CR646" i="64" a="1"/>
  <c r="S414" i="64" a="1"/>
  <c r="DE1361" i="64" a="1"/>
  <c r="X1215" i="64" a="1"/>
  <c r="DJ1263" i="64" a="1"/>
  <c r="DB390" i="64" a="1"/>
  <c r="CV670" i="64" a="1"/>
  <c r="X599" i="64" a="1"/>
  <c r="V998" i="64" a="1"/>
  <c r="DK998" i="64" a="1"/>
  <c r="CP1506" i="64" a="1"/>
  <c r="DB1361" i="64" a="1"/>
  <c r="CW998" i="64" a="1"/>
  <c r="CU1333" i="64" a="1"/>
  <c r="CR1263" i="64" a="1"/>
  <c r="CX1333" i="64" a="1"/>
  <c r="DE646" i="64" a="1"/>
  <c r="CP1467" i="64" a="1"/>
  <c r="CO575" i="64" a="1"/>
  <c r="CQ1215" i="64" a="1"/>
  <c r="CV646" i="64" a="1"/>
  <c r="DJ1431" i="64" a="1"/>
  <c r="U1643" i="64" a="1"/>
  <c r="CX1431" i="64" a="1"/>
  <c r="DD646" i="64" a="1"/>
  <c r="CR575" i="64" a="1"/>
  <c r="T390" i="64" a="1"/>
  <c r="CY1506" i="64" a="1"/>
  <c r="DA1215" i="64" a="1"/>
  <c r="DH1666" i="64" a="1"/>
  <c r="W1215" i="64" a="1"/>
  <c r="CQ1643" i="64" a="1"/>
  <c r="DB1333" i="64" a="1"/>
  <c r="W1643" i="64" a="1"/>
  <c r="DK599" i="64" a="1"/>
  <c r="DF1612" i="64" a="1"/>
  <c r="DD1612" i="64" a="1"/>
  <c r="DK575" i="64" a="1"/>
  <c r="CT1239" i="64" a="1"/>
  <c r="CW575" i="64" a="1"/>
  <c r="CY599" i="64" a="1"/>
  <c r="DH1612" i="64" a="1"/>
  <c r="DC575" i="64" a="1"/>
  <c r="DH1333" i="64" a="1"/>
  <c r="CU1666" i="64" a="1"/>
  <c r="U1506" i="64" a="1"/>
  <c r="CV1612" i="64" a="1"/>
  <c r="CQ1396" i="64" a="1"/>
  <c r="DA1239" i="64" a="1"/>
  <c r="DI1239" i="64" a="1"/>
  <c r="DD575" i="64" a="1"/>
  <c r="DH599" i="64" a="1"/>
  <c r="DE1666" i="64" a="1"/>
  <c r="CV1396" i="64" a="1"/>
  <c r="DJ1239" i="64" a="1"/>
  <c r="CV1215" i="64" a="1"/>
  <c r="DG1361" i="64" a="1"/>
  <c r="T1666" i="64" a="1"/>
  <c r="DD1215" i="64" a="1"/>
  <c r="CS646" i="64" a="1"/>
  <c r="S575" i="64" a="1"/>
  <c r="CR1506" i="64" a="1"/>
  <c r="CO998" i="64" a="1"/>
  <c r="DK1396" i="64" a="1"/>
  <c r="CY1467" i="64" a="1"/>
  <c r="DC998" i="64" a="1"/>
  <c r="CU1506" i="64" a="1"/>
  <c r="CU998" i="64" a="1"/>
  <c r="DH1361" i="64" a="1"/>
  <c r="V1643" i="64" a="1"/>
  <c r="T414" i="64" a="1"/>
  <c r="CY414" i="64" a="1"/>
  <c r="W1506" i="64" a="1"/>
  <c r="CU670" i="64" a="1"/>
  <c r="DA1467" i="64" a="1"/>
  <c r="DF599" i="64" a="1"/>
  <c r="DC1396" i="64" a="1"/>
  <c r="CY646" i="64" a="1"/>
  <c r="CZ599" i="64" a="1"/>
  <c r="CY390" i="64" a="1"/>
  <c r="DI599" i="64" a="1"/>
  <c r="X698" i="64" a="1"/>
  <c r="CU1263" i="64" a="1"/>
  <c r="DB1467" i="64" a="1"/>
  <c r="DI414" i="64" a="1"/>
  <c r="CS1239" i="64" a="1"/>
  <c r="DG414" i="64" a="1"/>
  <c r="CV1431" i="64" a="1"/>
  <c r="CZ575" i="64" a="1"/>
  <c r="DK1215" i="64" a="1"/>
  <c r="DE599" i="64" a="1"/>
  <c r="DF1643" i="64" a="1"/>
  <c r="CW599" i="64" a="1"/>
  <c r="CS1263" i="64" a="1"/>
  <c r="CT390" i="64" a="1"/>
  <c r="CS1467" i="64" a="1"/>
  <c r="CV1333" i="64" a="1"/>
  <c r="CQ1666" i="64" a="1"/>
  <c r="DG599" i="64" a="1"/>
  <c r="CP646" i="64" a="1"/>
  <c r="CR1612" i="64" a="1"/>
  <c r="CR1396" i="64" a="1"/>
  <c r="DD599" i="64" a="1"/>
  <c r="DA575" i="64" a="1"/>
  <c r="DA646" i="64" a="1"/>
  <c r="CZ414" i="64" a="1"/>
  <c r="DA414" i="64" a="1"/>
  <c r="CR599" i="64" a="1"/>
  <c r="CO1431" i="64" a="1"/>
  <c r="DC1263" i="64" a="1"/>
  <c r="CP1215" i="64" a="1"/>
  <c r="Y2240" i="64" a="1"/>
  <c r="BN772" i="64" a="1"/>
  <c r="CY1333" i="64" a="1"/>
  <c r="DK1431" i="64" a="1"/>
  <c r="CS1612" i="64" a="1"/>
  <c r="DE1215" i="64" a="1"/>
  <c r="DB1396" i="64" a="1"/>
  <c r="CT1333" i="64" a="1"/>
  <c r="CZ390" i="64" a="1"/>
  <c r="DB1643" i="64" a="1"/>
  <c r="T1215" i="64" a="1"/>
  <c r="DE1263" i="64" a="1"/>
  <c r="DK646" i="64" a="1"/>
  <c r="CR390" i="64" a="1"/>
  <c r="S1666" i="64" a="1"/>
  <c r="DF670" i="64" a="1"/>
  <c r="CT998" i="64" a="1"/>
  <c r="X390" i="64" a="1"/>
  <c r="CU1431" i="64" a="1"/>
  <c r="CS1361" i="64" a="1"/>
  <c r="DA670" i="64" a="1"/>
  <c r="CS998" i="64" a="1"/>
  <c r="DB1506" i="64" a="1"/>
  <c r="DK1467" i="64" a="1"/>
  <c r="DA1612" i="64" a="1"/>
  <c r="DE670" i="64" a="1"/>
  <c r="DK1263" i="64" a="1"/>
  <c r="DA1666" i="64" a="1"/>
  <c r="CZ1333" i="64" a="1"/>
  <c r="CV1506" i="64" a="1"/>
  <c r="CS414" i="64" a="1"/>
  <c r="CZ1263" i="64" a="1"/>
  <c r="DE998" i="64" a="1"/>
  <c r="DH414" i="64" a="1"/>
  <c r="DG1239" i="64" a="1"/>
  <c r="CY1612" i="64" a="1"/>
  <c r="DF575" i="64" a="1"/>
  <c r="DG390" i="64" a="1"/>
  <c r="DG1396" i="64" a="1"/>
  <c r="CP1333" i="64" a="1"/>
  <c r="DA599" i="64" a="1"/>
  <c r="DB575" i="64" a="1"/>
  <c r="DE1396" i="64" a="1"/>
  <c r="CU599" i="64" a="1"/>
  <c r="CQ599" i="64" a="1"/>
  <c r="CW1239" i="64" a="1"/>
  <c r="CZ1643" i="64" a="1"/>
  <c r="DG1643" i="64" a="1"/>
  <c r="CY1263" i="64" a="1"/>
  <c r="U575" i="64" a="1"/>
  <c r="DK390" i="64" a="1"/>
  <c r="DF646" i="64" a="1"/>
  <c r="CO1612" i="64" a="1"/>
  <c r="U390" i="64" a="1"/>
  <c r="CQ1431" i="64" a="1"/>
  <c r="DI1396" i="64" a="1"/>
  <c r="DI1467" i="64" a="1"/>
  <c r="T621" i="64" a="1"/>
  <c r="X2186" i="64" a="1"/>
  <c r="CT670" i="64" a="1"/>
  <c r="CV575" i="64" a="1"/>
  <c r="CT1263" i="64" a="1"/>
  <c r="DJ998" i="64" a="1"/>
  <c r="DF1666" i="64" a="1"/>
  <c r="CS390" i="64" a="1"/>
  <c r="DA1643" i="64" a="1"/>
  <c r="CP575" i="64" a="1"/>
  <c r="S1215" i="64" a="1"/>
  <c r="CX1396" i="64" a="1"/>
  <c r="DG1263" i="64" a="1"/>
  <c r="W575" i="64" a="1"/>
  <c r="DG1612" i="64" a="1"/>
  <c r="DJ670" i="64" a="1"/>
  <c r="DE1643" i="64" a="1"/>
  <c r="DB1239" i="64" a="1"/>
  <c r="DB646" i="64" a="1"/>
  <c r="U1666" i="64" a="1"/>
  <c r="DI575" i="64" a="1"/>
  <c r="CO599" i="64" a="1"/>
  <c r="X2143" i="64" a="1"/>
  <c r="DC1467" i="64" a="1"/>
  <c r="DE1333" i="64" a="1"/>
  <c r="CV599" i="64" a="1"/>
  <c r="S390" i="64" a="1"/>
  <c r="U1215" i="64" a="1"/>
  <c r="CO1396" i="64" a="1"/>
  <c r="CU1215" i="64" a="1"/>
  <c r="CX1215" i="64" a="1"/>
  <c r="X1506" i="64" a="1"/>
  <c r="CW1361" i="64" a="1"/>
  <c r="CO390" i="64" a="1"/>
  <c r="CR998" i="64" a="1"/>
  <c r="CO1467" i="64" a="1"/>
  <c r="DD1361" i="64" a="1"/>
  <c r="S998" i="64" a="1"/>
  <c r="DH1506" i="64" a="1"/>
  <c r="DI998" i="64" a="1"/>
  <c r="BN1046" i="64"/>
  <c r="BN732" i="64" a="1"/>
  <c r="CZ1361" i="64" a="1"/>
  <c r="CZ1467" i="64" a="1"/>
  <c r="CQ390" i="64" a="1"/>
  <c r="DE1467" i="64" a="1"/>
  <c r="CP1643" i="64" a="1"/>
  <c r="CV390" i="64" a="1"/>
  <c r="DC646" i="64" a="1"/>
  <c r="BN973" i="64" l="1"/>
  <c r="BN974" i="64" s="1"/>
  <c r="BN976" i="64" s="1"/>
  <c r="BO971" i="64" a="1"/>
  <c r="BO971" i="64" s="1"/>
  <c r="BO972" i="64" a="1"/>
  <c r="BO972" i="64" s="1"/>
  <c r="BR53" i="1170"/>
  <c r="BR22" i="861" s="1"/>
  <c r="BR38" i="1170"/>
  <c r="BR17" i="861" s="1"/>
  <c r="BP56" i="1170"/>
  <c r="BS50" i="1170"/>
  <c r="BS35" i="1170"/>
  <c r="BT27" i="1170"/>
  <c r="BT26" i="1170"/>
  <c r="BT28" i="1170"/>
  <c r="BT29" i="1170"/>
  <c r="BT43" i="1170"/>
  <c r="BT20" i="1170"/>
  <c r="BT42" i="1170"/>
  <c r="BT45" i="1170"/>
  <c r="BT41" i="1170"/>
  <c r="BT19" i="1170"/>
  <c r="BT44" i="1170"/>
  <c r="BT22" i="1170"/>
  <c r="BT30" i="1170"/>
  <c r="BT18" i="1170"/>
  <c r="BT4" i="1170"/>
  <c r="BT21" i="1170"/>
  <c r="BU7" i="1170"/>
  <c r="BV2" i="1170"/>
  <c r="BU3" i="1170"/>
  <c r="BU1" i="1170"/>
  <c r="BS36" i="1170"/>
  <c r="BS51" i="1170"/>
  <c r="BS34" i="1170"/>
  <c r="BS49" i="1170"/>
  <c r="BS52" i="1170"/>
  <c r="BS37" i="1170"/>
  <c r="BQ55" i="1170"/>
  <c r="BS23" i="1170"/>
  <c r="BS33" i="1170"/>
  <c r="BS48" i="1170"/>
  <c r="AG508" i="64"/>
  <c r="BO509" i="64" a="1"/>
  <c r="BO509" i="64" s="1"/>
  <c r="BO498" i="64" a="1"/>
  <c r="BO498" i="64" s="1"/>
  <c r="BO501" i="64" a="1"/>
  <c r="BO501" i="64" s="1"/>
  <c r="BO515" i="64" a="1"/>
  <c r="BO515" i="64" s="1"/>
  <c r="BN126" i="64"/>
  <c r="BN141" i="64"/>
  <c r="BN1136" i="64"/>
  <c r="BN1138" i="64" s="1"/>
  <c r="BO111" i="64" a="1"/>
  <c r="BO111" i="64" s="1"/>
  <c r="BO1121" i="64" a="1"/>
  <c r="BO1121" i="64" s="1"/>
  <c r="BI1814" i="64"/>
  <c r="BI1816"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59" i="64"/>
  <c r="T1771" i="64"/>
  <c r="T1772"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AD70" i="861"/>
  <c r="BP259" i="64"/>
  <c r="BP7" i="64"/>
  <c r="BO8" i="64" s="1"/>
  <c r="BI46" i="861"/>
  <c r="BI87" i="861" s="1"/>
  <c r="BP3" i="64"/>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4"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69" i="64"/>
  <c r="Y2054" i="64" a="1"/>
  <c r="Y2054" i="64" s="1"/>
  <c r="Y2055" i="64" a="1"/>
  <c r="Y2055" i="64" s="1"/>
  <c r="Y2056" i="64" a="1"/>
  <c r="Y2056" i="64" s="1"/>
  <c r="Y2057" i="64" a="1"/>
  <c r="Y2057" i="64" s="1"/>
  <c r="Y2053" i="64" a="1"/>
  <c r="Y2053" i="64" s="1"/>
  <c r="Y2058" i="64" a="1"/>
  <c r="Y2058" i="64" s="1"/>
  <c r="Y2052" i="64" a="1"/>
  <c r="Y2052" i="64" s="1"/>
  <c r="Y2059" i="64" a="1"/>
  <c r="Y2059" i="64" s="1"/>
  <c r="Y2060" i="64" a="1"/>
  <c r="Y2060" i="64" s="1"/>
  <c r="X2061" i="64"/>
  <c r="DD2071" i="64"/>
  <c r="DE2069" i="64"/>
  <c r="Y413" i="64" a="1"/>
  <c r="Y413" i="64" s="1"/>
  <c r="Y436" i="64" a="1"/>
  <c r="Y436" i="64" s="1"/>
  <c r="Y435" i="64" a="1"/>
  <c r="Y435" i="64" s="1"/>
  <c r="V414" i="64"/>
  <c r="U414" i="64"/>
  <c r="X414" i="64"/>
  <c r="W414" i="64"/>
  <c r="T414" i="64"/>
  <c r="Y2240" i="64"/>
  <c r="Y2206" i="64"/>
  <c r="CT190" i="64"/>
  <c r="CT193" i="64" s="1"/>
  <c r="CO2424" i="64"/>
  <c r="CP2422"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5" i="64"/>
  <c r="X2143" i="64"/>
  <c r="Y2498" i="64" a="1"/>
  <c r="Y2498" i="64" s="1"/>
  <c r="Y2144" i="64" a="1"/>
  <c r="Y2144" i="64" s="1"/>
  <c r="Y2164" i="64" a="1"/>
  <c r="Y2164" i="64" s="1"/>
  <c r="BI1857" i="64"/>
  <c r="BH1859" i="64"/>
  <c r="BI1836" i="64"/>
  <c r="BI1838" i="64" s="1"/>
  <c r="U1771" i="64"/>
  <c r="U1772" i="64" s="1"/>
  <c r="V1760" i="64"/>
  <c r="W1758" i="64"/>
  <c r="W1767" i="64"/>
  <c r="W1759" i="64"/>
  <c r="W1768" i="64"/>
  <c r="Y1764" i="64" a="1"/>
  <c r="Y1764" i="64" s="1"/>
  <c r="Y1763" i="64" a="1"/>
  <c r="Y1763" i="64" s="1"/>
  <c r="V1769" i="64"/>
  <c r="Y1754" i="64" a="1"/>
  <c r="Y1754" i="64" s="1"/>
  <c r="Y1755" i="64" a="1"/>
  <c r="Y1755" i="64" s="1"/>
  <c r="X1751" i="64"/>
  <c r="X1750" i="64"/>
  <c r="Y1745" i="64" a="1"/>
  <c r="Y1745" i="64" s="1"/>
  <c r="Y1746" i="64" a="1"/>
  <c r="Y1746" i="64" s="1"/>
  <c r="X2186" i="64"/>
  <c r="Y2185" i="64" a="1"/>
  <c r="Y2185"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2" i="64"/>
  <c r="DE56" i="64"/>
  <c r="DE62" i="64" s="1"/>
  <c r="CZ56" i="64"/>
  <c r="CZ62" i="64" s="1"/>
  <c r="DA56" i="64"/>
  <c r="DA62" i="64" s="1"/>
  <c r="DG670" i="64"/>
  <c r="CR1612" i="64"/>
  <c r="CR1614" i="64" s="1"/>
  <c r="DE1722" i="64"/>
  <c r="DH390" i="64"/>
  <c r="DH599" i="64"/>
  <c r="DH1333" i="64"/>
  <c r="DH1335" i="64" s="1"/>
  <c r="CV599" i="64"/>
  <c r="DF998" i="64"/>
  <c r="DF2428" i="64" s="1"/>
  <c r="DE1643" i="64"/>
  <c r="CO599" i="64"/>
  <c r="CP1612" i="64"/>
  <c r="CP1614" i="64" s="1"/>
  <c r="DH1239" i="64"/>
  <c r="DH1241" i="64" s="1"/>
  <c r="CR1722" i="64"/>
  <c r="DF1722" i="64"/>
  <c r="CP1666" i="64"/>
  <c r="DF1239" i="64"/>
  <c r="DF1241" i="64" s="1"/>
  <c r="CW1666" i="64"/>
  <c r="DE1612" i="64"/>
  <c r="DE1614" i="64" s="1"/>
  <c r="DG599" i="64"/>
  <c r="CR599" i="64"/>
  <c r="CS1722" i="64"/>
  <c r="CX1333" i="64"/>
  <c r="CX1335" i="64" s="1"/>
  <c r="DH670" i="64"/>
  <c r="DC1612" i="64"/>
  <c r="DC1614" i="64" s="1"/>
  <c r="CS56" i="64"/>
  <c r="CS62" i="64" s="1"/>
  <c r="CR390" i="64"/>
  <c r="DF1666" i="64"/>
  <c r="DC1396" i="64"/>
  <c r="CR1215" i="64"/>
  <c r="CR1217" i="64" s="1"/>
  <c r="CR2479" i="64" s="1"/>
  <c r="DE599" i="64"/>
  <c r="CO1333" i="64"/>
  <c r="CO1335" i="64" s="1"/>
  <c r="CX998" i="64"/>
  <c r="CX2428" i="64" s="1"/>
  <c r="DA1666" i="64"/>
  <c r="DA1396" i="64"/>
  <c r="CU1612" i="64"/>
  <c r="CU1614" i="64" s="1"/>
  <c r="CS670" i="64"/>
  <c r="DA1722" i="64"/>
  <c r="DD1666" i="64"/>
  <c r="DD1215" i="64"/>
  <c r="DD1217" i="64" s="1"/>
  <c r="DD2479" i="64" s="1"/>
  <c r="CS1333" i="64"/>
  <c r="CS1335" i="64" s="1"/>
  <c r="DC1239" i="64"/>
  <c r="DC1241" i="64" s="1"/>
  <c r="CX575" i="64"/>
  <c r="DB646" i="64"/>
  <c r="DB648" i="64" s="1"/>
  <c r="CV646" i="64"/>
  <c r="CV648" i="64" s="1"/>
  <c r="CO1643" i="64"/>
  <c r="CV1612" i="64"/>
  <c r="CV1614" i="64" s="1"/>
  <c r="CY575" i="64"/>
  <c r="CU1263" i="64"/>
  <c r="CR1666" i="64"/>
  <c r="CP414" i="64"/>
  <c r="CV670" i="64"/>
  <c r="CT1239" i="64"/>
  <c r="CT1241" i="64" s="1"/>
  <c r="CW1396" i="64"/>
  <c r="DE646" i="64"/>
  <c r="DE648" i="64" s="1"/>
  <c r="CZ1612" i="64"/>
  <c r="CZ1614" i="64" s="1"/>
  <c r="DD646" i="64"/>
  <c r="DD648" i="64" s="1"/>
  <c r="CU1215" i="64"/>
  <c r="CU1217" i="64" s="1"/>
  <c r="CU2479" i="64" s="1"/>
  <c r="CU670" i="64"/>
  <c r="CO1506" i="64"/>
  <c r="CT414" i="64"/>
  <c r="DE414" i="64"/>
  <c r="DH1263" i="64"/>
  <c r="CZ1666" i="64"/>
  <c r="DG646" i="64"/>
  <c r="DG648" i="64" s="1"/>
  <c r="DH1396" i="64"/>
  <c r="CO646" i="64"/>
  <c r="CO648" i="64" s="1"/>
  <c r="CS414" i="64"/>
  <c r="CY1239" i="64"/>
  <c r="CY1241" i="64" s="1"/>
  <c r="DA575" i="64"/>
  <c r="CS646" i="64"/>
  <c r="CS648" i="64" s="1"/>
  <c r="DC646" i="64"/>
  <c r="DC648" i="64" s="1"/>
  <c r="CW1722" i="64"/>
  <c r="CV414" i="64"/>
  <c r="DC1333" i="64"/>
  <c r="DC1335" i="64" s="1"/>
  <c r="DC1722" i="64"/>
  <c r="CT599" i="64"/>
  <c r="CW646" i="64"/>
  <c r="CW648" i="64" s="1"/>
  <c r="DD1612" i="64"/>
  <c r="DD1614" i="64" s="1"/>
  <c r="DB599" i="64"/>
  <c r="DB1643" i="64"/>
  <c r="DC390" i="64"/>
  <c r="CQ414" i="64"/>
  <c r="CU998" i="64"/>
  <c r="CU2428" i="64" s="1"/>
  <c r="CP1215" i="64"/>
  <c r="CP1217" i="64" s="1"/>
  <c r="CP2479" i="64" s="1"/>
  <c r="CT1666" i="64"/>
  <c r="CZ1333" i="64"/>
  <c r="CZ1335" i="64" s="1"/>
  <c r="CZ1396" i="64"/>
  <c r="DC1643" i="64"/>
  <c r="DB1215" i="64"/>
  <c r="DB1217" i="64" s="1"/>
  <c r="DB2479" i="64" s="1"/>
  <c r="CO1612" i="64"/>
  <c r="CO1614" i="64" s="1"/>
  <c r="DB1612" i="64"/>
  <c r="DB1614" i="64" s="1"/>
  <c r="CU599" i="64"/>
  <c r="DG1643" i="64"/>
  <c r="CR1263" i="64"/>
  <c r="CO414" i="64"/>
  <c r="DB1263" i="64"/>
  <c r="DH1666" i="64"/>
  <c r="CR1643" i="64"/>
  <c r="CU390" i="64"/>
  <c r="DG390" i="64"/>
  <c r="CV1333" i="64"/>
  <c r="CV1335" i="64" s="1"/>
  <c r="DG575" i="64"/>
  <c r="DG574" i="64" s="1"/>
  <c r="DB1333" i="64"/>
  <c r="DB1335" i="64" s="1"/>
  <c r="CV998" i="64"/>
  <c r="CV2428" i="64" s="1"/>
  <c r="CW390" i="64"/>
  <c r="DC670" i="64"/>
  <c r="DH414" i="64"/>
  <c r="DH998" i="64"/>
  <c r="DH2428" i="64" s="1"/>
  <c r="CV1722" i="64"/>
  <c r="CQ1333" i="64"/>
  <c r="CQ1335" i="64" s="1"/>
  <c r="CP1722" i="64"/>
  <c r="CS390" i="64"/>
  <c r="CW670" i="64"/>
  <c r="DB1722" i="64"/>
  <c r="CX670" i="64"/>
  <c r="CX1643" i="64"/>
  <c r="DA670" i="64"/>
  <c r="CQ998" i="64"/>
  <c r="CQ2428" i="64" s="1"/>
  <c r="DC1666" i="64"/>
  <c r="CU1333" i="64"/>
  <c r="CU1335" i="64" s="1"/>
  <c r="CW599" i="64"/>
  <c r="CR1396" i="64"/>
  <c r="CO1666" i="64"/>
  <c r="CW1333" i="64"/>
  <c r="CW1335" i="64" s="1"/>
  <c r="CO575" i="64"/>
  <c r="DC1263" i="64"/>
  <c r="DD1239" i="64"/>
  <c r="DD1241" i="64" s="1"/>
  <c r="CW1215" i="64"/>
  <c r="CW1217" i="64" s="1"/>
  <c r="CW2479" i="64" s="1"/>
  <c r="DA1263" i="64"/>
  <c r="DG1612" i="64"/>
  <c r="DG1614" i="64" s="1"/>
  <c r="DG1215" i="64"/>
  <c r="DG1217" i="64" s="1"/>
  <c r="DG2479" i="64" s="1"/>
  <c r="CZ1263" i="64"/>
  <c r="CS1263" i="64"/>
  <c r="CX1215" i="64"/>
  <c r="CX1217" i="64" s="1"/>
  <c r="CX2479" i="64" s="1"/>
  <c r="CY1612" i="64"/>
  <c r="CY1614" i="64" s="1"/>
  <c r="CU1666" i="64"/>
  <c r="CU1643" i="64"/>
  <c r="DA1612" i="64"/>
  <c r="DA1614" i="64" s="1"/>
  <c r="DF670" i="64"/>
  <c r="DG1333" i="64"/>
  <c r="DG1335" i="64" s="1"/>
  <c r="DH1612" i="64"/>
  <c r="DH1614" i="64" s="1"/>
  <c r="CY414" i="64"/>
  <c r="CT670" i="64"/>
  <c r="CT646" i="64"/>
  <c r="CT648" i="64" s="1"/>
  <c r="DH575" i="64"/>
  <c r="DI571" i="64" s="1"/>
  <c r="DE575" i="64"/>
  <c r="DF571" i="64" s="1"/>
  <c r="CQ1239" i="64"/>
  <c r="CQ1241" i="64" s="1"/>
  <c r="CY998" i="64"/>
  <c r="CY2428" i="64" s="1"/>
  <c r="CX1263" i="64"/>
  <c r="CX1722" i="64"/>
  <c r="DB998" i="64"/>
  <c r="DB2428" i="64" s="1"/>
  <c r="DD390" i="64"/>
  <c r="CR1333" i="64"/>
  <c r="CR1335" i="64" s="1"/>
  <c r="DA646" i="64"/>
  <c r="DA648" i="64" s="1"/>
  <c r="DC1215" i="64"/>
  <c r="DC1217" i="64" s="1"/>
  <c r="DC2479" i="64" s="1"/>
  <c r="CO998" i="64"/>
  <c r="CO2428" i="64" s="1"/>
  <c r="DA1333" i="64"/>
  <c r="DA1335" i="64" s="1"/>
  <c r="CP1643" i="64"/>
  <c r="CO1431" i="64"/>
  <c r="CO670" i="64"/>
  <c r="CV1396" i="64"/>
  <c r="DD670" i="64"/>
  <c r="DB1396" i="64"/>
  <c r="CU414" i="64"/>
  <c r="CX1396" i="64"/>
  <c r="DE1666" i="64"/>
  <c r="DF1612" i="64"/>
  <c r="DF1614" i="64" s="1"/>
  <c r="DF646" i="64"/>
  <c r="DF648" i="64" s="1"/>
  <c r="DF575" i="64"/>
  <c r="DF574" i="64" s="1"/>
  <c r="CP646" i="64"/>
  <c r="CP648" i="64" s="1"/>
  <c r="CT1643" i="64"/>
  <c r="DF1333" i="64"/>
  <c r="DF1335" i="64" s="1"/>
  <c r="CS1643" i="64"/>
  <c r="CV575" i="64"/>
  <c r="DC998" i="64"/>
  <c r="DC2428" i="64" s="1"/>
  <c r="DG998" i="64"/>
  <c r="DG2428" i="64" s="1"/>
  <c r="DA599" i="64"/>
  <c r="CT575" i="64"/>
  <c r="CO390" i="64"/>
  <c r="DG1263" i="64"/>
  <c r="CO1215" i="64"/>
  <c r="CO1217" i="64" s="1"/>
  <c r="CO2479" i="64" s="1"/>
  <c r="CQ1215" i="64"/>
  <c r="CQ1217" i="64" s="1"/>
  <c r="CQ2479" i="64" s="1"/>
  <c r="CW1263" i="64"/>
  <c r="CY1333" i="64"/>
  <c r="CY1335" i="64" s="1"/>
  <c r="CX390" i="64"/>
  <c r="CR646" i="64"/>
  <c r="CR648" i="64" s="1"/>
  <c r="CS1215" i="64"/>
  <c r="CS1217" i="64" s="1"/>
  <c r="CS2479" i="64" s="1"/>
  <c r="CP575" i="64"/>
  <c r="CZ575" i="64"/>
  <c r="CX1666" i="64"/>
  <c r="CT1333" i="64"/>
  <c r="CT1335" i="64" s="1"/>
  <c r="CQ646" i="64"/>
  <c r="CQ648" i="64" s="1"/>
  <c r="CU1239" i="64"/>
  <c r="CU1241" i="64" s="1"/>
  <c r="CP1263" i="64"/>
  <c r="CS1239" i="64"/>
  <c r="CS1241" i="64" s="1"/>
  <c r="CX1612" i="64"/>
  <c r="CX1614" i="64" s="1"/>
  <c r="CZ1643" i="64"/>
  <c r="DB1239" i="64"/>
  <c r="DB1241" i="64" s="1"/>
  <c r="CQ1263" i="64"/>
  <c r="CW1239" i="64"/>
  <c r="CW1241" i="64" s="1"/>
  <c r="CU1396" i="64"/>
  <c r="CW1612" i="64"/>
  <c r="CW1614" i="64" s="1"/>
  <c r="DC599" i="64"/>
  <c r="DD1643" i="64"/>
  <c r="CP670" i="64"/>
  <c r="CQ1612" i="64"/>
  <c r="CQ1614" i="64" s="1"/>
  <c r="CY646" i="64"/>
  <c r="CY648" i="64" s="1"/>
  <c r="DF414" i="64"/>
  <c r="DH1215" i="64"/>
  <c r="DH1217" i="64" s="1"/>
  <c r="DH2479" i="64" s="1"/>
  <c r="CZ1722" i="64"/>
  <c r="CP1333" i="64"/>
  <c r="CP1335" i="64" s="1"/>
  <c r="CV1643" i="64"/>
  <c r="CS599" i="64"/>
  <c r="DE390" i="64"/>
  <c r="DG1239" i="64"/>
  <c r="DG1241" i="64" s="1"/>
  <c r="DG1666" i="64"/>
  <c r="DB575" i="64"/>
  <c r="CT1612" i="64"/>
  <c r="CT1614" i="64" s="1"/>
  <c r="CT1722" i="64"/>
  <c r="DF1396" i="64"/>
  <c r="CV1263" i="64"/>
  <c r="CP599" i="64"/>
  <c r="CV1215" i="64"/>
  <c r="CV1217" i="64" s="1"/>
  <c r="CV2479" i="64" s="1"/>
  <c r="CY1215" i="64"/>
  <c r="CY1217" i="64" s="1"/>
  <c r="CY2479" i="64" s="1"/>
  <c r="CR575" i="64"/>
  <c r="CX599" i="64"/>
  <c r="CZ646" i="64"/>
  <c r="CZ648" i="64" s="1"/>
  <c r="CX646" i="64"/>
  <c r="CX648" i="64" s="1"/>
  <c r="CU575" i="64"/>
  <c r="CQ599" i="64"/>
  <c r="CT1215" i="64"/>
  <c r="CT1217" i="64" s="1"/>
  <c r="CT2479" i="64" s="1"/>
  <c r="DC575" i="64"/>
  <c r="CO1239" i="64"/>
  <c r="CO1241" i="64" s="1"/>
  <c r="CS1612" i="64"/>
  <c r="CS1614" i="64" s="1"/>
  <c r="DC414" i="64"/>
  <c r="DD1333" i="64"/>
  <c r="DD1335" i="64" s="1"/>
  <c r="DA414" i="64"/>
  <c r="CR670" i="64"/>
  <c r="CX1239" i="64"/>
  <c r="CX1241" i="64" s="1"/>
  <c r="CR414" i="64"/>
  <c r="DA1215" i="64"/>
  <c r="DA1217" i="64" s="1"/>
  <c r="DA2479" i="64" s="1"/>
  <c r="CT390" i="64"/>
  <c r="DD599" i="64"/>
  <c r="CP1239" i="64"/>
  <c r="CP1241" i="64" s="1"/>
  <c r="CU646" i="64"/>
  <c r="CU648" i="64" s="1"/>
  <c r="DH646" i="64"/>
  <c r="DH648" i="64" s="1"/>
  <c r="DF1215" i="64"/>
  <c r="DF1217" i="64" s="1"/>
  <c r="DF2479" i="64" s="1"/>
  <c r="CQ575" i="64"/>
  <c r="CZ1215" i="64"/>
  <c r="CZ1217" i="64" s="1"/>
  <c r="CZ2479" i="64" s="1"/>
  <c r="DE998" i="64"/>
  <c r="DE2428" i="64" s="1"/>
  <c r="CQ1722" i="64"/>
  <c r="CQ1666" i="64"/>
  <c r="CV1666" i="64"/>
  <c r="DG1396" i="64"/>
  <c r="DE1333" i="64"/>
  <c r="DE1335" i="64" s="1"/>
  <c r="DA1643" i="64"/>
  <c r="CV1239" i="64"/>
  <c r="CV1241" i="64" s="1"/>
  <c r="DE1239" i="64"/>
  <c r="DE1241" i="64" s="1"/>
  <c r="DF1263" i="64"/>
  <c r="DE1396" i="64"/>
  <c r="DE670" i="64"/>
  <c r="DE1263" i="64"/>
  <c r="CS575" i="64"/>
  <c r="DA390" i="64"/>
  <c r="CP1396" i="64"/>
  <c r="CV390" i="64"/>
  <c r="CY1643" i="64"/>
  <c r="CT1263" i="64"/>
  <c r="CZ414" i="64"/>
  <c r="CP998" i="64"/>
  <c r="CP2428" i="64" s="1"/>
  <c r="DD575" i="64"/>
  <c r="DD1396" i="64"/>
  <c r="CS998" i="64"/>
  <c r="CS2428" i="64" s="1"/>
  <c r="CY1666" i="64"/>
  <c r="CZ390" i="64"/>
  <c r="CY1722" i="64"/>
  <c r="DB1666" i="64"/>
  <c r="DD414" i="64"/>
  <c r="DB390" i="64"/>
  <c r="CZ670" i="64"/>
  <c r="DA1239" i="64"/>
  <c r="DA1241" i="64" s="1"/>
  <c r="CR1239" i="64"/>
  <c r="CR1241" i="64" s="1"/>
  <c r="CO1396" i="64"/>
  <c r="CO1404" i="64" s="1"/>
  <c r="CY599" i="64"/>
  <c r="DH1643" i="64"/>
  <c r="CO1263" i="64"/>
  <c r="CQ1643" i="64"/>
  <c r="DH1722" i="64"/>
  <c r="CZ1239" i="64"/>
  <c r="CZ1241" i="64" s="1"/>
  <c r="DG414" i="64"/>
  <c r="DD1263" i="64"/>
  <c r="CZ998" i="64"/>
  <c r="CZ2428" i="64" s="1"/>
  <c r="CY390" i="64"/>
  <c r="DF599" i="64"/>
  <c r="CR998" i="64"/>
  <c r="CR2428" i="64" s="1"/>
  <c r="CX414" i="64"/>
  <c r="DB670" i="64"/>
  <c r="DD998" i="64"/>
  <c r="DD2428" i="64" s="1"/>
  <c r="CS1666" i="64"/>
  <c r="CW575" i="64"/>
  <c r="CS1396" i="64"/>
  <c r="CO1722" i="64"/>
  <c r="CT998" i="64"/>
  <c r="CT2428" i="64" s="1"/>
  <c r="CZ599" i="64"/>
  <c r="CT1396" i="64"/>
  <c r="CU1722" i="64"/>
  <c r="CW998" i="64"/>
  <c r="CW2428" i="64" s="1"/>
  <c r="CW1643" i="64"/>
  <c r="DB414" i="64"/>
  <c r="CO1467" i="64"/>
  <c r="CO1361" i="64"/>
  <c r="CQ670" i="64"/>
  <c r="CY1263" i="64"/>
  <c r="CW414" i="64"/>
  <c r="DD1722" i="64"/>
  <c r="DE1215" i="64"/>
  <c r="DE1217" i="64" s="1"/>
  <c r="DE2479" i="64" s="1"/>
  <c r="CP390" i="64"/>
  <c r="DA998" i="64"/>
  <c r="DA2428" i="64" s="1"/>
  <c r="DF390" i="64"/>
  <c r="CQ390" i="64"/>
  <c r="CQ1396" i="64"/>
  <c r="CY670" i="64"/>
  <c r="DF1643"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4" i="64"/>
  <c r="W998" i="64"/>
  <c r="W599" i="64"/>
  <c r="W390" i="64"/>
  <c r="V56" i="64"/>
  <c r="V62" i="64" s="1"/>
  <c r="DI414" i="64"/>
  <c r="DJ599" i="64"/>
  <c r="V575" i="64"/>
  <c r="DK1396" i="64"/>
  <c r="T1215" i="64"/>
  <c r="U1666" i="64"/>
  <c r="DI1263" i="64"/>
  <c r="T390" i="64"/>
  <c r="DJ1239" i="64"/>
  <c r="DJ1241" i="64" s="1"/>
  <c r="DJ1396" i="64"/>
  <c r="DK646" i="64"/>
  <c r="DK648" i="64" s="1"/>
  <c r="DK575" i="64"/>
  <c r="DL571" i="64" s="1"/>
  <c r="DK390" i="64"/>
  <c r="DJ646" i="64"/>
  <c r="DJ648" i="64" s="1"/>
  <c r="S1643" i="64"/>
  <c r="S599" i="64"/>
  <c r="U599" i="64"/>
  <c r="DK1666" i="64"/>
  <c r="S414" i="64"/>
  <c r="DJ1722" i="64"/>
  <c r="S1506" i="64"/>
  <c r="DK1722" i="64"/>
  <c r="DK1263" i="64"/>
  <c r="DK1612" i="64"/>
  <c r="DK1614" i="64" s="1"/>
  <c r="DJ670" i="64"/>
  <c r="T621" i="64"/>
  <c r="DK1239" i="64"/>
  <c r="DK1241" i="64" s="1"/>
  <c r="U1215" i="64"/>
  <c r="U1506" i="64"/>
  <c r="DK1333" i="64"/>
  <c r="DK1335" i="64" s="1"/>
  <c r="DJ414" i="64"/>
  <c r="W1506" i="64"/>
  <c r="W1215" i="64"/>
  <c r="DI575" i="64"/>
  <c r="DI1612" i="64"/>
  <c r="DI1614" i="64" s="1"/>
  <c r="DI390" i="64"/>
  <c r="DI998" i="64"/>
  <c r="DI2428" i="64" s="1"/>
  <c r="DI670" i="64"/>
  <c r="T599" i="64"/>
  <c r="DJ1612" i="64"/>
  <c r="DJ1614" i="64" s="1"/>
  <c r="V1643" i="64"/>
  <c r="DJ1263" i="64"/>
  <c r="DK998" i="64"/>
  <c r="DK2428" i="64" s="1"/>
  <c r="DI1396" i="64"/>
  <c r="DJ1333" i="64"/>
  <c r="DJ1335" i="64" s="1"/>
  <c r="DJ1215" i="64"/>
  <c r="DJ1217" i="64" s="1"/>
  <c r="DJ2479" i="64" s="1"/>
  <c r="T1666" i="64"/>
  <c r="DI1239" i="64"/>
  <c r="DI1241" i="64" s="1"/>
  <c r="S998" i="64"/>
  <c r="S390" i="64"/>
  <c r="DI1643" i="64"/>
  <c r="V390" i="64"/>
  <c r="U390" i="64"/>
  <c r="V998" i="64"/>
  <c r="U998" i="64"/>
  <c r="U1643" i="64"/>
  <c r="W1643" i="64"/>
  <c r="S1215" i="64"/>
  <c r="U575" i="64"/>
  <c r="V1666" i="64"/>
  <c r="T1506" i="64"/>
  <c r="V599" i="64"/>
  <c r="DI599" i="64"/>
  <c r="V1506" i="64"/>
  <c r="DI1333" i="64"/>
  <c r="DI1335" i="64" s="1"/>
  <c r="DJ390" i="64"/>
  <c r="W1666" i="64"/>
  <c r="V1215" i="64"/>
  <c r="DJ1643" i="64"/>
  <c r="DI1215" i="64"/>
  <c r="DI1217" i="64" s="1"/>
  <c r="DI2479" i="64" s="1"/>
  <c r="DK1643" i="64"/>
  <c r="S575" i="64"/>
  <c r="DI1666" i="64"/>
  <c r="T1643" i="64"/>
  <c r="DJ575" i="64"/>
  <c r="DI646" i="64"/>
  <c r="DI648" i="64" s="1"/>
  <c r="DK599" i="64"/>
  <c r="S1666" i="64"/>
  <c r="DJ998" i="64"/>
  <c r="DJ2428" i="64" s="1"/>
  <c r="T575" i="64"/>
  <c r="DK670" i="64"/>
  <c r="DK414" i="64"/>
  <c r="DJ1666" i="64"/>
  <c r="W575" i="64"/>
  <c r="DK1215" i="64"/>
  <c r="DK1217" i="64" s="1"/>
  <c r="DK2479" i="64" s="1"/>
  <c r="T998" i="64"/>
  <c r="DI1722" i="64"/>
  <c r="S1894" i="64"/>
  <c r="S1891" i="64"/>
  <c r="DJ93" i="64"/>
  <c r="U620" i="64" a="1"/>
  <c r="U620" i="64" s="1"/>
  <c r="DI93" i="64"/>
  <c r="S1927" i="64"/>
  <c r="S1924" i="64"/>
  <c r="T1924" i="64"/>
  <c r="U1924" i="64"/>
  <c r="V1924" i="64"/>
  <c r="U56" i="64"/>
  <c r="U62" i="64" s="1"/>
  <c r="S56" i="64"/>
  <c r="S62" i="64" s="1"/>
  <c r="DK93" i="64"/>
  <c r="Z1955" i="64"/>
  <c r="Z1956" i="64" s="1"/>
  <c r="DJ56" i="64"/>
  <c r="DJ62" i="64" s="1"/>
  <c r="DI56" i="64"/>
  <c r="DI62" i="64" s="1"/>
  <c r="T56" i="64"/>
  <c r="T62" i="64" s="1"/>
  <c r="X1215" i="64"/>
  <c r="X1666" i="64"/>
  <c r="X1506" i="64"/>
  <c r="X1643" i="64"/>
  <c r="X998" i="64"/>
  <c r="X599" i="64"/>
  <c r="X390" i="64"/>
  <c r="X575" i="64"/>
  <c r="X1959" i="64"/>
  <c r="X1924"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5" i="64" a="1"/>
  <c r="Y2395" i="64" s="1"/>
  <c r="Y2472" i="64" a="1"/>
  <c r="Y2472" i="64" s="1"/>
  <c r="Y2446" i="64" a="1"/>
  <c r="Y2446" i="64" s="1"/>
  <c r="Y2421" i="64" a="1"/>
  <c r="Y2421" i="64" s="1"/>
  <c r="Y1642" i="64" a="1"/>
  <c r="Y1642" i="64" s="1"/>
  <c r="X93" i="64"/>
  <c r="Y90" i="64" a="1"/>
  <c r="Y90" i="64" s="1"/>
  <c r="Y91" i="64" a="1"/>
  <c r="Y91" i="64" s="1"/>
  <c r="Y92" i="64" a="1"/>
  <c r="Y92" i="64" s="1"/>
  <c r="Y89" i="64" a="1"/>
  <c r="Y89" i="64" s="1"/>
  <c r="Y1587" i="64" a="1"/>
  <c r="Y1587" i="64" s="1"/>
  <c r="Y1588" i="64" s="1"/>
  <c r="Y389" i="64" a="1"/>
  <c r="Y389" i="64" s="1"/>
  <c r="AM1792" i="64"/>
  <c r="AM1794" i="64" s="1"/>
  <c r="Y2522" i="64" a="1"/>
  <c r="Y2522" i="64" s="1"/>
  <c r="Y1507" i="64" a="1"/>
  <c r="Y1507" i="64" s="1"/>
  <c r="X1957" i="64"/>
  <c r="Y1954" i="64" s="1"/>
  <c r="Y1886" i="64" a="1"/>
  <c r="Y1886" i="64" s="1"/>
  <c r="Y1894" i="64" s="1"/>
  <c r="Y1923" i="64" a="1"/>
  <c r="Y1923" i="64" s="1"/>
  <c r="Y1667" i="64" a="1"/>
  <c r="Y1667" i="64" s="1"/>
  <c r="Y1665" i="64" a="1"/>
  <c r="Y1665" i="64" s="1"/>
  <c r="Y1673" i="64" a="1"/>
  <c r="Y1673" i="64" s="1"/>
  <c r="Y1214" i="64" a="1"/>
  <c r="Y1214" i="64" s="1"/>
  <c r="Y997" i="64" a="1"/>
  <c r="Y997" i="64" s="1"/>
  <c r="BO1046" i="64"/>
  <c r="BO772" i="64" a="1"/>
  <c r="Y437" i="64" a="1"/>
  <c r="Z2240" i="64" a="1"/>
  <c r="Y390" i="64" a="1"/>
  <c r="BO1136" i="64" a="1"/>
  <c r="Y2165" i="64" a="1"/>
  <c r="Y2143" i="64" a="1"/>
  <c r="Y1215" i="64" a="1"/>
  <c r="U621" i="64" a="1"/>
  <c r="Z2206" i="64" a="1"/>
  <c r="BO732" i="64" a="1"/>
  <c r="Y1750" i="64" a="1"/>
  <c r="Y698" i="64" a="1"/>
  <c r="Y2186" i="64" a="1"/>
  <c r="Y1666" i="64" a="1"/>
  <c r="Y575" i="64" a="1"/>
  <c r="BO1021" i="64" a="1"/>
  <c r="Y1751" i="64" a="1"/>
  <c r="Y414" i="64" a="1"/>
  <c r="BN1023" i="64" a="1"/>
  <c r="Y599" i="64" a="1"/>
  <c r="BM1024" i="64" a="1"/>
  <c r="Y1643" i="64" a="1"/>
  <c r="Y998" i="64" a="1"/>
  <c r="Y1506" i="64" a="1"/>
  <c r="N974" i="64" l="1"/>
  <c r="BO973" i="64"/>
  <c r="BO974" i="64" s="1"/>
  <c r="BO976" i="64" s="1"/>
  <c r="BP971" i="64" a="1"/>
  <c r="BP971" i="64" s="1"/>
  <c r="BP972" i="64" a="1"/>
  <c r="BP972" i="64" s="1"/>
  <c r="BS53" i="1170"/>
  <c r="BS22" i="861" s="1"/>
  <c r="BU29" i="1170"/>
  <c r="BU44" i="1170"/>
  <c r="BU45" i="1170"/>
  <c r="BU43" i="1170"/>
  <c r="BU41" i="1170"/>
  <c r="BU19" i="1170"/>
  <c r="BU42" i="1170"/>
  <c r="BU18" i="1170"/>
  <c r="BU26" i="1170"/>
  <c r="BU4" i="1170"/>
  <c r="BU28" i="1170"/>
  <c r="BU22" i="1170"/>
  <c r="BU27" i="1170"/>
  <c r="BU21" i="1170"/>
  <c r="BU20" i="1170"/>
  <c r="BU30" i="1170"/>
  <c r="BS38" i="1170"/>
  <c r="BS17" i="861" s="1"/>
  <c r="BV1" i="1170"/>
  <c r="BW2" i="1170"/>
  <c r="BV3" i="1170"/>
  <c r="BV7" i="1170"/>
  <c r="BQ56" i="1170"/>
  <c r="BT36" i="1170"/>
  <c r="BT51" i="1170"/>
  <c r="BT23" i="1170"/>
  <c r="BT33" i="1170"/>
  <c r="BT48" i="1170"/>
  <c r="BT37" i="1170"/>
  <c r="BT52" i="1170"/>
  <c r="BT34" i="1170"/>
  <c r="BT49" i="1170"/>
  <c r="BT8" i="1170"/>
  <c r="BR55" i="1170"/>
  <c r="BT35" i="1170"/>
  <c r="BT50" i="1170"/>
  <c r="AG510" i="64"/>
  <c r="BP509" i="64" a="1"/>
  <c r="BP509" i="64" s="1"/>
  <c r="BP498" i="64" a="1"/>
  <c r="BP498" i="64" s="1"/>
  <c r="BP501" i="64" a="1"/>
  <c r="BP501" i="64" s="1"/>
  <c r="BP515" i="64" a="1"/>
  <c r="BP515" i="64" s="1"/>
  <c r="BJ1814" i="64"/>
  <c r="BJ1816"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5" i="64"/>
  <c r="T1922" i="64" s="1"/>
  <c r="T1927"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J46" i="861"/>
  <c r="BJ87" i="861" s="1"/>
  <c r="BQ3" i="64"/>
  <c r="BR2" i="64"/>
  <c r="BQ1" i="64"/>
  <c r="BP68" i="863" a="1"/>
  <c r="BP68" i="863" s="1"/>
  <c r="BP70" i="863" a="1"/>
  <c r="BP70" i="863" s="1"/>
  <c r="BP66" i="863" a="1"/>
  <c r="BP66" i="863" s="1"/>
  <c r="BP4" i="863"/>
  <c r="BS4" i="861"/>
  <c r="BS5" i="861" s="1"/>
  <c r="BS1" i="861"/>
  <c r="BS8" i="861"/>
  <c r="BT3" i="861"/>
  <c r="BP24" i="864"/>
  <c r="BP94"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69" i="64"/>
  <c r="Y2061" i="64"/>
  <c r="Z2052" i="64" a="1"/>
  <c r="Z2052" i="64" s="1"/>
  <c r="Z2053" i="64" a="1"/>
  <c r="Z2053" i="64" s="1"/>
  <c r="Z2054" i="64" a="1"/>
  <c r="Z2054" i="64" s="1"/>
  <c r="Z2055" i="64" a="1"/>
  <c r="Z2055" i="64" s="1"/>
  <c r="Z2056" i="64" a="1"/>
  <c r="Z2056" i="64" s="1"/>
  <c r="Z2058" i="64" a="1"/>
  <c r="Z2058" i="64" s="1"/>
  <c r="Z2057" i="64" a="1"/>
  <c r="Z2057" i="64" s="1"/>
  <c r="Z2059" i="64" a="1"/>
  <c r="Z2059" i="64" s="1"/>
  <c r="Z2060" i="64" a="1"/>
  <c r="Z2060" i="64" s="1"/>
  <c r="DE2071" i="64"/>
  <c r="DF2069" i="64"/>
  <c r="Z435" i="64" a="1"/>
  <c r="Z435" i="64" s="1"/>
  <c r="Z413" i="64" a="1"/>
  <c r="Z413" i="64" s="1"/>
  <c r="Z436" i="64" a="1"/>
  <c r="Z436" i="64" s="1"/>
  <c r="Y414" i="64"/>
  <c r="Z2206" i="64"/>
  <c r="Z2240" i="64"/>
  <c r="CU190" i="64"/>
  <c r="CU193" i="64" s="1"/>
  <c r="CP1404" i="64"/>
  <c r="CQ2422" i="64"/>
  <c r="CQ2424" i="64" s="1"/>
  <c r="CP2424"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5" i="64"/>
  <c r="Y2143" i="64"/>
  <c r="Z2498" i="64" a="1"/>
  <c r="Z2498" i="64" s="1"/>
  <c r="Z2144" i="64" a="1"/>
  <c r="Z2144" i="64" s="1"/>
  <c r="Z2164" i="64" a="1"/>
  <c r="Z2164" i="64" s="1"/>
  <c r="BJ1857" i="64"/>
  <c r="BI1859" i="64"/>
  <c r="BJ1836" i="64"/>
  <c r="BJ1838" i="64" s="1"/>
  <c r="W1760" i="64"/>
  <c r="V1771" i="64"/>
  <c r="W1769" i="64"/>
  <c r="X1758" i="64"/>
  <c r="X1767" i="64"/>
  <c r="X1759" i="64"/>
  <c r="X1768" i="64"/>
  <c r="Z1764" i="64" a="1"/>
  <c r="Z1764" i="64" s="1"/>
  <c r="Z1763" i="64" a="1"/>
  <c r="Z1763" i="64" s="1"/>
  <c r="Z1755" i="64" a="1"/>
  <c r="Z1755" i="64" s="1"/>
  <c r="Z1754" i="64" a="1"/>
  <c r="Z1754" i="64" s="1"/>
  <c r="Y1751" i="64"/>
  <c r="Y1750" i="64"/>
  <c r="Z1745" i="64" a="1"/>
  <c r="Z1745" i="64" s="1"/>
  <c r="Z1746" i="64" a="1"/>
  <c r="Z1746" i="64" s="1"/>
  <c r="Y2186" i="64"/>
  <c r="Z2185" i="64" a="1"/>
  <c r="Z2185"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5" i="64" a="1"/>
  <c r="S1895" i="64" s="1"/>
  <c r="S1888" i="64" s="1"/>
  <c r="DI574" i="64"/>
  <c r="DI572" i="64" s="1"/>
  <c r="DI576" i="64" s="1"/>
  <c r="DJ571" i="64"/>
  <c r="DJ574" i="64"/>
  <c r="DK571" i="64"/>
  <c r="AA1955" i="64"/>
  <c r="AA1956" i="64" s="1"/>
  <c r="CO571" i="64"/>
  <c r="DJ1515" i="64"/>
  <c r="DI1515" i="64"/>
  <c r="Y1666" i="64"/>
  <c r="Y1215" i="64"/>
  <c r="Y1506" i="64"/>
  <c r="Y1643" i="64"/>
  <c r="Y998" i="64"/>
  <c r="Y599" i="64"/>
  <c r="Y390" i="64"/>
  <c r="Y575" i="64"/>
  <c r="Y1959"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5" i="64" a="1"/>
  <c r="Z2395" i="64" s="1"/>
  <c r="Z2421" i="64" a="1"/>
  <c r="Z2421" i="64" s="1"/>
  <c r="Z2472" i="64" a="1"/>
  <c r="Z2472" i="64" s="1"/>
  <c r="Z2446" i="64" a="1"/>
  <c r="Z2446" i="64" s="1"/>
  <c r="Z1642" i="64" a="1"/>
  <c r="Z1642" i="64" s="1"/>
  <c r="Y93" i="64"/>
  <c r="Z90" i="64" a="1"/>
  <c r="Z90" i="64" s="1"/>
  <c r="Z91" i="64" a="1"/>
  <c r="Z91" i="64" s="1"/>
  <c r="Z92" i="64" a="1"/>
  <c r="Z92" i="64" s="1"/>
  <c r="Z89" i="64" a="1"/>
  <c r="Z89" i="64" s="1"/>
  <c r="Z1587" i="64" a="1"/>
  <c r="Z1587" i="64" s="1"/>
  <c r="Z1588" i="64" s="1"/>
  <c r="Z389" i="64" a="1"/>
  <c r="Z389" i="64" s="1"/>
  <c r="AN1792" i="64"/>
  <c r="AN1794" i="64" s="1"/>
  <c r="Z2522" i="64" a="1"/>
  <c r="Z2522" i="64" s="1"/>
  <c r="Z1507" i="64" a="1"/>
  <c r="Z1507" i="64" s="1"/>
  <c r="Y1957" i="64"/>
  <c r="Z1954" i="64" s="1"/>
  <c r="Z1886" i="64" a="1"/>
  <c r="Z1886" i="64" s="1"/>
  <c r="Z1894" i="64" s="1"/>
  <c r="Z1923" i="64" a="1"/>
  <c r="Z1923" i="64" s="1"/>
  <c r="Y1924" i="64"/>
  <c r="Z1665" i="64" a="1"/>
  <c r="Z1665" i="64" s="1"/>
  <c r="Z1667" i="64" a="1"/>
  <c r="Z1667" i="64" s="1"/>
  <c r="Z1673" i="64" a="1"/>
  <c r="Z1673" i="64" s="1"/>
  <c r="Z1214" i="64" a="1"/>
  <c r="Z1214" i="64" s="1"/>
  <c r="Z997" i="64" a="1"/>
  <c r="Z997" i="64" s="1"/>
  <c r="Z414" i="64" a="1"/>
  <c r="Z1666" i="64" a="1"/>
  <c r="Z2143" i="64" a="1"/>
  <c r="BP772" i="64" a="1"/>
  <c r="BP1046" i="64"/>
  <c r="Z1751" i="64" a="1"/>
  <c r="AA2240" i="64" a="1"/>
  <c r="Z2186" i="64" a="1"/>
  <c r="BP732" i="64" a="1"/>
  <c r="Z2165" i="64" a="1"/>
  <c r="AA2206" i="64" a="1"/>
  <c r="Z1506" i="64" a="1"/>
  <c r="Z1750" i="64" a="1"/>
  <c r="Z437" i="64" a="1"/>
  <c r="BO1023" i="64" a="1"/>
  <c r="Z575" i="64" a="1"/>
  <c r="BP1136" i="64" a="1"/>
  <c r="BP1021" i="64" a="1"/>
  <c r="Z599" i="64" a="1"/>
  <c r="V621" i="64" a="1"/>
  <c r="Z698" i="64" a="1"/>
  <c r="Z1643" i="64" a="1"/>
  <c r="Z390" i="64" a="1"/>
  <c r="BN1024" i="64" a="1"/>
  <c r="Z998" i="64" a="1"/>
  <c r="Z1215" i="64" a="1"/>
  <c r="BP973" i="64" l="1"/>
  <c r="BP974" i="64" s="1"/>
  <c r="BP976" i="64" s="1"/>
  <c r="BQ971" i="64" a="1"/>
  <c r="BQ971" i="64" s="1"/>
  <c r="BQ972" i="64" a="1"/>
  <c r="BQ972" i="64" s="1"/>
  <c r="BU8" i="1170"/>
  <c r="BU52" i="1170"/>
  <c r="BU37" i="1170"/>
  <c r="BR56" i="1170"/>
  <c r="BU23" i="1170"/>
  <c r="BU33" i="1170"/>
  <c r="BU48" i="1170"/>
  <c r="BV20" i="1170"/>
  <c r="BV30" i="1170"/>
  <c r="BV44" i="1170"/>
  <c r="BV29" i="1170"/>
  <c r="BV45" i="1170"/>
  <c r="BV43" i="1170"/>
  <c r="BV41" i="1170"/>
  <c r="BV42" i="1170"/>
  <c r="BV22" i="1170"/>
  <c r="BV18" i="1170"/>
  <c r="BV28" i="1170"/>
  <c r="BV19" i="1170"/>
  <c r="BV4" i="1170"/>
  <c r="BV21" i="1170"/>
  <c r="BV27" i="1170"/>
  <c r="BV26" i="1170"/>
  <c r="BU49" i="1170"/>
  <c r="BU34" i="1170"/>
  <c r="BW7" i="1170"/>
  <c r="BW1" i="1170"/>
  <c r="BX2" i="1170"/>
  <c r="BW3" i="1170"/>
  <c r="BT53" i="1170"/>
  <c r="BT22" i="861" s="1"/>
  <c r="BS55" i="1170"/>
  <c r="BT38" i="1170"/>
  <c r="BT17" i="861" s="1"/>
  <c r="BU35" i="1170"/>
  <c r="BU50" i="1170"/>
  <c r="BU36" i="1170"/>
  <c r="BU51" i="1170"/>
  <c r="AG500" i="64"/>
  <c r="AG502" i="64" s="1"/>
  <c r="AG503" i="64" s="1"/>
  <c r="AG511" i="64"/>
  <c r="BQ509" i="64" a="1"/>
  <c r="BQ509" i="64" s="1"/>
  <c r="BQ498" i="64" a="1"/>
  <c r="BQ498" i="64" s="1"/>
  <c r="BQ501" i="64" a="1"/>
  <c r="BQ501" i="64" s="1"/>
  <c r="BQ515" i="64" a="1"/>
  <c r="BQ515" i="64" s="1"/>
  <c r="BK1814" i="64"/>
  <c r="BK1816"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89" i="64"/>
  <c r="T1885" i="64" s="1"/>
  <c r="T1891" i="64" s="1"/>
  <c r="T1925" i="64"/>
  <c r="U1922" i="64" s="1"/>
  <c r="U1927" i="64" s="1"/>
  <c r="T1895" i="64" a="1"/>
  <c r="T1895"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K46" i="861"/>
  <c r="BK87" i="861"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4"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69" i="64"/>
  <c r="AA2052" i="64" a="1"/>
  <c r="AA2052" i="64" s="1"/>
  <c r="AA2053" i="64" a="1"/>
  <c r="AA2053" i="64" s="1"/>
  <c r="AA2054" i="64" a="1"/>
  <c r="AA2054" i="64" s="1"/>
  <c r="AA2055" i="64" a="1"/>
  <c r="AA2055" i="64" s="1"/>
  <c r="AA2056" i="64" a="1"/>
  <c r="AA2056" i="64" s="1"/>
  <c r="AA2057" i="64" a="1"/>
  <c r="AA2057" i="64" s="1"/>
  <c r="AA2059" i="64" a="1"/>
  <c r="AA2059" i="64" s="1"/>
  <c r="AA2060" i="64" a="1"/>
  <c r="AA2060" i="64" s="1"/>
  <c r="AA2058" i="64" a="1"/>
  <c r="AA2058" i="64" s="1"/>
  <c r="Z2061" i="64"/>
  <c r="DF2071" i="64"/>
  <c r="DG2069" i="64"/>
  <c r="AA435" i="64" a="1"/>
  <c r="AA435" i="64" s="1"/>
  <c r="AA413" i="64" a="1"/>
  <c r="AA413" i="64" s="1"/>
  <c r="AA436" i="64" a="1"/>
  <c r="AA436" i="64" s="1"/>
  <c r="Z414" i="64"/>
  <c r="AA2240" i="64"/>
  <c r="AA2206" i="64"/>
  <c r="CV190" i="64"/>
  <c r="CV193" i="64" s="1"/>
  <c r="CP1405" i="64"/>
  <c r="CQ1405" i="64" s="1"/>
  <c r="CR1405" i="64" s="1"/>
  <c r="CO1406" i="64"/>
  <c r="CQ1404" i="64"/>
  <c r="CR2422" i="64"/>
  <c r="CR2424" i="64" s="1"/>
  <c r="CO1477" i="64"/>
  <c r="CO1441" i="64"/>
  <c r="CO1371" i="64"/>
  <c r="Z2165" i="64"/>
  <c r="Z2143" i="64"/>
  <c r="AA2498" i="64" a="1"/>
  <c r="AA2498" i="64" s="1"/>
  <c r="AA2144" i="64" a="1"/>
  <c r="AA2144" i="64" s="1"/>
  <c r="AA2164" i="64" a="1"/>
  <c r="AA2164" i="64" s="1"/>
  <c r="BJ1859" i="64"/>
  <c r="BK1857" i="64"/>
  <c r="BK1836" i="64"/>
  <c r="BK1838" i="64" s="1"/>
  <c r="W1771" i="64"/>
  <c r="W1772" i="64" s="1"/>
  <c r="V1772" i="64"/>
  <c r="X1760" i="64"/>
  <c r="Y1758" i="64"/>
  <c r="Y1767" i="64"/>
  <c r="Y1759" i="64"/>
  <c r="Y1768" i="64"/>
  <c r="AA1764" i="64" a="1"/>
  <c r="AA1764" i="64" s="1"/>
  <c r="AA1763" i="64" a="1"/>
  <c r="AA1763" i="64" s="1"/>
  <c r="AA1755" i="64" a="1"/>
  <c r="AA1755" i="64" s="1"/>
  <c r="AA1754" i="64" a="1"/>
  <c r="AA1754" i="64" s="1"/>
  <c r="Z1751" i="64"/>
  <c r="Z1750" i="64"/>
  <c r="AA1745" i="64" a="1"/>
  <c r="AA1745" i="64" s="1"/>
  <c r="AA1746" i="64" a="1"/>
  <c r="AA1746" i="64" s="1"/>
  <c r="Z2186" i="64"/>
  <c r="AA2185" i="64" a="1"/>
  <c r="AA2185"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5" i="64"/>
  <c r="AB1956" i="64" s="1"/>
  <c r="CO572" i="64"/>
  <c r="CO576" i="64" s="1"/>
  <c r="W620" i="64" a="1"/>
  <c r="W620" i="64" s="1"/>
  <c r="Z1215" i="64"/>
  <c r="Z1666" i="64"/>
  <c r="Z1506" i="64"/>
  <c r="Z1643" i="64"/>
  <c r="Z998" i="64"/>
  <c r="Z390" i="64"/>
  <c r="Z599" i="64"/>
  <c r="Z575" i="64"/>
  <c r="Z1924" i="64"/>
  <c r="Z1959"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5" i="64" a="1"/>
  <c r="AA2395" i="64" s="1"/>
  <c r="AA2421" i="64" a="1"/>
  <c r="AA2421" i="64" s="1"/>
  <c r="AA2472" i="64" a="1"/>
  <c r="AA2472" i="64" s="1"/>
  <c r="AA2446" i="64" a="1"/>
  <c r="AA2446" i="64" s="1"/>
  <c r="AA1642" i="64" a="1"/>
  <c r="AA1642" i="64" s="1"/>
  <c r="Z93" i="64"/>
  <c r="AA90" i="64" a="1"/>
  <c r="AA90" i="64" s="1"/>
  <c r="AA91" i="64" a="1"/>
  <c r="AA91" i="64" s="1"/>
  <c r="AA92" i="64" a="1"/>
  <c r="AA92" i="64" s="1"/>
  <c r="AA89" i="64" a="1"/>
  <c r="AA89" i="64" s="1"/>
  <c r="AA1587" i="64" a="1"/>
  <c r="AA1587" i="64" s="1"/>
  <c r="AA1588" i="64" s="1"/>
  <c r="AA389" i="64" a="1"/>
  <c r="AA389" i="64" s="1"/>
  <c r="AO1792" i="64"/>
  <c r="AO1794" i="64" s="1"/>
  <c r="AA2522" i="64" a="1"/>
  <c r="AA2522" i="64" s="1"/>
  <c r="AA1507" i="64" a="1"/>
  <c r="AA1507" i="64" s="1"/>
  <c r="Z1957" i="64"/>
  <c r="AA1954" i="64" s="1"/>
  <c r="AA1886" i="64" a="1"/>
  <c r="AA1886" i="64" s="1"/>
  <c r="AA1894" i="64" s="1"/>
  <c r="AA1923" i="64" a="1"/>
  <c r="AA1923" i="64" s="1"/>
  <c r="AA1665" i="64" a="1"/>
  <c r="AA1665" i="64" s="1"/>
  <c r="AA1673" i="64" a="1"/>
  <c r="AA1673" i="64" s="1"/>
  <c r="AA1667" i="64" a="1"/>
  <c r="AA1667" i="64" s="1"/>
  <c r="AA1214" i="64" a="1"/>
  <c r="AA1214" i="64" s="1"/>
  <c r="AA997" i="64" a="1"/>
  <c r="AA997" i="64" s="1"/>
  <c r="AA437" i="64" a="1"/>
  <c r="AA2186" i="64" a="1"/>
  <c r="AA2165" i="64" a="1"/>
  <c r="AA998" i="64" a="1"/>
  <c r="AA1643" i="64" a="1"/>
  <c r="AA698" i="64" a="1"/>
  <c r="AB2240" i="64" a="1"/>
  <c r="AA1215" i="64" a="1"/>
  <c r="BP1023" i="64" a="1"/>
  <c r="AA1666" i="64" a="1"/>
  <c r="AA599" i="64" a="1"/>
  <c r="AA1506" i="64" a="1"/>
  <c r="BQ1046" i="64"/>
  <c r="W621" i="64" a="1"/>
  <c r="AA2143" i="64" a="1"/>
  <c r="AA575" i="64" a="1"/>
  <c r="BQ772" i="64" a="1"/>
  <c r="AA1751" i="64" a="1"/>
  <c r="AA414" i="64" a="1"/>
  <c r="AB2206" i="64" a="1"/>
  <c r="BO1024" i="64" a="1"/>
  <c r="AA1750" i="64" a="1"/>
  <c r="BQ1021" i="64" a="1"/>
  <c r="BQ732" i="64" a="1"/>
  <c r="AA390" i="64" a="1"/>
  <c r="BQ1136" i="64" a="1"/>
  <c r="BQ973" i="64" l="1"/>
  <c r="BQ974" i="64" s="1"/>
  <c r="BQ976" i="64" s="1"/>
  <c r="BR971" i="64" a="1"/>
  <c r="BR971" i="64" s="1"/>
  <c r="BR972" i="64" a="1"/>
  <c r="BR972" i="64" s="1"/>
  <c r="BV8" i="1170"/>
  <c r="BV35" i="1170"/>
  <c r="BV50" i="1170"/>
  <c r="BU53" i="1170"/>
  <c r="BU22" i="861" s="1"/>
  <c r="BT55" i="1170"/>
  <c r="BV36" i="1170"/>
  <c r="BV51" i="1170"/>
  <c r="BU38" i="1170"/>
  <c r="BU17" i="861" s="1"/>
  <c r="BS56" i="1170"/>
  <c r="BV34" i="1170"/>
  <c r="BV49" i="1170"/>
  <c r="BV23" i="1170"/>
  <c r="BV33" i="1170"/>
  <c r="BV48" i="1170"/>
  <c r="BV52" i="1170"/>
  <c r="BV37" i="1170"/>
  <c r="BW44" i="1170"/>
  <c r="BW18" i="1170"/>
  <c r="BW27" i="1170"/>
  <c r="BW4" i="1170"/>
  <c r="BW19" i="1170"/>
  <c r="BW22" i="1170"/>
  <c r="BW21" i="1170"/>
  <c r="BW28" i="1170"/>
  <c r="BW26" i="1170"/>
  <c r="BW20" i="1170"/>
  <c r="BW30" i="1170"/>
  <c r="BW29" i="1170"/>
  <c r="BW42" i="1170"/>
  <c r="BW45" i="1170"/>
  <c r="BW43" i="1170"/>
  <c r="BW41" i="1170"/>
  <c r="BX7" i="1170"/>
  <c r="BX1" i="1170"/>
  <c r="BY2" i="1170"/>
  <c r="BX3" i="1170"/>
  <c r="BQ141" i="64"/>
  <c r="AH507" i="64"/>
  <c r="AG512" i="64"/>
  <c r="AG516" i="64"/>
  <c r="AG504" i="64"/>
  <c r="AH496" i="64"/>
  <c r="AH499" i="64" s="1"/>
  <c r="BR509" i="64" a="1"/>
  <c r="BR509" i="64" s="1"/>
  <c r="BR498" i="64" a="1"/>
  <c r="BR498" i="64" s="1"/>
  <c r="BR501" i="64" a="1"/>
  <c r="BR501" i="64" s="1"/>
  <c r="BR515" i="64" a="1"/>
  <c r="BR515" i="64" s="1"/>
  <c r="BL1814" i="64"/>
  <c r="BL1816"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5" i="64"/>
  <c r="V1922" i="64" s="1"/>
  <c r="V1925" i="64" s="1"/>
  <c r="W1922" i="64" s="1"/>
  <c r="T1888" i="64"/>
  <c r="U1895" i="64" a="1"/>
  <c r="U1895"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M46" i="861"/>
  <c r="BM87" i="861" s="1"/>
  <c r="BL46" i="861"/>
  <c r="BL87" i="861" s="1"/>
  <c r="BS1" i="64"/>
  <c r="BT2" i="64"/>
  <c r="BS3" i="64"/>
  <c r="BR24" i="864"/>
  <c r="BR94"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69" i="64"/>
  <c r="AA437" i="64"/>
  <c r="AB2052" i="64" a="1"/>
  <c r="AB2052" i="64" s="1"/>
  <c r="AB2053" i="64" a="1"/>
  <c r="AB2053" i="64" s="1"/>
  <c r="AB2054" i="64" a="1"/>
  <c r="AB2054" i="64" s="1"/>
  <c r="AB2058" i="64" a="1"/>
  <c r="AB2058" i="64" s="1"/>
  <c r="AB2057" i="64" a="1"/>
  <c r="AB2057" i="64" s="1"/>
  <c r="AB2059" i="64" a="1"/>
  <c r="AB2059" i="64" s="1"/>
  <c r="AB2060" i="64" a="1"/>
  <c r="AB2060" i="64" s="1"/>
  <c r="AB2056" i="64" a="1"/>
  <c r="AB2056" i="64" s="1"/>
  <c r="AB2055" i="64" a="1"/>
  <c r="AB2055" i="64" s="1"/>
  <c r="AA2061" i="64"/>
  <c r="AB435" i="64" a="1"/>
  <c r="AB435" i="64" s="1"/>
  <c r="AB413" i="64" a="1"/>
  <c r="AB413" i="64" s="1"/>
  <c r="AB436" i="64" a="1"/>
  <c r="AB436" i="64" s="1"/>
  <c r="DG2071" i="64"/>
  <c r="DH2069" i="64"/>
  <c r="AA414" i="64"/>
  <c r="AB2206" i="64"/>
  <c r="AB2240" i="64"/>
  <c r="CW190" i="64"/>
  <c r="CW193" i="64" s="1"/>
  <c r="CP1406" i="64"/>
  <c r="CQ1406" i="64"/>
  <c r="CR1404" i="64"/>
  <c r="CS1405" i="64"/>
  <c r="CT1405" i="64" s="1"/>
  <c r="CU1405" i="64" s="1"/>
  <c r="CV1405" i="64" s="1"/>
  <c r="CS2422" i="64"/>
  <c r="CS2424" i="64" s="1"/>
  <c r="AA2165" i="64"/>
  <c r="AA2143" i="64"/>
  <c r="AB2498" i="64" a="1"/>
  <c r="AB2498" i="64" s="1"/>
  <c r="AB2144" i="64" a="1"/>
  <c r="AB2144" i="64" s="1"/>
  <c r="AB2164" i="64" a="1"/>
  <c r="AB2164" i="64" s="1"/>
  <c r="BL1857" i="64"/>
  <c r="BK1859" i="64"/>
  <c r="BL1836" i="64"/>
  <c r="BL1838" i="64" s="1"/>
  <c r="X1769" i="64"/>
  <c r="X1771" i="64" s="1"/>
  <c r="Y1760" i="64"/>
  <c r="Z1759" i="64"/>
  <c r="Z1768" i="64"/>
  <c r="Z1758" i="64"/>
  <c r="Z1767" i="64"/>
  <c r="AB1763" i="64" a="1"/>
  <c r="AB1763" i="64" s="1"/>
  <c r="AB1764" i="64" a="1"/>
  <c r="AB1764" i="64" s="1"/>
  <c r="AB1754" i="64" a="1"/>
  <c r="AB1754" i="64" s="1"/>
  <c r="AB1755" i="64" a="1"/>
  <c r="AB1755" i="64" s="1"/>
  <c r="AA1751" i="64"/>
  <c r="AA1750" i="64"/>
  <c r="AB1745" i="64" a="1"/>
  <c r="AB1745" i="64" s="1"/>
  <c r="AB1746" i="64" a="1"/>
  <c r="AB1746" i="64" s="1"/>
  <c r="AA2186" i="64"/>
  <c r="AB2185" i="64" a="1"/>
  <c r="AB2185" i="64" s="1"/>
  <c r="AB573" i="64" a="1"/>
  <c r="AB573" i="64" s="1"/>
  <c r="W621" i="64"/>
  <c r="AC1955" i="64"/>
  <c r="AC1956" i="64" s="1"/>
  <c r="X620" i="64" a="1"/>
  <c r="X620" i="64" s="1"/>
  <c r="AA1215" i="64"/>
  <c r="AA1506" i="64"/>
  <c r="AA1666" i="64"/>
  <c r="AA1643" i="64"/>
  <c r="AA998" i="64"/>
  <c r="AA390" i="64"/>
  <c r="AA599" i="64"/>
  <c r="AA575" i="64"/>
  <c r="AA1924" i="64"/>
  <c r="AA1959"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2" i="64" a="1"/>
  <c r="AB2472" i="64" s="1"/>
  <c r="AB2446" i="64" a="1"/>
  <c r="AB2446" i="64" s="1"/>
  <c r="AB2421" i="64" a="1"/>
  <c r="AB2421" i="64" s="1"/>
  <c r="AB2395" i="64" a="1"/>
  <c r="AB2395" i="64" s="1"/>
  <c r="AB1642" i="64" a="1"/>
  <c r="AB1642" i="64" s="1"/>
  <c r="AB90" i="64" a="1"/>
  <c r="AB90" i="64" s="1"/>
  <c r="AB89" i="64" a="1"/>
  <c r="AB89" i="64" s="1"/>
  <c r="AB91" i="64" a="1"/>
  <c r="AB91" i="64" s="1"/>
  <c r="AB92" i="64" a="1"/>
  <c r="AB92" i="64" s="1"/>
  <c r="AA93" i="64"/>
  <c r="AB1587" i="64" a="1"/>
  <c r="AB1587" i="64" s="1"/>
  <c r="AB1588" i="64" s="1"/>
  <c r="AB389" i="64" a="1"/>
  <c r="AB389" i="64" s="1"/>
  <c r="AP1792" i="64"/>
  <c r="AP1794" i="64" s="1"/>
  <c r="AB2522" i="64" a="1"/>
  <c r="AB2522" i="64" s="1"/>
  <c r="AB1507" i="64" a="1"/>
  <c r="AB1507" i="64" s="1"/>
  <c r="AA1957" i="64"/>
  <c r="AB1954" i="64" s="1"/>
  <c r="AB1886" i="64" a="1"/>
  <c r="AB1886" i="64" s="1"/>
  <c r="AB1894" i="64" s="1"/>
  <c r="AB1923" i="64" a="1"/>
  <c r="AB1923" i="64" s="1"/>
  <c r="AB1673" i="64" a="1"/>
  <c r="AB1673" i="64" s="1"/>
  <c r="AB1667" i="64" a="1"/>
  <c r="AB1667" i="64" s="1"/>
  <c r="AB1665" i="64" a="1"/>
  <c r="AB1665" i="64" s="1"/>
  <c r="AB1214" i="64" a="1"/>
  <c r="AB1214" i="64" s="1"/>
  <c r="AB997" i="64" a="1"/>
  <c r="AB997" i="64" s="1"/>
  <c r="BQ1023" i="64" a="1"/>
  <c r="AB1750" i="64" a="1"/>
  <c r="AB698" i="64" a="1"/>
  <c r="AC2240" i="64" a="1"/>
  <c r="AB998" i="64" a="1"/>
  <c r="AB1666" i="64" a="1"/>
  <c r="AB575" i="64" a="1"/>
  <c r="AB414" i="64" a="1"/>
  <c r="BR772" i="64" a="1"/>
  <c r="AB437" i="64" a="1"/>
  <c r="AB599" i="64" a="1"/>
  <c r="AB1643" i="64" a="1"/>
  <c r="AB1751" i="64" a="1"/>
  <c r="BR1136" i="64" a="1"/>
  <c r="AB2165" i="64" a="1"/>
  <c r="BR1021" i="64" a="1"/>
  <c r="AB2143" i="64" a="1"/>
  <c r="BR732" i="64" a="1"/>
  <c r="AC2206" i="64" a="1"/>
  <c r="AB2186" i="64" a="1"/>
  <c r="BP1024" i="64" a="1"/>
  <c r="BR1046" i="64"/>
  <c r="AB1215" i="64" a="1"/>
  <c r="AB1506" i="64" a="1"/>
  <c r="X621" i="64" a="1"/>
  <c r="AB390" i="64" a="1"/>
  <c r="BR973" i="64" l="1"/>
  <c r="BR974" i="64" s="1"/>
  <c r="BR976" i="64" s="1"/>
  <c r="BS971" i="64" a="1"/>
  <c r="BS971" i="64" s="1"/>
  <c r="BS972" i="64" a="1"/>
  <c r="BS972" i="64" s="1"/>
  <c r="BW33" i="1170"/>
  <c r="BW23" i="1170"/>
  <c r="BW48" i="1170"/>
  <c r="BY1" i="1170"/>
  <c r="BZ2" i="1170"/>
  <c r="BY3" i="1170"/>
  <c r="BY7" i="1170"/>
  <c r="BT56" i="1170"/>
  <c r="BV53" i="1170"/>
  <c r="BV22" i="861" s="1"/>
  <c r="BU55" i="1170"/>
  <c r="BV38" i="1170"/>
  <c r="BV17" i="861" s="1"/>
  <c r="BW35" i="1170"/>
  <c r="BW50" i="1170"/>
  <c r="BW36" i="1170"/>
  <c r="BW51" i="1170"/>
  <c r="BW8" i="1170"/>
  <c r="BW37" i="1170"/>
  <c r="BW52" i="1170"/>
  <c r="BX44" i="1170"/>
  <c r="BX21" i="1170"/>
  <c r="BX4" i="1170"/>
  <c r="BX28" i="1170"/>
  <c r="BX27" i="1170"/>
  <c r="BX29" i="1170"/>
  <c r="BX18" i="1170"/>
  <c r="BX22" i="1170"/>
  <c r="BX19" i="1170"/>
  <c r="BX42" i="1170"/>
  <c r="BX26" i="1170"/>
  <c r="BX20" i="1170"/>
  <c r="BX30" i="1170"/>
  <c r="BX45" i="1170"/>
  <c r="BX43" i="1170"/>
  <c r="BX41" i="1170"/>
  <c r="BW34" i="1170"/>
  <c r="BW49" i="1170"/>
  <c r="AH508" i="64"/>
  <c r="BS509" i="64" a="1"/>
  <c r="BS509" i="64" s="1"/>
  <c r="BS498" i="64" a="1"/>
  <c r="BS498" i="64" s="1"/>
  <c r="BS515" i="64" a="1"/>
  <c r="BS515" i="64" s="1"/>
  <c r="BS501" i="64" a="1"/>
  <c r="BS501" i="64" s="1"/>
  <c r="BM1814" i="64"/>
  <c r="BM1816"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27" i="64"/>
  <c r="T1889" i="64"/>
  <c r="U1885" i="64" s="1"/>
  <c r="U1891" i="64" s="1"/>
  <c r="U1888" i="64" s="1"/>
  <c r="U1889"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4"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69" i="64"/>
  <c r="AC2052" i="64" a="1"/>
  <c r="AC2052" i="64" s="1"/>
  <c r="AC2053" i="64" a="1"/>
  <c r="AC2053" i="64" s="1"/>
  <c r="AC2054" i="64" a="1"/>
  <c r="AC2054" i="64" s="1"/>
  <c r="AC2055" i="64" a="1"/>
  <c r="AC2055" i="64" s="1"/>
  <c r="AC2056" i="64" a="1"/>
  <c r="AC2056" i="64" s="1"/>
  <c r="AC2057" i="64" a="1"/>
  <c r="AC2057" i="64" s="1"/>
  <c r="AC2059" i="64" a="1"/>
  <c r="AC2059" i="64" s="1"/>
  <c r="AC2060" i="64" a="1"/>
  <c r="AC2060" i="64" s="1"/>
  <c r="AC2058" i="64" a="1"/>
  <c r="AC2058" i="64" s="1"/>
  <c r="AB2061" i="64"/>
  <c r="DH2071" i="64"/>
  <c r="DI2069" i="64"/>
  <c r="AC413" i="64" a="1"/>
  <c r="AC413" i="64" s="1"/>
  <c r="AC436" i="64" a="1"/>
  <c r="AC436" i="64" s="1"/>
  <c r="AC435" i="64" a="1"/>
  <c r="AC435" i="64" s="1"/>
  <c r="AB414" i="64"/>
  <c r="AC2240" i="64"/>
  <c r="AC2206" i="64"/>
  <c r="CX190" i="64"/>
  <c r="CX193" i="64" s="1"/>
  <c r="CW1405" i="64"/>
  <c r="CX1405" i="64" s="1"/>
  <c r="CY1405" i="64" s="1"/>
  <c r="CZ1405" i="64" s="1"/>
  <c r="CR1406" i="64"/>
  <c r="CS1404" i="64"/>
  <c r="CT2422" i="64"/>
  <c r="CT2424" i="64" s="1"/>
  <c r="AB2165" i="64"/>
  <c r="AB2143" i="64"/>
  <c r="AC2498" i="64" a="1"/>
  <c r="AC2498" i="64" s="1"/>
  <c r="AC2144" i="64" a="1"/>
  <c r="AC2144" i="64" s="1"/>
  <c r="AC2164" i="64" a="1"/>
  <c r="AC2164" i="64" s="1"/>
  <c r="BL1859" i="64"/>
  <c r="BM1857" i="64"/>
  <c r="BM1836" i="64"/>
  <c r="BM1838" i="64" s="1"/>
  <c r="Z1760" i="64"/>
  <c r="X1772" i="64"/>
  <c r="Y1769" i="64"/>
  <c r="Y1771" i="64" s="1"/>
  <c r="Y1772" i="64" s="1"/>
  <c r="Z1769" i="64"/>
  <c r="AA1758" i="64"/>
  <c r="AA1767" i="64"/>
  <c r="AA1759" i="64"/>
  <c r="AA1768" i="64"/>
  <c r="AC1764" i="64" a="1"/>
  <c r="AC1764" i="64" s="1"/>
  <c r="AC1763" i="64" a="1"/>
  <c r="AC1763" i="64" s="1"/>
  <c r="AC1754" i="64" a="1"/>
  <c r="AC1754" i="64" s="1"/>
  <c r="AC1755" i="64" a="1"/>
  <c r="AC1755" i="64" s="1"/>
  <c r="AB1751" i="64"/>
  <c r="AB1750" i="64"/>
  <c r="AC1745" i="64" a="1"/>
  <c r="AC1745" i="64" s="1"/>
  <c r="AC1746" i="64" a="1"/>
  <c r="AC1746" i="64" s="1"/>
  <c r="AB2186" i="64"/>
  <c r="AC2185" i="64" a="1"/>
  <c r="AC2185" i="64" s="1"/>
  <c r="AC573" i="64" a="1"/>
  <c r="AC573" i="64" s="1"/>
  <c r="X621" i="64"/>
  <c r="AD1955" i="64"/>
  <c r="AD1956" i="64" s="1"/>
  <c r="Y620" i="64" a="1"/>
  <c r="Y620" i="64" s="1"/>
  <c r="W1925" i="64"/>
  <c r="X1922" i="64" s="1"/>
  <c r="W1927" i="64"/>
  <c r="AB1215" i="64"/>
  <c r="AB1506" i="64"/>
  <c r="AB1666" i="64"/>
  <c r="AB1643" i="64"/>
  <c r="AB998" i="64"/>
  <c r="AB390" i="64"/>
  <c r="AB599" i="64"/>
  <c r="AB575" i="64"/>
  <c r="AB1959" i="64"/>
  <c r="AB1924"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5" i="64" a="1"/>
  <c r="AC2395" i="64" s="1"/>
  <c r="AC2472" i="64" a="1"/>
  <c r="AC2472" i="64" s="1"/>
  <c r="AC2446" i="64" a="1"/>
  <c r="AC2446" i="64" s="1"/>
  <c r="AC2421" i="64" a="1"/>
  <c r="AC2421" i="64" s="1"/>
  <c r="AC1642" i="64" a="1"/>
  <c r="AC1642" i="64" s="1"/>
  <c r="AB93" i="64"/>
  <c r="AC89" i="64" a="1"/>
  <c r="AC89" i="64" s="1"/>
  <c r="AC90" i="64" a="1"/>
  <c r="AC90" i="64" s="1"/>
  <c r="AC91" i="64" a="1"/>
  <c r="AC91" i="64" s="1"/>
  <c r="AC92" i="64" a="1"/>
  <c r="AC92" i="64" s="1"/>
  <c r="AC1587" i="64" a="1"/>
  <c r="AC1587" i="64" s="1"/>
  <c r="AC1588" i="64" s="1"/>
  <c r="AC389" i="64" a="1"/>
  <c r="AC389" i="64" s="1"/>
  <c r="AQ1792" i="64"/>
  <c r="AQ1794" i="64" s="1"/>
  <c r="AC2522" i="64" a="1"/>
  <c r="AC2522" i="64" s="1"/>
  <c r="AC1507" i="64" a="1"/>
  <c r="AC1507" i="64" s="1"/>
  <c r="AB1957" i="64"/>
  <c r="AC1954" i="64" s="1"/>
  <c r="AC1886" i="64" a="1"/>
  <c r="AC1886" i="64" s="1"/>
  <c r="AC1894" i="64" s="1"/>
  <c r="AC1923" i="64" a="1"/>
  <c r="AC1923" i="64" s="1"/>
  <c r="AC1673" i="64" a="1"/>
  <c r="AC1673" i="64" s="1"/>
  <c r="AC1667" i="64" a="1"/>
  <c r="AC1667" i="64" s="1"/>
  <c r="AC1665" i="64" a="1"/>
  <c r="AC1665" i="64" s="1"/>
  <c r="AC1214" i="64" a="1"/>
  <c r="AC1214" i="64" s="1"/>
  <c r="AC997" i="64" a="1"/>
  <c r="AC997" i="64" s="1"/>
  <c r="BS1136" i="64" a="1"/>
  <c r="AC437" i="64" a="1"/>
  <c r="BS1021" i="64" a="1"/>
  <c r="AC1750" i="64" a="1"/>
  <c r="AD2240" i="64" a="1"/>
  <c r="AC1215" i="64" a="1"/>
  <c r="AC2143" i="64" a="1"/>
  <c r="AC2186" i="64" a="1"/>
  <c r="Y621" i="64" a="1"/>
  <c r="AC1666" i="64" a="1"/>
  <c r="BS732" i="64" a="1"/>
  <c r="BS1046" i="64"/>
  <c r="AD2206" i="64" a="1"/>
  <c r="AC1643" i="64" a="1"/>
  <c r="AC599" i="64" a="1"/>
  <c r="AC698" i="64" a="1"/>
  <c r="AC575" i="64" a="1"/>
  <c r="BR1023" i="64" a="1"/>
  <c r="BQ1024" i="64" a="1"/>
  <c r="AC414" i="64" a="1"/>
  <c r="BS772" i="64" a="1"/>
  <c r="AC2165" i="64" a="1"/>
  <c r="AC998" i="64" a="1"/>
  <c r="AC1506" i="64" a="1"/>
  <c r="AC1751" i="64" a="1"/>
  <c r="AC390" i="64" a="1"/>
  <c r="BS973" i="64" l="1"/>
  <c r="BS974" i="64" s="1"/>
  <c r="BS976" i="64" s="1"/>
  <c r="BT971" i="64" a="1"/>
  <c r="BT971" i="64" s="1"/>
  <c r="BT972" i="64" a="1"/>
  <c r="BT972" i="64" s="1"/>
  <c r="BX51" i="1170"/>
  <c r="BX36" i="1170"/>
  <c r="BU56" i="1170"/>
  <c r="BX8" i="1170"/>
  <c r="BX50" i="1170"/>
  <c r="BX35" i="1170"/>
  <c r="BY22" i="1170"/>
  <c r="BY19" i="1170"/>
  <c r="BY21" i="1170"/>
  <c r="BY27" i="1170"/>
  <c r="BY26" i="1170"/>
  <c r="BY28" i="1170"/>
  <c r="BY43" i="1170"/>
  <c r="BY41" i="1170"/>
  <c r="BY20" i="1170"/>
  <c r="BY44" i="1170"/>
  <c r="BY42" i="1170"/>
  <c r="BY45" i="1170"/>
  <c r="BY4" i="1170"/>
  <c r="BY30" i="1170"/>
  <c r="BY29" i="1170"/>
  <c r="BY18" i="1170"/>
  <c r="BZ1" i="1170"/>
  <c r="BZ7" i="1170"/>
  <c r="CA2" i="1170"/>
  <c r="BZ3" i="1170"/>
  <c r="BX34" i="1170"/>
  <c r="BX49" i="1170"/>
  <c r="BX52" i="1170"/>
  <c r="BX37" i="1170"/>
  <c r="BW53" i="1170"/>
  <c r="BW22" i="861" s="1"/>
  <c r="BX23" i="1170"/>
  <c r="BX33" i="1170"/>
  <c r="BX48" i="1170"/>
  <c r="BW38" i="1170"/>
  <c r="BW17" i="861" s="1"/>
  <c r="BV55" i="1170"/>
  <c r="AH510" i="64"/>
  <c r="BT509" i="64" a="1"/>
  <c r="BT509" i="64" s="1"/>
  <c r="BT498" i="64" a="1"/>
  <c r="BT498" i="64" s="1"/>
  <c r="BT515" i="64" a="1"/>
  <c r="BT515" i="64" s="1"/>
  <c r="BT501" i="64" a="1"/>
  <c r="BT501" i="64" s="1"/>
  <c r="BN1814" i="64"/>
  <c r="BN1816"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5" i="64"/>
  <c r="V1891" i="64" s="1"/>
  <c r="V1895" i="64" a="1"/>
  <c r="V1895"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N46" i="861"/>
  <c r="BN87" i="861" s="1"/>
  <c r="BV2" i="64"/>
  <c r="BU1" i="64"/>
  <c r="BU3" i="64"/>
  <c r="BT24" i="864"/>
  <c r="BT94"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69" i="64"/>
  <c r="AC437" i="64"/>
  <c r="AD2052" i="64" a="1"/>
  <c r="AD2052" i="64" s="1"/>
  <c r="AD2053" i="64" a="1"/>
  <c r="AD2053" i="64" s="1"/>
  <c r="AD2054" i="64" a="1"/>
  <c r="AD2054" i="64" s="1"/>
  <c r="AD2055" i="64" a="1"/>
  <c r="AD2055" i="64" s="1"/>
  <c r="AD2056" i="64" a="1"/>
  <c r="AD2056" i="64" s="1"/>
  <c r="AD2057" i="64" a="1"/>
  <c r="AD2057" i="64" s="1"/>
  <c r="AD2059" i="64" a="1"/>
  <c r="AD2059" i="64" s="1"/>
  <c r="AD2060" i="64" a="1"/>
  <c r="AD2060" i="64" s="1"/>
  <c r="AD2058" i="64" a="1"/>
  <c r="AD2058" i="64" s="1"/>
  <c r="AC2061" i="64"/>
  <c r="AD413" i="64" a="1"/>
  <c r="AD413" i="64" s="1"/>
  <c r="AD435" i="64" a="1"/>
  <c r="AD435" i="64" s="1"/>
  <c r="AD436" i="64" a="1"/>
  <c r="AD436" i="64" s="1"/>
  <c r="DI2071" i="64"/>
  <c r="DJ2069" i="64"/>
  <c r="AC414" i="64"/>
  <c r="AD2240" i="64"/>
  <c r="AD2206" i="64"/>
  <c r="CY190" i="64"/>
  <c r="CY193" i="64" s="1"/>
  <c r="DA1405" i="64"/>
  <c r="DB1405" i="64" s="1"/>
  <c r="DC1405" i="64" s="1"/>
  <c r="DD1405" i="64" s="1"/>
  <c r="CS1406" i="64"/>
  <c r="CT1404" i="64"/>
  <c r="CU2422" i="64"/>
  <c r="CU2424" i="64" s="1"/>
  <c r="AC2165" i="64"/>
  <c r="AC2143" i="64"/>
  <c r="AD2498" i="64" a="1"/>
  <c r="AD2498" i="64" s="1"/>
  <c r="AD2144" i="64" a="1"/>
  <c r="AD2144" i="64" s="1"/>
  <c r="AD2164" i="64" a="1"/>
  <c r="AD2164" i="64" s="1"/>
  <c r="BN1857" i="64"/>
  <c r="BM1859" i="64"/>
  <c r="BN1836" i="64"/>
  <c r="BN1838" i="64" s="1"/>
  <c r="AA1760" i="64"/>
  <c r="Z1771" i="64"/>
  <c r="Z1772" i="64" s="1"/>
  <c r="AB1758" i="64"/>
  <c r="AB1767" i="64"/>
  <c r="AB1759" i="64"/>
  <c r="AB1768" i="64"/>
  <c r="AA1769" i="64"/>
  <c r="AD1764" i="64" a="1"/>
  <c r="AD1764" i="64" s="1"/>
  <c r="AD1763" i="64" a="1"/>
  <c r="AD1763" i="64" s="1"/>
  <c r="AD1754" i="64" a="1"/>
  <c r="AD1754" i="64" s="1"/>
  <c r="AD1755" i="64" a="1"/>
  <c r="AD1755" i="64" s="1"/>
  <c r="AC1751" i="64"/>
  <c r="AC1750" i="64"/>
  <c r="AD1745" i="64" a="1"/>
  <c r="AD1745" i="64" s="1"/>
  <c r="AD1746" i="64" a="1"/>
  <c r="AD1746" i="64" s="1"/>
  <c r="AC2186" i="64"/>
  <c r="AD2185" i="64" a="1"/>
  <c r="AD2185" i="64" s="1"/>
  <c r="AD573" i="64" a="1"/>
  <c r="AD573" i="64" s="1"/>
  <c r="Y621" i="64"/>
  <c r="Z620" i="64" a="1"/>
  <c r="Z620" i="64" s="1"/>
  <c r="AE1955" i="64"/>
  <c r="X1925" i="64"/>
  <c r="Y1922" i="64" s="1"/>
  <c r="X1927" i="64"/>
  <c r="AC1215" i="64"/>
  <c r="AC1666" i="64"/>
  <c r="AC1506" i="64"/>
  <c r="AC1643" i="64"/>
  <c r="AC998" i="64"/>
  <c r="AC390" i="64"/>
  <c r="AC575" i="64"/>
  <c r="AC599" i="64"/>
  <c r="AC1924" i="64"/>
  <c r="AC1959"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5" i="64" a="1"/>
  <c r="AD2395" i="64" s="1"/>
  <c r="AD2472" i="64" a="1"/>
  <c r="AD2472" i="64" s="1"/>
  <c r="AD2446" i="64" a="1"/>
  <c r="AD2446" i="64" s="1"/>
  <c r="AD2421" i="64" a="1"/>
  <c r="AD2421" i="64" s="1"/>
  <c r="AD1642" i="64" a="1"/>
  <c r="AD1642" i="64" s="1"/>
  <c r="AD91" i="64" a="1"/>
  <c r="AD91" i="64" s="1"/>
  <c r="AD92" i="64" a="1"/>
  <c r="AD92" i="64" s="1"/>
  <c r="AD89" i="64" a="1"/>
  <c r="AD89" i="64" s="1"/>
  <c r="AD90" i="64" a="1"/>
  <c r="AD90" i="64" s="1"/>
  <c r="AC93" i="64"/>
  <c r="AD1587" i="64" a="1"/>
  <c r="AD1587" i="64" s="1"/>
  <c r="AD1588" i="64" s="1"/>
  <c r="AD389" i="64" a="1"/>
  <c r="AD389" i="64" s="1"/>
  <c r="AR1792" i="64"/>
  <c r="AR1794" i="64" s="1"/>
  <c r="AD2522" i="64" a="1"/>
  <c r="AD2522" i="64" s="1"/>
  <c r="AD1507" i="64" a="1"/>
  <c r="AD1507" i="64" s="1"/>
  <c r="AC1957" i="64"/>
  <c r="AD1954" i="64" s="1"/>
  <c r="AD1886" i="64" a="1"/>
  <c r="AD1886" i="64" s="1"/>
  <c r="AD1894" i="64" s="1"/>
  <c r="AD1923" i="64" a="1"/>
  <c r="AD1923" i="64" s="1"/>
  <c r="AD1673" i="64" a="1"/>
  <c r="AD1673" i="64" s="1"/>
  <c r="AD1667" i="64" a="1"/>
  <c r="AD1667" i="64" s="1"/>
  <c r="AD1665" i="64" a="1"/>
  <c r="AD1665" i="64" s="1"/>
  <c r="AD1214" i="64" a="1"/>
  <c r="AD1214" i="64" s="1"/>
  <c r="AD997" i="64" a="1"/>
  <c r="AD997" i="64" s="1"/>
  <c r="AD414" i="64" a="1"/>
  <c r="AD575" i="64" a="1"/>
  <c r="BT732" i="64" a="1"/>
  <c r="BR1024" i="64" a="1"/>
  <c r="AD1215" i="64" a="1"/>
  <c r="AD2165" i="64" a="1"/>
  <c r="BT1021" i="64" a="1"/>
  <c r="BT1136" i="64" a="1"/>
  <c r="AD599" i="64" a="1"/>
  <c r="AD2186" i="64" a="1"/>
  <c r="BT772" i="64" a="1"/>
  <c r="AD437" i="64" a="1"/>
  <c r="Z621" i="64" a="1"/>
  <c r="AE2206" i="64" a="1"/>
  <c r="AD1643" i="64" a="1"/>
  <c r="AD698" i="64" a="1"/>
  <c r="BT1046" i="64"/>
  <c r="AD390" i="64" a="1"/>
  <c r="BS1023" i="64" a="1"/>
  <c r="AE2240" i="64" a="1"/>
  <c r="AD1666" i="64" a="1"/>
  <c r="AD2143" i="64" a="1"/>
  <c r="AD998" i="64" a="1"/>
  <c r="AD1751" i="64" a="1"/>
  <c r="AD1750" i="64" a="1"/>
  <c r="AD1506" i="64" a="1"/>
  <c r="BT973" i="64" l="1"/>
  <c r="BT974" i="64" s="1"/>
  <c r="BT976" i="64" s="1"/>
  <c r="BU971" i="64" a="1"/>
  <c r="BU971" i="64" s="1"/>
  <c r="BU972" i="64" a="1"/>
  <c r="BU972" i="64" s="1"/>
  <c r="BY8" i="1170"/>
  <c r="BV56" i="1170"/>
  <c r="CB2" i="1170"/>
  <c r="CA3" i="1170"/>
  <c r="CA1" i="1170"/>
  <c r="CA7" i="1170"/>
  <c r="BY51" i="1170"/>
  <c r="BY36" i="1170"/>
  <c r="BY49" i="1170"/>
  <c r="BY34" i="1170"/>
  <c r="BX53" i="1170"/>
  <c r="BX22" i="861" s="1"/>
  <c r="BY37" i="1170"/>
  <c r="BY52" i="1170"/>
  <c r="BY33" i="1170"/>
  <c r="BY48" i="1170"/>
  <c r="BY23" i="1170"/>
  <c r="BX38" i="1170"/>
  <c r="BX17" i="861" s="1"/>
  <c r="BW55" i="1170"/>
  <c r="BY35" i="1170"/>
  <c r="BY50" i="1170"/>
  <c r="BZ43" i="1170"/>
  <c r="BZ45" i="1170"/>
  <c r="BZ4" i="1170"/>
  <c r="BZ20" i="1170"/>
  <c r="BZ21" i="1170"/>
  <c r="BZ27" i="1170"/>
  <c r="BZ29" i="1170"/>
  <c r="BZ28" i="1170"/>
  <c r="BZ26" i="1170"/>
  <c r="BZ22" i="1170"/>
  <c r="BZ19" i="1170"/>
  <c r="BZ30" i="1170"/>
  <c r="BZ18" i="1170"/>
  <c r="BZ41" i="1170"/>
  <c r="BZ44" i="1170"/>
  <c r="BZ42" i="1170"/>
  <c r="AH500" i="64"/>
  <c r="AH502" i="64" s="1"/>
  <c r="AH503" i="64" s="1"/>
  <c r="AH511" i="64"/>
  <c r="BU509" i="64" a="1"/>
  <c r="BU509" i="64" s="1"/>
  <c r="BU498" i="64" a="1"/>
  <c r="BU498" i="64" s="1"/>
  <c r="BU515" i="64" a="1"/>
  <c r="BU515" i="64" s="1"/>
  <c r="BU501" i="64" a="1"/>
  <c r="BU501" i="64" s="1"/>
  <c r="BO1814" i="64"/>
  <c r="BO1816"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6" i="64"/>
  <c r="V1888"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O46" i="861"/>
  <c r="BO87" i="861" s="1"/>
  <c r="BV1" i="64"/>
  <c r="BW2" i="64"/>
  <c r="BV3" i="64"/>
  <c r="BU24" i="864"/>
  <c r="BU94"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69" i="64"/>
  <c r="AE702" i="64" a="1"/>
  <c r="AE702" i="64" s="1"/>
  <c r="AE697" i="64" a="1"/>
  <c r="AE697" i="64" s="1"/>
  <c r="AD437" i="64"/>
  <c r="AE2052" i="64" a="1"/>
  <c r="AE2052" i="64" s="1"/>
  <c r="AE2053" i="64" a="1"/>
  <c r="AE2053" i="64" s="1"/>
  <c r="AE2054" i="64" a="1"/>
  <c r="AE2054" i="64" s="1"/>
  <c r="AE2055" i="64" a="1"/>
  <c r="AE2055" i="64" s="1"/>
  <c r="AE2058" i="64" a="1"/>
  <c r="AE2058" i="64" s="1"/>
  <c r="AE2057" i="64" a="1"/>
  <c r="AE2057" i="64" s="1"/>
  <c r="AE2056" i="64" a="1"/>
  <c r="AE2056" i="64" s="1"/>
  <c r="AE2059" i="64" a="1"/>
  <c r="AE2059" i="64" s="1"/>
  <c r="AE2060" i="64" a="1"/>
  <c r="AE2060" i="64" s="1"/>
  <c r="AD2061" i="64"/>
  <c r="AE413" i="64" a="1"/>
  <c r="AE413" i="64" s="1"/>
  <c r="AE436" i="64" a="1"/>
  <c r="AE436" i="64" s="1"/>
  <c r="AE435" i="64" a="1"/>
  <c r="AE435" i="64" s="1"/>
  <c r="DJ2071" i="64"/>
  <c r="DK2069" i="64"/>
  <c r="AD414" i="64"/>
  <c r="AE2206" i="64"/>
  <c r="AE2240" i="64"/>
  <c r="CZ190" i="64"/>
  <c r="CZ193" i="64" s="1"/>
  <c r="DE1405" i="64"/>
  <c r="DF1405" i="64" s="1"/>
  <c r="DG1405" i="64" s="1"/>
  <c r="DH1405" i="64" s="1"/>
  <c r="CT1406" i="64"/>
  <c r="CU1404" i="64"/>
  <c r="CV2422" i="64"/>
  <c r="CV2424" i="64" s="1"/>
  <c r="AD2165" i="64"/>
  <c r="AD2143" i="64"/>
  <c r="AE2498" i="64" a="1"/>
  <c r="AE2498" i="64" s="1"/>
  <c r="AE2144" i="64" a="1"/>
  <c r="AE2144" i="64" s="1"/>
  <c r="AE2164" i="64" a="1"/>
  <c r="AE2164" i="64" s="1"/>
  <c r="BN1859" i="64"/>
  <c r="BO1857" i="64"/>
  <c r="BO1836" i="64"/>
  <c r="BO1838" i="64" s="1"/>
  <c r="AA1771" i="64"/>
  <c r="AA1772" i="64" s="1"/>
  <c r="AB1760" i="64"/>
  <c r="AC1759" i="64"/>
  <c r="AC1768" i="64"/>
  <c r="AB1769" i="64"/>
  <c r="AC1758" i="64"/>
  <c r="AC1767" i="64"/>
  <c r="AE1764" i="64" a="1"/>
  <c r="AE1764" i="64" s="1"/>
  <c r="AE1763" i="64" a="1"/>
  <c r="AE1763" i="64" s="1"/>
  <c r="AE1755" i="64" a="1"/>
  <c r="AE1755" i="64" s="1"/>
  <c r="AE1754" i="64" a="1"/>
  <c r="AE1754" i="64" s="1"/>
  <c r="AD1751" i="64"/>
  <c r="AD1750" i="64"/>
  <c r="AE1745" i="64" a="1"/>
  <c r="AE1745" i="64" s="1"/>
  <c r="AE1746" i="64" a="1"/>
  <c r="AE1746" i="64" s="1"/>
  <c r="AD2186" i="64"/>
  <c r="AE2185" i="64" a="1"/>
  <c r="AE2185" i="64" s="1"/>
  <c r="AE573" i="64" a="1"/>
  <c r="AE573" i="64" s="1"/>
  <c r="Z621" i="64"/>
  <c r="AF1955" i="64"/>
  <c r="AF1956" i="64" s="1"/>
  <c r="Y1927" i="64"/>
  <c r="Y1925" i="64"/>
  <c r="Z1922" i="64" s="1"/>
  <c r="AA620" i="64" a="1"/>
  <c r="AA620" i="64" s="1"/>
  <c r="AD1666" i="64"/>
  <c r="AD1506" i="64"/>
  <c r="AD1215" i="64"/>
  <c r="AD1643" i="64"/>
  <c r="AD998" i="64"/>
  <c r="AD390" i="64"/>
  <c r="AD599" i="64"/>
  <c r="AD575" i="64"/>
  <c r="AD1959" i="64"/>
  <c r="AD1924"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5" i="64" a="1"/>
  <c r="AE2395" i="64" s="1"/>
  <c r="AE2472" i="64" a="1"/>
  <c r="AE2472" i="64" s="1"/>
  <c r="AE2446" i="64" a="1"/>
  <c r="AE2446" i="64" s="1"/>
  <c r="AE2421" i="64" a="1"/>
  <c r="AE2421" i="64" s="1"/>
  <c r="AE1642" i="64" a="1"/>
  <c r="AE1642" i="64" s="1"/>
  <c r="AD93" i="64"/>
  <c r="AE91" i="64" a="1"/>
  <c r="AE91" i="64" s="1"/>
  <c r="AE92" i="64" a="1"/>
  <c r="AE92" i="64" s="1"/>
  <c r="AE89" i="64" a="1"/>
  <c r="AE89" i="64" s="1"/>
  <c r="AE90" i="64" a="1"/>
  <c r="AE90" i="64" s="1"/>
  <c r="AE1587" i="64" a="1"/>
  <c r="AE1587" i="64" s="1"/>
  <c r="AE1588" i="64" s="1"/>
  <c r="AE389" i="64" a="1"/>
  <c r="AE389" i="64" s="1"/>
  <c r="AS1792" i="64"/>
  <c r="AS1794" i="64" s="1"/>
  <c r="AE2522" i="64" a="1"/>
  <c r="AE2522" i="64" s="1"/>
  <c r="AE1507" i="64" a="1"/>
  <c r="AE1507" i="64" s="1"/>
  <c r="AE1886" i="64" a="1"/>
  <c r="AE1886" i="64" s="1"/>
  <c r="AE1894" i="64" s="1"/>
  <c r="AD1957" i="64"/>
  <c r="AE1667" i="64" a="1"/>
  <c r="AE1667" i="64" s="1"/>
  <c r="AE1665" i="64" a="1"/>
  <c r="AE1665" i="64" s="1"/>
  <c r="AE1673" i="64" a="1"/>
  <c r="AE1673" i="64" s="1"/>
  <c r="AE1214" i="64" a="1"/>
  <c r="AE1214" i="64" s="1"/>
  <c r="AE997" i="64" a="1"/>
  <c r="AE997" i="64" s="1"/>
  <c r="AE2143" i="64" a="1"/>
  <c r="AE2186" i="64" a="1"/>
  <c r="BS1024" i="64" a="1"/>
  <c r="AE414" i="64" a="1"/>
  <c r="AE437" i="64" a="1"/>
  <c r="AF2206" i="64" a="1"/>
  <c r="AF2240" i="64" a="1"/>
  <c r="BU732" i="64" a="1"/>
  <c r="AE1751" i="64" a="1"/>
  <c r="AE998" i="64" a="1"/>
  <c r="BU1046" i="64"/>
  <c r="BT1023" i="64" a="1"/>
  <c r="BU1021" i="64" a="1"/>
  <c r="AE599" i="64" a="1"/>
  <c r="BU772" i="64" a="1"/>
  <c r="AE2165" i="64" a="1"/>
  <c r="AE1215" i="64" a="1"/>
  <c r="AE575" i="64" a="1"/>
  <c r="AE1643" i="64" a="1"/>
  <c r="AE698" i="64" a="1"/>
  <c r="AE1666" i="64" a="1"/>
  <c r="AA621" i="64" a="1"/>
  <c r="AE1750" i="64" a="1"/>
  <c r="AE390" i="64" a="1"/>
  <c r="BU1136" i="64" a="1"/>
  <c r="AE1506" i="64" a="1"/>
  <c r="BU973" i="64" l="1"/>
  <c r="BU974" i="64" s="1"/>
  <c r="BU976" i="64" s="1"/>
  <c r="BV971" i="64" a="1"/>
  <c r="BV971" i="64" s="1"/>
  <c r="BV972" i="64" a="1"/>
  <c r="BV972" i="64" s="1"/>
  <c r="BZ23" i="1170"/>
  <c r="BZ33" i="1170"/>
  <c r="BZ48" i="1170"/>
  <c r="BZ34" i="1170"/>
  <c r="BZ49" i="1170"/>
  <c r="BW56" i="1170"/>
  <c r="BZ52" i="1170"/>
  <c r="BZ37" i="1170"/>
  <c r="BX55" i="1170"/>
  <c r="BZ8" i="1170"/>
  <c r="BY53" i="1170"/>
  <c r="BY22" i="861" s="1"/>
  <c r="CA22" i="1170"/>
  <c r="CA29" i="1170"/>
  <c r="CA4" i="1170"/>
  <c r="CA19" i="1170"/>
  <c r="CA21" i="1170"/>
  <c r="CA27" i="1170"/>
  <c r="CA41" i="1170"/>
  <c r="CA44" i="1170"/>
  <c r="CA42" i="1170"/>
  <c r="CA43" i="1170"/>
  <c r="CA45" i="1170"/>
  <c r="CA26" i="1170"/>
  <c r="CA30" i="1170"/>
  <c r="CA20" i="1170"/>
  <c r="CA18" i="1170"/>
  <c r="CA28" i="1170"/>
  <c r="BY38" i="1170"/>
  <c r="BY17" i="861" s="1"/>
  <c r="CB7" i="1170"/>
  <c r="CB1" i="1170"/>
  <c r="CC2" i="1170"/>
  <c r="CB3" i="1170"/>
  <c r="BZ36" i="1170"/>
  <c r="BZ51" i="1170"/>
  <c r="BZ50" i="1170"/>
  <c r="BZ35" i="1170"/>
  <c r="AI507" i="64"/>
  <c r="AH516" i="64"/>
  <c r="AH512" i="64"/>
  <c r="AH504" i="64"/>
  <c r="AI496" i="64"/>
  <c r="AI499" i="64" s="1"/>
  <c r="BV509" i="64" a="1"/>
  <c r="BV509" i="64" s="1"/>
  <c r="BV498" i="64" a="1"/>
  <c r="BV498" i="64" s="1"/>
  <c r="BV515" i="64" a="1"/>
  <c r="BV515" i="64" s="1"/>
  <c r="BV501" i="64" a="1"/>
  <c r="BV501" i="64" s="1"/>
  <c r="BP1814" i="64"/>
  <c r="BP1816"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89" i="64"/>
  <c r="W1885" i="64" s="1"/>
  <c r="W1891" i="64" s="1"/>
  <c r="W1895" i="64" a="1"/>
  <c r="W1895"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P46" i="861"/>
  <c r="BP87" i="861" s="1"/>
  <c r="BW1" i="64"/>
  <c r="BX2" i="64"/>
  <c r="BW3" i="64"/>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4" i="861" s="1"/>
  <c r="AG277" i="64"/>
  <c r="AG260" i="64"/>
  <c r="AG278" i="64"/>
  <c r="AG261" i="64"/>
  <c r="AG279" i="64"/>
  <c r="AG280" i="64"/>
  <c r="AG262" i="64"/>
  <c r="AF263" i="64"/>
  <c r="AF281" i="64"/>
  <c r="BJ7" i="860"/>
  <c r="BJ3" i="860"/>
  <c r="BJ4" i="860" s="1"/>
  <c r="BK2" i="860"/>
  <c r="BJ1" i="860"/>
  <c r="AE698" i="64"/>
  <c r="AD2069" i="64"/>
  <c r="AF702" i="64" a="1"/>
  <c r="AF702" i="64" s="1"/>
  <c r="AF697" i="64" a="1"/>
  <c r="AF697" i="64" s="1"/>
  <c r="AE437" i="64"/>
  <c r="AF2058" i="64" a="1"/>
  <c r="AF2058" i="64" s="1"/>
  <c r="AF2052" i="64" a="1"/>
  <c r="AF2052" i="64" s="1"/>
  <c r="AF2053" i="64" a="1"/>
  <c r="AF2053" i="64" s="1"/>
  <c r="AF2055" i="64" a="1"/>
  <c r="AF2055" i="64" s="1"/>
  <c r="AF2057" i="64" a="1"/>
  <c r="AF2057" i="64" s="1"/>
  <c r="AF2056" i="64" a="1"/>
  <c r="AF2056" i="64" s="1"/>
  <c r="AF2059" i="64" a="1"/>
  <c r="AF2059" i="64" s="1"/>
  <c r="AF2060" i="64" a="1"/>
  <c r="AF2060" i="64" s="1"/>
  <c r="AF2054" i="64" a="1"/>
  <c r="AF2054" i="64" s="1"/>
  <c r="AE2061" i="64"/>
  <c r="DK2071" i="64"/>
  <c r="DL2069" i="64"/>
  <c r="DL2071" i="64" s="1"/>
  <c r="AF413" i="64" a="1"/>
  <c r="AF413" i="64" s="1"/>
  <c r="AF436" i="64" a="1"/>
  <c r="AF436" i="64" s="1"/>
  <c r="AF435" i="64" a="1"/>
  <c r="AF435" i="64" s="1"/>
  <c r="AE414" i="64"/>
  <c r="AF2206" i="64"/>
  <c r="AF2240" i="64"/>
  <c r="DA190" i="64"/>
  <c r="DA193" i="64" s="1"/>
  <c r="CU1406" i="64"/>
  <c r="CV1404" i="64"/>
  <c r="DI1405" i="64"/>
  <c r="DJ1405" i="64" s="1"/>
  <c r="DK1405" i="64" s="1"/>
  <c r="DL1405" i="64" s="1"/>
  <c r="CW2422" i="64"/>
  <c r="CW2424" i="64" s="1"/>
  <c r="AE2165" i="64"/>
  <c r="AE2143" i="64"/>
  <c r="AF2498" i="64" a="1"/>
  <c r="AF2498" i="64" s="1"/>
  <c r="AF2144" i="64" a="1"/>
  <c r="AF2144" i="64" s="1"/>
  <c r="AF2164" i="64" a="1"/>
  <c r="AF2164" i="64" s="1"/>
  <c r="BO1859" i="64"/>
  <c r="BP1857" i="64"/>
  <c r="BP1836" i="64"/>
  <c r="BP1838" i="64" s="1"/>
  <c r="AB1771" i="64"/>
  <c r="AB1772" i="64" s="1"/>
  <c r="AC1760" i="64"/>
  <c r="AD1758" i="64"/>
  <c r="AD1767" i="64"/>
  <c r="AD1759" i="64"/>
  <c r="AD1768" i="64"/>
  <c r="AF1763" i="64" a="1"/>
  <c r="AF1763" i="64" s="1"/>
  <c r="AF1764" i="64" a="1"/>
  <c r="AF1764" i="64" s="1"/>
  <c r="AF1755" i="64" a="1"/>
  <c r="AF1755" i="64" s="1"/>
  <c r="AF1754" i="64" a="1"/>
  <c r="AF1754" i="64" s="1"/>
  <c r="AE1751" i="64"/>
  <c r="AE1750" i="64"/>
  <c r="AF1745" i="64" a="1"/>
  <c r="AF1745" i="64" s="1"/>
  <c r="AF1746" i="64" a="1"/>
  <c r="AF1746" i="64" s="1"/>
  <c r="AE2186" i="64"/>
  <c r="AF2185" i="64" a="1"/>
  <c r="AF2185" i="64" s="1"/>
  <c r="AF573" i="64" a="1"/>
  <c r="AF573" i="64" s="1"/>
  <c r="AA621" i="64"/>
  <c r="Z1925" i="64"/>
  <c r="AA1922" i="64" s="1"/>
  <c r="Z1927" i="64"/>
  <c r="AB620" i="64" a="1"/>
  <c r="AB620" i="64" s="1"/>
  <c r="AG1955" i="64"/>
  <c r="AE1954" i="64"/>
  <c r="AE1959" i="64" s="1"/>
  <c r="AE1666" i="64"/>
  <c r="AE1506" i="64"/>
  <c r="AE1215" i="64"/>
  <c r="AE1643"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5" i="64" a="1"/>
  <c r="AF2395" i="64" s="1"/>
  <c r="AF2472" i="64" a="1"/>
  <c r="AF2472" i="64" s="1"/>
  <c r="AF2446" i="64" a="1"/>
  <c r="AF2446" i="64" s="1"/>
  <c r="AF2421" i="64" a="1"/>
  <c r="AF2421" i="64" s="1"/>
  <c r="AF1642" i="64" a="1"/>
  <c r="AF1642" i="64" s="1"/>
  <c r="AE93" i="64"/>
  <c r="AF90" i="64" a="1"/>
  <c r="AF90" i="64" s="1"/>
  <c r="AF89" i="64" a="1"/>
  <c r="AF89" i="64" s="1"/>
  <c r="AF91" i="64" a="1"/>
  <c r="AF91" i="64" s="1"/>
  <c r="AF92" i="64" a="1"/>
  <c r="AF92" i="64" s="1"/>
  <c r="AF1587" i="64" a="1"/>
  <c r="AF1587" i="64" s="1"/>
  <c r="AF1588" i="64" s="1"/>
  <c r="AF389" i="64" a="1"/>
  <c r="AF389" i="64" s="1"/>
  <c r="AT1792" i="64"/>
  <c r="AT1794" i="64" s="1"/>
  <c r="AF2522" i="64" a="1"/>
  <c r="AF2522" i="64" s="1"/>
  <c r="AF1507" i="64" a="1"/>
  <c r="AF1507" i="64" s="1"/>
  <c r="AF1886" i="64" a="1"/>
  <c r="AF1886" i="64" s="1"/>
  <c r="AF1894" i="64" s="1"/>
  <c r="AF1667" i="64" a="1"/>
  <c r="AF1667" i="64" s="1"/>
  <c r="AF1665" i="64" a="1"/>
  <c r="AF1665" i="64" s="1"/>
  <c r="AF1673" i="64" a="1"/>
  <c r="AF1673" i="64" s="1"/>
  <c r="AF1214" i="64" a="1"/>
  <c r="AF1214" i="64" s="1"/>
  <c r="AF997" i="64" a="1"/>
  <c r="AF997" i="64" s="1"/>
  <c r="AF1643" i="64" a="1"/>
  <c r="AF2143" i="64" a="1"/>
  <c r="AF1750" i="64" a="1"/>
  <c r="AG2240" i="64" a="1"/>
  <c r="AF998" i="64" a="1"/>
  <c r="AF698" i="64" a="1"/>
  <c r="BV1136" i="64" a="1"/>
  <c r="AF2186" i="64" a="1"/>
  <c r="AF1666" i="64" a="1"/>
  <c r="AG2206" i="64" a="1"/>
  <c r="AF599" i="64" a="1"/>
  <c r="AF437" i="64" a="1"/>
  <c r="AF414" i="64" a="1"/>
  <c r="AF2165" i="64" a="1"/>
  <c r="BT1024" i="64" a="1"/>
  <c r="BU1023" i="64" a="1"/>
  <c r="BV772" i="64" a="1"/>
  <c r="AF575" i="64" a="1"/>
  <c r="BV1021" i="64" a="1"/>
  <c r="AF390" i="64" a="1"/>
  <c r="AF1215" i="64" a="1"/>
  <c r="AF1751" i="64" a="1"/>
  <c r="AB621" i="64" a="1"/>
  <c r="AF1506" i="64" a="1"/>
  <c r="BV1046" i="64"/>
  <c r="BV732" i="64" a="1"/>
  <c r="BV973" i="64" l="1"/>
  <c r="BV974" i="64" s="1"/>
  <c r="BV976" i="64" s="1"/>
  <c r="BW971" i="64" a="1"/>
  <c r="BW971" i="64" s="1"/>
  <c r="BW972" i="64" a="1"/>
  <c r="BW972" i="64" s="1"/>
  <c r="BX56" i="1170"/>
  <c r="CB28" i="1170"/>
  <c r="CB44" i="1170"/>
  <c r="CB42" i="1170"/>
  <c r="CB43" i="1170"/>
  <c r="CB4" i="1170"/>
  <c r="CB19" i="1170"/>
  <c r="CB21" i="1170"/>
  <c r="CB45" i="1170"/>
  <c r="CB27" i="1170"/>
  <c r="CB18" i="1170"/>
  <c r="CB26" i="1170"/>
  <c r="CB20" i="1170"/>
  <c r="CB30" i="1170"/>
  <c r="CB29" i="1170"/>
  <c r="CB22" i="1170"/>
  <c r="CB41" i="1170"/>
  <c r="CD2" i="1170"/>
  <c r="CC7" i="1170"/>
  <c r="CB8" i="1170" s="1"/>
  <c r="CC1" i="1170"/>
  <c r="CC3" i="1170"/>
  <c r="CA36" i="1170"/>
  <c r="CA51" i="1170"/>
  <c r="CA34" i="1170"/>
  <c r="CA49" i="1170"/>
  <c r="BY55" i="1170"/>
  <c r="CA37" i="1170"/>
  <c r="CA52" i="1170"/>
  <c r="BZ53" i="1170"/>
  <c r="BZ22" i="861" s="1"/>
  <c r="CA33" i="1170"/>
  <c r="CA23" i="1170"/>
  <c r="CA48" i="1170"/>
  <c r="BZ38" i="1170"/>
  <c r="BZ17" i="861" s="1"/>
  <c r="CA50" i="1170"/>
  <c r="CA35" i="1170"/>
  <c r="CA8" i="1170"/>
  <c r="AI508" i="64"/>
  <c r="BW509" i="64" a="1"/>
  <c r="BW509" i="64" s="1"/>
  <c r="BW498" i="64" a="1"/>
  <c r="BW498" i="64" s="1"/>
  <c r="BW515" i="64" a="1"/>
  <c r="BW515" i="64" s="1"/>
  <c r="BW501" i="64" a="1"/>
  <c r="BW501" i="64" s="1"/>
  <c r="BQ1814" i="64"/>
  <c r="BQ1816"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6" i="64"/>
  <c r="W1888" i="64"/>
  <c r="W1889" i="64" s="1"/>
  <c r="X1885" i="64" s="1"/>
  <c r="X1891"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Q46" i="861"/>
  <c r="BQ87" i="861" s="1"/>
  <c r="BX1" i="64"/>
  <c r="BY2" i="64"/>
  <c r="BX3" i="64"/>
  <c r="CA3" i="861"/>
  <c r="BZ4" i="861"/>
  <c r="BZ5" i="861" s="1"/>
  <c r="BZ1" i="861"/>
  <c r="BZ8" i="861"/>
  <c r="BW43" i="863"/>
  <c r="BW42" i="863"/>
  <c r="BW21" i="863" s="1"/>
  <c r="BW24" i="864"/>
  <c r="BW94"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69" i="64"/>
  <c r="AG702" i="64" a="1"/>
  <c r="AG702" i="64" s="1"/>
  <c r="AG697" i="64" a="1"/>
  <c r="AG697" i="64" s="1"/>
  <c r="AF437" i="64"/>
  <c r="AF2061" i="64"/>
  <c r="AG2054" i="64" a="1"/>
  <c r="AG2054" i="64" s="1"/>
  <c r="AG2055" i="64" a="1"/>
  <c r="AG2055" i="64" s="1"/>
  <c r="AG2056" i="64" a="1"/>
  <c r="AG2056" i="64" s="1"/>
  <c r="AG2057" i="64" a="1"/>
  <c r="AG2057" i="64" s="1"/>
  <c r="AG2058" i="64" a="1"/>
  <c r="AG2058" i="64" s="1"/>
  <c r="AG2053" i="64" a="1"/>
  <c r="AG2053" i="64" s="1"/>
  <c r="AG2052" i="64" a="1"/>
  <c r="AG2052" i="64" s="1"/>
  <c r="AG2059" i="64" a="1"/>
  <c r="AG2059" i="64" s="1"/>
  <c r="AG2060" i="64" a="1"/>
  <c r="AG2060" i="64" s="1"/>
  <c r="AG413" i="64" a="1"/>
  <c r="AG413" i="64" s="1"/>
  <c r="AG436" i="64" a="1"/>
  <c r="AG436" i="64" s="1"/>
  <c r="AG435" i="64" a="1"/>
  <c r="AG435" i="64" s="1"/>
  <c r="AF414" i="64"/>
  <c r="AG2240" i="64"/>
  <c r="AG2206" i="64"/>
  <c r="DB190" i="64"/>
  <c r="DB193" i="64" s="1"/>
  <c r="CY2495" i="64"/>
  <c r="CY2469" i="64"/>
  <c r="CY2392" i="64"/>
  <c r="CV1406" i="64"/>
  <c r="CW1404" i="64"/>
  <c r="CX2422" i="64"/>
  <c r="CX2424" i="64" s="1"/>
  <c r="AF2165" i="64"/>
  <c r="AF2143" i="64"/>
  <c r="AG2498" i="64" a="1"/>
  <c r="AG2498" i="64" s="1"/>
  <c r="AG2144" i="64" a="1"/>
  <c r="AG2144" i="64" s="1"/>
  <c r="AG2164" i="64" a="1"/>
  <c r="AG2164" i="64" s="1"/>
  <c r="BQ1857" i="64"/>
  <c r="BP1859" i="64"/>
  <c r="BQ1836" i="64"/>
  <c r="BQ1838" i="64" s="1"/>
  <c r="AC1769" i="64"/>
  <c r="AC1771" i="64" s="1"/>
  <c r="AC1772" i="64" s="1"/>
  <c r="AD1760" i="64"/>
  <c r="AE1758" i="64"/>
  <c r="AE1767" i="64"/>
  <c r="AE1759" i="64"/>
  <c r="AE1768" i="64"/>
  <c r="AG1764" i="64" a="1"/>
  <c r="AG1764" i="64" s="1"/>
  <c r="AG1763" i="64" a="1"/>
  <c r="AG1763" i="64" s="1"/>
  <c r="AG1755" i="64" a="1"/>
  <c r="AG1755" i="64" s="1"/>
  <c r="AG1754" i="64" a="1"/>
  <c r="AG1754" i="64" s="1"/>
  <c r="AF1751" i="64"/>
  <c r="AF1750" i="64"/>
  <c r="AG1745" i="64" a="1"/>
  <c r="AG1745" i="64" s="1"/>
  <c r="AG1746" i="64" a="1"/>
  <c r="AG1746" i="64" s="1"/>
  <c r="AF2186" i="64"/>
  <c r="AG2185" i="64" a="1"/>
  <c r="AG2185" i="64" s="1"/>
  <c r="AG573" i="64" a="1"/>
  <c r="AG573" i="64" s="1"/>
  <c r="AB621" i="64"/>
  <c r="AH1955" i="64"/>
  <c r="AH1956" i="64" s="1"/>
  <c r="AC620" i="64" a="1"/>
  <c r="AC620" i="64" s="1"/>
  <c r="AA1925" i="64"/>
  <c r="AB1922" i="64" s="1"/>
  <c r="AA1927" i="64"/>
  <c r="AF1506" i="64"/>
  <c r="AF1215" i="64"/>
  <c r="AF1666" i="64"/>
  <c r="AF1643"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5" i="64" a="1"/>
  <c r="AG2395" i="64" s="1"/>
  <c r="AG2472" i="64" a="1"/>
  <c r="AG2472" i="64" s="1"/>
  <c r="AG2446" i="64" a="1"/>
  <c r="AG2446" i="64" s="1"/>
  <c r="AG2421" i="64" a="1"/>
  <c r="AG2421" i="64" s="1"/>
  <c r="AG1642" i="64" a="1"/>
  <c r="AG1642" i="64" s="1"/>
  <c r="AF93" i="64"/>
  <c r="AG89" i="64" a="1"/>
  <c r="AG89" i="64" s="1"/>
  <c r="AG90" i="64" a="1"/>
  <c r="AG90" i="64" s="1"/>
  <c r="AG91" i="64" a="1"/>
  <c r="AG91" i="64" s="1"/>
  <c r="AG92" i="64" a="1"/>
  <c r="AG92" i="64" s="1"/>
  <c r="AG1587" i="64" a="1"/>
  <c r="AG1587" i="64" s="1"/>
  <c r="AG1588" i="64" s="1"/>
  <c r="AG389" i="64" a="1"/>
  <c r="AG389" i="64" s="1"/>
  <c r="AU1792" i="64"/>
  <c r="AU1794" i="64" s="1"/>
  <c r="AG2522" i="64" a="1"/>
  <c r="AG2522" i="64" s="1"/>
  <c r="AG1507" i="64" a="1"/>
  <c r="AG1507" i="64" s="1"/>
  <c r="AG1886" i="64" a="1"/>
  <c r="AG1886" i="64" s="1"/>
  <c r="AG1894" i="64" s="1"/>
  <c r="AG1665" i="64" a="1"/>
  <c r="AG1665" i="64" s="1"/>
  <c r="AG1667" i="64" a="1"/>
  <c r="AG1667" i="64" s="1"/>
  <c r="AG1673" i="64" a="1"/>
  <c r="AG1673" i="64" s="1"/>
  <c r="AG1214" i="64" a="1"/>
  <c r="AG1214" i="64" s="1"/>
  <c r="AG997" i="64" a="1"/>
  <c r="AG997" i="64" s="1"/>
  <c r="AG414" i="64" a="1"/>
  <c r="AG1666" i="64" a="1"/>
  <c r="AG698" i="64" a="1"/>
  <c r="BV1023" i="64" a="1"/>
  <c r="AG599" i="64" a="1"/>
  <c r="AG1643" i="64" a="1"/>
  <c r="AG575" i="64" a="1"/>
  <c r="BW1021" i="64" a="1"/>
  <c r="BW772" i="64" a="1"/>
  <c r="AH2240" i="64" a="1"/>
  <c r="AG2143" i="64" a="1"/>
  <c r="AG1751" i="64" a="1"/>
  <c r="AG998" i="64" a="1"/>
  <c r="AH2206" i="64" a="1"/>
  <c r="BW1136" i="64" a="1"/>
  <c r="AG2165" i="64" a="1"/>
  <c r="AG2186" i="64" a="1"/>
  <c r="AG437" i="64" a="1"/>
  <c r="BW1046" i="64"/>
  <c r="BU1024" i="64" a="1"/>
  <c r="AG1506" i="64" a="1"/>
  <c r="AC621" i="64" a="1"/>
  <c r="AG390" i="64" a="1"/>
  <c r="AG1215" i="64" a="1"/>
  <c r="BW732" i="64" a="1"/>
  <c r="AG1750" i="64" a="1"/>
  <c r="BW973" i="64" l="1"/>
  <c r="BW974" i="64" s="1"/>
  <c r="BW976" i="64" s="1"/>
  <c r="BX971" i="64" a="1"/>
  <c r="BX971" i="64" s="1"/>
  <c r="BX972" i="64" a="1"/>
  <c r="BX972" i="64" s="1"/>
  <c r="CB35" i="1170"/>
  <c r="CB50" i="1170"/>
  <c r="BZ55" i="1170"/>
  <c r="CB23" i="1170"/>
  <c r="CB33" i="1170"/>
  <c r="CB48" i="1170"/>
  <c r="CA53" i="1170"/>
  <c r="CA22" i="861" s="1"/>
  <c r="CB36" i="1170"/>
  <c r="CB51" i="1170"/>
  <c r="CA38" i="1170"/>
  <c r="CA17" i="861" s="1"/>
  <c r="CB34" i="1170"/>
  <c r="CB49" i="1170"/>
  <c r="CC27" i="1170"/>
  <c r="CC44" i="1170"/>
  <c r="CC26" i="1170"/>
  <c r="CC28" i="1170"/>
  <c r="CC42" i="1170"/>
  <c r="CC41" i="1170"/>
  <c r="CC45" i="1170"/>
  <c r="CC43" i="1170"/>
  <c r="CC20" i="1170"/>
  <c r="CC30" i="1170"/>
  <c r="CC29" i="1170"/>
  <c r="CC18" i="1170"/>
  <c r="CC22" i="1170"/>
  <c r="CC4" i="1170"/>
  <c r="CC19" i="1170"/>
  <c r="CC21" i="1170"/>
  <c r="CE2" i="1170"/>
  <c r="CD3" i="1170"/>
  <c r="CD7" i="1170"/>
  <c r="CC8" i="1170" s="1"/>
  <c r="CD1" i="1170"/>
  <c r="BY56" i="1170"/>
  <c r="CB37" i="1170"/>
  <c r="CB52" i="1170"/>
  <c r="AI510" i="64"/>
  <c r="BX509" i="64" a="1"/>
  <c r="BX509" i="64" s="1"/>
  <c r="BX498" i="64" a="1"/>
  <c r="BX498" i="64" s="1"/>
  <c r="BX515" i="64" a="1"/>
  <c r="BX515" i="64" s="1"/>
  <c r="BX501" i="64" a="1"/>
  <c r="BX501" i="64" s="1"/>
  <c r="BR1814" i="64"/>
  <c r="BR1816"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5" i="64" a="1"/>
  <c r="X1895" i="64" s="1"/>
  <c r="X1888"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R46" i="861"/>
  <c r="BR87" i="861"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4"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69" i="64"/>
  <c r="AH702" i="64" a="1"/>
  <c r="AH702" i="64" s="1"/>
  <c r="AH697" i="64" a="1"/>
  <c r="AH697" i="64" s="1"/>
  <c r="AG437" i="64"/>
  <c r="AG2061" i="64"/>
  <c r="AH2052" i="64" a="1"/>
  <c r="AH2052" i="64" s="1"/>
  <c r="AH2053" i="64" a="1"/>
  <c r="AH2053" i="64" s="1"/>
  <c r="AH2054" i="64" a="1"/>
  <c r="AH2054" i="64" s="1"/>
  <c r="AH2055" i="64" a="1"/>
  <c r="AH2055" i="64" s="1"/>
  <c r="AH2056" i="64" a="1"/>
  <c r="AH2056" i="64" s="1"/>
  <c r="AH2058" i="64" a="1"/>
  <c r="AH2058" i="64" s="1"/>
  <c r="AH2057" i="64" a="1"/>
  <c r="AH2057" i="64" s="1"/>
  <c r="AH2059" i="64" a="1"/>
  <c r="AH2059" i="64" s="1"/>
  <c r="AH2060" i="64" a="1"/>
  <c r="AH2060" i="64" s="1"/>
  <c r="AH435" i="64" a="1"/>
  <c r="AH435" i="64" s="1"/>
  <c r="AH413" i="64" a="1"/>
  <c r="AH413" i="64" s="1"/>
  <c r="AH436" i="64" a="1"/>
  <c r="AH436" i="64" s="1"/>
  <c r="AG414" i="64"/>
  <c r="AH2206" i="64"/>
  <c r="AH2240" i="64"/>
  <c r="DC190" i="64"/>
  <c r="DC193" i="64" s="1"/>
  <c r="CW1406" i="64"/>
  <c r="CX1404" i="64"/>
  <c r="CY2422" i="64"/>
  <c r="CY2424" i="64" s="1"/>
  <c r="AG2165" i="64"/>
  <c r="AG2143" i="64"/>
  <c r="AH2498" i="64" a="1"/>
  <c r="AH2498" i="64" s="1"/>
  <c r="AH2144" i="64" a="1"/>
  <c r="AH2144" i="64" s="1"/>
  <c r="AH2164" i="64" a="1"/>
  <c r="AH2164" i="64" s="1"/>
  <c r="BQ1859" i="64"/>
  <c r="BR1857" i="64"/>
  <c r="BR1836" i="64"/>
  <c r="BR1838" i="64" s="1"/>
  <c r="AD1769" i="64"/>
  <c r="AD1771" i="64" s="1"/>
  <c r="AD1772" i="64" s="1"/>
  <c r="AE1760" i="64"/>
  <c r="AE1769" i="64"/>
  <c r="AF1759" i="64"/>
  <c r="AF1768" i="64"/>
  <c r="AF1758" i="64"/>
  <c r="AF1767" i="64"/>
  <c r="AH1764" i="64" a="1"/>
  <c r="AH1764" i="64" s="1"/>
  <c r="AH1763" i="64" a="1"/>
  <c r="AH1763" i="64" s="1"/>
  <c r="AH1755" i="64" a="1"/>
  <c r="AH1755" i="64" s="1"/>
  <c r="AH1754" i="64" a="1"/>
  <c r="AH1754" i="64" s="1"/>
  <c r="AG1751" i="64"/>
  <c r="AG1750" i="64"/>
  <c r="AH1745" i="64" a="1"/>
  <c r="AH1745" i="64" s="1"/>
  <c r="AH1746" i="64" a="1"/>
  <c r="AH1746" i="64" s="1"/>
  <c r="AG2186" i="64"/>
  <c r="AH2185" i="64" a="1"/>
  <c r="AH2185" i="64" s="1"/>
  <c r="AH573" i="64" a="1"/>
  <c r="AH573" i="64" s="1"/>
  <c r="AC621" i="64"/>
  <c r="AB1927" i="64"/>
  <c r="AB1925" i="64"/>
  <c r="AC1922" i="64" s="1"/>
  <c r="AD620" i="64" a="1"/>
  <c r="AD620" i="64" s="1"/>
  <c r="AI1955" i="64"/>
  <c r="AI1956" i="64" s="1"/>
  <c r="AG1215" i="64"/>
  <c r="AG1506" i="64"/>
  <c r="AG1666" i="64"/>
  <c r="AG1643"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5" i="64" a="1"/>
  <c r="AH2395" i="64" s="1"/>
  <c r="AH2421" i="64" a="1"/>
  <c r="AH2421" i="64" s="1"/>
  <c r="AH2472" i="64" a="1"/>
  <c r="AH2472" i="64" s="1"/>
  <c r="AH2446" i="64" a="1"/>
  <c r="AH2446" i="64" s="1"/>
  <c r="AH1642" i="64" a="1"/>
  <c r="AH1642" i="64" s="1"/>
  <c r="AH90" i="64" a="1"/>
  <c r="AH90" i="64" s="1"/>
  <c r="AH91" i="64" a="1"/>
  <c r="AH91" i="64" s="1"/>
  <c r="AH92" i="64" a="1"/>
  <c r="AH92" i="64" s="1"/>
  <c r="AH89" i="64" a="1"/>
  <c r="AH89" i="64" s="1"/>
  <c r="AG93" i="64"/>
  <c r="AH1587" i="64" a="1"/>
  <c r="AH1587" i="64" s="1"/>
  <c r="AH1588" i="64" s="1"/>
  <c r="AH389" i="64" a="1"/>
  <c r="AH389" i="64" s="1"/>
  <c r="AV1792" i="64"/>
  <c r="AV1794" i="64" s="1"/>
  <c r="AH2522" i="64" a="1"/>
  <c r="AH2522" i="64" s="1"/>
  <c r="AH1507" i="64" a="1"/>
  <c r="AH1507" i="64" s="1"/>
  <c r="AH1886" i="64" a="1"/>
  <c r="AH1886" i="64" s="1"/>
  <c r="AH1894" i="64" s="1"/>
  <c r="AH1665" i="64" a="1"/>
  <c r="AH1665" i="64" s="1"/>
  <c r="AH1673" i="64" a="1"/>
  <c r="AH1673" i="64" s="1"/>
  <c r="AH1667" i="64" a="1"/>
  <c r="AH1667" i="64" s="1"/>
  <c r="AH1214" i="64" a="1"/>
  <c r="AH1214" i="64" s="1"/>
  <c r="AH997" i="64" a="1"/>
  <c r="AH997" i="64" s="1"/>
  <c r="BX1136" i="64" a="1"/>
  <c r="BX732" i="64" a="1"/>
  <c r="AH390" i="64" a="1"/>
  <c r="AH599" i="64" a="1"/>
  <c r="AH998" i="64" a="1"/>
  <c r="AH2165" i="64" a="1"/>
  <c r="AH698" i="64" a="1"/>
  <c r="AH575" i="64" a="1"/>
  <c r="AD621" i="64" a="1"/>
  <c r="AH1643" i="64" a="1"/>
  <c r="AH414" i="64" a="1"/>
  <c r="BW1023" i="64" a="1"/>
  <c r="AI2206" i="64" a="1"/>
  <c r="BV1024" i="64" a="1"/>
  <c r="BX772" i="64" a="1"/>
  <c r="AH2143" i="64" a="1"/>
  <c r="AH1750" i="64" a="1"/>
  <c r="BX1046" i="64"/>
  <c r="AH1506" i="64" a="1"/>
  <c r="AI2240" i="64" a="1"/>
  <c r="AH437" i="64" a="1"/>
  <c r="AH1751" i="64" a="1"/>
  <c r="AH1215" i="64" a="1"/>
  <c r="AH2186" i="64" a="1"/>
  <c r="AH1666" i="64" a="1"/>
  <c r="BX1021" i="64" a="1"/>
  <c r="BX973" i="64" l="1"/>
  <c r="BX974" i="64" s="1"/>
  <c r="BX976" i="64" s="1"/>
  <c r="BY971" i="64" a="1"/>
  <c r="BY971" i="64" s="1"/>
  <c r="BY972" i="64" a="1"/>
  <c r="BY972" i="64" s="1"/>
  <c r="CC33" i="1170"/>
  <c r="CC23" i="1170"/>
  <c r="CC48" i="1170"/>
  <c r="CA55" i="1170"/>
  <c r="CC35" i="1170"/>
  <c r="CC50" i="1170"/>
  <c r="CD43" i="1170"/>
  <c r="CD4" i="1170"/>
  <c r="CD18" i="1170"/>
  <c r="CD22" i="1170"/>
  <c r="CD30" i="1170"/>
  <c r="CD27" i="1170"/>
  <c r="CD29" i="1170"/>
  <c r="CD26" i="1170"/>
  <c r="CD28" i="1170"/>
  <c r="CD20" i="1170"/>
  <c r="CD19" i="1170"/>
  <c r="CD21" i="1170"/>
  <c r="CD41" i="1170"/>
  <c r="CD42" i="1170"/>
  <c r="CD44" i="1170"/>
  <c r="CD45" i="1170"/>
  <c r="CB53" i="1170"/>
  <c r="CB22" i="861" s="1"/>
  <c r="CF2" i="1170"/>
  <c r="CE7" i="1170"/>
  <c r="CE1" i="1170"/>
  <c r="CE3" i="1170"/>
  <c r="CB38" i="1170"/>
  <c r="CB17" i="861" s="1"/>
  <c r="BZ56" i="1170"/>
  <c r="CC51" i="1170"/>
  <c r="CC36" i="1170"/>
  <c r="CC34" i="1170"/>
  <c r="CC49" i="1170"/>
  <c r="CC52" i="1170"/>
  <c r="CC37" i="1170"/>
  <c r="AI500" i="64"/>
  <c r="AI502" i="64" s="1"/>
  <c r="AI503" i="64" s="1"/>
  <c r="AI511" i="64"/>
  <c r="BY509" i="64" a="1"/>
  <c r="BY509" i="64" s="1"/>
  <c r="BY498" i="64" a="1"/>
  <c r="BY498" i="64" s="1"/>
  <c r="BY515" i="64" a="1"/>
  <c r="BY515" i="64" s="1"/>
  <c r="BY501" i="64" a="1"/>
  <c r="BY501" i="64" s="1"/>
  <c r="BS1814" i="64"/>
  <c r="BS1816"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89" i="64"/>
  <c r="Y1885" i="64" s="1"/>
  <c r="Y1891"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BS46" i="861"/>
  <c r="BS87" i="861" s="1"/>
  <c r="CA2" i="64"/>
  <c r="BZ1" i="64"/>
  <c r="BZ3" i="64"/>
  <c r="BY57" i="863"/>
  <c r="BY24" i="864"/>
  <c r="BY94"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69" i="64"/>
  <c r="AI2052" i="64" a="1"/>
  <c r="AI2052" i="64" s="1"/>
  <c r="AI2053" i="64" a="1"/>
  <c r="AI2053" i="64" s="1"/>
  <c r="AI2054" i="64" a="1"/>
  <c r="AI2054" i="64" s="1"/>
  <c r="AI2055" i="64" a="1"/>
  <c r="AI2055" i="64" s="1"/>
  <c r="AI2056" i="64" a="1"/>
  <c r="AI2056" i="64" s="1"/>
  <c r="AI2057" i="64" a="1"/>
  <c r="AI2057" i="64" s="1"/>
  <c r="AI2059" i="64" a="1"/>
  <c r="AI2059" i="64" s="1"/>
  <c r="AI2060" i="64" a="1"/>
  <c r="AI2060" i="64" s="1"/>
  <c r="AI2058" i="64" a="1"/>
  <c r="AI2058" i="64" s="1"/>
  <c r="AH2061" i="64"/>
  <c r="AI435" i="64" a="1"/>
  <c r="AI435" i="64" s="1"/>
  <c r="AI413" i="64" a="1"/>
  <c r="AI413" i="64" s="1"/>
  <c r="AI436" i="64" a="1"/>
  <c r="AI436" i="64" s="1"/>
  <c r="AH414" i="64"/>
  <c r="AI2206" i="64"/>
  <c r="AI2240" i="64"/>
  <c r="DD190" i="64"/>
  <c r="DD193" i="64" s="1"/>
  <c r="CZ2469" i="64"/>
  <c r="CZ2392" i="64"/>
  <c r="CZ2495" i="64"/>
  <c r="CX1406" i="64"/>
  <c r="CY1404" i="64"/>
  <c r="CZ2422" i="64"/>
  <c r="CZ2424" i="64" s="1"/>
  <c r="AH2165" i="64"/>
  <c r="AH2143" i="64"/>
  <c r="AI2498" i="64" a="1"/>
  <c r="AI2498" i="64" s="1"/>
  <c r="AI2144" i="64" a="1"/>
  <c r="AI2144" i="64" s="1"/>
  <c r="AI2164" i="64" a="1"/>
  <c r="AI2164" i="64" s="1"/>
  <c r="BR1859" i="64"/>
  <c r="BS1857" i="64"/>
  <c r="BS1836" i="64"/>
  <c r="BS1838" i="64" s="1"/>
  <c r="AE1771" i="64"/>
  <c r="AF1760" i="64"/>
  <c r="AG1758" i="64"/>
  <c r="AG1767" i="64"/>
  <c r="AG1759" i="64"/>
  <c r="AG1768" i="64"/>
  <c r="AI1764" i="64" a="1"/>
  <c r="AI1764" i="64" s="1"/>
  <c r="AI1763" i="64" a="1"/>
  <c r="AI1763" i="64" s="1"/>
  <c r="AI1754" i="64" a="1"/>
  <c r="AI1754" i="64" s="1"/>
  <c r="AI1755" i="64" a="1"/>
  <c r="AI1755" i="64" s="1"/>
  <c r="AH1751" i="64"/>
  <c r="AH1750" i="64"/>
  <c r="AI1745" i="64" a="1"/>
  <c r="AI1745" i="64" s="1"/>
  <c r="AI1746" i="64" a="1"/>
  <c r="AI1746" i="64" s="1"/>
  <c r="AH2186" i="64"/>
  <c r="AI2185" i="64" a="1"/>
  <c r="AI2185" i="64" s="1"/>
  <c r="AI573" i="64" a="1"/>
  <c r="AI573" i="64" s="1"/>
  <c r="AD621" i="64"/>
  <c r="AE620" i="64" a="1"/>
  <c r="AE620" i="64" s="1"/>
  <c r="AC1927" i="64"/>
  <c r="AC1925" i="64"/>
  <c r="AD1922" i="64" s="1"/>
  <c r="AJ1955" i="64"/>
  <c r="AJ1956" i="64" s="1"/>
  <c r="AH1666" i="64"/>
  <c r="AH1215" i="64"/>
  <c r="AH1506" i="64"/>
  <c r="AH1643"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5" i="64" a="1"/>
  <c r="AI2395" i="64" s="1"/>
  <c r="AI2421" i="64" a="1"/>
  <c r="AI2421" i="64" s="1"/>
  <c r="AI2472" i="64" a="1"/>
  <c r="AI2472" i="64" s="1"/>
  <c r="AI2446" i="64" a="1"/>
  <c r="AI2446" i="64" s="1"/>
  <c r="AI1642" i="64" a="1"/>
  <c r="AI1642" i="64" s="1"/>
  <c r="AH93" i="64"/>
  <c r="AI90" i="64" a="1"/>
  <c r="AI90" i="64" s="1"/>
  <c r="AI91" i="64" a="1"/>
  <c r="AI91" i="64" s="1"/>
  <c r="AI92" i="64" a="1"/>
  <c r="AI92" i="64" s="1"/>
  <c r="AI89" i="64" a="1"/>
  <c r="AI89" i="64" s="1"/>
  <c r="AI1587" i="64" a="1"/>
  <c r="AI1587" i="64" s="1"/>
  <c r="AI1588" i="64" s="1"/>
  <c r="AI389" i="64" a="1"/>
  <c r="AI389" i="64" s="1"/>
  <c r="AW1792" i="64"/>
  <c r="AW1794" i="64" s="1"/>
  <c r="AI2522" i="64" a="1"/>
  <c r="AI2522" i="64" s="1"/>
  <c r="AI1507" i="64" a="1"/>
  <c r="AI1507" i="64" s="1"/>
  <c r="AI1886" i="64" a="1"/>
  <c r="AI1886" i="64" s="1"/>
  <c r="AI1894" i="64" s="1"/>
  <c r="AI1665" i="64" a="1"/>
  <c r="AI1665" i="64" s="1"/>
  <c r="AI1673" i="64" a="1"/>
  <c r="AI1673" i="64" s="1"/>
  <c r="AI1667" i="64" a="1"/>
  <c r="AI1667" i="64" s="1"/>
  <c r="AI1214" i="64" a="1"/>
  <c r="AI1214" i="64" s="1"/>
  <c r="AI997" i="64" a="1"/>
  <c r="AI997" i="64" s="1"/>
  <c r="AI599" i="64" a="1"/>
  <c r="AI1750" i="64" a="1"/>
  <c r="AI1215" i="64" a="1"/>
  <c r="AI575" i="64" a="1"/>
  <c r="AI2165" i="64" a="1"/>
  <c r="BY1021" i="64" a="1"/>
  <c r="AE621" i="64" a="1"/>
  <c r="AI437" i="64" a="1"/>
  <c r="AI414" i="64" a="1"/>
  <c r="AI2143" i="64" a="1"/>
  <c r="AI1666" i="64" a="1"/>
  <c r="BW1024" i="64" a="1"/>
  <c r="AI698" i="64" a="1"/>
  <c r="AJ2240" i="64" a="1"/>
  <c r="AI2186" i="64" a="1"/>
  <c r="BY732" i="64" a="1"/>
  <c r="BY772" i="64" a="1"/>
  <c r="AI390" i="64" a="1"/>
  <c r="BY1046" i="64"/>
  <c r="AI1506" i="64" a="1"/>
  <c r="AJ2206" i="64" a="1"/>
  <c r="AI998" i="64" a="1"/>
  <c r="BX1023" i="64" a="1"/>
  <c r="BY1136" i="64" a="1"/>
  <c r="AI1751" i="64" a="1"/>
  <c r="AI1643" i="64" a="1"/>
  <c r="BY973" i="64" l="1"/>
  <c r="BY974" i="64" s="1"/>
  <c r="BY976" i="64" s="1"/>
  <c r="BZ971" i="64" a="1"/>
  <c r="BZ971" i="64" s="1"/>
  <c r="BZ972" i="64" a="1"/>
  <c r="BZ972" i="64" s="1"/>
  <c r="CD8" i="1170"/>
  <c r="CF1" i="1170"/>
  <c r="CG2" i="1170"/>
  <c r="CF3" i="1170"/>
  <c r="CF7" i="1170"/>
  <c r="CD52" i="1170"/>
  <c r="CD37" i="1170"/>
  <c r="CD33" i="1170"/>
  <c r="CD48" i="1170"/>
  <c r="CD23" i="1170"/>
  <c r="CD36" i="1170"/>
  <c r="CD51" i="1170"/>
  <c r="CD34" i="1170"/>
  <c r="CD49" i="1170"/>
  <c r="CD35" i="1170"/>
  <c r="CD50" i="1170"/>
  <c r="CA56" i="1170"/>
  <c r="CB55" i="1170"/>
  <c r="CC53" i="1170"/>
  <c r="CC22" i="861" s="1"/>
  <c r="CE30" i="1170"/>
  <c r="CE29" i="1170"/>
  <c r="CE22" i="1170"/>
  <c r="CE19" i="1170"/>
  <c r="CE41" i="1170"/>
  <c r="CE27" i="1170"/>
  <c r="CE42" i="1170"/>
  <c r="CE44" i="1170"/>
  <c r="CE45" i="1170"/>
  <c r="CE43" i="1170"/>
  <c r="CE4" i="1170"/>
  <c r="CE18" i="1170"/>
  <c r="CE20" i="1170"/>
  <c r="CE21" i="1170"/>
  <c r="CE26" i="1170"/>
  <c r="CE28" i="1170"/>
  <c r="CC38" i="1170"/>
  <c r="CC17" i="861" s="1"/>
  <c r="AI516" i="64"/>
  <c r="AJ507" i="64"/>
  <c r="AI512" i="64"/>
  <c r="AI504" i="64"/>
  <c r="AJ496" i="64"/>
  <c r="AJ499" i="64" s="1"/>
  <c r="BZ509" i="64" a="1"/>
  <c r="BZ509" i="64" s="1"/>
  <c r="BZ498" i="64" a="1"/>
  <c r="BZ498" i="64" s="1"/>
  <c r="BT1814" i="64"/>
  <c r="BT1816"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5" i="64" a="1"/>
  <c r="Y1895" i="64" s="1"/>
  <c r="Y1888" i="64" s="1"/>
  <c r="Y1889"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BT46" i="861"/>
  <c r="BT87" i="861" s="1"/>
  <c r="CA1" i="64"/>
  <c r="CB2" i="64"/>
  <c r="CA3" i="64"/>
  <c r="BZ24" i="864"/>
  <c r="BZ94"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69" i="64"/>
  <c r="AJ2052" i="64" a="1"/>
  <c r="AJ2052" i="64" s="1"/>
  <c r="AJ2053" i="64" a="1"/>
  <c r="AJ2053" i="64" s="1"/>
  <c r="AJ2054" i="64" a="1"/>
  <c r="AJ2054" i="64" s="1"/>
  <c r="AJ2058" i="64" a="1"/>
  <c r="AJ2058" i="64" s="1"/>
  <c r="AJ2059" i="64" a="1"/>
  <c r="AJ2059" i="64" s="1"/>
  <c r="AJ2060" i="64" a="1"/>
  <c r="AJ2060" i="64" s="1"/>
  <c r="AJ2055" i="64" a="1"/>
  <c r="AJ2055" i="64" s="1"/>
  <c r="AJ2056" i="64" a="1"/>
  <c r="AJ2056" i="64" s="1"/>
  <c r="AJ2057" i="64" a="1"/>
  <c r="AJ2057" i="64" s="1"/>
  <c r="AI2061" i="64"/>
  <c r="AJ435" i="64" a="1"/>
  <c r="AJ435" i="64" s="1"/>
  <c r="AJ413" i="64" a="1"/>
  <c r="AJ413" i="64" s="1"/>
  <c r="AJ436" i="64" a="1"/>
  <c r="AJ436" i="64" s="1"/>
  <c r="AI414" i="64"/>
  <c r="AJ2206" i="64"/>
  <c r="AJ2240" i="64"/>
  <c r="DE190" i="64"/>
  <c r="DE193" i="64" s="1"/>
  <c r="CY2443" i="64"/>
  <c r="CY1406" i="64"/>
  <c r="CZ1404" i="64"/>
  <c r="DA2422" i="64"/>
  <c r="DA2424" i="64" s="1"/>
  <c r="AI2165" i="64"/>
  <c r="AI2143" i="64"/>
  <c r="AJ2498" i="64" a="1"/>
  <c r="AJ2498" i="64" s="1"/>
  <c r="AJ2144" i="64" a="1"/>
  <c r="AJ2144" i="64" s="1"/>
  <c r="AJ2164" i="64" a="1"/>
  <c r="AJ2164" i="64" s="1"/>
  <c r="BS1859" i="64"/>
  <c r="BT1857" i="64"/>
  <c r="BT1836" i="64"/>
  <c r="BT1838" i="64" s="1"/>
  <c r="AE1772" i="64"/>
  <c r="AF1769" i="64"/>
  <c r="AG1760" i="64"/>
  <c r="AH1758" i="64"/>
  <c r="AH1767" i="64"/>
  <c r="AH1759" i="64"/>
  <c r="AH1768" i="64"/>
  <c r="AJ1763" i="64" a="1"/>
  <c r="AJ1763" i="64" s="1"/>
  <c r="AJ1764" i="64" a="1"/>
  <c r="AJ1764" i="64" s="1"/>
  <c r="AJ1754" i="64" a="1"/>
  <c r="AJ1754" i="64" s="1"/>
  <c r="AJ1755" i="64" a="1"/>
  <c r="AJ1755" i="64" s="1"/>
  <c r="AI1751" i="64"/>
  <c r="AI1750" i="64"/>
  <c r="AJ1745" i="64" a="1"/>
  <c r="AJ1745" i="64" s="1"/>
  <c r="AJ1746" i="64" a="1"/>
  <c r="AJ1746" i="64" s="1"/>
  <c r="AI2186" i="64"/>
  <c r="AJ2185" i="64" a="1"/>
  <c r="AJ2185" i="64" s="1"/>
  <c r="AJ573" i="64" a="1"/>
  <c r="AJ573" i="64" s="1"/>
  <c r="AE621" i="64"/>
  <c r="AD1925" i="64"/>
  <c r="AD1927" i="64"/>
  <c r="AF620" i="64" a="1"/>
  <c r="AF620" i="64" s="1"/>
  <c r="AK1955" i="64"/>
  <c r="AK1956" i="64" s="1"/>
  <c r="AI1506" i="64"/>
  <c r="AI1666" i="64"/>
  <c r="AI1215" i="64"/>
  <c r="AI1643"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5" i="64" a="1"/>
  <c r="AJ2395" i="64" s="1"/>
  <c r="AJ2472" i="64" a="1"/>
  <c r="AJ2472" i="64" s="1"/>
  <c r="AJ2446" i="64" a="1"/>
  <c r="AJ2446" i="64" s="1"/>
  <c r="AJ2421" i="64" a="1"/>
  <c r="AJ2421" i="64" s="1"/>
  <c r="AJ1642" i="64" a="1"/>
  <c r="AJ1642" i="64" s="1"/>
  <c r="AJ90" i="64" a="1"/>
  <c r="AJ90" i="64" s="1"/>
  <c r="AJ89" i="64" a="1"/>
  <c r="AJ89" i="64" s="1"/>
  <c r="AJ91" i="64" a="1"/>
  <c r="AJ91" i="64" s="1"/>
  <c r="AJ92" i="64" a="1"/>
  <c r="AJ92" i="64" s="1"/>
  <c r="AI93" i="64"/>
  <c r="AJ1587" i="64" a="1"/>
  <c r="AJ1587" i="64" s="1"/>
  <c r="AJ1588" i="64" s="1"/>
  <c r="AJ389" i="64" a="1"/>
  <c r="AJ389" i="64" s="1"/>
  <c r="AX1792" i="64"/>
  <c r="AX1794" i="64" s="1"/>
  <c r="AJ2522" i="64" a="1"/>
  <c r="AJ2522" i="64" s="1"/>
  <c r="AJ1507" i="64" a="1"/>
  <c r="AJ1507" i="64" s="1"/>
  <c r="AJ1886" i="64" a="1"/>
  <c r="AJ1886" i="64" s="1"/>
  <c r="AJ1894" i="64" s="1"/>
  <c r="AJ1673" i="64" a="1"/>
  <c r="AJ1673" i="64" s="1"/>
  <c r="AJ1667" i="64" a="1"/>
  <c r="AJ1667" i="64" s="1"/>
  <c r="AJ1665" i="64" a="1"/>
  <c r="AJ1665" i="64" s="1"/>
  <c r="AJ1214" i="64" a="1"/>
  <c r="AJ1214" i="64" s="1"/>
  <c r="AJ997" i="64" a="1"/>
  <c r="AJ997" i="64" s="1"/>
  <c r="AJ599" i="64" a="1"/>
  <c r="AJ1751" i="64" a="1"/>
  <c r="AJ1643" i="64" a="1"/>
  <c r="AJ998" i="64" a="1"/>
  <c r="BY1023" i="64" a="1"/>
  <c r="AJ698" i="64" a="1"/>
  <c r="BZ1021" i="64" a="1"/>
  <c r="BX1024" i="64" a="1"/>
  <c r="AK2240" i="64" a="1"/>
  <c r="AJ414" i="64" a="1"/>
  <c r="AJ1666" i="64" a="1"/>
  <c r="AJ437" i="64" a="1"/>
  <c r="BZ1136" i="64" a="1"/>
  <c r="BZ1046" i="64"/>
  <c r="AJ390" i="64" a="1"/>
  <c r="AJ575" i="64" a="1"/>
  <c r="AK2206" i="64" a="1"/>
  <c r="AJ2165" i="64" a="1"/>
  <c r="AJ2143" i="64" a="1"/>
  <c r="AF621" i="64" a="1"/>
  <c r="AJ2186" i="64" a="1"/>
  <c r="BZ772" i="64" a="1"/>
  <c r="BZ732" i="64" a="1"/>
  <c r="AJ1506" i="64" a="1"/>
  <c r="AJ1215" i="64" a="1"/>
  <c r="AJ1750" i="64" a="1"/>
  <c r="BZ973" i="64" l="1"/>
  <c r="BZ974" i="64" s="1"/>
  <c r="BZ976" i="64" s="1"/>
  <c r="CA971" i="64" a="1"/>
  <c r="CA971" i="64" s="1"/>
  <c r="CA972" i="64" a="1"/>
  <c r="CA972" i="64" s="1"/>
  <c r="CE49" i="1170"/>
  <c r="CE34" i="1170"/>
  <c r="CE37" i="1170"/>
  <c r="CE52" i="1170"/>
  <c r="CC55" i="1170"/>
  <c r="CD53" i="1170"/>
  <c r="CD22" i="861" s="1"/>
  <c r="CE36" i="1170"/>
  <c r="CE51" i="1170"/>
  <c r="CD38" i="1170"/>
  <c r="CD17" i="861" s="1"/>
  <c r="CE35" i="1170"/>
  <c r="CE50" i="1170"/>
  <c r="CE23" i="1170"/>
  <c r="CE33" i="1170"/>
  <c r="CE48" i="1170"/>
  <c r="CB56" i="1170"/>
  <c r="CE8" i="1170"/>
  <c r="CF27" i="1170"/>
  <c r="CF41" i="1170"/>
  <c r="CF45" i="1170"/>
  <c r="CF42" i="1170"/>
  <c r="CF43" i="1170"/>
  <c r="CF4" i="1170"/>
  <c r="CF21" i="1170"/>
  <c r="CF20" i="1170"/>
  <c r="CF19" i="1170"/>
  <c r="CF28" i="1170"/>
  <c r="CF26" i="1170"/>
  <c r="CF30" i="1170"/>
  <c r="CF18" i="1170"/>
  <c r="CF44" i="1170"/>
  <c r="CF29" i="1170"/>
  <c r="CF22" i="1170"/>
  <c r="CH2" i="1170"/>
  <c r="CG3" i="1170"/>
  <c r="CG7" i="1170"/>
  <c r="CG1" i="1170"/>
  <c r="AJ508" i="64"/>
  <c r="AJ510" i="64" s="1"/>
  <c r="AJ500" i="64" s="1"/>
  <c r="AJ502" i="64" s="1"/>
  <c r="AJ503" i="64" s="1"/>
  <c r="BU1814" i="64"/>
  <c r="BU1816"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1" i="64"/>
  <c r="AE1922"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BU46" i="861"/>
  <c r="BU87" i="861"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4"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69" i="64"/>
  <c r="AK2052" i="64" a="1"/>
  <c r="AK2052" i="64" s="1"/>
  <c r="AK2053" i="64" a="1"/>
  <c r="AK2053" i="64" s="1"/>
  <c r="AK2054" i="64" a="1"/>
  <c r="AK2054" i="64" s="1"/>
  <c r="AK2055" i="64" a="1"/>
  <c r="AK2055" i="64" s="1"/>
  <c r="AK2056" i="64" a="1"/>
  <c r="AK2056" i="64" s="1"/>
  <c r="AK2057" i="64" a="1"/>
  <c r="AK2057" i="64" s="1"/>
  <c r="AK2059" i="64" a="1"/>
  <c r="AK2059" i="64" s="1"/>
  <c r="AK2060" i="64" a="1"/>
  <c r="AK2060" i="64" s="1"/>
  <c r="AK2058" i="64" a="1"/>
  <c r="AK2058" i="64" s="1"/>
  <c r="AJ2061" i="64"/>
  <c r="AK435" i="64" a="1"/>
  <c r="AK435" i="64" s="1"/>
  <c r="AK413" i="64" a="1"/>
  <c r="AK413" i="64" s="1"/>
  <c r="AK436" i="64" a="1"/>
  <c r="AK436" i="64" s="1"/>
  <c r="AJ414" i="64"/>
  <c r="AK2240" i="64"/>
  <c r="AK2206" i="64"/>
  <c r="DF190" i="64"/>
  <c r="DF193" i="64" s="1"/>
  <c r="DA2495" i="64"/>
  <c r="DA2469" i="64"/>
  <c r="DA2392" i="64"/>
  <c r="CZ1406" i="64"/>
  <c r="DA1404" i="64"/>
  <c r="DB2422" i="64"/>
  <c r="DB2424" i="64" s="1"/>
  <c r="AJ2165" i="64"/>
  <c r="AJ2143" i="64"/>
  <c r="AK2498" i="64" a="1"/>
  <c r="AK2498" i="64" s="1"/>
  <c r="AK2144" i="64" a="1"/>
  <c r="AK2144" i="64" s="1"/>
  <c r="AK2164" i="64" a="1"/>
  <c r="AK2164" i="64" s="1"/>
  <c r="BT1859" i="64"/>
  <c r="BU1857" i="64"/>
  <c r="BU1836" i="64"/>
  <c r="BU1838" i="64" s="1"/>
  <c r="AG1769" i="64"/>
  <c r="AG1771" i="64" s="1"/>
  <c r="AH1760" i="64"/>
  <c r="AH1769" i="64"/>
  <c r="AI1759" i="64"/>
  <c r="AI1768" i="64"/>
  <c r="AI1758" i="64"/>
  <c r="AI1767" i="64"/>
  <c r="AK1764" i="64" a="1"/>
  <c r="AK1764" i="64" s="1"/>
  <c r="AK1763" i="64" a="1"/>
  <c r="AK1763" i="64" s="1"/>
  <c r="AK1754" i="64" a="1"/>
  <c r="AK1754" i="64" s="1"/>
  <c r="AK1755" i="64" a="1"/>
  <c r="AK1755" i="64" s="1"/>
  <c r="AJ1751" i="64"/>
  <c r="AJ1750" i="64"/>
  <c r="AK1745" i="64" a="1"/>
  <c r="AK1745" i="64" s="1"/>
  <c r="AK1746" i="64" a="1"/>
  <c r="AK1746" i="64" s="1"/>
  <c r="AJ2186" i="64"/>
  <c r="AK2185" i="64" a="1"/>
  <c r="AK2185" i="64" s="1"/>
  <c r="AK573" i="64" a="1"/>
  <c r="AK573" i="64" s="1"/>
  <c r="AF621" i="64"/>
  <c r="AG620" i="64" a="1"/>
  <c r="AG620" i="64" s="1"/>
  <c r="AL1955" i="64"/>
  <c r="AL1956" i="64" s="1"/>
  <c r="AJ1215" i="64"/>
  <c r="AJ1666" i="64"/>
  <c r="AJ1506" i="64"/>
  <c r="AJ1643" i="64"/>
  <c r="AJ998" i="64"/>
  <c r="AJ575" i="64"/>
  <c r="AJ390" i="64"/>
  <c r="AJ599" i="64"/>
  <c r="Z1885" i="64"/>
  <c r="Z1891"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5" i="64" a="1"/>
  <c r="AK2395" i="64" s="1"/>
  <c r="AK2472" i="64" a="1"/>
  <c r="AK2472" i="64" s="1"/>
  <c r="AK2446" i="64" a="1"/>
  <c r="AK2446" i="64" s="1"/>
  <c r="AK2421" i="64" a="1"/>
  <c r="AK2421" i="64" s="1"/>
  <c r="AK1642" i="64" a="1"/>
  <c r="AK1642" i="64" s="1"/>
  <c r="AK89" i="64" a="1"/>
  <c r="AK89" i="64" s="1"/>
  <c r="AK90" i="64" a="1"/>
  <c r="AK90" i="64" s="1"/>
  <c r="AK91" i="64" a="1"/>
  <c r="AK91" i="64" s="1"/>
  <c r="AK92" i="64" a="1"/>
  <c r="AK92" i="64" s="1"/>
  <c r="AJ93" i="64"/>
  <c r="AK1587" i="64" a="1"/>
  <c r="AK1587" i="64" s="1"/>
  <c r="AK1588" i="64" s="1"/>
  <c r="AK389" i="64" a="1"/>
  <c r="AK389" i="64" s="1"/>
  <c r="AY1792" i="64"/>
  <c r="AY1794" i="64" s="1"/>
  <c r="AK2522" i="64" a="1"/>
  <c r="AK2522" i="64" s="1"/>
  <c r="AK1507" i="64" a="1"/>
  <c r="AK1507" i="64" s="1"/>
  <c r="AK1886" i="64" a="1"/>
  <c r="AK1886" i="64" s="1"/>
  <c r="AK1894" i="64" s="1"/>
  <c r="AK1673" i="64" a="1"/>
  <c r="AK1673" i="64" s="1"/>
  <c r="AK1667" i="64" a="1"/>
  <c r="AK1667" i="64" s="1"/>
  <c r="AK1665" i="64" a="1"/>
  <c r="AK1665" i="64" s="1"/>
  <c r="AK1214" i="64" a="1"/>
  <c r="AK1214" i="64" s="1"/>
  <c r="AK997" i="64" a="1"/>
  <c r="AK997" i="64" s="1"/>
  <c r="AK1750" i="64" a="1"/>
  <c r="CA1046" i="64"/>
  <c r="AL2240" i="64" a="1"/>
  <c r="AL2206" i="64" a="1"/>
  <c r="AK2186" i="64" a="1"/>
  <c r="AK2165" i="64" a="1"/>
  <c r="AK437" i="64" a="1"/>
  <c r="AK1643" i="64" a="1"/>
  <c r="AG621" i="64" a="1"/>
  <c r="AK1751" i="64" a="1"/>
  <c r="AK575" i="64" a="1"/>
  <c r="AK414" i="64" a="1"/>
  <c r="AK2143" i="64" a="1"/>
  <c r="CA1136" i="64" a="1"/>
  <c r="AK1666" i="64" a="1"/>
  <c r="CA772" i="64" a="1"/>
  <c r="BY1024" i="64" a="1"/>
  <c r="AK998" i="64" a="1"/>
  <c r="CA732" i="64" a="1"/>
  <c r="BZ1023" i="64" a="1"/>
  <c r="AK698" i="64" a="1"/>
  <c r="AK599" i="64" a="1"/>
  <c r="CA1021" i="64" a="1"/>
  <c r="AK1506" i="64" a="1"/>
  <c r="AK390" i="64" a="1"/>
  <c r="AK1215" i="64" a="1"/>
  <c r="O974" i="64" l="1"/>
  <c r="CA973" i="64"/>
  <c r="CA974" i="64" s="1"/>
  <c r="CA976" i="64" s="1"/>
  <c r="CB971" i="64" a="1"/>
  <c r="CB971" i="64" s="1"/>
  <c r="CB972" i="64" a="1"/>
  <c r="CB972" i="64" s="1"/>
  <c r="BV1814" i="64"/>
  <c r="BV1816" i="64" s="1"/>
  <c r="CG19" i="1170"/>
  <c r="CG27" i="1170"/>
  <c r="CG41" i="1170"/>
  <c r="CG45" i="1170"/>
  <c r="CG43" i="1170"/>
  <c r="CG44" i="1170"/>
  <c r="CG42" i="1170"/>
  <c r="CG4" i="1170"/>
  <c r="CG21" i="1170"/>
  <c r="CG26" i="1170"/>
  <c r="CG28" i="1170"/>
  <c r="CG20" i="1170"/>
  <c r="CG30" i="1170"/>
  <c r="CG29" i="1170"/>
  <c r="CG18" i="1170"/>
  <c r="CG22" i="1170"/>
  <c r="CI2" i="1170"/>
  <c r="CH3" i="1170"/>
  <c r="CH1" i="1170"/>
  <c r="CH7" i="1170"/>
  <c r="CF37" i="1170"/>
  <c r="CF52" i="1170"/>
  <c r="CF8" i="1170"/>
  <c r="CD55" i="1170"/>
  <c r="CF23" i="1170"/>
  <c r="CF33" i="1170"/>
  <c r="CF48" i="1170"/>
  <c r="CC56" i="1170"/>
  <c r="CE53" i="1170"/>
  <c r="CE22" i="861" s="1"/>
  <c r="CF34" i="1170"/>
  <c r="CF49" i="1170"/>
  <c r="CE38" i="1170"/>
  <c r="CE17" i="861" s="1"/>
  <c r="CF50" i="1170"/>
  <c r="CF35" i="1170"/>
  <c r="CF51" i="1170"/>
  <c r="CF36" i="1170"/>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2" i="64"/>
  <c r="Z1895" i="64" a="1"/>
  <c r="Z1895" i="64" s="1"/>
  <c r="Z1888" i="64" s="1"/>
  <c r="Z1889"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BV46" i="861"/>
  <c r="BV87" i="861" s="1"/>
  <c r="CC1" i="64"/>
  <c r="CD2" i="64"/>
  <c r="CC3" i="64"/>
  <c r="CB24" i="864"/>
  <c r="CB94"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69" i="64"/>
  <c r="AL2052" i="64" a="1"/>
  <c r="AL2052" i="64" s="1"/>
  <c r="AL2053" i="64" a="1"/>
  <c r="AL2053" i="64" s="1"/>
  <c r="AL2054" i="64" a="1"/>
  <c r="AL2054" i="64" s="1"/>
  <c r="AL2055" i="64" a="1"/>
  <c r="AL2055" i="64" s="1"/>
  <c r="AL2059" i="64" a="1"/>
  <c r="AL2059" i="64" s="1"/>
  <c r="AL2060" i="64" a="1"/>
  <c r="AL2060" i="64" s="1"/>
  <c r="AL2058" i="64" a="1"/>
  <c r="AL2058" i="64" s="1"/>
  <c r="AL2056" i="64" a="1"/>
  <c r="AL2056" i="64" s="1"/>
  <c r="AL2057" i="64" a="1"/>
  <c r="AL2057" i="64" s="1"/>
  <c r="AK2061" i="64"/>
  <c r="AL435" i="64" a="1"/>
  <c r="AL435" i="64" s="1"/>
  <c r="AL413" i="64" a="1"/>
  <c r="AL413" i="64" s="1"/>
  <c r="AL436" i="64" a="1"/>
  <c r="AL436" i="64" s="1"/>
  <c r="AK414" i="64"/>
  <c r="AL2206" i="64"/>
  <c r="AL2240" i="64"/>
  <c r="DG190" i="64"/>
  <c r="DG193" i="64" s="1"/>
  <c r="CZ2443" i="64"/>
  <c r="DA1406" i="64"/>
  <c r="DB1404" i="64"/>
  <c r="DC2422" i="64"/>
  <c r="DC2424" i="64" s="1"/>
  <c r="AK2165" i="64"/>
  <c r="AK2143" i="64"/>
  <c r="AL2498" i="64" a="1"/>
  <c r="AL2498" i="64" s="1"/>
  <c r="AL2144" i="64" a="1"/>
  <c r="AL2144" i="64" s="1"/>
  <c r="AL2164" i="64" a="1"/>
  <c r="AL2164" i="64" s="1"/>
  <c r="BV1857" i="64"/>
  <c r="BU1859" i="64"/>
  <c r="BV1836" i="64"/>
  <c r="BV1838" i="64" s="1"/>
  <c r="BW1814" i="64"/>
  <c r="BW1816" i="64" s="1"/>
  <c r="AG1772" i="64"/>
  <c r="AI1760" i="64"/>
  <c r="AH1771" i="64"/>
  <c r="AH1772" i="64" s="1"/>
  <c r="AI1769" i="64"/>
  <c r="AJ1758" i="64"/>
  <c r="AJ1767" i="64"/>
  <c r="AJ1759" i="64"/>
  <c r="AJ1768" i="64"/>
  <c r="AL1764" i="64" a="1"/>
  <c r="AL1764" i="64" s="1"/>
  <c r="AL1763" i="64" a="1"/>
  <c r="AL1763" i="64" s="1"/>
  <c r="AL1754" i="64" a="1"/>
  <c r="AL1754" i="64" s="1"/>
  <c r="AL1755" i="64" a="1"/>
  <c r="AL1755" i="64" s="1"/>
  <c r="AK1751" i="64"/>
  <c r="AK1750" i="64"/>
  <c r="AL1745" i="64" a="1"/>
  <c r="AL1745" i="64" s="1"/>
  <c r="AL1746" i="64" a="1"/>
  <c r="AL1746" i="64" s="1"/>
  <c r="AK2186" i="64"/>
  <c r="AL2185" i="64" a="1"/>
  <c r="AL2185" i="64" s="1"/>
  <c r="AL573" i="64" a="1"/>
  <c r="AL573" i="64" s="1"/>
  <c r="AG621" i="64"/>
  <c r="AM1955" i="64"/>
  <c r="AM1956" i="64" s="1"/>
  <c r="AH620" i="64" a="1"/>
  <c r="AH620" i="64" s="1"/>
  <c r="AK1215" i="64"/>
  <c r="AK1506" i="64"/>
  <c r="AK1666" i="64"/>
  <c r="AK1643"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5" i="64" a="1"/>
  <c r="AL2395" i="64" s="1"/>
  <c r="AL2472" i="64" a="1"/>
  <c r="AL2472" i="64" s="1"/>
  <c r="AL2446" i="64" a="1"/>
  <c r="AL2446" i="64" s="1"/>
  <c r="AL2421" i="64" a="1"/>
  <c r="AL2421" i="64" s="1"/>
  <c r="AL1642" i="64" a="1"/>
  <c r="AL1642" i="64" s="1"/>
  <c r="AL89" i="64" a="1"/>
  <c r="AL89" i="64" s="1"/>
  <c r="AL91" i="64" a="1"/>
  <c r="AL91" i="64" s="1"/>
  <c r="AL90" i="64" a="1"/>
  <c r="AL90" i="64" s="1"/>
  <c r="AL92" i="64" a="1"/>
  <c r="AL92" i="64" s="1"/>
  <c r="AK93" i="64"/>
  <c r="AL1587" i="64" a="1"/>
  <c r="AL1587" i="64" s="1"/>
  <c r="AL1588" i="64" s="1"/>
  <c r="AL389" i="64" a="1"/>
  <c r="AL389" i="64" s="1"/>
  <c r="AZ1792" i="64"/>
  <c r="AZ1794" i="64" s="1"/>
  <c r="AL2522" i="64" a="1"/>
  <c r="AL2522" i="64" s="1"/>
  <c r="AL1507" i="64" a="1"/>
  <c r="AL1507" i="64" s="1"/>
  <c r="AL1886" i="64" a="1"/>
  <c r="AL1886" i="64" s="1"/>
  <c r="AL1894" i="64" s="1"/>
  <c r="AL1667" i="64" a="1"/>
  <c r="AL1667" i="64" s="1"/>
  <c r="AL1665" i="64" a="1"/>
  <c r="AL1665" i="64" s="1"/>
  <c r="AL1673" i="64" a="1"/>
  <c r="AL1673" i="64" s="1"/>
  <c r="AL1214" i="64" a="1"/>
  <c r="AL1214" i="64" s="1"/>
  <c r="AL997" i="64" a="1"/>
  <c r="AL997" i="64" s="1"/>
  <c r="BZ1024" i="64" a="1"/>
  <c r="AL2165" i="64" a="1"/>
  <c r="AM2206" i="64" a="1"/>
  <c r="AL1643" i="64" a="1"/>
  <c r="AL998" i="64" a="1"/>
  <c r="CB1046" i="64"/>
  <c r="AL414" i="64" a="1"/>
  <c r="AL1751" i="64" a="1"/>
  <c r="CB1021" i="64" a="1"/>
  <c r="AL1215" i="64" a="1"/>
  <c r="CB1136" i="64" a="1"/>
  <c r="AL2186" i="64" a="1"/>
  <c r="CB732" i="64" a="1"/>
  <c r="CB772" i="64" a="1"/>
  <c r="AL2143" i="64" a="1"/>
  <c r="AL698" i="64" a="1"/>
  <c r="AL1666" i="64" a="1"/>
  <c r="AL599" i="64" a="1"/>
  <c r="CA1023" i="64" a="1"/>
  <c r="AL575" i="64" a="1"/>
  <c r="AL437" i="64" a="1"/>
  <c r="AM2240" i="64" a="1"/>
  <c r="AL1506" i="64" a="1"/>
  <c r="AL390" i="64" a="1"/>
  <c r="AH621" i="64" a="1"/>
  <c r="AL1750" i="64" a="1"/>
  <c r="CB973" i="64" l="1"/>
  <c r="CB974" i="64" s="1"/>
  <c r="CB976" i="64" s="1"/>
  <c r="CC971" i="64" a="1"/>
  <c r="CC971" i="64" s="1"/>
  <c r="CC972" i="64" a="1"/>
  <c r="CC972" i="64" s="1"/>
  <c r="CG35" i="1170"/>
  <c r="CG50" i="1170"/>
  <c r="CD56" i="1170"/>
  <c r="CG36" i="1170"/>
  <c r="CG51" i="1170"/>
  <c r="CE55" i="1170"/>
  <c r="CH27" i="1170"/>
  <c r="CH43" i="1170"/>
  <c r="CH41" i="1170"/>
  <c r="CH44" i="1170"/>
  <c r="CH42" i="1170"/>
  <c r="CH45" i="1170"/>
  <c r="CH4" i="1170"/>
  <c r="CH26" i="1170"/>
  <c r="CH20" i="1170"/>
  <c r="CH29" i="1170"/>
  <c r="CH28" i="1170"/>
  <c r="CH22" i="1170"/>
  <c r="CH30" i="1170"/>
  <c r="CH18" i="1170"/>
  <c r="CH21" i="1170"/>
  <c r="CH19" i="1170"/>
  <c r="CI1" i="1170"/>
  <c r="CJ2" i="1170"/>
  <c r="CI3" i="1170"/>
  <c r="CI7" i="1170"/>
  <c r="CH8" i="1170" s="1"/>
  <c r="CG49" i="1170"/>
  <c r="CG34" i="1170"/>
  <c r="CG37" i="1170"/>
  <c r="CG52" i="1170"/>
  <c r="CF53" i="1170"/>
  <c r="CF22" i="861" s="1"/>
  <c r="CG23" i="1170"/>
  <c r="CG33" i="1170"/>
  <c r="CG48" i="1170"/>
  <c r="CG8" i="1170"/>
  <c r="CF38" i="1170"/>
  <c r="CF17" i="861"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BW46" i="861"/>
  <c r="BW87" i="861" s="1"/>
  <c r="CD1" i="64"/>
  <c r="CE2" i="64"/>
  <c r="CD3" i="64"/>
  <c r="CC24" i="864"/>
  <c r="CC94"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69" i="64"/>
  <c r="AM2052" i="64" a="1"/>
  <c r="AM2052" i="64" s="1"/>
  <c r="AM2053" i="64" a="1"/>
  <c r="AM2053" i="64" s="1"/>
  <c r="AM2056" i="64" a="1"/>
  <c r="AM2056" i="64" s="1"/>
  <c r="AM2057" i="64" a="1"/>
  <c r="AM2057" i="64" s="1"/>
  <c r="AM2055" i="64" a="1"/>
  <c r="AM2055" i="64" s="1"/>
  <c r="AM2059" i="64" a="1"/>
  <c r="AM2059" i="64" s="1"/>
  <c r="AM2060" i="64" a="1"/>
  <c r="AM2060" i="64" s="1"/>
  <c r="AM2058" i="64" a="1"/>
  <c r="AM2058" i="64" s="1"/>
  <c r="AM2054" i="64" a="1"/>
  <c r="AM2054" i="64" s="1"/>
  <c r="AL2061" i="64"/>
  <c r="AM413" i="64" a="1"/>
  <c r="AM413" i="64" s="1"/>
  <c r="AM436" i="64" a="1"/>
  <c r="AM436" i="64" s="1"/>
  <c r="AM435" i="64" a="1"/>
  <c r="AM435" i="64" s="1"/>
  <c r="AL414" i="64"/>
  <c r="AM2240" i="64"/>
  <c r="AM2206" i="64"/>
  <c r="DH190" i="64"/>
  <c r="DH193" i="64" s="1"/>
  <c r="DB2392" i="64"/>
  <c r="DB2469" i="64"/>
  <c r="DB2495" i="64"/>
  <c r="DB1406" i="64"/>
  <c r="DC1404" i="64"/>
  <c r="DD2422" i="64"/>
  <c r="DD2424" i="64" s="1"/>
  <c r="AL2165" i="64"/>
  <c r="AL2143" i="64"/>
  <c r="AM2498" i="64" a="1"/>
  <c r="AM2498" i="64" s="1"/>
  <c r="AM2144" i="64" a="1"/>
  <c r="AM2144" i="64" s="1"/>
  <c r="AM2164" i="64" a="1"/>
  <c r="AM2164" i="64" s="1"/>
  <c r="BV1859" i="64"/>
  <c r="BW1857" i="64"/>
  <c r="BW1836" i="64"/>
  <c r="BW1838" i="64" s="1"/>
  <c r="BX1814" i="64"/>
  <c r="BX1816" i="64" s="1"/>
  <c r="AI1771" i="64"/>
  <c r="AJ1760" i="64"/>
  <c r="AK1759" i="64"/>
  <c r="AK1768" i="64"/>
  <c r="AK1758" i="64"/>
  <c r="AK1767" i="64"/>
  <c r="AM1764" i="64" a="1"/>
  <c r="AM1764" i="64" s="1"/>
  <c r="AM1763" i="64" a="1"/>
  <c r="AM1763" i="64" s="1"/>
  <c r="AM1755" i="64" a="1"/>
  <c r="AM1755" i="64" s="1"/>
  <c r="AM1754" i="64" a="1"/>
  <c r="AM1754" i="64" s="1"/>
  <c r="AL1751" i="64"/>
  <c r="AL1750" i="64"/>
  <c r="AM1745" i="64" a="1"/>
  <c r="AM1745" i="64" s="1"/>
  <c r="AM1746" i="64" a="1"/>
  <c r="AM1746" i="64" s="1"/>
  <c r="AL2186" i="64"/>
  <c r="AM2185" i="64" a="1"/>
  <c r="AM2185" i="64" s="1"/>
  <c r="AM573" i="64" a="1"/>
  <c r="AM573" i="64" s="1"/>
  <c r="AH621" i="64"/>
  <c r="AN1955" i="64"/>
  <c r="AN1956" i="64" s="1"/>
  <c r="AI620" i="64" a="1"/>
  <c r="AI620" i="64" s="1"/>
  <c r="AL1666" i="64"/>
  <c r="AL1215" i="64"/>
  <c r="AL1506" i="64"/>
  <c r="AL1643" i="64"/>
  <c r="AL998" i="64"/>
  <c r="AL575" i="64"/>
  <c r="AL599" i="64"/>
  <c r="AL390" i="64"/>
  <c r="AA1885" i="64"/>
  <c r="AA1891"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5" i="64" a="1"/>
  <c r="AM2395" i="64" s="1"/>
  <c r="AM2472" i="64" a="1"/>
  <c r="AM2472" i="64" s="1"/>
  <c r="AM2446" i="64" a="1"/>
  <c r="AM2446" i="64" s="1"/>
  <c r="AM2421" i="64" a="1"/>
  <c r="AM2421" i="64" s="1"/>
  <c r="AM1642" i="64" a="1"/>
  <c r="AM1642" i="64" s="1"/>
  <c r="AM91" i="64" a="1"/>
  <c r="AM91" i="64" s="1"/>
  <c r="AM92" i="64" a="1"/>
  <c r="AM92" i="64" s="1"/>
  <c r="AM89" i="64" a="1"/>
  <c r="AM89" i="64" s="1"/>
  <c r="AM90" i="64" a="1"/>
  <c r="AM90" i="64" s="1"/>
  <c r="AL93" i="64"/>
  <c r="AM1587" i="64" a="1"/>
  <c r="AM1587" i="64" s="1"/>
  <c r="AM1588" i="64" s="1"/>
  <c r="AM389" i="64" a="1"/>
  <c r="AM389" i="64" s="1"/>
  <c r="BA1792" i="64"/>
  <c r="BA1794" i="64" s="1"/>
  <c r="AM2522" i="64" a="1"/>
  <c r="AM2522" i="64" s="1"/>
  <c r="AM1507" i="64" a="1"/>
  <c r="AM1507" i="64" s="1"/>
  <c r="AM1886" i="64" a="1"/>
  <c r="AM1886" i="64" s="1"/>
  <c r="AM1894" i="64" s="1"/>
  <c r="AM1667" i="64" a="1"/>
  <c r="AM1667" i="64" s="1"/>
  <c r="AM1665" i="64" a="1"/>
  <c r="AM1665" i="64" s="1"/>
  <c r="AM1673" i="64" a="1"/>
  <c r="AM1673" i="64" s="1"/>
  <c r="AM1214" i="64" a="1"/>
  <c r="AM1214" i="64" s="1"/>
  <c r="AM997" i="64" a="1"/>
  <c r="AM997" i="64" s="1"/>
  <c r="CC1021" i="64" a="1"/>
  <c r="AM2143" i="64" a="1"/>
  <c r="AN2206" i="64" a="1"/>
  <c r="CC1136" i="64" a="1"/>
  <c r="CC732" i="64" a="1"/>
  <c r="AM1666" i="64" a="1"/>
  <c r="AM599" i="64" a="1"/>
  <c r="AM575" i="64" a="1"/>
  <c r="AI621" i="64" a="1"/>
  <c r="AM390" i="64" a="1"/>
  <c r="AM698" i="64" a="1"/>
  <c r="CB1023" i="64" a="1"/>
  <c r="AM414" i="64" a="1"/>
  <c r="CA1024" i="64" a="1"/>
  <c r="CC1046" i="64"/>
  <c r="AM2165" i="64" a="1"/>
  <c r="CC772" i="64" a="1"/>
  <c r="AN2240" i="64" a="1"/>
  <c r="AM437" i="64" a="1"/>
  <c r="AM1751" i="64" a="1"/>
  <c r="AM2186" i="64" a="1"/>
  <c r="AM1506" i="64" a="1"/>
  <c r="AM1215" i="64" a="1"/>
  <c r="AM1750" i="64" a="1"/>
  <c r="AM998" i="64" a="1"/>
  <c r="AM1643" i="64" a="1"/>
  <c r="CC973" i="64" l="1"/>
  <c r="CC974" i="64" s="1"/>
  <c r="CC976" i="64" s="1"/>
  <c r="CD971" i="64" a="1"/>
  <c r="CD971" i="64" s="1"/>
  <c r="CD972" i="64" a="1"/>
  <c r="CD972" i="64" s="1"/>
  <c r="CG53" i="1170"/>
  <c r="CG22" i="861" s="1"/>
  <c r="CG38" i="1170"/>
  <c r="CG17" i="861" s="1"/>
  <c r="CH49" i="1170"/>
  <c r="CH34" i="1170"/>
  <c r="CK2" i="1170"/>
  <c r="CJ3" i="1170"/>
  <c r="CJ1" i="1170"/>
  <c r="CJ7" i="1170"/>
  <c r="CI8" i="1170" s="1"/>
  <c r="CH51" i="1170"/>
  <c r="CH36" i="1170"/>
  <c r="CH33" i="1170"/>
  <c r="CH23" i="1170"/>
  <c r="CH48" i="1170"/>
  <c r="CE56" i="1170"/>
  <c r="CH37" i="1170"/>
  <c r="CH52" i="1170"/>
  <c r="CH35" i="1170"/>
  <c r="CH50" i="1170"/>
  <c r="CF55" i="1170"/>
  <c r="CI29" i="1170"/>
  <c r="CI27" i="1170"/>
  <c r="CI21" i="1170"/>
  <c r="CI45" i="1170"/>
  <c r="CI43" i="1170"/>
  <c r="CI41" i="1170"/>
  <c r="CI44" i="1170"/>
  <c r="CI42" i="1170"/>
  <c r="CI4" i="1170"/>
  <c r="CI26" i="1170"/>
  <c r="CI18" i="1170"/>
  <c r="CI19" i="1170"/>
  <c r="CI20" i="1170"/>
  <c r="CI22" i="1170"/>
  <c r="CI28" i="1170"/>
  <c r="CI30" i="1170"/>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5" i="64" a="1"/>
  <c r="AA1895" i="64" s="1"/>
  <c r="AA1888" i="64" s="1"/>
  <c r="AA1889"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BX46" i="861"/>
  <c r="BX87" i="861" s="1"/>
  <c r="CF2" i="64"/>
  <c r="CE3" i="64"/>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4" i="861" s="1"/>
  <c r="CD70" i="863" a="1"/>
  <c r="CD70" i="863" s="1"/>
  <c r="CD68" i="863" a="1"/>
  <c r="CD68" i="863" s="1"/>
  <c r="CD66" i="863" a="1"/>
  <c r="CD66" i="863" s="1"/>
  <c r="CD4" i="863"/>
  <c r="CC32" i="861"/>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69" i="64"/>
  <c r="AN2058" i="64" a="1"/>
  <c r="AN2058" i="64" s="1"/>
  <c r="AN2052" i="64" a="1"/>
  <c r="AN2052" i="64" s="1"/>
  <c r="AN2054" i="64" a="1"/>
  <c r="AN2054" i="64" s="1"/>
  <c r="AN2056" i="64" a="1"/>
  <c r="AN2056" i="64" s="1"/>
  <c r="AN2057" i="64" a="1"/>
  <c r="AN2057" i="64" s="1"/>
  <c r="AN2053" i="64" a="1"/>
  <c r="AN2053" i="64" s="1"/>
  <c r="AN2055" i="64" a="1"/>
  <c r="AN2055" i="64" s="1"/>
  <c r="AN2059" i="64" a="1"/>
  <c r="AN2059" i="64" s="1"/>
  <c r="AN2060" i="64" a="1"/>
  <c r="AN2060" i="64" s="1"/>
  <c r="AM2061" i="64"/>
  <c r="AN413" i="64" a="1"/>
  <c r="AN413" i="64" s="1"/>
  <c r="AN436" i="64" a="1"/>
  <c r="AN436" i="64" s="1"/>
  <c r="AN435" i="64" a="1"/>
  <c r="AN435" i="64" s="1"/>
  <c r="AM414" i="64"/>
  <c r="AN2240" i="64"/>
  <c r="AN2206" i="64"/>
  <c r="DI190" i="64"/>
  <c r="DI193" i="64" s="1"/>
  <c r="DA2443" i="64"/>
  <c r="DC1406" i="64"/>
  <c r="DD1404" i="64"/>
  <c r="DE2422" i="64"/>
  <c r="DE2424" i="64" s="1"/>
  <c r="AM2165" i="64"/>
  <c r="AM2143" i="64"/>
  <c r="AN2498" i="64" a="1"/>
  <c r="AN2498" i="64" s="1"/>
  <c r="AN2144" i="64" a="1"/>
  <c r="AN2144" i="64" s="1"/>
  <c r="AN2164" i="64" a="1"/>
  <c r="AN2164" i="64" s="1"/>
  <c r="BW1859" i="64"/>
  <c r="BX1857" i="64"/>
  <c r="BX1836" i="64"/>
  <c r="BX1838" i="64" s="1"/>
  <c r="BY1814" i="64"/>
  <c r="BY1816" i="64" s="1"/>
  <c r="AI1772" i="64"/>
  <c r="AK1760" i="64"/>
  <c r="AJ1769" i="64"/>
  <c r="AJ1771" i="64" s="1"/>
  <c r="AK1769" i="64"/>
  <c r="AL1758" i="64"/>
  <c r="AL1767" i="64"/>
  <c r="AL1759" i="64"/>
  <c r="AL1768" i="64"/>
  <c r="AN1763" i="64" a="1"/>
  <c r="AN1763" i="64" s="1"/>
  <c r="AN1764" i="64" a="1"/>
  <c r="AN1764" i="64" s="1"/>
  <c r="AN1755" i="64" a="1"/>
  <c r="AN1755" i="64" s="1"/>
  <c r="AN1754" i="64" a="1"/>
  <c r="AN1754" i="64" s="1"/>
  <c r="AM1751" i="64"/>
  <c r="AM1750" i="64"/>
  <c r="AN1745" i="64" a="1"/>
  <c r="AN1745" i="64" s="1"/>
  <c r="AN1746" i="64" a="1"/>
  <c r="AN1746" i="64" s="1"/>
  <c r="AM2186" i="64"/>
  <c r="AN2185" i="64" a="1"/>
  <c r="AN2185" i="64" s="1"/>
  <c r="AN573" i="64" a="1"/>
  <c r="AN573" i="64" s="1"/>
  <c r="AI621" i="64"/>
  <c r="AO1955" i="64"/>
  <c r="AO1956" i="64" s="1"/>
  <c r="AJ620" i="64" a="1"/>
  <c r="AJ620" i="64" s="1"/>
  <c r="AM1215" i="64"/>
  <c r="AM1666" i="64"/>
  <c r="AM1506" i="64"/>
  <c r="AM1643"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5" i="64" a="1"/>
  <c r="AN2395" i="64" s="1"/>
  <c r="AN2472" i="64" a="1"/>
  <c r="AN2472" i="64" s="1"/>
  <c r="AN2446" i="64" a="1"/>
  <c r="AN2446" i="64" s="1"/>
  <c r="AN2421" i="64" a="1"/>
  <c r="AN2421" i="64" s="1"/>
  <c r="AN1642" i="64" a="1"/>
  <c r="AN1642" i="64" s="1"/>
  <c r="AN90" i="64" a="1"/>
  <c r="AN90" i="64" s="1"/>
  <c r="AN89" i="64" a="1"/>
  <c r="AN89" i="64" s="1"/>
  <c r="AN91" i="64" a="1"/>
  <c r="AN91" i="64" s="1"/>
  <c r="AN92" i="64" a="1"/>
  <c r="AN92" i="64" s="1"/>
  <c r="AM93" i="64"/>
  <c r="AN1587" i="64" a="1"/>
  <c r="AN1587" i="64" s="1"/>
  <c r="AN1588" i="64" s="1"/>
  <c r="AN389" i="64" a="1"/>
  <c r="AN389" i="64" s="1"/>
  <c r="BB1792" i="64"/>
  <c r="BB1794" i="64" s="1"/>
  <c r="AN2522" i="64" a="1"/>
  <c r="AN2522" i="64" s="1"/>
  <c r="AN1507" i="64" a="1"/>
  <c r="AN1507" i="64" s="1"/>
  <c r="AN1886" i="64" a="1"/>
  <c r="AN1886" i="64" s="1"/>
  <c r="AN1894" i="64" s="1"/>
  <c r="AN1665" i="64" a="1"/>
  <c r="AN1665" i="64" s="1"/>
  <c r="AN1673" i="64" a="1"/>
  <c r="AN1673" i="64" s="1"/>
  <c r="AN1667" i="64" a="1"/>
  <c r="AN1667" i="64" s="1"/>
  <c r="AN1214" i="64" a="1"/>
  <c r="AN1214" i="64" s="1"/>
  <c r="AN997" i="64" a="1"/>
  <c r="AN997" i="64" s="1"/>
  <c r="CD1046" i="64"/>
  <c r="AN437" i="64" a="1"/>
  <c r="AN414" i="64" a="1"/>
  <c r="CD1136" i="64" a="1"/>
  <c r="CD732" i="64" a="1"/>
  <c r="AN390" i="64" a="1"/>
  <c r="AN575" i="64" a="1"/>
  <c r="AN2143" i="64" a="1"/>
  <c r="AN1666" i="64" a="1"/>
  <c r="CD772" i="64" a="1"/>
  <c r="AN2165" i="64" a="1"/>
  <c r="AJ621" i="64" a="1"/>
  <c r="CC1023" i="64" a="1"/>
  <c r="CD1021" i="64" a="1"/>
  <c r="AN1751" i="64" a="1"/>
  <c r="AO2240" i="64" a="1"/>
  <c r="CB1024" i="64" a="1"/>
  <c r="AN2186" i="64" a="1"/>
  <c r="AN698" i="64" a="1"/>
  <c r="AN599" i="64" a="1"/>
  <c r="AO2206" i="64" a="1"/>
  <c r="AN998" i="64" a="1"/>
  <c r="AN1506" i="64" a="1"/>
  <c r="AN1215" i="64" a="1"/>
  <c r="AN1643" i="64" a="1"/>
  <c r="AN1750" i="64" a="1"/>
  <c r="CD973" i="64" l="1"/>
  <c r="CD974" i="64" s="1"/>
  <c r="CD976" i="64" s="1"/>
  <c r="CE971" i="64" a="1"/>
  <c r="CE971" i="64" s="1"/>
  <c r="CE972" i="64" a="1"/>
  <c r="CE972" i="64" s="1"/>
  <c r="CI37" i="1170"/>
  <c r="CI52" i="1170"/>
  <c r="CI35" i="1170"/>
  <c r="CI50" i="1170"/>
  <c r="CI34" i="1170"/>
  <c r="CI49" i="1170"/>
  <c r="CI33" i="1170"/>
  <c r="CI23" i="1170"/>
  <c r="CI48" i="1170"/>
  <c r="CJ27" i="1170"/>
  <c r="CJ45" i="1170"/>
  <c r="CJ41" i="1170"/>
  <c r="CJ20" i="1170"/>
  <c r="CJ44" i="1170"/>
  <c r="CJ42" i="1170"/>
  <c r="CJ19" i="1170"/>
  <c r="CJ4" i="1170"/>
  <c r="CJ22" i="1170"/>
  <c r="CJ29" i="1170"/>
  <c r="CJ18" i="1170"/>
  <c r="CJ26" i="1170"/>
  <c r="CJ28" i="1170"/>
  <c r="CJ30" i="1170"/>
  <c r="CJ43" i="1170"/>
  <c r="CJ21" i="1170"/>
  <c r="CK3" i="1170"/>
  <c r="CL2" i="1170"/>
  <c r="CK7" i="1170"/>
  <c r="CJ8" i="1170" s="1"/>
  <c r="CK1" i="1170"/>
  <c r="CI51" i="1170"/>
  <c r="CI36" i="1170"/>
  <c r="CH53" i="1170"/>
  <c r="CH22" i="861" s="1"/>
  <c r="CG55" i="1170"/>
  <c r="CH38" i="1170"/>
  <c r="CH17" i="861" s="1"/>
  <c r="CF56" i="1170"/>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BY46" i="861"/>
  <c r="BY87" i="861" s="1"/>
  <c r="CF1" i="64"/>
  <c r="CF3" i="64"/>
  <c r="CG2" i="64"/>
  <c r="CE43" i="863"/>
  <c r="CE42" i="863"/>
  <c r="CE21" i="863" s="1"/>
  <c r="CE24" i="864"/>
  <c r="CE94"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69" i="64"/>
  <c r="AO2053" i="64" a="1"/>
  <c r="AO2053" i="64" s="1"/>
  <c r="AO2054" i="64" a="1"/>
  <c r="AO2054" i="64" s="1"/>
  <c r="AO2055" i="64" a="1"/>
  <c r="AO2055" i="64" s="1"/>
  <c r="AO2056" i="64" a="1"/>
  <c r="AO2056" i="64" s="1"/>
  <c r="AO2057" i="64" a="1"/>
  <c r="AO2057" i="64" s="1"/>
  <c r="AO2058" i="64" a="1"/>
  <c r="AO2058" i="64" s="1"/>
  <c r="AO2059" i="64" a="1"/>
  <c r="AO2059" i="64" s="1"/>
  <c r="AO2060" i="64" a="1"/>
  <c r="AO2060" i="64" s="1"/>
  <c r="AO2052" i="64" a="1"/>
  <c r="AO2052" i="64" s="1"/>
  <c r="AN2061" i="64"/>
  <c r="AO413" i="64" a="1"/>
  <c r="AO413" i="64" s="1"/>
  <c r="AO436" i="64" a="1"/>
  <c r="AO436" i="64" s="1"/>
  <c r="AO435" i="64" a="1"/>
  <c r="AO435" i="64" s="1"/>
  <c r="AN414" i="64"/>
  <c r="AO2240" i="64"/>
  <c r="AO2206" i="64"/>
  <c r="DJ190" i="64"/>
  <c r="DJ193" i="64" s="1"/>
  <c r="DC2469" i="64"/>
  <c r="DC2392" i="64"/>
  <c r="DC2495" i="64"/>
  <c r="DD1406" i="64"/>
  <c r="DE1404" i="64"/>
  <c r="DF2422" i="64"/>
  <c r="DF2424" i="64" s="1"/>
  <c r="AN2165" i="64"/>
  <c r="AN2143" i="64"/>
  <c r="AO2498" i="64" a="1"/>
  <c r="AO2498" i="64" s="1"/>
  <c r="AO2144" i="64" a="1"/>
  <c r="AO2144" i="64" s="1"/>
  <c r="AO2164" i="64" a="1"/>
  <c r="AO2164" i="64" s="1"/>
  <c r="BX1859" i="64"/>
  <c r="BY1857" i="64"/>
  <c r="BY1836" i="64"/>
  <c r="BY1838" i="64" s="1"/>
  <c r="BZ1814" i="64"/>
  <c r="BZ1816" i="64" s="1"/>
  <c r="AJ1772" i="64"/>
  <c r="AK1771" i="64"/>
  <c r="AK1772" i="64" s="1"/>
  <c r="AL1760" i="64"/>
  <c r="AM1758" i="64"/>
  <c r="AM1767" i="64"/>
  <c r="AM1759" i="64"/>
  <c r="AM1768" i="64"/>
  <c r="AO1764" i="64" a="1"/>
  <c r="AO1764" i="64" s="1"/>
  <c r="AO1763" i="64" a="1"/>
  <c r="AO1763" i="64" s="1"/>
  <c r="AO1755" i="64" a="1"/>
  <c r="AO1755" i="64" s="1"/>
  <c r="AO1754" i="64" a="1"/>
  <c r="AO1754" i="64" s="1"/>
  <c r="AN1751" i="64"/>
  <c r="AN1750" i="64"/>
  <c r="AO1745" i="64" a="1"/>
  <c r="AO1745" i="64" s="1"/>
  <c r="AO1746" i="64" a="1"/>
  <c r="AO1746" i="64" s="1"/>
  <c r="AN2186" i="64"/>
  <c r="AO2185" i="64" a="1"/>
  <c r="AO2185" i="64" s="1"/>
  <c r="AO573" i="64" a="1"/>
  <c r="AO573" i="64" s="1"/>
  <c r="AJ621" i="64"/>
  <c r="AP1955" i="64"/>
  <c r="AP1956" i="64" s="1"/>
  <c r="AK620" i="64" a="1"/>
  <c r="AK620" i="64" s="1"/>
  <c r="AN1666" i="64"/>
  <c r="AN1506" i="64"/>
  <c r="AN1215" i="64"/>
  <c r="AN1643" i="64"/>
  <c r="AN998" i="64"/>
  <c r="AN390" i="64"/>
  <c r="AN599" i="64"/>
  <c r="AN575" i="64"/>
  <c r="AB1885" i="64"/>
  <c r="AB1891"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5" i="64" a="1"/>
  <c r="AO2395" i="64" s="1"/>
  <c r="AO2472" i="64" a="1"/>
  <c r="AO2472" i="64" s="1"/>
  <c r="AO2446" i="64" a="1"/>
  <c r="AO2446" i="64" s="1"/>
  <c r="AO2421" i="64" a="1"/>
  <c r="AO2421" i="64" s="1"/>
  <c r="AO1642" i="64" a="1"/>
  <c r="AO1642" i="64" s="1"/>
  <c r="AO90" i="64" a="1"/>
  <c r="AO90" i="64" s="1"/>
  <c r="AO91" i="64" a="1"/>
  <c r="AO91" i="64" s="1"/>
  <c r="AO92" i="64" a="1"/>
  <c r="AO92" i="64" s="1"/>
  <c r="AO89" i="64" a="1"/>
  <c r="AO89" i="64" s="1"/>
  <c r="AN93" i="64"/>
  <c r="AO1587" i="64" a="1"/>
  <c r="AO1587" i="64" s="1"/>
  <c r="AO1588" i="64" s="1"/>
  <c r="AO389" i="64" a="1"/>
  <c r="AO389" i="64" s="1"/>
  <c r="BC1792" i="64"/>
  <c r="BC1794" i="64" s="1"/>
  <c r="AO2522" i="64" a="1"/>
  <c r="AO2522" i="64" s="1"/>
  <c r="AO1507" i="64" a="1"/>
  <c r="AO1507" i="64" s="1"/>
  <c r="AO1886" i="64" a="1"/>
  <c r="AO1886" i="64" s="1"/>
  <c r="AO1894" i="64" s="1"/>
  <c r="AO1665" i="64" a="1"/>
  <c r="AO1665" i="64" s="1"/>
  <c r="AO1673" i="64" a="1"/>
  <c r="AO1673" i="64" s="1"/>
  <c r="AO1667" i="64" a="1"/>
  <c r="AO1667" i="64" s="1"/>
  <c r="AO1214" i="64" a="1"/>
  <c r="AO1214" i="64" s="1"/>
  <c r="AO997" i="64" a="1"/>
  <c r="AO997" i="64" s="1"/>
  <c r="AO437" i="64" a="1"/>
  <c r="AO2143" i="64" a="1"/>
  <c r="CE1046" i="64"/>
  <c r="AO2165" i="64" a="1"/>
  <c r="AO1506" i="64" a="1"/>
  <c r="AP2240" i="64" a="1"/>
  <c r="AP2206" i="64" a="1"/>
  <c r="CE1136" i="64" a="1"/>
  <c r="AK621" i="64" a="1"/>
  <c r="AO2186" i="64" a="1"/>
  <c r="CD1023" i="64" a="1"/>
  <c r="CE732" i="64" a="1"/>
  <c r="AO599" i="64" a="1"/>
  <c r="AO1751" i="64" a="1"/>
  <c r="AO698" i="64" a="1"/>
  <c r="CC1024" i="64" a="1"/>
  <c r="AO575" i="64" a="1"/>
  <c r="AO414" i="64" a="1"/>
  <c r="CE772" i="64" a="1"/>
  <c r="AO1666" i="64" a="1"/>
  <c r="CE1021" i="64" a="1"/>
  <c r="AO1643" i="64" a="1"/>
  <c r="AO390" i="64" a="1"/>
  <c r="AO1750" i="64" a="1"/>
  <c r="AO1215" i="64" a="1"/>
  <c r="AO998" i="64" a="1"/>
  <c r="CE973" i="64" l="1"/>
  <c r="CE974" i="64" s="1"/>
  <c r="CE976" i="64" s="1"/>
  <c r="CF971" i="64" a="1"/>
  <c r="CF971" i="64" s="1"/>
  <c r="CF972" i="64" a="1"/>
  <c r="CF972" i="64" s="1"/>
  <c r="CI53" i="1170"/>
  <c r="CI22" i="861" s="1"/>
  <c r="CJ23" i="1170"/>
  <c r="CJ48" i="1170"/>
  <c r="CJ33" i="1170"/>
  <c r="CI38" i="1170"/>
  <c r="CI17" i="861" s="1"/>
  <c r="O51" i="1170"/>
  <c r="CJ52" i="1170"/>
  <c r="CJ37" i="1170"/>
  <c r="CL1" i="1170"/>
  <c r="CL3" i="1170"/>
  <c r="K48" i="1170" s="1"/>
  <c r="CL7" i="1170"/>
  <c r="N49" i="1170"/>
  <c r="N37" i="1170"/>
  <c r="CJ49" i="1170"/>
  <c r="CJ34" i="1170"/>
  <c r="CK30" i="1170"/>
  <c r="CK41" i="1170"/>
  <c r="CK22" i="1170"/>
  <c r="CK21" i="1170"/>
  <c r="CK44" i="1170"/>
  <c r="CK45" i="1170"/>
  <c r="CK43" i="1170"/>
  <c r="CK19" i="1170"/>
  <c r="CK18" i="1170"/>
  <c r="CK26" i="1170"/>
  <c r="CK4" i="1170"/>
  <c r="CK27" i="1170"/>
  <c r="CK42" i="1170"/>
  <c r="CK20" i="1170"/>
  <c r="CK28" i="1170"/>
  <c r="CK29" i="1170"/>
  <c r="L49" i="1170"/>
  <c r="M33" i="1170"/>
  <c r="L23" i="1170"/>
  <c r="K53" i="1170"/>
  <c r="K22" i="861" s="1"/>
  <c r="L50" i="1170"/>
  <c r="L55" i="1170"/>
  <c r="CJ35" i="1170"/>
  <c r="CJ50" i="1170"/>
  <c r="O34" i="1170"/>
  <c r="K37" i="1170"/>
  <c r="K50" i="1170"/>
  <c r="CH55" i="1170"/>
  <c r="K49" i="1170"/>
  <c r="L37" i="1170"/>
  <c r="K34" i="1170"/>
  <c r="L34" i="1170"/>
  <c r="CG56" i="1170"/>
  <c r="N51" i="1170"/>
  <c r="O23" i="1170"/>
  <c r="CJ51" i="1170"/>
  <c r="CJ36" i="1170"/>
  <c r="M38" i="1170"/>
  <c r="M17" i="861" s="1"/>
  <c r="M53" i="1170"/>
  <c r="M22" i="861"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5" i="64" a="1"/>
  <c r="AB1895" i="64" s="1"/>
  <c r="AB1888" i="64" s="1"/>
  <c r="AB1889"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BZ46" i="861"/>
  <c r="BZ87" i="861"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4"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69" i="64"/>
  <c r="AP2052" i="64" a="1"/>
  <c r="AP2052" i="64" s="1"/>
  <c r="AP2053" i="64" a="1"/>
  <c r="AP2053" i="64" s="1"/>
  <c r="AP2054" i="64" a="1"/>
  <c r="AP2054" i="64" s="1"/>
  <c r="AP2055" i="64" a="1"/>
  <c r="AP2055" i="64" s="1"/>
  <c r="AP2056" i="64" a="1"/>
  <c r="AP2056" i="64" s="1"/>
  <c r="AP2058" i="64" a="1"/>
  <c r="AP2058" i="64" s="1"/>
  <c r="AP2057" i="64" a="1"/>
  <c r="AP2057" i="64" s="1"/>
  <c r="AP2059" i="64" a="1"/>
  <c r="AP2059" i="64" s="1"/>
  <c r="AP2060" i="64" a="1"/>
  <c r="AP2060" i="64" s="1"/>
  <c r="AO2061" i="64"/>
  <c r="AP435" i="64" a="1"/>
  <c r="AP435" i="64" s="1"/>
  <c r="AP413" i="64" a="1"/>
  <c r="AP413" i="64" s="1"/>
  <c r="AP436" i="64" a="1"/>
  <c r="AP436" i="64" s="1"/>
  <c r="AO414" i="64"/>
  <c r="AP2240" i="64"/>
  <c r="AP2206" i="64"/>
  <c r="DK190" i="64"/>
  <c r="DK193" i="64" s="1"/>
  <c r="DB2443" i="64"/>
  <c r="DE1406" i="64"/>
  <c r="DF1404" i="64"/>
  <c r="DG2422" i="64"/>
  <c r="DG2424" i="64" s="1"/>
  <c r="AO2165" i="64"/>
  <c r="AO2143" i="64"/>
  <c r="AP2498" i="64" a="1"/>
  <c r="AP2498" i="64" s="1"/>
  <c r="AP2144" i="64" a="1"/>
  <c r="AP2144" i="64" s="1"/>
  <c r="AP2164" i="64" a="1"/>
  <c r="AP2164" i="64" s="1"/>
  <c r="BY1859" i="64"/>
  <c r="BZ1857" i="64"/>
  <c r="BZ1836" i="64"/>
  <c r="BZ1838" i="64" s="1"/>
  <c r="CA1814" i="64"/>
  <c r="CA1816" i="64" s="1"/>
  <c r="AL1769" i="64"/>
  <c r="AL1771" i="64" s="1"/>
  <c r="AL1772" i="64" s="1"/>
  <c r="AM1760" i="64"/>
  <c r="AN1758" i="64"/>
  <c r="AN1767" i="64"/>
  <c r="AN1759" i="64"/>
  <c r="AN1768" i="64"/>
  <c r="AP1764" i="64" a="1"/>
  <c r="AP1764" i="64" s="1"/>
  <c r="AP1763" i="64" a="1"/>
  <c r="AP1763" i="64" s="1"/>
  <c r="AP1755" i="64" a="1"/>
  <c r="AP1755" i="64" s="1"/>
  <c r="AP1754" i="64" a="1"/>
  <c r="AP1754" i="64" s="1"/>
  <c r="AO1751" i="64"/>
  <c r="AO1750" i="64"/>
  <c r="AP1745" i="64" a="1"/>
  <c r="AP1745" i="64" s="1"/>
  <c r="AP1746" i="64" a="1"/>
  <c r="AP1746" i="64" s="1"/>
  <c r="AO2186" i="64"/>
  <c r="AP2185" i="64" a="1"/>
  <c r="AP2185" i="64" s="1"/>
  <c r="AP573" i="64" a="1"/>
  <c r="AP573" i="64" s="1"/>
  <c r="AK621" i="64"/>
  <c r="AL620" i="64" a="1"/>
  <c r="AL620" i="64" s="1"/>
  <c r="AQ1955" i="64"/>
  <c r="AO1506" i="64"/>
  <c r="AO1215" i="64"/>
  <c r="AO1666" i="64"/>
  <c r="AO1643"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5" i="64" a="1"/>
  <c r="AP2395" i="64" s="1"/>
  <c r="AP2421" i="64" a="1"/>
  <c r="AP2421" i="64" s="1"/>
  <c r="AP2472" i="64" a="1"/>
  <c r="AP2472" i="64" s="1"/>
  <c r="AP2446" i="64" a="1"/>
  <c r="AP2446" i="64" s="1"/>
  <c r="AP1642" i="64" a="1"/>
  <c r="AP1642" i="64" s="1"/>
  <c r="AO93" i="64"/>
  <c r="AP90" i="64" a="1"/>
  <c r="AP90" i="64" s="1"/>
  <c r="AP91" i="64" a="1"/>
  <c r="AP91" i="64" s="1"/>
  <c r="AP92" i="64" a="1"/>
  <c r="AP92" i="64" s="1"/>
  <c r="AP89" i="64" a="1"/>
  <c r="AP89" i="64" s="1"/>
  <c r="AP1587" i="64" a="1"/>
  <c r="AP1587" i="64" s="1"/>
  <c r="AP1588" i="64" s="1"/>
  <c r="AP389" i="64" a="1"/>
  <c r="AP389" i="64" s="1"/>
  <c r="BD1792" i="64"/>
  <c r="BD1794" i="64" s="1"/>
  <c r="AP2522" i="64" a="1"/>
  <c r="AP2522" i="64" s="1"/>
  <c r="AP1507" i="64" a="1"/>
  <c r="AP1507" i="64" s="1"/>
  <c r="AP1886" i="64" a="1"/>
  <c r="AP1886" i="64" s="1"/>
  <c r="AP1894" i="64" s="1"/>
  <c r="AP1665" i="64" a="1"/>
  <c r="AP1665" i="64" s="1"/>
  <c r="AP1673" i="64" a="1"/>
  <c r="AP1673" i="64" s="1"/>
  <c r="AP1667" i="64" a="1"/>
  <c r="AP1667" i="64" s="1"/>
  <c r="AP1214" i="64" a="1"/>
  <c r="AP1214" i="64" s="1"/>
  <c r="AP997" i="64" a="1"/>
  <c r="AP997" i="64" s="1"/>
  <c r="CF1046" i="64"/>
  <c r="CE1023" i="64" a="1"/>
  <c r="CF732" i="64" a="1"/>
  <c r="AP1751" i="64" a="1"/>
  <c r="AP1666" i="64" a="1"/>
  <c r="AP2186" i="64" a="1"/>
  <c r="AP575" i="64" a="1"/>
  <c r="AP414" i="64" a="1"/>
  <c r="AQ2206" i="64" a="1"/>
  <c r="AP1643" i="64" a="1"/>
  <c r="CF1136" i="64" a="1"/>
  <c r="AP2143" i="64" a="1"/>
  <c r="AP599" i="64" a="1"/>
  <c r="CD1024" i="64" a="1"/>
  <c r="AQ2240" i="64" a="1"/>
  <c r="AP437" i="64" a="1"/>
  <c r="AP698" i="64" a="1"/>
  <c r="CF1021" i="64" a="1"/>
  <c r="AP1506" i="64" a="1"/>
  <c r="AP2165" i="64" a="1"/>
  <c r="CF772" i="64" a="1"/>
  <c r="AP390" i="64" a="1"/>
  <c r="AL621" i="64" a="1"/>
  <c r="AP1215" i="64" a="1"/>
  <c r="AP998" i="64" a="1"/>
  <c r="AP1750" i="64" a="1"/>
  <c r="CF973" i="64" l="1"/>
  <c r="CF974" i="64" s="1"/>
  <c r="CF976" i="64" s="1"/>
  <c r="CG971" i="64" a="1"/>
  <c r="CG971" i="64" s="1"/>
  <c r="CG972" i="64" a="1"/>
  <c r="CG972" i="64" s="1"/>
  <c r="L38" i="1170"/>
  <c r="L17" i="861" s="1"/>
  <c r="L35" i="1170"/>
  <c r="N53" i="1170"/>
  <c r="N22" i="861" s="1"/>
  <c r="K51" i="1170"/>
  <c r="N33" i="1170"/>
  <c r="O52" i="1170"/>
  <c r="O53" i="1170"/>
  <c r="O22" i="861" s="1"/>
  <c r="O37" i="1170"/>
  <c r="N55" i="1170"/>
  <c r="O35" i="1170"/>
  <c r="N35" i="1170"/>
  <c r="O50" i="1170"/>
  <c r="O49" i="1170"/>
  <c r="N34" i="1170"/>
  <c r="L53" i="1170"/>
  <c r="L22" i="861" s="1"/>
  <c r="O48" i="1170"/>
  <c r="L48" i="1170"/>
  <c r="N23" i="1170"/>
  <c r="CK35" i="1170"/>
  <c r="CK50" i="1170"/>
  <c r="O55" i="1170"/>
  <c r="N36" i="1170"/>
  <c r="CL8" i="1170"/>
  <c r="CI55" i="1170"/>
  <c r="CK23" i="1170"/>
  <c r="CK33" i="1170"/>
  <c r="CK48" i="1170"/>
  <c r="CL45" i="1170"/>
  <c r="CL41" i="1170"/>
  <c r="CL44" i="1170"/>
  <c r="CL42" i="1170"/>
  <c r="CL22" i="1170"/>
  <c r="CL18" i="1170"/>
  <c r="CL28" i="1170"/>
  <c r="CL19" i="1170"/>
  <c r="CL21" i="1170"/>
  <c r="CL4" i="1170"/>
  <c r="CL43" i="1170"/>
  <c r="CL30" i="1170"/>
  <c r="CL27" i="1170"/>
  <c r="CL29" i="1170"/>
  <c r="CL26" i="1170"/>
  <c r="CL20" i="1170"/>
  <c r="M48" i="1170"/>
  <c r="M50" i="1170"/>
  <c r="L52" i="1170"/>
  <c r="K55" i="1170"/>
  <c r="M35" i="1170"/>
  <c r="K23" i="1170"/>
  <c r="CK49" i="1170"/>
  <c r="CK34" i="1170"/>
  <c r="CJ38" i="1170"/>
  <c r="CJ17" i="861" s="1"/>
  <c r="K52" i="1170"/>
  <c r="CJ53" i="1170"/>
  <c r="CJ22" i="861" s="1"/>
  <c r="M37" i="1170"/>
  <c r="O33" i="1170"/>
  <c r="L51" i="1170"/>
  <c r="CH56" i="1170"/>
  <c r="CK8" i="1170"/>
  <c r="L33" i="1170"/>
  <c r="CK36" i="1170"/>
  <c r="CK51" i="1170"/>
  <c r="N48" i="1170"/>
  <c r="O36" i="1170"/>
  <c r="CK52" i="1170"/>
  <c r="CK37" i="1170"/>
  <c r="N50" i="1170"/>
  <c r="L36" i="1170"/>
  <c r="K35" i="1170"/>
  <c r="N52" i="1170"/>
  <c r="M52" i="1170"/>
  <c r="K36" i="1170"/>
  <c r="K38" i="1170"/>
  <c r="K17" i="861" s="1"/>
  <c r="N38" i="1170"/>
  <c r="N17" i="861" s="1"/>
  <c r="O38" i="1170"/>
  <c r="O17" i="861" s="1"/>
  <c r="M55" i="1170"/>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6"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A46" i="861"/>
  <c r="CA87" i="861" s="1"/>
  <c r="CH3" i="64"/>
  <c r="CH1" i="64"/>
  <c r="CI2" i="64"/>
  <c r="CG24" i="864"/>
  <c r="CG94"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69" i="64"/>
  <c r="AQ2052" i="64" a="1"/>
  <c r="AQ2052" i="64" s="1"/>
  <c r="AQ2053" i="64" a="1"/>
  <c r="AQ2053" i="64" s="1"/>
  <c r="AQ2054" i="64" a="1"/>
  <c r="AQ2054" i="64" s="1"/>
  <c r="AQ2055" i="64" a="1"/>
  <c r="AQ2055" i="64" s="1"/>
  <c r="AQ2056" i="64" a="1"/>
  <c r="AQ2056" i="64" s="1"/>
  <c r="AQ2057" i="64" a="1"/>
  <c r="AQ2057" i="64" s="1"/>
  <c r="AQ2059" i="64" a="1"/>
  <c r="AQ2059" i="64" s="1"/>
  <c r="AQ2060" i="64" a="1"/>
  <c r="AQ2060" i="64" s="1"/>
  <c r="AQ2058" i="64" a="1"/>
  <c r="AQ2058" i="64" s="1"/>
  <c r="AP2061" i="64"/>
  <c r="AQ435" i="64" a="1"/>
  <c r="AQ435" i="64" s="1"/>
  <c r="AQ413" i="64" a="1"/>
  <c r="AQ413" i="64" s="1"/>
  <c r="AQ436" i="64" a="1"/>
  <c r="AQ436" i="64" s="1"/>
  <c r="AP414" i="64"/>
  <c r="AQ2206" i="64"/>
  <c r="AQ2240" i="64"/>
  <c r="DL190" i="64"/>
  <c r="DL193" i="64" s="1"/>
  <c r="DD2469" i="64"/>
  <c r="DD2392" i="64"/>
  <c r="DD2495" i="64"/>
  <c r="DF1406" i="64"/>
  <c r="DG1404" i="64"/>
  <c r="DH2422" i="64"/>
  <c r="DH2424" i="64" s="1"/>
  <c r="AP2165" i="64"/>
  <c r="AP2143" i="64"/>
  <c r="AQ2498" i="64" a="1"/>
  <c r="AQ2498" i="64" s="1"/>
  <c r="AQ2144" i="64" a="1"/>
  <c r="AQ2144" i="64" s="1"/>
  <c r="AQ2164" i="64" a="1"/>
  <c r="AQ2164" i="64" s="1"/>
  <c r="BZ1859" i="64"/>
  <c r="CA1857" i="64"/>
  <c r="CA1836" i="64"/>
  <c r="CA1838" i="64" s="1"/>
  <c r="CB1814" i="64"/>
  <c r="CB1816" i="64" s="1"/>
  <c r="AM1769" i="64"/>
  <c r="AM1771" i="64" s="1"/>
  <c r="AM1772" i="64" s="1"/>
  <c r="AN1760" i="64"/>
  <c r="AO1758" i="64"/>
  <c r="AO1767" i="64"/>
  <c r="AO1759" i="64"/>
  <c r="AO1768" i="64"/>
  <c r="AQ1764" i="64" a="1"/>
  <c r="AQ1764" i="64" s="1"/>
  <c r="AQ1763" i="64" a="1"/>
  <c r="AQ1763" i="64" s="1"/>
  <c r="AQ1754" i="64" a="1"/>
  <c r="AQ1754" i="64" s="1"/>
  <c r="AQ1755" i="64" a="1"/>
  <c r="AQ1755" i="64" s="1"/>
  <c r="AP1751" i="64"/>
  <c r="AP1750" i="64"/>
  <c r="AQ1745" i="64" a="1"/>
  <c r="AQ1745" i="64" s="1"/>
  <c r="AQ1746" i="64" a="1"/>
  <c r="AQ1746" i="64" s="1"/>
  <c r="AP2186" i="64"/>
  <c r="AQ2185" i="64" a="1"/>
  <c r="AQ2185" i="64" s="1"/>
  <c r="AQ573" i="64" a="1"/>
  <c r="AQ573" i="64" s="1"/>
  <c r="AL621" i="64"/>
  <c r="AM620" i="64" a="1"/>
  <c r="AM620" i="64" s="1"/>
  <c r="AR1955" i="64"/>
  <c r="AR1956" i="64" s="1"/>
  <c r="AP1506" i="64"/>
  <c r="AP1215" i="64"/>
  <c r="AP1666" i="64"/>
  <c r="AP1643" i="64"/>
  <c r="AP998" i="64"/>
  <c r="AP390" i="64"/>
  <c r="AP599" i="64"/>
  <c r="AP575" i="64"/>
  <c r="AC1885" i="64"/>
  <c r="AC1891"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5" i="64" a="1"/>
  <c r="AQ2395" i="64" s="1"/>
  <c r="AQ2421" i="64" a="1"/>
  <c r="AQ2421" i="64" s="1"/>
  <c r="AQ2472" i="64" a="1"/>
  <c r="AQ2472" i="64" s="1"/>
  <c r="AQ2446" i="64" a="1"/>
  <c r="AQ2446" i="64" s="1"/>
  <c r="AQ1642" i="64" a="1"/>
  <c r="AQ1642" i="64" s="1"/>
  <c r="AP93" i="64"/>
  <c r="AQ90" i="64" a="1"/>
  <c r="AQ90" i="64" s="1"/>
  <c r="AQ91" i="64" a="1"/>
  <c r="AQ91" i="64" s="1"/>
  <c r="AQ92" i="64" a="1"/>
  <c r="AQ92" i="64" s="1"/>
  <c r="AQ89" i="64" a="1"/>
  <c r="AQ89" i="64" s="1"/>
  <c r="AQ1587" i="64" a="1"/>
  <c r="AQ1587" i="64" s="1"/>
  <c r="AQ1588" i="64" s="1"/>
  <c r="AQ389" i="64" a="1"/>
  <c r="AQ389" i="64" s="1"/>
  <c r="BE1792" i="64"/>
  <c r="BE1794" i="64" s="1"/>
  <c r="AQ2522" i="64" a="1"/>
  <c r="AQ2522" i="64" s="1"/>
  <c r="AQ1507" i="64" a="1"/>
  <c r="AQ1507" i="64" s="1"/>
  <c r="AQ1886" i="64" a="1"/>
  <c r="AQ1886" i="64" s="1"/>
  <c r="AQ1894" i="64" s="1"/>
  <c r="AQ1673" i="64" a="1"/>
  <c r="AQ1673" i="64" s="1"/>
  <c r="AQ1665" i="64" a="1"/>
  <c r="AQ1665" i="64" s="1"/>
  <c r="AQ1667" i="64" a="1"/>
  <c r="AQ1667" i="64" s="1"/>
  <c r="AQ1214" i="64" a="1"/>
  <c r="AQ1214" i="64" s="1"/>
  <c r="AQ997" i="64" a="1"/>
  <c r="AQ997" i="64" s="1"/>
  <c r="CG732" i="64" a="1"/>
  <c r="AQ1751" i="64" a="1"/>
  <c r="AQ575" i="64" a="1"/>
  <c r="AM621" i="64" a="1"/>
  <c r="AQ698" i="64" a="1"/>
  <c r="AQ599" i="64" a="1"/>
  <c r="CG1136" i="64" a="1"/>
  <c r="AQ437" i="64" a="1"/>
  <c r="CG1046" i="64"/>
  <c r="AQ414" i="64" a="1"/>
  <c r="CF1023" i="64" a="1"/>
  <c r="CG772" i="64" a="1"/>
  <c r="AQ390" i="64" a="1"/>
  <c r="AQ2186" i="64" a="1"/>
  <c r="AR2240" i="64" a="1"/>
  <c r="AR2206" i="64" a="1"/>
  <c r="AQ2165" i="64" a="1"/>
  <c r="AQ1666" i="64" a="1"/>
  <c r="AQ2143" i="64" a="1"/>
  <c r="CG1021" i="64" a="1"/>
  <c r="CE1024" i="64" a="1"/>
  <c r="AQ1215" i="64" a="1"/>
  <c r="AQ1643" i="64" a="1"/>
  <c r="AQ1750" i="64" a="1"/>
  <c r="AQ998" i="64" a="1"/>
  <c r="AQ1506" i="64" a="1"/>
  <c r="CG973" i="64" l="1"/>
  <c r="CG974" i="64" s="1"/>
  <c r="CG976" i="64" s="1"/>
  <c r="CH971" i="64" a="1"/>
  <c r="CH971" i="64" s="1"/>
  <c r="CH972" i="64" a="1"/>
  <c r="CH972" i="64" s="1"/>
  <c r="L56" i="1170"/>
  <c r="CL48" i="1170"/>
  <c r="CL23" i="1170"/>
  <c r="CL33" i="1170"/>
  <c r="CL37" i="1170"/>
  <c r="CL52" i="1170"/>
  <c r="K56" i="1170"/>
  <c r="O56" i="1170"/>
  <c r="M56" i="1170"/>
  <c r="CL35" i="1170"/>
  <c r="CL50" i="1170"/>
  <c r="CK53" i="1170"/>
  <c r="CK22" i="861" s="1"/>
  <c r="P48" i="1170"/>
  <c r="CK38" i="1170"/>
  <c r="CK17" i="861" s="1"/>
  <c r="CJ55" i="1170"/>
  <c r="CI56" i="1170"/>
  <c r="N56" i="1170"/>
  <c r="CL51" i="1170"/>
  <c r="CL36" i="1170"/>
  <c r="CL34" i="1170"/>
  <c r="P34" i="1170" s="1"/>
  <c r="CL49" i="1170"/>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8" i="861"/>
  <c r="CH1045" i="64" a="1"/>
  <c r="CH1045" i="64" s="1"/>
  <c r="AC1895" i="64" a="1"/>
  <c r="AC1895" i="64" s="1"/>
  <c r="AC1888" i="64" s="1"/>
  <c r="AC1889"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B46" i="861"/>
  <c r="CB87" i="861" s="1"/>
  <c r="CI3" i="64"/>
  <c r="CI1" i="64"/>
  <c r="CJ2" i="64"/>
  <c r="CH24" i="864"/>
  <c r="CH94"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69" i="64"/>
  <c r="AQ437" i="64"/>
  <c r="AR2052" i="64" a="1"/>
  <c r="AR2052" i="64" s="1"/>
  <c r="AR2053" i="64" a="1"/>
  <c r="AR2053" i="64" s="1"/>
  <c r="AR2058" i="64" a="1"/>
  <c r="AR2058" i="64" s="1"/>
  <c r="AR2054" i="64" a="1"/>
  <c r="AR2054" i="64" s="1"/>
  <c r="AR2059" i="64" a="1"/>
  <c r="AR2059" i="64" s="1"/>
  <c r="AR2060" i="64" a="1"/>
  <c r="AR2060" i="64" s="1"/>
  <c r="AR2056" i="64" a="1"/>
  <c r="AR2056" i="64" s="1"/>
  <c r="AR2057" i="64" a="1"/>
  <c r="AR2057" i="64" s="1"/>
  <c r="AR2055" i="64" a="1"/>
  <c r="AR2055" i="64" s="1"/>
  <c r="AQ2061" i="64"/>
  <c r="AR435" i="64" a="1"/>
  <c r="AR435" i="64" s="1"/>
  <c r="AR413" i="64" a="1"/>
  <c r="AR413" i="64" s="1"/>
  <c r="AR436" i="64" a="1"/>
  <c r="AR436" i="64" s="1"/>
  <c r="AQ414" i="64"/>
  <c r="AR2240" i="64"/>
  <c r="AR2206" i="64"/>
  <c r="DC2443" i="64"/>
  <c r="DG1406" i="64"/>
  <c r="DH1404" i="64"/>
  <c r="DI2422" i="64"/>
  <c r="DI2424" i="64" s="1"/>
  <c r="AQ2165" i="64"/>
  <c r="AQ2143" i="64"/>
  <c r="AR2498" i="64" a="1"/>
  <c r="AR2498" i="64" s="1"/>
  <c r="AR2144" i="64" a="1"/>
  <c r="AR2144" i="64" s="1"/>
  <c r="AR2164" i="64" a="1"/>
  <c r="AR2164" i="64" s="1"/>
  <c r="CA1859" i="64"/>
  <c r="CB1857" i="64"/>
  <c r="CB1836" i="64"/>
  <c r="CB1838" i="64" s="1"/>
  <c r="CC1814" i="64"/>
  <c r="CC1816" i="64" s="1"/>
  <c r="AN1769" i="64"/>
  <c r="AN1771" i="64" s="1"/>
  <c r="AN1772" i="64" s="1"/>
  <c r="AO1760" i="64"/>
  <c r="AP1758" i="64"/>
  <c r="AP1767" i="64"/>
  <c r="AP1759" i="64"/>
  <c r="AP1768" i="64"/>
  <c r="AR1763" i="64" a="1"/>
  <c r="AR1763" i="64" s="1"/>
  <c r="AR1764" i="64" a="1"/>
  <c r="AR1764" i="64" s="1"/>
  <c r="AR1754" i="64" a="1"/>
  <c r="AR1754" i="64" s="1"/>
  <c r="AR1755" i="64" a="1"/>
  <c r="AR1755" i="64" s="1"/>
  <c r="AQ1751" i="64"/>
  <c r="AQ1750" i="64"/>
  <c r="AR1745" i="64" a="1"/>
  <c r="AR1745" i="64" s="1"/>
  <c r="AR1746" i="64" a="1"/>
  <c r="AR1746" i="64" s="1"/>
  <c r="AQ2186" i="64"/>
  <c r="AR2185" i="64" a="1"/>
  <c r="AR2185" i="64" s="1"/>
  <c r="AR573" i="64" a="1"/>
  <c r="AR573" i="64" s="1"/>
  <c r="AM621" i="64"/>
  <c r="AN620" i="64" a="1"/>
  <c r="AN620" i="64" s="1"/>
  <c r="AS1955" i="64"/>
  <c r="AS1956" i="64" s="1"/>
  <c r="AQ1506" i="64"/>
  <c r="AQ1215" i="64"/>
  <c r="AQ1666" i="64"/>
  <c r="AQ1643"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5" i="64" a="1"/>
  <c r="AR2395" i="64" s="1"/>
  <c r="AR2472" i="64" a="1"/>
  <c r="AR2472" i="64" s="1"/>
  <c r="AR2446" i="64" a="1"/>
  <c r="AR2446" i="64" s="1"/>
  <c r="AR2421" i="64" a="1"/>
  <c r="AR2421" i="64" s="1"/>
  <c r="AR1642" i="64" a="1"/>
  <c r="AR1642" i="64" s="1"/>
  <c r="AR89" i="64" a="1"/>
  <c r="AR89" i="64" s="1"/>
  <c r="AR90" i="64" a="1"/>
  <c r="AR90" i="64" s="1"/>
  <c r="AR91" i="64" a="1"/>
  <c r="AR91" i="64" s="1"/>
  <c r="AR92" i="64" a="1"/>
  <c r="AR92" i="64" s="1"/>
  <c r="AQ93" i="64"/>
  <c r="AR1587" i="64" a="1"/>
  <c r="AR1587" i="64" s="1"/>
  <c r="AR1588" i="64" s="1"/>
  <c r="AR389" i="64" a="1"/>
  <c r="AR389" i="64" s="1"/>
  <c r="BF1792" i="64"/>
  <c r="BF1794" i="64" s="1"/>
  <c r="AR2522" i="64" a="1"/>
  <c r="AR2522" i="64" s="1"/>
  <c r="AR1507" i="64" a="1"/>
  <c r="AR1507" i="64" s="1"/>
  <c r="AR1886" i="64" a="1"/>
  <c r="AR1886" i="64" s="1"/>
  <c r="AR1894" i="64" s="1"/>
  <c r="AR1673" i="64" a="1"/>
  <c r="AR1673" i="64" s="1"/>
  <c r="AR1667" i="64" a="1"/>
  <c r="AR1667" i="64" s="1"/>
  <c r="AR1665" i="64" a="1"/>
  <c r="AR1665" i="64" s="1"/>
  <c r="AR1214" i="64" a="1"/>
  <c r="AR1214" i="64" s="1"/>
  <c r="AR997" i="64" a="1"/>
  <c r="AR997" i="64" s="1"/>
  <c r="AN621" i="64" a="1"/>
  <c r="AR698" i="64" a="1"/>
  <c r="AR437" i="64" a="1"/>
  <c r="CH1046" i="64"/>
  <c r="AR575" i="64" a="1"/>
  <c r="AR2143" i="64" a="1"/>
  <c r="AS2206" i="64" a="1"/>
  <c r="CH732" i="64" a="1"/>
  <c r="CH1021" i="64" a="1"/>
  <c r="AR599" i="64" a="1"/>
  <c r="CH772" i="64" a="1"/>
  <c r="CH1136" i="64" a="1"/>
  <c r="CF1024" i="64" a="1"/>
  <c r="AR1666" i="64" a="1"/>
  <c r="AR414" i="64" a="1"/>
  <c r="AR2165" i="64" a="1"/>
  <c r="AR390" i="64" a="1"/>
  <c r="AS2240" i="64" a="1"/>
  <c r="CG1023" i="64" a="1"/>
  <c r="AR2186" i="64" a="1"/>
  <c r="AR1506" i="64" a="1"/>
  <c r="AR1750" i="64" a="1"/>
  <c r="AR1215" i="64" a="1"/>
  <c r="AR1751" i="64" a="1"/>
  <c r="AR1643" i="64" a="1"/>
  <c r="AR998" i="64" a="1"/>
  <c r="CH973" i="64" l="1"/>
  <c r="CH974" i="64" s="1"/>
  <c r="CH976" i="64" s="1"/>
  <c r="CI971" i="64" a="1"/>
  <c r="CI971" i="64" s="1"/>
  <c r="CI972" i="64" a="1"/>
  <c r="CI972" i="64" s="1"/>
  <c r="M51" i="1170"/>
  <c r="P51" i="1170"/>
  <c r="P35" i="1170"/>
  <c r="CK55" i="1170"/>
  <c r="P52" i="1170"/>
  <c r="P37" i="1170"/>
  <c r="M49" i="1170"/>
  <c r="P49" i="1170"/>
  <c r="M34" i="1170"/>
  <c r="CL38" i="1170"/>
  <c r="CL17" i="861" s="1"/>
  <c r="P33" i="1170"/>
  <c r="M23" i="1170"/>
  <c r="P23" i="1170"/>
  <c r="CJ56" i="1170"/>
  <c r="P50" i="1170"/>
  <c r="CL53" i="1170"/>
  <c r="CL22" i="861" s="1"/>
  <c r="M36" i="1170"/>
  <c r="P36" i="1170"/>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8" i="861"/>
  <c r="CO29" i="861" s="1"/>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C46" i="861"/>
  <c r="CC87" i="861" s="1"/>
  <c r="CJ1" i="64"/>
  <c r="CK2" i="64"/>
  <c r="CJ3" i="64"/>
  <c r="CI70" i="863" a="1"/>
  <c r="CI70" i="863" s="1"/>
  <c r="CI66" i="863" a="1"/>
  <c r="CI66" i="863" s="1"/>
  <c r="CI68" i="863" a="1"/>
  <c r="CI68" i="863" s="1"/>
  <c r="CI4" i="863"/>
  <c r="CJ22" i="864"/>
  <c r="CJ21" i="864"/>
  <c r="CJ3" i="864"/>
  <c r="CJ4" i="864" s="1"/>
  <c r="CJ1" i="864"/>
  <c r="CJ20" i="864"/>
  <c r="CK2" i="864"/>
  <c r="CK23" i="864" s="1"/>
  <c r="CI24" i="864"/>
  <c r="CI94"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69" i="64"/>
  <c r="AR437" i="64"/>
  <c r="AS2052" i="64" a="1"/>
  <c r="AS2052" i="64" s="1"/>
  <c r="AS2053" i="64" a="1"/>
  <c r="AS2053" i="64" s="1"/>
  <c r="AS2054" i="64" a="1"/>
  <c r="AS2054" i="64" s="1"/>
  <c r="AS2055" i="64" a="1"/>
  <c r="AS2055" i="64" s="1"/>
  <c r="AS2056" i="64" a="1"/>
  <c r="AS2056" i="64" s="1"/>
  <c r="AS2057" i="64" a="1"/>
  <c r="AS2057" i="64" s="1"/>
  <c r="AS2058" i="64" a="1"/>
  <c r="AS2058" i="64" s="1"/>
  <c r="AS2059" i="64" a="1"/>
  <c r="AS2059" i="64" s="1"/>
  <c r="AS2060" i="64" a="1"/>
  <c r="AS2060" i="64" s="1"/>
  <c r="AR2061" i="64"/>
  <c r="AS413" i="64" a="1"/>
  <c r="AS413" i="64" s="1"/>
  <c r="AS436" i="64" a="1"/>
  <c r="AS436" i="64" s="1"/>
  <c r="AS435" i="64" a="1"/>
  <c r="AS435" i="64" s="1"/>
  <c r="AR414" i="64"/>
  <c r="AS2240" i="64"/>
  <c r="AS2206" i="64"/>
  <c r="DE2392" i="64"/>
  <c r="DE2469" i="64"/>
  <c r="DE2495" i="64"/>
  <c r="DH1406" i="64"/>
  <c r="DI1404" i="64"/>
  <c r="DJ2422" i="64"/>
  <c r="DJ2424" i="64" s="1"/>
  <c r="AR2165" i="64"/>
  <c r="AR2143" i="64"/>
  <c r="AS2498" i="64" a="1"/>
  <c r="AS2498" i="64" s="1"/>
  <c r="AS2164" i="64" a="1"/>
  <c r="AS2164" i="64" s="1"/>
  <c r="AS2144" i="64" a="1"/>
  <c r="AS2144" i="64" s="1"/>
  <c r="CB1859" i="64"/>
  <c r="CC1857" i="64"/>
  <c r="CC1836" i="64"/>
  <c r="CC1838" i="64" s="1"/>
  <c r="CD1814" i="64"/>
  <c r="CD1816" i="64" s="1"/>
  <c r="AO1769" i="64"/>
  <c r="AO1771" i="64" s="1"/>
  <c r="AO1772" i="64" s="1"/>
  <c r="AP1760" i="64"/>
  <c r="AQ1758" i="64"/>
  <c r="AQ1767" i="64"/>
  <c r="AQ1759" i="64"/>
  <c r="AQ1768" i="64"/>
  <c r="AS1764" i="64" a="1"/>
  <c r="AS1764" i="64" s="1"/>
  <c r="AS1763" i="64" a="1"/>
  <c r="AS1763" i="64" s="1"/>
  <c r="AS1755" i="64" a="1"/>
  <c r="AS1755" i="64" s="1"/>
  <c r="AS1754" i="64" a="1"/>
  <c r="AS1754" i="64" s="1"/>
  <c r="AR1751" i="64"/>
  <c r="AR1750" i="64"/>
  <c r="AS1745" i="64" a="1"/>
  <c r="AS1745" i="64" s="1"/>
  <c r="AS1746" i="64" a="1"/>
  <c r="AS1746" i="64" s="1"/>
  <c r="AR2186" i="64"/>
  <c r="AS2185" i="64" a="1"/>
  <c r="AS2185" i="64" s="1"/>
  <c r="AS573" i="64" a="1"/>
  <c r="AS573" i="64" s="1"/>
  <c r="AN621" i="64"/>
  <c r="AO620" i="64" a="1"/>
  <c r="AO620" i="64" s="1"/>
  <c r="AT1955" i="64"/>
  <c r="AT1956" i="64" s="1"/>
  <c r="AR1215" i="64"/>
  <c r="AR1666" i="64"/>
  <c r="AR1506" i="64"/>
  <c r="AR1643" i="64"/>
  <c r="AR998" i="64"/>
  <c r="AR575" i="64"/>
  <c r="AR390" i="64"/>
  <c r="AR599" i="64"/>
  <c r="AD1885" i="64"/>
  <c r="AD1891"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5" i="64" a="1"/>
  <c r="AS2395" i="64" s="1"/>
  <c r="AS2472" i="64" a="1"/>
  <c r="AS2472" i="64" s="1"/>
  <c r="AS2446" i="64" a="1"/>
  <c r="AS2446" i="64" s="1"/>
  <c r="AS2421" i="64" a="1"/>
  <c r="AS2421" i="64" s="1"/>
  <c r="AS1642" i="64" a="1"/>
  <c r="AS1642" i="64" s="1"/>
  <c r="AS89" i="64" a="1"/>
  <c r="AS89" i="64" s="1"/>
  <c r="AS90" i="64" a="1"/>
  <c r="AS90" i="64" s="1"/>
  <c r="AS91" i="64" a="1"/>
  <c r="AS91" i="64" s="1"/>
  <c r="AS92" i="64" a="1"/>
  <c r="AS92" i="64" s="1"/>
  <c r="AR93" i="64"/>
  <c r="AS1587" i="64" a="1"/>
  <c r="AS1587" i="64" s="1"/>
  <c r="AS1588" i="64" s="1"/>
  <c r="AS389" i="64" a="1"/>
  <c r="AS389" i="64" s="1"/>
  <c r="BG1792" i="64"/>
  <c r="BG1794" i="64" s="1"/>
  <c r="AS2522" i="64" a="1"/>
  <c r="AS2522" i="64" s="1"/>
  <c r="AS1507" i="64" a="1"/>
  <c r="AS1507" i="64" s="1"/>
  <c r="AS1886" i="64" a="1"/>
  <c r="AS1886" i="64" s="1"/>
  <c r="AS1894" i="64" s="1"/>
  <c r="AS1667" i="64" a="1"/>
  <c r="AS1667" i="64" s="1"/>
  <c r="AS1673" i="64" a="1"/>
  <c r="AS1673" i="64" s="1"/>
  <c r="AS1665" i="64" a="1"/>
  <c r="AS1665" i="64" s="1"/>
  <c r="AS1214" i="64" a="1"/>
  <c r="AS1214" i="64" s="1"/>
  <c r="AS997" i="64" a="1"/>
  <c r="AS997" i="64" s="1"/>
  <c r="CH1023" i="64" a="1"/>
  <c r="AS1506" i="64" a="1"/>
  <c r="AT2206" i="64" a="1"/>
  <c r="AT2240" i="64" a="1"/>
  <c r="CI1136" i="64" a="1"/>
  <c r="CI1046" i="64"/>
  <c r="AS599" i="64" a="1"/>
  <c r="AS575" i="64" a="1"/>
  <c r="AS390" i="64" a="1"/>
  <c r="CG1024" i="64" a="1"/>
  <c r="AS1215" i="64" a="1"/>
  <c r="AS1750" i="64" a="1"/>
  <c r="AS698" i="64" a="1"/>
  <c r="AS414" i="64" a="1"/>
  <c r="AS1666" i="64" a="1"/>
  <c r="CI1021" i="64" a="1"/>
  <c r="AS437" i="64" a="1"/>
  <c r="CI772" i="64" a="1"/>
  <c r="AS2165" i="64" a="1"/>
  <c r="AS2186" i="64" a="1"/>
  <c r="AS2143" i="64" a="1"/>
  <c r="CI732" i="64" a="1"/>
  <c r="AS998" i="64" a="1"/>
  <c r="AO621" i="64" a="1"/>
  <c r="AS1643" i="64" a="1"/>
  <c r="AS1751" i="64" a="1"/>
  <c r="CI973" i="64" l="1"/>
  <c r="CI974" i="64" s="1"/>
  <c r="CI976" i="64" s="1"/>
  <c r="CJ971" i="64" a="1"/>
  <c r="CJ971" i="64" s="1"/>
  <c r="CJ972" i="64" a="1"/>
  <c r="CJ972" i="64" s="1"/>
  <c r="P53" i="1170"/>
  <c r="P22" i="861" s="1"/>
  <c r="CK56" i="1170"/>
  <c r="CL55" i="1170"/>
  <c r="P38" i="1170"/>
  <c r="P17" i="861"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45" i="64" a="1"/>
  <c r="CJ1045" i="64" s="1"/>
  <c r="AD1895" i="64" a="1"/>
  <c r="AD1895" i="64" s="1"/>
  <c r="AD1888" i="64" s="1"/>
  <c r="AD1889"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D46" i="861"/>
  <c r="CD87" i="861" s="1"/>
  <c r="CK1" i="64"/>
  <c r="CL2" i="64"/>
  <c r="CK3" i="64"/>
  <c r="CI32" i="861"/>
  <c r="CL5" i="861"/>
  <c r="M49" i="861"/>
  <c r="M46" i="861"/>
  <c r="M87" i="861" s="1"/>
  <c r="K49" i="861"/>
  <c r="K26" i="861"/>
  <c r="P26" i="861"/>
  <c r="O46" i="861"/>
  <c r="O87" i="861" s="1"/>
  <c r="M26" i="861"/>
  <c r="N49" i="861"/>
  <c r="L46" i="861"/>
  <c r="L87" i="861" s="1"/>
  <c r="L32" i="861"/>
  <c r="L26" i="861"/>
  <c r="K46" i="861"/>
  <c r="K87" i="861" s="1"/>
  <c r="N32" i="861"/>
  <c r="P49" i="861"/>
  <c r="N46" i="861"/>
  <c r="N87" i="861" s="1"/>
  <c r="O32" i="861"/>
  <c r="K43" i="861"/>
  <c r="N26" i="861"/>
  <c r="K32" i="861"/>
  <c r="O49" i="861"/>
  <c r="K95" i="861"/>
  <c r="L49"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4"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69" i="64"/>
  <c r="AS437" i="64"/>
  <c r="AT2052" i="64" a="1"/>
  <c r="AT2052" i="64" s="1"/>
  <c r="AT2053" i="64" a="1"/>
  <c r="AT2053" i="64" s="1"/>
  <c r="AT2054" i="64" a="1"/>
  <c r="AT2054" i="64" s="1"/>
  <c r="AT2055" i="64" a="1"/>
  <c r="AT2055" i="64" s="1"/>
  <c r="AT2058" i="64" a="1"/>
  <c r="AT2058" i="64" s="1"/>
  <c r="AT2056" i="64" a="1"/>
  <c r="AT2056" i="64" s="1"/>
  <c r="AT2059" i="64" a="1"/>
  <c r="AT2059" i="64" s="1"/>
  <c r="AT2060" i="64" a="1"/>
  <c r="AT2060" i="64" s="1"/>
  <c r="AT2057" i="64" a="1"/>
  <c r="AT2057" i="64" s="1"/>
  <c r="AS2061" i="64"/>
  <c r="AT436" i="64" a="1"/>
  <c r="AT436" i="64" s="1"/>
  <c r="AT413" i="64" a="1"/>
  <c r="AT413" i="64" s="1"/>
  <c r="AT435" i="64" a="1"/>
  <c r="AT435" i="64" s="1"/>
  <c r="AS414" i="64"/>
  <c r="AT2240" i="64"/>
  <c r="AT2206" i="64"/>
  <c r="DD2443" i="64"/>
  <c r="DI1406" i="64"/>
  <c r="DJ1404" i="64"/>
  <c r="DK2422" i="64"/>
  <c r="DK2424" i="64" s="1"/>
  <c r="AS2143" i="64"/>
  <c r="AS2165" i="64"/>
  <c r="AT2498" i="64" a="1"/>
  <c r="AT2498" i="64" s="1"/>
  <c r="AT2144" i="64" a="1"/>
  <c r="AT2144" i="64" s="1"/>
  <c r="AT2164" i="64" a="1"/>
  <c r="AT2164" i="64" s="1"/>
  <c r="CC1859" i="64"/>
  <c r="CD1857" i="64"/>
  <c r="CD1836" i="64"/>
  <c r="CD1838" i="64" s="1"/>
  <c r="CE1814" i="64"/>
  <c r="CE1816" i="64" s="1"/>
  <c r="AP1769" i="64"/>
  <c r="AP1771" i="64" s="1"/>
  <c r="AP1772" i="64" s="1"/>
  <c r="AQ1760" i="64"/>
  <c r="AR1758" i="64"/>
  <c r="AR1767" i="64"/>
  <c r="AR1759" i="64"/>
  <c r="AR1768" i="64"/>
  <c r="AT1764" i="64" a="1"/>
  <c r="AT1764" i="64" s="1"/>
  <c r="AT1763" i="64" a="1"/>
  <c r="AT1763" i="64" s="1"/>
  <c r="AT1754" i="64" a="1"/>
  <c r="AT1754" i="64" s="1"/>
  <c r="AT1755" i="64" a="1"/>
  <c r="AT1755" i="64" s="1"/>
  <c r="AS1751" i="64"/>
  <c r="AS1750" i="64"/>
  <c r="AT1745" i="64" a="1"/>
  <c r="AT1745" i="64" s="1"/>
  <c r="AT1746" i="64" a="1"/>
  <c r="AT1746" i="64" s="1"/>
  <c r="AS2186" i="64"/>
  <c r="AT2185" i="64" a="1"/>
  <c r="AT2185" i="64" s="1"/>
  <c r="AT573" i="64" a="1"/>
  <c r="AT573" i="64" s="1"/>
  <c r="AO621" i="64"/>
  <c r="AU1955" i="64"/>
  <c r="AU1956" i="64" s="1"/>
  <c r="AP620" i="64" a="1"/>
  <c r="AP620" i="64" s="1"/>
  <c r="AS1666" i="64"/>
  <c r="AS1506" i="64"/>
  <c r="AS1215" i="64"/>
  <c r="AS1643"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5" i="64" a="1"/>
  <c r="AT2395" i="64" s="1"/>
  <c r="AT2472" i="64" a="1"/>
  <c r="AT2472" i="64" s="1"/>
  <c r="AT2446" i="64" a="1"/>
  <c r="AT2446" i="64" s="1"/>
  <c r="AT2421" i="64" a="1"/>
  <c r="AT2421" i="64" s="1"/>
  <c r="AT1642" i="64" a="1"/>
  <c r="AT1642" i="64" s="1"/>
  <c r="AT91" i="64" a="1"/>
  <c r="AT91" i="64" s="1"/>
  <c r="AT89" i="64" a="1"/>
  <c r="AT89" i="64" s="1"/>
  <c r="AT90" i="64" a="1"/>
  <c r="AT90" i="64" s="1"/>
  <c r="AT92" i="64" a="1"/>
  <c r="AT92" i="64" s="1"/>
  <c r="AS93" i="64"/>
  <c r="AT1587" i="64" a="1"/>
  <c r="AT1587" i="64" s="1"/>
  <c r="AT1588" i="64" s="1"/>
  <c r="AT389" i="64" a="1"/>
  <c r="AT389" i="64" s="1"/>
  <c r="BH1792" i="64"/>
  <c r="BH1794" i="64" s="1"/>
  <c r="AT2522" i="64" a="1"/>
  <c r="AT2522" i="64" s="1"/>
  <c r="AT1507" i="64" a="1"/>
  <c r="AT1507" i="64" s="1"/>
  <c r="AT1886" i="64" a="1"/>
  <c r="AT1886" i="64" s="1"/>
  <c r="AT1894" i="64" s="1"/>
  <c r="AT1667" i="64" a="1"/>
  <c r="AT1667" i="64" s="1"/>
  <c r="AT1673" i="64" a="1"/>
  <c r="AT1673" i="64" s="1"/>
  <c r="AT1665" i="64" a="1"/>
  <c r="AT1665" i="64" s="1"/>
  <c r="AT1214" i="64" a="1"/>
  <c r="AT1214" i="64" s="1"/>
  <c r="AT997" i="64" a="1"/>
  <c r="AT997" i="64" s="1"/>
  <c r="CJ1046" i="64"/>
  <c r="AT1643" i="64" a="1"/>
  <c r="AP621" i="64" a="1"/>
  <c r="CJ732" i="64" a="1"/>
  <c r="CI1023" i="64" a="1"/>
  <c r="CJ1136" i="64" a="1"/>
  <c r="AT414" i="64" a="1"/>
  <c r="AT575" i="64" a="1"/>
  <c r="AT2186" i="64" a="1"/>
  <c r="CJ772" i="64" a="1"/>
  <c r="AT599" i="64" a="1"/>
  <c r="AT1751" i="64" a="1"/>
  <c r="AT2165" i="64" a="1"/>
  <c r="CJ1021" i="64" a="1"/>
  <c r="AU2240" i="64" a="1"/>
  <c r="AT698" i="64" a="1"/>
  <c r="AU2206" i="64" a="1"/>
  <c r="AT1666" i="64" a="1"/>
  <c r="AT2143" i="64" a="1"/>
  <c r="CH1024" i="64" a="1"/>
  <c r="AT1215" i="64" a="1"/>
  <c r="AT437" i="64" a="1"/>
  <c r="AT1750" i="64" a="1"/>
  <c r="AT1506" i="64" a="1"/>
  <c r="AT998" i="64" a="1"/>
  <c r="AT390" i="64" a="1"/>
  <c r="CJ973" i="64" l="1"/>
  <c r="CJ974" i="64" s="1"/>
  <c r="CJ976" i="64" s="1"/>
  <c r="CK971" i="64" a="1"/>
  <c r="CK971" i="64" s="1"/>
  <c r="CK972" i="64" a="1"/>
  <c r="CK972" i="64" s="1"/>
  <c r="CL56" i="1170"/>
  <c r="P55" i="1170"/>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E46" i="861"/>
  <c r="CE87" i="861" s="1"/>
  <c r="CL1" i="64"/>
  <c r="CL3" i="64"/>
  <c r="CL972" i="64" s="1" a="1"/>
  <c r="CL972" i="64" s="1"/>
  <c r="CK24" i="864"/>
  <c r="CK94" i="861" s="1"/>
  <c r="CL56" i="863" a="1"/>
  <c r="CL56" i="863" s="1"/>
  <c r="CL54" i="863" a="1"/>
  <c r="CL54" i="863" s="1"/>
  <c r="CL55" i="863" a="1"/>
  <c r="CL55" i="863" s="1"/>
  <c r="CL38" i="863"/>
  <c r="CL53" i="863" a="1"/>
  <c r="CL53" i="863" s="1"/>
  <c r="CL52" i="863" a="1"/>
  <c r="CL52" i="863" s="1"/>
  <c r="CL39" i="863"/>
  <c r="CL41" i="863"/>
  <c r="CL3" i="863"/>
  <c r="CL1" i="863"/>
  <c r="K70" i="861"/>
  <c r="CK42" i="863"/>
  <c r="CK21" i="863" s="1"/>
  <c r="CK43" i="863"/>
  <c r="CJ32"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2" i="64" a="1"/>
  <c r="AU2052" i="64" s="1"/>
  <c r="AU2053" i="64" a="1"/>
  <c r="AU2053" i="64" s="1"/>
  <c r="AU2054" i="64" a="1"/>
  <c r="AU2054" i="64" s="1"/>
  <c r="AU2058" i="64" a="1"/>
  <c r="AU2058" i="64" s="1"/>
  <c r="AU2056" i="64" a="1"/>
  <c r="AU2056" i="64" s="1"/>
  <c r="AU2059" i="64" a="1"/>
  <c r="AU2059" i="64" s="1"/>
  <c r="AU2060" i="64" a="1"/>
  <c r="AU2060" i="64" s="1"/>
  <c r="AU2057" i="64" a="1"/>
  <c r="AU2057" i="64" s="1"/>
  <c r="AU2055" i="64" a="1"/>
  <c r="AU2055" i="64" s="1"/>
  <c r="AS2069" i="64"/>
  <c r="AT2061" i="64"/>
  <c r="AU413" i="64" a="1"/>
  <c r="AU413" i="64" s="1"/>
  <c r="AU436" i="64" a="1"/>
  <c r="AU436" i="64" s="1"/>
  <c r="AU435" i="64" a="1"/>
  <c r="AU435" i="64" s="1"/>
  <c r="AT414" i="64"/>
  <c r="AU2206" i="64"/>
  <c r="AU2240" i="64"/>
  <c r="DF2469" i="64"/>
  <c r="DF2495" i="64"/>
  <c r="DF2392" i="64"/>
  <c r="DJ1406" i="64"/>
  <c r="DK1404" i="64"/>
  <c r="DL2422" i="64"/>
  <c r="DL2424" i="64" s="1"/>
  <c r="AT2165" i="64"/>
  <c r="AT2143" i="64"/>
  <c r="AU2498" i="64" a="1"/>
  <c r="AU2498" i="64" s="1"/>
  <c r="AU2144" i="64" a="1"/>
  <c r="AU2144" i="64" s="1"/>
  <c r="AU2164" i="64" a="1"/>
  <c r="AU2164" i="64" s="1"/>
  <c r="CE1857" i="64"/>
  <c r="CD1859" i="64"/>
  <c r="CE1836" i="64"/>
  <c r="CE1838" i="64" s="1"/>
  <c r="CF1814" i="64"/>
  <c r="CF1816" i="64" s="1"/>
  <c r="AR1760" i="64"/>
  <c r="AQ1769" i="64"/>
  <c r="AR1769" i="64"/>
  <c r="AS1759" i="64"/>
  <c r="AS1768" i="64"/>
  <c r="AS1758" i="64"/>
  <c r="AS1767" i="64"/>
  <c r="AU1764" i="64" a="1"/>
  <c r="AU1764" i="64" s="1"/>
  <c r="AU1763" i="64" a="1"/>
  <c r="AU1763" i="64" s="1"/>
  <c r="AU1755" i="64" a="1"/>
  <c r="AU1755" i="64" s="1"/>
  <c r="AU1754" i="64" a="1"/>
  <c r="AU1754" i="64" s="1"/>
  <c r="AT1751" i="64"/>
  <c r="AT1750" i="64"/>
  <c r="AU1745" i="64" a="1"/>
  <c r="AU1745" i="64" s="1"/>
  <c r="AU1746" i="64" a="1"/>
  <c r="AU1746" i="64" s="1"/>
  <c r="AT2186" i="64"/>
  <c r="AU2185" i="64" a="1"/>
  <c r="AU2185" i="64" s="1"/>
  <c r="AU573" i="64" a="1"/>
  <c r="AU573" i="64" s="1"/>
  <c r="AP621" i="64"/>
  <c r="AQ620" i="64" a="1"/>
  <c r="AQ620" i="64" s="1"/>
  <c r="AV1955" i="64"/>
  <c r="AV1956" i="64" s="1"/>
  <c r="AT1506" i="64"/>
  <c r="AT1215" i="64"/>
  <c r="AT1666" i="64"/>
  <c r="AT1643" i="64"/>
  <c r="AT998" i="64"/>
  <c r="AT390" i="64"/>
  <c r="AT599" i="64"/>
  <c r="AT575" i="64"/>
  <c r="AE1885" i="64"/>
  <c r="AE1891"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5" i="64" a="1"/>
  <c r="AU2395" i="64" s="1"/>
  <c r="AU2472" i="64" a="1"/>
  <c r="AU2472" i="64" s="1"/>
  <c r="AU2446" i="64" a="1"/>
  <c r="AU2446" i="64" s="1"/>
  <c r="AU2421" i="64" a="1"/>
  <c r="AU2421" i="64" s="1"/>
  <c r="AU1642" i="64" a="1"/>
  <c r="AU1642" i="64" s="1"/>
  <c r="AT93" i="64"/>
  <c r="AU90" i="64" a="1"/>
  <c r="AU90" i="64" s="1"/>
  <c r="AU91" i="64" a="1"/>
  <c r="AU91" i="64" s="1"/>
  <c r="AU92" i="64" a="1"/>
  <c r="AU92" i="64" s="1"/>
  <c r="AU89" i="64" a="1"/>
  <c r="AU89" i="64" s="1"/>
  <c r="AU1587" i="64" a="1"/>
  <c r="AU1587" i="64" s="1"/>
  <c r="AU1588" i="64" s="1"/>
  <c r="AU389" i="64" a="1"/>
  <c r="AU389" i="64" s="1"/>
  <c r="BI1792" i="64"/>
  <c r="BI1794" i="64" s="1"/>
  <c r="AU2522" i="64" a="1"/>
  <c r="AU2522" i="64" s="1"/>
  <c r="AU1507" i="64" a="1"/>
  <c r="AU1507" i="64" s="1"/>
  <c r="AU1886" i="64" a="1"/>
  <c r="AU1886" i="64" s="1"/>
  <c r="AU1894" i="64" s="1"/>
  <c r="AU1667" i="64" a="1"/>
  <c r="AU1667" i="64" s="1"/>
  <c r="AU1673" i="64" a="1"/>
  <c r="AU1673" i="64" s="1"/>
  <c r="AU1665" i="64" a="1"/>
  <c r="AU1665" i="64" s="1"/>
  <c r="AU1214" i="64" a="1"/>
  <c r="AU1214" i="64" s="1"/>
  <c r="AU997" i="64" a="1"/>
  <c r="AU997" i="64" s="1"/>
  <c r="CI1024" i="64" a="1"/>
  <c r="AU1751" i="64" a="1"/>
  <c r="CK1021" i="64" a="1"/>
  <c r="CK772" i="64" a="1"/>
  <c r="AU575" i="64" a="1"/>
  <c r="AU414" i="64" a="1"/>
  <c r="CJ1023" i="64" a="1"/>
  <c r="AU2143" i="64" a="1"/>
  <c r="AU2186" i="64" a="1"/>
  <c r="AU1215" i="64" a="1"/>
  <c r="CK1046" i="64"/>
  <c r="AV2206" i="64" a="1"/>
  <c r="AU698" i="64" a="1"/>
  <c r="AU437" i="64" a="1"/>
  <c r="AV2240" i="64" a="1"/>
  <c r="AU1750" i="64" a="1"/>
  <c r="AU1666" i="64" a="1"/>
  <c r="AU998" i="64" a="1"/>
  <c r="AU1643" i="64" a="1"/>
  <c r="AU1506" i="64" a="1"/>
  <c r="CK1136" i="64" a="1"/>
  <c r="AU599" i="64" a="1"/>
  <c r="AU2165" i="64" a="1"/>
  <c r="AU390" i="64" a="1"/>
  <c r="CK732" i="64" a="1"/>
  <c r="AQ621" i="64" a="1"/>
  <c r="CK973" i="64" l="1"/>
  <c r="CK974" i="64" s="1"/>
  <c r="CK976" i="64" s="1"/>
  <c r="CL971" i="64" a="1"/>
  <c r="CL971" i="64" s="1"/>
  <c r="CL973" i="64" s="1"/>
  <c r="CL974" i="64" s="1"/>
  <c r="CL976" i="64" s="1"/>
  <c r="L976" i="64"/>
  <c r="K976" i="64"/>
  <c r="M976" i="64"/>
  <c r="O976" i="64"/>
  <c r="P56" i="1170"/>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33" i="861"/>
  <c r="CO37" i="861" s="1"/>
  <c r="CO39" i="861" s="1"/>
  <c r="CO40"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6" i="64"/>
  <c r="L1551" i="64"/>
  <c r="O1551" i="64"/>
  <c r="L1794" i="64"/>
  <c r="L1560" i="64"/>
  <c r="N1887" i="64"/>
  <c r="L1887" i="64"/>
  <c r="N1859" i="64"/>
  <c r="O1859" i="64"/>
  <c r="M1564" i="64"/>
  <c r="O1887" i="64"/>
  <c r="K1794" i="64"/>
  <c r="O1516" i="64"/>
  <c r="O1838" i="64"/>
  <c r="K1516" i="64"/>
  <c r="K1859" i="64"/>
  <c r="M1551" i="64"/>
  <c r="P1516" i="64"/>
  <c r="N1551" i="64"/>
  <c r="P1887" i="64"/>
  <c r="N1816" i="64"/>
  <c r="O1552" i="64"/>
  <c r="M1838" i="64"/>
  <c r="O1560" i="64"/>
  <c r="P1564" i="64"/>
  <c r="K1887" i="64"/>
  <c r="K1838" i="64"/>
  <c r="K1552" i="64"/>
  <c r="N1560" i="64"/>
  <c r="L1516" i="64"/>
  <c r="M1816" i="64"/>
  <c r="M1516" i="64"/>
  <c r="K1816" i="64"/>
  <c r="L1816" i="64"/>
  <c r="L1564" i="64"/>
  <c r="P1551" i="64"/>
  <c r="L1838" i="64"/>
  <c r="M1859" i="64"/>
  <c r="M1560" i="64"/>
  <c r="M1794" i="64"/>
  <c r="P1552" i="64"/>
  <c r="L1552" i="64"/>
  <c r="K1560" i="64"/>
  <c r="M1552" i="64"/>
  <c r="N1552" i="64"/>
  <c r="L1859" i="64"/>
  <c r="M1887" i="64"/>
  <c r="O1564" i="64"/>
  <c r="N1838" i="64"/>
  <c r="N1516" i="64"/>
  <c r="N1564" i="64"/>
  <c r="K1551" i="64"/>
  <c r="P1560" i="64"/>
  <c r="K1564" i="64"/>
  <c r="AQ1771" i="64"/>
  <c r="AQ1772" i="64" s="1"/>
  <c r="K1023" i="64"/>
  <c r="K1021" i="64"/>
  <c r="K1046" i="64"/>
  <c r="K1024" i="64"/>
  <c r="L1023" i="64"/>
  <c r="L1021" i="64"/>
  <c r="L1046" i="64"/>
  <c r="L1024" i="64"/>
  <c r="CL1045" i="64" a="1"/>
  <c r="CL1045" i="64" s="1"/>
  <c r="AE1895" i="64" a="1"/>
  <c r="AE1895" i="64" s="1"/>
  <c r="AE1888"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F46" i="861"/>
  <c r="CF87" i="861" s="1"/>
  <c r="CL4" i="64"/>
  <c r="K511" i="64" s="1"/>
  <c r="L507" i="64" s="1"/>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4" i="861" s="1"/>
  <c r="M21" i="864"/>
  <c r="L20" i="864"/>
  <c r="M20" i="864"/>
  <c r="K24" i="864"/>
  <c r="K94" i="861" s="1"/>
  <c r="L22" i="864"/>
  <c r="P22" i="864"/>
  <c r="N22" i="864"/>
  <c r="P20" i="864"/>
  <c r="L24" i="864"/>
  <c r="L94" i="861" s="1"/>
  <c r="N20" i="864"/>
  <c r="O21" i="864"/>
  <c r="M22" i="864"/>
  <c r="K22" i="864"/>
  <c r="N21" i="864"/>
  <c r="L21" i="864"/>
  <c r="K20" i="864"/>
  <c r="P21" i="864"/>
  <c r="K21" i="864"/>
  <c r="O20" i="864"/>
  <c r="O24" i="864"/>
  <c r="O94"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69" i="64"/>
  <c r="AU437" i="64"/>
  <c r="AV2058" i="64" a="1"/>
  <c r="AV2058" i="64" s="1"/>
  <c r="AV2052" i="64" a="1"/>
  <c r="AV2052" i="64" s="1"/>
  <c r="AV2054" i="64" a="1"/>
  <c r="AV2054" i="64" s="1"/>
  <c r="AV2053" i="64" a="1"/>
  <c r="AV2053" i="64" s="1"/>
  <c r="AV2056" i="64" a="1"/>
  <c r="AV2056" i="64" s="1"/>
  <c r="AV2059" i="64" a="1"/>
  <c r="AV2059" i="64" s="1"/>
  <c r="AV2060" i="64" a="1"/>
  <c r="AV2060" i="64" s="1"/>
  <c r="AV2057" i="64" a="1"/>
  <c r="AV2057" i="64" s="1"/>
  <c r="AV2055" i="64" a="1"/>
  <c r="AV2055" i="64" s="1"/>
  <c r="AU2061" i="64"/>
  <c r="AV413" i="64" a="1"/>
  <c r="AV413" i="64" s="1"/>
  <c r="AV436" i="64" a="1"/>
  <c r="AV436" i="64" s="1"/>
  <c r="AV435" i="64" a="1"/>
  <c r="AV435" i="64" s="1"/>
  <c r="AU414" i="64"/>
  <c r="AV2206" i="64"/>
  <c r="AV2240" i="64"/>
  <c r="DE2443" i="64"/>
  <c r="DK1406" i="64"/>
  <c r="DL1404" i="64"/>
  <c r="AU2165" i="64"/>
  <c r="AU2143" i="64"/>
  <c r="AV2498" i="64" a="1"/>
  <c r="AV2498" i="64" s="1"/>
  <c r="AV2144" i="64" a="1"/>
  <c r="AV2144" i="64" s="1"/>
  <c r="AV2164" i="64" a="1"/>
  <c r="AV2164" i="64" s="1"/>
  <c r="CE1859" i="64"/>
  <c r="CF1857" i="64"/>
  <c r="CF1836" i="64"/>
  <c r="CF1838" i="64" s="1"/>
  <c r="CG1814" i="64"/>
  <c r="CG1816" i="64" s="1"/>
  <c r="AS1760" i="64"/>
  <c r="AR1771" i="64"/>
  <c r="AR1772" i="64" s="1"/>
  <c r="AS1769" i="64"/>
  <c r="AT1758" i="64"/>
  <c r="AT1767" i="64"/>
  <c r="AT1759" i="64"/>
  <c r="AT1768" i="64"/>
  <c r="AV1763" i="64" a="1"/>
  <c r="AV1763" i="64" s="1"/>
  <c r="AV1764" i="64" a="1"/>
  <c r="AV1764" i="64" s="1"/>
  <c r="AV1755" i="64" a="1"/>
  <c r="AV1755" i="64" s="1"/>
  <c r="AV1754" i="64" a="1"/>
  <c r="AV1754" i="64" s="1"/>
  <c r="AU1751" i="64"/>
  <c r="AU1750" i="64"/>
  <c r="AV1745" i="64" a="1"/>
  <c r="AV1745" i="64" s="1"/>
  <c r="AV1746" i="64" a="1"/>
  <c r="AV1746" i="64" s="1"/>
  <c r="AU2186" i="64"/>
  <c r="AV2185" i="64" a="1"/>
  <c r="AV2185" i="64" s="1"/>
  <c r="AV573" i="64" a="1"/>
  <c r="AV573" i="64" s="1"/>
  <c r="AQ621" i="64"/>
  <c r="AW1955" i="64"/>
  <c r="AW1956" i="64" s="1"/>
  <c r="AR620" i="64" a="1"/>
  <c r="AR620" i="64" s="1"/>
  <c r="AU1215" i="64"/>
  <c r="AU1666" i="64"/>
  <c r="AU1506" i="64"/>
  <c r="AU1643"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5" i="64" a="1"/>
  <c r="AV2395" i="64" s="1"/>
  <c r="AV2472" i="64" a="1"/>
  <c r="AV2472" i="64" s="1"/>
  <c r="AV2446" i="64" a="1"/>
  <c r="AV2446" i="64" s="1"/>
  <c r="AV2421" i="64" a="1"/>
  <c r="AV2421" i="64" s="1"/>
  <c r="AV1642" i="64" a="1"/>
  <c r="AV1642" i="64" s="1"/>
  <c r="AU93" i="64"/>
  <c r="AV89" i="64" a="1"/>
  <c r="AV89" i="64" s="1"/>
  <c r="AV90" i="64" a="1"/>
  <c r="AV90" i="64" s="1"/>
  <c r="AV91" i="64" a="1"/>
  <c r="AV91" i="64" s="1"/>
  <c r="AV92" i="64" a="1"/>
  <c r="AV92" i="64" s="1"/>
  <c r="AV1587" i="64" a="1"/>
  <c r="AV1587" i="64" s="1"/>
  <c r="AV1588" i="64" s="1"/>
  <c r="AV389" i="64" a="1"/>
  <c r="AV389" i="64" s="1"/>
  <c r="BJ1792" i="64"/>
  <c r="BJ1794" i="64" s="1"/>
  <c r="AV2522" i="64" a="1"/>
  <c r="AV2522" i="64" s="1"/>
  <c r="AV1507" i="64" a="1"/>
  <c r="AV1507" i="64" s="1"/>
  <c r="AV1886" i="64" a="1"/>
  <c r="AV1886" i="64" s="1"/>
  <c r="AV1894" i="64" s="1"/>
  <c r="AV1673" i="64" a="1"/>
  <c r="AV1673" i="64" s="1"/>
  <c r="AV1665" i="64" a="1"/>
  <c r="AV1665" i="64" s="1"/>
  <c r="AV1667" i="64" a="1"/>
  <c r="AV1667" i="64" s="1"/>
  <c r="AV1214" i="64" a="1"/>
  <c r="AV1214" i="64" s="1"/>
  <c r="AV997" i="64" a="1"/>
  <c r="AV997" i="64" s="1"/>
  <c r="AV698" i="64" a="1"/>
  <c r="AV2143" i="64" a="1"/>
  <c r="AV390" i="64" a="1"/>
  <c r="AV2165" i="64" a="1"/>
  <c r="AW2206" i="64" a="1"/>
  <c r="AV575" i="64" a="1"/>
  <c r="AV2186" i="64" a="1"/>
  <c r="CL1136" i="64" a="1"/>
  <c r="AV437" i="64" a="1"/>
  <c r="AV599" i="64" a="1"/>
  <c r="AV1506" i="64" a="1"/>
  <c r="AV998" i="64" a="1"/>
  <c r="CK1023" i="64" a="1"/>
  <c r="AV1666" i="64" a="1"/>
  <c r="AV414" i="64" a="1"/>
  <c r="CJ1024" i="64" a="1"/>
  <c r="CL732" i="64" a="1"/>
  <c r="AV1643" i="64" a="1"/>
  <c r="CL772" i="64" a="1"/>
  <c r="AW2240" i="64" a="1"/>
  <c r="CL1046" i="64"/>
  <c r="AV1751" i="64" a="1"/>
  <c r="CL1021" i="64" a="1"/>
  <c r="AR621" i="64" a="1"/>
  <c r="AV1215" i="64" a="1"/>
  <c r="AV1750" i="64" a="1"/>
  <c r="P974" i="64" l="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6" i="64"/>
  <c r="O2330" i="64"/>
  <c r="N1857" i="64"/>
  <c r="K1814" i="64"/>
  <c r="O1895" i="64"/>
  <c r="M1857" i="64"/>
  <c r="L1792" i="64"/>
  <c r="K1836" i="64"/>
  <c r="M1814" i="64"/>
  <c r="M1792" i="64"/>
  <c r="O1508" i="64"/>
  <c r="L1836" i="64"/>
  <c r="O1836" i="64"/>
  <c r="N1814" i="64"/>
  <c r="L1857" i="64"/>
  <c r="O1857" i="64"/>
  <c r="K2330" i="64"/>
  <c r="L2330" i="64"/>
  <c r="L1895" i="64"/>
  <c r="M1836" i="64"/>
  <c r="P1508" i="64"/>
  <c r="M1895" i="64"/>
  <c r="K1792" i="64"/>
  <c r="M2330" i="64"/>
  <c r="P2330" i="64"/>
  <c r="L1814" i="64"/>
  <c r="K1857" i="64"/>
  <c r="L1508" i="64"/>
  <c r="N1895" i="64"/>
  <c r="P1895" i="64"/>
  <c r="N1508" i="64"/>
  <c r="N2330" i="64"/>
  <c r="K1508" i="64"/>
  <c r="O1814" i="64"/>
  <c r="K1895" i="64"/>
  <c r="K2069" i="64"/>
  <c r="K1957" i="64"/>
  <c r="K1506" i="64"/>
  <c r="K1925" i="64"/>
  <c r="K1889" i="64"/>
  <c r="L1506" i="64"/>
  <c r="L2069"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94" i="861" s="1"/>
  <c r="CL94" i="861"/>
  <c r="CG46" i="861"/>
  <c r="CG87" i="861" s="1"/>
  <c r="P24" i="864"/>
  <c r="P94"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69" i="64"/>
  <c r="AV437" i="64"/>
  <c r="AV2061" i="64"/>
  <c r="AW2053" i="64" a="1"/>
  <c r="AW2053" i="64" s="1"/>
  <c r="AW2054" i="64" a="1"/>
  <c r="AW2054" i="64" s="1"/>
  <c r="AW2055" i="64" a="1"/>
  <c r="AW2055" i="64" s="1"/>
  <c r="AW2056" i="64" a="1"/>
  <c r="AW2056" i="64" s="1"/>
  <c r="AW2057" i="64" a="1"/>
  <c r="AW2057" i="64" s="1"/>
  <c r="AW2052" i="64" a="1"/>
  <c r="AW2052" i="64" s="1"/>
  <c r="AW2058" i="64" a="1"/>
  <c r="AW2058" i="64" s="1"/>
  <c r="AW2059" i="64" a="1"/>
  <c r="AW2059" i="64" s="1"/>
  <c r="AW2060" i="64" a="1"/>
  <c r="AW2060" i="64" s="1"/>
  <c r="AW413" i="64" a="1"/>
  <c r="AW413" i="64" s="1"/>
  <c r="AW436" i="64" a="1"/>
  <c r="AW436" i="64" s="1"/>
  <c r="AW435" i="64" a="1"/>
  <c r="AW435" i="64" s="1"/>
  <c r="AV414" i="64"/>
  <c r="AW2240" i="64"/>
  <c r="AW2206" i="64"/>
  <c r="DG2495" i="64"/>
  <c r="DG2392" i="64"/>
  <c r="DG2469" i="64"/>
  <c r="DL1406" i="64"/>
  <c r="AV2165" i="64"/>
  <c r="AV2143" i="64"/>
  <c r="AW2498" i="64" a="1"/>
  <c r="AW2498" i="64" s="1"/>
  <c r="AW2144" i="64" a="1"/>
  <c r="AW2144" i="64" s="1"/>
  <c r="AW2164" i="64" a="1"/>
  <c r="AW2164" i="64" s="1"/>
  <c r="CF1859" i="64"/>
  <c r="CG1857" i="64"/>
  <c r="CG1836" i="64"/>
  <c r="CG1838" i="64" s="1"/>
  <c r="CH1814" i="64"/>
  <c r="CH1816" i="64" s="1"/>
  <c r="AS1771" i="64"/>
  <c r="AS1772" i="64" s="1"/>
  <c r="AT1760" i="64"/>
  <c r="AU1758" i="64"/>
  <c r="AU1767" i="64"/>
  <c r="AU1759" i="64"/>
  <c r="AU1768" i="64"/>
  <c r="AW1764" i="64" a="1"/>
  <c r="AW1764" i="64" s="1"/>
  <c r="AW1763" i="64" a="1"/>
  <c r="AW1763" i="64" s="1"/>
  <c r="AW1755" i="64" a="1"/>
  <c r="AW1755" i="64" s="1"/>
  <c r="AW1754" i="64" a="1"/>
  <c r="AW1754" i="64" s="1"/>
  <c r="AV1751" i="64"/>
  <c r="AV1750" i="64"/>
  <c r="AW1745" i="64" a="1"/>
  <c r="AW1745" i="64" s="1"/>
  <c r="AW1746" i="64" a="1"/>
  <c r="AW1746" i="64" s="1"/>
  <c r="AV2186" i="64"/>
  <c r="AW2185" i="64" a="1"/>
  <c r="AW2185" i="64" s="1"/>
  <c r="AW573" i="64" a="1"/>
  <c r="AW573" i="64" s="1"/>
  <c r="AR621" i="64"/>
  <c r="AS620" i="64" a="1"/>
  <c r="AS620" i="64" s="1"/>
  <c r="AX1955" i="64"/>
  <c r="AX1956" i="64" s="1"/>
  <c r="AE1889" i="64"/>
  <c r="AF1885" i="64" s="1"/>
  <c r="AF1891" i="64" s="1"/>
  <c r="AV1215" i="64"/>
  <c r="AV1506" i="64"/>
  <c r="AV1666" i="64"/>
  <c r="AV1643"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5" i="64" a="1"/>
  <c r="AW2395" i="64" s="1"/>
  <c r="AW2472" i="64" a="1"/>
  <c r="AW2472" i="64" s="1"/>
  <c r="AW2446" i="64" a="1"/>
  <c r="AW2446" i="64" s="1"/>
  <c r="AW2421" i="64" a="1"/>
  <c r="AW2421" i="64" s="1"/>
  <c r="AW1642" i="64" a="1"/>
  <c r="AW1642" i="64" s="1"/>
  <c r="AW90" i="64" a="1"/>
  <c r="AW90" i="64" s="1"/>
  <c r="AW91" i="64" a="1"/>
  <c r="AW91" i="64" s="1"/>
  <c r="AW92" i="64" a="1"/>
  <c r="AW92" i="64" s="1"/>
  <c r="AW89" i="64" a="1"/>
  <c r="AW89" i="64" s="1"/>
  <c r="AV93" i="64"/>
  <c r="AW1587" i="64" a="1"/>
  <c r="AW1587" i="64" s="1"/>
  <c r="AW1588" i="64" s="1"/>
  <c r="AW389" i="64" a="1"/>
  <c r="AW389" i="64" s="1"/>
  <c r="BK1792" i="64"/>
  <c r="BK1794" i="64" s="1"/>
  <c r="AW2522" i="64" a="1"/>
  <c r="AW2522" i="64" s="1"/>
  <c r="AW1507" i="64" a="1"/>
  <c r="AW1507" i="64" s="1"/>
  <c r="AW1886" i="64" a="1"/>
  <c r="AW1886" i="64" s="1"/>
  <c r="AW1894" i="64" s="1"/>
  <c r="AW1673" i="64" a="1"/>
  <c r="AW1673" i="64" s="1"/>
  <c r="AW1665" i="64" a="1"/>
  <c r="AW1665" i="64" s="1"/>
  <c r="AW1667" i="64" a="1"/>
  <c r="AW1667" i="64" s="1"/>
  <c r="AW1214" i="64" a="1"/>
  <c r="AW1214" i="64" s="1"/>
  <c r="AW997" i="64" a="1"/>
  <c r="AW997" i="64" s="1"/>
  <c r="AW1643" i="64" a="1"/>
  <c r="AW698" i="64" a="1"/>
  <c r="AW1666" i="64" a="1"/>
  <c r="CK1024" i="64" a="1"/>
  <c r="AX2240" i="64" a="1"/>
  <c r="AW2143" i="64" a="1"/>
  <c r="AX2206" i="64" a="1"/>
  <c r="CL1023" i="64" a="1"/>
  <c r="AW437" i="64" a="1"/>
  <c r="AW2186" i="64" a="1"/>
  <c r="AW2165" i="64" a="1"/>
  <c r="AW1750" i="64" a="1"/>
  <c r="AW599" i="64" a="1"/>
  <c r="AW575" i="64" a="1"/>
  <c r="AW414" i="64" a="1"/>
  <c r="AW998" i="64" a="1"/>
  <c r="AW1751" i="64" a="1"/>
  <c r="AW1215" i="64" a="1"/>
  <c r="AW390" i="64" a="1"/>
  <c r="AS621" i="64" a="1"/>
  <c r="AW1506" i="64" a="1"/>
  <c r="N976" i="64" l="1"/>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5" i="64" a="1"/>
  <c r="AF1895" i="64" s="1"/>
  <c r="AF1888"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CH46" i="861"/>
  <c r="CH87" i="861" s="1"/>
  <c r="CL32" i="861"/>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69" i="64"/>
  <c r="AW437" i="64"/>
  <c r="AW2061" i="64"/>
  <c r="AX2052" i="64" a="1"/>
  <c r="AX2052" i="64" s="1"/>
  <c r="AX2053" i="64" a="1"/>
  <c r="AX2053" i="64" s="1"/>
  <c r="AX2054" i="64" a="1"/>
  <c r="AX2054" i="64" s="1"/>
  <c r="AX2055" i="64" a="1"/>
  <c r="AX2055" i="64" s="1"/>
  <c r="AX2056" i="64" a="1"/>
  <c r="AX2056" i="64" s="1"/>
  <c r="AX2058" i="64" a="1"/>
  <c r="AX2058" i="64" s="1"/>
  <c r="AX2057" i="64" a="1"/>
  <c r="AX2057" i="64" s="1"/>
  <c r="AX2059" i="64" a="1"/>
  <c r="AX2059" i="64" s="1"/>
  <c r="AX2060" i="64" a="1"/>
  <c r="AX2060" i="64" s="1"/>
  <c r="AX435" i="64" a="1"/>
  <c r="AX435" i="64" s="1"/>
  <c r="AX413" i="64" a="1"/>
  <c r="AX413" i="64" s="1"/>
  <c r="AX436" i="64" a="1"/>
  <c r="AX436" i="64" s="1"/>
  <c r="AW414" i="64"/>
  <c r="AX2206" i="64"/>
  <c r="AX2240" i="64"/>
  <c r="DF2443" i="64"/>
  <c r="AW2165" i="64"/>
  <c r="AW2143" i="64"/>
  <c r="AX2498" i="64" a="1"/>
  <c r="AX2498" i="64" s="1"/>
  <c r="AX2144" i="64" a="1"/>
  <c r="AX2144" i="64" s="1"/>
  <c r="AX2164" i="64" a="1"/>
  <c r="AX2164" i="64" s="1"/>
  <c r="CG1859" i="64"/>
  <c r="CH1857" i="64"/>
  <c r="CH1836" i="64"/>
  <c r="CH1838" i="64" s="1"/>
  <c r="CI1814" i="64"/>
  <c r="CI1816" i="64" s="1"/>
  <c r="AT1769" i="64"/>
  <c r="AU1760" i="64"/>
  <c r="AV1758" i="64"/>
  <c r="AV1767" i="64"/>
  <c r="AV1759" i="64"/>
  <c r="AV1768" i="64"/>
  <c r="AX1764" i="64" a="1"/>
  <c r="AX1764" i="64" s="1"/>
  <c r="AX1763" i="64" a="1"/>
  <c r="AX1763" i="64" s="1"/>
  <c r="AX1754" i="64" a="1"/>
  <c r="AX1754" i="64" s="1"/>
  <c r="AX1755" i="64" a="1"/>
  <c r="AX1755" i="64" s="1"/>
  <c r="AW1751" i="64"/>
  <c r="AW1750" i="64"/>
  <c r="AX1745" i="64" a="1"/>
  <c r="AX1745" i="64" s="1"/>
  <c r="AX1746" i="64" a="1"/>
  <c r="AX1746" i="64" s="1"/>
  <c r="AW2186" i="64"/>
  <c r="AX2185" i="64" a="1"/>
  <c r="AX2185" i="64" s="1"/>
  <c r="AX573" i="64" a="1"/>
  <c r="AX573" i="64" s="1"/>
  <c r="AS621" i="64"/>
  <c r="AY1955" i="64"/>
  <c r="AY1956" i="64" s="1"/>
  <c r="AT620" i="64" a="1"/>
  <c r="AT620" i="64" s="1"/>
  <c r="AW1506" i="64"/>
  <c r="AW1215" i="64"/>
  <c r="AW1666" i="64"/>
  <c r="AW1643"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5" i="64" a="1"/>
  <c r="AX2395" i="64" s="1"/>
  <c r="AX2421" i="64" a="1"/>
  <c r="AX2421" i="64" s="1"/>
  <c r="AX2446" i="64" a="1"/>
  <c r="AX2446" i="64" s="1"/>
  <c r="AX2472" i="64" a="1"/>
  <c r="AX2472" i="64" s="1"/>
  <c r="AX1642" i="64" a="1"/>
  <c r="AX1642" i="64" s="1"/>
  <c r="AW93" i="64"/>
  <c r="AX90" i="64" a="1"/>
  <c r="AX90" i="64" s="1"/>
  <c r="AX91" i="64" a="1"/>
  <c r="AX91" i="64" s="1"/>
  <c r="AX92" i="64" a="1"/>
  <c r="AX92" i="64" s="1"/>
  <c r="AX89" i="64" a="1"/>
  <c r="AX89" i="64" s="1"/>
  <c r="AX1587" i="64" a="1"/>
  <c r="AX1587" i="64" s="1"/>
  <c r="AX1588" i="64" s="1"/>
  <c r="AX389" i="64" a="1"/>
  <c r="AX389" i="64" s="1"/>
  <c r="BL1792" i="64"/>
  <c r="BL1794" i="64" s="1"/>
  <c r="AX2522" i="64" a="1"/>
  <c r="AX2522" i="64" s="1"/>
  <c r="AX1507" i="64" a="1"/>
  <c r="AX1507" i="64" s="1"/>
  <c r="AX1886" i="64" a="1"/>
  <c r="AX1886" i="64" s="1"/>
  <c r="AX1894" i="64" s="1"/>
  <c r="AX1665" i="64" a="1"/>
  <c r="AX1665" i="64" s="1"/>
  <c r="AX1673" i="64" a="1"/>
  <c r="AX1673" i="64" s="1"/>
  <c r="AX1667" i="64" a="1"/>
  <c r="AX1667" i="64" s="1"/>
  <c r="AX1214" i="64" a="1"/>
  <c r="AX1214" i="64" s="1"/>
  <c r="AX997" i="64" a="1"/>
  <c r="AX997" i="64" s="1"/>
  <c r="AX599" i="64" a="1"/>
  <c r="AX414" i="64" a="1"/>
  <c r="CL1024" i="64" a="1"/>
  <c r="AX437" i="64" a="1"/>
  <c r="AX2186" i="64" a="1"/>
  <c r="AX1506" i="64" a="1"/>
  <c r="AY2240" i="64" a="1"/>
  <c r="AY2206" i="64" a="1"/>
  <c r="AX698" i="64" a="1"/>
  <c r="AX2165" i="64" a="1"/>
  <c r="AX1751" i="64" a="1"/>
  <c r="AX2143" i="64" a="1"/>
  <c r="AX575" i="64" a="1"/>
  <c r="AT621" i="64" a="1"/>
  <c r="AX1666" i="64" a="1"/>
  <c r="AX390" i="64" a="1"/>
  <c r="AX1643" i="64" a="1"/>
  <c r="AX1750" i="64" a="1"/>
  <c r="AX998" i="64" a="1"/>
  <c r="AX1215" i="64" a="1"/>
  <c r="AO508" i="64" l="1"/>
  <c r="AO510" i="64" s="1"/>
  <c r="AO500" i="64" s="1"/>
  <c r="AO502" i="64" s="1"/>
  <c r="L127" i="64"/>
  <c r="L145" i="64" s="1"/>
  <c r="M127" i="64"/>
  <c r="N127" i="64"/>
  <c r="N145" i="64" s="1"/>
  <c r="P127" i="64"/>
  <c r="CK142" i="64"/>
  <c r="CJ144" i="64"/>
  <c r="CJ145" i="64" s="1"/>
  <c r="AT1771" i="64"/>
  <c r="AT1772"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CI46" i="861"/>
  <c r="CI87" i="861" s="1"/>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69" i="64"/>
  <c r="AX2061" i="64"/>
  <c r="AY2052" i="64" a="1"/>
  <c r="AY2052" i="64" s="1"/>
  <c r="AY2053" i="64" a="1"/>
  <c r="AY2053" i="64" s="1"/>
  <c r="AY2054" i="64" a="1"/>
  <c r="AY2054" i="64" s="1"/>
  <c r="AY2055" i="64" a="1"/>
  <c r="AY2055" i="64" s="1"/>
  <c r="AY2056" i="64" a="1"/>
  <c r="AY2056" i="64" s="1"/>
  <c r="AY2057" i="64" a="1"/>
  <c r="AY2057" i="64" s="1"/>
  <c r="AY2059" i="64" a="1"/>
  <c r="AY2059" i="64" s="1"/>
  <c r="AY2060" i="64" a="1"/>
  <c r="AY2060" i="64" s="1"/>
  <c r="AY2058" i="64" a="1"/>
  <c r="AY2058" i="64" s="1"/>
  <c r="AY435" i="64" a="1"/>
  <c r="AY435" i="64" s="1"/>
  <c r="AY413" i="64" a="1"/>
  <c r="AY413" i="64" s="1"/>
  <c r="AY436" i="64" a="1"/>
  <c r="AY436" i="64" s="1"/>
  <c r="AX414" i="64"/>
  <c r="AY2240" i="64"/>
  <c r="AY2206" i="64"/>
  <c r="DH2495" i="64"/>
  <c r="DH2392" i="64"/>
  <c r="DH2469" i="64"/>
  <c r="AX2165" i="64"/>
  <c r="AX2143" i="64"/>
  <c r="AY2498" i="64" a="1"/>
  <c r="AY2498" i="64" s="1"/>
  <c r="AY2144" i="64" a="1"/>
  <c r="AY2144" i="64" s="1"/>
  <c r="AY2164" i="64" a="1"/>
  <c r="AY2164" i="64" s="1"/>
  <c r="CI1857" i="64"/>
  <c r="CH1859" i="64"/>
  <c r="CI1836" i="64"/>
  <c r="CI1838" i="64" s="1"/>
  <c r="CJ1814" i="64"/>
  <c r="CJ1816" i="64" s="1"/>
  <c r="AU1769" i="64"/>
  <c r="AU1771" i="64" s="1"/>
  <c r="AU1772" i="64" s="1"/>
  <c r="AV1760" i="64"/>
  <c r="AW1758" i="64"/>
  <c r="AW1767" i="64"/>
  <c r="AW1759" i="64"/>
  <c r="AW1768" i="64"/>
  <c r="AY1764" i="64" a="1"/>
  <c r="AY1764" i="64" s="1"/>
  <c r="AY1763" i="64" a="1"/>
  <c r="AY1763" i="64" s="1"/>
  <c r="AY1755" i="64" a="1"/>
  <c r="AY1755" i="64" s="1"/>
  <c r="AY1754" i="64" a="1"/>
  <c r="AY1754" i="64" s="1"/>
  <c r="AX1751" i="64"/>
  <c r="AX1750" i="64"/>
  <c r="AY1745" i="64" a="1"/>
  <c r="AY1745" i="64" s="1"/>
  <c r="AY1746" i="64" a="1"/>
  <c r="AY1746" i="64" s="1"/>
  <c r="AX2186" i="64"/>
  <c r="AY2185" i="64" a="1"/>
  <c r="AY2185" i="64" s="1"/>
  <c r="AY573" i="64" a="1"/>
  <c r="AY573" i="64" s="1"/>
  <c r="AT621" i="64"/>
  <c r="AU620" i="64" a="1"/>
  <c r="AU620" i="64" s="1"/>
  <c r="AZ1955" i="64"/>
  <c r="AZ1956" i="64" s="1"/>
  <c r="AF1889" i="64"/>
  <c r="AG1885" i="64" s="1"/>
  <c r="AG1891" i="64" s="1"/>
  <c r="AX1506" i="64"/>
  <c r="AX1215" i="64"/>
  <c r="AX1666" i="64"/>
  <c r="AX1643"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5" i="64" a="1"/>
  <c r="AY2395" i="64" s="1"/>
  <c r="AY2421" i="64" a="1"/>
  <c r="AY2421" i="64" s="1"/>
  <c r="AY2472" i="64" a="1"/>
  <c r="AY2472" i="64" s="1"/>
  <c r="AY2446" i="64" a="1"/>
  <c r="AY2446" i="64" s="1"/>
  <c r="AY1642" i="64" a="1"/>
  <c r="AY1642" i="64" s="1"/>
  <c r="AX93" i="64"/>
  <c r="AY90" i="64" a="1"/>
  <c r="AY90" i="64" s="1"/>
  <c r="AY91" i="64" a="1"/>
  <c r="AY91" i="64" s="1"/>
  <c r="AY92" i="64" a="1"/>
  <c r="AY92" i="64" s="1"/>
  <c r="AY89" i="64" a="1"/>
  <c r="AY89" i="64" s="1"/>
  <c r="AY1587" i="64" a="1"/>
  <c r="AY1587" i="64" s="1"/>
  <c r="AY1588" i="64" s="1"/>
  <c r="AY389" i="64" a="1"/>
  <c r="AY389" i="64" s="1"/>
  <c r="BM1792" i="64"/>
  <c r="BM1794" i="64" s="1"/>
  <c r="AY2522" i="64" a="1"/>
  <c r="AY2522" i="64" s="1"/>
  <c r="AY1507" i="64" a="1"/>
  <c r="AY1507" i="64" s="1"/>
  <c r="AY1886" i="64" a="1"/>
  <c r="AY1886" i="64" s="1"/>
  <c r="AY1894" i="64" s="1"/>
  <c r="AY1667" i="64" a="1"/>
  <c r="AY1667" i="64" s="1"/>
  <c r="AY1665" i="64" a="1"/>
  <c r="AY1665" i="64" s="1"/>
  <c r="AY1673" i="64" a="1"/>
  <c r="AY1673" i="64" s="1"/>
  <c r="AY1214" i="64" a="1"/>
  <c r="AY1214" i="64" s="1"/>
  <c r="AY997" i="64" a="1"/>
  <c r="AY997" i="64" s="1"/>
  <c r="AY437" i="64" a="1"/>
  <c r="AY599" i="64" a="1"/>
  <c r="AU621" i="64" a="1"/>
  <c r="AY2143" i="64" a="1"/>
  <c r="AY575" i="64" a="1"/>
  <c r="AZ2240" i="64" a="1"/>
  <c r="AZ2206" i="64" a="1"/>
  <c r="AY2165" i="64" a="1"/>
  <c r="AY1666" i="64" a="1"/>
  <c r="AY1751" i="64" a="1"/>
  <c r="AY390" i="64" a="1"/>
  <c r="AY414" i="64" a="1"/>
  <c r="AY698" i="64" a="1"/>
  <c r="AY1506" i="64" a="1"/>
  <c r="AY2186" i="64" a="1"/>
  <c r="AY1750" i="64" a="1"/>
  <c r="AY998" i="64" a="1"/>
  <c r="AY1215" i="64" a="1"/>
  <c r="AY1643" i="64" a="1"/>
  <c r="AO511" i="64" l="1"/>
  <c r="AO516" i="64" s="1"/>
  <c r="AO503" i="64"/>
  <c r="CK144" i="64"/>
  <c r="CK145" i="64" s="1"/>
  <c r="CL142" i="64"/>
  <c r="M1024" i="64"/>
  <c r="N1024" i="64"/>
  <c r="O1024" i="64"/>
  <c r="P1024" i="64"/>
  <c r="AG1895" i="64" a="1"/>
  <c r="AG1895" i="64" s="1"/>
  <c r="AG1888" i="64" s="1"/>
  <c r="P842" i="64"/>
  <c r="P843" i="64" s="1"/>
  <c r="M843" i="64"/>
  <c r="CP91" i="861"/>
  <c r="CO62" i="861"/>
  <c r="CJ46" i="861"/>
  <c r="CJ87" i="861" s="1"/>
  <c r="CO86" i="861"/>
  <c r="CP18" i="861"/>
  <c r="CP28" i="861" s="1"/>
  <c r="CP29" i="861" s="1"/>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69" i="64"/>
  <c r="AY437" i="64"/>
  <c r="AY2061" i="64"/>
  <c r="AZ2052" i="64" a="1"/>
  <c r="AZ2052" i="64" s="1"/>
  <c r="AZ2053" i="64" a="1"/>
  <c r="AZ2053" i="64" s="1"/>
  <c r="AZ2058" i="64" a="1"/>
  <c r="AZ2058" i="64" s="1"/>
  <c r="AZ2055" i="64" a="1"/>
  <c r="AZ2055" i="64" s="1"/>
  <c r="AZ2057" i="64" a="1"/>
  <c r="AZ2057" i="64" s="1"/>
  <c r="AZ2059" i="64" a="1"/>
  <c r="AZ2059" i="64" s="1"/>
  <c r="AZ2060" i="64" a="1"/>
  <c r="AZ2060" i="64" s="1"/>
  <c r="AZ2054" i="64" a="1"/>
  <c r="AZ2054" i="64" s="1"/>
  <c r="AZ2056" i="64" a="1"/>
  <c r="AZ2056" i="64" s="1"/>
  <c r="AZ435" i="64" a="1"/>
  <c r="AZ435" i="64" s="1"/>
  <c r="AZ413" i="64" a="1"/>
  <c r="AZ413" i="64" s="1"/>
  <c r="AZ436" i="64" a="1"/>
  <c r="AZ436" i="64" s="1"/>
  <c r="AY414" i="64"/>
  <c r="AZ2206" i="64"/>
  <c r="AZ2240" i="64"/>
  <c r="DG2443" i="64"/>
  <c r="AY2165" i="64"/>
  <c r="AY2143" i="64"/>
  <c r="AZ2498" i="64" a="1"/>
  <c r="AZ2498" i="64" s="1"/>
  <c r="AZ2144" i="64" a="1"/>
  <c r="AZ2144" i="64" s="1"/>
  <c r="AZ2164" i="64" a="1"/>
  <c r="AZ2164" i="64" s="1"/>
  <c r="CI1859" i="64"/>
  <c r="CJ1857" i="64"/>
  <c r="CJ1836" i="64"/>
  <c r="CJ1838" i="64" s="1"/>
  <c r="CK1814" i="64"/>
  <c r="CK1816" i="64" s="1"/>
  <c r="AV1769" i="64"/>
  <c r="AV1771" i="64" s="1"/>
  <c r="AW1760" i="64"/>
  <c r="AX1759" i="64"/>
  <c r="AX1768" i="64"/>
  <c r="AX1758" i="64"/>
  <c r="AX1767" i="64"/>
  <c r="AZ1763" i="64" a="1"/>
  <c r="AZ1763" i="64" s="1"/>
  <c r="AZ1764" i="64" a="1"/>
  <c r="AZ1764" i="64" s="1"/>
  <c r="AZ1755" i="64" a="1"/>
  <c r="AZ1755" i="64" s="1"/>
  <c r="AZ1754" i="64" a="1"/>
  <c r="AZ1754" i="64" s="1"/>
  <c r="AY1751" i="64"/>
  <c r="AY1750" i="64"/>
  <c r="AZ1745" i="64" a="1"/>
  <c r="AZ1745" i="64" s="1"/>
  <c r="AZ1746" i="64" a="1"/>
  <c r="AZ1746" i="64" s="1"/>
  <c r="AY2186" i="64"/>
  <c r="AZ2185" i="64" a="1"/>
  <c r="AZ2185" i="64" s="1"/>
  <c r="AZ573" i="64" a="1"/>
  <c r="AZ573" i="64" s="1"/>
  <c r="AU621" i="64"/>
  <c r="BA1955" i="64"/>
  <c r="BA1956" i="64" s="1"/>
  <c r="AV620" i="64" a="1"/>
  <c r="AV620" i="64" s="1"/>
  <c r="AY1666" i="64"/>
  <c r="AY1506" i="64"/>
  <c r="AY1215" i="64"/>
  <c r="AY1643"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5" i="64" a="1"/>
  <c r="AZ2395" i="64" s="1"/>
  <c r="AZ2472" i="64" a="1"/>
  <c r="AZ2472" i="64" s="1"/>
  <c r="AZ2446" i="64" a="1"/>
  <c r="AZ2446" i="64" s="1"/>
  <c r="AZ2421" i="64" a="1"/>
  <c r="AZ2421" i="64" s="1"/>
  <c r="AZ1642" i="64" a="1"/>
  <c r="AZ1642" i="64" s="1"/>
  <c r="AY93" i="64"/>
  <c r="AZ89" i="64" a="1"/>
  <c r="AZ89" i="64" s="1"/>
  <c r="AZ90" i="64" a="1"/>
  <c r="AZ90" i="64" s="1"/>
  <c r="AZ91" i="64" a="1"/>
  <c r="AZ91" i="64" s="1"/>
  <c r="AZ92" i="64" a="1"/>
  <c r="AZ92" i="64" s="1"/>
  <c r="AZ1587" i="64" a="1"/>
  <c r="AZ1587" i="64" s="1"/>
  <c r="AZ1588" i="64" s="1"/>
  <c r="AZ389" i="64" a="1"/>
  <c r="AZ389" i="64" s="1"/>
  <c r="BN1792" i="64"/>
  <c r="AZ2522" i="64" a="1"/>
  <c r="AZ2522" i="64" s="1"/>
  <c r="AZ1507" i="64" a="1"/>
  <c r="AZ1507" i="64" s="1"/>
  <c r="AZ1886" i="64" a="1"/>
  <c r="AZ1886" i="64" s="1"/>
  <c r="AZ1894" i="64" s="1"/>
  <c r="AZ1667" i="64" a="1"/>
  <c r="AZ1667" i="64" s="1"/>
  <c r="AZ1673" i="64" a="1"/>
  <c r="AZ1673" i="64" s="1"/>
  <c r="AZ1665" i="64" a="1"/>
  <c r="AZ1665" i="64" s="1"/>
  <c r="AZ1214" i="64" a="1"/>
  <c r="AZ1214" i="64" s="1"/>
  <c r="AZ997" i="64" a="1"/>
  <c r="AZ997" i="64" s="1"/>
  <c r="AZ1666" i="64" a="1"/>
  <c r="AZ575" i="64" a="1"/>
  <c r="AV621" i="64" a="1"/>
  <c r="AZ437" i="64" a="1"/>
  <c r="AZ2143" i="64" a="1"/>
  <c r="AZ414" i="64" a="1"/>
  <c r="AZ1751" i="64" a="1"/>
  <c r="AZ599" i="64" a="1"/>
  <c r="BA2206" i="64" a="1"/>
  <c r="AZ698" i="64" a="1"/>
  <c r="AZ2165" i="64" a="1"/>
  <c r="AZ1643" i="64" a="1"/>
  <c r="AZ2186" i="64" a="1"/>
  <c r="AZ1506" i="64" a="1"/>
  <c r="BA2240" i="64" a="1"/>
  <c r="AZ998" i="64" a="1"/>
  <c r="AZ1750" i="64" a="1"/>
  <c r="AZ1215" i="64" a="1"/>
  <c r="AZ390" i="64" a="1"/>
  <c r="AO512" i="64" l="1"/>
  <c r="AP507" i="64"/>
  <c r="AO504" i="64"/>
  <c r="AP496" i="64"/>
  <c r="M142" i="64"/>
  <c r="N142" i="64"/>
  <c r="O142" i="64"/>
  <c r="P142" i="64"/>
  <c r="CL144" i="64"/>
  <c r="BN1794" i="64"/>
  <c r="N1792" i="64"/>
  <c r="CO91" i="861"/>
  <c r="CP86" i="861"/>
  <c r="CK46" i="861"/>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69" i="64"/>
  <c r="BA2052" i="64" a="1"/>
  <c r="BA2052" i="64" s="1"/>
  <c r="BA2053" i="64" a="1"/>
  <c r="BA2053" i="64" s="1"/>
  <c r="BA2054" i="64" a="1"/>
  <c r="BA2054" i="64" s="1"/>
  <c r="BA2055" i="64" a="1"/>
  <c r="BA2055" i="64" s="1"/>
  <c r="BA2056" i="64" a="1"/>
  <c r="BA2056" i="64" s="1"/>
  <c r="BA2057" i="64" a="1"/>
  <c r="BA2057" i="64" s="1"/>
  <c r="BA2059" i="64" a="1"/>
  <c r="BA2059" i="64" s="1"/>
  <c r="BA2060" i="64" a="1"/>
  <c r="BA2060" i="64" s="1"/>
  <c r="BA2058" i="64" a="1"/>
  <c r="BA2058" i="64" s="1"/>
  <c r="AZ2061" i="64"/>
  <c r="BA436" i="64" a="1"/>
  <c r="BA436" i="64" s="1"/>
  <c r="BA435" i="64" a="1"/>
  <c r="BA435" i="64" s="1"/>
  <c r="BA413" i="64" a="1"/>
  <c r="BA413" i="64" s="1"/>
  <c r="AZ414" i="64"/>
  <c r="BA2240" i="64"/>
  <c r="BA2206" i="64"/>
  <c r="DI2495" i="64"/>
  <c r="DI2469" i="64"/>
  <c r="DI2392" i="64"/>
  <c r="AZ2165" i="64"/>
  <c r="AZ2143" i="64"/>
  <c r="BA2498" i="64" a="1"/>
  <c r="BA2498" i="64" s="1"/>
  <c r="BA2144" i="64" a="1"/>
  <c r="BA2144" i="64" s="1"/>
  <c r="BA2164" i="64" a="1"/>
  <c r="BA2164" i="64" s="1"/>
  <c r="CJ1859" i="64"/>
  <c r="CK1857" i="64"/>
  <c r="CK1836" i="64"/>
  <c r="CK1838" i="64" s="1"/>
  <c r="CL1814" i="64"/>
  <c r="AV1772" i="64"/>
  <c r="AW1769" i="64"/>
  <c r="AW1771" i="64" s="1"/>
  <c r="AX1760" i="64"/>
  <c r="AY1758" i="64"/>
  <c r="AY1767" i="64"/>
  <c r="AY1759" i="64"/>
  <c r="AY1768" i="64"/>
  <c r="BA1764" i="64" a="1"/>
  <c r="BA1764" i="64" s="1"/>
  <c r="BA1763" i="64" a="1"/>
  <c r="BA1763" i="64" s="1"/>
  <c r="BA1754" i="64" a="1"/>
  <c r="BA1754" i="64" s="1"/>
  <c r="BA1755" i="64" a="1"/>
  <c r="BA1755" i="64" s="1"/>
  <c r="AZ1751" i="64"/>
  <c r="AZ1750" i="64"/>
  <c r="BA1745" i="64" a="1"/>
  <c r="BA1745" i="64" s="1"/>
  <c r="BA1746" i="64" a="1"/>
  <c r="BA1746" i="64" s="1"/>
  <c r="AZ2186" i="64"/>
  <c r="BA2185" i="64" a="1"/>
  <c r="BA2185" i="64" s="1"/>
  <c r="BA573" i="64" a="1"/>
  <c r="BA573" i="64" s="1"/>
  <c r="AV621" i="64"/>
  <c r="AW620" i="64" a="1"/>
  <c r="AW620" i="64" s="1"/>
  <c r="BB1955" i="64"/>
  <c r="BB1956" i="64" s="1"/>
  <c r="AG1889" i="64"/>
  <c r="AH1885" i="64" s="1"/>
  <c r="AH1891" i="64" s="1"/>
  <c r="AZ1506" i="64"/>
  <c r="AZ1215" i="64"/>
  <c r="AZ1666" i="64"/>
  <c r="AZ1643"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5" i="64" a="1"/>
  <c r="BA2395" i="64" s="1"/>
  <c r="BA2472" i="64" a="1"/>
  <c r="BA2472" i="64" s="1"/>
  <c r="BA2446" i="64" a="1"/>
  <c r="BA2446" i="64" s="1"/>
  <c r="BA2421" i="64" a="1"/>
  <c r="BA2421" i="64" s="1"/>
  <c r="BA1642" i="64" a="1"/>
  <c r="BA1642" i="64" s="1"/>
  <c r="BA89" i="64" a="1"/>
  <c r="BA89" i="64" s="1"/>
  <c r="BA90" i="64" a="1"/>
  <c r="BA90" i="64" s="1"/>
  <c r="BA91" i="64" a="1"/>
  <c r="BA91" i="64" s="1"/>
  <c r="BA92" i="64" a="1"/>
  <c r="BA92" i="64" s="1"/>
  <c r="AZ93" i="64"/>
  <c r="BA1587" i="64" a="1"/>
  <c r="BA1587" i="64" s="1"/>
  <c r="BA1588" i="64" s="1"/>
  <c r="BA389" i="64" a="1"/>
  <c r="BA389" i="64" s="1"/>
  <c r="BO1792" i="64"/>
  <c r="BO1794" i="64" s="1"/>
  <c r="BA2522" i="64" a="1"/>
  <c r="BA2522" i="64" s="1"/>
  <c r="BA1507" i="64" a="1"/>
  <c r="BA1507" i="64" s="1"/>
  <c r="BA1886" i="64" a="1"/>
  <c r="BA1886" i="64" s="1"/>
  <c r="BA1894" i="64" s="1"/>
  <c r="BA1667" i="64" a="1"/>
  <c r="BA1667" i="64" s="1"/>
  <c r="BA1673" i="64" a="1"/>
  <c r="BA1673" i="64" s="1"/>
  <c r="BA1665" i="64" a="1"/>
  <c r="BA1665" i="64" s="1"/>
  <c r="BA1214" i="64" a="1"/>
  <c r="BA1214" i="64" s="1"/>
  <c r="BA997" i="64" a="1"/>
  <c r="BA997" i="64" s="1"/>
  <c r="BA2186" i="64" a="1"/>
  <c r="BA2165" i="64" a="1"/>
  <c r="BA1666" i="64" a="1"/>
  <c r="BA1750" i="64" a="1"/>
  <c r="AW621" i="64" a="1"/>
  <c r="BA437" i="64" a="1"/>
  <c r="BA1643" i="64" a="1"/>
  <c r="BA599" i="64" a="1"/>
  <c r="BA698" i="64" a="1"/>
  <c r="BA575" i="64" a="1"/>
  <c r="BA1215" i="64" a="1"/>
  <c r="BA414" i="64" a="1"/>
  <c r="BA1751" i="64" a="1"/>
  <c r="BB2206" i="64" a="1"/>
  <c r="BB2240" i="64" a="1"/>
  <c r="BA998" i="64" a="1"/>
  <c r="BA2143" i="64" a="1"/>
  <c r="BA390" i="64" a="1"/>
  <c r="BA1506" i="64" a="1"/>
  <c r="AP499" i="64" l="1"/>
  <c r="CL145" i="64"/>
  <c r="M144" i="64"/>
  <c r="M145" i="64" s="1"/>
  <c r="P144" i="64"/>
  <c r="P145" i="64" s="1"/>
  <c r="CL1816" i="64"/>
  <c r="P1816" i="64" s="1"/>
  <c r="P1814" i="64"/>
  <c r="AH1895" i="64" a="1"/>
  <c r="AH1895" i="64" s="1"/>
  <c r="AH1888" i="64" s="1"/>
  <c r="CL46" i="861"/>
  <c r="CL87" i="861" s="1"/>
  <c r="CK87" i="861"/>
  <c r="CQ91" i="861"/>
  <c r="CP71" i="863"/>
  <c r="CP69" i="863"/>
  <c r="CP23" i="863" s="1"/>
  <c r="CP34" i="861" s="1"/>
  <c r="CQ18" i="861"/>
  <c r="CQ28" i="861" s="1"/>
  <c r="CQ29" i="861" s="1"/>
  <c r="CP22" i="863"/>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69" i="64"/>
  <c r="BA2061" i="64"/>
  <c r="BB2052" i="64" a="1"/>
  <c r="BB2052" i="64" s="1"/>
  <c r="BB2053" i="64" a="1"/>
  <c r="BB2053" i="64" s="1"/>
  <c r="BB2054" i="64" a="1"/>
  <c r="BB2054" i="64" s="1"/>
  <c r="BB2055" i="64" a="1"/>
  <c r="BB2055" i="64" s="1"/>
  <c r="BB2057" i="64" a="1"/>
  <c r="BB2057" i="64" s="1"/>
  <c r="BB2059" i="64" a="1"/>
  <c r="BB2059" i="64" s="1"/>
  <c r="BB2060" i="64" a="1"/>
  <c r="BB2060" i="64" s="1"/>
  <c r="BB2058" i="64" a="1"/>
  <c r="BB2058" i="64" s="1"/>
  <c r="BB2056" i="64" a="1"/>
  <c r="BB2056" i="64" s="1"/>
  <c r="BB436" i="64" a="1"/>
  <c r="BB436" i="64" s="1"/>
  <c r="BB435" i="64" a="1"/>
  <c r="BB435" i="64" s="1"/>
  <c r="BB413" i="64" a="1"/>
  <c r="BB413" i="64" s="1"/>
  <c r="BA414" i="64"/>
  <c r="BB2240" i="64"/>
  <c r="BB2206" i="64"/>
  <c r="DH2443" i="64"/>
  <c r="BA2165" i="64"/>
  <c r="BA2143" i="64"/>
  <c r="BB2498" i="64" a="1"/>
  <c r="BB2498" i="64" s="1"/>
  <c r="BB2144" i="64" a="1"/>
  <c r="BB2144" i="64" s="1"/>
  <c r="BB2164" i="64" a="1"/>
  <c r="BB2164" i="64" s="1"/>
  <c r="CK1859" i="64"/>
  <c r="CL1857" i="64"/>
  <c r="CL1836" i="64"/>
  <c r="P1836" i="64" s="1"/>
  <c r="AW1772" i="64"/>
  <c r="AX1769" i="64"/>
  <c r="AX1771" i="64" s="1"/>
  <c r="AX1772" i="64" s="1"/>
  <c r="AY1760" i="64"/>
  <c r="AZ1758" i="64"/>
  <c r="AZ1767" i="64"/>
  <c r="AZ1759" i="64"/>
  <c r="AZ1768" i="64"/>
  <c r="BB1764" i="64" a="1"/>
  <c r="BB1764" i="64" s="1"/>
  <c r="BB1763" i="64" a="1"/>
  <c r="BB1763" i="64" s="1"/>
  <c r="BB1754" i="64" a="1"/>
  <c r="BB1754" i="64" s="1"/>
  <c r="BB1755" i="64" a="1"/>
  <c r="BB1755" i="64" s="1"/>
  <c r="BA1751" i="64"/>
  <c r="BA1750" i="64"/>
  <c r="BB1745" i="64" a="1"/>
  <c r="BB1745" i="64" s="1"/>
  <c r="BB1746" i="64" a="1"/>
  <c r="BB1746" i="64" s="1"/>
  <c r="BA2186" i="64"/>
  <c r="BB2185" i="64" a="1"/>
  <c r="BB2185" i="64" s="1"/>
  <c r="BB573" i="64" a="1"/>
  <c r="BB573" i="64" s="1"/>
  <c r="AW621" i="64"/>
  <c r="BC1955" i="64"/>
  <c r="AX620" i="64" a="1"/>
  <c r="AX620" i="64" s="1"/>
  <c r="BA1506" i="64"/>
  <c r="BA1215" i="64"/>
  <c r="BA1666" i="64"/>
  <c r="BA1643"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5" i="64" a="1"/>
  <c r="BB2395" i="64" s="1"/>
  <c r="BB2472" i="64" a="1"/>
  <c r="BB2472" i="64" s="1"/>
  <c r="BB2446" i="64" a="1"/>
  <c r="BB2446" i="64" s="1"/>
  <c r="BB2421" i="64" a="1"/>
  <c r="BB2421" i="64" s="1"/>
  <c r="BB1642" i="64" a="1"/>
  <c r="BB1642" i="64" s="1"/>
  <c r="BB90" i="64" a="1"/>
  <c r="BB90" i="64" s="1"/>
  <c r="BB89" i="64" a="1"/>
  <c r="BB89" i="64" s="1"/>
  <c r="BB91" i="64" a="1"/>
  <c r="BB91" i="64" s="1"/>
  <c r="BB92" i="64" a="1"/>
  <c r="BB92" i="64" s="1"/>
  <c r="BA93" i="64"/>
  <c r="BB1587" i="64" a="1"/>
  <c r="BB1587" i="64" s="1"/>
  <c r="BB1588" i="64" s="1"/>
  <c r="BB389" i="64" a="1"/>
  <c r="BB389" i="64" s="1"/>
  <c r="BP1792" i="64"/>
  <c r="BP1794" i="64" s="1"/>
  <c r="BB2522" i="64" a="1"/>
  <c r="BB2522" i="64" s="1"/>
  <c r="BB1507" i="64" a="1"/>
  <c r="BB1507" i="64" s="1"/>
  <c r="BB1886" i="64" a="1"/>
  <c r="BB1886" i="64" s="1"/>
  <c r="BB1894" i="64" s="1"/>
  <c r="BB1673" i="64" a="1"/>
  <c r="BB1673" i="64" s="1"/>
  <c r="BB1665" i="64" a="1"/>
  <c r="BB1665" i="64" s="1"/>
  <c r="BB1667" i="64" a="1"/>
  <c r="BB1667" i="64" s="1"/>
  <c r="BB1214" i="64" a="1"/>
  <c r="BB1214" i="64" s="1"/>
  <c r="BB997" i="64" a="1"/>
  <c r="BB997" i="64" s="1"/>
  <c r="BB998" i="64" a="1"/>
  <c r="BB1666" i="64" a="1"/>
  <c r="BB1215" i="64" a="1"/>
  <c r="BB698" i="64" a="1"/>
  <c r="BB1750" i="64" a="1"/>
  <c r="BB2165" i="64" a="1"/>
  <c r="BC2206" i="64" a="1"/>
  <c r="BB575" i="64" a="1"/>
  <c r="BB437" i="64" a="1"/>
  <c r="BB2186" i="64" a="1"/>
  <c r="BB414" i="64" a="1"/>
  <c r="BC2240" i="64" a="1"/>
  <c r="BB599" i="64" a="1"/>
  <c r="BB1643" i="64" a="1"/>
  <c r="BB2143" i="64" a="1"/>
  <c r="BB1751" i="64" a="1"/>
  <c r="AX621" i="64" a="1"/>
  <c r="BB390" i="64" a="1"/>
  <c r="BB1506" i="64" a="1"/>
  <c r="AP508" i="64" l="1"/>
  <c r="L499" i="64"/>
  <c r="CL1859" i="64"/>
  <c r="P1859" i="64" s="1"/>
  <c r="P1857" i="64"/>
  <c r="BC1956" i="64"/>
  <c r="CP25" i="863"/>
  <c r="CP36" i="861" s="1"/>
  <c r="CP62" i="861"/>
  <c r="CR91" i="861"/>
  <c r="P46" i="861"/>
  <c r="P87" i="861" s="1"/>
  <c r="CP72" i="863"/>
  <c r="CQ12" i="863"/>
  <c r="CQ71" i="863" s="1"/>
  <c r="CP33" i="861"/>
  <c r="CP37" i="861" s="1"/>
  <c r="CP39" i="861" s="1"/>
  <c r="CP26" i="863"/>
  <c r="BC263" i="64"/>
  <c r="BD277" i="64"/>
  <c r="BD260" i="64"/>
  <c r="BD278" i="64"/>
  <c r="BD261" i="64"/>
  <c r="BD279" i="64"/>
  <c r="BD262" i="64"/>
  <c r="BD280" i="64"/>
  <c r="BC281" i="64"/>
  <c r="CG7" i="860"/>
  <c r="CG3" i="860"/>
  <c r="CG4" i="860" s="1"/>
  <c r="CH2" i="860"/>
  <c r="CG1" i="860"/>
  <c r="CO2495" i="64"/>
  <c r="CO2392" i="64"/>
  <c r="CO2396" i="64" s="1"/>
  <c r="CO2469" i="64"/>
  <c r="BB698" i="64"/>
  <c r="BB708" i="64" s="1"/>
  <c r="BC702" i="64" a="1"/>
  <c r="BC702" i="64" s="1"/>
  <c r="BC697" i="64" a="1"/>
  <c r="BC697" i="64" s="1"/>
  <c r="BB437" i="64"/>
  <c r="BA2069" i="64"/>
  <c r="BC2052" i="64" a="1"/>
  <c r="BC2052" i="64" s="1"/>
  <c r="BC2053" i="64" a="1"/>
  <c r="BC2053" i="64" s="1"/>
  <c r="BC2056" i="64" a="1"/>
  <c r="BC2056" i="64" s="1"/>
  <c r="BC2055" i="64" a="1"/>
  <c r="BC2055" i="64" s="1"/>
  <c r="BC2057" i="64" a="1"/>
  <c r="BC2057" i="64" s="1"/>
  <c r="BC2059" i="64" a="1"/>
  <c r="BC2059" i="64" s="1"/>
  <c r="BC2060" i="64" a="1"/>
  <c r="BC2060" i="64" s="1"/>
  <c r="BC2054" i="64" a="1"/>
  <c r="BC2054" i="64" s="1"/>
  <c r="BC2058" i="64" a="1"/>
  <c r="BC2058" i="64" s="1"/>
  <c r="BB2061" i="64"/>
  <c r="BC413" i="64" a="1"/>
  <c r="BC413" i="64" s="1"/>
  <c r="BC436" i="64" a="1"/>
  <c r="BC436" i="64" s="1"/>
  <c r="BC435" i="64" a="1"/>
  <c r="BC435" i="64" s="1"/>
  <c r="BB414" i="64"/>
  <c r="BC2240" i="64"/>
  <c r="BC2206" i="64"/>
  <c r="DJ2495" i="64"/>
  <c r="DJ2469" i="64"/>
  <c r="DJ2392" i="64"/>
  <c r="BB2143" i="64"/>
  <c r="BB2165" i="64"/>
  <c r="BC2144" i="64" a="1"/>
  <c r="BC2144" i="64" s="1"/>
  <c r="BC2164" i="64" a="1"/>
  <c r="BC2164" i="64" s="1"/>
  <c r="CL1838" i="64"/>
  <c r="P1838" i="64" s="1"/>
  <c r="BC2498" i="64" a="1"/>
  <c r="BC2498" i="64" s="1"/>
  <c r="AZ1760" i="64"/>
  <c r="AY1769" i="64"/>
  <c r="AY1771" i="64" s="1"/>
  <c r="AZ1769" i="64"/>
  <c r="BA1758" i="64"/>
  <c r="BA1767" i="64"/>
  <c r="BA1759" i="64"/>
  <c r="BA1768" i="64"/>
  <c r="BC1764" i="64" a="1"/>
  <c r="BC1764" i="64" s="1"/>
  <c r="BC1763" i="64" a="1"/>
  <c r="BC1763" i="64" s="1"/>
  <c r="BC1754" i="64" a="1"/>
  <c r="BC1754" i="64" s="1"/>
  <c r="BC1755" i="64" a="1"/>
  <c r="BC1755" i="64" s="1"/>
  <c r="BB1751" i="64"/>
  <c r="BB1750" i="64"/>
  <c r="BC1745" i="64" a="1"/>
  <c r="BC1745" i="64" s="1"/>
  <c r="BC1746" i="64" a="1"/>
  <c r="BC1746" i="64" s="1"/>
  <c r="BB2186" i="64"/>
  <c r="BC2185" i="64" a="1"/>
  <c r="BC2185" i="64" s="1"/>
  <c r="BC573" i="64" a="1"/>
  <c r="BC573" i="64" s="1"/>
  <c r="AX621" i="64"/>
  <c r="AY620" i="64" a="1"/>
  <c r="AY620" i="64" s="1"/>
  <c r="BD1955" i="64"/>
  <c r="BD1956" i="64" s="1"/>
  <c r="AH1889" i="64"/>
  <c r="AI1885" i="64" s="1"/>
  <c r="AI1891" i="64" s="1"/>
  <c r="BB1215" i="64"/>
  <c r="BB1666" i="64"/>
  <c r="BB1506" i="64"/>
  <c r="M1506" i="64" s="1"/>
  <c r="BB1643" i="64"/>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5" i="64" a="1"/>
  <c r="BC2395" i="64" s="1"/>
  <c r="BC2472" i="64" a="1"/>
  <c r="BC2472" i="64" s="1"/>
  <c r="BC2446" i="64" a="1"/>
  <c r="BC2446" i="64" s="1"/>
  <c r="BC2421" i="64" a="1"/>
  <c r="BC2421" i="64" s="1"/>
  <c r="BC1642" i="64" a="1"/>
  <c r="BC1642" i="64" s="1"/>
  <c r="BC90" i="64" a="1"/>
  <c r="BC90" i="64" s="1"/>
  <c r="BC91" i="64" a="1"/>
  <c r="BC91" i="64" s="1"/>
  <c r="BC92" i="64" a="1"/>
  <c r="BC92" i="64" s="1"/>
  <c r="BC89" i="64" a="1"/>
  <c r="BC89" i="64" s="1"/>
  <c r="BB93" i="64"/>
  <c r="BC1587" i="64" a="1"/>
  <c r="BC1587" i="64" s="1"/>
  <c r="BC1588" i="64" s="1"/>
  <c r="BC389" i="64" a="1"/>
  <c r="BC389" i="64" s="1"/>
  <c r="BQ1792" i="64"/>
  <c r="BQ1794" i="64" s="1"/>
  <c r="BC2522" i="64" a="1"/>
  <c r="BC2522" i="64" s="1"/>
  <c r="BC1507" i="64" a="1"/>
  <c r="BC1507" i="64" s="1"/>
  <c r="BC1886" i="64" a="1"/>
  <c r="BC1886" i="64" s="1"/>
  <c r="BC1894" i="64" s="1"/>
  <c r="BC1673" i="64" a="1"/>
  <c r="BC1673" i="64" s="1"/>
  <c r="BC1665" i="64" a="1"/>
  <c r="BC1665" i="64" s="1"/>
  <c r="BC1667" i="64" a="1"/>
  <c r="BC1667" i="64" s="1"/>
  <c r="BC1214" i="64" a="1"/>
  <c r="BC1214" i="64" s="1"/>
  <c r="BC997" i="64" a="1"/>
  <c r="BC997" i="64" s="1"/>
  <c r="BC599" i="64" a="1"/>
  <c r="BC437" i="64" a="1"/>
  <c r="BC2143" i="64" a="1"/>
  <c r="BC698" i="64" a="1"/>
  <c r="BD2206" i="64" a="1"/>
  <c r="AY621" i="64" a="1"/>
  <c r="BC414" i="64" a="1"/>
  <c r="BC2186" i="64" a="1"/>
  <c r="BC1666" i="64" a="1"/>
  <c r="BC1215" i="64" a="1"/>
  <c r="BC2165" i="64" a="1"/>
  <c r="BD2240" i="64" a="1"/>
  <c r="BC575" i="64" a="1"/>
  <c r="BC1506" i="64" a="1"/>
  <c r="BC1750" i="64" a="1"/>
  <c r="BC390" i="64" a="1"/>
  <c r="BC1751" i="64" a="1"/>
  <c r="BC998" i="64" a="1"/>
  <c r="BC1643" i="64" a="1"/>
  <c r="AP510" i="64" l="1"/>
  <c r="AP500" i="64" s="1"/>
  <c r="AP502" i="64" s="1"/>
  <c r="AI1895" i="64" a="1"/>
  <c r="AI1895" i="64" s="1"/>
  <c r="AI1888" i="64" s="1"/>
  <c r="CQ25" i="863"/>
  <c r="CQ36" i="861" s="1"/>
  <c r="CQ62" i="861"/>
  <c r="CQ86" i="861"/>
  <c r="CQ67" i="863"/>
  <c r="CQ22" i="863" s="1"/>
  <c r="CQ69" i="863"/>
  <c r="CQ23" i="863" s="1"/>
  <c r="CQ34" i="861" s="1"/>
  <c r="CR18" i="861"/>
  <c r="CR12" i="863" s="1"/>
  <c r="CP40" i="861"/>
  <c r="BD263" i="64"/>
  <c r="BD281" i="64"/>
  <c r="BE277" i="64"/>
  <c r="BE260" i="64"/>
  <c r="BE278" i="64"/>
  <c r="BE279" i="64"/>
  <c r="BE261" i="64"/>
  <c r="BE280" i="64"/>
  <c r="BE262" i="64"/>
  <c r="CH7" i="860"/>
  <c r="CH3" i="860"/>
  <c r="CH4" i="860" s="1"/>
  <c r="CI2" i="860"/>
  <c r="CH1" i="860"/>
  <c r="CO2398" i="64"/>
  <c r="CP2469" i="64"/>
  <c r="CP2392" i="64"/>
  <c r="CP2396" i="64" s="1"/>
  <c r="CP2398" i="64" s="1"/>
  <c r="CP2495" i="64"/>
  <c r="BC698" i="64"/>
  <c r="BD702" i="64" a="1"/>
  <c r="BD702" i="64" s="1"/>
  <c r="BD697" i="64" a="1"/>
  <c r="BD697" i="64" s="1"/>
  <c r="BB2069" i="64"/>
  <c r="M2069" i="64" s="1"/>
  <c r="BC437" i="64"/>
  <c r="BD2058" i="64" a="1"/>
  <c r="BD2058" i="64" s="1"/>
  <c r="BD2052" i="64" a="1"/>
  <c r="BD2052" i="64" s="1"/>
  <c r="BD2056" i="64" a="1"/>
  <c r="BD2056" i="64" s="1"/>
  <c r="BD2055" i="64" a="1"/>
  <c r="BD2055" i="64" s="1"/>
  <c r="BD2057" i="64" a="1"/>
  <c r="BD2057" i="64" s="1"/>
  <c r="BD2053" i="64" a="1"/>
  <c r="BD2053" i="64" s="1"/>
  <c r="BD2059" i="64" a="1"/>
  <c r="BD2059" i="64" s="1"/>
  <c r="BD2060" i="64" a="1"/>
  <c r="BD2060" i="64" s="1"/>
  <c r="BD2054" i="64" a="1"/>
  <c r="BD2054" i="64" s="1"/>
  <c r="BC2061" i="64"/>
  <c r="BD413" i="64" a="1"/>
  <c r="BD413" i="64" s="1"/>
  <c r="BD436" i="64" a="1"/>
  <c r="BD436" i="64" s="1"/>
  <c r="BD435" i="64" a="1"/>
  <c r="BD435" i="64" s="1"/>
  <c r="BC414" i="64"/>
  <c r="BD2206" i="64"/>
  <c r="BD2240" i="64"/>
  <c r="DI2443" i="64"/>
  <c r="BC2165" i="64"/>
  <c r="BC2143" i="64"/>
  <c r="BD2144" i="64" a="1"/>
  <c r="BD2144" i="64" s="1"/>
  <c r="BD2164" i="64" a="1"/>
  <c r="BD2164" i="64" s="1"/>
  <c r="BD2498" i="64" a="1"/>
  <c r="BD2498" i="64" s="1"/>
  <c r="AZ1771" i="64"/>
  <c r="AZ1772" i="64" s="1"/>
  <c r="AY1772" i="64"/>
  <c r="BA1760" i="64"/>
  <c r="BB1758" i="64"/>
  <c r="BB1767" i="64"/>
  <c r="BB1759" i="64"/>
  <c r="BB1768" i="64"/>
  <c r="BD1763" i="64" a="1"/>
  <c r="BD1763" i="64" s="1"/>
  <c r="BD1764" i="64" a="1"/>
  <c r="BD1764" i="64" s="1"/>
  <c r="BD1755" i="64" a="1"/>
  <c r="BD1755" i="64" s="1"/>
  <c r="BD1754" i="64" a="1"/>
  <c r="BD1754" i="64" s="1"/>
  <c r="BC1751" i="64"/>
  <c r="BC1750" i="64"/>
  <c r="BD1745" i="64" a="1"/>
  <c r="BD1745" i="64" s="1"/>
  <c r="BD1746" i="64" a="1"/>
  <c r="BD1746" i="64" s="1"/>
  <c r="BC2186" i="64"/>
  <c r="BD2185" i="64" a="1"/>
  <c r="BD2185" i="64" s="1"/>
  <c r="BD573" i="64" a="1"/>
  <c r="BD573" i="64" s="1"/>
  <c r="AY621" i="64"/>
  <c r="BE1955" i="64"/>
  <c r="AZ620" i="64" a="1"/>
  <c r="AZ620" i="64" s="1"/>
  <c r="BC1666" i="64"/>
  <c r="BC1506" i="64"/>
  <c r="BC1215" i="64"/>
  <c r="BC1643"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5" i="64" a="1"/>
  <c r="BD2395" i="64" s="1"/>
  <c r="BD2472" i="64" a="1"/>
  <c r="BD2472" i="64" s="1"/>
  <c r="BD2446" i="64" a="1"/>
  <c r="BD2446" i="64" s="1"/>
  <c r="BD2421" i="64" a="1"/>
  <c r="BD2421" i="64" s="1"/>
  <c r="BD1642" i="64" a="1"/>
  <c r="BD1642" i="64" s="1"/>
  <c r="BC93" i="64"/>
  <c r="BD89" i="64" a="1"/>
  <c r="BD89" i="64" s="1"/>
  <c r="BD90" i="64" a="1"/>
  <c r="BD90" i="64" s="1"/>
  <c r="BD91" i="64" a="1"/>
  <c r="BD91" i="64" s="1"/>
  <c r="BD92" i="64" a="1"/>
  <c r="BD92" i="64" s="1"/>
  <c r="BD1587" i="64" a="1"/>
  <c r="BD1587" i="64" s="1"/>
  <c r="BD1588" i="64" s="1"/>
  <c r="BD389" i="64" a="1"/>
  <c r="BD389" i="64" s="1"/>
  <c r="BR1792" i="64"/>
  <c r="BR1794" i="64" s="1"/>
  <c r="BD2522" i="64" a="1"/>
  <c r="BD2522" i="64" s="1"/>
  <c r="BD1507" i="64" a="1"/>
  <c r="BD1507" i="64" s="1"/>
  <c r="BD1886" i="64" a="1"/>
  <c r="BD1886" i="64" s="1"/>
  <c r="BD1894" i="64" s="1"/>
  <c r="BD1673" i="64" a="1"/>
  <c r="BD1673" i="64" s="1"/>
  <c r="BD1665" i="64" a="1"/>
  <c r="BD1665" i="64" s="1"/>
  <c r="BD1667" i="64" a="1"/>
  <c r="BD1667" i="64" s="1"/>
  <c r="BD1214" i="64" a="1"/>
  <c r="BD1214" i="64" s="1"/>
  <c r="BD997" i="64" a="1"/>
  <c r="BD997" i="64" s="1"/>
  <c r="BE2206" i="64" a="1"/>
  <c r="BD1215" i="64" a="1"/>
  <c r="BE2240" i="64" a="1"/>
  <c r="BD1666" i="64" a="1"/>
  <c r="AZ621" i="64" a="1"/>
  <c r="BD390" i="64" a="1"/>
  <c r="BD599" i="64" a="1"/>
  <c r="BD1751" i="64" a="1"/>
  <c r="BD998" i="64" a="1"/>
  <c r="BD1506" i="64" a="1"/>
  <c r="BD437" i="64" a="1"/>
  <c r="BD698" i="64" a="1"/>
  <c r="BD2186" i="64" a="1"/>
  <c r="BD1643" i="64" a="1"/>
  <c r="BD2165" i="64" a="1"/>
  <c r="BD575" i="64" a="1"/>
  <c r="BD2143" i="64" a="1"/>
  <c r="BD1750" i="64" a="1"/>
  <c r="BD414" i="64" a="1"/>
  <c r="AP511" i="64" l="1"/>
  <c r="AQ507" i="64" s="1"/>
  <c r="L502" i="64"/>
  <c r="AP503" i="64"/>
  <c r="BE1956" i="64"/>
  <c r="CR86" i="861"/>
  <c r="CQ72" i="863"/>
  <c r="CR28" i="861"/>
  <c r="CR29" i="861" s="1"/>
  <c r="CQ33" i="861"/>
  <c r="CQ37" i="861" s="1"/>
  <c r="CQ39" i="861" s="1"/>
  <c r="CQ26" i="863"/>
  <c r="CR71" i="863"/>
  <c r="CR69" i="863"/>
  <c r="CR23" i="863" s="1"/>
  <c r="CR34" i="861" s="1"/>
  <c r="CR67" i="863"/>
  <c r="BE263" i="64"/>
  <c r="BE281" i="64"/>
  <c r="BF278" i="64"/>
  <c r="BF277" i="64"/>
  <c r="BF260" i="64"/>
  <c r="BF279" i="64"/>
  <c r="BF261" i="64"/>
  <c r="BF280" i="64"/>
  <c r="BF262" i="64"/>
  <c r="CI3" i="860"/>
  <c r="CI4" i="860" s="1"/>
  <c r="CJ2" i="860"/>
  <c r="CI1" i="860"/>
  <c r="CI7" i="860"/>
  <c r="CQ2495" i="64"/>
  <c r="CQ2469" i="64"/>
  <c r="CQ2392" i="64"/>
  <c r="CQ2396" i="64" s="1"/>
  <c r="CQ2398" i="64" s="1"/>
  <c r="BD698" i="64"/>
  <c r="BD708" i="64" s="1"/>
  <c r="BC708" i="64"/>
  <c r="BE702" i="64" a="1"/>
  <c r="BE702" i="64" s="1"/>
  <c r="BE697" i="64" a="1"/>
  <c r="BE697" i="64" s="1"/>
  <c r="BD437" i="64"/>
  <c r="BC2069" i="64"/>
  <c r="BE2053" i="64" a="1"/>
  <c r="BE2053" i="64" s="1"/>
  <c r="BE2054" i="64" a="1"/>
  <c r="BE2054" i="64" s="1"/>
  <c r="BE2055" i="64" a="1"/>
  <c r="BE2055" i="64" s="1"/>
  <c r="BE2056" i="64" a="1"/>
  <c r="BE2056" i="64" s="1"/>
  <c r="BE2057" i="64" a="1"/>
  <c r="BE2057" i="64" s="1"/>
  <c r="BE2058" i="64" a="1"/>
  <c r="BE2058" i="64" s="1"/>
  <c r="BE2052" i="64" a="1"/>
  <c r="BE2052" i="64" s="1"/>
  <c r="BE2059" i="64" a="1"/>
  <c r="BE2059" i="64" s="1"/>
  <c r="BE2060" i="64" a="1"/>
  <c r="BE2060" i="64" s="1"/>
  <c r="BD2061" i="64"/>
  <c r="BE413" i="64" a="1"/>
  <c r="BE413" i="64" s="1"/>
  <c r="BE436" i="64" a="1"/>
  <c r="BE436" i="64" s="1"/>
  <c r="BE435" i="64" a="1"/>
  <c r="BE435" i="64" s="1"/>
  <c r="BD414" i="64"/>
  <c r="BE2240" i="64"/>
  <c r="BE2206" i="64"/>
  <c r="DK2495" i="64"/>
  <c r="DK2469" i="64"/>
  <c r="DK2392" i="64"/>
  <c r="BD2165" i="64"/>
  <c r="BD2143" i="64"/>
  <c r="BE2144" i="64" a="1"/>
  <c r="BE2144" i="64" s="1"/>
  <c r="BE2164" i="64" a="1"/>
  <c r="BE2164" i="64" s="1"/>
  <c r="BE2498" i="64" a="1"/>
  <c r="BE2498" i="64" s="1"/>
  <c r="BB1760" i="64"/>
  <c r="BA1769" i="64"/>
  <c r="BA1771" i="64" s="1"/>
  <c r="BA1772" i="64" s="1"/>
  <c r="BC1759" i="64"/>
  <c r="BC1768" i="64"/>
  <c r="BB1769" i="64"/>
  <c r="BC1758" i="64"/>
  <c r="BC1767" i="64"/>
  <c r="BE1764" i="64" a="1"/>
  <c r="BE1764" i="64" s="1"/>
  <c r="BE1763" i="64" a="1"/>
  <c r="BE1763" i="64" s="1"/>
  <c r="BE1754" i="64" a="1"/>
  <c r="BE1754" i="64" s="1"/>
  <c r="BE1755" i="64" a="1"/>
  <c r="BE1755" i="64" s="1"/>
  <c r="BD1751" i="64"/>
  <c r="BD1750" i="64"/>
  <c r="BE1745" i="64" a="1"/>
  <c r="BE1745" i="64" s="1"/>
  <c r="BE1746" i="64" a="1"/>
  <c r="BE1746" i="64" s="1"/>
  <c r="BD2186" i="64"/>
  <c r="BE2185" i="64" a="1"/>
  <c r="BE2185" i="64" s="1"/>
  <c r="BE573" i="64" a="1"/>
  <c r="BE573" i="64" s="1"/>
  <c r="AZ621" i="64"/>
  <c r="BA620" i="64" a="1"/>
  <c r="BA620" i="64" s="1"/>
  <c r="BF1955" i="64"/>
  <c r="BF1956" i="64" s="1"/>
  <c r="AI1889" i="64"/>
  <c r="AJ1885" i="64" s="1"/>
  <c r="AJ1891" i="64" s="1"/>
  <c r="BD1215" i="64"/>
  <c r="BD1666" i="64"/>
  <c r="BD1506" i="64"/>
  <c r="BD1643"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5" i="64" a="1"/>
  <c r="BE2395" i="64" s="1"/>
  <c r="BE2472" i="64" a="1"/>
  <c r="BE2472" i="64" s="1"/>
  <c r="BE2446" i="64" a="1"/>
  <c r="BE2446" i="64" s="1"/>
  <c r="BE2421" i="64" a="1"/>
  <c r="BE2421" i="64" s="1"/>
  <c r="BE1642" i="64" a="1"/>
  <c r="BE1642" i="64" s="1"/>
  <c r="BE89" i="64" a="1"/>
  <c r="BE89" i="64" s="1"/>
  <c r="BE90" i="64" a="1"/>
  <c r="BE90" i="64" s="1"/>
  <c r="BE91" i="64" a="1"/>
  <c r="BE91" i="64" s="1"/>
  <c r="BE92" i="64" a="1"/>
  <c r="BE92" i="64" s="1"/>
  <c r="BD93" i="64"/>
  <c r="BE1587" i="64" a="1"/>
  <c r="BE1587" i="64" s="1"/>
  <c r="BE1588" i="64" s="1"/>
  <c r="BE389" i="64" a="1"/>
  <c r="BE389" i="64" s="1"/>
  <c r="BS1792" i="64"/>
  <c r="BS1794" i="64" s="1"/>
  <c r="BE2522" i="64" a="1"/>
  <c r="BE2522" i="64" s="1"/>
  <c r="BE1507" i="64" a="1"/>
  <c r="BE1507" i="64" s="1"/>
  <c r="BE1886" i="64" a="1"/>
  <c r="BE1886" i="64" s="1"/>
  <c r="BE1894" i="64" s="1"/>
  <c r="BE1665" i="64" a="1"/>
  <c r="BE1665" i="64" s="1"/>
  <c r="BE1667" i="64" a="1"/>
  <c r="BE1667" i="64" s="1"/>
  <c r="BE1673" i="64" a="1"/>
  <c r="BE1673" i="64" s="1"/>
  <c r="BE1214" i="64" a="1"/>
  <c r="BE1214" i="64" s="1"/>
  <c r="BE997" i="64" a="1"/>
  <c r="BE997" i="64" s="1"/>
  <c r="BF2240" i="64" a="1"/>
  <c r="BE2165" i="64" a="1"/>
  <c r="BF2206" i="64" a="1"/>
  <c r="BE1750" i="64" a="1"/>
  <c r="BE575" i="64" a="1"/>
  <c r="BE2143" i="64" a="1"/>
  <c r="BE437" i="64" a="1"/>
  <c r="BE1666" i="64" a="1"/>
  <c r="BE998" i="64" a="1"/>
  <c r="BE599" i="64" a="1"/>
  <c r="BE1643" i="64" a="1"/>
  <c r="BE2186" i="64" a="1"/>
  <c r="BE414" i="64" a="1"/>
  <c r="BE698" i="64" a="1"/>
  <c r="BE1506" i="64" a="1"/>
  <c r="BA621" i="64" a="1"/>
  <c r="BE390" i="64" a="1"/>
  <c r="BE1215" i="64" a="1"/>
  <c r="BE1751" i="64" a="1"/>
  <c r="L511" i="64" l="1"/>
  <c r="M507" i="64" s="1"/>
  <c r="AP512" i="64"/>
  <c r="AP516" i="64"/>
  <c r="L516" i="64" s="1"/>
  <c r="AQ496" i="64"/>
  <c r="AQ499" i="64" s="1"/>
  <c r="AP504" i="64"/>
  <c r="L503" i="64"/>
  <c r="AJ1895" i="64" a="1"/>
  <c r="AJ1895" i="64" s="1"/>
  <c r="AJ1888" i="64" s="1"/>
  <c r="AJ1889" i="64" s="1"/>
  <c r="CR25" i="863"/>
  <c r="CR36" i="861" s="1"/>
  <c r="CR62" i="861"/>
  <c r="CS91" i="861"/>
  <c r="CS18" i="861"/>
  <c r="CS12" i="863" s="1"/>
  <c r="CQ40" i="861"/>
  <c r="CR22" i="863"/>
  <c r="CR72" i="863"/>
  <c r="BF281" i="64"/>
  <c r="BG277" i="64"/>
  <c r="BG278" i="64"/>
  <c r="BG260" i="64"/>
  <c r="BG261" i="64"/>
  <c r="BG279" i="64"/>
  <c r="BG280" i="64"/>
  <c r="BG262" i="64"/>
  <c r="BF263" i="64"/>
  <c r="CJ3" i="860"/>
  <c r="CJ4" i="860" s="1"/>
  <c r="CK2" i="860"/>
  <c r="CJ1" i="860"/>
  <c r="CJ7" i="860"/>
  <c r="CR2469" i="64"/>
  <c r="CR2392" i="64"/>
  <c r="CR2396" i="64" s="1"/>
  <c r="CR2398" i="64" s="1"/>
  <c r="CR2495" i="64"/>
  <c r="BE698" i="64"/>
  <c r="BF702" i="64" a="1"/>
  <c r="BF702" i="64" s="1"/>
  <c r="BF697" i="64" a="1"/>
  <c r="BF697" i="64" s="1"/>
  <c r="BE437" i="64"/>
  <c r="BD2069" i="64"/>
  <c r="BE2061" i="64"/>
  <c r="BF2052" i="64" a="1"/>
  <c r="BF2052" i="64" s="1"/>
  <c r="BF2053" i="64" a="1"/>
  <c r="BF2053" i="64" s="1"/>
  <c r="BF2054" i="64" a="1"/>
  <c r="BF2054" i="64" s="1"/>
  <c r="BF2055" i="64" a="1"/>
  <c r="BF2055" i="64" s="1"/>
  <c r="BF2056" i="64" a="1"/>
  <c r="BF2056" i="64" s="1"/>
  <c r="BF2058" i="64" a="1"/>
  <c r="BF2058" i="64" s="1"/>
  <c r="BF2057" i="64" a="1"/>
  <c r="BF2057" i="64" s="1"/>
  <c r="BF2059" i="64" a="1"/>
  <c r="BF2059" i="64" s="1"/>
  <c r="BF2060" i="64" a="1"/>
  <c r="BF2060" i="64" s="1"/>
  <c r="BF435" i="64" a="1"/>
  <c r="BF435" i="64" s="1"/>
  <c r="BF413" i="64" a="1"/>
  <c r="BF413" i="64" s="1"/>
  <c r="BF436" i="64" a="1"/>
  <c r="BF436" i="64" s="1"/>
  <c r="BE414" i="64"/>
  <c r="BF2240" i="64"/>
  <c r="BF2206" i="64"/>
  <c r="DJ2443" i="64"/>
  <c r="BE2165" i="64"/>
  <c r="BE2143" i="64"/>
  <c r="BF2144" i="64" a="1"/>
  <c r="BF2144" i="64" s="1"/>
  <c r="BF2164" i="64" a="1"/>
  <c r="BF2164" i="64" s="1"/>
  <c r="BF2498" i="64" a="1"/>
  <c r="BF2498" i="64" s="1"/>
  <c r="BB1771" i="64"/>
  <c r="BB1772" i="64" s="1"/>
  <c r="BC1760" i="64"/>
  <c r="BD1758" i="64"/>
  <c r="BD1767" i="64"/>
  <c r="BD1759" i="64"/>
  <c r="BD1768" i="64"/>
  <c r="BF1764" i="64" a="1"/>
  <c r="BF1764" i="64" s="1"/>
  <c r="BF1763" i="64" a="1"/>
  <c r="BF1763" i="64" s="1"/>
  <c r="BF1755" i="64" a="1"/>
  <c r="BF1755" i="64" s="1"/>
  <c r="BF1754" i="64" a="1"/>
  <c r="BF1754" i="64" s="1"/>
  <c r="BE1751" i="64"/>
  <c r="BE1750" i="64"/>
  <c r="BF1745" i="64" a="1"/>
  <c r="BF1745" i="64" s="1"/>
  <c r="BF1746" i="64" a="1"/>
  <c r="BF1746" i="64" s="1"/>
  <c r="BE2186" i="64"/>
  <c r="BF2185" i="64" a="1"/>
  <c r="BF2185" i="64" s="1"/>
  <c r="BF573" i="64" a="1"/>
  <c r="BF573" i="64" s="1"/>
  <c r="BA621" i="64"/>
  <c r="BG1955" i="64"/>
  <c r="BB620" i="64" a="1"/>
  <c r="BB620" i="64" s="1"/>
  <c r="BE1215" i="64"/>
  <c r="BE1666" i="64"/>
  <c r="BE1506" i="64"/>
  <c r="BE1643"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5" i="64" a="1"/>
  <c r="BF2395" i="64" s="1"/>
  <c r="BF2421" i="64" a="1"/>
  <c r="BF2421" i="64" s="1"/>
  <c r="BF2472" i="64" a="1"/>
  <c r="BF2472" i="64" s="1"/>
  <c r="BF2446" i="64" a="1"/>
  <c r="BF2446" i="64" s="1"/>
  <c r="BF1642" i="64" a="1"/>
  <c r="BF1642" i="64" s="1"/>
  <c r="BF90" i="64" a="1"/>
  <c r="BF90" i="64" s="1"/>
  <c r="BF91" i="64" a="1"/>
  <c r="BF91" i="64" s="1"/>
  <c r="BF92" i="64" a="1"/>
  <c r="BF92" i="64" s="1"/>
  <c r="BF89" i="64" a="1"/>
  <c r="BF89" i="64" s="1"/>
  <c r="BE93" i="64"/>
  <c r="BF1587" i="64" a="1"/>
  <c r="BF1587" i="64" s="1"/>
  <c r="BF1588" i="64" s="1"/>
  <c r="BF389" i="64" a="1"/>
  <c r="BF389" i="64" s="1"/>
  <c r="BT1792" i="64"/>
  <c r="BT1794" i="64" s="1"/>
  <c r="BF2522" i="64" a="1"/>
  <c r="BF2522" i="64" s="1"/>
  <c r="BF1507" i="64" a="1"/>
  <c r="BF1507" i="64" s="1"/>
  <c r="BF1886" i="64" a="1"/>
  <c r="BF1886" i="64" s="1"/>
  <c r="BF1894" i="64" s="1"/>
  <c r="BF1665" i="64" a="1"/>
  <c r="BF1665" i="64" s="1"/>
  <c r="BF1667" i="64" a="1"/>
  <c r="BF1667" i="64" s="1"/>
  <c r="BF1673" i="64" a="1"/>
  <c r="BF1673" i="64" s="1"/>
  <c r="BF1214" i="64" a="1"/>
  <c r="BF1214" i="64" s="1"/>
  <c r="BF997" i="64" a="1"/>
  <c r="BF997" i="64" s="1"/>
  <c r="BF1666" i="64" a="1"/>
  <c r="BF1750" i="64" a="1"/>
  <c r="BG2240" i="64" a="1"/>
  <c r="BF2165" i="64" a="1"/>
  <c r="BF698" i="64" a="1"/>
  <c r="BF414" i="64" a="1"/>
  <c r="BF437" i="64" a="1"/>
  <c r="BF998" i="64" a="1"/>
  <c r="BF575" i="64" a="1"/>
  <c r="BF2143" i="64" a="1"/>
  <c r="BG2206" i="64" a="1"/>
  <c r="BF599" i="64" a="1"/>
  <c r="BF1215" i="64" a="1"/>
  <c r="BF1643" i="64" a="1"/>
  <c r="BF2186" i="64" a="1"/>
  <c r="BF1751" i="64" a="1"/>
  <c r="BB621" i="64" a="1"/>
  <c r="BF1506" i="64" a="1"/>
  <c r="BF390" i="64" a="1"/>
  <c r="M496" i="64" l="1"/>
  <c r="L504" i="64"/>
  <c r="AQ508" i="64"/>
  <c r="BG1956" i="64"/>
  <c r="CS86" i="861"/>
  <c r="CS28" i="861"/>
  <c r="CS29" i="861" s="1"/>
  <c r="CR33" i="861"/>
  <c r="CR37" i="861" s="1"/>
  <c r="CR39" i="861" s="1"/>
  <c r="CR26" i="863"/>
  <c r="CS67" i="863"/>
  <c r="CS71" i="863"/>
  <c r="CS69" i="863"/>
  <c r="CS23" i="863" s="1"/>
  <c r="CS34" i="861" s="1"/>
  <c r="BG263" i="64"/>
  <c r="BG281" i="64"/>
  <c r="BH277" i="64"/>
  <c r="BH260" i="64"/>
  <c r="BH278" i="64"/>
  <c r="BH279" i="64"/>
  <c r="BH261" i="64"/>
  <c r="BH280" i="64"/>
  <c r="BH262" i="64"/>
  <c r="CK1" i="860"/>
  <c r="CK7" i="860"/>
  <c r="CK3" i="860"/>
  <c r="CK4" i="860" s="1"/>
  <c r="CS2392" i="64"/>
  <c r="CS2396" i="64" s="1"/>
  <c r="CS2398" i="64" s="1"/>
  <c r="CS2495" i="64"/>
  <c r="CS2469" i="64"/>
  <c r="CO2443" i="64"/>
  <c r="CO2447" i="64" s="1"/>
  <c r="CO2449" i="64" s="1"/>
  <c r="BF698" i="64"/>
  <c r="BF708" i="64" s="1"/>
  <c r="BE708" i="64"/>
  <c r="BG702" i="64" a="1"/>
  <c r="BG702" i="64" s="1"/>
  <c r="BG697" i="64" a="1"/>
  <c r="BG697" i="64" s="1"/>
  <c r="BF437" i="64"/>
  <c r="BE2069" i="64"/>
  <c r="BG2052" i="64" a="1"/>
  <c r="BG2052" i="64" s="1"/>
  <c r="BG2053" i="64" a="1"/>
  <c r="BG2053" i="64" s="1"/>
  <c r="BG2054" i="64" a="1"/>
  <c r="BG2054" i="64" s="1"/>
  <c r="BG2055" i="64" a="1"/>
  <c r="BG2055" i="64" s="1"/>
  <c r="BG2056" i="64" a="1"/>
  <c r="BG2056" i="64" s="1"/>
  <c r="BG2057" i="64" a="1"/>
  <c r="BG2057" i="64" s="1"/>
  <c r="BG2059" i="64" a="1"/>
  <c r="BG2059" i="64" s="1"/>
  <c r="BG2060" i="64" a="1"/>
  <c r="BG2060" i="64" s="1"/>
  <c r="BG2058" i="64" a="1"/>
  <c r="BG2058" i="64" s="1"/>
  <c r="BF2061" i="64"/>
  <c r="BG435" i="64" a="1"/>
  <c r="BG435" i="64" s="1"/>
  <c r="BG413" i="64" a="1"/>
  <c r="BG413" i="64" s="1"/>
  <c r="BG436" i="64" a="1"/>
  <c r="BG436" i="64" s="1"/>
  <c r="BF414" i="64"/>
  <c r="BG2206" i="64"/>
  <c r="BG2240" i="64"/>
  <c r="DL2469" i="64"/>
  <c r="DL2392" i="64"/>
  <c r="DL2495" i="64"/>
  <c r="BF2165" i="64"/>
  <c r="BF2143" i="64"/>
  <c r="BG2144" i="64" a="1"/>
  <c r="BG2144" i="64" s="1"/>
  <c r="BG2164" i="64" a="1"/>
  <c r="BG2164" i="64" s="1"/>
  <c r="BG2498" i="64" a="1"/>
  <c r="BG2498" i="64" s="1"/>
  <c r="BC1769" i="64"/>
  <c r="BD1760" i="64"/>
  <c r="BE1759" i="64"/>
  <c r="BE1768" i="64"/>
  <c r="BE1758" i="64"/>
  <c r="BE1767" i="64"/>
  <c r="BG1764" i="64" a="1"/>
  <c r="BG1764" i="64" s="1"/>
  <c r="BG1763" i="64" a="1"/>
  <c r="BG1763" i="64" s="1"/>
  <c r="BG1755" i="64" a="1"/>
  <c r="BG1755" i="64" s="1"/>
  <c r="BG1754" i="64" a="1"/>
  <c r="BG1754" i="64" s="1"/>
  <c r="BF1751" i="64"/>
  <c r="BF1750" i="64"/>
  <c r="BG1745" i="64" a="1"/>
  <c r="BG1745" i="64" s="1"/>
  <c r="BG1746" i="64" a="1"/>
  <c r="BG1746" i="64" s="1"/>
  <c r="BF2186" i="64"/>
  <c r="BG2185" i="64" a="1"/>
  <c r="BG2185" i="64" s="1"/>
  <c r="BG573" i="64" a="1"/>
  <c r="BG573" i="64" s="1"/>
  <c r="BB621" i="64"/>
  <c r="BC620" i="64" a="1"/>
  <c r="BC620" i="64" s="1"/>
  <c r="BH1955" i="64"/>
  <c r="BH1956" i="64" s="1"/>
  <c r="BF1666" i="64"/>
  <c r="BF1506" i="64"/>
  <c r="BF1215" i="64"/>
  <c r="BF1643" i="64"/>
  <c r="BF998" i="64"/>
  <c r="BF575" i="64"/>
  <c r="BF390" i="64"/>
  <c r="BF599" i="64"/>
  <c r="AK1885" i="64"/>
  <c r="AK1891"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5" i="64" a="1"/>
  <c r="BG2395" i="64" s="1"/>
  <c r="BG2472" i="64" a="1"/>
  <c r="BG2472" i="64" s="1"/>
  <c r="BG2446" i="64" a="1"/>
  <c r="BG2446" i="64" s="1"/>
  <c r="BG2421" i="64" a="1"/>
  <c r="BG2421" i="64" s="1"/>
  <c r="BG1642" i="64" a="1"/>
  <c r="BG1642" i="64" s="1"/>
  <c r="BF93" i="64"/>
  <c r="BG90" i="64" a="1"/>
  <c r="BG90" i="64" s="1"/>
  <c r="BG91" i="64" a="1"/>
  <c r="BG91" i="64" s="1"/>
  <c r="BG92" i="64" a="1"/>
  <c r="BG92" i="64" s="1"/>
  <c r="BG89" i="64" a="1"/>
  <c r="BG89" i="64" s="1"/>
  <c r="BG1587" i="64" a="1"/>
  <c r="BG1587" i="64" s="1"/>
  <c r="BG1588" i="64" s="1"/>
  <c r="BG389" i="64" a="1"/>
  <c r="BG389" i="64" s="1"/>
  <c r="BU1792" i="64"/>
  <c r="BU1794" i="64" s="1"/>
  <c r="BG2522" i="64" a="1"/>
  <c r="BG2522" i="64" s="1"/>
  <c r="BG1507" i="64" a="1"/>
  <c r="BG1507" i="64" s="1"/>
  <c r="BG1886" i="64" a="1"/>
  <c r="BG1886" i="64" s="1"/>
  <c r="BG1894" i="64" s="1"/>
  <c r="BG1667" i="64" a="1"/>
  <c r="BG1667" i="64" s="1"/>
  <c r="BG1673" i="64" a="1"/>
  <c r="BG1673" i="64" s="1"/>
  <c r="BG1665" i="64" a="1"/>
  <c r="BG1665" i="64" s="1"/>
  <c r="BG1214" i="64" a="1"/>
  <c r="BG1214" i="64" s="1"/>
  <c r="BG997" i="64" a="1"/>
  <c r="BG997" i="64" s="1"/>
  <c r="BG414" i="64" a="1"/>
  <c r="BG2165" i="64" a="1"/>
  <c r="BG599" i="64" a="1"/>
  <c r="BH2206" i="64" a="1"/>
  <c r="BG2143" i="64" a="1"/>
  <c r="BG1643" i="64" a="1"/>
  <c r="BG698" i="64" a="1"/>
  <c r="BG437" i="64" a="1"/>
  <c r="BG1666" i="64" a="1"/>
  <c r="BG2186" i="64" a="1"/>
  <c r="BG1215" i="64" a="1"/>
  <c r="BH2240" i="64" a="1"/>
  <c r="BG1751" i="64" a="1"/>
  <c r="BG1750" i="64" a="1"/>
  <c r="BG575" i="64" a="1"/>
  <c r="BG998" i="64" a="1"/>
  <c r="BC621" i="64" a="1"/>
  <c r="BG390" i="64" a="1"/>
  <c r="BG1506" i="64" a="1"/>
  <c r="AQ510" i="64" l="1"/>
  <c r="AQ500" i="64" s="1"/>
  <c r="AQ502" i="64" s="1"/>
  <c r="AQ503" i="64" s="1"/>
  <c r="BC1771" i="64"/>
  <c r="BC1772" i="64" s="1"/>
  <c r="AK1895" i="64" a="1"/>
  <c r="AK1895" i="64" s="1"/>
  <c r="AK1888" i="64" s="1"/>
  <c r="AK1889" i="64" s="1"/>
  <c r="CS25" i="863"/>
  <c r="CS36" i="861" s="1"/>
  <c r="CS62" i="861"/>
  <c r="CT91" i="861"/>
  <c r="CT18" i="861"/>
  <c r="CT28" i="861" s="1"/>
  <c r="CT29" i="861" s="1"/>
  <c r="CS22" i="863"/>
  <c r="CS72" i="863"/>
  <c r="CR40" i="861"/>
  <c r="BH263" i="64"/>
  <c r="BI277" i="64"/>
  <c r="BI278" i="64"/>
  <c r="BI260" i="64"/>
  <c r="BI279" i="64"/>
  <c r="BI261" i="64"/>
  <c r="BI262" i="64"/>
  <c r="BI280" i="64"/>
  <c r="BH281" i="64"/>
  <c r="CT2392" i="64"/>
  <c r="CT2396" i="64" s="1"/>
  <c r="CT2398" i="64" s="1"/>
  <c r="CT2469" i="64"/>
  <c r="CT2495" i="64"/>
  <c r="CP2443" i="64"/>
  <c r="CP2447" i="64" s="1"/>
  <c r="CP2449" i="64" s="1"/>
  <c r="CQ2443" i="64"/>
  <c r="BG698" i="64"/>
  <c r="BH702" i="64" a="1"/>
  <c r="BH702" i="64" s="1"/>
  <c r="BH697" i="64" a="1"/>
  <c r="BH697" i="64" s="1"/>
  <c r="BF2069" i="64"/>
  <c r="BG437" i="64"/>
  <c r="BH2052" i="64" a="1"/>
  <c r="BH2052" i="64" s="1"/>
  <c r="BH2053" i="64" a="1"/>
  <c r="BH2053" i="64" s="1"/>
  <c r="BH2058" i="64" a="1"/>
  <c r="BH2058" i="64" s="1"/>
  <c r="BH2059" i="64" a="1"/>
  <c r="BH2059" i="64" s="1"/>
  <c r="BH2060" i="64" a="1"/>
  <c r="BH2060" i="64" s="1"/>
  <c r="BH2056" i="64" a="1"/>
  <c r="BH2056" i="64" s="1"/>
  <c r="BH2055" i="64" a="1"/>
  <c r="BH2055" i="64" s="1"/>
  <c r="BH2057" i="64" a="1"/>
  <c r="BH2057" i="64" s="1"/>
  <c r="BH2054" i="64" a="1"/>
  <c r="BH2054" i="64" s="1"/>
  <c r="BG2061" i="64"/>
  <c r="BH435" i="64" a="1"/>
  <c r="BH435" i="64" s="1"/>
  <c r="BH413" i="64" a="1"/>
  <c r="BH413" i="64" s="1"/>
  <c r="BH436" i="64" a="1"/>
  <c r="BH436" i="64" s="1"/>
  <c r="BG414" i="64"/>
  <c r="BH2240" i="64"/>
  <c r="BH2206" i="64"/>
  <c r="DK2443" i="64"/>
  <c r="BG2165" i="64"/>
  <c r="BG2143" i="64"/>
  <c r="BH2144" i="64" a="1"/>
  <c r="BH2144" i="64" s="1"/>
  <c r="BH2164" i="64" a="1"/>
  <c r="BH2164" i="64" s="1"/>
  <c r="BH2498" i="64" a="1"/>
  <c r="BH2498" i="64" s="1"/>
  <c r="BE1760" i="64"/>
  <c r="BE1769" i="64"/>
  <c r="BD1769" i="64"/>
  <c r="BD1771" i="64" s="1"/>
  <c r="BD1772" i="64" s="1"/>
  <c r="BF1758" i="64"/>
  <c r="BF1767" i="64"/>
  <c r="BF1759" i="64"/>
  <c r="BF1768" i="64"/>
  <c r="BH1763" i="64" a="1"/>
  <c r="BH1763" i="64" s="1"/>
  <c r="BH1764" i="64" a="1"/>
  <c r="BH1764" i="64" s="1"/>
  <c r="BH1754" i="64" a="1"/>
  <c r="BH1754" i="64" s="1"/>
  <c r="BH1755" i="64" a="1"/>
  <c r="BH1755" i="64" s="1"/>
  <c r="BG1751" i="64"/>
  <c r="BG1750" i="64"/>
  <c r="BH1745" i="64" a="1"/>
  <c r="BH1745" i="64" s="1"/>
  <c r="BH1746" i="64" a="1"/>
  <c r="BH1746" i="64" s="1"/>
  <c r="BG2186" i="64"/>
  <c r="BH2185" i="64" a="1"/>
  <c r="BH2185" i="64" s="1"/>
  <c r="BH573" i="64" a="1"/>
  <c r="BH573" i="64" s="1"/>
  <c r="BC621" i="64"/>
  <c r="BD620" i="64" a="1"/>
  <c r="BD620" i="64" s="1"/>
  <c r="BI1955" i="64"/>
  <c r="BG1215" i="64"/>
  <c r="BG1666" i="64"/>
  <c r="BG1506" i="64"/>
  <c r="BG1643"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5" i="64" a="1"/>
  <c r="BH2395" i="64" s="1"/>
  <c r="BH2472" i="64" a="1"/>
  <c r="BH2472" i="64" s="1"/>
  <c r="BH2446" i="64" a="1"/>
  <c r="BH2446" i="64" s="1"/>
  <c r="BH2421" i="64" a="1"/>
  <c r="BH2421" i="64" s="1"/>
  <c r="BH1642" i="64" a="1"/>
  <c r="BH1642" i="64" s="1"/>
  <c r="BH89" i="64" a="1"/>
  <c r="BH89" i="64" s="1"/>
  <c r="BH90" i="64" a="1"/>
  <c r="BH90" i="64" s="1"/>
  <c r="BH91" i="64" a="1"/>
  <c r="BH91" i="64" s="1"/>
  <c r="BH92" i="64" a="1"/>
  <c r="BH92" i="64" s="1"/>
  <c r="BG93" i="64"/>
  <c r="BH1587" i="64" a="1"/>
  <c r="BH1587" i="64" s="1"/>
  <c r="BH1588" i="64" s="1"/>
  <c r="BH389" i="64" a="1"/>
  <c r="BH389" i="64" s="1"/>
  <c r="BV1792" i="64"/>
  <c r="BV1794" i="64" s="1"/>
  <c r="BH2522" i="64" a="1"/>
  <c r="BH2522" i="64" s="1"/>
  <c r="BH1507" i="64" a="1"/>
  <c r="BH1507" i="64" s="1"/>
  <c r="BH1886" i="64" a="1"/>
  <c r="BH1886" i="64" s="1"/>
  <c r="BH1894" i="64" s="1"/>
  <c r="BH1667" i="64" a="1"/>
  <c r="BH1667" i="64" s="1"/>
  <c r="BH1673" i="64" a="1"/>
  <c r="BH1673" i="64" s="1"/>
  <c r="BH1665" i="64" a="1"/>
  <c r="BH1665" i="64" s="1"/>
  <c r="BH1214" i="64" a="1"/>
  <c r="BH1214" i="64" s="1"/>
  <c r="BH997" i="64" a="1"/>
  <c r="BH997" i="64" s="1"/>
  <c r="BH1666" i="64" a="1"/>
  <c r="BH414" i="64" a="1"/>
  <c r="BH599" i="64" a="1"/>
  <c r="BH2186" i="64" a="1"/>
  <c r="BH2143" i="64" a="1"/>
  <c r="BI2240" i="64" a="1"/>
  <c r="BH698" i="64" a="1"/>
  <c r="BI2206" i="64" a="1"/>
  <c r="BH1751" i="64" a="1"/>
  <c r="BH437" i="64" a="1"/>
  <c r="BH2165" i="64" a="1"/>
  <c r="BH390" i="64" a="1"/>
  <c r="BH575" i="64" a="1"/>
  <c r="BH1750" i="64" a="1"/>
  <c r="BD621" i="64" a="1"/>
  <c r="BH1643" i="64" a="1"/>
  <c r="BH1506" i="64" a="1"/>
  <c r="BH998" i="64" a="1"/>
  <c r="BH1215" i="64" a="1"/>
  <c r="AQ511" i="64" l="1"/>
  <c r="AQ516" i="64" s="1"/>
  <c r="AQ504" i="64"/>
  <c r="AR496" i="64"/>
  <c r="BI1956" i="64"/>
  <c r="CT86" i="861"/>
  <c r="CU91" i="861"/>
  <c r="CT12" i="863"/>
  <c r="CT71" i="863" s="1"/>
  <c r="CS26" i="863"/>
  <c r="CS33" i="861"/>
  <c r="CS37" i="861" s="1"/>
  <c r="CS39" i="861" s="1"/>
  <c r="BI263" i="64"/>
  <c r="BJ277" i="64"/>
  <c r="BJ260" i="64"/>
  <c r="BJ278" i="64"/>
  <c r="BJ261" i="64"/>
  <c r="BJ279" i="64"/>
  <c r="BJ262" i="64"/>
  <c r="BJ280" i="64"/>
  <c r="BI281" i="64"/>
  <c r="CU2495" i="64"/>
  <c r="CU2469" i="64"/>
  <c r="CU2392" i="64"/>
  <c r="CU2396" i="64" s="1"/>
  <c r="CU2398" i="64" s="1"/>
  <c r="CR2443" i="64"/>
  <c r="CQ2447" i="64"/>
  <c r="CQ2449" i="64" s="1"/>
  <c r="BH698" i="64"/>
  <c r="BH708" i="64" s="1"/>
  <c r="BG708" i="64"/>
  <c r="BI702" i="64" a="1"/>
  <c r="BI702" i="64" s="1"/>
  <c r="BI697" i="64" a="1"/>
  <c r="BI697" i="64" s="1"/>
  <c r="BG2069" i="64"/>
  <c r="BH437" i="64"/>
  <c r="BI2052" i="64" a="1"/>
  <c r="BI2052" i="64" s="1"/>
  <c r="BI2053" i="64" a="1"/>
  <c r="BI2053" i="64" s="1"/>
  <c r="BI2054" i="64" a="1"/>
  <c r="BI2054" i="64" s="1"/>
  <c r="BI2055" i="64" a="1"/>
  <c r="BI2055" i="64" s="1"/>
  <c r="BI2056" i="64" a="1"/>
  <c r="BI2056" i="64" s="1"/>
  <c r="BI2057" i="64" a="1"/>
  <c r="BI2057" i="64" s="1"/>
  <c r="BI2059" i="64" a="1"/>
  <c r="BI2059" i="64" s="1"/>
  <c r="BI2060" i="64" a="1"/>
  <c r="BI2060" i="64" s="1"/>
  <c r="BI2058" i="64" a="1"/>
  <c r="BI2058" i="64" s="1"/>
  <c r="BH2061" i="64"/>
  <c r="BI413" i="64" a="1"/>
  <c r="BI413" i="64" s="1"/>
  <c r="BI436" i="64" a="1"/>
  <c r="BI436" i="64" s="1"/>
  <c r="BI435" i="64" a="1"/>
  <c r="BI435" i="64" s="1"/>
  <c r="BH414" i="64"/>
  <c r="BI2240" i="64"/>
  <c r="BI2206" i="64"/>
  <c r="BH2165" i="64"/>
  <c r="BH2143" i="64"/>
  <c r="BI2498" i="64" a="1"/>
  <c r="BI2498" i="64" s="1"/>
  <c r="BI2144" i="64" a="1"/>
  <c r="BI2144" i="64" s="1"/>
  <c r="BI2164" i="64" a="1"/>
  <c r="BI2164" i="64" s="1"/>
  <c r="BE1771" i="64"/>
  <c r="BF1760" i="64"/>
  <c r="BG1758" i="64"/>
  <c r="BG1767" i="64"/>
  <c r="BG1759" i="64"/>
  <c r="BG1768" i="64"/>
  <c r="BI1764" i="64" a="1"/>
  <c r="BI1764" i="64" s="1"/>
  <c r="BI1763" i="64" a="1"/>
  <c r="BI1763" i="64" s="1"/>
  <c r="BI1754" i="64" a="1"/>
  <c r="BI1754" i="64" s="1"/>
  <c r="BI1755" i="64" a="1"/>
  <c r="BI1755" i="64" s="1"/>
  <c r="BH1751" i="64"/>
  <c r="BH1750" i="64"/>
  <c r="BI1745" i="64" a="1"/>
  <c r="BI1745" i="64" s="1"/>
  <c r="BI1746" i="64" a="1"/>
  <c r="BI1746" i="64" s="1"/>
  <c r="BH2186" i="64"/>
  <c r="BI2185" i="64" a="1"/>
  <c r="BI2185" i="64" s="1"/>
  <c r="BI573" i="64" a="1"/>
  <c r="BI573" i="64" s="1"/>
  <c r="BD621" i="64"/>
  <c r="BJ1955" i="64"/>
  <c r="BJ1956" i="64" s="1"/>
  <c r="BE620" i="64" a="1"/>
  <c r="BE620" i="64" s="1"/>
  <c r="BH1506" i="64"/>
  <c r="BH1215" i="64"/>
  <c r="BH1666" i="64"/>
  <c r="BH1643" i="64"/>
  <c r="BH998" i="64"/>
  <c r="BH599" i="64"/>
  <c r="BH575" i="64"/>
  <c r="BH390" i="64"/>
  <c r="AL1885" i="64"/>
  <c r="AL1891"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5" i="64" a="1"/>
  <c r="BI2395" i="64" s="1"/>
  <c r="BI2472" i="64" a="1"/>
  <c r="BI2472" i="64" s="1"/>
  <c r="BI2446" i="64" a="1"/>
  <c r="BI2446" i="64" s="1"/>
  <c r="BI2421" i="64" a="1"/>
  <c r="BI2421" i="64" s="1"/>
  <c r="BI1642" i="64" a="1"/>
  <c r="BI1642" i="64" s="1"/>
  <c r="BI92" i="64" a="1"/>
  <c r="BI92" i="64" s="1"/>
  <c r="BI89" i="64" a="1"/>
  <c r="BI89" i="64" s="1"/>
  <c r="BI90" i="64" a="1"/>
  <c r="BI90" i="64" s="1"/>
  <c r="BI91" i="64" a="1"/>
  <c r="BI91" i="64" s="1"/>
  <c r="BH93" i="64"/>
  <c r="BI1587" i="64" a="1"/>
  <c r="BI1587" i="64" s="1"/>
  <c r="BI1588" i="64" s="1"/>
  <c r="BI389" i="64" a="1"/>
  <c r="BI389" i="64" s="1"/>
  <c r="BW1792" i="64"/>
  <c r="BW1794" i="64" s="1"/>
  <c r="BI2522" i="64" a="1"/>
  <c r="BI2522" i="64" s="1"/>
  <c r="BI1507" i="64" a="1"/>
  <c r="BI1507" i="64" s="1"/>
  <c r="BI1886" i="64" a="1"/>
  <c r="BI1886" i="64" s="1"/>
  <c r="BI1894" i="64" s="1"/>
  <c r="BI1667" i="64" a="1"/>
  <c r="BI1667" i="64" s="1"/>
  <c r="BI1673" i="64" a="1"/>
  <c r="BI1673" i="64" s="1"/>
  <c r="BI1665" i="64" a="1"/>
  <c r="BI1665" i="64" s="1"/>
  <c r="BI1214" i="64" a="1"/>
  <c r="BI1214" i="64" s="1"/>
  <c r="BI997" i="64" a="1"/>
  <c r="BI997" i="64" s="1"/>
  <c r="BI437" i="64" a="1"/>
  <c r="BI1666" i="64" a="1"/>
  <c r="BI2186" i="64" a="1"/>
  <c r="BI2143" i="64" a="1"/>
  <c r="BI599" i="64" a="1"/>
  <c r="BI575" i="64" a="1"/>
  <c r="BI2165" i="64" a="1"/>
  <c r="BI1750" i="64" a="1"/>
  <c r="BI698" i="64" a="1"/>
  <c r="BI414" i="64" a="1"/>
  <c r="BJ2206" i="64" a="1"/>
  <c r="BI1215" i="64" a="1"/>
  <c r="BJ2240" i="64" a="1"/>
  <c r="BE621" i="64" a="1"/>
  <c r="BI390" i="64" a="1"/>
  <c r="BI998" i="64" a="1"/>
  <c r="BI1506" i="64" a="1"/>
  <c r="BI1643" i="64" a="1"/>
  <c r="BI1751" i="64" a="1"/>
  <c r="AR507" i="64" l="1"/>
  <c r="AQ512" i="64"/>
  <c r="AR499" i="64"/>
  <c r="AL1895" i="64" a="1"/>
  <c r="AL1895" i="64" s="1"/>
  <c r="AL1888" i="64" s="1"/>
  <c r="AL1889" i="64" s="1"/>
  <c r="CT25" i="863"/>
  <c r="CT36" i="861" s="1"/>
  <c r="CT62" i="861"/>
  <c r="CT67" i="863"/>
  <c r="CT22" i="863" s="1"/>
  <c r="CT69" i="863"/>
  <c r="CT23" i="863" s="1"/>
  <c r="CT34" i="861" s="1"/>
  <c r="CU18" i="861"/>
  <c r="CU28" i="861" s="1"/>
  <c r="CU29" i="861" s="1"/>
  <c r="CS40" i="861"/>
  <c r="BK277" i="64"/>
  <c r="BK278" i="64"/>
  <c r="BK260" i="64"/>
  <c r="BK261" i="64"/>
  <c r="BK279" i="64"/>
  <c r="BK262" i="64"/>
  <c r="BK280" i="64"/>
  <c r="BJ281" i="64"/>
  <c r="BJ263" i="64"/>
  <c r="CR2447" i="64"/>
  <c r="CR2449" i="64" s="1"/>
  <c r="CS2443" i="64"/>
  <c r="CV2392" i="64"/>
  <c r="CV2396" i="64" s="1"/>
  <c r="CV2398" i="64" s="1"/>
  <c r="CV2495" i="64"/>
  <c r="CV2469" i="64"/>
  <c r="BI698" i="64"/>
  <c r="BJ702" i="64" a="1"/>
  <c r="BJ702" i="64" s="1"/>
  <c r="BJ697" i="64" a="1"/>
  <c r="BJ697" i="64" s="1"/>
  <c r="BH2069" i="64"/>
  <c r="BI437" i="64"/>
  <c r="BJ2052" i="64" a="1"/>
  <c r="BJ2052" i="64" s="1"/>
  <c r="BJ2053" i="64" a="1"/>
  <c r="BJ2053" i="64" s="1"/>
  <c r="BJ2054" i="64" a="1"/>
  <c r="BJ2054" i="64" s="1"/>
  <c r="BJ2055" i="64" a="1"/>
  <c r="BJ2055" i="64" s="1"/>
  <c r="BJ2056" i="64" a="1"/>
  <c r="BJ2056" i="64" s="1"/>
  <c r="BJ2059" i="64" a="1"/>
  <c r="BJ2059" i="64" s="1"/>
  <c r="BJ2060" i="64" a="1"/>
  <c r="BJ2060" i="64" s="1"/>
  <c r="BJ2058" i="64" a="1"/>
  <c r="BJ2058" i="64" s="1"/>
  <c r="BJ2057" i="64" a="1"/>
  <c r="BJ2057" i="64" s="1"/>
  <c r="BI2061" i="64"/>
  <c r="BJ413" i="64" a="1"/>
  <c r="BJ413" i="64" s="1"/>
  <c r="BJ435" i="64" a="1"/>
  <c r="BJ435" i="64" s="1"/>
  <c r="BJ436" i="64" a="1"/>
  <c r="BJ436" i="64" s="1"/>
  <c r="BI414" i="64"/>
  <c r="BJ2206" i="64"/>
  <c r="BJ2240" i="64"/>
  <c r="DL2443" i="64"/>
  <c r="BI2165" i="64"/>
  <c r="BI2143" i="64"/>
  <c r="BJ2498" i="64" a="1"/>
  <c r="BJ2498" i="64" s="1"/>
  <c r="BJ2144" i="64" a="1"/>
  <c r="BJ2144" i="64" s="1"/>
  <c r="BJ2164" i="64" a="1"/>
  <c r="BJ2164" i="64" s="1"/>
  <c r="BE1772" i="64"/>
  <c r="BF1769" i="64"/>
  <c r="BG1760" i="64"/>
  <c r="BH1758" i="64"/>
  <c r="BH1767" i="64"/>
  <c r="BH1759" i="64"/>
  <c r="BH1768" i="64"/>
  <c r="BJ1764" i="64" a="1"/>
  <c r="BJ1764" i="64" s="1"/>
  <c r="BJ1763" i="64" a="1"/>
  <c r="BJ1763" i="64" s="1"/>
  <c r="BJ1754" i="64" a="1"/>
  <c r="BJ1754" i="64" s="1"/>
  <c r="BJ1755" i="64" a="1"/>
  <c r="BJ1755" i="64" s="1"/>
  <c r="BI1751" i="64"/>
  <c r="BI1750" i="64"/>
  <c r="BJ1745" i="64" a="1"/>
  <c r="BJ1745" i="64" s="1"/>
  <c r="BJ1746" i="64" a="1"/>
  <c r="BJ1746" i="64" s="1"/>
  <c r="BI2186" i="64"/>
  <c r="BJ2185" i="64" a="1"/>
  <c r="BJ2185" i="64" s="1"/>
  <c r="BJ573" i="64" a="1"/>
  <c r="BJ573" i="64" s="1"/>
  <c r="BE621" i="64"/>
  <c r="BK1955" i="64"/>
  <c r="BK1956" i="64" s="1"/>
  <c r="BF620" i="64" a="1"/>
  <c r="BF620" i="64" s="1"/>
  <c r="BI1215" i="64"/>
  <c r="BI1666" i="64"/>
  <c r="BI1506" i="64"/>
  <c r="BI1643"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5" i="64" a="1"/>
  <c r="BJ2395" i="64" s="1"/>
  <c r="BJ2472" i="64" a="1"/>
  <c r="BJ2472" i="64" s="1"/>
  <c r="BJ2446" i="64" a="1"/>
  <c r="BJ2446" i="64" s="1"/>
  <c r="BJ2421" i="64" a="1"/>
  <c r="BJ2421" i="64" s="1"/>
  <c r="BJ1642" i="64" a="1"/>
  <c r="BJ1642" i="64" s="1"/>
  <c r="BI93" i="64"/>
  <c r="BJ92" i="64" a="1"/>
  <c r="BJ92" i="64" s="1"/>
  <c r="BJ91" i="64" a="1"/>
  <c r="BJ91" i="64" s="1"/>
  <c r="BJ89" i="64" a="1"/>
  <c r="BJ89" i="64" s="1"/>
  <c r="BJ90" i="64" a="1"/>
  <c r="BJ90" i="64" s="1"/>
  <c r="BJ1587" i="64" a="1"/>
  <c r="BJ1587" i="64" s="1"/>
  <c r="BJ1588" i="64" s="1"/>
  <c r="BJ389" i="64" a="1"/>
  <c r="BJ389" i="64" s="1"/>
  <c r="BX1792" i="64"/>
  <c r="BX1794" i="64" s="1"/>
  <c r="BJ2522" i="64" a="1"/>
  <c r="BJ2522" i="64" s="1"/>
  <c r="BJ1507" i="64" a="1"/>
  <c r="BJ1507" i="64" s="1"/>
  <c r="BJ1886" i="64" a="1"/>
  <c r="BJ1886" i="64" s="1"/>
  <c r="BJ1894" i="64" s="1"/>
  <c r="BJ1673" i="64" a="1"/>
  <c r="BJ1673" i="64" s="1"/>
  <c r="BJ1665" i="64" a="1"/>
  <c r="BJ1665" i="64" s="1"/>
  <c r="BJ1667" i="64" a="1"/>
  <c r="BJ1667" i="64" s="1"/>
  <c r="BJ1214" i="64" a="1"/>
  <c r="BJ1214" i="64" s="1"/>
  <c r="BJ997" i="64" a="1"/>
  <c r="BJ997" i="64" s="1"/>
  <c r="BJ698" i="64" a="1"/>
  <c r="BJ414" i="64" a="1"/>
  <c r="BJ599" i="64" a="1"/>
  <c r="BJ1751" i="64" a="1"/>
  <c r="BJ2143" i="64" a="1"/>
  <c r="BJ1666" i="64" a="1"/>
  <c r="BK2240" i="64" a="1"/>
  <c r="BJ2165" i="64" a="1"/>
  <c r="BJ437" i="64" a="1"/>
  <c r="BK2206" i="64" a="1"/>
  <c r="BJ575" i="64" a="1"/>
  <c r="BJ1750" i="64" a="1"/>
  <c r="BJ1215" i="64" a="1"/>
  <c r="BJ2186" i="64" a="1"/>
  <c r="BJ390" i="64" a="1"/>
  <c r="BF621" i="64" a="1"/>
  <c r="BJ1643" i="64" a="1"/>
  <c r="BJ1506" i="64" a="1"/>
  <c r="BJ998" i="64" a="1"/>
  <c r="AR508" i="64" l="1"/>
  <c r="BF1771" i="64"/>
  <c r="CU86" i="861"/>
  <c r="CV91" i="861"/>
  <c r="CT72" i="863"/>
  <c r="CU12" i="863"/>
  <c r="CU71" i="863" s="1"/>
  <c r="CT33" i="861"/>
  <c r="CT37" i="861" s="1"/>
  <c r="CT39" i="861" s="1"/>
  <c r="CT26" i="863"/>
  <c r="BL277" i="64"/>
  <c r="BL260" i="64"/>
  <c r="BL278" i="64"/>
  <c r="BL279" i="64"/>
  <c r="BL261" i="64"/>
  <c r="BL280" i="64"/>
  <c r="BL262" i="64"/>
  <c r="BK281" i="64"/>
  <c r="BK263" i="64"/>
  <c r="CS2447" i="64"/>
  <c r="CS2449" i="64" s="1"/>
  <c r="CW2469" i="64"/>
  <c r="CW2392" i="64"/>
  <c r="CW2396" i="64" s="1"/>
  <c r="CW2398" i="64" s="1"/>
  <c r="CW2495" i="64"/>
  <c r="CT2443" i="64"/>
  <c r="BJ698" i="64"/>
  <c r="BJ708" i="64" s="1"/>
  <c r="BI708" i="64"/>
  <c r="BK702" i="64" a="1"/>
  <c r="BK702" i="64" s="1"/>
  <c r="BK697" i="64" a="1"/>
  <c r="BK697" i="64" s="1"/>
  <c r="BI2069" i="64"/>
  <c r="BJ437" i="64"/>
  <c r="BK2052" i="64" a="1"/>
  <c r="BK2052" i="64" s="1"/>
  <c r="BK2053" i="64" a="1"/>
  <c r="BK2053" i="64" s="1"/>
  <c r="BK2054" i="64" a="1"/>
  <c r="BK2054" i="64" s="1"/>
  <c r="BK2055" i="64" a="1"/>
  <c r="BK2055" i="64" s="1"/>
  <c r="BK2056" i="64" a="1"/>
  <c r="BK2056" i="64" s="1"/>
  <c r="BK2059" i="64" a="1"/>
  <c r="BK2059" i="64" s="1"/>
  <c r="BK2060" i="64" a="1"/>
  <c r="BK2060" i="64" s="1"/>
  <c r="BK2058" i="64" a="1"/>
  <c r="BK2058" i="64" s="1"/>
  <c r="BK2057" i="64" a="1"/>
  <c r="BK2057" i="64" s="1"/>
  <c r="BJ2061" i="64"/>
  <c r="BK413" i="64" a="1"/>
  <c r="BK413" i="64" s="1"/>
  <c r="BK436" i="64" a="1"/>
  <c r="BK436" i="64" s="1"/>
  <c r="BK435" i="64" a="1"/>
  <c r="BK435" i="64" s="1"/>
  <c r="BJ414" i="64"/>
  <c r="BK2240" i="64"/>
  <c r="BK2206" i="64"/>
  <c r="BJ2165" i="64"/>
  <c r="BJ2143" i="64"/>
  <c r="BK2498" i="64" a="1"/>
  <c r="BK2498" i="64" s="1"/>
  <c r="BK2144" i="64" a="1"/>
  <c r="BK2144" i="64" s="1"/>
  <c r="BK2164" i="64" a="1"/>
  <c r="BK2164" i="64" s="1"/>
  <c r="BH1760" i="64"/>
  <c r="BH1769" i="64"/>
  <c r="BG1769" i="64"/>
  <c r="BG1771" i="64" s="1"/>
  <c r="BI1758" i="64"/>
  <c r="BI1767" i="64"/>
  <c r="BI1759" i="64"/>
  <c r="BI1768" i="64"/>
  <c r="BK1764" i="64" a="1"/>
  <c r="BK1764" i="64" s="1"/>
  <c r="BK1763" i="64" a="1"/>
  <c r="BK1763" i="64" s="1"/>
  <c r="BK1755" i="64" a="1"/>
  <c r="BK1755" i="64" s="1"/>
  <c r="BK1754" i="64" a="1"/>
  <c r="BK1754" i="64" s="1"/>
  <c r="BJ1751" i="64"/>
  <c r="BJ1750" i="64"/>
  <c r="BK1745" i="64" a="1"/>
  <c r="BK1745" i="64" s="1"/>
  <c r="BK1746" i="64" a="1"/>
  <c r="BK1746" i="64" s="1"/>
  <c r="BJ2186" i="64"/>
  <c r="BK2185" i="64" a="1"/>
  <c r="BK2185" i="64" s="1"/>
  <c r="BK573" i="64" a="1"/>
  <c r="BK573" i="64" s="1"/>
  <c r="BF621" i="64"/>
  <c r="BG620" i="64" a="1"/>
  <c r="BG620" i="64" s="1"/>
  <c r="BL1955" i="64"/>
  <c r="BL1956" i="64" s="1"/>
  <c r="BJ1666" i="64"/>
  <c r="BJ1506" i="64"/>
  <c r="BJ1215" i="64"/>
  <c r="BJ1643" i="64"/>
  <c r="BJ998" i="64"/>
  <c r="BJ390" i="64"/>
  <c r="BJ599" i="64"/>
  <c r="BJ575" i="64"/>
  <c r="AM1885" i="64"/>
  <c r="AM1891"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5" i="64" a="1"/>
  <c r="BK2395" i="64" s="1"/>
  <c r="BK2472" i="64" a="1"/>
  <c r="BK2472" i="64" s="1"/>
  <c r="BK2446" i="64" a="1"/>
  <c r="BK2446" i="64" s="1"/>
  <c r="BK2421" i="64" a="1"/>
  <c r="BK2421" i="64" s="1"/>
  <c r="BK1642" i="64" a="1"/>
  <c r="BK1642" i="64" s="1"/>
  <c r="BJ93" i="64"/>
  <c r="BK90" i="64" a="1"/>
  <c r="BK90" i="64" s="1"/>
  <c r="BK91" i="64" a="1"/>
  <c r="BK91" i="64" s="1"/>
  <c r="BK92" i="64" a="1"/>
  <c r="BK92" i="64" s="1"/>
  <c r="BK89" i="64" a="1"/>
  <c r="BK89" i="64" s="1"/>
  <c r="BK1587" i="64" a="1"/>
  <c r="BK1587" i="64" s="1"/>
  <c r="BK1588" i="64" s="1"/>
  <c r="BK389" i="64" a="1"/>
  <c r="BK389" i="64" s="1"/>
  <c r="BY1792" i="64"/>
  <c r="BY1794" i="64" s="1"/>
  <c r="BK2522" i="64" a="1"/>
  <c r="BK2522" i="64" s="1"/>
  <c r="BK1507" i="64" a="1"/>
  <c r="BK1507" i="64" s="1"/>
  <c r="BK1886" i="64" a="1"/>
  <c r="BK1886" i="64" s="1"/>
  <c r="BK1894" i="64" s="1"/>
  <c r="BK1665" i="64" a="1"/>
  <c r="BK1665" i="64" s="1"/>
  <c r="BK1673" i="64" a="1"/>
  <c r="BK1673" i="64" s="1"/>
  <c r="BK1667" i="64" a="1"/>
  <c r="BK1667" i="64" s="1"/>
  <c r="BK1214" i="64" a="1"/>
  <c r="BK1214" i="64" s="1"/>
  <c r="BK997" i="64" a="1"/>
  <c r="BK997" i="64" s="1"/>
  <c r="BK2143" i="64" a="1"/>
  <c r="BL2240" i="64" a="1"/>
  <c r="BK437" i="64" a="1"/>
  <c r="BK599" i="64" a="1"/>
  <c r="BK390" i="64" a="1"/>
  <c r="BK2165" i="64" a="1"/>
  <c r="BK2186" i="64" a="1"/>
  <c r="BK1506" i="64" a="1"/>
  <c r="BK698" i="64" a="1"/>
  <c r="BG621" i="64" a="1"/>
  <c r="BK414" i="64" a="1"/>
  <c r="BL2206" i="64" a="1"/>
  <c r="BK575" i="64" a="1"/>
  <c r="BK1750" i="64" a="1"/>
  <c r="BK1666" i="64" a="1"/>
  <c r="BK998" i="64" a="1"/>
  <c r="BK1215" i="64" a="1"/>
  <c r="BK1643" i="64" a="1"/>
  <c r="BK1751" i="64" a="1"/>
  <c r="AR510" i="64" l="1"/>
  <c r="AR500" i="64" s="1"/>
  <c r="AR502" i="64" s="1"/>
  <c r="BF1772" i="64"/>
  <c r="AM1895" i="64" a="1"/>
  <c r="AM1895" i="64" s="1"/>
  <c r="AM1888" i="64" s="1"/>
  <c r="AM1889" i="64" s="1"/>
  <c r="CU25" i="863"/>
  <c r="CU36" i="861" s="1"/>
  <c r="CU62" i="861"/>
  <c r="CV18" i="861"/>
  <c r="CV28" i="861" s="1"/>
  <c r="CV29" i="861" s="1"/>
  <c r="CU67" i="863"/>
  <c r="CU22" i="863" s="1"/>
  <c r="CU69" i="863"/>
  <c r="CU23" i="863" s="1"/>
  <c r="CU34" i="861" s="1"/>
  <c r="CT40" i="861"/>
  <c r="BL263" i="64"/>
  <c r="BL281" i="64"/>
  <c r="BM277" i="64"/>
  <c r="BM278" i="64"/>
  <c r="BM260" i="64"/>
  <c r="BM279" i="64"/>
  <c r="BM261" i="64"/>
  <c r="BM262" i="64"/>
  <c r="BM280" i="64"/>
  <c r="CX2392" i="64"/>
  <c r="CX2396" i="64" s="1"/>
  <c r="CT2447" i="64"/>
  <c r="CT2449" i="64" s="1"/>
  <c r="CX2495" i="64"/>
  <c r="CX2469" i="64"/>
  <c r="CU2443" i="64"/>
  <c r="BK698" i="64"/>
  <c r="BL702" i="64" a="1"/>
  <c r="BL702" i="64" s="1"/>
  <c r="BL697" i="64" a="1"/>
  <c r="BL697" i="64" s="1"/>
  <c r="BJ2069" i="64"/>
  <c r="BK437" i="64"/>
  <c r="BL2058" i="64" a="1"/>
  <c r="BL2058" i="64" s="1"/>
  <c r="BL2052" i="64" a="1"/>
  <c r="BL2052" i="64" s="1"/>
  <c r="BL2057" i="64" a="1"/>
  <c r="BL2057" i="64" s="1"/>
  <c r="BL2054" i="64" a="1"/>
  <c r="BL2054" i="64" s="1"/>
  <c r="BL2055" i="64" a="1"/>
  <c r="BL2055" i="64" s="1"/>
  <c r="BL2056" i="64" a="1"/>
  <c r="BL2056" i="64" s="1"/>
  <c r="BL2059" i="64" a="1"/>
  <c r="BL2059" i="64" s="1"/>
  <c r="BL2060" i="64" a="1"/>
  <c r="BL2060" i="64" s="1"/>
  <c r="BL2053" i="64" a="1"/>
  <c r="BL2053" i="64" s="1"/>
  <c r="BK2061" i="64"/>
  <c r="BL413" i="64" a="1"/>
  <c r="BL413" i="64" s="1"/>
  <c r="BL436" i="64" a="1"/>
  <c r="BL436" i="64" s="1"/>
  <c r="BL435" i="64" a="1"/>
  <c r="BL435" i="64" s="1"/>
  <c r="BK414" i="64"/>
  <c r="BL2240" i="64"/>
  <c r="BL2206" i="64"/>
  <c r="BK2165" i="64"/>
  <c r="BK2143" i="64"/>
  <c r="BL2144" i="64" a="1"/>
  <c r="BL2144" i="64" s="1"/>
  <c r="BL2164" i="64" a="1"/>
  <c r="BL2164" i="64" s="1"/>
  <c r="BL2498" i="64" a="1"/>
  <c r="BL2498" i="64" s="1"/>
  <c r="BH1771" i="64"/>
  <c r="BH1772" i="64" s="1"/>
  <c r="BG1772" i="64"/>
  <c r="BI1760" i="64"/>
  <c r="BJ1758" i="64"/>
  <c r="BJ1767" i="64"/>
  <c r="BJ1759" i="64"/>
  <c r="BJ1768" i="64"/>
  <c r="BL1763" i="64" a="1"/>
  <c r="BL1763" i="64" s="1"/>
  <c r="BL1764" i="64" a="1"/>
  <c r="BL1764" i="64" s="1"/>
  <c r="BL1755" i="64" a="1"/>
  <c r="BL1755" i="64" s="1"/>
  <c r="BL1754" i="64" a="1"/>
  <c r="BL1754" i="64" s="1"/>
  <c r="BK1751" i="64"/>
  <c r="BK1750" i="64"/>
  <c r="BL1745" i="64" a="1"/>
  <c r="BL1745" i="64" s="1"/>
  <c r="BL1746" i="64" a="1"/>
  <c r="BL1746" i="64" s="1"/>
  <c r="BK2186" i="64"/>
  <c r="BL2185" i="64" a="1"/>
  <c r="BL2185" i="64" s="1"/>
  <c r="BL573" i="64" a="1"/>
  <c r="BL573" i="64" s="1"/>
  <c r="BG621" i="64"/>
  <c r="BM1955" i="64"/>
  <c r="BM1956" i="64" s="1"/>
  <c r="BH620" i="64" a="1"/>
  <c r="BH620" i="64" s="1"/>
  <c r="BK1666" i="64"/>
  <c r="BK1506" i="64"/>
  <c r="BK1215" i="64"/>
  <c r="BK1643"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5" i="64" a="1"/>
  <c r="BL2395" i="64" s="1"/>
  <c r="BL2472" i="64" a="1"/>
  <c r="BL2472" i="64" s="1"/>
  <c r="BL2446" i="64" a="1"/>
  <c r="BL2446" i="64" s="1"/>
  <c r="BL2421" i="64" a="1"/>
  <c r="BL2421" i="64" s="1"/>
  <c r="BL1642" i="64" a="1"/>
  <c r="BL1642" i="64" s="1"/>
  <c r="BK93" i="64"/>
  <c r="BL89" i="64" a="1"/>
  <c r="BL89" i="64" s="1"/>
  <c r="BL90" i="64" a="1"/>
  <c r="BL90" i="64" s="1"/>
  <c r="BL91" i="64" a="1"/>
  <c r="BL91" i="64" s="1"/>
  <c r="BL92" i="64" a="1"/>
  <c r="BL92" i="64" s="1"/>
  <c r="BL1587" i="64" a="1"/>
  <c r="BL1587" i="64" s="1"/>
  <c r="BL1588" i="64" s="1"/>
  <c r="BL389" i="64" a="1"/>
  <c r="BL389" i="64" s="1"/>
  <c r="BZ1792" i="64"/>
  <c r="BL2522" i="64" a="1"/>
  <c r="BL2522" i="64" s="1"/>
  <c r="BL1507" i="64" a="1"/>
  <c r="BL1507" i="64" s="1"/>
  <c r="BL1886" i="64" a="1"/>
  <c r="BL1886" i="64" s="1"/>
  <c r="BL1894" i="64" s="1"/>
  <c r="BL1665" i="64" a="1"/>
  <c r="BL1665" i="64" s="1"/>
  <c r="BL1667" i="64" a="1"/>
  <c r="BL1667" i="64" s="1"/>
  <c r="BL1673" i="64" a="1"/>
  <c r="BL1673" i="64" s="1"/>
  <c r="BL1214" i="64" a="1"/>
  <c r="BL1214" i="64" s="1"/>
  <c r="BL997" i="64" a="1"/>
  <c r="BL997" i="64" s="1"/>
  <c r="BM2240" i="64" a="1"/>
  <c r="BL698" i="64" a="1"/>
  <c r="BL1666" i="64" a="1"/>
  <c r="BL437" i="64" a="1"/>
  <c r="BL599" i="64" a="1"/>
  <c r="BL1215" i="64" a="1"/>
  <c r="BM2206" i="64" a="1"/>
  <c r="BL1643" i="64" a="1"/>
  <c r="BL414" i="64" a="1"/>
  <c r="BL2165" i="64" a="1"/>
  <c r="BL575" i="64" a="1"/>
  <c r="BL2143" i="64" a="1"/>
  <c r="BL2186" i="64" a="1"/>
  <c r="BH621" i="64" a="1"/>
  <c r="BL1750" i="64" a="1"/>
  <c r="BL1751" i="64" a="1"/>
  <c r="BL390" i="64" a="1"/>
  <c r="BL1506" i="64" a="1"/>
  <c r="BL998" i="64" a="1"/>
  <c r="AR511" i="64" l="1"/>
  <c r="AR516" i="64" s="1"/>
  <c r="AR503" i="64"/>
  <c r="BZ1794" i="64"/>
  <c r="O1792" i="64"/>
  <c r="CV86" i="861"/>
  <c r="CW91" i="861"/>
  <c r="CU72" i="863"/>
  <c r="CV12" i="863"/>
  <c r="CV71" i="863" s="1"/>
  <c r="CU26" i="863"/>
  <c r="CU33" i="861"/>
  <c r="CU37" i="861" s="1"/>
  <c r="CU39" i="861" s="1"/>
  <c r="BM281" i="64"/>
  <c r="BN278" i="64"/>
  <c r="BN277" i="64"/>
  <c r="BN260" i="64"/>
  <c r="BN261" i="64"/>
  <c r="BN279" i="64"/>
  <c r="BN262" i="64"/>
  <c r="BN280" i="64"/>
  <c r="BM263" i="64"/>
  <c r="CU2447" i="64"/>
  <c r="CU2449" i="64" s="1"/>
  <c r="CX2398" i="64"/>
  <c r="CY2396" i="64"/>
  <c r="BL698" i="64"/>
  <c r="BL708" i="64" s="1"/>
  <c r="BK708" i="64"/>
  <c r="BM702" i="64" a="1"/>
  <c r="BM702" i="64" s="1"/>
  <c r="BM697" i="64" a="1"/>
  <c r="BM697" i="64" s="1"/>
  <c r="BK2069" i="64"/>
  <c r="BL437" i="64"/>
  <c r="BM2053" i="64" a="1"/>
  <c r="BM2053" i="64" s="1"/>
  <c r="BM2054" i="64" a="1"/>
  <c r="BM2054" i="64" s="1"/>
  <c r="BM2055" i="64" a="1"/>
  <c r="BM2055" i="64" s="1"/>
  <c r="BM2056" i="64" a="1"/>
  <c r="BM2056" i="64" s="1"/>
  <c r="BM2057" i="64" a="1"/>
  <c r="BM2057" i="64" s="1"/>
  <c r="BM2052" i="64" a="1"/>
  <c r="BM2052" i="64" s="1"/>
  <c r="BM2058" i="64" a="1"/>
  <c r="BM2058" i="64" s="1"/>
  <c r="BM2059" i="64" a="1"/>
  <c r="BM2059" i="64" s="1"/>
  <c r="BM2060" i="64" a="1"/>
  <c r="BM2060" i="64" s="1"/>
  <c r="BL2061" i="64"/>
  <c r="BM413" i="64" a="1"/>
  <c r="BM413" i="64" s="1"/>
  <c r="BM436" i="64" a="1"/>
  <c r="BM436" i="64" s="1"/>
  <c r="BM435" i="64" a="1"/>
  <c r="BM435" i="64" s="1"/>
  <c r="BL414" i="64"/>
  <c r="BM2240" i="64"/>
  <c r="BM2206" i="64"/>
  <c r="BL2165" i="64"/>
  <c r="BL2143" i="64"/>
  <c r="BM2498" i="64" a="1"/>
  <c r="BM2498" i="64" s="1"/>
  <c r="BM2144" i="64" a="1"/>
  <c r="BM2144" i="64" s="1"/>
  <c r="BM2164" i="64" a="1"/>
  <c r="BM2164" i="64" s="1"/>
  <c r="BI1769" i="64"/>
  <c r="BJ1760" i="64"/>
  <c r="BK1758" i="64"/>
  <c r="BK1767" i="64"/>
  <c r="BK1759" i="64"/>
  <c r="BK1768" i="64"/>
  <c r="BM1764" i="64" a="1"/>
  <c r="BM1764" i="64" s="1"/>
  <c r="BM1763" i="64" a="1"/>
  <c r="BM1763" i="64" s="1"/>
  <c r="BM1755" i="64" a="1"/>
  <c r="BM1755" i="64" s="1"/>
  <c r="BM1754" i="64" a="1"/>
  <c r="BM1754" i="64" s="1"/>
  <c r="BL1751" i="64"/>
  <c r="BL1750" i="64"/>
  <c r="BM1745" i="64" a="1"/>
  <c r="BM1745" i="64" s="1"/>
  <c r="BM1746" i="64" a="1"/>
  <c r="BM1746" i="64" s="1"/>
  <c r="BL2186" i="64"/>
  <c r="BM2185" i="64" a="1"/>
  <c r="BM2185" i="64" s="1"/>
  <c r="BM573" i="64" a="1"/>
  <c r="BM573" i="64" s="1"/>
  <c r="BH621" i="64"/>
  <c r="BI620" i="64" a="1"/>
  <c r="BI620" i="64" s="1"/>
  <c r="BN1955" i="64"/>
  <c r="BN1956" i="64" s="1"/>
  <c r="BL1215" i="64"/>
  <c r="BL1666" i="64"/>
  <c r="BL1506" i="64"/>
  <c r="BL1643" i="64"/>
  <c r="BL998" i="64"/>
  <c r="BL599" i="64"/>
  <c r="BL575" i="64"/>
  <c r="BL390" i="64"/>
  <c r="AN1885" i="64"/>
  <c r="AN1891"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5" i="64" a="1"/>
  <c r="BM2395" i="64" s="1"/>
  <c r="BM2472" i="64" a="1"/>
  <c r="BM2472" i="64" s="1"/>
  <c r="BM2446" i="64" a="1"/>
  <c r="BM2446" i="64" s="1"/>
  <c r="BM2421" i="64" a="1"/>
  <c r="BM2421" i="64" s="1"/>
  <c r="BM1642" i="64" a="1"/>
  <c r="BM1642" i="64" s="1"/>
  <c r="BL93" i="64"/>
  <c r="BM90" i="64" a="1"/>
  <c r="BM90" i="64" s="1"/>
  <c r="BM91" i="64" a="1"/>
  <c r="BM91" i="64" s="1"/>
  <c r="BM92" i="64" a="1"/>
  <c r="BM92" i="64" s="1"/>
  <c r="BM89" i="64" a="1"/>
  <c r="BM89" i="64" s="1"/>
  <c r="BM1587" i="64" a="1"/>
  <c r="BM1587" i="64" s="1"/>
  <c r="BM1588" i="64" s="1"/>
  <c r="BM389" i="64" a="1"/>
  <c r="BM389" i="64" s="1"/>
  <c r="CA1792" i="64"/>
  <c r="CA1794" i="64" s="1"/>
  <c r="BM2522" i="64" a="1"/>
  <c r="BM2522" i="64" s="1"/>
  <c r="BM1507" i="64" a="1"/>
  <c r="BM1507" i="64" s="1"/>
  <c r="BM1886" i="64" a="1"/>
  <c r="BM1886" i="64" s="1"/>
  <c r="BM1894" i="64" s="1"/>
  <c r="BM1665" i="64" a="1"/>
  <c r="BM1665" i="64" s="1"/>
  <c r="BM1667" i="64" a="1"/>
  <c r="BM1667" i="64" s="1"/>
  <c r="BM1673" i="64" a="1"/>
  <c r="BM1673" i="64" s="1"/>
  <c r="BM1214" i="64" a="1"/>
  <c r="BM1214" i="64" s="1"/>
  <c r="BM997" i="64" a="1"/>
  <c r="BM997" i="64" s="1"/>
  <c r="BM437" i="64" a="1"/>
  <c r="BM2186" i="64" a="1"/>
  <c r="BI621" i="64" a="1"/>
  <c r="BM698" i="64" a="1"/>
  <c r="BM2165" i="64" a="1"/>
  <c r="BM599" i="64" a="1"/>
  <c r="BN2240" i="64" a="1"/>
  <c r="BN2206" i="64" a="1"/>
  <c r="BM998" i="64" a="1"/>
  <c r="BM1666" i="64" a="1"/>
  <c r="BM2143" i="64" a="1"/>
  <c r="BM390" i="64" a="1"/>
  <c r="BM1750" i="64" a="1"/>
  <c r="BM414" i="64" a="1"/>
  <c r="BM575" i="64" a="1"/>
  <c r="BM1506" i="64" a="1"/>
  <c r="BM1215" i="64" a="1"/>
  <c r="BM1751" i="64" a="1"/>
  <c r="BM1643" i="64" a="1"/>
  <c r="AS507" i="64" l="1"/>
  <c r="AR512" i="64"/>
  <c r="AR504" i="64"/>
  <c r="AS496" i="64"/>
  <c r="BI1771" i="64"/>
  <c r="BI1772" i="64" s="1"/>
  <c r="AN1895" i="64" a="1"/>
  <c r="AN1895" i="64" s="1"/>
  <c r="AN1888" i="64" s="1"/>
  <c r="AN1889" i="64" s="1"/>
  <c r="CV25" i="863"/>
  <c r="CV36" i="861" s="1"/>
  <c r="CV62" i="861"/>
  <c r="CV69" i="863"/>
  <c r="CV23" i="863" s="1"/>
  <c r="CV34" i="861" s="1"/>
  <c r="CV67" i="863"/>
  <c r="CV22" i="863" s="1"/>
  <c r="CW18" i="861"/>
  <c r="CW12" i="863" s="1"/>
  <c r="CU40" i="861"/>
  <c r="BN263" i="64"/>
  <c r="BN281" i="64"/>
  <c r="BO277" i="64"/>
  <c r="BO278" i="64"/>
  <c r="BO260" i="64"/>
  <c r="BO261" i="64"/>
  <c r="BO279" i="64"/>
  <c r="BO262" i="64"/>
  <c r="BO280" i="64"/>
  <c r="CY2398" i="64"/>
  <c r="CZ2396" i="64"/>
  <c r="CV2443" i="64"/>
  <c r="CV2447" i="64" s="1"/>
  <c r="CV2449" i="64" s="1"/>
  <c r="BM698" i="64"/>
  <c r="BM708" i="64" s="1"/>
  <c r="BN702" i="64" a="1"/>
  <c r="BN702" i="64" s="1"/>
  <c r="BN697" i="64" a="1"/>
  <c r="BN697" i="64" s="1"/>
  <c r="BM437" i="64"/>
  <c r="BL2069" i="64"/>
  <c r="BN2052" i="64" a="1"/>
  <c r="BN2052" i="64" s="1"/>
  <c r="BN2053" i="64" a="1"/>
  <c r="BN2053" i="64" s="1"/>
  <c r="BN2054" i="64" a="1"/>
  <c r="BN2054" i="64" s="1"/>
  <c r="BN2055" i="64" a="1"/>
  <c r="BN2055" i="64" s="1"/>
  <c r="BN2056" i="64" a="1"/>
  <c r="BN2056" i="64" s="1"/>
  <c r="BN2057" i="64" a="1"/>
  <c r="BN2057" i="64" s="1"/>
  <c r="BN2058" i="64" a="1"/>
  <c r="BN2058" i="64" s="1"/>
  <c r="BN2059" i="64" a="1"/>
  <c r="BN2059" i="64" s="1"/>
  <c r="BN2060" i="64" a="1"/>
  <c r="BN2060" i="64" s="1"/>
  <c r="BM2061" i="64"/>
  <c r="BN435" i="64" a="1"/>
  <c r="BN435" i="64" s="1"/>
  <c r="BN413" i="64" a="1"/>
  <c r="BN413" i="64" s="1"/>
  <c r="BN436" i="64" a="1"/>
  <c r="BN436" i="64" s="1"/>
  <c r="BM414" i="64"/>
  <c r="BN2240" i="64"/>
  <c r="BN2206" i="64"/>
  <c r="BM2165" i="64"/>
  <c r="BM2143" i="64"/>
  <c r="BN2498" i="64" a="1"/>
  <c r="BN2498" i="64" s="1"/>
  <c r="BN2144" i="64" a="1"/>
  <c r="BN2144" i="64" s="1"/>
  <c r="BN2164" i="64" a="1"/>
  <c r="BN2164" i="64" s="1"/>
  <c r="BJ1769" i="64"/>
  <c r="BJ1771" i="64" s="1"/>
  <c r="BK1760" i="64"/>
  <c r="BL1758" i="64"/>
  <c r="BL1767" i="64"/>
  <c r="BL1759" i="64"/>
  <c r="BL1768" i="64"/>
  <c r="BN1764" i="64" a="1"/>
  <c r="BN1764" i="64" s="1"/>
  <c r="BN1763" i="64" a="1"/>
  <c r="BN1763" i="64" s="1"/>
  <c r="BN1755" i="64" a="1"/>
  <c r="BN1755" i="64" s="1"/>
  <c r="BN1754" i="64" a="1"/>
  <c r="BN1754" i="64" s="1"/>
  <c r="BM1751" i="64"/>
  <c r="BM1750" i="64"/>
  <c r="BN1745" i="64" a="1"/>
  <c r="BN1745" i="64" s="1"/>
  <c r="BN1746" i="64" a="1"/>
  <c r="BN1746" i="64" s="1"/>
  <c r="BM2186" i="64"/>
  <c r="BN2185" i="64" a="1"/>
  <c r="BN2185" i="64" s="1"/>
  <c r="BN573" i="64" a="1"/>
  <c r="BN573" i="64" s="1"/>
  <c r="BI621" i="64"/>
  <c r="BO1955" i="64"/>
  <c r="BJ620" i="64" a="1"/>
  <c r="BJ620" i="64" s="1"/>
  <c r="BM1215" i="64"/>
  <c r="BM1666" i="64"/>
  <c r="BM1506" i="64"/>
  <c r="BM1643"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5" i="64" a="1"/>
  <c r="BN2395" i="64" s="1"/>
  <c r="BN2421" i="64" a="1"/>
  <c r="BN2421" i="64" s="1"/>
  <c r="BN2472" i="64" a="1"/>
  <c r="BN2472" i="64" s="1"/>
  <c r="BN2446" i="64" a="1"/>
  <c r="BN2446" i="64" s="1"/>
  <c r="BN1642" i="64" a="1"/>
  <c r="BN1642" i="64" s="1"/>
  <c r="BM93" i="64"/>
  <c r="BN90" i="64" a="1"/>
  <c r="BN90" i="64" s="1"/>
  <c r="BN91" i="64" a="1"/>
  <c r="BN91" i="64" s="1"/>
  <c r="BN92" i="64" a="1"/>
  <c r="BN92" i="64" s="1"/>
  <c r="BN89" i="64" a="1"/>
  <c r="BN89" i="64" s="1"/>
  <c r="BN1587" i="64" a="1"/>
  <c r="BN1587" i="64" s="1"/>
  <c r="BN1588" i="64" s="1"/>
  <c r="BN389" i="64" a="1"/>
  <c r="BN389" i="64" s="1"/>
  <c r="CB1792" i="64"/>
  <c r="CB1794" i="64" s="1"/>
  <c r="BN2522" i="64" a="1"/>
  <c r="BN2522" i="64" s="1"/>
  <c r="BN1507" i="64" a="1"/>
  <c r="BN1507" i="64" s="1"/>
  <c r="BN1886" i="64" a="1"/>
  <c r="BN1886" i="64" s="1"/>
  <c r="BN1894" i="64" s="1"/>
  <c r="BN1665" i="64" a="1"/>
  <c r="BN1665" i="64" s="1"/>
  <c r="BN1667" i="64" a="1"/>
  <c r="BN1667" i="64" s="1"/>
  <c r="BN1673" i="64" a="1"/>
  <c r="BN1673" i="64" s="1"/>
  <c r="BN1214" i="64" a="1"/>
  <c r="BN1214" i="64" s="1"/>
  <c r="BN997" i="64" a="1"/>
  <c r="BN997" i="64" s="1"/>
  <c r="BN2186" i="64" a="1"/>
  <c r="BO2240" i="64" a="1"/>
  <c r="BN575" i="64" a="1"/>
  <c r="BN414" i="64" a="1"/>
  <c r="BN1215" i="64" a="1"/>
  <c r="BN390" i="64" a="1"/>
  <c r="BN1666" i="64" a="1"/>
  <c r="BN2143" i="64" a="1"/>
  <c r="BN1750" i="64" a="1"/>
  <c r="BN698" i="64" a="1"/>
  <c r="BN998" i="64" a="1"/>
  <c r="BN599" i="64" a="1"/>
  <c r="BN437" i="64" a="1"/>
  <c r="BN2165" i="64" a="1"/>
  <c r="BO2206" i="64" a="1"/>
  <c r="BJ621" i="64" a="1"/>
  <c r="BN1506" i="64" a="1"/>
  <c r="BN1643" i="64" a="1"/>
  <c r="BN1751" i="64" a="1"/>
  <c r="AS499" i="64" l="1"/>
  <c r="BO1956" i="64"/>
  <c r="CW86" i="861"/>
  <c r="CX91" i="861"/>
  <c r="CV72" i="863"/>
  <c r="CW28" i="861"/>
  <c r="CW29" i="861" s="1"/>
  <c r="CV26" i="863"/>
  <c r="CV33" i="861"/>
  <c r="CV37" i="861" s="1"/>
  <c r="CV39" i="861" s="1"/>
  <c r="CW69" i="863"/>
  <c r="CW23" i="863" s="1"/>
  <c r="CW34" i="861" s="1"/>
  <c r="CW71" i="863"/>
  <c r="CW67" i="863"/>
  <c r="BO281" i="64"/>
  <c r="BO263" i="64"/>
  <c r="BP277" i="64"/>
  <c r="BP260" i="64"/>
  <c r="BP278" i="64"/>
  <c r="BP279" i="64"/>
  <c r="BP261" i="64"/>
  <c r="BP280" i="64"/>
  <c r="BP262" i="64"/>
  <c r="CX2443" i="64"/>
  <c r="CZ2398" i="64"/>
  <c r="DA2396" i="64"/>
  <c r="CW2443" i="64"/>
  <c r="CW2447" i="64" s="1"/>
  <c r="CW2449" i="64" s="1"/>
  <c r="BN698" i="64"/>
  <c r="BN708" i="64" s="1"/>
  <c r="BO702" i="64" a="1"/>
  <c r="BO702" i="64" s="1"/>
  <c r="BO697" i="64" a="1"/>
  <c r="BO697" i="64" s="1"/>
  <c r="BN437" i="64"/>
  <c r="BM2069" i="64"/>
  <c r="BO2052" i="64" a="1"/>
  <c r="BO2052" i="64" s="1"/>
  <c r="BO2053" i="64" a="1"/>
  <c r="BO2053" i="64" s="1"/>
  <c r="BO2054" i="64" a="1"/>
  <c r="BO2054" i="64" s="1"/>
  <c r="BO2055" i="64" a="1"/>
  <c r="BO2055" i="64" s="1"/>
  <c r="BO2056" i="64" a="1"/>
  <c r="BO2056" i="64" s="1"/>
  <c r="BO2057" i="64" a="1"/>
  <c r="BO2057" i="64" s="1"/>
  <c r="BO2058" i="64" a="1"/>
  <c r="BO2058" i="64" s="1"/>
  <c r="BO2059" i="64" a="1"/>
  <c r="BO2059" i="64" s="1"/>
  <c r="BO2060" i="64" a="1"/>
  <c r="BO2060" i="64" s="1"/>
  <c r="BN2061" i="64"/>
  <c r="BO435" i="64" a="1"/>
  <c r="BO435" i="64" s="1"/>
  <c r="BO413" i="64" a="1"/>
  <c r="BO413" i="64" s="1"/>
  <c r="BO436" i="64" a="1"/>
  <c r="BO436" i="64" s="1"/>
  <c r="BN414" i="64"/>
  <c r="BO2240" i="64"/>
  <c r="BO2206" i="64"/>
  <c r="BN2165" i="64"/>
  <c r="BN2143" i="64"/>
  <c r="BO2498" i="64" a="1"/>
  <c r="BO2498" i="64" s="1"/>
  <c r="BO2144" i="64" a="1"/>
  <c r="BO2144" i="64" s="1"/>
  <c r="BO2164" i="64" a="1"/>
  <c r="BO2164" i="64" s="1"/>
  <c r="BJ1772" i="64"/>
  <c r="BK1769" i="64"/>
  <c r="BK1771" i="64" s="1"/>
  <c r="BK1772" i="64" s="1"/>
  <c r="BL1760" i="64"/>
  <c r="BM1759" i="64"/>
  <c r="BM1768" i="64"/>
  <c r="BM1758" i="64"/>
  <c r="BM1767" i="64"/>
  <c r="BO1764" i="64" a="1"/>
  <c r="BO1764" i="64" s="1"/>
  <c r="BO1763" i="64" a="1"/>
  <c r="BO1763" i="64" s="1"/>
  <c r="BO1754" i="64" a="1"/>
  <c r="BO1754" i="64" s="1"/>
  <c r="BO1755" i="64" a="1"/>
  <c r="BO1755" i="64" s="1"/>
  <c r="BN1751" i="64"/>
  <c r="BN1750" i="64"/>
  <c r="BO1745" i="64" a="1"/>
  <c r="BO1745" i="64" s="1"/>
  <c r="BO1746" i="64" a="1"/>
  <c r="BO1746" i="64" s="1"/>
  <c r="BN2186" i="64"/>
  <c r="BO2185" i="64" a="1"/>
  <c r="BO2185" i="64" s="1"/>
  <c r="BO573" i="64" a="1"/>
  <c r="BO573" i="64" s="1"/>
  <c r="BJ621" i="64"/>
  <c r="BP1955" i="64"/>
  <c r="BP1956" i="64" s="1"/>
  <c r="BK620" i="64" a="1"/>
  <c r="BK620" i="64" s="1"/>
  <c r="BN1215" i="64"/>
  <c r="BN1666" i="64"/>
  <c r="BN1506" i="64"/>
  <c r="N1506" i="64" s="1"/>
  <c r="BN1643" i="64"/>
  <c r="BN998" i="64"/>
  <c r="BN390" i="64"/>
  <c r="BN599" i="64"/>
  <c r="BN575" i="64"/>
  <c r="AO1885" i="64"/>
  <c r="AO1891"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5" i="64" a="1"/>
  <c r="BO2395" i="64" s="1"/>
  <c r="BO2421" i="64" a="1"/>
  <c r="BO2421" i="64" s="1"/>
  <c r="BO2472" i="64" a="1"/>
  <c r="BO2472" i="64" s="1"/>
  <c r="BO2446" i="64" a="1"/>
  <c r="BO2446" i="64" s="1"/>
  <c r="BO1642" i="64" a="1"/>
  <c r="BO1642" i="64" s="1"/>
  <c r="BN93" i="64"/>
  <c r="BO90" i="64" a="1"/>
  <c r="BO90" i="64" s="1"/>
  <c r="BO91" i="64" a="1"/>
  <c r="BO91" i="64" s="1"/>
  <c r="BO92" i="64" a="1"/>
  <c r="BO92" i="64" s="1"/>
  <c r="BO89" i="64" a="1"/>
  <c r="BO89" i="64" s="1"/>
  <c r="BO1587" i="64" a="1"/>
  <c r="BO1587" i="64" s="1"/>
  <c r="BO1588" i="64" s="1"/>
  <c r="BO389" i="64" a="1"/>
  <c r="BO389" i="64" s="1"/>
  <c r="CC1792" i="64"/>
  <c r="CC1794" i="64" s="1"/>
  <c r="BO2522" i="64" a="1"/>
  <c r="BO2522" i="64" s="1"/>
  <c r="BO1507" i="64" a="1"/>
  <c r="BO1507" i="64" s="1"/>
  <c r="BO1886" i="64" a="1"/>
  <c r="BO1886" i="64" s="1"/>
  <c r="BO1894" i="64" s="1"/>
  <c r="BO1667" i="64" a="1"/>
  <c r="BO1667" i="64" s="1"/>
  <c r="BO1665" i="64" a="1"/>
  <c r="BO1665" i="64" s="1"/>
  <c r="BO1673" i="64" a="1"/>
  <c r="BO1673" i="64" s="1"/>
  <c r="BO1214" i="64" a="1"/>
  <c r="BO1214" i="64" s="1"/>
  <c r="BO997" i="64" a="1"/>
  <c r="BO997" i="64" s="1"/>
  <c r="BO2186" i="64" a="1"/>
  <c r="BO414" i="64" a="1"/>
  <c r="BO437" i="64" a="1"/>
  <c r="BO1751" i="64" a="1"/>
  <c r="BO698" i="64" a="1"/>
  <c r="BO2165" i="64" a="1"/>
  <c r="BO599" i="64" a="1"/>
  <c r="BO1666" i="64" a="1"/>
  <c r="BO575" i="64" a="1"/>
  <c r="BP2206" i="64" a="1"/>
  <c r="BK621" i="64" a="1"/>
  <c r="BO2143" i="64" a="1"/>
  <c r="BP2240" i="64" a="1"/>
  <c r="BO1750" i="64" a="1"/>
  <c r="BO1506" i="64" a="1"/>
  <c r="BO1215" i="64" a="1"/>
  <c r="BO390" i="64" a="1"/>
  <c r="BO1643" i="64" a="1"/>
  <c r="BO998" i="64" a="1"/>
  <c r="AS508" i="64" l="1"/>
  <c r="AO1895" i="64" a="1"/>
  <c r="AO1895" i="64" s="1"/>
  <c r="AO1888" i="64" s="1"/>
  <c r="AO1889" i="64" s="1"/>
  <c r="CW25" i="863"/>
  <c r="CW36" i="861" s="1"/>
  <c r="CW62" i="861"/>
  <c r="CX18" i="861"/>
  <c r="CX28" i="861" s="1"/>
  <c r="CX29" i="861" s="1"/>
  <c r="CW72" i="863"/>
  <c r="CW22" i="863"/>
  <c r="CV40" i="861"/>
  <c r="BP281" i="64"/>
  <c r="BP263" i="64"/>
  <c r="BQ277" i="64"/>
  <c r="BQ278" i="64"/>
  <c r="BQ260" i="64"/>
  <c r="BQ261" i="64"/>
  <c r="BQ279" i="64"/>
  <c r="BQ262" i="64"/>
  <c r="BQ280" i="64"/>
  <c r="DA2398" i="64"/>
  <c r="DB2396" i="64"/>
  <c r="CX2447" i="64"/>
  <c r="BO698" i="64"/>
  <c r="BP702" i="64" a="1"/>
  <c r="BP702" i="64" s="1"/>
  <c r="BP697" i="64" a="1"/>
  <c r="BP697" i="64" s="1"/>
  <c r="BO437" i="64"/>
  <c r="BN2069" i="64"/>
  <c r="N2069" i="64" s="1"/>
  <c r="BP2052" i="64" a="1"/>
  <c r="BP2052" i="64" s="1"/>
  <c r="BP2053" i="64" a="1"/>
  <c r="BP2053" i="64" s="1"/>
  <c r="BP2058" i="64" a="1"/>
  <c r="BP2058" i="64" s="1"/>
  <c r="BP2059" i="64" a="1"/>
  <c r="BP2059" i="64" s="1"/>
  <c r="BP2060" i="64" a="1"/>
  <c r="BP2060" i="64" s="1"/>
  <c r="BP2054" i="64" a="1"/>
  <c r="BP2054" i="64" s="1"/>
  <c r="BP2057" i="64" a="1"/>
  <c r="BP2057" i="64" s="1"/>
  <c r="BP2055" i="64" a="1"/>
  <c r="BP2055" i="64" s="1"/>
  <c r="BP2056" i="64" a="1"/>
  <c r="BP2056" i="64" s="1"/>
  <c r="BO2061" i="64"/>
  <c r="BP435" i="64" a="1"/>
  <c r="BP435" i="64" s="1"/>
  <c r="BP413" i="64" a="1"/>
  <c r="BP413" i="64" s="1"/>
  <c r="BP436" i="64" a="1"/>
  <c r="BP436" i="64" s="1"/>
  <c r="BO414" i="64"/>
  <c r="BP2240" i="64"/>
  <c r="BP2206" i="64"/>
  <c r="BO2143" i="64"/>
  <c r="BO2165" i="64"/>
  <c r="BP2498" i="64" a="1"/>
  <c r="BP2498" i="64" s="1"/>
  <c r="BP2144" i="64" a="1"/>
  <c r="BP2144" i="64" s="1"/>
  <c r="BP2164" i="64" a="1"/>
  <c r="BP2164" i="64" s="1"/>
  <c r="BL1769" i="64"/>
  <c r="BL1771" i="64" s="1"/>
  <c r="BL1772" i="64" s="1"/>
  <c r="BM1760" i="64"/>
  <c r="BN1759" i="64"/>
  <c r="BN1768" i="64"/>
  <c r="BN1758" i="64"/>
  <c r="BN1767" i="64"/>
  <c r="BP1763" i="64" a="1"/>
  <c r="BP1763" i="64" s="1"/>
  <c r="BP1764" i="64" a="1"/>
  <c r="BP1764" i="64" s="1"/>
  <c r="BP1754" i="64" a="1"/>
  <c r="BP1754" i="64" s="1"/>
  <c r="BP1755" i="64" a="1"/>
  <c r="BP1755" i="64" s="1"/>
  <c r="BO1751" i="64"/>
  <c r="BO1750" i="64"/>
  <c r="BP1745" i="64" a="1"/>
  <c r="BP1745" i="64" s="1"/>
  <c r="BP1746" i="64" a="1"/>
  <c r="BP1746" i="64" s="1"/>
  <c r="BO2186" i="64"/>
  <c r="BP2185" i="64" a="1"/>
  <c r="BP2185" i="64" s="1"/>
  <c r="BP573" i="64" a="1"/>
  <c r="BP573" i="64" s="1"/>
  <c r="BK621" i="64"/>
  <c r="BL620" i="64" a="1"/>
  <c r="BL620" i="64" s="1"/>
  <c r="BQ1955" i="64"/>
  <c r="BQ1956" i="64" s="1"/>
  <c r="BO1215" i="64"/>
  <c r="BO1666" i="64"/>
  <c r="BO1506" i="64"/>
  <c r="BO1643"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5" i="64" a="1"/>
  <c r="BP2395" i="64" s="1"/>
  <c r="BP2472" i="64" a="1"/>
  <c r="BP2472" i="64" s="1"/>
  <c r="BP2446" i="64" a="1"/>
  <c r="BP2446" i="64" s="1"/>
  <c r="BP2421" i="64" a="1"/>
  <c r="BP2421" i="64" s="1"/>
  <c r="BP1642" i="64" a="1"/>
  <c r="BP1642" i="64" s="1"/>
  <c r="BO93" i="64"/>
  <c r="BP89" i="64" a="1"/>
  <c r="BP89" i="64" s="1"/>
  <c r="BP90" i="64" a="1"/>
  <c r="BP90" i="64" s="1"/>
  <c r="BP91" i="64" a="1"/>
  <c r="BP91" i="64" s="1"/>
  <c r="BP92" i="64" a="1"/>
  <c r="BP92" i="64" s="1"/>
  <c r="BP1587" i="64" a="1"/>
  <c r="BP1587" i="64" s="1"/>
  <c r="BP1588" i="64" s="1"/>
  <c r="BP389" i="64" a="1"/>
  <c r="BP389" i="64" s="1"/>
  <c r="CD1792" i="64"/>
  <c r="CD1794" i="64" s="1"/>
  <c r="BP2522" i="64" a="1"/>
  <c r="BP2522" i="64" s="1"/>
  <c r="BP1507" i="64" a="1"/>
  <c r="BP1507" i="64" s="1"/>
  <c r="BP1886" i="64" a="1"/>
  <c r="BP1886" i="64" s="1"/>
  <c r="BP1894" i="64" s="1"/>
  <c r="BP1667" i="64" a="1"/>
  <c r="BP1667" i="64" s="1"/>
  <c r="BP1673" i="64" a="1"/>
  <c r="BP1673" i="64" s="1"/>
  <c r="BP1665" i="64" a="1"/>
  <c r="BP1665" i="64" s="1"/>
  <c r="BP1214" i="64" a="1"/>
  <c r="BP1214" i="64" s="1"/>
  <c r="BP997" i="64" a="1"/>
  <c r="BP997" i="64" s="1"/>
  <c r="BP599" i="64" a="1"/>
  <c r="BP998" i="64" a="1"/>
  <c r="BP437" i="64" a="1"/>
  <c r="BQ2240" i="64" a="1"/>
  <c r="BP1750" i="64" a="1"/>
  <c r="BP575" i="64" a="1"/>
  <c r="BP414" i="64" a="1"/>
  <c r="BP2186" i="64" a="1"/>
  <c r="BP2165" i="64" a="1"/>
  <c r="BP1666" i="64" a="1"/>
  <c r="BQ2206" i="64" a="1"/>
  <c r="BL621" i="64" a="1"/>
  <c r="BP2143" i="64" a="1"/>
  <c r="BP1643" i="64" a="1"/>
  <c r="BP390" i="64" a="1"/>
  <c r="BP698" i="64" a="1"/>
  <c r="BP1751" i="64" a="1"/>
  <c r="BP1215" i="64" a="1"/>
  <c r="BP1506" i="64" a="1"/>
  <c r="AS510" i="64" l="1"/>
  <c r="AS500" i="64" s="1"/>
  <c r="AS502" i="64" s="1"/>
  <c r="CX86" i="861"/>
  <c r="CY91" i="861"/>
  <c r="CX12" i="863"/>
  <c r="CX69" i="863" s="1"/>
  <c r="CX23" i="863" s="1"/>
  <c r="CX34" i="861" s="1"/>
  <c r="CW33" i="861"/>
  <c r="CW37" i="861" s="1"/>
  <c r="CW39" i="861" s="1"/>
  <c r="CW26" i="863"/>
  <c r="BQ263" i="64"/>
  <c r="BR277" i="64"/>
  <c r="BR260" i="64"/>
  <c r="BR278" i="64"/>
  <c r="BR261" i="64"/>
  <c r="BR279" i="64"/>
  <c r="BR280" i="64"/>
  <c r="BR262" i="64"/>
  <c r="BQ281" i="64"/>
  <c r="DB2398" i="64"/>
  <c r="DC2396" i="64"/>
  <c r="CX2449" i="64"/>
  <c r="CY2447" i="64"/>
  <c r="BP698" i="64"/>
  <c r="BP708" i="64" s="1"/>
  <c r="BO708" i="64"/>
  <c r="BQ702" i="64" a="1"/>
  <c r="BQ702" i="64" s="1"/>
  <c r="BQ697" i="64" a="1"/>
  <c r="BQ697" i="64" s="1"/>
  <c r="BP437" i="64"/>
  <c r="BO2069" i="64"/>
  <c r="BQ2052" i="64" a="1"/>
  <c r="BQ2052" i="64" s="1"/>
  <c r="BQ2053" i="64" a="1"/>
  <c r="BQ2053" i="64" s="1"/>
  <c r="BQ2054" i="64" a="1"/>
  <c r="BQ2054" i="64" s="1"/>
  <c r="BQ2055" i="64" a="1"/>
  <c r="BQ2055" i="64" s="1"/>
  <c r="BQ2056" i="64" a="1"/>
  <c r="BQ2056" i="64" s="1"/>
  <c r="BQ2057" i="64" a="1"/>
  <c r="BQ2057" i="64" s="1"/>
  <c r="BQ2058" i="64" a="1"/>
  <c r="BQ2058" i="64" s="1"/>
  <c r="BQ2059" i="64" a="1"/>
  <c r="BQ2059" i="64" s="1"/>
  <c r="BQ2060" i="64" a="1"/>
  <c r="BQ2060" i="64" s="1"/>
  <c r="BP2061" i="64"/>
  <c r="BQ435" i="64" a="1"/>
  <c r="BQ435" i="64" s="1"/>
  <c r="BQ413" i="64" a="1"/>
  <c r="BQ413" i="64" s="1"/>
  <c r="BQ436" i="64" a="1"/>
  <c r="BQ436" i="64" s="1"/>
  <c r="BP414" i="64"/>
  <c r="BQ2240" i="64"/>
  <c r="BQ2206" i="64"/>
  <c r="BP2165" i="64"/>
  <c r="BP2143" i="64"/>
  <c r="BQ2498" i="64" a="1"/>
  <c r="BQ2498" i="64" s="1"/>
  <c r="BQ2144" i="64" a="1"/>
  <c r="BQ2144" i="64" s="1"/>
  <c r="BQ2164" i="64" a="1"/>
  <c r="BQ2164" i="64" s="1"/>
  <c r="BN1760" i="64"/>
  <c r="BN1769" i="64"/>
  <c r="BM1769" i="64"/>
  <c r="BM1771" i="64" s="1"/>
  <c r="BM1772" i="64" s="1"/>
  <c r="BO1758" i="64"/>
  <c r="BO1767" i="64"/>
  <c r="BO1759" i="64"/>
  <c r="BO1768" i="64"/>
  <c r="BQ1764" i="64" a="1"/>
  <c r="BQ1764" i="64" s="1"/>
  <c r="BQ1763" i="64" a="1"/>
  <c r="BQ1763" i="64" s="1"/>
  <c r="BQ1754" i="64" a="1"/>
  <c r="BQ1754" i="64" s="1"/>
  <c r="BQ1755" i="64" a="1"/>
  <c r="BQ1755" i="64" s="1"/>
  <c r="BP1751" i="64"/>
  <c r="BP1750" i="64"/>
  <c r="BQ1745" i="64" a="1"/>
  <c r="BQ1745" i="64" s="1"/>
  <c r="BQ1746" i="64" a="1"/>
  <c r="BQ1746" i="64" s="1"/>
  <c r="BP2186" i="64"/>
  <c r="BQ2185" i="64" a="1"/>
  <c r="BQ2185" i="64" s="1"/>
  <c r="BQ573" i="64" a="1"/>
  <c r="BQ573" i="64" s="1"/>
  <c r="BL621" i="64"/>
  <c r="BR1955" i="64"/>
  <c r="BR1956" i="64" s="1"/>
  <c r="BM620" i="64" a="1"/>
  <c r="BM620" i="64" s="1"/>
  <c r="BP1666" i="64"/>
  <c r="BP1215" i="64"/>
  <c r="BP1506" i="64"/>
  <c r="BP1643" i="64"/>
  <c r="BP998" i="64"/>
  <c r="BP390" i="64"/>
  <c r="BP599" i="64"/>
  <c r="BP575" i="64"/>
  <c r="AP1885"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5" i="64" a="1"/>
  <c r="BQ2395" i="64" s="1"/>
  <c r="BQ2472" i="64" a="1"/>
  <c r="BQ2472" i="64" s="1"/>
  <c r="BQ2446" i="64" a="1"/>
  <c r="BQ2446" i="64" s="1"/>
  <c r="BQ2421" i="64" a="1"/>
  <c r="BQ2421" i="64" s="1"/>
  <c r="BQ1642" i="64" a="1"/>
  <c r="BQ1642" i="64" s="1"/>
  <c r="BQ89" i="64" a="1"/>
  <c r="BQ89" i="64" s="1"/>
  <c r="BQ92" i="64" a="1"/>
  <c r="BQ92" i="64" s="1"/>
  <c r="BQ90" i="64" a="1"/>
  <c r="BQ90" i="64" s="1"/>
  <c r="BQ91" i="64" a="1"/>
  <c r="BQ91" i="64" s="1"/>
  <c r="BP93" i="64"/>
  <c r="BQ1587" i="64" a="1"/>
  <c r="BQ1587" i="64" s="1"/>
  <c r="BQ1588" i="64" s="1"/>
  <c r="BQ389" i="64" a="1"/>
  <c r="BQ389" i="64" s="1"/>
  <c r="CE1792" i="64"/>
  <c r="CE1794" i="64" s="1"/>
  <c r="BQ2522" i="64" a="1"/>
  <c r="BQ2522" i="64" s="1"/>
  <c r="BQ1507" i="64" a="1"/>
  <c r="BQ1507" i="64" s="1"/>
  <c r="BQ1886" i="64" a="1"/>
  <c r="BQ1886" i="64" s="1"/>
  <c r="BQ1894" i="64" s="1"/>
  <c r="BQ1673" i="64" a="1"/>
  <c r="BQ1673" i="64" s="1"/>
  <c r="BQ1665" i="64" a="1"/>
  <c r="BQ1665" i="64" s="1"/>
  <c r="BQ1667" i="64" a="1"/>
  <c r="BQ1667" i="64" s="1"/>
  <c r="BQ1214" i="64" a="1"/>
  <c r="BQ1214" i="64" s="1"/>
  <c r="BQ997" i="64" a="1"/>
  <c r="BQ997" i="64" s="1"/>
  <c r="BQ2143" i="64" a="1"/>
  <c r="BQ575" i="64" a="1"/>
  <c r="BQ1506" i="64" a="1"/>
  <c r="BQ414" i="64" a="1"/>
  <c r="BQ1666" i="64" a="1"/>
  <c r="BQ437" i="64" a="1"/>
  <c r="BQ2165" i="64" a="1"/>
  <c r="BR2206" i="64" a="1"/>
  <c r="BQ599" i="64" a="1"/>
  <c r="BQ2186" i="64" a="1"/>
  <c r="BQ698" i="64" a="1"/>
  <c r="BQ1751" i="64" a="1"/>
  <c r="BQ1643" i="64" a="1"/>
  <c r="BR2240" i="64" a="1"/>
  <c r="BQ1215" i="64" a="1"/>
  <c r="BQ390" i="64" a="1"/>
  <c r="BM621" i="64" a="1"/>
  <c r="BQ998" i="64" a="1"/>
  <c r="BQ1750" i="64" a="1"/>
  <c r="AS511" i="64" l="1"/>
  <c r="AS512" i="64" s="1"/>
  <c r="AS503" i="64"/>
  <c r="CX62" i="861"/>
  <c r="CX71" i="863"/>
  <c r="CX67" i="863"/>
  <c r="CX22" i="863" s="1"/>
  <c r="CY18" i="861"/>
  <c r="CY12" i="863" s="1"/>
  <c r="CW40" i="861"/>
  <c r="BR263" i="64"/>
  <c r="BR281" i="64"/>
  <c r="BS277" i="64"/>
  <c r="BS260" i="64"/>
  <c r="BS278" i="64"/>
  <c r="BS279" i="64"/>
  <c r="BS261" i="64"/>
  <c r="BS262" i="64"/>
  <c r="BS280" i="64"/>
  <c r="CY2449" i="64"/>
  <c r="CZ2447" i="64"/>
  <c r="DC2398" i="64"/>
  <c r="DD2396" i="64"/>
  <c r="BQ698" i="64"/>
  <c r="BR702" i="64" a="1"/>
  <c r="BR702" i="64" s="1"/>
  <c r="BR697" i="64" a="1"/>
  <c r="BR697" i="64" s="1"/>
  <c r="BQ437" i="64"/>
  <c r="BP2069" i="64"/>
  <c r="BR2052" i="64" a="1"/>
  <c r="BR2052" i="64" s="1"/>
  <c r="BR2053" i="64" a="1"/>
  <c r="BR2053" i="64" s="1"/>
  <c r="BR2054" i="64" a="1"/>
  <c r="BR2054" i="64" s="1"/>
  <c r="BR2055" i="64" a="1"/>
  <c r="BR2055" i="64" s="1"/>
  <c r="BR2058" i="64" a="1"/>
  <c r="BR2058" i="64" s="1"/>
  <c r="BR2057" i="64" a="1"/>
  <c r="BR2057" i="64" s="1"/>
  <c r="BR2059" i="64" a="1"/>
  <c r="BR2059" i="64" s="1"/>
  <c r="BR2060" i="64" a="1"/>
  <c r="BR2060" i="64" s="1"/>
  <c r="BR2056" i="64" a="1"/>
  <c r="BR2056" i="64" s="1"/>
  <c r="BQ2061" i="64"/>
  <c r="BR435" i="64" a="1"/>
  <c r="BR435" i="64" s="1"/>
  <c r="BR413" i="64" a="1"/>
  <c r="BR413" i="64" s="1"/>
  <c r="BR436" i="64" a="1"/>
  <c r="BR436" i="64" s="1"/>
  <c r="BQ414" i="64"/>
  <c r="BR2206" i="64"/>
  <c r="BR2240" i="64"/>
  <c r="BQ2165" i="64"/>
  <c r="BQ2143" i="64"/>
  <c r="BR2498" i="64" a="1"/>
  <c r="BR2498" i="64" s="1"/>
  <c r="BR2144" i="64" a="1"/>
  <c r="BR2144" i="64" s="1"/>
  <c r="BR2164" i="64" a="1"/>
  <c r="BR2164" i="64" s="1"/>
  <c r="BN1771" i="64"/>
  <c r="BN1772" i="64" s="1"/>
  <c r="BO1760" i="64"/>
  <c r="BP1758" i="64"/>
  <c r="BP1767" i="64"/>
  <c r="BP1759" i="64"/>
  <c r="BP1768" i="64"/>
  <c r="BR1764" i="64" a="1"/>
  <c r="BR1764" i="64" s="1"/>
  <c r="BR1763" i="64" a="1"/>
  <c r="BR1763" i="64" s="1"/>
  <c r="BR1754" i="64" a="1"/>
  <c r="BR1754" i="64" s="1"/>
  <c r="BR1755" i="64" a="1"/>
  <c r="BR1755" i="64" s="1"/>
  <c r="BQ1751" i="64"/>
  <c r="BQ1750" i="64"/>
  <c r="BR1745" i="64" a="1"/>
  <c r="BR1745" i="64" s="1"/>
  <c r="BR1746" i="64" a="1"/>
  <c r="BR1746" i="64" s="1"/>
  <c r="BQ2186" i="64"/>
  <c r="BR2185" i="64" a="1"/>
  <c r="BR2185" i="64" s="1"/>
  <c r="BR573" i="64" a="1"/>
  <c r="BR573" i="64" s="1"/>
  <c r="BM621" i="64"/>
  <c r="BS1955" i="64"/>
  <c r="BS1956" i="64" s="1"/>
  <c r="BN620" i="64" a="1"/>
  <c r="BN620" i="64" s="1"/>
  <c r="AP1891" i="64"/>
  <c r="BQ1506" i="64"/>
  <c r="BQ1666" i="64"/>
  <c r="BQ1215" i="64"/>
  <c r="BQ1643"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5" i="64" a="1"/>
  <c r="BR2395" i="64" s="1"/>
  <c r="BR2472" i="64" a="1"/>
  <c r="BR2472" i="64" s="1"/>
  <c r="BR2446" i="64" a="1"/>
  <c r="BR2446" i="64" s="1"/>
  <c r="BR2421" i="64" a="1"/>
  <c r="BR2421" i="64" s="1"/>
  <c r="BR1642" i="64" a="1"/>
  <c r="BR1642" i="64" s="1"/>
  <c r="BR92" i="64" a="1"/>
  <c r="BR92" i="64" s="1"/>
  <c r="BR89" i="64" a="1"/>
  <c r="BR89" i="64" s="1"/>
  <c r="BR91" i="64" a="1"/>
  <c r="BR91" i="64" s="1"/>
  <c r="BR90" i="64" a="1"/>
  <c r="BR90" i="64" s="1"/>
  <c r="BQ93" i="64"/>
  <c r="BR1587" i="64" a="1"/>
  <c r="BR1587" i="64" s="1"/>
  <c r="BR1588" i="64" s="1"/>
  <c r="BR389" i="64" a="1"/>
  <c r="BR389" i="64" s="1"/>
  <c r="CF1792" i="64"/>
  <c r="CF1794" i="64" s="1"/>
  <c r="BR2522" i="64" a="1"/>
  <c r="BR2522" i="64" s="1"/>
  <c r="BR1507" i="64" a="1"/>
  <c r="BR1507" i="64" s="1"/>
  <c r="BR1886" i="64" a="1"/>
  <c r="BR1886" i="64" s="1"/>
  <c r="BR1894" i="64" s="1"/>
  <c r="BR1665" i="64" a="1"/>
  <c r="BR1665" i="64" s="1"/>
  <c r="BR1667" i="64" a="1"/>
  <c r="BR1667" i="64" s="1"/>
  <c r="BR1673" i="64" a="1"/>
  <c r="BR1673" i="64" s="1"/>
  <c r="BR1214" i="64" a="1"/>
  <c r="BR1214" i="64" s="1"/>
  <c r="BR997" i="64" a="1"/>
  <c r="BR997" i="64" s="1"/>
  <c r="BS2206" i="64" a="1"/>
  <c r="BR1750" i="64" a="1"/>
  <c r="BR998" i="64" a="1"/>
  <c r="BR390" i="64" a="1"/>
  <c r="BR2143" i="64" a="1"/>
  <c r="BN621" i="64" a="1"/>
  <c r="BR575" i="64" a="1"/>
  <c r="BR414" i="64" a="1"/>
  <c r="BR1215" i="64" a="1"/>
  <c r="BR437" i="64" a="1"/>
  <c r="BR1666" i="64" a="1"/>
  <c r="BS2240" i="64" a="1"/>
  <c r="BR599" i="64" a="1"/>
  <c r="BR2186" i="64" a="1"/>
  <c r="BR2165" i="64" a="1"/>
  <c r="BR698" i="64" a="1"/>
  <c r="BR1643" i="64" a="1"/>
  <c r="BR1751" i="64" a="1"/>
  <c r="BR1506" i="64" a="1"/>
  <c r="AT507" i="64" l="1"/>
  <c r="AS516" i="64"/>
  <c r="AS504" i="64"/>
  <c r="AT496" i="64"/>
  <c r="AT499" i="64" s="1"/>
  <c r="AP1895" i="64" a="1"/>
  <c r="AP1895" i="64" s="1"/>
  <c r="AP1888" i="64" s="1"/>
  <c r="AP1889" i="64" s="1"/>
  <c r="CX25" i="863"/>
  <c r="CX36" i="861" s="1"/>
  <c r="CY86" i="861"/>
  <c r="CZ91" i="861"/>
  <c r="CX72" i="863"/>
  <c r="CY28" i="861"/>
  <c r="CY29" i="861" s="1"/>
  <c r="CY71" i="863"/>
  <c r="CY67" i="863"/>
  <c r="CY69" i="863"/>
  <c r="CY23" i="863" s="1"/>
  <c r="CY34" i="861" s="1"/>
  <c r="CX26" i="863"/>
  <c r="CX33" i="861"/>
  <c r="CX37" i="861" s="1"/>
  <c r="CX39" i="861" s="1"/>
  <c r="BT277" i="64"/>
  <c r="BT278" i="64"/>
  <c r="BT260" i="64"/>
  <c r="BT261" i="64"/>
  <c r="BT279" i="64"/>
  <c r="BT280" i="64"/>
  <c r="BT262" i="64"/>
  <c r="BS281" i="64"/>
  <c r="BS263" i="64"/>
  <c r="DD2398" i="64"/>
  <c r="DE2396" i="64"/>
  <c r="CZ2449" i="64"/>
  <c r="DA2447" i="64"/>
  <c r="BR698" i="64"/>
  <c r="BR708" i="64" s="1"/>
  <c r="BQ708" i="64"/>
  <c r="BS702" i="64" a="1"/>
  <c r="BS702" i="64" s="1"/>
  <c r="BS697" i="64" a="1"/>
  <c r="BS697" i="64" s="1"/>
  <c r="BR437" i="64"/>
  <c r="BQ2069" i="64"/>
  <c r="BS2052" i="64" a="1"/>
  <c r="BS2052" i="64" s="1"/>
  <c r="BS2053" i="64" a="1"/>
  <c r="BS2053" i="64" s="1"/>
  <c r="BS2056" i="64" a="1"/>
  <c r="BS2056" i="64" s="1"/>
  <c r="BS2054" i="64" a="1"/>
  <c r="BS2054" i="64" s="1"/>
  <c r="BS2058" i="64" a="1"/>
  <c r="BS2058" i="64" s="1"/>
  <c r="BS2057" i="64" a="1"/>
  <c r="BS2057" i="64" s="1"/>
  <c r="BS2059" i="64" a="1"/>
  <c r="BS2059" i="64" s="1"/>
  <c r="BS2060" i="64" a="1"/>
  <c r="BS2060" i="64" s="1"/>
  <c r="BS2055" i="64" a="1"/>
  <c r="BS2055" i="64" s="1"/>
  <c r="BR2061" i="64"/>
  <c r="BS413" i="64" a="1"/>
  <c r="BS413" i="64" s="1"/>
  <c r="BS436" i="64" a="1"/>
  <c r="BS436" i="64" s="1"/>
  <c r="BS435" i="64" a="1"/>
  <c r="BS435" i="64" s="1"/>
  <c r="BR414" i="64"/>
  <c r="BS2240" i="64"/>
  <c r="BS2206" i="64"/>
  <c r="BR2143" i="64"/>
  <c r="BR2165" i="64"/>
  <c r="BS2498" i="64" a="1"/>
  <c r="BS2498" i="64" s="1"/>
  <c r="BS2144" i="64" a="1"/>
  <c r="BS2144" i="64" s="1"/>
  <c r="BS2164" i="64" a="1"/>
  <c r="BS2164" i="64" s="1"/>
  <c r="BP1760" i="64"/>
  <c r="BP1769" i="64"/>
  <c r="BO1769" i="64"/>
  <c r="BQ1758" i="64"/>
  <c r="BQ1767" i="64"/>
  <c r="BQ1759" i="64"/>
  <c r="BQ1768" i="64"/>
  <c r="BS1764" i="64" a="1"/>
  <c r="BS1764" i="64" s="1"/>
  <c r="BS1763" i="64" a="1"/>
  <c r="BS1763" i="64" s="1"/>
  <c r="BS1755" i="64" a="1"/>
  <c r="BS1755" i="64" s="1"/>
  <c r="BS1754" i="64" a="1"/>
  <c r="BS1754" i="64" s="1"/>
  <c r="BR1751" i="64"/>
  <c r="BR1750" i="64"/>
  <c r="BS1745" i="64" a="1"/>
  <c r="BS1745" i="64" s="1"/>
  <c r="BS1746" i="64" a="1"/>
  <c r="BS1746" i="64" s="1"/>
  <c r="BR2186" i="64"/>
  <c r="BS2185" i="64" a="1"/>
  <c r="BS2185" i="64" s="1"/>
  <c r="BS573" i="64" a="1"/>
  <c r="BS573" i="64" s="1"/>
  <c r="BN621" i="64"/>
  <c r="BT1955" i="64"/>
  <c r="BT1956" i="64" s="1"/>
  <c r="BO620" i="64" a="1"/>
  <c r="BO620" i="64" s="1"/>
  <c r="BR1666" i="64"/>
  <c r="BR1215" i="64"/>
  <c r="BR1506" i="64"/>
  <c r="BR1643"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5" i="64" a="1"/>
  <c r="BS2395" i="64" s="1"/>
  <c r="BS2472" i="64" a="1"/>
  <c r="BS2472" i="64" s="1"/>
  <c r="BS2446" i="64" a="1"/>
  <c r="BS2446" i="64" s="1"/>
  <c r="BS2421" i="64" a="1"/>
  <c r="BS2421" i="64" s="1"/>
  <c r="BS1642" i="64" a="1"/>
  <c r="BS1642" i="64" s="1"/>
  <c r="BR93" i="64"/>
  <c r="BS90" i="64" a="1"/>
  <c r="BS90" i="64" s="1"/>
  <c r="BS91" i="64" a="1"/>
  <c r="BS91" i="64" s="1"/>
  <c r="BS92" i="64" a="1"/>
  <c r="BS92" i="64" s="1"/>
  <c r="BS89" i="64" a="1"/>
  <c r="BS89" i="64" s="1"/>
  <c r="BS1587" i="64" a="1"/>
  <c r="BS1587" i="64" s="1"/>
  <c r="BS1588" i="64" s="1"/>
  <c r="BS389" i="64" a="1"/>
  <c r="BS389" i="64" s="1"/>
  <c r="CG1792" i="64"/>
  <c r="CG1794" i="64" s="1"/>
  <c r="BS2522" i="64" a="1"/>
  <c r="BS2522" i="64" s="1"/>
  <c r="BS1507" i="64" a="1"/>
  <c r="BS1507" i="64" s="1"/>
  <c r="BS1886" i="64" a="1"/>
  <c r="BS1886" i="64" s="1"/>
  <c r="BS1894" i="64" s="1"/>
  <c r="BS1665" i="64" a="1"/>
  <c r="BS1665" i="64" s="1"/>
  <c r="BS1667" i="64" a="1"/>
  <c r="BS1667" i="64" s="1"/>
  <c r="BS1673" i="64" a="1"/>
  <c r="BS1673" i="64" s="1"/>
  <c r="BS1214" i="64" a="1"/>
  <c r="BS1214" i="64" s="1"/>
  <c r="BS997" i="64" a="1"/>
  <c r="BS997" i="64" s="1"/>
  <c r="BT2206" i="64" a="1"/>
  <c r="BS1215" i="64" a="1"/>
  <c r="BS1666" i="64" a="1"/>
  <c r="BS437" i="64" a="1"/>
  <c r="BS2165" i="64" a="1"/>
  <c r="BS599" i="64" a="1"/>
  <c r="BS414" i="64" a="1"/>
  <c r="BS1751" i="64" a="1"/>
  <c r="BS2186" i="64" a="1"/>
  <c r="BS1643" i="64" a="1"/>
  <c r="BS2143" i="64" a="1"/>
  <c r="BS575" i="64" a="1"/>
  <c r="BT2240" i="64" a="1"/>
  <c r="BS998" i="64" a="1"/>
  <c r="BS698" i="64" a="1"/>
  <c r="BS1506" i="64" a="1"/>
  <c r="BO621" i="64" a="1"/>
  <c r="BS1750" i="64" a="1"/>
  <c r="BS390" i="64" a="1"/>
  <c r="AT508" i="64" l="1"/>
  <c r="BO1771" i="64"/>
  <c r="BO1772" i="64" s="1"/>
  <c r="AQ1885" i="64"/>
  <c r="AQ1891" i="64" s="1"/>
  <c r="L1889" i="64"/>
  <c r="AQ1895" i="64" a="1"/>
  <c r="AQ1895" i="64" s="1"/>
  <c r="CY25" i="863"/>
  <c r="CY36" i="861" s="1"/>
  <c r="CY62" i="861"/>
  <c r="CZ18" i="861"/>
  <c r="CZ12" i="863" s="1"/>
  <c r="CX40" i="861"/>
  <c r="CY72" i="863"/>
  <c r="CY22" i="863"/>
  <c r="BT263" i="64"/>
  <c r="BU277" i="64"/>
  <c r="BU278" i="64"/>
  <c r="BU260" i="64"/>
  <c r="BU261" i="64"/>
  <c r="BU279" i="64"/>
  <c r="BU262" i="64"/>
  <c r="BU280" i="64"/>
  <c r="BT281" i="64"/>
  <c r="DA2449" i="64"/>
  <c r="DB2447" i="64"/>
  <c r="DE2398" i="64"/>
  <c r="DF2396" i="64"/>
  <c r="BS698" i="64"/>
  <c r="BT702" i="64" a="1"/>
  <c r="BT702" i="64" s="1"/>
  <c r="BT697" i="64" a="1"/>
  <c r="BT697" i="64" s="1"/>
  <c r="BS437" i="64"/>
  <c r="BR2069" i="64"/>
  <c r="BT2058" i="64" a="1"/>
  <c r="BT2058" i="64" s="1"/>
  <c r="BT2052" i="64" a="1"/>
  <c r="BT2052" i="64" s="1"/>
  <c r="BT2055" i="64" a="1"/>
  <c r="BT2055" i="64" s="1"/>
  <c r="BT2056" i="64" a="1"/>
  <c r="BT2056" i="64" s="1"/>
  <c r="BT2054" i="64" a="1"/>
  <c r="BT2054" i="64" s="1"/>
  <c r="BT2057" i="64" a="1"/>
  <c r="BT2057" i="64" s="1"/>
  <c r="BT2059" i="64" a="1"/>
  <c r="BT2059" i="64" s="1"/>
  <c r="BT2060" i="64" a="1"/>
  <c r="BT2060" i="64" s="1"/>
  <c r="BT2053" i="64" a="1"/>
  <c r="BT2053" i="64" s="1"/>
  <c r="BS2061" i="64"/>
  <c r="BT413" i="64" a="1"/>
  <c r="BT413" i="64" s="1"/>
  <c r="BT436" i="64" a="1"/>
  <c r="BT436" i="64" s="1"/>
  <c r="BT435" i="64" a="1"/>
  <c r="BT435" i="64" s="1"/>
  <c r="BS414" i="64"/>
  <c r="BT2240" i="64"/>
  <c r="BT2206" i="64"/>
  <c r="BS2165" i="64"/>
  <c r="BS2143" i="64"/>
  <c r="BT2498" i="64" a="1"/>
  <c r="BT2498" i="64" s="1"/>
  <c r="BT2144" i="64" a="1"/>
  <c r="BT2144" i="64" s="1"/>
  <c r="BT2164" i="64" a="1"/>
  <c r="BT2164" i="64" s="1"/>
  <c r="BP1771" i="64"/>
  <c r="BP1772" i="64" s="1"/>
  <c r="BQ1760" i="64"/>
  <c r="BR1759" i="64"/>
  <c r="BR1768" i="64"/>
  <c r="BR1758" i="64"/>
  <c r="BR1767" i="64"/>
  <c r="BT1763" i="64" a="1"/>
  <c r="BT1763" i="64" s="1"/>
  <c r="BT1764" i="64" a="1"/>
  <c r="BT1764" i="64" s="1"/>
  <c r="BT1755" i="64" a="1"/>
  <c r="BT1755" i="64" s="1"/>
  <c r="BT1754" i="64" a="1"/>
  <c r="BT1754" i="64" s="1"/>
  <c r="BS1751" i="64"/>
  <c r="BS1750" i="64"/>
  <c r="BT1745" i="64" a="1"/>
  <c r="BT1745" i="64" s="1"/>
  <c r="BT1746" i="64" a="1"/>
  <c r="BT1746" i="64" s="1"/>
  <c r="BS2186" i="64"/>
  <c r="BT2185" i="64" a="1"/>
  <c r="BT2185" i="64" s="1"/>
  <c r="BT573" i="64" a="1"/>
  <c r="BT573" i="64" s="1"/>
  <c r="BO621" i="64"/>
  <c r="BP620" i="64" a="1"/>
  <c r="BP620" i="64" s="1"/>
  <c r="BU1955" i="64"/>
  <c r="BU1956" i="64" s="1"/>
  <c r="BS1215" i="64"/>
  <c r="BS1666" i="64"/>
  <c r="BS1506" i="64"/>
  <c r="BS1643"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5" i="64" a="1"/>
  <c r="BT2395" i="64" s="1"/>
  <c r="BT2472" i="64" a="1"/>
  <c r="BT2472" i="64" s="1"/>
  <c r="BT2446" i="64" a="1"/>
  <c r="BT2446" i="64" s="1"/>
  <c r="BT2421" i="64" a="1"/>
  <c r="BT2421" i="64" s="1"/>
  <c r="BT1642" i="64" a="1"/>
  <c r="BT1642" i="64" s="1"/>
  <c r="BS93" i="64"/>
  <c r="BT89" i="64" a="1"/>
  <c r="BT89" i="64" s="1"/>
  <c r="BT90" i="64" a="1"/>
  <c r="BT90" i="64" s="1"/>
  <c r="BT91" i="64" a="1"/>
  <c r="BT91" i="64" s="1"/>
  <c r="BT92" i="64" a="1"/>
  <c r="BT92" i="64" s="1"/>
  <c r="BT1587" i="64" a="1"/>
  <c r="BT1587" i="64" s="1"/>
  <c r="BT1588" i="64" s="1"/>
  <c r="BT389" i="64" a="1"/>
  <c r="BT389" i="64" s="1"/>
  <c r="CH1792" i="64"/>
  <c r="CH1794" i="64" s="1"/>
  <c r="BT2522" i="64" a="1"/>
  <c r="BT2522" i="64" s="1"/>
  <c r="BT1507" i="64" a="1"/>
  <c r="BT1507" i="64" s="1"/>
  <c r="BT1886" i="64" a="1"/>
  <c r="BT1886" i="64" s="1"/>
  <c r="BT1894" i="64" s="1"/>
  <c r="BT1665" i="64" a="1"/>
  <c r="BT1665" i="64" s="1"/>
  <c r="BT1667" i="64" a="1"/>
  <c r="BT1667" i="64" s="1"/>
  <c r="BT1673" i="64" a="1"/>
  <c r="BT1673" i="64" s="1"/>
  <c r="BT1214" i="64" a="1"/>
  <c r="BT1214" i="64" s="1"/>
  <c r="BT997" i="64" a="1"/>
  <c r="BT997" i="64" s="1"/>
  <c r="BT2165" i="64" a="1"/>
  <c r="BT2143" i="64" a="1"/>
  <c r="BU2206" i="64" a="1"/>
  <c r="BT414" i="64" a="1"/>
  <c r="BT575" i="64" a="1"/>
  <c r="BT698" i="64" a="1"/>
  <c r="BT599" i="64" a="1"/>
  <c r="BT437" i="64" a="1"/>
  <c r="BT1666" i="64" a="1"/>
  <c r="BT390" i="64" a="1"/>
  <c r="BP621" i="64" a="1"/>
  <c r="BU2240" i="64" a="1"/>
  <c r="BT1215" i="64" a="1"/>
  <c r="BT1750" i="64" a="1"/>
  <c r="BT2186" i="64" a="1"/>
  <c r="BT1506" i="64" a="1"/>
  <c r="BT1643" i="64" a="1"/>
  <c r="BT998" i="64" a="1"/>
  <c r="BT1751" i="64" a="1"/>
  <c r="AT510" i="64" l="1"/>
  <c r="AT500" i="64" s="1"/>
  <c r="AT502" i="64" s="1"/>
  <c r="AQ1888" i="64"/>
  <c r="CZ86" i="861"/>
  <c r="DA91" i="861"/>
  <c r="CZ28" i="861"/>
  <c r="CZ29" i="861" s="1"/>
  <c r="CZ69" i="863"/>
  <c r="CZ23" i="863" s="1"/>
  <c r="CZ34" i="861" s="1"/>
  <c r="CZ67" i="863"/>
  <c r="CZ71" i="863"/>
  <c r="CY33" i="861"/>
  <c r="CY37" i="861" s="1"/>
  <c r="CY39" i="861" s="1"/>
  <c r="CY26" i="863"/>
  <c r="BV277" i="64"/>
  <c r="BV278" i="64"/>
  <c r="BV260" i="64"/>
  <c r="BV261" i="64"/>
  <c r="BV279" i="64"/>
  <c r="BV262" i="64"/>
  <c r="BV280" i="64"/>
  <c r="BU263" i="64"/>
  <c r="BU281" i="64"/>
  <c r="DF2398" i="64"/>
  <c r="DG2396" i="64"/>
  <c r="DB2449" i="64"/>
  <c r="DC2447" i="64"/>
  <c r="BT698" i="64"/>
  <c r="BT708" i="64" s="1"/>
  <c r="BS708" i="64"/>
  <c r="BU702" i="64" a="1"/>
  <c r="BU702" i="64" s="1"/>
  <c r="BU697" i="64" a="1"/>
  <c r="BU697" i="64" s="1"/>
  <c r="BS2069" i="64"/>
  <c r="BT437" i="64"/>
  <c r="BU2053" i="64" a="1"/>
  <c r="BU2053" i="64" s="1"/>
  <c r="BU2054" i="64" a="1"/>
  <c r="BU2054" i="64" s="1"/>
  <c r="BU2055" i="64" a="1"/>
  <c r="BU2055" i="64" s="1"/>
  <c r="BU2056" i="64" a="1"/>
  <c r="BU2056" i="64" s="1"/>
  <c r="BU2057" i="64" a="1"/>
  <c r="BU2057" i="64" s="1"/>
  <c r="BU2052" i="64" a="1"/>
  <c r="BU2052" i="64" s="1"/>
  <c r="BU2058" i="64" a="1"/>
  <c r="BU2058" i="64" s="1"/>
  <c r="BU2059" i="64" a="1"/>
  <c r="BU2059" i="64" s="1"/>
  <c r="BU2060" i="64" a="1"/>
  <c r="BU2060" i="64" s="1"/>
  <c r="BT2061" i="64"/>
  <c r="BU413" i="64" a="1"/>
  <c r="BU413" i="64" s="1"/>
  <c r="BU436" i="64" a="1"/>
  <c r="BU436" i="64" s="1"/>
  <c r="BU435" i="64" a="1"/>
  <c r="BU435" i="64" s="1"/>
  <c r="BT414" i="64"/>
  <c r="BU2240" i="64"/>
  <c r="BU2206" i="64"/>
  <c r="BT2165" i="64"/>
  <c r="BT2143" i="64"/>
  <c r="BU2498" i="64" a="1"/>
  <c r="BU2498" i="64" s="1"/>
  <c r="BU2144" i="64" a="1"/>
  <c r="BU2144" i="64" s="1"/>
  <c r="BU2164" i="64" a="1"/>
  <c r="BU2164" i="64" s="1"/>
  <c r="BR1760" i="64"/>
  <c r="BQ1769" i="64"/>
  <c r="BR1769" i="64"/>
  <c r="BS1758" i="64"/>
  <c r="BS1767" i="64"/>
  <c r="BS1759" i="64"/>
  <c r="BS1768" i="64"/>
  <c r="BU1764" i="64" a="1"/>
  <c r="BU1764" i="64" s="1"/>
  <c r="BU1763" i="64" a="1"/>
  <c r="BU1763" i="64" s="1"/>
  <c r="BU1755" i="64" a="1"/>
  <c r="BU1755" i="64" s="1"/>
  <c r="BU1754" i="64" a="1"/>
  <c r="BU1754" i="64" s="1"/>
  <c r="BT1751" i="64"/>
  <c r="BT1750" i="64"/>
  <c r="BU1745" i="64" a="1"/>
  <c r="BU1745" i="64" s="1"/>
  <c r="BU1746" i="64" a="1"/>
  <c r="BU1746" i="64" s="1"/>
  <c r="BT2186" i="64"/>
  <c r="BU2185" i="64" a="1"/>
  <c r="BU2185" i="64" s="1"/>
  <c r="BU573" i="64" a="1"/>
  <c r="BU573" i="64" s="1"/>
  <c r="BP621" i="64"/>
  <c r="BV1955" i="64"/>
  <c r="BV1956" i="64" s="1"/>
  <c r="BQ620" i="64" a="1"/>
  <c r="BQ620" i="64" s="1"/>
  <c r="BT1215" i="64"/>
  <c r="BT1506" i="64"/>
  <c r="BT1666" i="64"/>
  <c r="BT1643"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5" i="64" a="1"/>
  <c r="BU2395" i="64" s="1"/>
  <c r="BU2472" i="64" a="1"/>
  <c r="BU2472" i="64" s="1"/>
  <c r="BU2446" i="64" a="1"/>
  <c r="BU2446" i="64" s="1"/>
  <c r="BU2421" i="64" a="1"/>
  <c r="BU2421" i="64" s="1"/>
  <c r="BU1642" i="64" a="1"/>
  <c r="BU1642" i="64" s="1"/>
  <c r="BU90" i="64" a="1"/>
  <c r="BU90" i="64" s="1"/>
  <c r="BU91" i="64" a="1"/>
  <c r="BU91" i="64" s="1"/>
  <c r="BU92" i="64" a="1"/>
  <c r="BU92" i="64" s="1"/>
  <c r="BU89" i="64" a="1"/>
  <c r="BU89" i="64" s="1"/>
  <c r="BT93" i="64"/>
  <c r="BU1587" i="64" a="1"/>
  <c r="BU1587" i="64" s="1"/>
  <c r="BU1588" i="64" s="1"/>
  <c r="BU389" i="64" a="1"/>
  <c r="BU389" i="64" s="1"/>
  <c r="CI1792" i="64"/>
  <c r="CI1794" i="64" s="1"/>
  <c r="BU2522" i="64" a="1"/>
  <c r="BU2522" i="64" s="1"/>
  <c r="BU1507" i="64" a="1"/>
  <c r="BU1507" i="64" s="1"/>
  <c r="BU1886" i="64" a="1"/>
  <c r="BU1886" i="64" s="1"/>
  <c r="BU1894" i="64" s="1"/>
  <c r="BU1665" i="64" a="1"/>
  <c r="BU1665" i="64" s="1"/>
  <c r="BU1673" i="64" a="1"/>
  <c r="BU1673" i="64" s="1"/>
  <c r="BU1667" i="64" a="1"/>
  <c r="BU1667" i="64" s="1"/>
  <c r="BU1214" i="64" a="1"/>
  <c r="BU1214" i="64" s="1"/>
  <c r="BU997" i="64" a="1"/>
  <c r="BU997" i="64" s="1"/>
  <c r="BU2186" i="64" a="1"/>
  <c r="BV2206" i="64" a="1"/>
  <c r="BU698" i="64" a="1"/>
  <c r="BU575" i="64" a="1"/>
  <c r="BU599" i="64" a="1"/>
  <c r="BU2143" i="64" a="1"/>
  <c r="BU1666" i="64" a="1"/>
  <c r="BU2165" i="64" a="1"/>
  <c r="BU414" i="64" a="1"/>
  <c r="BU1751" i="64" a="1"/>
  <c r="BV2240" i="64" a="1"/>
  <c r="BU1643" i="64" a="1"/>
  <c r="BU437" i="64" a="1"/>
  <c r="BU998" i="64" a="1"/>
  <c r="BU390" i="64" a="1"/>
  <c r="BU1215" i="64" a="1"/>
  <c r="BQ621" i="64" a="1"/>
  <c r="BU1506" i="64" a="1"/>
  <c r="BU1750" i="64" a="1"/>
  <c r="AT511" i="64" l="1"/>
  <c r="AT512" i="64" s="1"/>
  <c r="AT503" i="64"/>
  <c r="AQ1889" i="64"/>
  <c r="AR1885" i="64" s="1"/>
  <c r="AR1891" i="64" s="1"/>
  <c r="BQ1771" i="64"/>
  <c r="BQ1772" i="64" s="1"/>
  <c r="AR1895" i="64" a="1"/>
  <c r="AR1895" i="64" s="1"/>
  <c r="CZ25" i="863"/>
  <c r="CZ36" i="861" s="1"/>
  <c r="CZ62" i="861"/>
  <c r="DA18" i="861"/>
  <c r="DA28" i="861" s="1"/>
  <c r="DA29" i="861" s="1"/>
  <c r="CY40" i="861"/>
  <c r="CZ72" i="863"/>
  <c r="CZ22" i="863"/>
  <c r="BV281" i="64"/>
  <c r="BV263" i="64"/>
  <c r="BW277" i="64"/>
  <c r="BW278" i="64"/>
  <c r="BW260" i="64"/>
  <c r="BW261" i="64"/>
  <c r="BW279" i="64"/>
  <c r="BW262" i="64"/>
  <c r="BW280" i="64"/>
  <c r="DC2449" i="64"/>
  <c r="DD2447" i="64"/>
  <c r="DG2398" i="64"/>
  <c r="DH2396" i="64"/>
  <c r="BU698" i="64"/>
  <c r="BV702" i="64" a="1"/>
  <c r="BV702" i="64" s="1"/>
  <c r="BV697" i="64" a="1"/>
  <c r="BV697" i="64" s="1"/>
  <c r="BU437" i="64"/>
  <c r="BT2069" i="64"/>
  <c r="BU2061" i="64"/>
  <c r="BV2052" i="64" a="1"/>
  <c r="BV2052" i="64" s="1"/>
  <c r="BV2053" i="64" a="1"/>
  <c r="BV2053" i="64" s="1"/>
  <c r="BV2054" i="64" a="1"/>
  <c r="BV2054" i="64" s="1"/>
  <c r="BV2055" i="64" a="1"/>
  <c r="BV2055" i="64" s="1"/>
  <c r="BV2056" i="64" a="1"/>
  <c r="BV2056" i="64" s="1"/>
  <c r="BV2058" i="64" a="1"/>
  <c r="BV2058" i="64" s="1"/>
  <c r="BV2057" i="64" a="1"/>
  <c r="BV2057" i="64" s="1"/>
  <c r="BV2059" i="64" a="1"/>
  <c r="BV2059" i="64" s="1"/>
  <c r="BV2060" i="64" a="1"/>
  <c r="BV2060" i="64" s="1"/>
  <c r="BV435" i="64" a="1"/>
  <c r="BV435" i="64" s="1"/>
  <c r="BV413" i="64" a="1"/>
  <c r="BV413" i="64" s="1"/>
  <c r="BV436" i="64" a="1"/>
  <c r="BV436" i="64" s="1"/>
  <c r="BU414" i="64"/>
  <c r="BV2206" i="64"/>
  <c r="BV2240" i="64"/>
  <c r="BU2165" i="64"/>
  <c r="BU2143" i="64"/>
  <c r="BV2498" i="64" a="1"/>
  <c r="BV2498" i="64" s="1"/>
  <c r="BV2144" i="64" a="1"/>
  <c r="BV2144" i="64" s="1"/>
  <c r="BV2164" i="64" a="1"/>
  <c r="BV2164" i="64" s="1"/>
  <c r="BR1771" i="64"/>
  <c r="BR1772" i="64" s="1"/>
  <c r="BS1760" i="64"/>
  <c r="BT1758" i="64"/>
  <c r="BT1767" i="64"/>
  <c r="BT1759" i="64"/>
  <c r="BT1768" i="64"/>
  <c r="BV1764" i="64" a="1"/>
  <c r="BV1764" i="64" s="1"/>
  <c r="BV1763" i="64" a="1"/>
  <c r="BV1763" i="64" s="1"/>
  <c r="BV1755" i="64" a="1"/>
  <c r="BV1755" i="64" s="1"/>
  <c r="BV1754" i="64" a="1"/>
  <c r="BV1754" i="64" s="1"/>
  <c r="BU1751" i="64"/>
  <c r="BU1750" i="64"/>
  <c r="BV1745" i="64" a="1"/>
  <c r="BV1745" i="64" s="1"/>
  <c r="BV1746" i="64" a="1"/>
  <c r="BV1746" i="64" s="1"/>
  <c r="BU2186" i="64"/>
  <c r="BV2185" i="64" a="1"/>
  <c r="BV2185" i="64" s="1"/>
  <c r="BV573" i="64" a="1"/>
  <c r="BV573" i="64" s="1"/>
  <c r="BQ621" i="64"/>
  <c r="BW1955" i="64"/>
  <c r="BW1956" i="64" s="1"/>
  <c r="BR620" i="64" a="1"/>
  <c r="BR620" i="64" s="1"/>
  <c r="BU1666" i="64"/>
  <c r="BU1506" i="64"/>
  <c r="BU1215" i="64"/>
  <c r="BU1643"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5" i="64" a="1"/>
  <c r="BV2395" i="64" s="1"/>
  <c r="BV2421" i="64" a="1"/>
  <c r="BV2421" i="64" s="1"/>
  <c r="BV2446" i="64" a="1"/>
  <c r="BV2446" i="64" s="1"/>
  <c r="BV2472" i="64" a="1"/>
  <c r="BV2472" i="64" s="1"/>
  <c r="BV1642" i="64" a="1"/>
  <c r="BV1642" i="64" s="1"/>
  <c r="BU93" i="64"/>
  <c r="BV90" i="64" a="1"/>
  <c r="BV90" i="64" s="1"/>
  <c r="BV91" i="64" a="1"/>
  <c r="BV91" i="64" s="1"/>
  <c r="BV92" i="64" a="1"/>
  <c r="BV92" i="64" s="1"/>
  <c r="BV89" i="64" a="1"/>
  <c r="BV89" i="64" s="1"/>
  <c r="BV1587" i="64" a="1"/>
  <c r="BV1587" i="64" s="1"/>
  <c r="BV1588" i="64" s="1"/>
  <c r="BV389" i="64" a="1"/>
  <c r="BV389" i="64" s="1"/>
  <c r="CJ1792" i="64"/>
  <c r="CJ1794" i="64" s="1"/>
  <c r="BV2522" i="64" a="1"/>
  <c r="BV2522" i="64" s="1"/>
  <c r="BV1507" i="64" a="1"/>
  <c r="BV1507" i="64" s="1"/>
  <c r="BV1886" i="64" a="1"/>
  <c r="BV1886" i="64" s="1"/>
  <c r="BV1894" i="64" s="1"/>
  <c r="BV1667" i="64" a="1"/>
  <c r="BV1667" i="64" s="1"/>
  <c r="BV1665" i="64" a="1"/>
  <c r="BV1665" i="64" s="1"/>
  <c r="BV1673" i="64" a="1"/>
  <c r="BV1673" i="64" s="1"/>
  <c r="BV1214" i="64" a="1"/>
  <c r="BV1214" i="64" s="1"/>
  <c r="BV997" i="64" a="1"/>
  <c r="BV997" i="64" s="1"/>
  <c r="BW2240" i="64" a="1"/>
  <c r="BW2206" i="64" a="1"/>
  <c r="BR621" i="64" a="1"/>
  <c r="BV414" i="64" a="1"/>
  <c r="BV1215" i="64" a="1"/>
  <c r="BV2186" i="64" a="1"/>
  <c r="BV437" i="64" a="1"/>
  <c r="BV2165" i="64" a="1"/>
  <c r="BV2143" i="64" a="1"/>
  <c r="BV698" i="64" a="1"/>
  <c r="BV599" i="64" a="1"/>
  <c r="BV1750" i="64" a="1"/>
  <c r="BV575" i="64" a="1"/>
  <c r="BV1666" i="64" a="1"/>
  <c r="BV998" i="64" a="1"/>
  <c r="BV390" i="64" a="1"/>
  <c r="BV1506" i="64" a="1"/>
  <c r="BV1643" i="64" a="1"/>
  <c r="BV1751" i="64" a="1"/>
  <c r="AT516" i="64" l="1"/>
  <c r="AU507" i="64"/>
  <c r="AT504" i="64"/>
  <c r="AU496" i="64"/>
  <c r="AU499" i="64" s="1"/>
  <c r="AR1888" i="64"/>
  <c r="AR1889" i="64" s="1"/>
  <c r="AS1885" i="64" s="1"/>
  <c r="AS1891" i="64" s="1"/>
  <c r="DB91" i="861"/>
  <c r="DA12" i="863"/>
  <c r="DA71" i="863" s="1"/>
  <c r="CZ26" i="863"/>
  <c r="CZ33" i="861"/>
  <c r="CZ37" i="861" s="1"/>
  <c r="CZ39" i="861" s="1"/>
  <c r="BX277" i="64"/>
  <c r="BX278" i="64"/>
  <c r="BX260" i="64"/>
  <c r="BX279" i="64"/>
  <c r="BX261" i="64"/>
  <c r="BX280" i="64"/>
  <c r="BX262" i="64"/>
  <c r="BW281" i="64"/>
  <c r="BW263" i="64"/>
  <c r="DH2398" i="64"/>
  <c r="DI2396" i="64"/>
  <c r="DD2449" i="64"/>
  <c r="DE2447" i="64"/>
  <c r="BV698" i="64"/>
  <c r="BV708" i="64" s="1"/>
  <c r="BU708" i="64"/>
  <c r="BW702" i="64" a="1"/>
  <c r="BW702" i="64" s="1"/>
  <c r="BW697" i="64" a="1"/>
  <c r="BW697" i="64" s="1"/>
  <c r="BV437" i="64"/>
  <c r="BU2069" i="64"/>
  <c r="BW2052" i="64" a="1"/>
  <c r="BW2052" i="64" s="1"/>
  <c r="BW2053" i="64" a="1"/>
  <c r="BW2053" i="64" s="1"/>
  <c r="BW2054" i="64" a="1"/>
  <c r="BW2054" i="64" s="1"/>
  <c r="BW2055" i="64" a="1"/>
  <c r="BW2055" i="64" s="1"/>
  <c r="BW2056" i="64" a="1"/>
  <c r="BW2056" i="64" s="1"/>
  <c r="BW2057" i="64" a="1"/>
  <c r="BW2057" i="64" s="1"/>
  <c r="BW2059" i="64" a="1"/>
  <c r="BW2059" i="64" s="1"/>
  <c r="BW2060" i="64" a="1"/>
  <c r="BW2060" i="64" s="1"/>
  <c r="BW2058" i="64" a="1"/>
  <c r="BW2058" i="64" s="1"/>
  <c r="BV2061" i="64"/>
  <c r="BW435" i="64" a="1"/>
  <c r="BW435" i="64" s="1"/>
  <c r="BW413" i="64" a="1"/>
  <c r="BW413" i="64" s="1"/>
  <c r="BW436" i="64" a="1"/>
  <c r="BW436" i="64" s="1"/>
  <c r="BV414" i="64"/>
  <c r="BW2240" i="64"/>
  <c r="BW2206" i="64"/>
  <c r="BV2165" i="64"/>
  <c r="BV2143" i="64"/>
  <c r="BW2498" i="64" a="1"/>
  <c r="BW2498" i="64" s="1"/>
  <c r="BW2144" i="64" a="1"/>
  <c r="BW2144" i="64" s="1"/>
  <c r="BW2164" i="64" a="1"/>
  <c r="BW2164" i="64" s="1"/>
  <c r="BT1760" i="64"/>
  <c r="BT1769" i="64"/>
  <c r="BS1769" i="64"/>
  <c r="BU1758" i="64"/>
  <c r="BU1767" i="64"/>
  <c r="BU1759" i="64"/>
  <c r="BU1768" i="64"/>
  <c r="BW1764" i="64" a="1"/>
  <c r="BW1764" i="64" s="1"/>
  <c r="BW1763" i="64" a="1"/>
  <c r="BW1763" i="64" s="1"/>
  <c r="BW1754" i="64" a="1"/>
  <c r="BW1754" i="64" s="1"/>
  <c r="BW1755" i="64" a="1"/>
  <c r="BW1755" i="64" s="1"/>
  <c r="BV1751" i="64"/>
  <c r="BV1750" i="64"/>
  <c r="BW1745" i="64" a="1"/>
  <c r="BW1745" i="64" s="1"/>
  <c r="BW1746" i="64" a="1"/>
  <c r="BW1746" i="64" s="1"/>
  <c r="BV2186" i="64"/>
  <c r="BW2185" i="64" a="1"/>
  <c r="BW2185" i="64" s="1"/>
  <c r="BW573" i="64" a="1"/>
  <c r="BW573" i="64" s="1"/>
  <c r="BR621" i="64"/>
  <c r="BX1955" i="64"/>
  <c r="BX1956" i="64" s="1"/>
  <c r="BS620" i="64" a="1"/>
  <c r="BS620" i="64" s="1"/>
  <c r="BV1666" i="64"/>
  <c r="BV1506" i="64"/>
  <c r="BV1215" i="64"/>
  <c r="BV1643"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5" i="64" a="1"/>
  <c r="BW2395" i="64" s="1"/>
  <c r="BW2421" i="64" a="1"/>
  <c r="BW2421" i="64" s="1"/>
  <c r="BW2472" i="64" a="1"/>
  <c r="BW2472" i="64" s="1"/>
  <c r="BW2446" i="64" a="1"/>
  <c r="BW2446" i="64" s="1"/>
  <c r="BW1642" i="64" a="1"/>
  <c r="BW1642" i="64" s="1"/>
  <c r="BV93" i="64"/>
  <c r="BW90" i="64" a="1"/>
  <c r="BW90" i="64" s="1"/>
  <c r="BW91" i="64" a="1"/>
  <c r="BW91" i="64" s="1"/>
  <c r="BW92" i="64" a="1"/>
  <c r="BW92" i="64" s="1"/>
  <c r="BW89" i="64" a="1"/>
  <c r="BW89" i="64" s="1"/>
  <c r="BW1587" i="64" a="1"/>
  <c r="BW1587" i="64" s="1"/>
  <c r="BW1588" i="64" s="1"/>
  <c r="BW389" i="64" a="1"/>
  <c r="BW389" i="64" s="1"/>
  <c r="CK1792" i="64"/>
  <c r="CK1794" i="64" s="1"/>
  <c r="BW2522" i="64" a="1"/>
  <c r="BW2522" i="64" s="1"/>
  <c r="BW1507" i="64" a="1"/>
  <c r="BW1507" i="64" s="1"/>
  <c r="BW1886" i="64" a="1"/>
  <c r="BW1886" i="64" s="1"/>
  <c r="BW1894" i="64" s="1"/>
  <c r="BW1673" i="64" a="1"/>
  <c r="BW1673" i="64" s="1"/>
  <c r="BW1665" i="64" a="1"/>
  <c r="BW1665" i="64" s="1"/>
  <c r="BW1667" i="64" a="1"/>
  <c r="BW1667" i="64" s="1"/>
  <c r="BW1214" i="64" a="1"/>
  <c r="BW1214" i="64" s="1"/>
  <c r="BW997" i="64" a="1"/>
  <c r="BW997" i="64" s="1"/>
  <c r="BX2206" i="64" a="1"/>
  <c r="BW575" i="64" a="1"/>
  <c r="BW414" i="64" a="1"/>
  <c r="BW2186" i="64" a="1"/>
  <c r="BW2165" i="64" a="1"/>
  <c r="BW1643" i="64" a="1"/>
  <c r="BW437" i="64" a="1"/>
  <c r="BW1666" i="64" a="1"/>
  <c r="BW599" i="64" a="1"/>
  <c r="BX2240" i="64" a="1"/>
  <c r="BW1750" i="64" a="1"/>
  <c r="BW698" i="64" a="1"/>
  <c r="BW2143" i="64" a="1"/>
  <c r="BS621" i="64" a="1"/>
  <c r="BW390" i="64" a="1"/>
  <c r="BW1506" i="64" a="1"/>
  <c r="BW1751" i="64" a="1"/>
  <c r="BW1215" i="64" a="1"/>
  <c r="BW998" i="64" a="1"/>
  <c r="AU508" i="64" l="1"/>
  <c r="BS1771" i="64"/>
  <c r="BS1772" i="64" s="1"/>
  <c r="AS1895" i="64" a="1"/>
  <c r="AS1895" i="64" s="1"/>
  <c r="AS1888" i="64" s="1"/>
  <c r="DA25" i="863"/>
  <c r="DA36" i="861" s="1"/>
  <c r="DA62" i="861"/>
  <c r="DA86" i="861"/>
  <c r="DA67" i="863"/>
  <c r="DA22" i="863" s="1"/>
  <c r="DA69" i="863"/>
  <c r="DA23" i="863" s="1"/>
  <c r="DA34" i="861" s="1"/>
  <c r="DB18" i="861"/>
  <c r="DB12" i="863" s="1"/>
  <c r="CZ40" i="861"/>
  <c r="BX281" i="64"/>
  <c r="BY277" i="64"/>
  <c r="BY278" i="64"/>
  <c r="BY260" i="64"/>
  <c r="BY261" i="64"/>
  <c r="BY279" i="64"/>
  <c r="BY262" i="64"/>
  <c r="BY280" i="64"/>
  <c r="BX263" i="64"/>
  <c r="DE2449" i="64"/>
  <c r="DF2447" i="64"/>
  <c r="DI2398" i="64"/>
  <c r="DJ2396" i="64"/>
  <c r="BW698" i="64"/>
  <c r="BX702" i="64" a="1"/>
  <c r="BX702" i="64" s="1"/>
  <c r="BX697" i="64" a="1"/>
  <c r="BX697" i="64" s="1"/>
  <c r="BW437" i="64"/>
  <c r="BV2069" i="64"/>
  <c r="BX2052" i="64" a="1"/>
  <c r="BX2052" i="64" s="1"/>
  <c r="BX2053" i="64" a="1"/>
  <c r="BX2053" i="64" s="1"/>
  <c r="BX2058" i="64" a="1"/>
  <c r="BX2058" i="64" s="1"/>
  <c r="BX2055" i="64" a="1"/>
  <c r="BX2055" i="64" s="1"/>
  <c r="BX2059" i="64" a="1"/>
  <c r="BX2059" i="64" s="1"/>
  <c r="BX2060" i="64" a="1"/>
  <c r="BX2060" i="64" s="1"/>
  <c r="BX2056" i="64" a="1"/>
  <c r="BX2056" i="64" s="1"/>
  <c r="BX2054" i="64" a="1"/>
  <c r="BX2054" i="64" s="1"/>
  <c r="BX2057" i="64" a="1"/>
  <c r="BX2057" i="64" s="1"/>
  <c r="BW2061" i="64"/>
  <c r="BX435" i="64" a="1"/>
  <c r="BX435" i="64" s="1"/>
  <c r="BX413" i="64" a="1"/>
  <c r="BX413" i="64" s="1"/>
  <c r="BX436" i="64" a="1"/>
  <c r="BX436" i="64" s="1"/>
  <c r="BW414" i="64"/>
  <c r="BX2240" i="64"/>
  <c r="BX2206" i="64"/>
  <c r="BW2165" i="64"/>
  <c r="BW2143" i="64"/>
  <c r="BX2498" i="64" a="1"/>
  <c r="BX2498" i="64" s="1"/>
  <c r="BX2144" i="64" a="1"/>
  <c r="BX2144" i="64" s="1"/>
  <c r="BX2164" i="64" a="1"/>
  <c r="BX2164" i="64" s="1"/>
  <c r="BT1771" i="64"/>
  <c r="BT1772" i="64" s="1"/>
  <c r="BU1760" i="64"/>
  <c r="BV1758" i="64"/>
  <c r="BV1767" i="64"/>
  <c r="BV1759" i="64"/>
  <c r="BV1768" i="64"/>
  <c r="BX1763" i="64" a="1"/>
  <c r="BX1763" i="64" s="1"/>
  <c r="BX1764" i="64" a="1"/>
  <c r="BX1764" i="64" s="1"/>
  <c r="BX1754" i="64" a="1"/>
  <c r="BX1754" i="64" s="1"/>
  <c r="BX1755" i="64" a="1"/>
  <c r="BX1755" i="64" s="1"/>
  <c r="BW1751" i="64"/>
  <c r="BW1750" i="64"/>
  <c r="BX1745" i="64" a="1"/>
  <c r="BX1745" i="64" s="1"/>
  <c r="BX1746" i="64" a="1"/>
  <c r="BX1746" i="64" s="1"/>
  <c r="BW2186" i="64"/>
  <c r="BX2185" i="64" a="1"/>
  <c r="BX2185" i="64" s="1"/>
  <c r="BX573" i="64" a="1"/>
  <c r="BX573" i="64" s="1"/>
  <c r="BS621" i="64"/>
  <c r="BT620" i="64" a="1"/>
  <c r="BT620" i="64" s="1"/>
  <c r="BY1955" i="64"/>
  <c r="BY1956" i="64" s="1"/>
  <c r="BW1666" i="64"/>
  <c r="BW1506" i="64"/>
  <c r="BW1215" i="64"/>
  <c r="BW1643"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5" i="64" a="1"/>
  <c r="BX2395" i="64" s="1"/>
  <c r="BX2472" i="64" a="1"/>
  <c r="BX2472" i="64" s="1"/>
  <c r="BX2446" i="64" a="1"/>
  <c r="BX2446" i="64" s="1"/>
  <c r="BX2421" i="64" a="1"/>
  <c r="BX2421" i="64" s="1"/>
  <c r="BX1642" i="64" a="1"/>
  <c r="BX1642" i="64" s="1"/>
  <c r="BW93" i="64"/>
  <c r="BX89" i="64" a="1"/>
  <c r="BX89" i="64" s="1"/>
  <c r="BX90" i="64" a="1"/>
  <c r="BX90" i="64" s="1"/>
  <c r="BX91" i="64" a="1"/>
  <c r="BX91" i="64" s="1"/>
  <c r="BX92" i="64" a="1"/>
  <c r="BX92" i="64" s="1"/>
  <c r="BX1587" i="64" a="1"/>
  <c r="BX1587" i="64" s="1"/>
  <c r="BX1588" i="64" s="1"/>
  <c r="BX389" i="64" a="1"/>
  <c r="BX389" i="64" s="1"/>
  <c r="CL1792" i="64"/>
  <c r="BX2522" i="64" a="1"/>
  <c r="BX2522" i="64" s="1"/>
  <c r="BX1507" i="64" a="1"/>
  <c r="BX1507" i="64" s="1"/>
  <c r="BX1886" i="64" a="1"/>
  <c r="BX1886" i="64" s="1"/>
  <c r="BX1894" i="64" s="1"/>
  <c r="BX1673" i="64" a="1"/>
  <c r="BX1673" i="64" s="1"/>
  <c r="BX1667" i="64" a="1"/>
  <c r="BX1667" i="64" s="1"/>
  <c r="BX1665" i="64" a="1"/>
  <c r="BX1665" i="64" s="1"/>
  <c r="BX1214" i="64" a="1"/>
  <c r="BX1214" i="64" s="1"/>
  <c r="BX997" i="64" a="1"/>
  <c r="BX997" i="64" s="1"/>
  <c r="BX599" i="64" a="1"/>
  <c r="BX437" i="64" a="1"/>
  <c r="BX698" i="64" a="1"/>
  <c r="BY2206" i="64" a="1"/>
  <c r="BX1751" i="64" a="1"/>
  <c r="BT621" i="64" a="1"/>
  <c r="BX2165" i="64" a="1"/>
  <c r="BX998" i="64" a="1"/>
  <c r="BX1666" i="64" a="1"/>
  <c r="BX575" i="64" a="1"/>
  <c r="BX1215" i="64" a="1"/>
  <c r="BY2240" i="64" a="1"/>
  <c r="BX1643" i="64" a="1"/>
  <c r="BX2143" i="64" a="1"/>
  <c r="BX1506" i="64" a="1"/>
  <c r="BX2186" i="64" a="1"/>
  <c r="BX1750" i="64" a="1"/>
  <c r="BX414" i="64" a="1"/>
  <c r="BX390" i="64" a="1"/>
  <c r="AU510" i="64" l="1"/>
  <c r="AU500" i="64" s="1"/>
  <c r="AU502" i="64" s="1"/>
  <c r="CL1794" i="64"/>
  <c r="P1792" i="64"/>
  <c r="DB86" i="861"/>
  <c r="DA72" i="863"/>
  <c r="DB28" i="861"/>
  <c r="DB29" i="861" s="1"/>
  <c r="DA33" i="861"/>
  <c r="DA37" i="861" s="1"/>
  <c r="DA39" i="861" s="1"/>
  <c r="DA26" i="863"/>
  <c r="DB69" i="863"/>
  <c r="DB23" i="863" s="1"/>
  <c r="DB34" i="861" s="1"/>
  <c r="DB71" i="863"/>
  <c r="DB67" i="863"/>
  <c r="DC91" i="861"/>
  <c r="BY263" i="64"/>
  <c r="BY281" i="64"/>
  <c r="BZ277" i="64"/>
  <c r="BZ260" i="64"/>
  <c r="BZ278" i="64"/>
  <c r="BZ261" i="64"/>
  <c r="BZ279" i="64"/>
  <c r="BZ280" i="64"/>
  <c r="BZ262" i="64"/>
  <c r="DJ2398" i="64"/>
  <c r="DK2396" i="64"/>
  <c r="DF2449" i="64"/>
  <c r="DG2447" i="64"/>
  <c r="BX698" i="64"/>
  <c r="BX708" i="64" s="1"/>
  <c r="BW708" i="64"/>
  <c r="BY702" i="64" a="1"/>
  <c r="BY702" i="64" s="1"/>
  <c r="BY697" i="64" a="1"/>
  <c r="BY697" i="64" s="1"/>
  <c r="BX437" i="64"/>
  <c r="BW2069" i="64"/>
  <c r="BY2052" i="64" a="1"/>
  <c r="BY2052" i="64" s="1"/>
  <c r="BY2053" i="64" a="1"/>
  <c r="BY2053" i="64" s="1"/>
  <c r="BY2054" i="64" a="1"/>
  <c r="BY2054" i="64" s="1"/>
  <c r="BY2055" i="64" a="1"/>
  <c r="BY2055" i="64" s="1"/>
  <c r="BY2056" i="64" a="1"/>
  <c r="BY2056" i="64" s="1"/>
  <c r="BY2057" i="64" a="1"/>
  <c r="BY2057" i="64" s="1"/>
  <c r="BY2059" i="64" a="1"/>
  <c r="BY2059" i="64" s="1"/>
  <c r="BY2060" i="64" a="1"/>
  <c r="BY2060" i="64" s="1"/>
  <c r="BY2058" i="64" a="1"/>
  <c r="BY2058" i="64" s="1"/>
  <c r="BX2061" i="64"/>
  <c r="BY413" i="64" a="1"/>
  <c r="BY413" i="64" s="1"/>
  <c r="BY435" i="64" a="1"/>
  <c r="BY435" i="64" s="1"/>
  <c r="BY436" i="64" a="1"/>
  <c r="BY436" i="64" s="1"/>
  <c r="BX414" i="64"/>
  <c r="BY2240" i="64"/>
  <c r="BY2206" i="64"/>
  <c r="BX2165" i="64"/>
  <c r="BX2143" i="64"/>
  <c r="BY2498" i="64" a="1"/>
  <c r="BY2498" i="64" s="1"/>
  <c r="BY2164" i="64" a="1"/>
  <c r="BY2164" i="64" s="1"/>
  <c r="BY2144" i="64" a="1"/>
  <c r="BY2144" i="64" s="1"/>
  <c r="BU1769" i="64"/>
  <c r="BV1760" i="64"/>
  <c r="BW1758" i="64"/>
  <c r="BW1767" i="64"/>
  <c r="BW1759" i="64"/>
  <c r="BW1768" i="64"/>
  <c r="BY1764" i="64" a="1"/>
  <c r="BY1764" i="64" s="1"/>
  <c r="BY1763" i="64" a="1"/>
  <c r="BY1763" i="64" s="1"/>
  <c r="BY1755" i="64" a="1"/>
  <c r="BY1755" i="64" s="1"/>
  <c r="BY1754" i="64" a="1"/>
  <c r="BY1754" i="64" s="1"/>
  <c r="BX1751" i="64"/>
  <c r="BX1750" i="64"/>
  <c r="BY1745" i="64" a="1"/>
  <c r="BY1745" i="64" s="1"/>
  <c r="BY1746" i="64" a="1"/>
  <c r="BY1746" i="64" s="1"/>
  <c r="BX2186" i="64"/>
  <c r="BY2185" i="64" a="1"/>
  <c r="BY2185" i="64" s="1"/>
  <c r="BY573" i="64" a="1"/>
  <c r="BY573" i="64" s="1"/>
  <c r="BT621" i="64"/>
  <c r="BZ1955" i="64"/>
  <c r="BZ1956" i="64" s="1"/>
  <c r="BU620" i="64" a="1"/>
  <c r="BU620" i="64" s="1"/>
  <c r="AS1889" i="64"/>
  <c r="AT1885" i="64" s="1"/>
  <c r="AT1891" i="64" s="1"/>
  <c r="BX1506" i="64"/>
  <c r="BX1215" i="64"/>
  <c r="BX1666" i="64"/>
  <c r="BX1643"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5" i="64" a="1"/>
  <c r="BY2395" i="64" s="1"/>
  <c r="BY2472" i="64" a="1"/>
  <c r="BY2472" i="64" s="1"/>
  <c r="BY2446" i="64" a="1"/>
  <c r="BY2446" i="64" s="1"/>
  <c r="BY2421" i="64" a="1"/>
  <c r="BY2421" i="64" s="1"/>
  <c r="BY1642" i="64" a="1"/>
  <c r="BY1642" i="64" s="1"/>
  <c r="BY92" i="64" a="1"/>
  <c r="BY92" i="64" s="1"/>
  <c r="BY89" i="64" a="1"/>
  <c r="BY89" i="64" s="1"/>
  <c r="BY90" i="64" a="1"/>
  <c r="BY90" i="64" s="1"/>
  <c r="BY91" i="64" a="1"/>
  <c r="BY91" i="64" s="1"/>
  <c r="BX93" i="64"/>
  <c r="BY1587" i="64" a="1"/>
  <c r="BY1587" i="64" s="1"/>
  <c r="BY1588" i="64" s="1"/>
  <c r="BY389" i="64" a="1"/>
  <c r="BY389" i="64" s="1"/>
  <c r="BY2522" i="64" a="1"/>
  <c r="BY2522" i="64" s="1"/>
  <c r="BY1507" i="64" a="1"/>
  <c r="BY1507" i="64" s="1"/>
  <c r="BY1886" i="64" a="1"/>
  <c r="BY1886" i="64" s="1"/>
  <c r="BY1894" i="64" s="1"/>
  <c r="BY1673" i="64" a="1"/>
  <c r="BY1673" i="64" s="1"/>
  <c r="BY1667" i="64" a="1"/>
  <c r="BY1667" i="64" s="1"/>
  <c r="BY1665" i="64" a="1"/>
  <c r="BY1665" i="64" s="1"/>
  <c r="BY1214" i="64" a="1"/>
  <c r="BY1214" i="64" s="1"/>
  <c r="BY997" i="64" a="1"/>
  <c r="BY997" i="64" s="1"/>
  <c r="S464" i="64"/>
  <c r="BY437" i="64" a="1"/>
  <c r="BY599" i="64" a="1"/>
  <c r="BY1643" i="64" a="1"/>
  <c r="BY414" i="64" a="1"/>
  <c r="BY698" i="64" a="1"/>
  <c r="BY575" i="64" a="1"/>
  <c r="BZ2240" i="64" a="1"/>
  <c r="BZ2206" i="64" a="1"/>
  <c r="BY1666" i="64" a="1"/>
  <c r="BY2165" i="64" a="1"/>
  <c r="BY1751" i="64" a="1"/>
  <c r="BY2143" i="64" a="1"/>
  <c r="BY1750" i="64" a="1"/>
  <c r="BY2186" i="64" a="1"/>
  <c r="BY1506" i="64" a="1"/>
  <c r="BY390" i="64" a="1"/>
  <c r="BU621" i="64" a="1"/>
  <c r="BY998" i="64" a="1"/>
  <c r="BY1215" i="64" a="1"/>
  <c r="AU511" i="64" l="1"/>
  <c r="AV507" i="64" s="1"/>
  <c r="AU503" i="64"/>
  <c r="N1794" i="64"/>
  <c r="O1794" i="64"/>
  <c r="P1794" i="64"/>
  <c r="BU1771" i="64"/>
  <c r="BU1772" i="64" s="1"/>
  <c r="AT1895" i="64" a="1"/>
  <c r="AT1895" i="64" s="1"/>
  <c r="AT1888" i="64" s="1"/>
  <c r="DB25" i="863"/>
  <c r="DB36" i="861" s="1"/>
  <c r="DB62" i="861"/>
  <c r="DC18" i="861"/>
  <c r="DC28" i="861" s="1"/>
  <c r="DC29" i="861" s="1"/>
  <c r="DB22" i="863"/>
  <c r="DB72" i="863"/>
  <c r="DA40" i="861"/>
  <c r="BZ281" i="64"/>
  <c r="CA277" i="64"/>
  <c r="CA260" i="64"/>
  <c r="CA278" i="64"/>
  <c r="CA279" i="64"/>
  <c r="CA261" i="64"/>
  <c r="CA262" i="64"/>
  <c r="CA280" i="64"/>
  <c r="BZ263" i="64"/>
  <c r="DG2449" i="64"/>
  <c r="DH2447" i="64"/>
  <c r="DK2398" i="64"/>
  <c r="DL2396" i="64"/>
  <c r="DL2398" i="64" s="1"/>
  <c r="BY698" i="64"/>
  <c r="BY708" i="64" s="1"/>
  <c r="BZ702" i="64" a="1"/>
  <c r="BZ702" i="64" s="1"/>
  <c r="BZ697" i="64" a="1"/>
  <c r="BZ697" i="64" s="1"/>
  <c r="BY437" i="64"/>
  <c r="BX2069" i="64"/>
  <c r="BZ2052" i="64" a="1"/>
  <c r="BZ2052" i="64" s="1"/>
  <c r="BZ2053" i="64" a="1"/>
  <c r="BZ2053" i="64" s="1"/>
  <c r="BZ2054" i="64" a="1"/>
  <c r="BZ2054" i="64" s="1"/>
  <c r="BZ2055" i="64" a="1"/>
  <c r="BZ2055" i="64" s="1"/>
  <c r="BZ2058" i="64" a="1"/>
  <c r="BZ2058" i="64" s="1"/>
  <c r="BZ2057" i="64" a="1"/>
  <c r="BZ2057" i="64" s="1"/>
  <c r="BZ2059" i="64" a="1"/>
  <c r="BZ2059" i="64" s="1"/>
  <c r="BZ2060" i="64" a="1"/>
  <c r="BZ2060" i="64" s="1"/>
  <c r="BZ2056" i="64" a="1"/>
  <c r="BZ2056" i="64" s="1"/>
  <c r="BY2061" i="64"/>
  <c r="BZ413" i="64" a="1"/>
  <c r="BZ413" i="64" s="1"/>
  <c r="BZ435" i="64" a="1"/>
  <c r="BZ435" i="64" s="1"/>
  <c r="BZ436" i="64" a="1"/>
  <c r="BZ436" i="64" s="1"/>
  <c r="BY414" i="64"/>
  <c r="BZ2240" i="64"/>
  <c r="BZ2206" i="64"/>
  <c r="BY2143" i="64"/>
  <c r="BY2165" i="64"/>
  <c r="BZ2498" i="64" a="1"/>
  <c r="BZ2498" i="64" s="1"/>
  <c r="BZ2144" i="64" a="1"/>
  <c r="BZ2144" i="64" s="1"/>
  <c r="BZ2164" i="64" a="1"/>
  <c r="BZ2164" i="64" s="1"/>
  <c r="BV1769" i="64"/>
  <c r="BV1771" i="64" s="1"/>
  <c r="BV1772" i="64" s="1"/>
  <c r="BW1760" i="64"/>
  <c r="BX1758" i="64"/>
  <c r="BX1767" i="64"/>
  <c r="BX1759" i="64"/>
  <c r="BX1768" i="64"/>
  <c r="BZ1764" i="64" a="1"/>
  <c r="BZ1764" i="64" s="1"/>
  <c r="BZ1763" i="64" a="1"/>
  <c r="BZ1763" i="64" s="1"/>
  <c r="BZ1754" i="64" a="1"/>
  <c r="BZ1754" i="64" s="1"/>
  <c r="BZ1755" i="64" a="1"/>
  <c r="BZ1755" i="64" s="1"/>
  <c r="BY1751" i="64"/>
  <c r="BY1750" i="64"/>
  <c r="BZ1745" i="64" a="1"/>
  <c r="BZ1745" i="64" s="1"/>
  <c r="BZ1746" i="64" a="1"/>
  <c r="BZ1746" i="64" s="1"/>
  <c r="BY2186" i="64"/>
  <c r="BZ2185" i="64" a="1"/>
  <c r="BZ2185" i="64" s="1"/>
  <c r="BZ573" i="64" a="1"/>
  <c r="BZ573" i="64" s="1"/>
  <c r="BU621" i="64"/>
  <c r="CA1955" i="64"/>
  <c r="BV620" i="64" a="1"/>
  <c r="BV620" i="64" s="1"/>
  <c r="BY1506" i="64"/>
  <c r="BY1215" i="64"/>
  <c r="BY1666" i="64"/>
  <c r="BY1643"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5" i="64" a="1"/>
  <c r="BZ2395" i="64" s="1"/>
  <c r="BZ2472" i="64" a="1"/>
  <c r="BZ2472" i="64" s="1"/>
  <c r="BZ2446" i="64" a="1"/>
  <c r="BZ2446" i="64" s="1"/>
  <c r="BZ2421" i="64" a="1"/>
  <c r="BZ2421" i="64" s="1"/>
  <c r="BZ1642" i="64" a="1"/>
  <c r="BZ1642" i="64" s="1"/>
  <c r="BZ92" i="64" a="1"/>
  <c r="BZ92" i="64" s="1"/>
  <c r="BZ90" i="64" a="1"/>
  <c r="BZ90" i="64" s="1"/>
  <c r="BZ89" i="64" a="1"/>
  <c r="BZ89" i="64" s="1"/>
  <c r="BZ91" i="64" a="1"/>
  <c r="BZ91" i="64" s="1"/>
  <c r="BY93" i="64"/>
  <c r="BZ1587" i="64" a="1"/>
  <c r="BZ1587" i="64" s="1"/>
  <c r="BZ1588" i="64" s="1"/>
  <c r="BZ389" i="64" a="1"/>
  <c r="BZ389" i="64" s="1"/>
  <c r="BZ2522" i="64" a="1"/>
  <c r="BZ2522" i="64" s="1"/>
  <c r="BZ1507" i="64" a="1"/>
  <c r="BZ1507" i="64" s="1"/>
  <c r="BZ1886" i="64" a="1"/>
  <c r="BZ1886" i="64" s="1"/>
  <c r="BZ1894" i="64" s="1"/>
  <c r="BZ1667" i="64" a="1"/>
  <c r="BZ1667" i="64" s="1"/>
  <c r="BZ1673" i="64" a="1"/>
  <c r="BZ1673" i="64" s="1"/>
  <c r="BZ1665" i="64" a="1"/>
  <c r="BZ1665" i="64" s="1"/>
  <c r="BZ1214" i="64" a="1"/>
  <c r="BZ1214" i="64" s="1"/>
  <c r="BZ997" i="64" a="1"/>
  <c r="BZ997" i="64" s="1"/>
  <c r="BZ575" i="64" a="1"/>
  <c r="CA2240" i="64" a="1"/>
  <c r="BZ1750" i="64" a="1"/>
  <c r="BV621" i="64" a="1"/>
  <c r="BZ414" i="64" a="1"/>
  <c r="BZ2165" i="64" a="1"/>
  <c r="BZ437" i="64" a="1"/>
  <c r="BZ2143" i="64" a="1"/>
  <c r="BZ390" i="64" a="1"/>
  <c r="BZ2186" i="64" a="1"/>
  <c r="BZ698" i="64" a="1"/>
  <c r="BZ1666" i="64" a="1"/>
  <c r="CA2206" i="64" a="1"/>
  <c r="BZ1506" i="64" a="1"/>
  <c r="BZ599" i="64" a="1"/>
  <c r="BZ1751" i="64" a="1"/>
  <c r="BZ1643" i="64" a="1"/>
  <c r="BZ1215" i="64" a="1"/>
  <c r="BZ998" i="64" a="1"/>
  <c r="AU516" i="64" l="1"/>
  <c r="AU512" i="64"/>
  <c r="AU504" i="64"/>
  <c r="AV496" i="64"/>
  <c r="CA1956" i="64"/>
  <c r="DC12" i="863"/>
  <c r="DC71" i="863" s="1"/>
  <c r="DB33" i="861"/>
  <c r="DB37" i="861" s="1"/>
  <c r="DB39" i="861" s="1"/>
  <c r="DB26" i="863"/>
  <c r="DD91" i="861"/>
  <c r="CB277" i="64"/>
  <c r="CB278" i="64"/>
  <c r="CB260" i="64"/>
  <c r="CB261" i="64"/>
  <c r="CB279" i="64"/>
  <c r="CB262" i="64"/>
  <c r="CB280" i="64"/>
  <c r="CA263" i="64"/>
  <c r="CA281" i="64"/>
  <c r="DH2449" i="64"/>
  <c r="DI2447" i="64"/>
  <c r="BZ698" i="64"/>
  <c r="BZ708" i="64" s="1"/>
  <c r="CA702" i="64" a="1"/>
  <c r="CA702" i="64" s="1"/>
  <c r="CA697" i="64" a="1"/>
  <c r="CA697" i="64" s="1"/>
  <c r="BZ437" i="64"/>
  <c r="BY2069" i="64"/>
  <c r="CA2052" i="64" a="1"/>
  <c r="CA2052" i="64" s="1"/>
  <c r="CA2053" i="64" a="1"/>
  <c r="CA2053" i="64" s="1"/>
  <c r="CA2058" i="64" a="1"/>
  <c r="CA2058" i="64" s="1"/>
  <c r="CA2055" i="64" a="1"/>
  <c r="CA2055" i="64" s="1"/>
  <c r="CA2057" i="64" a="1"/>
  <c r="CA2057" i="64" s="1"/>
  <c r="CA2059" i="64" a="1"/>
  <c r="CA2059" i="64" s="1"/>
  <c r="CA2060" i="64" a="1"/>
  <c r="CA2060" i="64" s="1"/>
  <c r="CA2056" i="64" a="1"/>
  <c r="CA2056" i="64" s="1"/>
  <c r="CA2054" i="64" a="1"/>
  <c r="CA2054" i="64" s="1"/>
  <c r="BZ2061" i="64"/>
  <c r="CA413" i="64" a="1"/>
  <c r="CA413" i="64" s="1"/>
  <c r="CA436" i="64" a="1"/>
  <c r="CA436" i="64" s="1"/>
  <c r="CA435" i="64" a="1"/>
  <c r="CA435" i="64" s="1"/>
  <c r="BZ414" i="64"/>
  <c r="CA2206" i="64"/>
  <c r="CA2240" i="64"/>
  <c r="BZ2165" i="64"/>
  <c r="BZ2143" i="64"/>
  <c r="CA2498" i="64" a="1"/>
  <c r="CA2498" i="64" s="1"/>
  <c r="CA2144" i="64" a="1"/>
  <c r="CA2144" i="64" s="1"/>
  <c r="CA2164" i="64" a="1"/>
  <c r="CA2164" i="64" s="1"/>
  <c r="BW1769" i="64"/>
  <c r="BW1771" i="64" s="1"/>
  <c r="BX1760" i="64"/>
  <c r="BY1758" i="64"/>
  <c r="BY1767" i="64"/>
  <c r="BY1759" i="64"/>
  <c r="BY1768" i="64"/>
  <c r="CA1764" i="64" a="1"/>
  <c r="CA1764" i="64" s="1"/>
  <c r="CA1763" i="64" a="1"/>
  <c r="CA1763" i="64" s="1"/>
  <c r="CA1755" i="64" a="1"/>
  <c r="CA1755" i="64" s="1"/>
  <c r="CA1754" i="64" a="1"/>
  <c r="CA1754" i="64" s="1"/>
  <c r="BZ1751" i="64"/>
  <c r="BZ1750" i="64"/>
  <c r="CA1745" i="64" a="1"/>
  <c r="CA1745" i="64" s="1"/>
  <c r="CA1746" i="64" a="1"/>
  <c r="CA1746" i="64" s="1"/>
  <c r="BZ2186" i="64"/>
  <c r="CA2185" i="64" a="1"/>
  <c r="CA2185" i="64" s="1"/>
  <c r="CA573" i="64" a="1"/>
  <c r="CA573" i="64" s="1"/>
  <c r="BV621" i="64"/>
  <c r="CB1955" i="64"/>
  <c r="CB1956" i="64" s="1"/>
  <c r="BW620" i="64" a="1"/>
  <c r="BW620" i="64" s="1"/>
  <c r="AT1889" i="64"/>
  <c r="AU1885" i="64" s="1"/>
  <c r="AU1891" i="64" s="1"/>
  <c r="BZ1666" i="64"/>
  <c r="BZ1506" i="64"/>
  <c r="O1506" i="64" s="1"/>
  <c r="BZ1215" i="64"/>
  <c r="BZ1643"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5" i="64" a="1"/>
  <c r="CA2395" i="64" s="1"/>
  <c r="CA2472" i="64" a="1"/>
  <c r="CA2472" i="64" s="1"/>
  <c r="CA2446" i="64" a="1"/>
  <c r="CA2446" i="64" s="1"/>
  <c r="CA2421" i="64" a="1"/>
  <c r="CA2421" i="64" s="1"/>
  <c r="CA1642" i="64" a="1"/>
  <c r="CA1642" i="64" s="1"/>
  <c r="CA90" i="64" a="1"/>
  <c r="CA90" i="64" s="1"/>
  <c r="CA91" i="64" a="1"/>
  <c r="CA91" i="64" s="1"/>
  <c r="CA92" i="64" a="1"/>
  <c r="CA92" i="64" s="1"/>
  <c r="CA89" i="64" a="1"/>
  <c r="CA89" i="64" s="1"/>
  <c r="BZ93" i="64"/>
  <c r="CA1587" i="64" a="1"/>
  <c r="CA1587" i="64" s="1"/>
  <c r="CA1588" i="64" s="1"/>
  <c r="CA389" i="64" a="1"/>
  <c r="CA389" i="64" s="1"/>
  <c r="CA2522" i="64" a="1"/>
  <c r="CA2522" i="64" s="1"/>
  <c r="CA1507" i="64" a="1"/>
  <c r="CA1507" i="64" s="1"/>
  <c r="CA1886" i="64" a="1"/>
  <c r="CA1886" i="64" s="1"/>
  <c r="CA1894" i="64" s="1"/>
  <c r="CA1667" i="64" a="1"/>
  <c r="CA1667" i="64" s="1"/>
  <c r="CA1673" i="64" a="1"/>
  <c r="CA1673" i="64" s="1"/>
  <c r="CA1665" i="64" a="1"/>
  <c r="CA1665" i="64" s="1"/>
  <c r="CA1214" i="64" a="1"/>
  <c r="CA1214" i="64" s="1"/>
  <c r="CA997" i="64" a="1"/>
  <c r="CA997" i="64" s="1"/>
  <c r="CA698" i="64" a="1"/>
  <c r="CA998" i="64" a="1"/>
  <c r="CA1666" i="64" a="1"/>
  <c r="CB2240" i="64" a="1"/>
  <c r="CA2143" i="64" a="1"/>
  <c r="CB2206" i="64" a="1"/>
  <c r="CA2186" i="64" a="1"/>
  <c r="CA599" i="64" a="1"/>
  <c r="BW621" i="64" a="1"/>
  <c r="CA2165" i="64" a="1"/>
  <c r="CA414" i="64" a="1"/>
  <c r="CA437" i="64" a="1"/>
  <c r="CA575" i="64" a="1"/>
  <c r="CA1506" i="64" a="1"/>
  <c r="CA1751" i="64" a="1"/>
  <c r="CA390" i="64" a="1"/>
  <c r="CA1643" i="64" a="1"/>
  <c r="CA1750" i="64" a="1"/>
  <c r="CA1215" i="64" a="1"/>
  <c r="AV499" i="64" l="1"/>
  <c r="AU1895" i="64" a="1"/>
  <c r="AU1895" i="64" s="1"/>
  <c r="AU1888" i="64" s="1"/>
  <c r="DC25" i="863"/>
  <c r="DC36" i="861" s="1"/>
  <c r="DC62" i="861"/>
  <c r="DC86" i="861"/>
  <c r="DC69" i="863"/>
  <c r="DC23" i="863" s="1"/>
  <c r="DC34" i="861" s="1"/>
  <c r="DC67" i="863"/>
  <c r="DC22" i="863" s="1"/>
  <c r="DD18" i="861"/>
  <c r="DD12" i="863" s="1"/>
  <c r="DB40" i="861"/>
  <c r="CB263" i="64"/>
  <c r="CC277" i="64"/>
  <c r="CC278" i="64"/>
  <c r="CC260" i="64"/>
  <c r="CC261" i="64"/>
  <c r="CC279" i="64"/>
  <c r="CC262" i="64"/>
  <c r="CC280" i="64"/>
  <c r="CB281" i="64"/>
  <c r="DI2449" i="64"/>
  <c r="DJ2447" i="64"/>
  <c r="CA698" i="64"/>
  <c r="CB702" i="64" a="1"/>
  <c r="CB702" i="64" s="1"/>
  <c r="CB697" i="64" a="1"/>
  <c r="CB697" i="64" s="1"/>
  <c r="CA437" i="64"/>
  <c r="BZ2069" i="64"/>
  <c r="O2069" i="64" s="1"/>
  <c r="CB2057" i="64" a="1"/>
  <c r="CB2057" i="64" s="1"/>
  <c r="CB2058" i="64" a="1"/>
  <c r="CB2058" i="64" s="1"/>
  <c r="CB2052" i="64" a="1"/>
  <c r="CB2052" i="64" s="1"/>
  <c r="CB2053" i="64" a="1"/>
  <c r="CB2053" i="64" s="1"/>
  <c r="CB2055" i="64" a="1"/>
  <c r="CB2055" i="64" s="1"/>
  <c r="CB2059" i="64" a="1"/>
  <c r="CB2059" i="64" s="1"/>
  <c r="CB2060" i="64" a="1"/>
  <c r="CB2060" i="64" s="1"/>
  <c r="CB2056" i="64" a="1"/>
  <c r="CB2056" i="64" s="1"/>
  <c r="CB2054" i="64" a="1"/>
  <c r="CB2054" i="64" s="1"/>
  <c r="CA2061" i="64"/>
  <c r="CB413" i="64" a="1"/>
  <c r="CB413" i="64" s="1"/>
  <c r="CB436" i="64" a="1"/>
  <c r="CB436" i="64" s="1"/>
  <c r="CB435" i="64" a="1"/>
  <c r="CB435" i="64" s="1"/>
  <c r="CA414" i="64"/>
  <c r="CB2240" i="64"/>
  <c r="CB2206" i="64"/>
  <c r="CA2165" i="64"/>
  <c r="CA2143" i="64"/>
  <c r="CB2498" i="64" a="1"/>
  <c r="CB2498" i="64" s="1"/>
  <c r="CB2144" i="64" a="1"/>
  <c r="CB2144" i="64" s="1"/>
  <c r="CB2164" i="64" a="1"/>
  <c r="CB2164" i="64" s="1"/>
  <c r="BW1772" i="64"/>
  <c r="BX1769" i="64"/>
  <c r="BX1771" i="64" s="1"/>
  <c r="BX1772" i="64" s="1"/>
  <c r="BY1760" i="64"/>
  <c r="BZ1758" i="64"/>
  <c r="BZ1767" i="64"/>
  <c r="BZ1759" i="64"/>
  <c r="BZ1768" i="64"/>
  <c r="CB1763" i="64" a="1"/>
  <c r="CB1763" i="64" s="1"/>
  <c r="CB1764" i="64" a="1"/>
  <c r="CB1764" i="64" s="1"/>
  <c r="CB1755" i="64" a="1"/>
  <c r="CB1755" i="64" s="1"/>
  <c r="CB1754" i="64" a="1"/>
  <c r="CB1754" i="64" s="1"/>
  <c r="CA1751" i="64"/>
  <c r="CA1750" i="64"/>
  <c r="CB1745" i="64" a="1"/>
  <c r="CB1745" i="64" s="1"/>
  <c r="CB1746" i="64" a="1"/>
  <c r="CB1746" i="64" s="1"/>
  <c r="CA2186" i="64"/>
  <c r="CB2185" i="64" a="1"/>
  <c r="CB2185" i="64" s="1"/>
  <c r="CB573" i="64" a="1"/>
  <c r="CB573" i="64" s="1"/>
  <c r="BW621" i="64"/>
  <c r="CC1955" i="64"/>
  <c r="CC1956" i="64" s="1"/>
  <c r="BX620" i="64" a="1"/>
  <c r="BX620" i="64" s="1"/>
  <c r="CA1506" i="64"/>
  <c r="CA1215" i="64"/>
  <c r="CA1666" i="64"/>
  <c r="CA1643"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5" i="64" a="1"/>
  <c r="CB2395" i="64" s="1"/>
  <c r="CB2472" i="64" a="1"/>
  <c r="CB2472" i="64" s="1"/>
  <c r="CB2446" i="64" a="1"/>
  <c r="CB2446" i="64" s="1"/>
  <c r="CB2421" i="64" a="1"/>
  <c r="CB2421" i="64" s="1"/>
  <c r="CB1642" i="64" a="1"/>
  <c r="CB1642" i="64" s="1"/>
  <c r="CA93" i="64"/>
  <c r="CB89" i="64" a="1"/>
  <c r="CB89" i="64" s="1"/>
  <c r="CB90" i="64" a="1"/>
  <c r="CB90" i="64" s="1"/>
  <c r="CB91" i="64" a="1"/>
  <c r="CB91" i="64" s="1"/>
  <c r="CB92" i="64" a="1"/>
  <c r="CB92" i="64" s="1"/>
  <c r="CB1587" i="64" a="1"/>
  <c r="CB1587" i="64" s="1"/>
  <c r="CB1588" i="64" s="1"/>
  <c r="CB389" i="64" a="1"/>
  <c r="CB389" i="64" s="1"/>
  <c r="CB2522" i="64" a="1"/>
  <c r="CB2522" i="64" s="1"/>
  <c r="CB1507" i="64" a="1"/>
  <c r="CB1507" i="64" s="1"/>
  <c r="CB1886" i="64" a="1"/>
  <c r="CB1886" i="64" s="1"/>
  <c r="CB1894" i="64" s="1"/>
  <c r="CB1667" i="64" a="1"/>
  <c r="CB1667" i="64" s="1"/>
  <c r="CB1673" i="64" a="1"/>
  <c r="CB1673" i="64" s="1"/>
  <c r="CB1665" i="64" a="1"/>
  <c r="CB1665" i="64" s="1"/>
  <c r="CB1214" i="64" a="1"/>
  <c r="CB1214" i="64" s="1"/>
  <c r="CB997" i="64" a="1"/>
  <c r="CB997" i="64" s="1"/>
  <c r="CB437" i="64" a="1"/>
  <c r="CB698" i="64" a="1"/>
  <c r="CB998" i="64" a="1"/>
  <c r="CB2186" i="64" a="1"/>
  <c r="CB2165" i="64" a="1"/>
  <c r="CB390" i="64" a="1"/>
  <c r="CB1506" i="64" a="1"/>
  <c r="CB1643" i="64" a="1"/>
  <c r="CC2240" i="64" a="1"/>
  <c r="CB414" i="64" a="1"/>
  <c r="CB1750" i="64" a="1"/>
  <c r="CB2143" i="64" a="1"/>
  <c r="CB599" i="64" a="1"/>
  <c r="CB575" i="64" a="1"/>
  <c r="CC2206" i="64" a="1"/>
  <c r="CB1666" i="64" a="1"/>
  <c r="BX621" i="64" a="1"/>
  <c r="CB1215" i="64" a="1"/>
  <c r="CB1751" i="64" a="1"/>
  <c r="AV508" i="64" l="1"/>
  <c r="DD86" i="861"/>
  <c r="DE91" i="861"/>
  <c r="DC72" i="863"/>
  <c r="DD28" i="861"/>
  <c r="DD29" i="861" s="1"/>
  <c r="DD69" i="863"/>
  <c r="DD23" i="863" s="1"/>
  <c r="DD34" i="861" s="1"/>
  <c r="DD67" i="863"/>
  <c r="DD71" i="863"/>
  <c r="DC26" i="863"/>
  <c r="DC33" i="861"/>
  <c r="DC37" i="861" s="1"/>
  <c r="DC39" i="861" s="1"/>
  <c r="CC263" i="64"/>
  <c r="CD277" i="64"/>
  <c r="CD278" i="64"/>
  <c r="CD260" i="64"/>
  <c r="CD261" i="64"/>
  <c r="CD279" i="64"/>
  <c r="CD280" i="64"/>
  <c r="CD262" i="64"/>
  <c r="CC281" i="64"/>
  <c r="DJ2449" i="64"/>
  <c r="DK2447" i="64"/>
  <c r="CB698" i="64"/>
  <c r="CB708" i="64" s="1"/>
  <c r="CA708" i="64"/>
  <c r="CC702" i="64" a="1"/>
  <c r="CC702" i="64" s="1"/>
  <c r="CC697" i="64" a="1"/>
  <c r="CC697" i="64" s="1"/>
  <c r="CB437" i="64"/>
  <c r="CA2069" i="64"/>
  <c r="CC2053" i="64" a="1"/>
  <c r="CC2053" i="64" s="1"/>
  <c r="CC2054" i="64" a="1"/>
  <c r="CC2054" i="64" s="1"/>
  <c r="CC2055" i="64" a="1"/>
  <c r="CC2055" i="64" s="1"/>
  <c r="CC2056" i="64" a="1"/>
  <c r="CC2056" i="64" s="1"/>
  <c r="CC2058" i="64" a="1"/>
  <c r="CC2058" i="64" s="1"/>
  <c r="CC2057" i="64" a="1"/>
  <c r="CC2057" i="64" s="1"/>
  <c r="CC2052" i="64" a="1"/>
  <c r="CC2052" i="64" s="1"/>
  <c r="CC2059" i="64" a="1"/>
  <c r="CC2059" i="64" s="1"/>
  <c r="CC2060" i="64" a="1"/>
  <c r="CC2060" i="64" s="1"/>
  <c r="CB2061" i="64"/>
  <c r="CC413" i="64" a="1"/>
  <c r="CC413" i="64" s="1"/>
  <c r="CC436" i="64" a="1"/>
  <c r="CC436" i="64" s="1"/>
  <c r="CC435" i="64" a="1"/>
  <c r="CC435" i="64" s="1"/>
  <c r="CB414" i="64"/>
  <c r="CC2240" i="64"/>
  <c r="CC2206" i="64"/>
  <c r="CB2165" i="64"/>
  <c r="CB2143" i="64"/>
  <c r="CC2498" i="64" a="1"/>
  <c r="CC2498" i="64" s="1"/>
  <c r="CC2144" i="64" a="1"/>
  <c r="CC2144" i="64" s="1"/>
  <c r="CC2164" i="64" a="1"/>
  <c r="CC2164" i="64" s="1"/>
  <c r="BY1769" i="64"/>
  <c r="BY1771" i="64" s="1"/>
  <c r="BY1772" i="64" s="1"/>
  <c r="BZ1760" i="64"/>
  <c r="CA1758" i="64"/>
  <c r="CA1767" i="64"/>
  <c r="CA1759" i="64"/>
  <c r="CA1768" i="64"/>
  <c r="CC1764" i="64" a="1"/>
  <c r="CC1764" i="64" s="1"/>
  <c r="CC1763" i="64" a="1"/>
  <c r="CC1763" i="64" s="1"/>
  <c r="CC1755" i="64" a="1"/>
  <c r="CC1755" i="64" s="1"/>
  <c r="CC1754" i="64" a="1"/>
  <c r="CC1754" i="64" s="1"/>
  <c r="CB1751" i="64"/>
  <c r="CB1750" i="64"/>
  <c r="CC1745" i="64" a="1"/>
  <c r="CC1745" i="64" s="1"/>
  <c r="CC1746" i="64" a="1"/>
  <c r="CC1746" i="64" s="1"/>
  <c r="CB2186" i="64"/>
  <c r="CC2185" i="64" a="1"/>
  <c r="CC2185" i="64" s="1"/>
  <c r="CC573" i="64" a="1"/>
  <c r="CC573" i="64" s="1"/>
  <c r="BX621" i="64"/>
  <c r="BY620" i="64" a="1"/>
  <c r="BY620" i="64" s="1"/>
  <c r="CD1955" i="64"/>
  <c r="CD1956" i="64" s="1"/>
  <c r="AU1889" i="64"/>
  <c r="AV1885" i="64" s="1"/>
  <c r="AV1891" i="64" s="1"/>
  <c r="CB1506" i="64"/>
  <c r="CB1666" i="64"/>
  <c r="CB1215" i="64"/>
  <c r="CB1643"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5" i="64" a="1"/>
  <c r="CC2395" i="64" s="1"/>
  <c r="CC2472" i="64" a="1"/>
  <c r="CC2472" i="64" s="1"/>
  <c r="CC2446" i="64" a="1"/>
  <c r="CC2446" i="64" s="1"/>
  <c r="CC2421" i="64" a="1"/>
  <c r="CC2421" i="64" s="1"/>
  <c r="CC1642" i="64" a="1"/>
  <c r="CC1642" i="64" s="1"/>
  <c r="CC89" i="64" a="1"/>
  <c r="CC89" i="64" s="1"/>
  <c r="CC90" i="64" a="1"/>
  <c r="CC90" i="64" s="1"/>
  <c r="CC91" i="64" a="1"/>
  <c r="CC91" i="64" s="1"/>
  <c r="CC92" i="64" a="1"/>
  <c r="CC92" i="64" s="1"/>
  <c r="CB93" i="64"/>
  <c r="CC1587" i="64" a="1"/>
  <c r="CC1587" i="64" s="1"/>
  <c r="CC1588" i="64" s="1"/>
  <c r="CC389" i="64" a="1"/>
  <c r="CC389" i="64" s="1"/>
  <c r="CC2522" i="64" a="1"/>
  <c r="CC2522" i="64" s="1"/>
  <c r="CC1507" i="64" a="1"/>
  <c r="CC1507" i="64" s="1"/>
  <c r="CC1886" i="64" a="1"/>
  <c r="CC1886" i="64" s="1"/>
  <c r="CC1894" i="64" s="1"/>
  <c r="CC1673" i="64" a="1"/>
  <c r="CC1673" i="64" s="1"/>
  <c r="CC1667" i="64" a="1"/>
  <c r="CC1667" i="64" s="1"/>
  <c r="CC1665" i="64" a="1"/>
  <c r="CC1665" i="64" s="1"/>
  <c r="CC1214" i="64" a="1"/>
  <c r="CC1214" i="64" s="1"/>
  <c r="CC997" i="64" a="1"/>
  <c r="CC997" i="64" s="1"/>
  <c r="CC437" i="64" a="1"/>
  <c r="CC1750" i="64" a="1"/>
  <c r="CC2143" i="64" a="1"/>
  <c r="CC599" i="64" a="1"/>
  <c r="CC698" i="64" a="1"/>
  <c r="CC2165" i="64" a="1"/>
  <c r="BY621" i="64" a="1"/>
  <c r="CC1666" i="64" a="1"/>
  <c r="CC390" i="64" a="1"/>
  <c r="CC414" i="64" a="1"/>
  <c r="CC1751" i="64" a="1"/>
  <c r="CC575" i="64" a="1"/>
  <c r="CD2240" i="64" a="1"/>
  <c r="CD2206" i="64" a="1"/>
  <c r="CC1506" i="64" a="1"/>
  <c r="CC2186" i="64" a="1"/>
  <c r="CC998" i="64" a="1"/>
  <c r="CC1643" i="64" a="1"/>
  <c r="CC1215" i="64" a="1"/>
  <c r="AV510" i="64" l="1"/>
  <c r="AV500" i="64" s="1"/>
  <c r="AV502" i="64" s="1"/>
  <c r="AV1895" i="64" a="1"/>
  <c r="AV1895" i="64" s="1"/>
  <c r="AV1888" i="64" s="1"/>
  <c r="AV1889" i="64" s="1"/>
  <c r="DD25" i="863"/>
  <c r="DD36" i="861" s="1"/>
  <c r="DD62" i="861"/>
  <c r="DE18" i="861"/>
  <c r="DE12" i="863" s="1"/>
  <c r="DD72" i="863"/>
  <c r="DD22" i="863"/>
  <c r="DC40" i="861"/>
  <c r="CD281" i="64"/>
  <c r="CE277" i="64"/>
  <c r="CE260" i="64"/>
  <c r="CE278" i="64"/>
  <c r="CE261" i="64"/>
  <c r="CE279" i="64"/>
  <c r="CE262" i="64"/>
  <c r="CE280" i="64"/>
  <c r="CD263" i="64"/>
  <c r="DK2449" i="64"/>
  <c r="DL2447" i="64"/>
  <c r="DL2449" i="64" s="1"/>
  <c r="CC698" i="64"/>
  <c r="CD702" i="64" a="1"/>
  <c r="CD702" i="64" s="1"/>
  <c r="CD697" i="64" a="1"/>
  <c r="CD697" i="64" s="1"/>
  <c r="CC437" i="64"/>
  <c r="CB2069" i="64"/>
  <c r="CC2061" i="64"/>
  <c r="CD2052" i="64" a="1"/>
  <c r="CD2052" i="64" s="1"/>
  <c r="CD2053" i="64" a="1"/>
  <c r="CD2053" i="64" s="1"/>
  <c r="CD2054" i="64" a="1"/>
  <c r="CD2054" i="64" s="1"/>
  <c r="CD2055" i="64" a="1"/>
  <c r="CD2055" i="64" s="1"/>
  <c r="CD2057" i="64" a="1"/>
  <c r="CD2057" i="64" s="1"/>
  <c r="CD2058" i="64" a="1"/>
  <c r="CD2058" i="64" s="1"/>
  <c r="CD2056" i="64" a="1"/>
  <c r="CD2056" i="64" s="1"/>
  <c r="CD2059" i="64" a="1"/>
  <c r="CD2059" i="64" s="1"/>
  <c r="CD2060" i="64" a="1"/>
  <c r="CD2060" i="64" s="1"/>
  <c r="CD435" i="64" a="1"/>
  <c r="CD435" i="64" s="1"/>
  <c r="CD413" i="64" a="1"/>
  <c r="CD413" i="64" s="1"/>
  <c r="CD436" i="64" a="1"/>
  <c r="CD436" i="64" s="1"/>
  <c r="CC414" i="64"/>
  <c r="CD2240" i="64"/>
  <c r="CD2206" i="64"/>
  <c r="CC2165" i="64"/>
  <c r="CC2143" i="64"/>
  <c r="CD2498" i="64" a="1"/>
  <c r="CD2498" i="64" s="1"/>
  <c r="CD2144" i="64" a="1"/>
  <c r="CD2144" i="64" s="1"/>
  <c r="CD2164" i="64" a="1"/>
  <c r="CD2164" i="64" s="1"/>
  <c r="CA1760" i="64"/>
  <c r="BZ1769" i="64"/>
  <c r="BZ1771" i="64" s="1"/>
  <c r="BZ1772" i="64" s="1"/>
  <c r="CA1769" i="64"/>
  <c r="CB1758" i="64"/>
  <c r="CB1767" i="64"/>
  <c r="CB1759" i="64"/>
  <c r="CB1768" i="64"/>
  <c r="CD1764" i="64" a="1"/>
  <c r="CD1764" i="64" s="1"/>
  <c r="CD1763" i="64" a="1"/>
  <c r="CD1763" i="64" s="1"/>
  <c r="CD1754" i="64" a="1"/>
  <c r="CD1754" i="64" s="1"/>
  <c r="CD1755" i="64" a="1"/>
  <c r="CD1755" i="64" s="1"/>
  <c r="CC1751" i="64"/>
  <c r="CC1750" i="64"/>
  <c r="CD1745" i="64" a="1"/>
  <c r="CD1745" i="64" s="1"/>
  <c r="CD1746" i="64" a="1"/>
  <c r="CD1746" i="64" s="1"/>
  <c r="CC2186" i="64"/>
  <c r="CD2185" i="64" a="1"/>
  <c r="CD2185" i="64" s="1"/>
  <c r="CD573" i="64" a="1"/>
  <c r="CD573" i="64" s="1"/>
  <c r="BY621" i="64"/>
  <c r="CE1955" i="64"/>
  <c r="CE1956" i="64" s="1"/>
  <c r="BZ620" i="64" a="1"/>
  <c r="BZ620" i="64" s="1"/>
  <c r="CC1506" i="64"/>
  <c r="CC1666" i="64"/>
  <c r="CC1215" i="64"/>
  <c r="CC1643"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5" i="64" a="1"/>
  <c r="CD2395" i="64" s="1"/>
  <c r="CD2421" i="64" a="1"/>
  <c r="CD2421" i="64" s="1"/>
  <c r="CD2472" i="64" a="1"/>
  <c r="CD2472" i="64" s="1"/>
  <c r="CD2446" i="64" a="1"/>
  <c r="CD2446" i="64" s="1"/>
  <c r="CD1642" i="64" a="1"/>
  <c r="CD1642" i="64" s="1"/>
  <c r="CD90" i="64" a="1"/>
  <c r="CD90" i="64" s="1"/>
  <c r="CD91" i="64" a="1"/>
  <c r="CD91" i="64" s="1"/>
  <c r="CD92" i="64" a="1"/>
  <c r="CD92" i="64" s="1"/>
  <c r="CD89" i="64" a="1"/>
  <c r="CD89" i="64" s="1"/>
  <c r="CC93" i="64"/>
  <c r="CD1587" i="64" a="1"/>
  <c r="CD1587" i="64" s="1"/>
  <c r="CD1588" i="64" s="1"/>
  <c r="CD389" i="64" a="1"/>
  <c r="CD389" i="64" s="1"/>
  <c r="CD2522" i="64" a="1"/>
  <c r="CD2522" i="64" s="1"/>
  <c r="CD1507" i="64" a="1"/>
  <c r="CD1507" i="64" s="1"/>
  <c r="CD1886" i="64" a="1"/>
  <c r="CD1886" i="64" s="1"/>
  <c r="CD1894" i="64" s="1"/>
  <c r="CD1665" i="64" a="1"/>
  <c r="CD1665" i="64" s="1"/>
  <c r="CD1667" i="64" a="1"/>
  <c r="CD1667" i="64" s="1"/>
  <c r="CD1673" i="64" a="1"/>
  <c r="CD1673" i="64" s="1"/>
  <c r="CD1214" i="64" a="1"/>
  <c r="CD1214" i="64" s="1"/>
  <c r="CD997" i="64" a="1"/>
  <c r="CD997" i="64" s="1"/>
  <c r="CD1643" i="64" a="1"/>
  <c r="CD390" i="64" a="1"/>
  <c r="CD1751" i="64" a="1"/>
  <c r="CE2240" i="64" a="1"/>
  <c r="BZ621" i="64" a="1"/>
  <c r="CD1666" i="64" a="1"/>
  <c r="CD575" i="64" a="1"/>
  <c r="CD414" i="64" a="1"/>
  <c r="CD599" i="64" a="1"/>
  <c r="CD2165" i="64" a="1"/>
  <c r="CE2206" i="64" a="1"/>
  <c r="CD2143" i="64" a="1"/>
  <c r="CD998" i="64" a="1"/>
  <c r="CD437" i="64" a="1"/>
  <c r="CD2186" i="64" a="1"/>
  <c r="CD698" i="64" a="1"/>
  <c r="CD1215" i="64" a="1"/>
  <c r="CD1506" i="64" a="1"/>
  <c r="CD1750" i="64" a="1"/>
  <c r="AV511" i="64" l="1"/>
  <c r="AW507" i="64" s="1"/>
  <c r="AV503" i="64"/>
  <c r="DF91" i="861"/>
  <c r="DE28" i="861"/>
  <c r="DE29" i="861" s="1"/>
  <c r="DD33" i="861"/>
  <c r="DD37" i="861" s="1"/>
  <c r="DD39" i="861" s="1"/>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69" i="64"/>
  <c r="CE2052" i="64" a="1"/>
  <c r="CE2052" i="64" s="1"/>
  <c r="CE2053" i="64" a="1"/>
  <c r="CE2053" i="64" s="1"/>
  <c r="CE2054" i="64" a="1"/>
  <c r="CE2054" i="64" s="1"/>
  <c r="CE2055" i="64" a="1"/>
  <c r="CE2055" i="64" s="1"/>
  <c r="CE2056" i="64" a="1"/>
  <c r="CE2056" i="64" s="1"/>
  <c r="CE2059" i="64" a="1"/>
  <c r="CE2059" i="64" s="1"/>
  <c r="CE2060" i="64" a="1"/>
  <c r="CE2060" i="64" s="1"/>
  <c r="CE2057" i="64" a="1"/>
  <c r="CE2057" i="64" s="1"/>
  <c r="CE2058" i="64" a="1"/>
  <c r="CE2058" i="64" s="1"/>
  <c r="CD2061" i="64"/>
  <c r="CE435" i="64" a="1"/>
  <c r="CE435" i="64" s="1"/>
  <c r="CE413" i="64" a="1"/>
  <c r="CE413" i="64" s="1"/>
  <c r="CE436" i="64" a="1"/>
  <c r="CE436" i="64" s="1"/>
  <c r="CD414" i="64"/>
  <c r="CE2206" i="64"/>
  <c r="CE2240" i="64"/>
  <c r="CD2165" i="64"/>
  <c r="CD2143" i="64"/>
  <c r="CE2498" i="64" a="1"/>
  <c r="CE2498" i="64" s="1"/>
  <c r="CE2144" i="64" a="1"/>
  <c r="CE2144" i="64" s="1"/>
  <c r="CE2164" i="64" a="1"/>
  <c r="CE2164" i="64" s="1"/>
  <c r="CA1771" i="64"/>
  <c r="CB1760" i="64"/>
  <c r="CC1758" i="64"/>
  <c r="CC1767" i="64"/>
  <c r="CC1759" i="64"/>
  <c r="CC1768" i="64"/>
  <c r="CE1764" i="64" a="1"/>
  <c r="CE1764" i="64" s="1"/>
  <c r="CE1763" i="64" a="1"/>
  <c r="CE1763" i="64" s="1"/>
  <c r="CE1755" i="64" a="1"/>
  <c r="CE1755" i="64" s="1"/>
  <c r="CE1754" i="64" a="1"/>
  <c r="CE1754" i="64" s="1"/>
  <c r="CD1751" i="64"/>
  <c r="CD1750" i="64"/>
  <c r="CE1745" i="64" a="1"/>
  <c r="CE1745" i="64" s="1"/>
  <c r="CE1746" i="64" a="1"/>
  <c r="CE1746" i="64" s="1"/>
  <c r="CD2186" i="64"/>
  <c r="CE2185" i="64" a="1"/>
  <c r="CE2185" i="64" s="1"/>
  <c r="CE573" i="64" a="1"/>
  <c r="CE573" i="64" s="1"/>
  <c r="BZ621" i="64"/>
  <c r="CF1955" i="64"/>
  <c r="CF1956" i="64" s="1"/>
  <c r="CA620" i="64" a="1"/>
  <c r="CA620" i="64" s="1"/>
  <c r="CD1215" i="64"/>
  <c r="CD1666" i="64"/>
  <c r="CD1506" i="64"/>
  <c r="CD1643" i="64"/>
  <c r="CD998" i="64"/>
  <c r="CD599" i="64"/>
  <c r="CD390" i="64"/>
  <c r="CD575" i="64"/>
  <c r="AW1885" i="64"/>
  <c r="AW1891"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5" i="64" a="1"/>
  <c r="CE2395" i="64" s="1"/>
  <c r="CE2421" i="64" a="1"/>
  <c r="CE2421" i="64" s="1"/>
  <c r="CE2472" i="64" a="1"/>
  <c r="CE2472" i="64" s="1"/>
  <c r="CE2446" i="64" a="1"/>
  <c r="CE2446" i="64" s="1"/>
  <c r="CE1642" i="64" a="1"/>
  <c r="CE1642" i="64" s="1"/>
  <c r="CD93" i="64"/>
  <c r="CE90" i="64" a="1"/>
  <c r="CE90" i="64" s="1"/>
  <c r="CE91" i="64" a="1"/>
  <c r="CE91" i="64" s="1"/>
  <c r="CE92" i="64" a="1"/>
  <c r="CE92" i="64" s="1"/>
  <c r="CE89" i="64" a="1"/>
  <c r="CE89" i="64" s="1"/>
  <c r="CE1587" i="64" a="1"/>
  <c r="CE1587" i="64" s="1"/>
  <c r="CE1588" i="64" s="1"/>
  <c r="CE389" i="64" a="1"/>
  <c r="CE389" i="64" s="1"/>
  <c r="CE2522" i="64" a="1"/>
  <c r="CE2522" i="64" s="1"/>
  <c r="CE1507" i="64" a="1"/>
  <c r="CE1507" i="64" s="1"/>
  <c r="CE1886" i="64" a="1"/>
  <c r="CE1886" i="64" s="1"/>
  <c r="CE1894" i="64" s="1"/>
  <c r="CE1665" i="64" a="1"/>
  <c r="CE1665" i="64" s="1"/>
  <c r="CE1673" i="64" a="1"/>
  <c r="CE1673" i="64" s="1"/>
  <c r="CE1667" i="64" a="1"/>
  <c r="CE1667" i="64" s="1"/>
  <c r="CE1214" i="64" a="1"/>
  <c r="CE1214" i="64" s="1"/>
  <c r="CE997" i="64" a="1"/>
  <c r="CE997" i="64" s="1"/>
  <c r="CE575" i="64" a="1"/>
  <c r="CE2186" i="64" a="1"/>
  <c r="CE1750" i="64" a="1"/>
  <c r="CF2240" i="64" a="1"/>
  <c r="CE1643" i="64" a="1"/>
  <c r="CE414" i="64" a="1"/>
  <c r="CE390" i="64" a="1"/>
  <c r="CE1506" i="64" a="1"/>
  <c r="CE998" i="64" a="1"/>
  <c r="CE2165" i="64" a="1"/>
  <c r="CA621" i="64" a="1"/>
  <c r="CE437" i="64" a="1"/>
  <c r="CE1215" i="64" a="1"/>
  <c r="CF2206" i="64" a="1"/>
  <c r="CE599" i="64" a="1"/>
  <c r="CE1666" i="64" a="1"/>
  <c r="CE698" i="64" a="1"/>
  <c r="CE2143" i="64" a="1"/>
  <c r="CE1751" i="64" a="1"/>
  <c r="AV512" i="64" l="1"/>
  <c r="AV516" i="64"/>
  <c r="AV504" i="64"/>
  <c r="AW496" i="64"/>
  <c r="AW499" i="64" s="1"/>
  <c r="CA1772" i="64"/>
  <c r="AW1895" i="64" a="1"/>
  <c r="AW1895" i="64" s="1"/>
  <c r="AW1888" i="64" s="1"/>
  <c r="AW1889" i="64" s="1"/>
  <c r="DE25" i="863"/>
  <c r="DE36" i="861" s="1"/>
  <c r="DE62" i="861"/>
  <c r="DE86" i="861"/>
  <c r="DF18" i="861"/>
  <c r="DF12" i="863" s="1"/>
  <c r="DD40" i="861"/>
  <c r="DE22" i="863"/>
  <c r="DE72" i="863"/>
  <c r="CF263" i="64"/>
  <c r="CG277" i="64"/>
  <c r="CG260" i="64"/>
  <c r="CG278" i="64"/>
  <c r="CG261" i="64"/>
  <c r="CG279" i="64"/>
  <c r="CG262" i="64"/>
  <c r="CG280" i="64"/>
  <c r="CF281" i="64"/>
  <c r="CE698" i="64"/>
  <c r="CF702" i="64" a="1"/>
  <c r="CF702" i="64" s="1"/>
  <c r="CF697" i="64" a="1"/>
  <c r="CF697" i="64" s="1"/>
  <c r="CD2069" i="64"/>
  <c r="CE437" i="64"/>
  <c r="CF2052" i="64" a="1"/>
  <c r="CF2052" i="64" s="1"/>
  <c r="CF2053" i="64" a="1"/>
  <c r="CF2053" i="64" s="1"/>
  <c r="CF2057" i="64" a="1"/>
  <c r="CF2057" i="64" s="1"/>
  <c r="CF2058" i="64" a="1"/>
  <c r="CF2058" i="64" s="1"/>
  <c r="CF2054" i="64" a="1"/>
  <c r="CF2054" i="64" s="1"/>
  <c r="CF2056" i="64" a="1"/>
  <c r="CF2056" i="64" s="1"/>
  <c r="CF2059" i="64" a="1"/>
  <c r="CF2059" i="64" s="1"/>
  <c r="CF2060" i="64" a="1"/>
  <c r="CF2060" i="64" s="1"/>
  <c r="CF2055" i="64" a="1"/>
  <c r="CF2055" i="64" s="1"/>
  <c r="CE2061" i="64"/>
  <c r="CF435" i="64" a="1"/>
  <c r="CF435" i="64" s="1"/>
  <c r="CF413" i="64" a="1"/>
  <c r="CF413" i="64" s="1"/>
  <c r="CF436" i="64" a="1"/>
  <c r="CF436" i="64" s="1"/>
  <c r="CE414" i="64"/>
  <c r="CF2206" i="64"/>
  <c r="CF2240" i="64"/>
  <c r="CE2165" i="64"/>
  <c r="CE2143" i="64"/>
  <c r="CF2498" i="64" a="1"/>
  <c r="CF2498" i="64" s="1"/>
  <c r="CF2144" i="64" a="1"/>
  <c r="CF2144" i="64" s="1"/>
  <c r="CF2164" i="64" a="1"/>
  <c r="CF2164" i="64" s="1"/>
  <c r="CB1769" i="64"/>
  <c r="CC1760" i="64"/>
  <c r="CD1759" i="64"/>
  <c r="CD1768" i="64"/>
  <c r="CD1758" i="64"/>
  <c r="CD1767" i="64"/>
  <c r="CF1763" i="64" a="1"/>
  <c r="CF1763" i="64" s="1"/>
  <c r="CF1764" i="64" a="1"/>
  <c r="CF1764" i="64" s="1"/>
  <c r="CF1755" i="64" a="1"/>
  <c r="CF1755" i="64" s="1"/>
  <c r="CF1754" i="64" a="1"/>
  <c r="CF1754" i="64" s="1"/>
  <c r="CE1751" i="64"/>
  <c r="CE1750" i="64"/>
  <c r="CF1745" i="64" a="1"/>
  <c r="CF1745" i="64" s="1"/>
  <c r="CF1746" i="64" a="1"/>
  <c r="CF1746" i="64" s="1"/>
  <c r="CE2186" i="64"/>
  <c r="CF2185" i="64" a="1"/>
  <c r="CF2185" i="64" s="1"/>
  <c r="CF573" i="64" a="1"/>
  <c r="CF573" i="64" s="1"/>
  <c r="CA621" i="64"/>
  <c r="CB620" i="64" a="1"/>
  <c r="CB620" i="64" s="1"/>
  <c r="CG1955" i="64"/>
  <c r="CG1956" i="64" s="1"/>
  <c r="CE1666" i="64"/>
  <c r="CE1506" i="64"/>
  <c r="CE1215" i="64"/>
  <c r="CE1643"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5" i="64" a="1"/>
  <c r="CF2395" i="64" s="1"/>
  <c r="CF2472" i="64" a="1"/>
  <c r="CF2472" i="64" s="1"/>
  <c r="CF2446" i="64" a="1"/>
  <c r="CF2446" i="64" s="1"/>
  <c r="CF2421" i="64" a="1"/>
  <c r="CF2421" i="64" s="1"/>
  <c r="CF1642" i="64" a="1"/>
  <c r="CF1642" i="64" s="1"/>
  <c r="CE93" i="64"/>
  <c r="CF89" i="64" a="1"/>
  <c r="CF89" i="64" s="1"/>
  <c r="CF90" i="64" a="1"/>
  <c r="CF90" i="64" s="1"/>
  <c r="CF91" i="64" a="1"/>
  <c r="CF91" i="64" s="1"/>
  <c r="CF92" i="64" a="1"/>
  <c r="CF92" i="64" s="1"/>
  <c r="CF1587" i="64" a="1"/>
  <c r="CF1587" i="64" s="1"/>
  <c r="CF1588" i="64" s="1"/>
  <c r="CF389" i="64" a="1"/>
  <c r="CF389" i="64" s="1"/>
  <c r="CF2522" i="64" a="1"/>
  <c r="CF2522" i="64" s="1"/>
  <c r="CF1507" i="64" a="1"/>
  <c r="CF1507" i="64" s="1"/>
  <c r="CF1886" i="64" a="1"/>
  <c r="CF1886" i="64" s="1"/>
  <c r="CF1894" i="64" s="1"/>
  <c r="CF1673" i="64" a="1"/>
  <c r="CF1673" i="64" s="1"/>
  <c r="CF1667" i="64" a="1"/>
  <c r="CF1667" i="64" s="1"/>
  <c r="CF1665" i="64" a="1"/>
  <c r="CF1665" i="64" s="1"/>
  <c r="CF1214" i="64" a="1"/>
  <c r="CF1214" i="64" s="1"/>
  <c r="CF997" i="64" a="1"/>
  <c r="CF997" i="64" s="1"/>
  <c r="CF1666" i="64" a="1"/>
  <c r="CF2143" i="64" a="1"/>
  <c r="CG2240" i="64" a="1"/>
  <c r="CF698" i="64" a="1"/>
  <c r="CF998" i="64" a="1"/>
  <c r="CF599" i="64" a="1"/>
  <c r="CF1751" i="64" a="1"/>
  <c r="CF414" i="64" a="1"/>
  <c r="CF437" i="64" a="1"/>
  <c r="CF2186" i="64" a="1"/>
  <c r="CG2206" i="64" a="1"/>
  <c r="CB621" i="64" a="1"/>
  <c r="CF2165" i="64" a="1"/>
  <c r="CF575" i="64" a="1"/>
  <c r="CF1506" i="64" a="1"/>
  <c r="CF390" i="64" a="1"/>
  <c r="CF1215" i="64" a="1"/>
  <c r="CF1643" i="64" a="1"/>
  <c r="CF1750" i="64" a="1"/>
  <c r="AW508" i="64" l="1"/>
  <c r="CB1771" i="64"/>
  <c r="CB1772" i="64" s="1"/>
  <c r="DF86" i="861"/>
  <c r="DG91" i="861"/>
  <c r="DF28" i="861"/>
  <c r="DF29" i="861" s="1"/>
  <c r="DF69" i="863"/>
  <c r="DF23" i="863" s="1"/>
  <c r="DF34" i="861" s="1"/>
  <c r="DF71" i="863"/>
  <c r="DF67" i="863"/>
  <c r="DE33" i="861"/>
  <c r="DE37" i="861" s="1"/>
  <c r="DE39" i="861" s="1"/>
  <c r="DE26" i="863"/>
  <c r="CG263" i="64"/>
  <c r="CG281" i="64"/>
  <c r="CH277" i="64"/>
  <c r="CH278" i="64"/>
  <c r="CH260" i="64"/>
  <c r="CH261" i="64"/>
  <c r="CH279" i="64"/>
  <c r="CH280" i="64"/>
  <c r="CH262" i="64"/>
  <c r="CF698" i="64"/>
  <c r="CF708" i="64" s="1"/>
  <c r="CE708" i="64"/>
  <c r="CG702" i="64" a="1"/>
  <c r="CG702" i="64" s="1"/>
  <c r="CG697" i="64" a="1"/>
  <c r="CG697" i="64" s="1"/>
  <c r="CE2069" i="64"/>
  <c r="CF437" i="64"/>
  <c r="CG2052" i="64" a="1"/>
  <c r="CG2052" i="64" s="1"/>
  <c r="CG2053" i="64" a="1"/>
  <c r="CG2053" i="64" s="1"/>
  <c r="CG2054" i="64" a="1"/>
  <c r="CG2054" i="64" s="1"/>
  <c r="CG2055" i="64" a="1"/>
  <c r="CG2055" i="64" s="1"/>
  <c r="CG2056" i="64" a="1"/>
  <c r="CG2056" i="64" s="1"/>
  <c r="CG2059" i="64" a="1"/>
  <c r="CG2059" i="64" s="1"/>
  <c r="CG2060" i="64" a="1"/>
  <c r="CG2060" i="64" s="1"/>
  <c r="CG2057" i="64" a="1"/>
  <c r="CG2057" i="64" s="1"/>
  <c r="CG2058" i="64" a="1"/>
  <c r="CG2058" i="64" s="1"/>
  <c r="CF2061" i="64"/>
  <c r="CG436" i="64" a="1"/>
  <c r="CG436" i="64" s="1"/>
  <c r="CG435" i="64" a="1"/>
  <c r="CG435" i="64" s="1"/>
  <c r="CG413" i="64" a="1"/>
  <c r="CG413" i="64" s="1"/>
  <c r="CF414" i="64"/>
  <c r="CG2240" i="64"/>
  <c r="CG2206" i="64"/>
  <c r="CF2165" i="64"/>
  <c r="CF2143" i="64"/>
  <c r="CG2498" i="64" a="1"/>
  <c r="CG2498" i="64" s="1"/>
  <c r="CG2144" i="64" a="1"/>
  <c r="CG2144" i="64" s="1"/>
  <c r="CG2164" i="64" a="1"/>
  <c r="CG2164" i="64" s="1"/>
  <c r="CD1760" i="64"/>
  <c r="CD1769" i="64"/>
  <c r="CC1769" i="64"/>
  <c r="CC1771" i="64" s="1"/>
  <c r="CE1758" i="64"/>
  <c r="CE1767" i="64"/>
  <c r="CE1759" i="64"/>
  <c r="CE1768" i="64"/>
  <c r="CG1764" i="64" a="1"/>
  <c r="CG1764" i="64" s="1"/>
  <c r="CG1763" i="64" a="1"/>
  <c r="CG1763" i="64" s="1"/>
  <c r="CG1754" i="64" a="1"/>
  <c r="CG1754" i="64" s="1"/>
  <c r="CG1755" i="64" a="1"/>
  <c r="CG1755" i="64" s="1"/>
  <c r="CF1751" i="64"/>
  <c r="CF1750" i="64"/>
  <c r="CG1745" i="64" a="1"/>
  <c r="CG1745" i="64" s="1"/>
  <c r="CG1746" i="64" a="1"/>
  <c r="CG1746" i="64" s="1"/>
  <c r="CF2186" i="64"/>
  <c r="CG2185" i="64" a="1"/>
  <c r="CG2185" i="64" s="1"/>
  <c r="CG573" i="64" a="1"/>
  <c r="CG573" i="64" s="1"/>
  <c r="CB621" i="64"/>
  <c r="CH1955" i="64"/>
  <c r="CH1956" i="64" s="1"/>
  <c r="CC620" i="64" a="1"/>
  <c r="CC620" i="64" s="1"/>
  <c r="CF1215" i="64"/>
  <c r="CF1506" i="64"/>
  <c r="CF1666" i="64"/>
  <c r="CF1643" i="64"/>
  <c r="CF998" i="64"/>
  <c r="CF575" i="64"/>
  <c r="CF390" i="64"/>
  <c r="CF599" i="64"/>
  <c r="AX1885" i="64"/>
  <c r="AX1891"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5" i="64" a="1"/>
  <c r="CG2395" i="64" s="1"/>
  <c r="CG2472" i="64" a="1"/>
  <c r="CG2472" i="64" s="1"/>
  <c r="CG2446" i="64" a="1"/>
  <c r="CG2446" i="64" s="1"/>
  <c r="CG2421" i="64" a="1"/>
  <c r="CG2421" i="64" s="1"/>
  <c r="CG1642" i="64" a="1"/>
  <c r="CG1642" i="64" s="1"/>
  <c r="CF93" i="64"/>
  <c r="CG89" i="64" a="1"/>
  <c r="CG89" i="64" s="1"/>
  <c r="CG92" i="64" a="1"/>
  <c r="CG92" i="64" s="1"/>
  <c r="CG90" i="64" a="1"/>
  <c r="CG90" i="64" s="1"/>
  <c r="CG91" i="64" a="1"/>
  <c r="CG91" i="64" s="1"/>
  <c r="CG1587" i="64" a="1"/>
  <c r="CG1587" i="64" s="1"/>
  <c r="CG1588" i="64" s="1"/>
  <c r="CG389" i="64" a="1"/>
  <c r="CG389" i="64" s="1"/>
  <c r="CG2522" i="64" a="1"/>
  <c r="CG2522" i="64" s="1"/>
  <c r="CG1507" i="64" a="1"/>
  <c r="CG1507" i="64" s="1"/>
  <c r="CG1886" i="64" a="1"/>
  <c r="CG1886" i="64" s="1"/>
  <c r="CG1894" i="64" s="1"/>
  <c r="CG1673" i="64" a="1"/>
  <c r="CG1673" i="64" s="1"/>
  <c r="CG1667" i="64" a="1"/>
  <c r="CG1667" i="64" s="1"/>
  <c r="CG1665" i="64" a="1"/>
  <c r="CG1665" i="64" s="1"/>
  <c r="CG1214" i="64" a="1"/>
  <c r="CG1214" i="64" s="1"/>
  <c r="CG997" i="64" a="1"/>
  <c r="CG997" i="64" s="1"/>
  <c r="CG599" i="64" a="1"/>
  <c r="CG2165" i="64" a="1"/>
  <c r="CG1643" i="64" a="1"/>
  <c r="CG414" i="64" a="1"/>
  <c r="CG698" i="64" a="1"/>
  <c r="CG2143" i="64" a="1"/>
  <c r="CG1215" i="64" a="1"/>
  <c r="CG575" i="64" a="1"/>
  <c r="CG437" i="64" a="1"/>
  <c r="CG390" i="64" a="1"/>
  <c r="CG2186" i="64" a="1"/>
  <c r="CG1666" i="64" a="1"/>
  <c r="CG998" i="64" a="1"/>
  <c r="CH2206" i="64" a="1"/>
  <c r="CH2240" i="64" a="1"/>
  <c r="CC621" i="64" a="1"/>
  <c r="CG1506" i="64" a="1"/>
  <c r="CG1750" i="64" a="1"/>
  <c r="CG1751" i="64" a="1"/>
  <c r="AW510" i="64" l="1"/>
  <c r="AW500" i="64" s="1"/>
  <c r="AW502" i="64" s="1"/>
  <c r="AW503" i="64" s="1"/>
  <c r="AX1895" i="64" a="1"/>
  <c r="AX1895" i="64" s="1"/>
  <c r="AX1888" i="64" s="1"/>
  <c r="AX1889" i="64" s="1"/>
  <c r="DF25" i="863"/>
  <c r="DF36" i="861" s="1"/>
  <c r="DF62" i="861"/>
  <c r="DG18" i="861"/>
  <c r="DG12" i="863" s="1"/>
  <c r="DE40" i="861"/>
  <c r="DF22" i="863"/>
  <c r="DF72" i="863"/>
  <c r="CI277" i="64"/>
  <c r="CI260" i="64"/>
  <c r="CI278" i="64"/>
  <c r="CI279" i="64"/>
  <c r="CI261" i="64"/>
  <c r="CI262" i="64"/>
  <c r="CI280" i="64"/>
  <c r="CH281" i="64"/>
  <c r="CH263" i="64"/>
  <c r="CG698" i="64"/>
  <c r="CG708" i="64" s="1"/>
  <c r="CH702" i="64" a="1"/>
  <c r="CH702" i="64" s="1"/>
  <c r="CH697" i="64" a="1"/>
  <c r="CH697" i="64" s="1"/>
  <c r="CG437" i="64"/>
  <c r="CH2052" i="64" a="1"/>
  <c r="CH2052" i="64" s="1"/>
  <c r="CH2053" i="64" a="1"/>
  <c r="CH2053" i="64" s="1"/>
  <c r="CH2054" i="64" a="1"/>
  <c r="CH2054" i="64" s="1"/>
  <c r="CH2055" i="64" a="1"/>
  <c r="CH2055" i="64" s="1"/>
  <c r="CH2056" i="64" a="1"/>
  <c r="CH2056" i="64" s="1"/>
  <c r="CH2059" i="64" a="1"/>
  <c r="CH2059" i="64" s="1"/>
  <c r="CH2060" i="64" a="1"/>
  <c r="CH2060" i="64" s="1"/>
  <c r="CH2057" i="64" a="1"/>
  <c r="CH2057" i="64" s="1"/>
  <c r="CH2058" i="64" a="1"/>
  <c r="CH2058" i="64" s="1"/>
  <c r="CF2069" i="64"/>
  <c r="CG2061" i="64"/>
  <c r="CH436" i="64" a="1"/>
  <c r="CH436" i="64" s="1"/>
  <c r="CH413" i="64" a="1"/>
  <c r="CH413" i="64" s="1"/>
  <c r="CH435" i="64" a="1"/>
  <c r="CH435" i="64" s="1"/>
  <c r="CG414" i="64"/>
  <c r="CH2240" i="64"/>
  <c r="CH2206" i="64"/>
  <c r="CG2165" i="64"/>
  <c r="CG2143" i="64"/>
  <c r="CH2498" i="64" a="1"/>
  <c r="CH2498" i="64" s="1"/>
  <c r="CH2144" i="64" a="1"/>
  <c r="CH2144" i="64" s="1"/>
  <c r="CH2164" i="64" a="1"/>
  <c r="CH2164" i="64" s="1"/>
  <c r="CD1771" i="64"/>
  <c r="CD1772" i="64" s="1"/>
  <c r="CC1772" i="64"/>
  <c r="CE1760" i="64"/>
  <c r="CF1758" i="64"/>
  <c r="CF1767" i="64"/>
  <c r="CF1759" i="64"/>
  <c r="CF1768" i="64"/>
  <c r="CH1764" i="64" a="1"/>
  <c r="CH1764" i="64" s="1"/>
  <c r="CH1763" i="64" a="1"/>
  <c r="CH1763" i="64" s="1"/>
  <c r="CH1754" i="64" a="1"/>
  <c r="CH1754" i="64" s="1"/>
  <c r="CH1755" i="64" a="1"/>
  <c r="CH1755" i="64" s="1"/>
  <c r="CG1751" i="64"/>
  <c r="CG1750" i="64"/>
  <c r="CH1745" i="64" a="1"/>
  <c r="CH1745" i="64" s="1"/>
  <c r="CH1746" i="64" a="1"/>
  <c r="CH1746" i="64" s="1"/>
  <c r="CG2186" i="64"/>
  <c r="CH2185" i="64" a="1"/>
  <c r="CH2185" i="64" s="1"/>
  <c r="CH573" i="64" a="1"/>
  <c r="CH573" i="64" s="1"/>
  <c r="CC621" i="64"/>
  <c r="CD620" i="64" a="1"/>
  <c r="CD620" i="64" s="1"/>
  <c r="CI1955" i="64"/>
  <c r="CI1956" i="64" s="1"/>
  <c r="CG1215" i="64"/>
  <c r="CG1506" i="64"/>
  <c r="CG1666" i="64"/>
  <c r="CG1643"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5" i="64" a="1"/>
  <c r="CH2395" i="64" s="1"/>
  <c r="CH2472" i="64" a="1"/>
  <c r="CH2472" i="64" s="1"/>
  <c r="CH2446" i="64" a="1"/>
  <c r="CH2446" i="64" s="1"/>
  <c r="CH2421" i="64" a="1"/>
  <c r="CH2421" i="64" s="1"/>
  <c r="CH1642" i="64" a="1"/>
  <c r="CH1642" i="64" s="1"/>
  <c r="CH92" i="64" a="1"/>
  <c r="CH92" i="64" s="1"/>
  <c r="CH91" i="64" a="1"/>
  <c r="CH91" i="64" s="1"/>
  <c r="CH89" i="64" a="1"/>
  <c r="CH89" i="64" s="1"/>
  <c r="CH90" i="64" a="1"/>
  <c r="CH90" i="64" s="1"/>
  <c r="CG93" i="64"/>
  <c r="CH1587" i="64" a="1"/>
  <c r="CH1587" i="64" s="1"/>
  <c r="CH1588" i="64" s="1"/>
  <c r="CH389" i="64" a="1"/>
  <c r="CH389" i="64" s="1"/>
  <c r="CH2522" i="64" a="1"/>
  <c r="CH2522" i="64" s="1"/>
  <c r="CH1507" i="64" a="1"/>
  <c r="CH1507" i="64" s="1"/>
  <c r="CH1886" i="64" a="1"/>
  <c r="CH1886" i="64" s="1"/>
  <c r="CH1894" i="64" s="1"/>
  <c r="CH1673" i="64" a="1"/>
  <c r="CH1673" i="64" s="1"/>
  <c r="CH1667" i="64" a="1"/>
  <c r="CH1667" i="64" s="1"/>
  <c r="CH1665" i="64" a="1"/>
  <c r="CH1665" i="64" s="1"/>
  <c r="CH1214" i="64" a="1"/>
  <c r="CH1214" i="64" s="1"/>
  <c r="CH997" i="64" a="1"/>
  <c r="CH997" i="64" s="1"/>
  <c r="CH2186" i="64" a="1"/>
  <c r="CH1751" i="64" a="1"/>
  <c r="CH2165" i="64" a="1"/>
  <c r="CH1750" i="64" a="1"/>
  <c r="CI2206" i="64" a="1"/>
  <c r="CH2143" i="64" a="1"/>
  <c r="CH599" i="64" a="1"/>
  <c r="CH1643" i="64" a="1"/>
  <c r="CH698" i="64" a="1"/>
  <c r="CI2240" i="64" a="1"/>
  <c r="CH1506" i="64" a="1"/>
  <c r="CH414" i="64" a="1"/>
  <c r="CH575" i="64" a="1"/>
  <c r="CH437" i="64" a="1"/>
  <c r="CH1215" i="64" a="1"/>
  <c r="CH1666" i="64" a="1"/>
  <c r="CH998" i="64" a="1"/>
  <c r="CD621" i="64" a="1"/>
  <c r="CH390" i="64" a="1"/>
  <c r="AW511" i="64" l="1"/>
  <c r="AW516" i="64" s="1"/>
  <c r="AX496" i="64"/>
  <c r="AX499" i="64" s="1"/>
  <c r="AW504" i="64"/>
  <c r="DG86" i="861"/>
  <c r="DG28" i="861"/>
  <c r="DG29" i="861" s="1"/>
  <c r="DF33" i="861"/>
  <c r="DF37" i="861" s="1"/>
  <c r="DF39" i="861" s="1"/>
  <c r="DF26" i="863"/>
  <c r="DG69" i="863"/>
  <c r="DG23" i="863" s="1"/>
  <c r="DG34" i="861" s="1"/>
  <c r="DG71" i="863"/>
  <c r="DG67" i="863"/>
  <c r="DH91" i="861"/>
  <c r="CI263" i="64"/>
  <c r="CI281" i="64"/>
  <c r="CJ277" i="64"/>
  <c r="CJ278" i="64"/>
  <c r="CJ260" i="64"/>
  <c r="CJ261" i="64"/>
  <c r="CJ279" i="64"/>
  <c r="CJ262" i="64"/>
  <c r="CJ280" i="64"/>
  <c r="CH698" i="64"/>
  <c r="CI702" i="64" a="1"/>
  <c r="CI702" i="64" s="1"/>
  <c r="CI697" i="64" a="1"/>
  <c r="CI697" i="64" s="1"/>
  <c r="CH437" i="64"/>
  <c r="CG2069" i="64"/>
  <c r="CI2052" i="64" a="1"/>
  <c r="CI2052" i="64" s="1"/>
  <c r="CI2053" i="64" a="1"/>
  <c r="CI2053" i="64" s="1"/>
  <c r="CI2054" i="64" a="1"/>
  <c r="CI2054" i="64" s="1"/>
  <c r="CI2056" i="64" a="1"/>
  <c r="CI2056" i="64" s="1"/>
  <c r="CI2059" i="64" a="1"/>
  <c r="CI2059" i="64" s="1"/>
  <c r="CI2060" i="64" a="1"/>
  <c r="CI2060" i="64" s="1"/>
  <c r="CI2055" i="64" a="1"/>
  <c r="CI2055" i="64" s="1"/>
  <c r="CI2057" i="64" a="1"/>
  <c r="CI2057" i="64" s="1"/>
  <c r="CI2058" i="64" a="1"/>
  <c r="CI2058" i="64" s="1"/>
  <c r="CH2061" i="64"/>
  <c r="CI413" i="64" a="1"/>
  <c r="CI413" i="64" s="1"/>
  <c r="CI436" i="64" a="1"/>
  <c r="CI436" i="64" s="1"/>
  <c r="CI435" i="64" a="1"/>
  <c r="CI435" i="64" s="1"/>
  <c r="CH414" i="64"/>
  <c r="CI2240" i="64"/>
  <c r="CI2206" i="64"/>
  <c r="CH2165" i="64"/>
  <c r="CH2143" i="64"/>
  <c r="CI2498" i="64" a="1"/>
  <c r="CI2498" i="64" s="1"/>
  <c r="CI2144" i="64" a="1"/>
  <c r="CI2144" i="64" s="1"/>
  <c r="CI2164" i="64" a="1"/>
  <c r="CI2164" i="64" s="1"/>
  <c r="CE1769" i="64"/>
  <c r="CF1760" i="64"/>
  <c r="CG1758" i="64"/>
  <c r="CG1767" i="64"/>
  <c r="CG1759" i="64"/>
  <c r="CG1768" i="64"/>
  <c r="CI1764" i="64" a="1"/>
  <c r="CI1764" i="64" s="1"/>
  <c r="CI1763" i="64" a="1"/>
  <c r="CI1763" i="64" s="1"/>
  <c r="CI1755" i="64" a="1"/>
  <c r="CI1755" i="64" s="1"/>
  <c r="CI1754" i="64" a="1"/>
  <c r="CI1754" i="64" s="1"/>
  <c r="CH1751" i="64"/>
  <c r="CH1750" i="64"/>
  <c r="CI1745" i="64" a="1"/>
  <c r="CI1745" i="64" s="1"/>
  <c r="CI1746" i="64" a="1"/>
  <c r="CI1746" i="64" s="1"/>
  <c r="CH2186" i="64"/>
  <c r="CI2185" i="64" a="1"/>
  <c r="CI2185" i="64" s="1"/>
  <c r="CD621" i="64"/>
  <c r="CI573" i="64" a="1"/>
  <c r="CI573" i="64" s="1"/>
  <c r="CJ1955" i="64"/>
  <c r="CJ1956" i="64" s="1"/>
  <c r="CE620" i="64" a="1"/>
  <c r="CE620" i="64" s="1"/>
  <c r="CH1506" i="64"/>
  <c r="CH1215" i="64"/>
  <c r="CH1666" i="64"/>
  <c r="CH1643" i="64"/>
  <c r="CH998" i="64"/>
  <c r="CH390" i="64"/>
  <c r="CH599" i="64"/>
  <c r="CH575" i="64"/>
  <c r="AY1885" i="64"/>
  <c r="AY1891"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5" i="64" a="1"/>
  <c r="CI2395" i="64" s="1"/>
  <c r="CI2472" i="64" a="1"/>
  <c r="CI2472" i="64" s="1"/>
  <c r="CI2446" i="64" a="1"/>
  <c r="CI2446" i="64" s="1"/>
  <c r="CI2421" i="64" a="1"/>
  <c r="CI2421" i="64" s="1"/>
  <c r="CI1642" i="64" a="1"/>
  <c r="CI1642" i="64" s="1"/>
  <c r="CI90" i="64" a="1"/>
  <c r="CI90" i="64" s="1"/>
  <c r="CI91" i="64" a="1"/>
  <c r="CI91" i="64" s="1"/>
  <c r="CI89" i="64" a="1"/>
  <c r="CI89" i="64" s="1"/>
  <c r="CI92" i="64" a="1"/>
  <c r="CI92" i="64" s="1"/>
  <c r="CH93" i="64"/>
  <c r="CI1587" i="64" a="1"/>
  <c r="CI1587" i="64" s="1"/>
  <c r="CI1588" i="64" s="1"/>
  <c r="CI389" i="64" a="1"/>
  <c r="CI389" i="64" s="1"/>
  <c r="CI2522" i="64" a="1"/>
  <c r="CI2522" i="64" s="1"/>
  <c r="CI1507" i="64" a="1"/>
  <c r="CI1507" i="64" s="1"/>
  <c r="CI1886" i="64" a="1"/>
  <c r="CI1886" i="64" s="1"/>
  <c r="CI1894" i="64" s="1"/>
  <c r="CI1673" i="64" a="1"/>
  <c r="CI1673" i="64" s="1"/>
  <c r="CI1667" i="64" a="1"/>
  <c r="CI1667" i="64" s="1"/>
  <c r="CI1665" i="64" a="1"/>
  <c r="CI1665" i="64" s="1"/>
  <c r="CI1214" i="64" a="1"/>
  <c r="CI1214" i="64" s="1"/>
  <c r="CI997" i="64" a="1"/>
  <c r="CI997" i="64" s="1"/>
  <c r="CI2186" i="64" a="1"/>
  <c r="CI1666" i="64" a="1"/>
  <c r="CJ2240" i="64" a="1"/>
  <c r="CI437" i="64" a="1"/>
  <c r="CE621" i="64" a="1"/>
  <c r="CI414" i="64" a="1"/>
  <c r="CI1751" i="64" a="1"/>
  <c r="CI390" i="64" a="1"/>
  <c r="CJ2206" i="64" a="1"/>
  <c r="CI599" i="64" a="1"/>
  <c r="CI698" i="64" a="1"/>
  <c r="CI2143" i="64" a="1"/>
  <c r="CI1506" i="64" a="1"/>
  <c r="CI2165" i="64" a="1"/>
  <c r="CI575" i="64" a="1"/>
  <c r="CI1215" i="64" a="1"/>
  <c r="CI1750" i="64" a="1"/>
  <c r="CI998" i="64" a="1"/>
  <c r="CI1643" i="64" a="1"/>
  <c r="AW512" i="64" l="1"/>
  <c r="AX507" i="64"/>
  <c r="AX508" i="64"/>
  <c r="AX510" i="64" s="1"/>
  <c r="AX500" i="64" s="1"/>
  <c r="AX502" i="64" s="1"/>
  <c r="AX503" i="64" s="1"/>
  <c r="CE1771" i="64"/>
  <c r="CE1772" i="64" s="1"/>
  <c r="AY1895" i="64" a="1"/>
  <c r="AY1895" i="64" s="1"/>
  <c r="AY1888" i="64" s="1"/>
  <c r="AY1889" i="64" s="1"/>
  <c r="DG25" i="863"/>
  <c r="DG36" i="861" s="1"/>
  <c r="DG62" i="861"/>
  <c r="DH18" i="861"/>
  <c r="DH12" i="863" s="1"/>
  <c r="DF40" i="861"/>
  <c r="DG22" i="863"/>
  <c r="DG72" i="863"/>
  <c r="CJ263" i="64"/>
  <c r="CK277" i="64"/>
  <c r="CK260" i="64"/>
  <c r="CK278" i="64"/>
  <c r="CK261" i="64"/>
  <c r="CK279" i="64"/>
  <c r="CK262" i="64"/>
  <c r="CK280" i="64"/>
  <c r="CJ281" i="64"/>
  <c r="CI698" i="64"/>
  <c r="CI708" i="64" s="1"/>
  <c r="CH708" i="64"/>
  <c r="CJ702" i="64" a="1"/>
  <c r="CJ702" i="64" s="1"/>
  <c r="CJ697" i="64" a="1"/>
  <c r="CJ697" i="64" s="1"/>
  <c r="CI437" i="64"/>
  <c r="CH2069" i="64"/>
  <c r="CI2061" i="64"/>
  <c r="CJ2057" i="64" a="1"/>
  <c r="CJ2057" i="64" s="1"/>
  <c r="CJ2058" i="64" a="1"/>
  <c r="CJ2058" i="64" s="1"/>
  <c r="CJ2052" i="64" a="1"/>
  <c r="CJ2052" i="64" s="1"/>
  <c r="CJ2053" i="64" a="1"/>
  <c r="CJ2053" i="64" s="1"/>
  <c r="CJ2054" i="64" a="1"/>
  <c r="CJ2054" i="64" s="1"/>
  <c r="CJ2056" i="64" a="1"/>
  <c r="CJ2056" i="64" s="1"/>
  <c r="CJ2059" i="64" a="1"/>
  <c r="CJ2059" i="64" s="1"/>
  <c r="CJ2060" i="64" a="1"/>
  <c r="CJ2060" i="64" s="1"/>
  <c r="CJ2055" i="64" a="1"/>
  <c r="CJ2055" i="64" s="1"/>
  <c r="CJ413" i="64" a="1"/>
  <c r="CJ413" i="64" s="1"/>
  <c r="CJ436" i="64" a="1"/>
  <c r="CJ436" i="64" s="1"/>
  <c r="CJ435" i="64" a="1"/>
  <c r="CJ435" i="64" s="1"/>
  <c r="CI414" i="64"/>
  <c r="CJ2240" i="64"/>
  <c r="CJ2206" i="64"/>
  <c r="CI2165" i="64"/>
  <c r="CI2143" i="64"/>
  <c r="CJ2498" i="64" a="1"/>
  <c r="CJ2498" i="64" s="1"/>
  <c r="CJ2144" i="64" a="1"/>
  <c r="CJ2144" i="64" s="1"/>
  <c r="CJ2164" i="64" a="1"/>
  <c r="CJ2164" i="64" s="1"/>
  <c r="CF1769" i="64"/>
  <c r="CF1771" i="64" s="1"/>
  <c r="CF1772" i="64" s="1"/>
  <c r="CG1760" i="64"/>
  <c r="CH1758" i="64"/>
  <c r="CH1767" i="64"/>
  <c r="CH1759" i="64"/>
  <c r="CH1768" i="64"/>
  <c r="CJ1763" i="64" a="1"/>
  <c r="CJ1763" i="64" s="1"/>
  <c r="CJ1764" i="64" a="1"/>
  <c r="CJ1764" i="64" s="1"/>
  <c r="CJ1755" i="64" a="1"/>
  <c r="CJ1755" i="64" s="1"/>
  <c r="CJ1754" i="64" a="1"/>
  <c r="CJ1754" i="64" s="1"/>
  <c r="CI1751" i="64"/>
  <c r="CI1750" i="64"/>
  <c r="CJ1745" i="64" a="1"/>
  <c r="CJ1745" i="64" s="1"/>
  <c r="CJ1746" i="64" a="1"/>
  <c r="CJ1746" i="64" s="1"/>
  <c r="CI2186" i="64"/>
  <c r="CJ2185" i="64" a="1"/>
  <c r="CJ2185" i="64" s="1"/>
  <c r="CJ573" i="64" a="1"/>
  <c r="CJ573" i="64" s="1"/>
  <c r="CE621" i="64"/>
  <c r="CK1955" i="64"/>
  <c r="CK1956" i="64" s="1"/>
  <c r="CF620" i="64" a="1"/>
  <c r="CF620" i="64" s="1"/>
  <c r="CI1215" i="64"/>
  <c r="CI1666" i="64"/>
  <c r="CI1506" i="64"/>
  <c r="CI1643"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5" i="64" a="1"/>
  <c r="CJ2395" i="64" s="1"/>
  <c r="CJ2472" i="64" a="1"/>
  <c r="CJ2472" i="64" s="1"/>
  <c r="CJ2446" i="64" a="1"/>
  <c r="CJ2446" i="64" s="1"/>
  <c r="CJ2421" i="64" a="1"/>
  <c r="CJ2421" i="64" s="1"/>
  <c r="CJ1642" i="64" a="1"/>
  <c r="CJ1642" i="64" s="1"/>
  <c r="CI93" i="64"/>
  <c r="CJ89" i="64" a="1"/>
  <c r="CJ89" i="64" s="1"/>
  <c r="CJ90" i="64" a="1"/>
  <c r="CJ90" i="64" s="1"/>
  <c r="CJ91" i="64" a="1"/>
  <c r="CJ91" i="64" s="1"/>
  <c r="CJ92" i="64" a="1"/>
  <c r="CJ92" i="64" s="1"/>
  <c r="CJ1587" i="64" a="1"/>
  <c r="CJ1587" i="64" s="1"/>
  <c r="CJ1588" i="64" s="1"/>
  <c r="CJ389" i="64" a="1"/>
  <c r="CJ389" i="64" s="1"/>
  <c r="CJ2522" i="64" a="1"/>
  <c r="CJ2522" i="64" s="1"/>
  <c r="CJ1507" i="64" a="1"/>
  <c r="CJ1507" i="64" s="1"/>
  <c r="CJ1886" i="64" a="1"/>
  <c r="CJ1886" i="64" s="1"/>
  <c r="CJ1894" i="64" s="1"/>
  <c r="CJ1673" i="64" a="1"/>
  <c r="CJ1673" i="64" s="1"/>
  <c r="CJ1667" i="64" a="1"/>
  <c r="CJ1667" i="64" s="1"/>
  <c r="CJ1665" i="64" a="1"/>
  <c r="CJ1665" i="64" s="1"/>
  <c r="CJ1214" i="64" a="1"/>
  <c r="CJ1214" i="64" s="1"/>
  <c r="CJ997" i="64" a="1"/>
  <c r="CJ997" i="64" s="1"/>
  <c r="CJ2186" i="64" a="1"/>
  <c r="CJ1506" i="64" a="1"/>
  <c r="CJ1750" i="64" a="1"/>
  <c r="CK2240" i="64" a="1"/>
  <c r="CF621" i="64" a="1"/>
  <c r="CJ575" i="64" a="1"/>
  <c r="CK2206" i="64" a="1"/>
  <c r="CJ414" i="64" a="1"/>
  <c r="CJ599" i="64" a="1"/>
  <c r="CJ1666" i="64" a="1"/>
  <c r="CJ390" i="64" a="1"/>
  <c r="CJ2165" i="64" a="1"/>
  <c r="CJ1751" i="64" a="1"/>
  <c r="CJ698" i="64" a="1"/>
  <c r="CJ437" i="64" a="1"/>
  <c r="CJ2143" i="64" a="1"/>
  <c r="CJ998" i="64" a="1"/>
  <c r="CJ1215" i="64" a="1"/>
  <c r="CJ1643" i="64" a="1"/>
  <c r="AX511" i="64" l="1"/>
  <c r="AX512" i="64" s="1"/>
  <c r="AX504" i="64"/>
  <c r="AY496" i="64"/>
  <c r="AY499" i="64" s="1"/>
  <c r="DH86" i="861"/>
  <c r="DI91" i="861"/>
  <c r="DH28" i="861"/>
  <c r="DH29" i="861" s="1"/>
  <c r="DH69" i="863"/>
  <c r="DH23" i="863" s="1"/>
  <c r="DH34" i="861" s="1"/>
  <c r="DH71" i="863"/>
  <c r="DH67" i="863"/>
  <c r="DG26" i="863"/>
  <c r="DG33" i="861"/>
  <c r="DG37" i="861" s="1"/>
  <c r="DG39" i="861"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69" i="64"/>
  <c r="CJ2061" i="64"/>
  <c r="CK2053" i="64" a="1"/>
  <c r="CK2053" i="64" s="1"/>
  <c r="CK2054" i="64" a="1"/>
  <c r="CK2054" i="64" s="1"/>
  <c r="CK2055" i="64" a="1"/>
  <c r="CK2055" i="64" s="1"/>
  <c r="CK2056" i="64" a="1"/>
  <c r="CK2056" i="64" s="1"/>
  <c r="CK2057" i="64" a="1"/>
  <c r="CK2057" i="64" s="1"/>
  <c r="CK2058" i="64" a="1"/>
  <c r="CK2058" i="64" s="1"/>
  <c r="CK2052" i="64" a="1"/>
  <c r="CK2052" i="64" s="1"/>
  <c r="CK2059" i="64" a="1"/>
  <c r="CK2059" i="64" s="1"/>
  <c r="CK2060" i="64" a="1"/>
  <c r="CK2060" i="64" s="1"/>
  <c r="CK413" i="64" a="1"/>
  <c r="CK413" i="64" s="1"/>
  <c r="CK436" i="64" a="1"/>
  <c r="CK436" i="64" s="1"/>
  <c r="CK435" i="64" a="1"/>
  <c r="CK435" i="64" s="1"/>
  <c r="CJ414" i="64"/>
  <c r="CK2240" i="64"/>
  <c r="CK2206" i="64"/>
  <c r="CJ2165" i="64"/>
  <c r="CJ2143" i="64"/>
  <c r="CK2498" i="64" a="1"/>
  <c r="CK2498" i="64" s="1"/>
  <c r="CK2144" i="64" a="1"/>
  <c r="CK2144" i="64" s="1"/>
  <c r="CK2164" i="64" a="1"/>
  <c r="CK2164" i="64" s="1"/>
  <c r="CG1769" i="64"/>
  <c r="CG1771" i="64" s="1"/>
  <c r="CH1760" i="64"/>
  <c r="CI1758" i="64"/>
  <c r="CI1767" i="64"/>
  <c r="CI1759" i="64"/>
  <c r="CI1768" i="64"/>
  <c r="CK1764" i="64" a="1"/>
  <c r="CK1764" i="64" s="1"/>
  <c r="CK1763" i="64" a="1"/>
  <c r="CK1763" i="64" s="1"/>
  <c r="CK1755" i="64" a="1"/>
  <c r="CK1755" i="64" s="1"/>
  <c r="CK1754" i="64" a="1"/>
  <c r="CK1754" i="64" s="1"/>
  <c r="CJ1751" i="64"/>
  <c r="CJ1750" i="64"/>
  <c r="CK1745" i="64" a="1"/>
  <c r="CK1745" i="64" s="1"/>
  <c r="CK1746" i="64" a="1"/>
  <c r="CK1746" i="64" s="1"/>
  <c r="CJ2186" i="64"/>
  <c r="CK2185" i="64" a="1"/>
  <c r="CK2185" i="64" s="1"/>
  <c r="CK573" i="64" a="1"/>
  <c r="CK573" i="64" s="1"/>
  <c r="CF621" i="64"/>
  <c r="CL1955" i="64"/>
  <c r="CG620" i="64" a="1"/>
  <c r="CG620" i="64" s="1"/>
  <c r="CJ1666" i="64"/>
  <c r="CJ1506" i="64"/>
  <c r="CJ1215" i="64"/>
  <c r="CJ1643" i="64"/>
  <c r="CJ998" i="64"/>
  <c r="CJ390" i="64"/>
  <c r="CJ575" i="64"/>
  <c r="CJ599" i="64"/>
  <c r="AZ1885" i="64"/>
  <c r="AZ1891"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5" i="64" a="1"/>
  <c r="CK2395" i="64" s="1"/>
  <c r="CK2472" i="64" a="1"/>
  <c r="CK2472" i="64" s="1"/>
  <c r="CK2446" i="64" a="1"/>
  <c r="CK2446" i="64" s="1"/>
  <c r="CK2421" i="64" a="1"/>
  <c r="CK2421" i="64" s="1"/>
  <c r="CK1642" i="64" a="1"/>
  <c r="CK1642" i="64" s="1"/>
  <c r="CJ93" i="64"/>
  <c r="CK90" i="64" a="1"/>
  <c r="CK90" i="64" s="1"/>
  <c r="CK91" i="64" a="1"/>
  <c r="CK91" i="64" s="1"/>
  <c r="CK89" i="64" a="1"/>
  <c r="CK89" i="64" s="1"/>
  <c r="CK92" i="64" a="1"/>
  <c r="CK92" i="64" s="1"/>
  <c r="CK1587" i="64" a="1"/>
  <c r="CK1587" i="64" s="1"/>
  <c r="CK1588" i="64" s="1"/>
  <c r="CK389" i="64" a="1"/>
  <c r="CK389" i="64" s="1"/>
  <c r="CK2522" i="64" a="1"/>
  <c r="CK2522" i="64" s="1"/>
  <c r="CK1507" i="64" a="1"/>
  <c r="CK1507" i="64" s="1"/>
  <c r="CK1886" i="64" a="1"/>
  <c r="CK1886" i="64" s="1"/>
  <c r="CK1894" i="64" s="1"/>
  <c r="CK1667" i="64" a="1"/>
  <c r="CK1667" i="64" s="1"/>
  <c r="CK1665" i="64" a="1"/>
  <c r="CK1665" i="64" s="1"/>
  <c r="CK1673" i="64" a="1"/>
  <c r="CK1673" i="64" s="1"/>
  <c r="CK1214" i="64" a="1"/>
  <c r="CK1214" i="64" s="1"/>
  <c r="CK997" i="64" a="1"/>
  <c r="CK997" i="64" s="1"/>
  <c r="CK437" i="64" a="1"/>
  <c r="CK414" i="64" a="1"/>
  <c r="CK998" i="64" a="1"/>
  <c r="CK2186" i="64" a="1"/>
  <c r="CL2240" i="64" a="1"/>
  <c r="CK390" i="64" a="1"/>
  <c r="CK698" i="64" a="1"/>
  <c r="CK599" i="64" a="1"/>
  <c r="CK1506" i="64" a="1"/>
  <c r="CK2165" i="64" a="1"/>
  <c r="CK2143" i="64" a="1"/>
  <c r="CG621" i="64" a="1"/>
  <c r="CK575" i="64" a="1"/>
  <c r="CK1666" i="64" a="1"/>
  <c r="CK1751" i="64" a="1"/>
  <c r="CL2206" i="64" a="1"/>
  <c r="CK1750" i="64" a="1"/>
  <c r="CK1215" i="64" a="1"/>
  <c r="CK1643" i="64" a="1"/>
  <c r="AY507" i="64" l="1"/>
  <c r="AX516" i="64"/>
  <c r="AY508" i="64"/>
  <c r="AY510" i="64" s="1"/>
  <c r="AY500" i="64" s="1"/>
  <c r="AY502" i="64" s="1"/>
  <c r="AY503" i="64" s="1"/>
  <c r="K1955" i="64"/>
  <c r="L1955" i="64"/>
  <c r="M1955" i="64"/>
  <c r="N1955" i="64"/>
  <c r="O1955" i="64"/>
  <c r="P1955" i="64"/>
  <c r="AZ1895" i="64" a="1"/>
  <c r="AZ1895" i="64" s="1"/>
  <c r="AZ1888" i="64" s="1"/>
  <c r="AZ1889" i="64" s="1"/>
  <c r="DH25" i="863"/>
  <c r="DH36" i="861" s="1"/>
  <c r="DH62" i="861"/>
  <c r="DI18" i="861"/>
  <c r="DI12" i="863" s="1"/>
  <c r="DH22" i="863"/>
  <c r="DH72" i="863"/>
  <c r="DG40"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1" i="64"/>
  <c r="CJ2069" i="64"/>
  <c r="CL2052" i="64" a="1"/>
  <c r="CL2052" i="64" s="1"/>
  <c r="CL2053" i="64" a="1"/>
  <c r="CL2053" i="64" s="1"/>
  <c r="CL2054" i="64" a="1"/>
  <c r="CL2054" i="64" s="1"/>
  <c r="CL2055" i="64" a="1"/>
  <c r="CL2055" i="64" s="1"/>
  <c r="CL2057" i="64" a="1"/>
  <c r="CL2057" i="64" s="1"/>
  <c r="CL2058" i="64" a="1"/>
  <c r="CL2058" i="64" s="1"/>
  <c r="CL2056" i="64" a="1"/>
  <c r="CL2056" i="64" s="1"/>
  <c r="CL2059" i="64" a="1"/>
  <c r="CL2059" i="64" s="1"/>
  <c r="CL2060" i="64" a="1"/>
  <c r="CL2060" i="64" s="1"/>
  <c r="CL435" i="64" a="1"/>
  <c r="CL435" i="64" s="1"/>
  <c r="CL413" i="64" a="1"/>
  <c r="CL413" i="64" s="1"/>
  <c r="CL436" i="64" a="1"/>
  <c r="CL436" i="64" s="1"/>
  <c r="N437" i="64"/>
  <c r="L437" i="64"/>
  <c r="M437" i="64"/>
  <c r="O437" i="64"/>
  <c r="CK414" i="64"/>
  <c r="CL2240" i="64"/>
  <c r="CL2206" i="64"/>
  <c r="CL1956" i="64"/>
  <c r="DL1956" i="64"/>
  <c r="CK2165" i="64"/>
  <c r="CK2143" i="64"/>
  <c r="CL2144" i="64" a="1"/>
  <c r="CL2144" i="64" s="1"/>
  <c r="CL2164" i="64" a="1"/>
  <c r="CL2164" i="64" s="1"/>
  <c r="CL2498" i="64" a="1"/>
  <c r="CL2498" i="64" s="1"/>
  <c r="CI1760" i="64"/>
  <c r="CG1772" i="64"/>
  <c r="CH1769" i="64"/>
  <c r="CH1771" i="64" s="1"/>
  <c r="CH1772" i="64" s="1"/>
  <c r="CI1769" i="64"/>
  <c r="CJ1758" i="64"/>
  <c r="CJ1767" i="64"/>
  <c r="CJ1759" i="64"/>
  <c r="CJ1768" i="64"/>
  <c r="CL1764" i="64" a="1"/>
  <c r="CL1764" i="64" s="1"/>
  <c r="CL1763" i="64" a="1"/>
  <c r="CL1763" i="64" s="1"/>
  <c r="CL1746" i="64" a="1"/>
  <c r="CL1746" i="64" s="1"/>
  <c r="CL1755" i="64" a="1"/>
  <c r="CL1755" i="64" s="1"/>
  <c r="CL1754" i="64" a="1"/>
  <c r="CL1754" i="64" s="1"/>
  <c r="CK1751" i="64"/>
  <c r="CK1750" i="64"/>
  <c r="CL1745" i="64" a="1"/>
  <c r="CL1745" i="64" s="1"/>
  <c r="CK2186" i="64"/>
  <c r="CL2185" i="64" a="1"/>
  <c r="CL2185" i="64" s="1"/>
  <c r="CL573" i="64" a="1"/>
  <c r="CL573" i="64" s="1"/>
  <c r="CG621" i="64"/>
  <c r="CH620" i="64" a="1"/>
  <c r="CH620" i="64" s="1"/>
  <c r="L465" i="64"/>
  <c r="M465" i="64"/>
  <c r="N668" i="64"/>
  <c r="K465" i="64"/>
  <c r="M668" i="64"/>
  <c r="L668" i="64"/>
  <c r="K668" i="64"/>
  <c r="N465" i="64"/>
  <c r="O668" i="64"/>
  <c r="O465" i="64"/>
  <c r="P465" i="64"/>
  <c r="P668" i="64"/>
  <c r="DK1956" i="64"/>
  <c r="CW1956" i="64"/>
  <c r="CS1956" i="64"/>
  <c r="DG1956" i="64"/>
  <c r="DD1956" i="64"/>
  <c r="DH1956" i="64"/>
  <c r="DI1956" i="64"/>
  <c r="DC1956" i="64"/>
  <c r="DF1956" i="64"/>
  <c r="DB1956" i="64"/>
  <c r="CV1956" i="64"/>
  <c r="CQ1956" i="64"/>
  <c r="CY1956" i="64"/>
  <c r="CT1956" i="64"/>
  <c r="CO1956" i="64"/>
  <c r="DE1956" i="64"/>
  <c r="CP1956" i="64"/>
  <c r="CU1956" i="64"/>
  <c r="DJ1956" i="64"/>
  <c r="CZ1956" i="64"/>
  <c r="CR1956" i="64"/>
  <c r="CX1956" i="64"/>
  <c r="DA1956" i="64"/>
  <c r="CK1506" i="64"/>
  <c r="CK1666" i="64"/>
  <c r="CK1215" i="64"/>
  <c r="CK1643"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1" i="64" a="1"/>
  <c r="CL2421" i="64" s="1"/>
  <c r="CL2472" i="64" a="1"/>
  <c r="CL2472" i="64" s="1"/>
  <c r="CL2446" i="64" a="1"/>
  <c r="CL2446" i="64" s="1"/>
  <c r="CL2395" i="64" a="1"/>
  <c r="CL2395" i="64" s="1"/>
  <c r="CL1642" i="64" a="1"/>
  <c r="CL1642" i="64" s="1"/>
  <c r="CL90" i="64" a="1"/>
  <c r="CL90" i="64" s="1"/>
  <c r="CL91" i="64" a="1"/>
  <c r="CL91" i="64" s="1"/>
  <c r="CL92" i="64" a="1"/>
  <c r="CL92" i="64" s="1"/>
  <c r="CL89" i="64" a="1"/>
  <c r="CL89" i="64" s="1"/>
  <c r="CK93" i="64"/>
  <c r="CL1587" i="64" a="1"/>
  <c r="CL1587" i="64" s="1"/>
  <c r="CL1588" i="64" s="1"/>
  <c r="CL389" i="64" a="1"/>
  <c r="CL389" i="64" s="1"/>
  <c r="CL2522" i="64" a="1"/>
  <c r="CL2522" i="64" s="1"/>
  <c r="CL1507" i="64" a="1"/>
  <c r="CL1507" i="64" s="1"/>
  <c r="J1959" i="64"/>
  <c r="CL1886" i="64" a="1"/>
  <c r="CL1886" i="64" s="1"/>
  <c r="CL1894" i="64" s="1"/>
  <c r="J1894" i="64"/>
  <c r="CL1665" i="64" a="1"/>
  <c r="CL1665" i="64" s="1"/>
  <c r="CL1667" i="64" a="1"/>
  <c r="CL1667" i="64" s="1"/>
  <c r="CL1673" i="64" a="1"/>
  <c r="CL1673" i="64" s="1"/>
  <c r="CL1214" i="64" a="1"/>
  <c r="CL1214" i="64" s="1"/>
  <c r="CL997" i="64" a="1"/>
  <c r="CL997" i="64" s="1"/>
  <c r="CL2186" i="64" a="1"/>
  <c r="CL1751" i="64" a="1"/>
  <c r="CL575" i="64" a="1"/>
  <c r="CL698" i="64" a="1"/>
  <c r="CL414" i="64" a="1"/>
  <c r="CL437" i="64" a="1"/>
  <c r="CL2165" i="64" a="1"/>
  <c r="CL1750" i="64" a="1"/>
  <c r="CL1666" i="64" a="1"/>
  <c r="CL2143" i="64" a="1"/>
  <c r="CL599" i="64" a="1"/>
  <c r="CL1643" i="64" a="1"/>
  <c r="CL1215" i="64" a="1"/>
  <c r="CL998" i="64" a="1"/>
  <c r="CL1506" i="64" a="1"/>
  <c r="CL390" i="64" a="1"/>
  <c r="CH621" i="64" a="1"/>
  <c r="AY504" i="64" l="1"/>
  <c r="AZ496" i="64"/>
  <c r="AY511" i="64"/>
  <c r="K1956" i="64"/>
  <c r="L1956" i="64"/>
  <c r="M1956" i="64"/>
  <c r="N1956" i="64"/>
  <c r="O1956" i="64"/>
  <c r="P1956" i="64"/>
  <c r="K1894" i="64"/>
  <c r="L1894" i="64"/>
  <c r="M1894" i="64"/>
  <c r="N1894" i="64"/>
  <c r="O1894" i="64"/>
  <c r="P1894" i="64"/>
  <c r="K1588" i="64"/>
  <c r="L1588" i="64"/>
  <c r="M1588" i="64"/>
  <c r="N1588" i="64"/>
  <c r="O1588" i="64"/>
  <c r="P1588" i="64"/>
  <c r="DI86" i="861"/>
  <c r="DJ91" i="861"/>
  <c r="DI28" i="861"/>
  <c r="DI29" i="861" s="1"/>
  <c r="DH33" i="861"/>
  <c r="DH37" i="861" s="1"/>
  <c r="DH39" i="861" s="1"/>
  <c r="DH26" i="863"/>
  <c r="DI69" i="863"/>
  <c r="DI23" i="863" s="1"/>
  <c r="DI34" i="861" s="1"/>
  <c r="DI71" i="863"/>
  <c r="DI67" i="863"/>
  <c r="P281" i="64"/>
  <c r="K281" i="64"/>
  <c r="P263" i="64"/>
  <c r="N281" i="64"/>
  <c r="O281" i="64"/>
  <c r="CL698" i="64"/>
  <c r="CL708" i="64" s="1"/>
  <c r="K698" i="64"/>
  <c r="L698" i="64"/>
  <c r="M698" i="64"/>
  <c r="N698" i="64"/>
  <c r="O698" i="64"/>
  <c r="CK2069" i="64"/>
  <c r="CL437" i="64"/>
  <c r="CL2061" i="64"/>
  <c r="CL414" i="64"/>
  <c r="CL2165" i="64"/>
  <c r="CL2143" i="64"/>
  <c r="CJ1760" i="64"/>
  <c r="CI1771" i="64"/>
  <c r="CI1772" i="64" s="1"/>
  <c r="CJ1769" i="64"/>
  <c r="CK1759" i="64"/>
  <c r="CK1768" i="64"/>
  <c r="CK1758" i="64"/>
  <c r="CK1767" i="64"/>
  <c r="CL1751" i="64"/>
  <c r="CL1750" i="64"/>
  <c r="CL2186" i="64"/>
  <c r="CH621" i="64"/>
  <c r="K575" i="64"/>
  <c r="L575" i="64"/>
  <c r="M575" i="64"/>
  <c r="N575" i="64"/>
  <c r="O575" i="64"/>
  <c r="CI620" i="64" a="1"/>
  <c r="CI620" i="64" s="1"/>
  <c r="J1895" i="64"/>
  <c r="CL1215" i="64"/>
  <c r="CL1506" i="64"/>
  <c r="P1506" i="64" s="1"/>
  <c r="CL1666" i="64"/>
  <c r="CL1643" i="64"/>
  <c r="CL998" i="64"/>
  <c r="CL390" i="64"/>
  <c r="CL599" i="64"/>
  <c r="CL575" i="64"/>
  <c r="P575" i="64" s="1"/>
  <c r="BA1885" i="64"/>
  <c r="CK62" i="64"/>
  <c r="CL56" i="64"/>
  <c r="CL93" i="64"/>
  <c r="CI621" i="64" a="1"/>
  <c r="AY516" i="64" l="1"/>
  <c r="AZ507" i="64"/>
  <c r="AY512" i="64"/>
  <c r="AZ499" i="64"/>
  <c r="AZ508" i="64" s="1"/>
  <c r="AZ510" i="64" s="1"/>
  <c r="AZ500" i="64" s="1"/>
  <c r="AZ502" i="64" s="1"/>
  <c r="AZ503" i="64" s="1"/>
  <c r="K2186" i="64"/>
  <c r="L2186" i="64"/>
  <c r="M2186" i="64"/>
  <c r="N2186" i="64"/>
  <c r="O2186" i="64"/>
  <c r="P2186" i="64"/>
  <c r="K2143" i="64"/>
  <c r="L2143" i="64"/>
  <c r="M2143" i="64"/>
  <c r="N2143" i="64"/>
  <c r="O2143" i="64"/>
  <c r="P2143" i="64"/>
  <c r="L2165" i="64"/>
  <c r="M2165" i="64"/>
  <c r="N2165" i="64"/>
  <c r="O2165" i="64"/>
  <c r="P2165" i="64"/>
  <c r="K2165" i="64"/>
  <c r="K2061" i="64"/>
  <c r="L2061" i="64"/>
  <c r="M2061" i="64"/>
  <c r="N2061" i="64"/>
  <c r="O2061" i="64"/>
  <c r="P2061" i="64"/>
  <c r="K1750" i="64"/>
  <c r="L1750" i="64"/>
  <c r="M1750" i="64"/>
  <c r="N1750" i="64"/>
  <c r="O1750" i="64"/>
  <c r="P1750" i="64"/>
  <c r="K1751" i="64"/>
  <c r="L1751" i="64"/>
  <c r="M1751" i="64"/>
  <c r="N1751" i="64"/>
  <c r="O1751" i="64"/>
  <c r="P1751" i="64"/>
  <c r="K1666" i="64"/>
  <c r="L1666" i="64"/>
  <c r="M1666" i="64"/>
  <c r="N1666" i="64"/>
  <c r="O1666" i="64"/>
  <c r="P1666" i="64"/>
  <c r="K1643" i="64"/>
  <c r="L1643" i="64"/>
  <c r="M1643" i="64"/>
  <c r="N1643" i="64"/>
  <c r="O1643" i="64"/>
  <c r="P1643" i="64"/>
  <c r="K998" i="64"/>
  <c r="L998" i="64"/>
  <c r="M998" i="64"/>
  <c r="N998" i="64"/>
  <c r="O998" i="64"/>
  <c r="P998" i="64"/>
  <c r="BA1891" i="64"/>
  <c r="DI25" i="863"/>
  <c r="DI36" i="861" s="1"/>
  <c r="DI62" i="861"/>
  <c r="DJ18" i="861"/>
  <c r="DJ12" i="863" s="1"/>
  <c r="DI22" i="863"/>
  <c r="DI72" i="863"/>
  <c r="DH40" i="861"/>
  <c r="P698" i="64"/>
  <c r="K708" i="64"/>
  <c r="L708" i="64"/>
  <c r="M708" i="64"/>
  <c r="N708" i="64"/>
  <c r="O708" i="64"/>
  <c r="P708" i="64"/>
  <c r="CL2069" i="64"/>
  <c r="P2069" i="64" s="1"/>
  <c r="K437" i="64"/>
  <c r="P437" i="64"/>
  <c r="L414" i="64"/>
  <c r="M414" i="64"/>
  <c r="N414" i="64"/>
  <c r="O414" i="64"/>
  <c r="P414" i="64"/>
  <c r="K414" i="64"/>
  <c r="CJ1771" i="64"/>
  <c r="CJ1772" i="64" s="1"/>
  <c r="CK1760" i="64"/>
  <c r="CL1758" i="64"/>
  <c r="CL1767" i="64"/>
  <c r="CL1759" i="64"/>
  <c r="CL1768"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1" i="64"/>
  <c r="CJ621" i="64" a="1"/>
  <c r="BA496" i="64" l="1"/>
  <c r="AZ504" i="64"/>
  <c r="AZ511" i="64"/>
  <c r="K1758" i="64"/>
  <c r="L1758" i="64"/>
  <c r="M1758" i="64"/>
  <c r="N1758" i="64"/>
  <c r="O1758" i="64"/>
  <c r="P1758" i="64"/>
  <c r="K1759" i="64"/>
  <c r="L1759" i="64"/>
  <c r="M1759" i="64"/>
  <c r="N1759" i="64"/>
  <c r="O1759" i="64"/>
  <c r="P1759" i="64"/>
  <c r="K1768" i="64"/>
  <c r="L1768" i="64"/>
  <c r="M1768" i="64"/>
  <c r="N1768" i="64"/>
  <c r="O1768" i="64"/>
  <c r="P1768" i="64"/>
  <c r="K1767" i="64"/>
  <c r="L1767" i="64"/>
  <c r="M1767" i="64"/>
  <c r="N1767" i="64"/>
  <c r="O1767" i="64"/>
  <c r="P1767" i="64"/>
  <c r="BA1895" i="64" a="1"/>
  <c r="BA1895" i="64" s="1"/>
  <c r="BA1888" i="64" s="1"/>
  <c r="BA1889" i="64" s="1"/>
  <c r="BB1885" i="64" s="1"/>
  <c r="DJ86" i="861"/>
  <c r="DK91" i="861"/>
  <c r="DJ28" i="861"/>
  <c r="DJ29" i="861" s="1"/>
  <c r="DJ67" i="863"/>
  <c r="DJ69" i="863"/>
  <c r="DJ23" i="863" s="1"/>
  <c r="DJ34" i="861" s="1"/>
  <c r="DJ71" i="863"/>
  <c r="DI33" i="861"/>
  <c r="DI37" i="861" s="1"/>
  <c r="DI39" i="861" s="1"/>
  <c r="DI26" i="863"/>
  <c r="CK1769" i="64"/>
  <c r="CK1771" i="64" s="1"/>
  <c r="CK1772" i="64" s="1"/>
  <c r="CL1760" i="64"/>
  <c r="CJ621" i="64"/>
  <c r="CK620" i="64" a="1"/>
  <c r="CK620" i="64" s="1"/>
  <c r="K62" i="64"/>
  <c r="L62" i="64"/>
  <c r="M62" i="64"/>
  <c r="N62" i="64"/>
  <c r="O62" i="64"/>
  <c r="P62" i="64"/>
  <c r="CO621" i="64" a="1"/>
  <c r="CK621" i="64" a="1"/>
  <c r="AZ516" i="64" l="1"/>
  <c r="BA507" i="64"/>
  <c r="AZ512" i="64"/>
  <c r="BA499" i="64"/>
  <c r="BA508" i="64" s="1"/>
  <c r="BA510" i="64" s="1"/>
  <c r="BA500" i="64" s="1"/>
  <c r="BA502" i="64" s="1"/>
  <c r="BA503" i="64" s="1"/>
  <c r="K1760" i="64"/>
  <c r="L1760" i="64"/>
  <c r="M1760" i="64"/>
  <c r="N1760" i="64"/>
  <c r="O1760" i="64"/>
  <c r="P1760" i="64"/>
  <c r="DJ25" i="863"/>
  <c r="DJ36" i="861" s="1"/>
  <c r="DJ62" i="861"/>
  <c r="DK18" i="861"/>
  <c r="DK12" i="863" s="1"/>
  <c r="DI40" i="861"/>
  <c r="DJ22" i="863"/>
  <c r="DJ72" i="863"/>
  <c r="CL1769" i="64"/>
  <c r="CK621" i="64"/>
  <c r="CL620" i="64" a="1"/>
  <c r="CL620" i="64" s="1"/>
  <c r="CO621" i="64"/>
  <c r="BB1891" i="64"/>
  <c r="CP621" i="64" a="1"/>
  <c r="CL621" i="64" a="1"/>
  <c r="BB496" i="64" l="1"/>
  <c r="BB499" i="64" s="1"/>
  <c r="BB508" i="64" s="1"/>
  <c r="BB510" i="64" s="1"/>
  <c r="BB500" i="64" s="1"/>
  <c r="BB502" i="64" s="1"/>
  <c r="BB503" i="64" s="1"/>
  <c r="BA504" i="64"/>
  <c r="BA511" i="64"/>
  <c r="CL1771" i="64"/>
  <c r="CL1772" i="64" s="1"/>
  <c r="K1769" i="64"/>
  <c r="L1769" i="64"/>
  <c r="M1769" i="64"/>
  <c r="N1769" i="64"/>
  <c r="O1769" i="64"/>
  <c r="P1769" i="64"/>
  <c r="BB1895" i="64" a="1"/>
  <c r="BB1895" i="64" s="1"/>
  <c r="BB1888" i="64" s="1"/>
  <c r="DK86" i="861"/>
  <c r="DL91" i="861"/>
  <c r="DK28" i="861"/>
  <c r="DK29" i="861" s="1"/>
  <c r="DJ33" i="861"/>
  <c r="DJ37" i="861" s="1"/>
  <c r="DJ39" i="861" s="1"/>
  <c r="DJ26" i="863"/>
  <c r="DK67" i="863"/>
  <c r="DK69" i="863"/>
  <c r="DK23" i="863" s="1"/>
  <c r="DK34" i="861" s="1"/>
  <c r="DK71" i="863"/>
  <c r="CL621" i="64"/>
  <c r="CP621" i="64"/>
  <c r="CQ621" i="64" a="1"/>
  <c r="BA516" i="64" l="1"/>
  <c r="BB507" i="64"/>
  <c r="BB511" i="64" s="1"/>
  <c r="BA512" i="64"/>
  <c r="BB504" i="64"/>
  <c r="BC496" i="64"/>
  <c r="BC499" i="64" s="1"/>
  <c r="M503" i="64"/>
  <c r="K1771" i="64"/>
  <c r="K1772" i="64" s="1"/>
  <c r="L1771" i="64"/>
  <c r="L1772" i="64" s="1"/>
  <c r="M1771" i="64"/>
  <c r="M1772" i="64" s="1"/>
  <c r="N1771" i="64"/>
  <c r="N1772" i="64" s="1"/>
  <c r="O1771" i="64"/>
  <c r="O1772" i="64" s="1"/>
  <c r="P1771" i="64"/>
  <c r="P1772" i="64" s="1"/>
  <c r="DK25" i="863"/>
  <c r="DK36" i="861" s="1"/>
  <c r="DK62" i="861"/>
  <c r="DL18" i="861"/>
  <c r="DL28" i="861" s="1"/>
  <c r="DL29" i="861" s="1"/>
  <c r="DK22" i="863"/>
  <c r="DK72" i="863"/>
  <c r="DJ40" i="861"/>
  <c r="CQ621" i="64"/>
  <c r="BB1889" i="64"/>
  <c r="M1889" i="64" s="1"/>
  <c r="CR621" i="64" a="1"/>
  <c r="N496" i="64" l="1"/>
  <c r="BC508" i="64"/>
  <c r="BB516" i="64"/>
  <c r="BC507" i="64"/>
  <c r="BB512" i="64"/>
  <c r="M511" i="64"/>
  <c r="N507" i="64" s="1"/>
  <c r="DL86" i="861"/>
  <c r="DL12" i="863"/>
  <c r="DL71" i="863" s="1"/>
  <c r="DK33" i="861"/>
  <c r="DK37" i="861" s="1"/>
  <c r="DK39" i="861" s="1"/>
  <c r="DK26" i="863"/>
  <c r="CR621" i="64"/>
  <c r="BC1885" i="64"/>
  <c r="CS621" i="64" a="1"/>
  <c r="BC510" i="64" l="1"/>
  <c r="BC500" i="64" s="1"/>
  <c r="BC502" i="64" s="1"/>
  <c r="BC503" i="64" s="1"/>
  <c r="BC1891" i="64"/>
  <c r="DL25" i="863"/>
  <c r="DL36" i="861" s="1"/>
  <c r="DL62" i="861"/>
  <c r="DL69" i="863"/>
  <c r="DL23" i="863" s="1"/>
  <c r="DL34" i="861" s="1"/>
  <c r="DL67" i="863"/>
  <c r="DK40" i="861"/>
  <c r="CS621" i="64"/>
  <c r="G1698" i="64"/>
  <c r="G948" i="64"/>
  <c r="G1089" i="64"/>
  <c r="CT621" i="64" a="1"/>
  <c r="BC511" i="64" l="1"/>
  <c r="BD507" i="64" s="1"/>
  <c r="BC504" i="64"/>
  <c r="BD496" i="64"/>
  <c r="BD499" i="64" s="1"/>
  <c r="BC1895" i="64" a="1"/>
  <c r="BC1895" i="64" s="1"/>
  <c r="BC1888" i="64" s="1"/>
  <c r="DL72" i="863"/>
  <c r="DL22" i="863"/>
  <c r="DL26" i="863" s="1"/>
  <c r="CT621" i="64"/>
  <c r="CU621" i="64" a="1"/>
  <c r="BC512" i="64" l="1"/>
  <c r="BC516" i="64"/>
  <c r="BD508" i="64"/>
  <c r="BC1889" i="64"/>
  <c r="BD1885" i="64" s="1"/>
  <c r="DL33" i="861"/>
  <c r="DL37" i="861" s="1"/>
  <c r="DL39" i="861" s="1"/>
  <c r="DL40" i="861" s="1"/>
  <c r="K12" i="206"/>
  <c r="K29" i="206"/>
  <c r="CU621" i="64"/>
  <c r="CV621" i="64" a="1"/>
  <c r="BD510" i="64" l="1"/>
  <c r="BD1891"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BD500" i="64" l="1"/>
  <c r="BD502" i="64" s="1"/>
  <c r="BD503" i="64" s="1"/>
  <c r="BD511" i="64"/>
  <c r="BD1895" i="64" a="1"/>
  <c r="BD1895" i="64" s="1"/>
  <c r="BD1888" i="64" s="1"/>
  <c r="CW621" i="64"/>
  <c r="I1" i="69"/>
  <c r="G1" i="69"/>
  <c r="P2" i="69"/>
  <c r="H130" i="69" s="1"/>
  <c r="Q1" i="69"/>
  <c r="CX621" i="64" a="1"/>
  <c r="BD516" i="64" l="1"/>
  <c r="BE507" i="64"/>
  <c r="BD512" i="64"/>
  <c r="BD504" i="64"/>
  <c r="BE496" i="64"/>
  <c r="BE499" i="64" s="1"/>
  <c r="BD1889" i="64"/>
  <c r="BE1885" i="64" s="1"/>
  <c r="CX621" i="64"/>
  <c r="K15" i="206"/>
  <c r="K18" i="206"/>
  <c r="S1466" i="64" a="1"/>
  <c r="S1466" i="64" s="1"/>
  <c r="S1430" i="64" a="1"/>
  <c r="S1430" i="64" s="1"/>
  <c r="S1395" i="64" a="1"/>
  <c r="S1395" i="64" s="1"/>
  <c r="S1983" i="64" a="1"/>
  <c r="S1983" i="64" s="1"/>
  <c r="S1360" i="64" a="1"/>
  <c r="S1360" i="64" s="1"/>
  <c r="S2017" i="64" a="1"/>
  <c r="S2017" i="64" s="1"/>
  <c r="S472" i="64" a="1"/>
  <c r="S472" i="64" s="1"/>
  <c r="S466" i="64" a="1"/>
  <c r="S466" i="64" s="1"/>
  <c r="S1695" i="64" a="1"/>
  <c r="S1695"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1" i="64" a="1"/>
  <c r="S1721" i="64" s="1"/>
  <c r="S645" i="64" a="1"/>
  <c r="S645" i="64" s="1"/>
  <c r="S1719" i="64" a="1"/>
  <c r="S1719" i="64" s="1"/>
  <c r="S1619" i="64" a="1"/>
  <c r="S1619" i="64" s="1"/>
  <c r="S1262" i="64" a="1"/>
  <c r="S1262" i="64" s="1"/>
  <c r="S1334" i="64" a="1"/>
  <c r="S1334" i="64" s="1"/>
  <c r="S1332" i="64" a="1"/>
  <c r="S1332" i="64" s="1"/>
  <c r="S1696" i="64" a="1"/>
  <c r="S670" i="64" a="1"/>
  <c r="S1720" i="64" a="1"/>
  <c r="CY621" i="64" a="1"/>
  <c r="S1612" i="64" a="1"/>
  <c r="S1239" i="64" a="1"/>
  <c r="S1333" i="64" a="1"/>
  <c r="S1087" i="64" a="1"/>
  <c r="S1396" i="64" a="1"/>
  <c r="S946" i="64" a="1"/>
  <c r="S1263" i="64" a="1"/>
  <c r="S1431" i="64" a="1"/>
  <c r="S1361" i="64" a="1"/>
  <c r="S1467" i="64" a="1"/>
  <c r="BE508" i="64" l="1"/>
  <c r="BE1891" i="64"/>
  <c r="S177" i="64"/>
  <c r="S1720" i="64"/>
  <c r="CY621" i="64"/>
  <c r="S1396" i="64"/>
  <c r="S1333" i="64"/>
  <c r="S1431" i="64"/>
  <c r="S1696" i="64"/>
  <c r="S1467" i="64"/>
  <c r="S1361" i="64"/>
  <c r="S1239" i="64"/>
  <c r="S1263" i="64"/>
  <c r="S1612" i="64"/>
  <c r="S1087" i="64"/>
  <c r="S946" i="64"/>
  <c r="S670" i="64"/>
  <c r="T1430" i="64" a="1"/>
  <c r="T1430" i="64" s="1"/>
  <c r="T1466" i="64" a="1"/>
  <c r="T1466" i="64" s="1"/>
  <c r="T1395" i="64" a="1"/>
  <c r="T1395" i="64" s="1"/>
  <c r="T1983" i="64" a="1"/>
  <c r="T1983" i="64" s="1"/>
  <c r="T1360" i="64" a="1"/>
  <c r="T1360" i="64" s="1"/>
  <c r="S191" i="64" a="1"/>
  <c r="S191" i="64" s="1"/>
  <c r="S1991" i="64"/>
  <c r="T2017" i="64" a="1"/>
  <c r="T2017" i="64" s="1"/>
  <c r="T466" i="64" a="1"/>
  <c r="T466" i="64" s="1"/>
  <c r="T472" i="64" a="1"/>
  <c r="T472" i="64" s="1"/>
  <c r="T1695" i="64" a="1"/>
  <c r="T1695"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19" i="64" a="1"/>
  <c r="T1719" i="64" s="1"/>
  <c r="T1238" i="64" a="1"/>
  <c r="T1238" i="64" s="1"/>
  <c r="T1332" i="64" a="1"/>
  <c r="T1332" i="64" s="1"/>
  <c r="T1613" i="64" a="1"/>
  <c r="T1613" i="64" s="1"/>
  <c r="T1334" i="64" a="1"/>
  <c r="T1334" i="64" s="1"/>
  <c r="T1721" i="64" a="1"/>
  <c r="T1721" i="64" s="1"/>
  <c r="T1262" i="64" a="1"/>
  <c r="T1262" i="64" s="1"/>
  <c r="T1431" i="64" a="1"/>
  <c r="T1361" i="64" a="1"/>
  <c r="T1263" i="64" a="1"/>
  <c r="T1087" i="64" a="1"/>
  <c r="T670" i="64" a="1"/>
  <c r="T1612" i="64" a="1"/>
  <c r="T1467" i="64" a="1"/>
  <c r="T1696" i="64" a="1"/>
  <c r="T1333" i="64" a="1"/>
  <c r="T1239" i="64" a="1"/>
  <c r="CZ621" i="64" a="1"/>
  <c r="T1396" i="64" a="1"/>
  <c r="T1720" i="64" a="1"/>
  <c r="T946" i="64" a="1"/>
  <c r="BE510" i="64" l="1"/>
  <c r="BE1895" i="64" a="1"/>
  <c r="BE1895" i="64" s="1"/>
  <c r="BE1888" i="64" s="1"/>
  <c r="T177" i="64"/>
  <c r="T1720" i="64"/>
  <c r="S1404" i="64"/>
  <c r="CZ621" i="64"/>
  <c r="T1467" i="64"/>
  <c r="T1361" i="64"/>
  <c r="T1696" i="64"/>
  <c r="T1431" i="64"/>
  <c r="T1396" i="64"/>
  <c r="T1333" i="64"/>
  <c r="T1239" i="64"/>
  <c r="T1263" i="64"/>
  <c r="T1612" i="64"/>
  <c r="T1087" i="64"/>
  <c r="T946" i="64"/>
  <c r="T670" i="64"/>
  <c r="T192" i="64" a="1"/>
  <c r="T192" i="64" s="1"/>
  <c r="U1466" i="64" a="1"/>
  <c r="U1466" i="64" s="1"/>
  <c r="U1430" i="64" a="1"/>
  <c r="U1430" i="64" s="1"/>
  <c r="U1395" i="64" a="1"/>
  <c r="U1395" i="64" s="1"/>
  <c r="T1991" i="64"/>
  <c r="U1983" i="64" a="1"/>
  <c r="U1983" i="64" s="1"/>
  <c r="U1360" i="64" a="1"/>
  <c r="U1360" i="64" s="1"/>
  <c r="U2017" i="64" a="1"/>
  <c r="U2017" i="64" s="1"/>
  <c r="U1332" i="64" a="1"/>
  <c r="U1332" i="64" s="1"/>
  <c r="U176" i="64" a="1"/>
  <c r="U176" i="64" s="1"/>
  <c r="U1262" i="64" a="1"/>
  <c r="U1262" i="64" s="1"/>
  <c r="U1695" i="64" a="1"/>
  <c r="U1695"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1" i="64" a="1"/>
  <c r="U1721" i="64" s="1"/>
  <c r="U669" i="64" a="1"/>
  <c r="U669" i="64" s="1"/>
  <c r="U1719" i="64" a="1"/>
  <c r="U1719"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696" i="64" a="1"/>
  <c r="U1087" i="64" a="1"/>
  <c r="U1333" i="64" a="1"/>
  <c r="U1396" i="64" a="1"/>
  <c r="U1431" i="64" a="1"/>
  <c r="U1612" i="64" a="1"/>
  <c r="U1720" i="64" a="1"/>
  <c r="U670" i="64" a="1"/>
  <c r="U1361" i="64" a="1"/>
  <c r="U1467" i="64" a="1"/>
  <c r="U946" i="64" a="1"/>
  <c r="DA621" i="64" a="1"/>
  <c r="U1239" i="64" a="1"/>
  <c r="U1263" i="64" a="1"/>
  <c r="BE500" i="64" l="1"/>
  <c r="BE502" i="64" s="1"/>
  <c r="BE503" i="64" s="1"/>
  <c r="BE511" i="64"/>
  <c r="BE1889" i="64"/>
  <c r="BF1885" i="64" s="1"/>
  <c r="U177" i="64"/>
  <c r="U1720" i="64"/>
  <c r="T1404" i="64"/>
  <c r="DA621" i="64"/>
  <c r="U1396" i="64"/>
  <c r="U1431" i="64"/>
  <c r="U1467" i="64"/>
  <c r="U1361" i="64"/>
  <c r="U1696" i="64"/>
  <c r="U1333" i="64"/>
  <c r="U1239" i="64"/>
  <c r="U1263" i="64"/>
  <c r="U1612" i="64"/>
  <c r="U1087" i="64"/>
  <c r="U946" i="64"/>
  <c r="U670" i="64"/>
  <c r="S1241" i="64"/>
  <c r="U192" i="64" a="1"/>
  <c r="U192" i="64" s="1"/>
  <c r="V192" i="64" s="1" a="1"/>
  <c r="V192" i="64" s="1"/>
  <c r="U1991" i="64"/>
  <c r="V1430" i="64" a="1"/>
  <c r="V1430" i="64" s="1"/>
  <c r="V1466" i="64" a="1"/>
  <c r="V1466" i="64" s="1"/>
  <c r="V1395" i="64" a="1"/>
  <c r="V1395" i="64" s="1"/>
  <c r="V1983" i="64" a="1"/>
  <c r="V1983" i="64" s="1"/>
  <c r="V1360" i="64" a="1"/>
  <c r="V1360" i="64" s="1"/>
  <c r="V2017" i="64" a="1"/>
  <c r="V2017" i="64" s="1"/>
  <c r="V472" i="64" a="1"/>
  <c r="V472" i="64" s="1"/>
  <c r="V466" i="64" a="1"/>
  <c r="V466" i="64" s="1"/>
  <c r="V1695" i="64" a="1"/>
  <c r="V1695"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19" i="64" a="1"/>
  <c r="V1719" i="64" s="1"/>
  <c r="V1216" i="64" a="1"/>
  <c r="V1216" i="64" s="1"/>
  <c r="V645" i="64" a="1"/>
  <c r="V645" i="64" s="1"/>
  <c r="V1613" i="64" a="1"/>
  <c r="V1613" i="64" s="1"/>
  <c r="V1721" i="64" a="1"/>
  <c r="V1721"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333" i="64" a="1"/>
  <c r="V1396" i="64" a="1"/>
  <c r="V1361" i="64" a="1"/>
  <c r="V1239" i="64" a="1"/>
  <c r="V1431" i="64" a="1"/>
  <c r="V1087" i="64" a="1"/>
  <c r="V946" i="64" a="1"/>
  <c r="V1612" i="64" a="1"/>
  <c r="DB621" i="64" a="1"/>
  <c r="V1720" i="64" a="1"/>
  <c r="V1696" i="64" a="1"/>
  <c r="V1263" i="64" a="1"/>
  <c r="V1467" i="64" a="1"/>
  <c r="V670" i="64" a="1"/>
  <c r="BE516" i="64" l="1"/>
  <c r="BF507" i="64"/>
  <c r="BE512" i="64"/>
  <c r="BE504" i="64"/>
  <c r="BF496" i="64"/>
  <c r="BF499" i="64" s="1"/>
  <c r="BF1891" i="64"/>
  <c r="V177" i="64"/>
  <c r="V1720" i="64"/>
  <c r="U1404" i="64"/>
  <c r="DB621" i="64"/>
  <c r="V1431" i="64"/>
  <c r="V1467" i="64"/>
  <c r="V1333" i="64"/>
  <c r="V1361" i="64"/>
  <c r="V1696" i="64"/>
  <c r="V1396" i="64"/>
  <c r="V1239" i="64"/>
  <c r="V1263" i="64"/>
  <c r="V1612" i="64"/>
  <c r="V1087" i="64"/>
  <c r="V946" i="64"/>
  <c r="V670" i="64"/>
  <c r="V1991" i="64"/>
  <c r="W1466" i="64" a="1"/>
  <c r="W1466" i="64" s="1"/>
  <c r="W1395" i="64" a="1"/>
  <c r="W1395" i="64" s="1"/>
  <c r="W1430" i="64" a="1"/>
  <c r="W1430" i="64" s="1"/>
  <c r="W1983" i="64" a="1"/>
  <c r="W1983" i="64" s="1"/>
  <c r="W1360" i="64" a="1"/>
  <c r="W1360" i="64" s="1"/>
  <c r="W2017" i="64" a="1"/>
  <c r="W2017" i="64" s="1"/>
  <c r="W472" i="64" a="1"/>
  <c r="W472" i="64" s="1"/>
  <c r="W466" i="64" a="1"/>
  <c r="W466" i="64" s="1"/>
  <c r="W1695" i="64" a="1"/>
  <c r="W1695"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1" i="64" a="1"/>
  <c r="W1721" i="64" s="1"/>
  <c r="W1238" i="64" a="1"/>
  <c r="W1238" i="64" s="1"/>
  <c r="W1216" i="64" a="1"/>
  <c r="W1216" i="64" s="1"/>
  <c r="W647" i="64" a="1"/>
  <c r="W647" i="64" s="1"/>
  <c r="W1240" i="64" a="1"/>
  <c r="W1240" i="64" s="1"/>
  <c r="W1719" i="64" a="1"/>
  <c r="W1719"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946" i="64" a="1"/>
  <c r="W1431" i="64" a="1"/>
  <c r="W1467" i="64" a="1"/>
  <c r="W670" i="64" a="1"/>
  <c r="W1333" i="64" a="1"/>
  <c r="DC621" i="64" a="1"/>
  <c r="W1239" i="64" a="1"/>
  <c r="W1720" i="64" a="1"/>
  <c r="W1612" i="64" a="1"/>
  <c r="W1361" i="64" a="1"/>
  <c r="W1696" i="64" a="1"/>
  <c r="W1396" i="64" a="1"/>
  <c r="W1263" i="64" a="1"/>
  <c r="W1087" i="64" a="1"/>
  <c r="BF508" i="64" l="1"/>
  <c r="BF1895" i="64" a="1"/>
  <c r="BF1895" i="64" s="1"/>
  <c r="BF1888" i="64" s="1"/>
  <c r="W177" i="64"/>
  <c r="W1720" i="64"/>
  <c r="V1404" i="64"/>
  <c r="DC621" i="64"/>
  <c r="W1333" i="64"/>
  <c r="W1431" i="64"/>
  <c r="W1361" i="64"/>
  <c r="W1696" i="64"/>
  <c r="W1396" i="64"/>
  <c r="W1467" i="64"/>
  <c r="W1239" i="64"/>
  <c r="W1263" i="64"/>
  <c r="W1612" i="64"/>
  <c r="W1087" i="64"/>
  <c r="W946" i="64"/>
  <c r="W670" i="64"/>
  <c r="X1466" i="64" a="1"/>
  <c r="X1466" i="64" s="1"/>
  <c r="X1430" i="64" a="1"/>
  <c r="X1430" i="64" s="1"/>
  <c r="X1395" i="64" a="1"/>
  <c r="X1395" i="64" s="1"/>
  <c r="W1991" i="64"/>
  <c r="X1983" i="64" a="1"/>
  <c r="X1983" i="64" s="1"/>
  <c r="X1360" i="64" a="1"/>
  <c r="X1360" i="64" s="1"/>
  <c r="X2017" i="64" a="1"/>
  <c r="X2017" i="64" s="1"/>
  <c r="X472" i="64" a="1"/>
  <c r="X472" i="64" s="1"/>
  <c r="X466" i="64" a="1"/>
  <c r="X466" i="64" s="1"/>
  <c r="X1695" i="64" a="1"/>
  <c r="X1695"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1" i="64" a="1"/>
  <c r="X1721" i="64" s="1"/>
  <c r="X645" i="64" a="1"/>
  <c r="X645" i="64" s="1"/>
  <c r="X1719" i="64" a="1"/>
  <c r="X1719"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467" i="64" a="1"/>
  <c r="DD621" i="64" a="1"/>
  <c r="X1696" i="64" a="1"/>
  <c r="X1333" i="64" a="1"/>
  <c r="X1720" i="64" a="1"/>
  <c r="X1612" i="64" a="1"/>
  <c r="X1396" i="64" a="1"/>
  <c r="X1431" i="64" a="1"/>
  <c r="X1239" i="64" a="1"/>
  <c r="X946" i="64" a="1"/>
  <c r="X1361" i="64" a="1"/>
  <c r="X1263" i="64" a="1"/>
  <c r="X1087" i="64" a="1"/>
  <c r="X670" i="64" a="1"/>
  <c r="BF510" i="64" l="1"/>
  <c r="BF1889" i="64"/>
  <c r="BG1885" i="64" s="1"/>
  <c r="X177" i="64"/>
  <c r="X1720" i="64"/>
  <c r="S193" i="64"/>
  <c r="W1404" i="64"/>
  <c r="DD621" i="64"/>
  <c r="X1696" i="64"/>
  <c r="X1396" i="64"/>
  <c r="X1333" i="64"/>
  <c r="X1431" i="64"/>
  <c r="X1467" i="64"/>
  <c r="X1361" i="64"/>
  <c r="X1239" i="64"/>
  <c r="X1263" i="64"/>
  <c r="X1612" i="64"/>
  <c r="X1087" i="64"/>
  <c r="X946" i="64"/>
  <c r="X670" i="64"/>
  <c r="Y1466" i="64" a="1"/>
  <c r="Y1466" i="64" s="1"/>
  <c r="Y1430" i="64" a="1"/>
  <c r="Y1430" i="64" s="1"/>
  <c r="Y1395" i="64" a="1"/>
  <c r="Y1395" i="64" s="1"/>
  <c r="X1991" i="64"/>
  <c r="Y1983" i="64" a="1"/>
  <c r="Y1983" i="64" s="1"/>
  <c r="Y1360" i="64" a="1"/>
  <c r="Y1360" i="64" s="1"/>
  <c r="Y2017" i="64" a="1"/>
  <c r="Y2017" i="64" s="1"/>
  <c r="Y472" i="64" a="1"/>
  <c r="Y472" i="64" s="1"/>
  <c r="Y466" i="64" a="1"/>
  <c r="Y466" i="64" s="1"/>
  <c r="U98" i="69"/>
  <c r="R132" i="69"/>
  <c r="R157" i="69" s="1"/>
  <c r="Y1695" i="64" a="1"/>
  <c r="Y1695"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1" i="64" a="1"/>
  <c r="Y1721" i="64" s="1"/>
  <c r="Y1240" i="64" a="1"/>
  <c r="Y1240" i="64" s="1"/>
  <c r="Y1262" i="64" a="1"/>
  <c r="Y1262" i="64" s="1"/>
  <c r="Y1334" i="64" a="1"/>
  <c r="Y1334" i="64" s="1"/>
  <c r="Y1719" i="64" a="1"/>
  <c r="Y1719"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696" i="64" a="1"/>
  <c r="Y1431" i="64" a="1"/>
  <c r="DE621" i="64" a="1"/>
  <c r="Y1239" i="64" a="1"/>
  <c r="Y1396" i="64" a="1"/>
  <c r="Y1361" i="64" a="1"/>
  <c r="Y1612" i="64" a="1"/>
  <c r="Y670" i="64" a="1"/>
  <c r="Y1333" i="64" a="1"/>
  <c r="Y1467" i="64" a="1"/>
  <c r="Y1720" i="64" a="1"/>
  <c r="Y946" i="64" a="1"/>
  <c r="Y1087" i="64" a="1"/>
  <c r="Y1263" i="64" a="1"/>
  <c r="BF500" i="64" l="1"/>
  <c r="BF502" i="64" s="1"/>
  <c r="BF503" i="64" s="1"/>
  <c r="BF511" i="64"/>
  <c r="BG1891" i="64"/>
  <c r="Y177" i="64"/>
  <c r="Y1720" i="64"/>
  <c r="X1404" i="64"/>
  <c r="DE621" i="64"/>
  <c r="Y1467" i="64"/>
  <c r="Y1361" i="64"/>
  <c r="Y1696" i="64"/>
  <c r="Y1333" i="64"/>
  <c r="Y1396" i="64"/>
  <c r="Y1431" i="64"/>
  <c r="Y1239" i="64"/>
  <c r="Y1263" i="64"/>
  <c r="Y1612" i="64"/>
  <c r="Y1087" i="64"/>
  <c r="Y946" i="64"/>
  <c r="Y670" i="64"/>
  <c r="Y1991" i="64"/>
  <c r="Z1466" i="64" a="1"/>
  <c r="Z1466" i="64" s="1"/>
  <c r="Z1430" i="64" a="1"/>
  <c r="Z1430" i="64" s="1"/>
  <c r="Z1395" i="64" a="1"/>
  <c r="Z1395" i="64" s="1"/>
  <c r="Z1983" i="64" a="1"/>
  <c r="Z1983" i="64" s="1"/>
  <c r="Z1360" i="64" a="1"/>
  <c r="Z1360" i="64" s="1"/>
  <c r="Z2017" i="64" a="1"/>
  <c r="Z2017" i="64" s="1"/>
  <c r="Z472" i="64" a="1"/>
  <c r="Z472" i="64" s="1"/>
  <c r="Z466" i="64" a="1"/>
  <c r="Z466" i="64" s="1"/>
  <c r="R135" i="69"/>
  <c r="R140" i="69" s="1"/>
  <c r="R150" i="69" s="1"/>
  <c r="Z1695" i="64" a="1"/>
  <c r="Z1695"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1" i="64" a="1"/>
  <c r="Z1721" i="64" s="1"/>
  <c r="Z1262" i="64" a="1"/>
  <c r="Z1262" i="64" s="1"/>
  <c r="Z1238" i="64" a="1"/>
  <c r="Z1238" i="64" s="1"/>
  <c r="Z1619" i="64" a="1"/>
  <c r="Z1619" i="64" s="1"/>
  <c r="Z645" i="64" a="1"/>
  <c r="Z645" i="64" s="1"/>
  <c r="Z1334" i="64" a="1"/>
  <c r="Z1334" i="64" s="1"/>
  <c r="Z1240" i="64" a="1"/>
  <c r="Z1240" i="64" s="1"/>
  <c r="Z1719" i="64" a="1"/>
  <c r="Z1719"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946" i="64" a="1"/>
  <c r="Z1696" i="64" a="1"/>
  <c r="Z1263" i="64" a="1"/>
  <c r="Z1087" i="64" a="1"/>
  <c r="Z1333" i="64" a="1"/>
  <c r="Z670" i="64" a="1"/>
  <c r="Z1239" i="64" a="1"/>
  <c r="DF621" i="64" a="1"/>
  <c r="Z1467" i="64" a="1"/>
  <c r="Z1720" i="64" a="1"/>
  <c r="Z1431" i="64" a="1"/>
  <c r="Z1396" i="64" a="1"/>
  <c r="Z1612" i="64" a="1"/>
  <c r="Z1361" i="64" a="1"/>
  <c r="BF516" i="64" l="1"/>
  <c r="BG507" i="64"/>
  <c r="BF512" i="64"/>
  <c r="BF504" i="64"/>
  <c r="BG496" i="64"/>
  <c r="BG1895" i="64" a="1"/>
  <c r="BG1895" i="64" s="1"/>
  <c r="BG1888" i="64" s="1"/>
  <c r="Z177" i="64"/>
  <c r="Z1720" i="64"/>
  <c r="U193" i="64"/>
  <c r="Y1404" i="64"/>
  <c r="DF621" i="64"/>
  <c r="Z1361" i="64"/>
  <c r="Z1696" i="64"/>
  <c r="Z1396" i="64"/>
  <c r="Z1431" i="64"/>
  <c r="Z1467" i="64"/>
  <c r="Z1333" i="64"/>
  <c r="Z1239" i="64"/>
  <c r="Z1263" i="64"/>
  <c r="Z1612" i="64"/>
  <c r="Z1087" i="64"/>
  <c r="Z946" i="64"/>
  <c r="Z670" i="64"/>
  <c r="Z1991" i="64"/>
  <c r="AA1466" i="64" a="1"/>
  <c r="AA1466" i="64" s="1"/>
  <c r="AA1430" i="64" a="1"/>
  <c r="AA1430" i="64" s="1"/>
  <c r="AA1395" i="64" a="1"/>
  <c r="AA1395" i="64" s="1"/>
  <c r="AA1983" i="64" a="1"/>
  <c r="AA1983" i="64" s="1"/>
  <c r="AA1360" i="64" a="1"/>
  <c r="AA1360" i="64" s="1"/>
  <c r="AA2017" i="64" a="1"/>
  <c r="AA2017" i="64" s="1"/>
  <c r="R142" i="69"/>
  <c r="R146" i="69" s="1"/>
  <c r="R148" i="69" s="1"/>
  <c r="R136" i="69"/>
  <c r="S129" i="69"/>
  <c r="S134" i="69" s="1"/>
  <c r="AA472" i="64" a="1"/>
  <c r="AA472" i="64" s="1"/>
  <c r="AA466" i="64" a="1"/>
  <c r="AA466" i="64" s="1"/>
  <c r="AA1695" i="64" a="1"/>
  <c r="AA1695"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1" i="64" a="1"/>
  <c r="AA1721" i="64" s="1"/>
  <c r="AA1238" i="64" a="1"/>
  <c r="AA1238" i="64" s="1"/>
  <c r="AA1216" i="64" a="1"/>
  <c r="AA1216" i="64" s="1"/>
  <c r="AA1240" i="64" a="1"/>
  <c r="AA1240" i="64" s="1"/>
  <c r="AA1613" i="64" a="1"/>
  <c r="AA1613" i="64" s="1"/>
  <c r="AA647" i="64" a="1"/>
  <c r="AA647" i="64" s="1"/>
  <c r="AA1719" i="64" a="1"/>
  <c r="AA1719"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467" i="64" a="1"/>
  <c r="AA1696" i="64" a="1"/>
  <c r="AA1612" i="64" a="1"/>
  <c r="AA1396" i="64" a="1"/>
  <c r="AA1239" i="64" a="1"/>
  <c r="AA1333" i="64" a="1"/>
  <c r="AA1431" i="64" a="1"/>
  <c r="AA670" i="64" a="1"/>
  <c r="AA1720" i="64" a="1"/>
  <c r="DG621" i="64" a="1"/>
  <c r="AA1087" i="64" a="1"/>
  <c r="AA946" i="64" a="1"/>
  <c r="AA1263" i="64" a="1"/>
  <c r="AA1361" i="64" a="1"/>
  <c r="BG499" i="64" l="1"/>
  <c r="BG1889" i="64"/>
  <c r="BH1885" i="64" s="1"/>
  <c r="BH1891" i="64" s="1"/>
  <c r="AA177" i="64"/>
  <c r="AA1720" i="64"/>
  <c r="Z1404" i="64"/>
  <c r="DG621" i="64"/>
  <c r="AA1696" i="64"/>
  <c r="AA1361" i="64"/>
  <c r="AA1333" i="64"/>
  <c r="AA1396" i="64"/>
  <c r="AA1431" i="64"/>
  <c r="AA1467" i="64"/>
  <c r="AA1239" i="64"/>
  <c r="AA1263" i="64"/>
  <c r="AA1612" i="64"/>
  <c r="AA1087" i="64"/>
  <c r="AA946" i="64"/>
  <c r="AA670" i="64"/>
  <c r="AA1991" i="64"/>
  <c r="AB1430" i="64" a="1"/>
  <c r="AB1430" i="64" s="1"/>
  <c r="AB1466" i="64" a="1"/>
  <c r="AB1466" i="64" s="1"/>
  <c r="AB1395" i="64" a="1"/>
  <c r="AB1395" i="64" s="1"/>
  <c r="AB1983" i="64" a="1"/>
  <c r="AB1983" i="64" s="1"/>
  <c r="AB1360" i="64" a="1"/>
  <c r="AB1360" i="64" s="1"/>
  <c r="AB2017" i="64" a="1"/>
  <c r="AB2017" i="64" s="1"/>
  <c r="R152" i="69"/>
  <c r="S132" i="69"/>
  <c r="S157" i="69" s="1"/>
  <c r="AB466" i="64" a="1"/>
  <c r="AB466" i="64" s="1"/>
  <c r="AB472" i="64" a="1"/>
  <c r="AB472" i="64" s="1"/>
  <c r="AB1695" i="64" a="1"/>
  <c r="AB1695"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1" i="64" a="1"/>
  <c r="AB1721" i="64" s="1"/>
  <c r="AB647" i="64" a="1"/>
  <c r="AB647" i="64" s="1"/>
  <c r="AB1613" i="64" a="1"/>
  <c r="AB1613" i="64" s="1"/>
  <c r="AB1332" i="64" a="1"/>
  <c r="AB1332" i="64" s="1"/>
  <c r="AB1334" i="64" a="1"/>
  <c r="AB1334" i="64" s="1"/>
  <c r="AB1238" i="64" a="1"/>
  <c r="AB1238" i="64" s="1"/>
  <c r="AB1719" i="64" a="1"/>
  <c r="AB1719"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333" i="64" a="1"/>
  <c r="AB1396" i="64" a="1"/>
  <c r="AB1361" i="64" a="1"/>
  <c r="AB1612" i="64" a="1"/>
  <c r="AB670" i="64" a="1"/>
  <c r="AB1467" i="64" a="1"/>
  <c r="AB946" i="64" a="1"/>
  <c r="DH621" i="64" a="1"/>
  <c r="AB1087" i="64" a="1"/>
  <c r="AB1431" i="64" a="1"/>
  <c r="AB1239" i="64" a="1"/>
  <c r="AB1720" i="64" a="1"/>
  <c r="AB1696" i="64" a="1"/>
  <c r="AB1263" i="64" a="1"/>
  <c r="BG508" i="64" l="1"/>
  <c r="BH1895" i="64" a="1"/>
  <c r="BH1895" i="64" s="1"/>
  <c r="BH1888" i="64" s="1"/>
  <c r="BH1889" i="64" s="1"/>
  <c r="AB177" i="64"/>
  <c r="AB1720" i="64"/>
  <c r="AA1404" i="64"/>
  <c r="DH621" i="64"/>
  <c r="AB1396" i="64"/>
  <c r="AB1431" i="64"/>
  <c r="AB1467" i="64"/>
  <c r="AB1361" i="64"/>
  <c r="AB1333" i="64"/>
  <c r="AB1696" i="64"/>
  <c r="AB1239" i="64"/>
  <c r="AB1263" i="64"/>
  <c r="AB1612" i="64"/>
  <c r="AB1087" i="64"/>
  <c r="AB946" i="64"/>
  <c r="AB670" i="64"/>
  <c r="AB1991" i="64"/>
  <c r="AC1466" i="64" a="1"/>
  <c r="AC1466" i="64" s="1"/>
  <c r="AC1430" i="64" a="1"/>
  <c r="AC1430" i="64" s="1"/>
  <c r="AC1395" i="64" a="1"/>
  <c r="AC1395" i="64" s="1"/>
  <c r="AC1983" i="64" a="1"/>
  <c r="AC1983" i="64" s="1"/>
  <c r="AC1360" i="64" a="1"/>
  <c r="AC1360" i="64" s="1"/>
  <c r="AC2017" i="64" a="1"/>
  <c r="AC2017" i="64" s="1"/>
  <c r="S135" i="69"/>
  <c r="S140" i="69" s="1"/>
  <c r="S150" i="69" s="1"/>
  <c r="AC466" i="64" a="1"/>
  <c r="AC466" i="64" s="1"/>
  <c r="AC472" i="64" a="1"/>
  <c r="AC472" i="64" s="1"/>
  <c r="AC1695" i="64" a="1"/>
  <c r="AC1695"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19" i="64" a="1"/>
  <c r="AC1719" i="64" s="1"/>
  <c r="AC1613" i="64" a="1"/>
  <c r="AC1613" i="64" s="1"/>
  <c r="AC645" i="64" a="1"/>
  <c r="AC645" i="64" s="1"/>
  <c r="AC1238" i="64" a="1"/>
  <c r="AC1238" i="64" s="1"/>
  <c r="AC1334" i="64" a="1"/>
  <c r="AC1334" i="64" s="1"/>
  <c r="AC1240" i="64" a="1"/>
  <c r="AC1240" i="64" s="1"/>
  <c r="AC1721" i="64" a="1"/>
  <c r="AC1721"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467" i="64" a="1"/>
  <c r="AC1431" i="64" a="1"/>
  <c r="DI621" i="64" a="1"/>
  <c r="AC1720" i="64" a="1"/>
  <c r="AC1333" i="64" a="1"/>
  <c r="AC1263" i="64" a="1"/>
  <c r="AC1696" i="64" a="1"/>
  <c r="AC1612" i="64" a="1"/>
  <c r="AC1239" i="64" a="1"/>
  <c r="AC1361" i="64" a="1"/>
  <c r="AC1396" i="64" a="1"/>
  <c r="AC946" i="64" a="1"/>
  <c r="AC670" i="64" a="1"/>
  <c r="AC1087" i="64" a="1"/>
  <c r="BG510" i="64" l="1"/>
  <c r="BG500" i="64" s="1"/>
  <c r="BG502" i="64" s="1"/>
  <c r="BG503" i="64" s="1"/>
  <c r="AC177" i="64"/>
  <c r="AC1720" i="64"/>
  <c r="AB1404" i="64"/>
  <c r="DI621" i="64"/>
  <c r="AC1333" i="64"/>
  <c r="AC1467" i="64"/>
  <c r="AC1696" i="64"/>
  <c r="AC1396" i="64"/>
  <c r="AC1361" i="64"/>
  <c r="AC1431" i="64"/>
  <c r="AC1239" i="64"/>
  <c r="AC1263" i="64"/>
  <c r="AC1612" i="64"/>
  <c r="AC1087" i="64"/>
  <c r="AC946" i="64"/>
  <c r="AC670" i="64"/>
  <c r="BI1885" i="64"/>
  <c r="BI1891" i="64" s="1"/>
  <c r="AD1430" i="64" a="1"/>
  <c r="AD1430" i="64" s="1"/>
  <c r="AD1466" i="64" a="1"/>
  <c r="AD1466" i="64" s="1"/>
  <c r="AD1395" i="64" a="1"/>
  <c r="AD1395" i="64" s="1"/>
  <c r="AC1991" i="64"/>
  <c r="AD1983" i="64" a="1"/>
  <c r="AD1983" i="64" s="1"/>
  <c r="AD1360" i="64" a="1"/>
  <c r="AD1360" i="64" s="1"/>
  <c r="AD2017" i="64" a="1"/>
  <c r="AD2017" i="64" s="1"/>
  <c r="T129" i="69"/>
  <c r="T134" i="69" s="1"/>
  <c r="S136" i="69"/>
  <c r="S142" i="69"/>
  <c r="S146" i="69" s="1"/>
  <c r="S148" i="69" s="1"/>
  <c r="AD472" i="64" a="1"/>
  <c r="AD472" i="64" s="1"/>
  <c r="AD466" i="64" a="1"/>
  <c r="AD466" i="64" s="1"/>
  <c r="AD1695" i="64" a="1"/>
  <c r="AD1695"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1" i="64" a="1"/>
  <c r="AD1721"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19" i="64" a="1"/>
  <c r="AD1719"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361" i="64" a="1"/>
  <c r="AD946" i="64" a="1"/>
  <c r="AD1696" i="64" a="1"/>
  <c r="AD1263" i="64" a="1"/>
  <c r="AD1467" i="64" a="1"/>
  <c r="AD670" i="64" a="1"/>
  <c r="AD1720" i="64" a="1"/>
  <c r="AD1612" i="64" a="1"/>
  <c r="AD1396" i="64" a="1"/>
  <c r="AD1239" i="64" a="1"/>
  <c r="AD1087" i="64" a="1"/>
  <c r="AD1333" i="64" a="1"/>
  <c r="DJ621" i="64" a="1"/>
  <c r="AD1431" i="64" a="1"/>
  <c r="BG511" i="64" l="1"/>
  <c r="BG516" i="64" s="1"/>
  <c r="BH496" i="64"/>
  <c r="BH499" i="64" s="1"/>
  <c r="BH508" i="64" s="1"/>
  <c r="BH510" i="64" s="1"/>
  <c r="BH500" i="64" s="1"/>
  <c r="BH502" i="64" s="1"/>
  <c r="BH503" i="64" s="1"/>
  <c r="BG504" i="64"/>
  <c r="BI1895" i="64" a="1"/>
  <c r="BI1895" i="64" s="1"/>
  <c r="BI1888" i="64" s="1"/>
  <c r="BI1889" i="64" s="1"/>
  <c r="AD177" i="64"/>
  <c r="AD1720" i="64"/>
  <c r="AC1404" i="64"/>
  <c r="DJ621" i="64"/>
  <c r="AD1333" i="64"/>
  <c r="AD1696" i="64"/>
  <c r="K1696" i="64" s="1"/>
  <c r="AD1361" i="64"/>
  <c r="K1361" i="64" s="1"/>
  <c r="AD1396" i="64"/>
  <c r="AD1467" i="64"/>
  <c r="AD1431" i="64"/>
  <c r="K1431" i="64" s="1"/>
  <c r="AD1239" i="64"/>
  <c r="K1239" i="64" s="1"/>
  <c r="AD1263" i="64"/>
  <c r="AD1612" i="64"/>
  <c r="AD1087" i="64"/>
  <c r="K1087" i="64" s="1"/>
  <c r="AD946" i="64"/>
  <c r="K946" i="64" s="1"/>
  <c r="AD670" i="64"/>
  <c r="AD1991" i="64"/>
  <c r="K1991" i="64" s="1"/>
  <c r="AE1466" i="64" a="1"/>
  <c r="AE1466" i="64" s="1"/>
  <c r="AE1395" i="64" a="1"/>
  <c r="AE1395" i="64" s="1"/>
  <c r="AE1430" i="64" a="1"/>
  <c r="AE1430" i="64" s="1"/>
  <c r="AE1983" i="64" a="1"/>
  <c r="AE1983" i="64" s="1"/>
  <c r="AE1360" i="64" a="1"/>
  <c r="AE1360" i="64" s="1"/>
  <c r="AE2017" i="64" a="1"/>
  <c r="AE2017" i="64" s="1"/>
  <c r="T132" i="69"/>
  <c r="T157" i="69" s="1"/>
  <c r="S152" i="69"/>
  <c r="AE472" i="64" a="1"/>
  <c r="AE472" i="64" s="1"/>
  <c r="AE466" i="64" a="1"/>
  <c r="AE466" i="64" s="1"/>
  <c r="AE1695" i="64" a="1"/>
  <c r="AE1695"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19" i="64" a="1"/>
  <c r="AE1719" i="64" s="1"/>
  <c r="AE1262" i="64" a="1"/>
  <c r="AE1262" i="64" s="1"/>
  <c r="AE1721" i="64" a="1"/>
  <c r="AE1721"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087" i="64" a="1"/>
  <c r="AE1396" i="64" a="1"/>
  <c r="DK621" i="64" a="1"/>
  <c r="AE670" i="64" a="1"/>
  <c r="AE1333" i="64" a="1"/>
  <c r="AE1263" i="64" a="1"/>
  <c r="AE1361" i="64" a="1"/>
  <c r="AE1696" i="64" a="1"/>
  <c r="AE1720" i="64" a="1"/>
  <c r="AE1239" i="64" a="1"/>
  <c r="AE1431" i="64" a="1"/>
  <c r="AE1612" i="64" a="1"/>
  <c r="AE1467" i="64" a="1"/>
  <c r="AE946" i="64" a="1"/>
  <c r="BH507" i="64" l="1"/>
  <c r="BH511" i="64" s="1"/>
  <c r="BG512" i="64"/>
  <c r="BH504" i="64"/>
  <c r="BI496" i="64"/>
  <c r="AE177" i="64"/>
  <c r="AE1720" i="64"/>
  <c r="AD1404" i="64"/>
  <c r="K1404" i="64" s="1"/>
  <c r="DK621" i="64"/>
  <c r="AE1696" i="64"/>
  <c r="AE1396" i="64"/>
  <c r="AE1431" i="64"/>
  <c r="AE1467" i="64"/>
  <c r="AE1333" i="64"/>
  <c r="AE1361" i="64"/>
  <c r="AE1239" i="64"/>
  <c r="AE1263" i="64"/>
  <c r="AE1612" i="64"/>
  <c r="AE1087" i="64"/>
  <c r="AE946" i="64"/>
  <c r="AE670" i="64"/>
  <c r="BJ1885" i="64"/>
  <c r="BJ1891" i="64" s="1"/>
  <c r="AE1991" i="64"/>
  <c r="AF1466" i="64" a="1"/>
  <c r="AF1466" i="64" s="1"/>
  <c r="AF1430" i="64" a="1"/>
  <c r="AF1430" i="64" s="1"/>
  <c r="AF1395" i="64" a="1"/>
  <c r="AF1395" i="64" s="1"/>
  <c r="AF1983" i="64" a="1"/>
  <c r="AF1983" i="64" s="1"/>
  <c r="AF1360" i="64" a="1"/>
  <c r="AF1360" i="64" s="1"/>
  <c r="AF2017" i="64" a="1"/>
  <c r="AF2017" i="64" s="1"/>
  <c r="T135" i="69"/>
  <c r="T140" i="69" s="1"/>
  <c r="T150" i="69" s="1"/>
  <c r="T161" i="69"/>
  <c r="T162" i="69" s="1"/>
  <c r="T167" i="69" s="1"/>
  <c r="AF472" i="64" a="1"/>
  <c r="AF472" i="64" s="1"/>
  <c r="AF466" i="64" a="1"/>
  <c r="AF466" i="64" s="1"/>
  <c r="S173" i="69"/>
  <c r="S175" i="69" s="1"/>
  <c r="AF1695" i="64" a="1"/>
  <c r="AF1695"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1" i="64" a="1"/>
  <c r="AF1721" i="64" s="1"/>
  <c r="AF1719" i="64" a="1"/>
  <c r="AF1719"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96" i="64" a="1"/>
  <c r="AF1361" i="64" a="1"/>
  <c r="AF1467" i="64" a="1"/>
  <c r="AF1087" i="64" a="1"/>
  <c r="AF1612" i="64" a="1"/>
  <c r="AF1696" i="64" a="1"/>
  <c r="AF1333" i="64" a="1"/>
  <c r="AF670" i="64" a="1"/>
  <c r="AF946" i="64" a="1"/>
  <c r="AF1431" i="64" a="1"/>
  <c r="AF1720" i="64" a="1"/>
  <c r="AF1239" i="64" a="1"/>
  <c r="AF1263" i="64" a="1"/>
  <c r="BH516" i="64" l="1"/>
  <c r="BH512" i="64"/>
  <c r="BI507" i="64"/>
  <c r="BI499" i="64"/>
  <c r="BJ1895" i="64" a="1"/>
  <c r="BJ1895" i="64" s="1"/>
  <c r="BJ1888" i="64" s="1"/>
  <c r="BJ1889" i="64" s="1"/>
  <c r="AF177" i="64"/>
  <c r="AF1720" i="64"/>
  <c r="AE1404" i="64"/>
  <c r="K621" i="64"/>
  <c r="L621" i="64"/>
  <c r="M621" i="64"/>
  <c r="N621" i="64"/>
  <c r="O621" i="64"/>
  <c r="P621" i="64"/>
  <c r="AF1696" i="64"/>
  <c r="AF1361" i="64"/>
  <c r="AF1333" i="64"/>
  <c r="AF1396" i="64"/>
  <c r="AF1467" i="64"/>
  <c r="AF1431" i="64"/>
  <c r="AF1239" i="64"/>
  <c r="AF1263" i="64"/>
  <c r="AF1612" i="64"/>
  <c r="AF1087" i="64"/>
  <c r="AF946" i="64"/>
  <c r="AF670" i="64"/>
  <c r="AF1991" i="64"/>
  <c r="AG1466" i="64" a="1"/>
  <c r="AG1466" i="64" s="1"/>
  <c r="AG1430" i="64" a="1"/>
  <c r="AG1430" i="64" s="1"/>
  <c r="AG1395" i="64" a="1"/>
  <c r="AG1395" i="64" s="1"/>
  <c r="AG1983" i="64" a="1"/>
  <c r="AG1983" i="64" s="1"/>
  <c r="AG1360" i="64" a="1"/>
  <c r="AG1360" i="64" s="1"/>
  <c r="AG2017" i="64" a="1"/>
  <c r="AG2017" i="64" s="1"/>
  <c r="U129" i="69"/>
  <c r="U132" i="69" s="1"/>
  <c r="U157" i="69" s="1"/>
  <c r="T142" i="69"/>
  <c r="T146" i="69" s="1"/>
  <c r="T148" i="69" s="1"/>
  <c r="T136" i="69"/>
  <c r="AG472" i="64" a="1"/>
  <c r="AG472" i="64" s="1"/>
  <c r="AG466" i="64" a="1"/>
  <c r="AG466" i="64" s="1"/>
  <c r="AG1695" i="64" a="1"/>
  <c r="AG1695"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19" i="64" a="1"/>
  <c r="AG1719" i="64" s="1"/>
  <c r="AG1240" i="64" a="1"/>
  <c r="AG1240" i="64" s="1"/>
  <c r="AG647" i="64" a="1"/>
  <c r="AG647" i="64" s="1"/>
  <c r="AG1262" i="64" a="1"/>
  <c r="AG1262" i="64" s="1"/>
  <c r="AG1238" i="64" a="1"/>
  <c r="AG1238" i="64" s="1"/>
  <c r="AG1613" i="64" a="1"/>
  <c r="AG1613" i="64" s="1"/>
  <c r="AG1332" i="64" a="1"/>
  <c r="AG1332" i="64" s="1"/>
  <c r="AG1619" i="64" a="1"/>
  <c r="AG1619" i="64" s="1"/>
  <c r="AG1721" i="64" a="1"/>
  <c r="AG1721"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946" i="64" a="1"/>
  <c r="AG1720" i="64" a="1"/>
  <c r="AG1333" i="64" a="1"/>
  <c r="AG1612" i="64" a="1"/>
  <c r="AG1239" i="64" a="1"/>
  <c r="AG1696" i="64" a="1"/>
  <c r="AG1361" i="64" a="1"/>
  <c r="AG1263" i="64" a="1"/>
  <c r="AG670" i="64" a="1"/>
  <c r="AG1467" i="64" a="1"/>
  <c r="AG1431" i="64" a="1"/>
  <c r="AG1087" i="64" a="1"/>
  <c r="AG1396" i="64" a="1"/>
  <c r="BI508" i="64" l="1"/>
  <c r="BI510" i="64" s="1"/>
  <c r="BI500" i="64" s="1"/>
  <c r="BI502" i="64" s="1"/>
  <c r="BI503" i="64" s="1"/>
  <c r="AG177" i="64"/>
  <c r="AG1720" i="64"/>
  <c r="AF1404" i="64"/>
  <c r="AG1361" i="64"/>
  <c r="AG1333" i="64"/>
  <c r="AG1431" i="64"/>
  <c r="AG1696" i="64"/>
  <c r="AG1396" i="64"/>
  <c r="AG1467" i="64"/>
  <c r="AG1239" i="64"/>
  <c r="AG1263" i="64"/>
  <c r="AG1612" i="64"/>
  <c r="AG1087" i="64"/>
  <c r="AG946" i="64"/>
  <c r="AG670" i="64"/>
  <c r="BK1885" i="64"/>
  <c r="BK1891" i="64" s="1"/>
  <c r="AG1991" i="64"/>
  <c r="AH1466" i="64" a="1"/>
  <c r="AH1466" i="64" s="1"/>
  <c r="AH1430" i="64" a="1"/>
  <c r="AH1430" i="64" s="1"/>
  <c r="AH1395" i="64" a="1"/>
  <c r="AH1395" i="64" s="1"/>
  <c r="AH1983" i="64" a="1"/>
  <c r="AH1983" i="64" s="1"/>
  <c r="AH1360" i="64" a="1"/>
  <c r="AH1360" i="64" s="1"/>
  <c r="AH2017" i="64" a="1"/>
  <c r="AH2017" i="64" s="1"/>
  <c r="T152" i="69"/>
  <c r="U134" i="69"/>
  <c r="U135" i="69" s="1"/>
  <c r="V129" i="69" s="1"/>
  <c r="AH472" i="64" a="1"/>
  <c r="AH472" i="64" s="1"/>
  <c r="AH466" i="64" a="1"/>
  <c r="AH466" i="64" s="1"/>
  <c r="S115" i="69"/>
  <c r="S118" i="69" s="1"/>
  <c r="S125" i="69" s="1"/>
  <c r="U161" i="69"/>
  <c r="U162" i="69" s="1"/>
  <c r="AH1695" i="64" a="1"/>
  <c r="AH1695"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1" i="64" a="1"/>
  <c r="AH1721" i="64" s="1"/>
  <c r="AH1216" i="64" a="1"/>
  <c r="AH1216" i="64" s="1"/>
  <c r="AH1719" i="64" a="1"/>
  <c r="AH1719"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087" i="64" a="1"/>
  <c r="AH1720" i="64" a="1"/>
  <c r="AH1239" i="64" a="1"/>
  <c r="AH1431" i="64" a="1"/>
  <c r="AH946" i="64" a="1"/>
  <c r="AH1263" i="64" a="1"/>
  <c r="AH1396" i="64" a="1"/>
  <c r="AH670" i="64" a="1"/>
  <c r="AH1612" i="64" a="1"/>
  <c r="AH1467" i="64" a="1"/>
  <c r="AH1333" i="64" a="1"/>
  <c r="AH1361" i="64" a="1"/>
  <c r="AH1696" i="64" a="1"/>
  <c r="BI511" i="64" l="1"/>
  <c r="BI516" i="64" s="1"/>
  <c r="BI504" i="64"/>
  <c r="BJ496" i="64"/>
  <c r="BJ499" i="64" s="1"/>
  <c r="BK1895" i="64" a="1"/>
  <c r="BK1895" i="64" s="1"/>
  <c r="BK1888" i="64" s="1"/>
  <c r="BK1889" i="64" s="1"/>
  <c r="AH177" i="64"/>
  <c r="AH1720" i="64"/>
  <c r="AG1404" i="64"/>
  <c r="AH1396" i="64"/>
  <c r="AH1467" i="64"/>
  <c r="AH1361" i="64"/>
  <c r="AH1333" i="64"/>
  <c r="AH1431" i="64"/>
  <c r="AH1696" i="64"/>
  <c r="AH1239" i="64"/>
  <c r="AH1263" i="64"/>
  <c r="AH1612" i="64"/>
  <c r="AH1087" i="64"/>
  <c r="AH946" i="64"/>
  <c r="AH670" i="64"/>
  <c r="AH1991" i="64"/>
  <c r="AI1466" i="64" a="1"/>
  <c r="AI1466" i="64" s="1"/>
  <c r="AI1430" i="64" a="1"/>
  <c r="AI1430" i="64" s="1"/>
  <c r="AI1395" i="64" a="1"/>
  <c r="AI1395" i="64" s="1"/>
  <c r="AI1983" i="64" a="1"/>
  <c r="AI1983" i="64" s="1"/>
  <c r="AI1360" i="64" a="1"/>
  <c r="AI1360" i="64" s="1"/>
  <c r="AI2017" i="64" a="1"/>
  <c r="AI2017" i="64" s="1"/>
  <c r="AI472" i="64" a="1"/>
  <c r="AI472" i="64" s="1"/>
  <c r="AI466" i="64" a="1"/>
  <c r="AI466" i="64" s="1"/>
  <c r="U140" i="69"/>
  <c r="U150" i="69" s="1"/>
  <c r="U136" i="69"/>
  <c r="U142" i="69"/>
  <c r="U152" i="69" s="1"/>
  <c r="V134" i="69"/>
  <c r="V132" i="69"/>
  <c r="V157" i="69" s="1"/>
  <c r="AI1695" i="64" a="1"/>
  <c r="AI1695"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19" i="64" a="1"/>
  <c r="AI1719"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1" i="64" a="1"/>
  <c r="AI1721"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612" i="64" a="1"/>
  <c r="AI1396" i="64" a="1"/>
  <c r="AI1696" i="64" a="1"/>
  <c r="AI670" i="64" a="1"/>
  <c r="AI1087" i="64" a="1"/>
  <c r="AI1361" i="64" a="1"/>
  <c r="AI1467" i="64" a="1"/>
  <c r="AI1720" i="64" a="1"/>
  <c r="AI1239" i="64" a="1"/>
  <c r="AI1333" i="64" a="1"/>
  <c r="AI1263" i="64" a="1"/>
  <c r="AI946" i="64" a="1"/>
  <c r="AI1431" i="64" a="1"/>
  <c r="BI512" i="64" l="1"/>
  <c r="BJ507" i="64"/>
  <c r="BJ508" i="64"/>
  <c r="BJ510" i="64" s="1"/>
  <c r="BJ500" i="64" s="1"/>
  <c r="BJ502" i="64" s="1"/>
  <c r="BJ503" i="64" s="1"/>
  <c r="AI177" i="64"/>
  <c r="AI1720" i="64"/>
  <c r="AH1404" i="64"/>
  <c r="AD193" i="64"/>
  <c r="AI1431" i="64"/>
  <c r="AI1361" i="64"/>
  <c r="AI1396" i="64"/>
  <c r="AI1467" i="64"/>
  <c r="AI1696" i="64"/>
  <c r="AI1333" i="64"/>
  <c r="AI1239" i="64"/>
  <c r="AI1263" i="64"/>
  <c r="AI1612" i="64"/>
  <c r="AI1087" i="64"/>
  <c r="AI946" i="64"/>
  <c r="AI670" i="64"/>
  <c r="BL1885" i="64"/>
  <c r="BL1891" i="64" s="1"/>
  <c r="AI1991" i="64"/>
  <c r="AJ1466" i="64" a="1"/>
  <c r="AJ1466" i="64" s="1"/>
  <c r="AJ1430" i="64" a="1"/>
  <c r="AJ1430" i="64" s="1"/>
  <c r="AJ1395" i="64" a="1"/>
  <c r="AJ1395" i="64" s="1"/>
  <c r="AJ1983" i="64" a="1"/>
  <c r="AJ1983" i="64" s="1"/>
  <c r="AJ1360" i="64" a="1"/>
  <c r="AJ1360" i="64" s="1"/>
  <c r="AJ2017" i="64" a="1"/>
  <c r="AJ2017" i="64" s="1"/>
  <c r="AJ466" i="64" a="1"/>
  <c r="AJ466" i="64" s="1"/>
  <c r="AJ472" i="64" a="1"/>
  <c r="AJ472" i="64" s="1"/>
  <c r="U146" i="69"/>
  <c r="U148" i="69" s="1"/>
  <c r="T117" i="69"/>
  <c r="T118" i="69" s="1"/>
  <c r="U112" i="69" s="1"/>
  <c r="V135" i="69"/>
  <c r="V142" i="69" s="1"/>
  <c r="AJ1695" i="64" a="1"/>
  <c r="AJ1695"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19" i="64" a="1"/>
  <c r="AJ1719" i="64" s="1"/>
  <c r="AJ1334" i="64" a="1"/>
  <c r="AJ1334" i="64" s="1"/>
  <c r="AJ645" i="64" a="1"/>
  <c r="AJ645" i="64" s="1"/>
  <c r="AJ1238" i="64" a="1"/>
  <c r="AJ1238" i="64" s="1"/>
  <c r="AJ647" i="64" a="1"/>
  <c r="AJ647" i="64" s="1"/>
  <c r="AJ1216" i="64" a="1"/>
  <c r="AJ1216" i="64" s="1"/>
  <c r="AJ1262" i="64" a="1"/>
  <c r="AJ1262" i="64" s="1"/>
  <c r="AJ1721" i="64" a="1"/>
  <c r="AJ1721"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333" i="64" a="1"/>
  <c r="AJ1263" i="64" a="1"/>
  <c r="AJ1239" i="64" a="1"/>
  <c r="AJ1467" i="64" a="1"/>
  <c r="AJ1361" i="64" a="1"/>
  <c r="AJ1087" i="64" a="1"/>
  <c r="AJ1431" i="64" a="1"/>
  <c r="AJ1612" i="64" a="1"/>
  <c r="AJ1396" i="64" a="1"/>
  <c r="AJ1720" i="64" a="1"/>
  <c r="AJ670" i="64" a="1"/>
  <c r="AJ1696" i="64" a="1"/>
  <c r="AJ946" i="64" a="1"/>
  <c r="BJ504" i="64" l="1"/>
  <c r="BK496" i="64"/>
  <c r="BK499" i="64" s="1"/>
  <c r="BJ511" i="64"/>
  <c r="BL1895" i="64" a="1"/>
  <c r="BL1895" i="64" s="1"/>
  <c r="BL1888" i="64" s="1"/>
  <c r="BL1889" i="64" s="1"/>
  <c r="AJ177" i="64"/>
  <c r="AJ1720" i="64"/>
  <c r="AE193" i="64"/>
  <c r="AI1404" i="64"/>
  <c r="AJ1396" i="64"/>
  <c r="AJ1696" i="64"/>
  <c r="AJ1361" i="64"/>
  <c r="AJ1333" i="64"/>
  <c r="AJ1467" i="64"/>
  <c r="AJ1431" i="64"/>
  <c r="AJ1239" i="64"/>
  <c r="AJ1263" i="64"/>
  <c r="AJ1612" i="64"/>
  <c r="AJ1087" i="64"/>
  <c r="AJ946" i="64"/>
  <c r="AJ670" i="64"/>
  <c r="AJ1991" i="64"/>
  <c r="AK1430" i="64" a="1"/>
  <c r="AK1430" i="64" s="1"/>
  <c r="AK1395" i="64" a="1"/>
  <c r="AK1395" i="64" s="1"/>
  <c r="AK1466" i="64" a="1"/>
  <c r="AK1466" i="64" s="1"/>
  <c r="AK1983" i="64" a="1"/>
  <c r="AK1983" i="64" s="1"/>
  <c r="AK1360" i="64" a="1"/>
  <c r="AK1360" i="64" s="1"/>
  <c r="AK2017" i="64" a="1"/>
  <c r="AK2017" i="64" s="1"/>
  <c r="AK466" i="64" a="1"/>
  <c r="AK466" i="64" s="1"/>
  <c r="AK472" i="64" a="1"/>
  <c r="AK472" i="64" s="1"/>
  <c r="V136" i="69"/>
  <c r="W129" i="69"/>
  <c r="W132" i="69" s="1"/>
  <c r="W157" i="69" s="1"/>
  <c r="V140" i="69"/>
  <c r="V150" i="69" s="1"/>
  <c r="T123" i="69"/>
  <c r="T125" i="69"/>
  <c r="T119" i="69"/>
  <c r="V152" i="69"/>
  <c r="V146" i="69"/>
  <c r="V148" i="69" s="1"/>
  <c r="AK1695" i="64" a="1"/>
  <c r="AK1695"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1" i="64" a="1"/>
  <c r="AK1721" i="64" s="1"/>
  <c r="AK1216" i="64" a="1"/>
  <c r="AK1216" i="64" s="1"/>
  <c r="AK647" i="64" a="1"/>
  <c r="AK647" i="64" s="1"/>
  <c r="AK1238" i="64" a="1"/>
  <c r="AK1238" i="64" s="1"/>
  <c r="AK645" i="64" a="1"/>
  <c r="AK645" i="64" s="1"/>
  <c r="AK1719" i="64" a="1"/>
  <c r="AK1719"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696" i="64" a="1"/>
  <c r="AK1361" i="64" a="1"/>
  <c r="AK670" i="64" a="1"/>
  <c r="AK1431" i="64" a="1"/>
  <c r="AK1612" i="64" a="1"/>
  <c r="AK946" i="64" a="1"/>
  <c r="AK1467" i="64" a="1"/>
  <c r="AK1720" i="64" a="1"/>
  <c r="AK1263" i="64" a="1"/>
  <c r="AK1396" i="64" a="1"/>
  <c r="AK1239" i="64" a="1"/>
  <c r="AK1333" i="64" a="1"/>
  <c r="AK1087" i="64" a="1"/>
  <c r="BJ516" i="64" l="1"/>
  <c r="BK507" i="64"/>
  <c r="BJ512" i="64"/>
  <c r="BK508" i="64"/>
  <c r="BK510" i="64" s="1"/>
  <c r="BK500" i="64" s="1"/>
  <c r="BK502" i="64" s="1"/>
  <c r="BK503" i="64" s="1"/>
  <c r="AK177" i="64"/>
  <c r="AK1720" i="64"/>
  <c r="AJ1404" i="64"/>
  <c r="AK1361" i="64"/>
  <c r="AK1396" i="64"/>
  <c r="AK1333" i="64"/>
  <c r="AK1696" i="64"/>
  <c r="AK1467" i="64"/>
  <c r="AK1431" i="64"/>
  <c r="AK1239" i="64"/>
  <c r="AK1263" i="64"/>
  <c r="AK1612" i="64"/>
  <c r="AK1087" i="64"/>
  <c r="AK946" i="64"/>
  <c r="AK670" i="64"/>
  <c r="BM1885" i="64"/>
  <c r="BM1891" i="64" s="1"/>
  <c r="S1668" i="64"/>
  <c r="T948" i="64"/>
  <c r="T467" i="64"/>
  <c r="S467" i="64"/>
  <c r="S948" i="64"/>
  <c r="AK1991" i="64"/>
  <c r="AL1430" i="64" a="1"/>
  <c r="AL1430" i="64" s="1"/>
  <c r="AL1466" i="64" a="1"/>
  <c r="AL1466" i="64" s="1"/>
  <c r="AL1395" i="64" a="1"/>
  <c r="AL1395" i="64" s="1"/>
  <c r="AL1983" i="64" a="1"/>
  <c r="AL1983" i="64" s="1"/>
  <c r="AL1360" i="64" a="1"/>
  <c r="AL1360" i="64" s="1"/>
  <c r="AL2017" i="64" a="1"/>
  <c r="AL2017" i="64" s="1"/>
  <c r="W134" i="69"/>
  <c r="W135" i="69" s="1"/>
  <c r="W140" i="69" s="1"/>
  <c r="W150" i="69" s="1"/>
  <c r="AL472" i="64" a="1"/>
  <c r="AL472" i="64" s="1"/>
  <c r="AL466" i="64" a="1"/>
  <c r="AL466" i="64" s="1"/>
  <c r="AL1695" i="64" a="1"/>
  <c r="AL1695"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1" i="64" a="1"/>
  <c r="AL1721" i="64" s="1"/>
  <c r="AL1332" i="64" a="1"/>
  <c r="AL1332" i="64" s="1"/>
  <c r="AL1613" i="64" a="1"/>
  <c r="AL1613" i="64" s="1"/>
  <c r="AL1262" i="64" a="1"/>
  <c r="AL1262" i="64" s="1"/>
  <c r="AL1240" i="64" a="1"/>
  <c r="AL1240" i="64" s="1"/>
  <c r="AL1238" i="64" a="1"/>
  <c r="AL1238" i="64" s="1"/>
  <c r="AL1719" i="64" a="1"/>
  <c r="AL1719"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431" i="64" a="1"/>
  <c r="AL1720" i="64" a="1"/>
  <c r="AL1696" i="64" a="1"/>
  <c r="AL1612" i="64" a="1"/>
  <c r="AL1263" i="64" a="1"/>
  <c r="AL1467" i="64" a="1"/>
  <c r="AL1239" i="64" a="1"/>
  <c r="AL946" i="64" a="1"/>
  <c r="AL670" i="64" a="1"/>
  <c r="AL1333" i="64" a="1"/>
  <c r="AL1087" i="64" a="1"/>
  <c r="AL1396" i="64" a="1"/>
  <c r="AL1361" i="64" a="1"/>
  <c r="BK504" i="64" l="1"/>
  <c r="BL496" i="64"/>
  <c r="BL499" i="64" s="1"/>
  <c r="BK511" i="64"/>
  <c r="BM1895" i="64" a="1"/>
  <c r="BM1895" i="64" s="1"/>
  <c r="BM1888" i="64" s="1"/>
  <c r="BM1889" i="64" s="1"/>
  <c r="AL177" i="64"/>
  <c r="AL1720" i="64"/>
  <c r="AK1404" i="64"/>
  <c r="AL1396" i="64"/>
  <c r="AL1696" i="64"/>
  <c r="AL1467" i="64"/>
  <c r="AL1431" i="64"/>
  <c r="AL1361" i="64"/>
  <c r="AL1333" i="64"/>
  <c r="AL1239" i="64"/>
  <c r="AL1263" i="64"/>
  <c r="AL1612" i="64"/>
  <c r="AL1087" i="64"/>
  <c r="AL946" i="64"/>
  <c r="AL670" i="64"/>
  <c r="S468" i="64"/>
  <c r="S1669" i="64"/>
  <c r="U948" i="64"/>
  <c r="U467" i="64"/>
  <c r="S1089" i="64"/>
  <c r="AL1991" i="64"/>
  <c r="AM1466" i="64" a="1"/>
  <c r="AM1466" i="64" s="1"/>
  <c r="AM1395" i="64" a="1"/>
  <c r="AM1395" i="64" s="1"/>
  <c r="AM1430" i="64" a="1"/>
  <c r="AM1430" i="64" s="1"/>
  <c r="AM1983" i="64" a="1"/>
  <c r="AM1983" i="64" s="1"/>
  <c r="AM1360" i="64" a="1"/>
  <c r="AM1360" i="64" s="1"/>
  <c r="AM2017" i="64" a="1"/>
  <c r="AM2017" i="64" s="1"/>
  <c r="W161" i="69"/>
  <c r="W162" i="69" s="1"/>
  <c r="AM472" i="64" a="1"/>
  <c r="AM472" i="64" s="1"/>
  <c r="AM466" i="64" a="1"/>
  <c r="AM466" i="64" s="1"/>
  <c r="W136" i="69"/>
  <c r="X129" i="69"/>
  <c r="X134" i="69" s="1"/>
  <c r="W142" i="69"/>
  <c r="W152" i="69" s="1"/>
  <c r="AM1695" i="64" a="1"/>
  <c r="AM1695"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1" i="64" a="1"/>
  <c r="AM1721" i="64" s="1"/>
  <c r="AM647" i="64" a="1"/>
  <c r="AM647" i="64" s="1"/>
  <c r="AM1240" i="64" a="1"/>
  <c r="AM1240" i="64" s="1"/>
  <c r="AM1613" i="64" a="1"/>
  <c r="AM1613" i="64" s="1"/>
  <c r="AM1334" i="64" a="1"/>
  <c r="AM1334" i="64" s="1"/>
  <c r="AM1238" i="64" a="1"/>
  <c r="AM1238" i="64" s="1"/>
  <c r="AM1216" i="64" a="1"/>
  <c r="AM1216" i="64" s="1"/>
  <c r="AM1719" i="64" a="1"/>
  <c r="AM1719"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696" i="64" a="1"/>
  <c r="AM1720" i="64" a="1"/>
  <c r="AM1239" i="64" a="1"/>
  <c r="AM1396" i="64" a="1"/>
  <c r="AM1333" i="64" a="1"/>
  <c r="AM1431" i="64" a="1"/>
  <c r="AM1087" i="64" a="1"/>
  <c r="AM1263" i="64" a="1"/>
  <c r="AM1467" i="64" a="1"/>
  <c r="AM670" i="64" a="1"/>
  <c r="AM1361" i="64" a="1"/>
  <c r="AM946" i="64" a="1"/>
  <c r="AM1612" i="64" a="1"/>
  <c r="BK516" i="64" l="1"/>
  <c r="BK512" i="64"/>
  <c r="BL507" i="64"/>
  <c r="BL508" i="64"/>
  <c r="BL510" i="64" s="1"/>
  <c r="BL500" i="64" s="1"/>
  <c r="BL502" i="64" s="1"/>
  <c r="BL503" i="64" s="1"/>
  <c r="S1670" i="64"/>
  <c r="AM177" i="64"/>
  <c r="AM1720" i="64"/>
  <c r="AL1404" i="64"/>
  <c r="AM1361" i="64"/>
  <c r="AM1333" i="64"/>
  <c r="AM1396" i="64"/>
  <c r="AM1431" i="64"/>
  <c r="AM1467" i="64"/>
  <c r="AM1696" i="64"/>
  <c r="AM1239" i="64"/>
  <c r="AM1263" i="64"/>
  <c r="AM1612" i="64"/>
  <c r="AM1087" i="64"/>
  <c r="AM946" i="64"/>
  <c r="AM670" i="64"/>
  <c r="S469" i="64"/>
  <c r="T464" i="64"/>
  <c r="T468" i="64" s="1"/>
  <c r="S473" i="64"/>
  <c r="BN1885" i="64"/>
  <c r="T1614" i="64"/>
  <c r="V948" i="64"/>
  <c r="V467" i="64"/>
  <c r="T1089" i="64"/>
  <c r="AM1991" i="64"/>
  <c r="AN1466" i="64" a="1"/>
  <c r="AN1466" i="64" s="1"/>
  <c r="AN1430" i="64" a="1"/>
  <c r="AN1430" i="64" s="1"/>
  <c r="AN1395" i="64" a="1"/>
  <c r="AN1395" i="64" s="1"/>
  <c r="AN1983" i="64" a="1"/>
  <c r="AN1983" i="64" s="1"/>
  <c r="AN1360" i="64" a="1"/>
  <c r="AN1360" i="64" s="1"/>
  <c r="AN2017" i="64" a="1"/>
  <c r="AN2017" i="64" s="1"/>
  <c r="W146" i="69"/>
  <c r="W148" i="69" s="1"/>
  <c r="V115" i="69"/>
  <c r="V118" i="69" s="1"/>
  <c r="V125" i="69" s="1"/>
  <c r="AN472" i="64" a="1"/>
  <c r="AN472" i="64" s="1"/>
  <c r="AN466" i="64" a="1"/>
  <c r="AN466" i="64" s="1"/>
  <c r="X132" i="69"/>
  <c r="X157" i="69" s="1"/>
  <c r="AN1695" i="64" a="1"/>
  <c r="AN1695"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1" i="64" a="1"/>
  <c r="AN1721" i="64" s="1"/>
  <c r="AN1719" i="64" a="1"/>
  <c r="AN1719"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333" i="64" a="1"/>
  <c r="AN1467" i="64" a="1"/>
  <c r="AN1696" i="64" a="1"/>
  <c r="AN1396" i="64" a="1"/>
  <c r="AN946" i="64" a="1"/>
  <c r="AN1720" i="64" a="1"/>
  <c r="AN1361" i="64" a="1"/>
  <c r="AN1431" i="64" a="1"/>
  <c r="AN1263" i="64" a="1"/>
  <c r="AN1612" i="64" a="1"/>
  <c r="AN1239" i="64" a="1"/>
  <c r="AN1087" i="64" a="1"/>
  <c r="AN670" i="64" a="1"/>
  <c r="BL504" i="64" l="1"/>
  <c r="BM496" i="64"/>
  <c r="BM499" i="64" s="1"/>
  <c r="BL511" i="64"/>
  <c r="AN177" i="64"/>
  <c r="AN1720" i="64"/>
  <c r="AM1404" i="64"/>
  <c r="AN1333" i="64"/>
  <c r="AN1396" i="64"/>
  <c r="AN1431" i="64"/>
  <c r="AN1467" i="64"/>
  <c r="AN1696" i="64"/>
  <c r="AN1361" i="64"/>
  <c r="AN1239" i="64"/>
  <c r="AN1263" i="64"/>
  <c r="AN1612" i="64"/>
  <c r="AN1087" i="64"/>
  <c r="AN946" i="64"/>
  <c r="AN670" i="64"/>
  <c r="U464" i="64"/>
  <c r="U468" i="64" s="1"/>
  <c r="U473" i="64" s="1"/>
  <c r="T469" i="64"/>
  <c r="T473" i="64"/>
  <c r="T571" i="64"/>
  <c r="K571" i="64" s="1"/>
  <c r="BN1891" i="64"/>
  <c r="W948" i="64"/>
  <c r="W467" i="64"/>
  <c r="U1089" i="64"/>
  <c r="AN1991" i="64"/>
  <c r="AO1466" i="64" a="1"/>
  <c r="AO1466" i="64" s="1"/>
  <c r="AO1430" i="64" a="1"/>
  <c r="AO1430" i="64" s="1"/>
  <c r="AO1395" i="64" a="1"/>
  <c r="AO1395" i="64" s="1"/>
  <c r="AO1983" i="64" a="1"/>
  <c r="AO1983" i="64" s="1"/>
  <c r="AO1360" i="64" a="1"/>
  <c r="AO1360" i="64" s="1"/>
  <c r="AO2017" i="64" a="1"/>
  <c r="AO2017" i="64" s="1"/>
  <c r="AO472" i="64" a="1"/>
  <c r="AO472" i="64" s="1"/>
  <c r="AO466" i="64" a="1"/>
  <c r="AO466" i="64" s="1"/>
  <c r="X135" i="69"/>
  <c r="X136" i="69" s="1"/>
  <c r="AO1695" i="64" a="1"/>
  <c r="AO1695"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1" i="64" a="1"/>
  <c r="AO1721" i="64" s="1"/>
  <c r="AO645" i="64" a="1"/>
  <c r="AO645" i="64" s="1"/>
  <c r="AO1719" i="64" a="1"/>
  <c r="AO1719"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087" i="64" a="1"/>
  <c r="AO670" i="64" a="1"/>
  <c r="AO1333" i="64" a="1"/>
  <c r="AO1612" i="64" a="1"/>
  <c r="AO1239" i="64" a="1"/>
  <c r="AO1263" i="64" a="1"/>
  <c r="AO1396" i="64" a="1"/>
  <c r="AO1431" i="64" a="1"/>
  <c r="AO1696" i="64" a="1"/>
  <c r="AO1361" i="64" a="1"/>
  <c r="AO1467" i="64" a="1"/>
  <c r="AO1720" i="64" a="1"/>
  <c r="AO946" i="64" a="1"/>
  <c r="BL512" i="64" l="1"/>
  <c r="BM507" i="64"/>
  <c r="BL516" i="64"/>
  <c r="BM508" i="64"/>
  <c r="BM510" i="64" s="1"/>
  <c r="BM500" i="64" s="1"/>
  <c r="BM502" i="64" s="1"/>
  <c r="BM503" i="64" s="1"/>
  <c r="BN1895" i="64" a="1"/>
  <c r="BN1895" i="64" s="1"/>
  <c r="BN1888" i="64" s="1"/>
  <c r="BN1889" i="64" s="1"/>
  <c r="N1889" i="64" s="1"/>
  <c r="AO177" i="64"/>
  <c r="AO1720" i="64"/>
  <c r="AN1404" i="64"/>
  <c r="AO1396" i="64"/>
  <c r="AO1361" i="64"/>
  <c r="AO1333" i="64"/>
  <c r="AO1431" i="64"/>
  <c r="AO1696" i="64"/>
  <c r="AO1467" i="64"/>
  <c r="AO1239" i="64"/>
  <c r="AO1263" i="64"/>
  <c r="AO1612" i="64"/>
  <c r="AO1087" i="64"/>
  <c r="AO946" i="64"/>
  <c r="AO670" i="64"/>
  <c r="U469" i="64"/>
  <c r="V464" i="64"/>
  <c r="V468" i="64" s="1"/>
  <c r="S574" i="64"/>
  <c r="X948" i="64"/>
  <c r="X467" i="64"/>
  <c r="V1089" i="64"/>
  <c r="U1614" i="64"/>
  <c r="S1698" i="64"/>
  <c r="AP1466" i="64" a="1"/>
  <c r="AP1466" i="64" s="1"/>
  <c r="AP1430" i="64" a="1"/>
  <c r="AP1430" i="64" s="1"/>
  <c r="AP1395" i="64" a="1"/>
  <c r="AP1395" i="64" s="1"/>
  <c r="AO1991" i="64"/>
  <c r="AP1983" i="64" a="1"/>
  <c r="AP1983" i="64" s="1"/>
  <c r="AP1360" i="64" a="1"/>
  <c r="AP1360" i="64" s="1"/>
  <c r="AP2017" i="64" a="1"/>
  <c r="AP2017" i="64" s="1"/>
  <c r="AP472" i="64" a="1"/>
  <c r="AP472" i="64" s="1"/>
  <c r="AP466" i="64" a="1"/>
  <c r="AP466" i="64" s="1"/>
  <c r="X140" i="69"/>
  <c r="X150" i="69" s="1"/>
  <c r="Y129" i="69"/>
  <c r="Y134" i="69" s="1"/>
  <c r="X142" i="69"/>
  <c r="X146" i="69" s="1"/>
  <c r="X148" i="69" s="1"/>
  <c r="AP1695" i="64" a="1"/>
  <c r="AP1695"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1" i="64" a="1"/>
  <c r="AP1721" i="64" s="1"/>
  <c r="AP1216" i="64" a="1"/>
  <c r="AP1216" i="64" s="1"/>
  <c r="AP647" i="64" a="1"/>
  <c r="AP647" i="64" s="1"/>
  <c r="AP1332" i="64" a="1"/>
  <c r="AP1332" i="64" s="1"/>
  <c r="AP1613" i="64" a="1"/>
  <c r="AP1613" i="64" s="1"/>
  <c r="AP1262" i="64" a="1"/>
  <c r="AP1262" i="64" s="1"/>
  <c r="AP1719" i="64" a="1"/>
  <c r="AP1719"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720" i="64" a="1"/>
  <c r="AP1612" i="64" a="1"/>
  <c r="AP1333" i="64" a="1"/>
  <c r="AP1361" i="64" a="1"/>
  <c r="AP1087" i="64" a="1"/>
  <c r="AP1696" i="64" a="1"/>
  <c r="AP1239" i="64" a="1"/>
  <c r="AP1467" i="64" a="1"/>
  <c r="AP946" i="64" a="1"/>
  <c r="AP1431" i="64" a="1"/>
  <c r="AP1263" i="64" a="1"/>
  <c r="AP670" i="64" a="1"/>
  <c r="AP1396" i="64" a="1"/>
  <c r="BM504" i="64" l="1"/>
  <c r="BN496" i="64"/>
  <c r="BN499" i="64" s="1"/>
  <c r="BM511" i="64"/>
  <c r="AP177" i="64"/>
  <c r="AP1720" i="64"/>
  <c r="AO1404" i="64"/>
  <c r="S572" i="64"/>
  <c r="S576" i="64" s="1"/>
  <c r="AP1333" i="64"/>
  <c r="AP1696" i="64"/>
  <c r="L1696" i="64" s="1"/>
  <c r="AP1361" i="64"/>
  <c r="L1361" i="64" s="1"/>
  <c r="AP1396" i="64"/>
  <c r="AP1431" i="64"/>
  <c r="L1431" i="64" s="1"/>
  <c r="AP1467" i="64"/>
  <c r="AP1239" i="64"/>
  <c r="L1239" i="64" s="1"/>
  <c r="AP1263" i="64"/>
  <c r="AP1612" i="64"/>
  <c r="AP1087" i="64"/>
  <c r="L1087" i="64" s="1"/>
  <c r="AP946" i="64"/>
  <c r="L946" i="64" s="1"/>
  <c r="AP670" i="64"/>
  <c r="V473" i="64"/>
  <c r="V469" i="64"/>
  <c r="W464" i="64"/>
  <c r="W468" i="64" s="1"/>
  <c r="T574" i="64"/>
  <c r="T572" i="64" s="1"/>
  <c r="U571" i="64"/>
  <c r="BO1885" i="64"/>
  <c r="U574" i="64"/>
  <c r="V571" i="64"/>
  <c r="Y948" i="64"/>
  <c r="Y467" i="64"/>
  <c r="W1089" i="64"/>
  <c r="AP1991" i="64"/>
  <c r="L1991" i="64" s="1"/>
  <c r="AQ1466" i="64" a="1"/>
  <c r="AQ1466" i="64" s="1"/>
  <c r="AQ1430" i="64" a="1"/>
  <c r="AQ1430" i="64" s="1"/>
  <c r="AQ1395" i="64" a="1"/>
  <c r="AQ1395" i="64" s="1"/>
  <c r="AQ1983" i="64" a="1"/>
  <c r="AQ1983" i="64" s="1"/>
  <c r="AQ1360" i="64" a="1"/>
  <c r="AQ1360" i="64" s="1"/>
  <c r="AQ2017" i="64" a="1"/>
  <c r="AQ2017" i="64" s="1"/>
  <c r="X152" i="69"/>
  <c r="AQ472" i="64" a="1"/>
  <c r="AQ472" i="64" s="1"/>
  <c r="AQ466" i="64" a="1"/>
  <c r="AQ466" i="64" s="1"/>
  <c r="Y132" i="69"/>
  <c r="Y157" i="69" s="1"/>
  <c r="AK17" i="69"/>
  <c r="AK18" i="69" s="1"/>
  <c r="AQ1695" i="64" a="1"/>
  <c r="AQ1695"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1" i="64" a="1"/>
  <c r="AQ1721" i="64" s="1"/>
  <c r="AQ1334" i="64" a="1"/>
  <c r="AQ1334" i="64" s="1"/>
  <c r="AQ1613" i="64" a="1"/>
  <c r="AQ1613" i="64" s="1"/>
  <c r="AQ645" i="64" a="1"/>
  <c r="AQ645" i="64" s="1"/>
  <c r="AQ1238" i="64" a="1"/>
  <c r="AQ1238" i="64" s="1"/>
  <c r="AQ1216" i="64" a="1"/>
  <c r="AQ1216" i="64" s="1"/>
  <c r="AQ1240" i="64" a="1"/>
  <c r="AQ1240" i="64" s="1"/>
  <c r="AQ1719" i="64" a="1"/>
  <c r="AQ1719"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467" i="64" a="1"/>
  <c r="AQ1696" i="64" a="1"/>
  <c r="AQ1361" i="64" a="1"/>
  <c r="AQ1612" i="64" a="1"/>
  <c r="AQ1396" i="64" a="1"/>
  <c r="AQ1720" i="64" a="1"/>
  <c r="AQ670" i="64" a="1"/>
  <c r="AQ1239" i="64" a="1"/>
  <c r="AQ1431" i="64" a="1"/>
  <c r="AQ1333" i="64" a="1"/>
  <c r="AQ1087" i="64" a="1"/>
  <c r="AQ946" i="64" a="1"/>
  <c r="AQ1263" i="64" a="1"/>
  <c r="BM516" i="64" l="1"/>
  <c r="BM512" i="64"/>
  <c r="BN507" i="64"/>
  <c r="BN508" i="64"/>
  <c r="BN510" i="64" s="1"/>
  <c r="BN500" i="64" s="1"/>
  <c r="BN502" i="64" s="1"/>
  <c r="BN503" i="64" s="1"/>
  <c r="BO1891" i="64"/>
  <c r="AQ177" i="64"/>
  <c r="AQ1720" i="64"/>
  <c r="AP1404" i="64"/>
  <c r="L1404" i="64" s="1"/>
  <c r="AQ1696" i="64"/>
  <c r="AQ1361" i="64"/>
  <c r="AQ1333" i="64"/>
  <c r="AQ1396" i="64"/>
  <c r="AQ1431" i="64"/>
  <c r="AQ1467" i="64"/>
  <c r="AQ1239" i="64"/>
  <c r="AQ1263" i="64"/>
  <c r="AQ1612" i="64"/>
  <c r="AQ1087" i="64"/>
  <c r="AQ946" i="64"/>
  <c r="AQ670" i="64"/>
  <c r="V574" i="64"/>
  <c r="V572" i="64" s="1"/>
  <c r="U572" i="64"/>
  <c r="T576" i="64"/>
  <c r="Z948" i="64"/>
  <c r="Z467" i="64"/>
  <c r="X1089" i="64"/>
  <c r="T1698" i="64"/>
  <c r="W473" i="64"/>
  <c r="X464" i="64"/>
  <c r="W469" i="64"/>
  <c r="V1614" i="64"/>
  <c r="AQ1991" i="64"/>
  <c r="AR1466" i="64" a="1"/>
  <c r="AR1466" i="64" s="1"/>
  <c r="AR1430" i="64" a="1"/>
  <c r="AR1430" i="64" s="1"/>
  <c r="AR1395" i="64" a="1"/>
  <c r="AR1395" i="64" s="1"/>
  <c r="AR1983" i="64" a="1"/>
  <c r="AR1983" i="64" s="1"/>
  <c r="AR1360" i="64" a="1"/>
  <c r="AR1360" i="64" s="1"/>
  <c r="AR2017" i="64" a="1"/>
  <c r="AR2017" i="64" s="1"/>
  <c r="AR466" i="64" a="1"/>
  <c r="AR466" i="64" s="1"/>
  <c r="AR472" i="64" a="1"/>
  <c r="AR472" i="64" s="1"/>
  <c r="Y135" i="69"/>
  <c r="Y142" i="69" s="1"/>
  <c r="X115" i="69"/>
  <c r="X118" i="69" s="1"/>
  <c r="X123" i="69" s="1"/>
  <c r="AR1695" i="64" a="1"/>
  <c r="AR1695"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1" i="64" a="1"/>
  <c r="AR1721" i="64" s="1"/>
  <c r="AR1216" i="64" a="1"/>
  <c r="AR1216" i="64" s="1"/>
  <c r="AR1719" i="64" a="1"/>
  <c r="AR1719"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612" i="64" a="1"/>
  <c r="AR1239" i="64" a="1"/>
  <c r="AR1333" i="64" a="1"/>
  <c r="AR1431" i="64" a="1"/>
  <c r="AR1720" i="64" a="1"/>
  <c r="AR1467" i="64" a="1"/>
  <c r="AR1263" i="64" a="1"/>
  <c r="AR946" i="64" a="1"/>
  <c r="AR1361" i="64" a="1"/>
  <c r="AR1087" i="64" a="1"/>
  <c r="AR1396" i="64" a="1"/>
  <c r="AR1696" i="64" a="1"/>
  <c r="AR670" i="64" a="1"/>
  <c r="BN504" i="64" l="1"/>
  <c r="N503" i="64"/>
  <c r="O496" i="64" s="1"/>
  <c r="BO496" i="64"/>
  <c r="BN511" i="64"/>
  <c r="BO1895" i="64" a="1"/>
  <c r="BO1895" i="64" s="1"/>
  <c r="BO1888" i="64" s="1"/>
  <c r="AR177" i="64"/>
  <c r="AR1720" i="64"/>
  <c r="AQ1404" i="64"/>
  <c r="AR1467" i="64"/>
  <c r="AR1696" i="64"/>
  <c r="AR1333" i="64"/>
  <c r="AR1396" i="64"/>
  <c r="AR1361" i="64"/>
  <c r="AR1431" i="64"/>
  <c r="AR1239" i="64"/>
  <c r="AR1263" i="64"/>
  <c r="AR1612" i="64"/>
  <c r="AR1087" i="64"/>
  <c r="AR946" i="64"/>
  <c r="AR670" i="64"/>
  <c r="W571" i="64"/>
  <c r="U576" i="64"/>
  <c r="V576" i="64"/>
  <c r="AA948" i="64"/>
  <c r="Z1089" i="64"/>
  <c r="AA467" i="64"/>
  <c r="Y1089" i="64"/>
  <c r="X468" i="64"/>
  <c r="AR1991" i="64"/>
  <c r="AS1466" i="64" a="1"/>
  <c r="AS1466" i="64" s="1"/>
  <c r="AS1430" i="64" a="1"/>
  <c r="AS1430" i="64" s="1"/>
  <c r="AS1395" i="64" a="1"/>
  <c r="AS1395" i="64" s="1"/>
  <c r="AS1983" i="64" a="1"/>
  <c r="AS1983" i="64" s="1"/>
  <c r="AS1360" i="64" a="1"/>
  <c r="AS1360" i="64" s="1"/>
  <c r="AS2017" i="64" a="1"/>
  <c r="AS2017" i="64" s="1"/>
  <c r="Y136" i="69"/>
  <c r="Z129" i="69"/>
  <c r="Z134" i="69" s="1"/>
  <c r="Y140" i="69"/>
  <c r="Y150" i="69" s="1"/>
  <c r="AS472" i="64" a="1"/>
  <c r="AS472" i="64" s="1"/>
  <c r="AS466" i="64" a="1"/>
  <c r="AS466" i="64" s="1"/>
  <c r="Y152" i="69"/>
  <c r="Y146" i="69"/>
  <c r="Y148" i="69" s="1"/>
  <c r="AS1695" i="64" a="1"/>
  <c r="AS1695"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1" i="64" a="1"/>
  <c r="AS1721" i="64" s="1"/>
  <c r="AS1216" i="64" a="1"/>
  <c r="AS1216" i="64" s="1"/>
  <c r="AS645" i="64" a="1"/>
  <c r="AS645" i="64" s="1"/>
  <c r="AS1619" i="64" a="1"/>
  <c r="AS1619" i="64" s="1"/>
  <c r="AS647" i="64" a="1"/>
  <c r="AS647" i="64" s="1"/>
  <c r="AS1332" i="64" a="1"/>
  <c r="AS1332" i="64" s="1"/>
  <c r="AS1719" i="64" a="1"/>
  <c r="AS1719"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431" i="64" a="1"/>
  <c r="AS1087" i="64" a="1"/>
  <c r="AS1263" i="64" a="1"/>
  <c r="AS1720" i="64" a="1"/>
  <c r="AS1361" i="64" a="1"/>
  <c r="AS1333" i="64" a="1"/>
  <c r="AS946" i="64" a="1"/>
  <c r="AS1239" i="64" a="1"/>
  <c r="AS1612" i="64" a="1"/>
  <c r="AS1696" i="64" a="1"/>
  <c r="AS1467" i="64" a="1"/>
  <c r="AS670" i="64" a="1"/>
  <c r="AS1396" i="64" a="1"/>
  <c r="BN516" i="64" l="1"/>
  <c r="BN512" i="64"/>
  <c r="BO507" i="64"/>
  <c r="N511" i="64"/>
  <c r="O507" i="64" s="1"/>
  <c r="BO499" i="64"/>
  <c r="BO1889" i="64"/>
  <c r="BP1885" i="64" s="1"/>
  <c r="AS177" i="64"/>
  <c r="AS1720" i="64"/>
  <c r="AR1404" i="64"/>
  <c r="AS1361" i="64"/>
  <c r="AS1333" i="64"/>
  <c r="AS1396" i="64"/>
  <c r="AS1467" i="64"/>
  <c r="AS1431" i="64"/>
  <c r="AS1696" i="64"/>
  <c r="AS1239" i="64"/>
  <c r="AS1263" i="64"/>
  <c r="AS1612" i="64"/>
  <c r="AS1087" i="64"/>
  <c r="AS946" i="64"/>
  <c r="AS670" i="64"/>
  <c r="W574" i="64"/>
  <c r="X571" i="64"/>
  <c r="AB948" i="64"/>
  <c r="AA1089" i="64"/>
  <c r="AB467" i="64"/>
  <c r="AC467" i="64"/>
  <c r="W1614" i="64"/>
  <c r="U1698" i="64"/>
  <c r="Y464" i="64"/>
  <c r="X469" i="64"/>
  <c r="X473" i="64"/>
  <c r="AS1991" i="64"/>
  <c r="AT1466" i="64" a="1"/>
  <c r="AT1466" i="64" s="1"/>
  <c r="AT1430" i="64" a="1"/>
  <c r="AT1430" i="64" s="1"/>
  <c r="AT1395" i="64" a="1"/>
  <c r="AT1395" i="64" s="1"/>
  <c r="AT1983" i="64" a="1"/>
  <c r="AT1983" i="64" s="1"/>
  <c r="AT1360" i="64" a="1"/>
  <c r="AT1360" i="64" s="1"/>
  <c r="AT2017" i="64" a="1"/>
  <c r="AT2017" i="64" s="1"/>
  <c r="Z132" i="69"/>
  <c r="Z157" i="69" s="1"/>
  <c r="AT472" i="64" a="1"/>
  <c r="AT472" i="64" s="1"/>
  <c r="AT466" i="64" a="1"/>
  <c r="AT466" i="64" s="1"/>
  <c r="AN17" i="69"/>
  <c r="AN18" i="69" s="1"/>
  <c r="Y117" i="69"/>
  <c r="Y118" i="69" s="1"/>
  <c r="Y123" i="69" s="1"/>
  <c r="AT1695" i="64" a="1"/>
  <c r="AT1695"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19" i="64" a="1"/>
  <c r="AT1719" i="64" s="1"/>
  <c r="AT1334" i="64" a="1"/>
  <c r="AT1334" i="64" s="1"/>
  <c r="AT1240" i="64" a="1"/>
  <c r="AT1240" i="64" s="1"/>
  <c r="AT1619" i="64" a="1"/>
  <c r="AT1619" i="64" s="1"/>
  <c r="AT645" i="64" a="1"/>
  <c r="AT645" i="64" s="1"/>
  <c r="AT1613" i="64" a="1"/>
  <c r="AT1613" i="64" s="1"/>
  <c r="AT647" i="64" a="1"/>
  <c r="AT647" i="64" s="1"/>
  <c r="AT1721" i="64" a="1"/>
  <c r="AT1721"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946" i="64" a="1"/>
  <c r="AT1720" i="64" a="1"/>
  <c r="AT1239" i="64" a="1"/>
  <c r="AT1361" i="64" a="1"/>
  <c r="AT1467" i="64" a="1"/>
  <c r="AT1396" i="64" a="1"/>
  <c r="AT1431" i="64" a="1"/>
  <c r="AT1263" i="64" a="1"/>
  <c r="AT1612" i="64" a="1"/>
  <c r="AT1333" i="64" a="1"/>
  <c r="AT1696" i="64" a="1"/>
  <c r="AT1087" i="64" a="1"/>
  <c r="AT670" i="64" a="1"/>
  <c r="BO508" i="64" l="1"/>
  <c r="BP1891" i="64"/>
  <c r="AT177" i="64"/>
  <c r="AT1720" i="64"/>
  <c r="AS1404" i="64"/>
  <c r="W572" i="64"/>
  <c r="W576" i="64" s="1"/>
  <c r="AT1467" i="64"/>
  <c r="AT1696" i="64"/>
  <c r="AT1361" i="64"/>
  <c r="AT1396" i="64"/>
  <c r="AT1431" i="64"/>
  <c r="AT1333" i="64"/>
  <c r="AT1239" i="64"/>
  <c r="AT1263" i="64"/>
  <c r="AT1612" i="64"/>
  <c r="AT1087" i="64"/>
  <c r="AT946" i="64"/>
  <c r="AT670" i="64"/>
  <c r="AC948" i="64"/>
  <c r="Y468" i="64"/>
  <c r="AT1991" i="64"/>
  <c r="AU1466" i="64" a="1"/>
  <c r="AU1466" i="64" s="1"/>
  <c r="AU1430" i="64" a="1"/>
  <c r="AU1430" i="64" s="1"/>
  <c r="AU1395" i="64" a="1"/>
  <c r="AU1395" i="64" s="1"/>
  <c r="AU1983" i="64" a="1"/>
  <c r="AU1983" i="64" s="1"/>
  <c r="AU1360" i="64" a="1"/>
  <c r="AU1360" i="64" s="1"/>
  <c r="AU2017" i="64" a="1"/>
  <c r="AU2017" i="64" s="1"/>
  <c r="Z135" i="69"/>
  <c r="Z140" i="69" s="1"/>
  <c r="Z150" i="69" s="1"/>
  <c r="AU472" i="64" a="1"/>
  <c r="AU472" i="64" s="1"/>
  <c r="AU466" i="64" a="1"/>
  <c r="AU466" i="64" s="1"/>
  <c r="AU1695" i="64" a="1"/>
  <c r="AU1695"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19" i="64" a="1"/>
  <c r="AU1719" i="64" s="1"/>
  <c r="AU1613" i="64" a="1"/>
  <c r="AU1613" i="64" s="1"/>
  <c r="AU1216" i="64" a="1"/>
  <c r="AU1216" i="64" s="1"/>
  <c r="AU647" i="64" a="1"/>
  <c r="AU647" i="64" s="1"/>
  <c r="AU1619" i="64" a="1"/>
  <c r="AU1619" i="64" s="1"/>
  <c r="AU1721" i="64" a="1"/>
  <c r="AU1721"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361" i="64" a="1"/>
  <c r="AU1396" i="64" a="1"/>
  <c r="AU1467" i="64" a="1"/>
  <c r="AU1239" i="64" a="1"/>
  <c r="AU1431" i="64" a="1"/>
  <c r="AU1333" i="64" a="1"/>
  <c r="AU1720" i="64" a="1"/>
  <c r="AU670" i="64" a="1"/>
  <c r="AU1612" i="64" a="1"/>
  <c r="AU1087" i="64" a="1"/>
  <c r="AU1263" i="64" a="1"/>
  <c r="AU946" i="64" a="1"/>
  <c r="AU1696" i="64" a="1"/>
  <c r="BO510" i="64" l="1"/>
  <c r="BP1895" i="64" a="1"/>
  <c r="BP1895" i="64" s="1"/>
  <c r="BP1888" i="64" s="1"/>
  <c r="AU177" i="64"/>
  <c r="AU1720" i="64"/>
  <c r="AT1404" i="64"/>
  <c r="AP193" i="64"/>
  <c r="AU1361" i="64"/>
  <c r="AU1696" i="64"/>
  <c r="AU1333" i="64"/>
  <c r="AU1431" i="64"/>
  <c r="AU1396" i="64"/>
  <c r="AU1467" i="64"/>
  <c r="AU1239" i="64"/>
  <c r="AU1263" i="64"/>
  <c r="AU1612" i="64"/>
  <c r="AU1087" i="64"/>
  <c r="AU946" i="64"/>
  <c r="AU670" i="64"/>
  <c r="X574" i="64"/>
  <c r="Y571" i="64"/>
  <c r="AD948" i="64"/>
  <c r="AB1089" i="64"/>
  <c r="AD467" i="64"/>
  <c r="AC1089" i="64"/>
  <c r="T1664" i="64"/>
  <c r="S1674" i="64"/>
  <c r="S1217" i="64"/>
  <c r="Y469" i="64"/>
  <c r="Y473" i="64"/>
  <c r="Z464" i="64"/>
  <c r="V1698" i="64"/>
  <c r="X1614" i="64"/>
  <c r="AV1466" i="64" a="1"/>
  <c r="AV1466" i="64" s="1"/>
  <c r="AV1430" i="64" a="1"/>
  <c r="AV1430" i="64" s="1"/>
  <c r="AV1395" i="64" a="1"/>
  <c r="AV1395" i="64" s="1"/>
  <c r="AU1991" i="64"/>
  <c r="AV1983" i="64" a="1"/>
  <c r="AV1983" i="64" s="1"/>
  <c r="AV1360" i="64" a="1"/>
  <c r="AV1360" i="64" s="1"/>
  <c r="AV2017" i="64" a="1"/>
  <c r="AV2017" i="64" s="1"/>
  <c r="Z142" i="69"/>
  <c r="Z152" i="69" s="1"/>
  <c r="AA129" i="69"/>
  <c r="AA134" i="69" s="1"/>
  <c r="Z136" i="69"/>
  <c r="AV472" i="64" a="1"/>
  <c r="AV472" i="64" s="1"/>
  <c r="AV466" i="64" a="1"/>
  <c r="AV466" i="64" s="1"/>
  <c r="AV1695" i="64" a="1"/>
  <c r="AV1695"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19" i="64" a="1"/>
  <c r="AV1719" i="64" s="1"/>
  <c r="AV1619" i="64" a="1"/>
  <c r="AV1619" i="64" s="1"/>
  <c r="AV1332" i="64" a="1"/>
  <c r="AV1332" i="64" s="1"/>
  <c r="AV1238" i="64" a="1"/>
  <c r="AV1238" i="64" s="1"/>
  <c r="AV645" i="64" a="1"/>
  <c r="AV645" i="64" s="1"/>
  <c r="AV1262" i="64" a="1"/>
  <c r="AV1262" i="64" s="1"/>
  <c r="AV1721" i="64" a="1"/>
  <c r="AV1721"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946" i="64" a="1"/>
  <c r="AV1361" i="64" a="1"/>
  <c r="AV1612" i="64" a="1"/>
  <c r="AV1333" i="64" a="1"/>
  <c r="AV1467" i="64" a="1"/>
  <c r="AV1431" i="64" a="1"/>
  <c r="AV1239" i="64" a="1"/>
  <c r="AV670" i="64" a="1"/>
  <c r="AV1396" i="64" a="1"/>
  <c r="AV1720" i="64" a="1"/>
  <c r="AV1696" i="64" a="1"/>
  <c r="AV1087" i="64" a="1"/>
  <c r="AV1263" i="64" a="1"/>
  <c r="BO500" i="64" l="1"/>
  <c r="BO502" i="64" s="1"/>
  <c r="BO503" i="64" s="1"/>
  <c r="BO511" i="64"/>
  <c r="BP1889" i="64"/>
  <c r="BQ1885" i="64" s="1"/>
  <c r="AV177" i="64"/>
  <c r="AV1720" i="64"/>
  <c r="AQ193" i="64"/>
  <c r="AU1404" i="64"/>
  <c r="X572" i="64"/>
  <c r="X576" i="64" s="1"/>
  <c r="AV1396" i="64"/>
  <c r="AV1431" i="64"/>
  <c r="AV1467" i="64"/>
  <c r="AV1333" i="64"/>
  <c r="AV1696" i="64"/>
  <c r="AV1361" i="64"/>
  <c r="AV1239" i="64"/>
  <c r="AV1263" i="64"/>
  <c r="AV1612" i="64"/>
  <c r="AV1087" i="64"/>
  <c r="AV946" i="64"/>
  <c r="AV670" i="64"/>
  <c r="T1668" i="64"/>
  <c r="AD1089" i="64"/>
  <c r="AE948" i="64"/>
  <c r="AE467" i="64"/>
  <c r="Z468" i="64"/>
  <c r="AV1991" i="64"/>
  <c r="AW1466" i="64" a="1"/>
  <c r="AW1466" i="64" s="1"/>
  <c r="AW1430" i="64" a="1"/>
  <c r="AW1430" i="64" s="1"/>
  <c r="AW1395" i="64" a="1"/>
  <c r="AW1395" i="64" s="1"/>
  <c r="AW1983" i="64" a="1"/>
  <c r="AW1983" i="64" s="1"/>
  <c r="AW1360" i="64" a="1"/>
  <c r="AW1360" i="64" s="1"/>
  <c r="AW2017" i="64" a="1"/>
  <c r="AW2017" i="64" s="1"/>
  <c r="Z146" i="69"/>
  <c r="Z148" i="69" s="1"/>
  <c r="AA132" i="69"/>
  <c r="AA157" i="69" s="1"/>
  <c r="AW472" i="64" a="1"/>
  <c r="AW472" i="64" s="1"/>
  <c r="AW466" i="64" a="1"/>
  <c r="AW466" i="64" s="1"/>
  <c r="AW1695" i="64" a="1"/>
  <c r="AW1695"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19" i="64" a="1"/>
  <c r="AW1719" i="64" s="1"/>
  <c r="AW647" i="64" a="1"/>
  <c r="AW647" i="64" s="1"/>
  <c r="AW1613" i="64" a="1"/>
  <c r="AW1613" i="64" s="1"/>
  <c r="AW1334" i="64" a="1"/>
  <c r="AW1334" i="64" s="1"/>
  <c r="AW1238" i="64" a="1"/>
  <c r="AW1238" i="64" s="1"/>
  <c r="AW1332" i="64" a="1"/>
  <c r="AW1332" i="64" s="1"/>
  <c r="AW1240" i="64" a="1"/>
  <c r="AW1240" i="64" s="1"/>
  <c r="AW1619" i="64" a="1"/>
  <c r="AW1619" i="64" s="1"/>
  <c r="AW1721" i="64" a="1"/>
  <c r="AW1721"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696" i="64" a="1"/>
  <c r="AW946" i="64" a="1"/>
  <c r="AW1263" i="64" a="1"/>
  <c r="AW1720" i="64" a="1"/>
  <c r="AW1239" i="64" a="1"/>
  <c r="AW1612" i="64" a="1"/>
  <c r="AW1333" i="64" a="1"/>
  <c r="AW1087" i="64" a="1"/>
  <c r="AW1467" i="64" a="1"/>
  <c r="AW670" i="64" a="1"/>
  <c r="AW1396" i="64" a="1"/>
  <c r="AW1431" i="64" a="1"/>
  <c r="AW1361" i="64" a="1"/>
  <c r="BO516" i="64" l="1"/>
  <c r="BO512" i="64"/>
  <c r="BP507" i="64"/>
  <c r="BP496" i="64"/>
  <c r="BO504" i="64"/>
  <c r="BQ1891" i="64"/>
  <c r="AW177" i="64"/>
  <c r="AW1720" i="64"/>
  <c r="AV1404" i="64"/>
  <c r="T1669" i="64"/>
  <c r="AW1467" i="64"/>
  <c r="AW1696" i="64"/>
  <c r="AW1333" i="64"/>
  <c r="AW1361" i="64"/>
  <c r="AW1396" i="64"/>
  <c r="AW1431" i="64"/>
  <c r="AW1239" i="64"/>
  <c r="AW1263" i="64"/>
  <c r="AW1612" i="64"/>
  <c r="AW1087" i="64"/>
  <c r="AW946" i="64"/>
  <c r="AW670" i="64"/>
  <c r="Y574" i="64"/>
  <c r="Z571" i="64"/>
  <c r="AF948" i="64"/>
  <c r="AF467" i="64"/>
  <c r="AE1089" i="64"/>
  <c r="T1217" i="64"/>
  <c r="Y1614" i="64"/>
  <c r="Z473" i="64"/>
  <c r="Z469" i="64"/>
  <c r="AA464" i="64"/>
  <c r="W1698" i="64"/>
  <c r="AW1991" i="64"/>
  <c r="AX1466" i="64" a="1"/>
  <c r="AX1466" i="64" s="1"/>
  <c r="AX1430" i="64" a="1"/>
  <c r="AX1430" i="64" s="1"/>
  <c r="AX1395" i="64" a="1"/>
  <c r="AX1395" i="64" s="1"/>
  <c r="AX1983" i="64" a="1"/>
  <c r="AX1983" i="64" s="1"/>
  <c r="AX1360" i="64" a="1"/>
  <c r="AX1360" i="64" s="1"/>
  <c r="AX2017" i="64" a="1"/>
  <c r="AX2017" i="64" s="1"/>
  <c r="AA162" i="69"/>
  <c r="AA163" i="69" s="1"/>
  <c r="AA135" i="69"/>
  <c r="AA136" i="69" s="1"/>
  <c r="AA117" i="69"/>
  <c r="AA118" i="69" s="1"/>
  <c r="AA123" i="69" s="1"/>
  <c r="AX472" i="64" a="1"/>
  <c r="AX472" i="64" s="1"/>
  <c r="AX466" i="64" a="1"/>
  <c r="AX466" i="64" s="1"/>
  <c r="AX1695" i="64" a="1"/>
  <c r="AX1695"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1" i="64" a="1"/>
  <c r="AX1721" i="64" s="1"/>
  <c r="AX645" i="64" a="1"/>
  <c r="AX645" i="64" s="1"/>
  <c r="AX647" i="64" a="1"/>
  <c r="AX647" i="64" s="1"/>
  <c r="AX1613" i="64" a="1"/>
  <c r="AX1613" i="64" s="1"/>
  <c r="AX1262" i="64" a="1"/>
  <c r="AX1262" i="64" s="1"/>
  <c r="AX1719" i="64" a="1"/>
  <c r="AX1719"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1612" i="64" a="1"/>
  <c r="AX1720" i="64" a="1"/>
  <c r="AX1239" i="64" a="1"/>
  <c r="AX1396" i="64" a="1"/>
  <c r="AX1467" i="64" a="1"/>
  <c r="AX1361" i="64" a="1"/>
  <c r="AX1696" i="64" a="1"/>
  <c r="AX1431" i="64" a="1"/>
  <c r="AX670" i="64" a="1"/>
  <c r="AX946" i="64" a="1"/>
  <c r="AX1263" i="64" a="1"/>
  <c r="AX1087" i="64" a="1"/>
  <c r="BP499" i="64" l="1"/>
  <c r="T1670" i="64"/>
  <c r="BQ1895" i="64" a="1"/>
  <c r="BQ1895" i="64" s="1"/>
  <c r="BQ1888" i="64" s="1"/>
  <c r="AX177" i="64"/>
  <c r="AX1720" i="64"/>
  <c r="AW1404" i="64"/>
  <c r="T1674" i="64"/>
  <c r="U1664" i="64"/>
  <c r="AX1431" i="64"/>
  <c r="AX1696" i="64"/>
  <c r="AX1467" i="64"/>
  <c r="AX1333" i="64"/>
  <c r="AX1361" i="64"/>
  <c r="AX1396" i="64"/>
  <c r="AX1239" i="64"/>
  <c r="AX1263" i="64"/>
  <c r="AX1612" i="64"/>
  <c r="AX1087" i="64"/>
  <c r="AX946" i="64"/>
  <c r="AX670" i="64"/>
  <c r="Y572" i="64"/>
  <c r="AG948" i="64"/>
  <c r="AG467" i="64"/>
  <c r="AF1089" i="64"/>
  <c r="AA468" i="64"/>
  <c r="AX1991" i="64"/>
  <c r="AY1466" i="64" a="1"/>
  <c r="AY1466" i="64" s="1"/>
  <c r="AY1430" i="64" a="1"/>
  <c r="AY1430" i="64" s="1"/>
  <c r="AY1395" i="64" a="1"/>
  <c r="AY1395" i="64" s="1"/>
  <c r="AY1983" i="64" a="1"/>
  <c r="AY1983" i="64" s="1"/>
  <c r="AY1360" i="64" a="1"/>
  <c r="AY1360" i="64" s="1"/>
  <c r="AY2017" i="64" a="1"/>
  <c r="AY2017"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5" i="64" a="1"/>
  <c r="AY1695"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1" i="64" a="1"/>
  <c r="AY1721" i="64" s="1"/>
  <c r="AY1216" i="64" a="1"/>
  <c r="AY1216" i="64" s="1"/>
  <c r="AY1334" i="64" a="1"/>
  <c r="AY1334" i="64" s="1"/>
  <c r="AY1240" i="64" a="1"/>
  <c r="AY1240" i="64" s="1"/>
  <c r="AY1719" i="64" a="1"/>
  <c r="AY1719"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467" i="64" a="1"/>
  <c r="AY946" i="64" a="1"/>
  <c r="S646" i="64" a="1"/>
  <c r="AY1263" i="64" a="1"/>
  <c r="AY1720" i="64" a="1"/>
  <c r="AY1612" i="64" a="1"/>
  <c r="AY1333" i="64" a="1"/>
  <c r="AY1431" i="64" a="1"/>
  <c r="AY1396" i="64" a="1"/>
  <c r="AY1239" i="64" a="1"/>
  <c r="AY1361" i="64" a="1"/>
  <c r="AY1087" i="64" a="1"/>
  <c r="AY1696" i="64" a="1"/>
  <c r="AY670" i="64" a="1"/>
  <c r="BP508" i="64" l="1"/>
  <c r="BQ1889" i="64"/>
  <c r="BR1885" i="64" s="1"/>
  <c r="U1668" i="64"/>
  <c r="AY177" i="64"/>
  <c r="AY1720" i="64"/>
  <c r="AT193" i="64"/>
  <c r="AX1404" i="64"/>
  <c r="AY1431" i="64"/>
  <c r="AY1361" i="64"/>
  <c r="AY1396" i="64"/>
  <c r="AY1333" i="64"/>
  <c r="AY1467" i="64"/>
  <c r="AY1696" i="64"/>
  <c r="AY1239" i="64"/>
  <c r="AY1263" i="64"/>
  <c r="AY1612" i="64"/>
  <c r="AY1087" i="64"/>
  <c r="AY946" i="64"/>
  <c r="AY670" i="64"/>
  <c r="Y576" i="64"/>
  <c r="Z574" i="64"/>
  <c r="Z572" i="64" s="1"/>
  <c r="AA571" i="64"/>
  <c r="AH948" i="64"/>
  <c r="AH467" i="64"/>
  <c r="AG1089" i="64"/>
  <c r="S646" i="64"/>
  <c r="T1722" i="64"/>
  <c r="U1217" i="64"/>
  <c r="X1698" i="64"/>
  <c r="Z1614" i="64"/>
  <c r="AA469" i="64"/>
  <c r="AB464" i="64"/>
  <c r="AA473" i="64"/>
  <c r="AY1991" i="64"/>
  <c r="AZ1430" i="64" a="1"/>
  <c r="AZ1430" i="64" s="1"/>
  <c r="AZ1466" i="64" a="1"/>
  <c r="AZ1466" i="64" s="1"/>
  <c r="AZ1395" i="64" a="1"/>
  <c r="AZ1395" i="64" s="1"/>
  <c r="AZ1983" i="64" a="1"/>
  <c r="AZ1983" i="64" s="1"/>
  <c r="AZ1360" i="64" a="1"/>
  <c r="AZ1360" i="64" s="1"/>
  <c r="AZ2017" i="64" a="1"/>
  <c r="AZ2017"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5" i="64" a="1"/>
  <c r="AZ1695"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19" i="64" a="1"/>
  <c r="AZ1719" i="64" s="1"/>
  <c r="AZ1613" i="64" a="1"/>
  <c r="AZ1613" i="64" s="1"/>
  <c r="AZ1721" i="64" a="1"/>
  <c r="AZ1721"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239" i="64" a="1"/>
  <c r="AZ670" i="64" a="1"/>
  <c r="AZ1263" i="64" a="1"/>
  <c r="AZ1087" i="64" a="1"/>
  <c r="AZ1612" i="64" a="1"/>
  <c r="AZ1361" i="64" a="1"/>
  <c r="AZ1431" i="64" a="1"/>
  <c r="AZ1467" i="64" a="1"/>
  <c r="AZ1396" i="64" a="1"/>
  <c r="AZ1720" i="64" a="1"/>
  <c r="AZ1696" i="64" a="1"/>
  <c r="AZ1333" i="64" a="1"/>
  <c r="AZ946" i="64" a="1"/>
  <c r="BP510" i="64" l="1"/>
  <c r="BP500" i="64" s="1"/>
  <c r="BP502" i="64" s="1"/>
  <c r="BP503" i="64" s="1"/>
  <c r="U1669" i="64"/>
  <c r="U1670" i="64" s="1"/>
  <c r="BR1891" i="64"/>
  <c r="AZ177" i="64"/>
  <c r="AZ1720" i="64"/>
  <c r="AY1404" i="64"/>
  <c r="AZ1431" i="64"/>
  <c r="AZ1696" i="64"/>
  <c r="AZ1333" i="64"/>
  <c r="AZ1361" i="64"/>
  <c r="AZ1396" i="64"/>
  <c r="AZ1467" i="64"/>
  <c r="AZ1239" i="64"/>
  <c r="AZ1263" i="64"/>
  <c r="AZ1612" i="64"/>
  <c r="AZ1087" i="64"/>
  <c r="AZ946" i="64"/>
  <c r="AZ670" i="64"/>
  <c r="Z576" i="64"/>
  <c r="AI948" i="64"/>
  <c r="AI467" i="64"/>
  <c r="S648" i="64"/>
  <c r="T1241" i="64"/>
  <c r="AB468" i="64"/>
  <c r="AB162" i="69"/>
  <c r="AB163" i="69" s="1"/>
  <c r="AZ1991" i="64"/>
  <c r="BA1466" i="64" a="1"/>
  <c r="BA1466" i="64" s="1"/>
  <c r="BA1430" i="64" a="1"/>
  <c r="BA1430" i="64" s="1"/>
  <c r="BA1395" i="64" a="1"/>
  <c r="BA1395" i="64" s="1"/>
  <c r="BA1983" i="64" a="1"/>
  <c r="BA1983" i="64" s="1"/>
  <c r="BA1360" i="64" a="1"/>
  <c r="BA1360" i="64" s="1"/>
  <c r="AB192" i="69"/>
  <c r="AB200" i="69" s="1"/>
  <c r="BA2017" i="64" a="1"/>
  <c r="BA2017" i="64" s="1"/>
  <c r="AB188" i="69"/>
  <c r="AC183" i="69"/>
  <c r="AC186" i="69" s="1"/>
  <c r="BA466" i="64" a="1"/>
  <c r="BA466" i="64" s="1"/>
  <c r="BA472" i="64" a="1"/>
  <c r="BA472" i="64" s="1"/>
  <c r="AB136" i="69"/>
  <c r="AC129" i="69"/>
  <c r="AC132" i="69" s="1"/>
  <c r="AC157" i="69" s="1"/>
  <c r="AB140" i="69"/>
  <c r="AB150" i="69" s="1"/>
  <c r="AB152" i="69"/>
  <c r="AB146" i="69"/>
  <c r="AB148" i="69" s="1"/>
  <c r="BA1695" i="64" a="1"/>
  <c r="BA1695"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1" i="64" a="1"/>
  <c r="BA1721" i="64" s="1"/>
  <c r="BA645" i="64" a="1"/>
  <c r="BA645" i="64" s="1"/>
  <c r="BA1262" i="64" a="1"/>
  <c r="BA1262" i="64" s="1"/>
  <c r="BA1619" i="64" a="1"/>
  <c r="BA1619" i="64" s="1"/>
  <c r="BA1719" i="64" a="1"/>
  <c r="BA1719"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239" i="64" a="1"/>
  <c r="BA1431" i="64" a="1"/>
  <c r="BA1333" i="64" a="1"/>
  <c r="BA1396" i="64" a="1"/>
  <c r="BA1361" i="64" a="1"/>
  <c r="T646" i="64" a="1"/>
  <c r="BA1467" i="64" a="1"/>
  <c r="BA1612" i="64" a="1"/>
  <c r="BA946" i="64" a="1"/>
  <c r="BA1720" i="64" a="1"/>
  <c r="BA1696" i="64" a="1"/>
  <c r="BA1263" i="64" a="1"/>
  <c r="BA1087" i="64" a="1"/>
  <c r="BA670" i="64" a="1"/>
  <c r="BP511" i="64" l="1"/>
  <c r="BP516" i="64" s="1"/>
  <c r="BP504" i="64"/>
  <c r="BQ496" i="64"/>
  <c r="BQ499" i="64" s="1"/>
  <c r="U1674" i="64"/>
  <c r="V1664" i="64"/>
  <c r="V1668" i="64" s="1"/>
  <c r="V1669" i="64" s="1"/>
  <c r="BR1895" i="64" a="1"/>
  <c r="BR1895" i="64" s="1"/>
  <c r="BR1888" i="64" s="1"/>
  <c r="BA177" i="64"/>
  <c r="BA1720" i="64"/>
  <c r="AZ1404" i="64"/>
  <c r="BA1467" i="64"/>
  <c r="BA1361" i="64"/>
  <c r="BA1333" i="64"/>
  <c r="BA1696" i="64"/>
  <c r="BA1396" i="64"/>
  <c r="BA1431" i="64"/>
  <c r="BA1239" i="64"/>
  <c r="BA1263" i="64"/>
  <c r="BA1612" i="64"/>
  <c r="BA1087" i="64"/>
  <c r="BA946" i="64"/>
  <c r="BA670" i="64"/>
  <c r="AA574" i="64"/>
  <c r="AB571" i="64"/>
  <c r="AJ948" i="64"/>
  <c r="AJ467" i="64"/>
  <c r="AH1089" i="64"/>
  <c r="U1722" i="64"/>
  <c r="T646" i="64"/>
  <c r="V1217" i="64"/>
  <c r="AA1614" i="64"/>
  <c r="Y1698" i="64"/>
  <c r="AB469" i="64"/>
  <c r="AC464" i="64"/>
  <c r="AB473" i="64"/>
  <c r="AB167" i="69"/>
  <c r="AB177" i="69" s="1"/>
  <c r="AC156" i="69"/>
  <c r="AC159" i="69" s="1"/>
  <c r="AC184" i="69" s="1"/>
  <c r="AC187" i="69" s="1"/>
  <c r="AC188" i="69" s="1"/>
  <c r="AB169" i="69"/>
  <c r="AB179" i="69" s="1"/>
  <c r="BB1430" i="64" a="1"/>
  <c r="BB1430" i="64" s="1"/>
  <c r="BB1466" i="64" a="1"/>
  <c r="BB1466" i="64" s="1"/>
  <c r="BB1395" i="64" a="1"/>
  <c r="BB1395" i="64" s="1"/>
  <c r="BA1991" i="64"/>
  <c r="BB1983" i="64" a="1"/>
  <c r="BB1983" i="64" s="1"/>
  <c r="BB1360" i="64" a="1"/>
  <c r="BB1360" i="64" s="1"/>
  <c r="AB198" i="69"/>
  <c r="BB2017" i="64" a="1"/>
  <c r="BB2017" i="64" s="1"/>
  <c r="BB472" i="64" a="1"/>
  <c r="BB472" i="64" s="1"/>
  <c r="BB466" i="64" a="1"/>
  <c r="BB466" i="64" s="1"/>
  <c r="AC134" i="69"/>
  <c r="AC135" i="69" s="1"/>
  <c r="AC136" i="69" s="1"/>
  <c r="AC117" i="69"/>
  <c r="AC118" i="69" s="1"/>
  <c r="AD112" i="69" s="1"/>
  <c r="BB1695" i="64" a="1"/>
  <c r="BB1695"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1" i="64" a="1"/>
  <c r="BB1721" i="64" s="1"/>
  <c r="BB1613" i="64" a="1"/>
  <c r="BB1613" i="64" s="1"/>
  <c r="BB1719" i="64" a="1"/>
  <c r="BB1719"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670" i="64" a="1"/>
  <c r="BB1361" i="64" a="1"/>
  <c r="BB1263" i="64" a="1"/>
  <c r="BB1696" i="64" a="1"/>
  <c r="BB1239" i="64" a="1"/>
  <c r="BB1612" i="64" a="1"/>
  <c r="BB1087" i="64" a="1"/>
  <c r="BB1396" i="64" a="1"/>
  <c r="BB1720" i="64" a="1"/>
  <c r="BB1431" i="64" a="1"/>
  <c r="BB1467" i="64" a="1"/>
  <c r="BB1333" i="64" a="1"/>
  <c r="BB946" i="64" a="1"/>
  <c r="BP512" i="64" l="1"/>
  <c r="BQ507" i="64"/>
  <c r="BQ508" i="64"/>
  <c r="BR1889" i="64"/>
  <c r="BS1885" i="64" s="1"/>
  <c r="V1670" i="64"/>
  <c r="W1664" i="64"/>
  <c r="W1668" i="64" s="1"/>
  <c r="W1669" i="64" s="1"/>
  <c r="W1670" i="64" s="1"/>
  <c r="V1674" i="64"/>
  <c r="BB177" i="64"/>
  <c r="BB1720" i="64"/>
  <c r="AW193" i="64"/>
  <c r="BA1404" i="64"/>
  <c r="BB1696" i="64"/>
  <c r="M1696"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T648" i="64"/>
  <c r="U1241" i="64"/>
  <c r="AB173" i="69"/>
  <c r="AB175" i="69" s="1"/>
  <c r="AC161" i="69"/>
  <c r="AC162" i="69" s="1"/>
  <c r="AD156" i="69" s="1"/>
  <c r="AD159" i="69" s="1"/>
  <c r="AD184" i="69" s="1"/>
  <c r="AC194" i="69"/>
  <c r="AC202" i="69" s="1"/>
  <c r="BB1991" i="64"/>
  <c r="M1991" i="64" s="1"/>
  <c r="BC1466" i="64" a="1"/>
  <c r="BC1466" i="64" s="1"/>
  <c r="BC1395" i="64" a="1"/>
  <c r="BC1395" i="64" s="1"/>
  <c r="BC1430" i="64" a="1"/>
  <c r="BC1430" i="64" s="1"/>
  <c r="BC1983" i="64" a="1"/>
  <c r="BC1983" i="64" s="1"/>
  <c r="BC1360" i="64" a="1"/>
  <c r="BC1360" i="64" s="1"/>
  <c r="BC2017" i="64" a="1"/>
  <c r="BC2017" i="64" s="1"/>
  <c r="AD183" i="69"/>
  <c r="AD186" i="69" s="1"/>
  <c r="AC192" i="69"/>
  <c r="AC200" i="69" s="1"/>
  <c r="BC472" i="64" a="1"/>
  <c r="BC472" i="64" s="1"/>
  <c r="BC466" i="64" a="1"/>
  <c r="BC466" i="64" s="1"/>
  <c r="AD129" i="69"/>
  <c r="AD132" i="69" s="1"/>
  <c r="AD157" i="69" s="1"/>
  <c r="AC140" i="69"/>
  <c r="AC150" i="69" s="1"/>
  <c r="AC142" i="69"/>
  <c r="AC146" i="69" s="1"/>
  <c r="AC148" i="69" s="1"/>
  <c r="BC1695" i="64" a="1"/>
  <c r="BC1695"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19" i="64" a="1"/>
  <c r="BC1719" i="64" s="1"/>
  <c r="BC645" i="64" a="1"/>
  <c r="BC645" i="64" s="1"/>
  <c r="BC1262" i="64" a="1"/>
  <c r="BC1262" i="64" s="1"/>
  <c r="BC1721" i="64" a="1"/>
  <c r="BC1721"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361" i="64" a="1"/>
  <c r="BC1467" i="64" a="1"/>
  <c r="BC1696" i="64" a="1"/>
  <c r="BC1263" i="64" a="1"/>
  <c r="BC1239" i="64" a="1"/>
  <c r="BC1396" i="64" a="1"/>
  <c r="BC946" i="64" a="1"/>
  <c r="U646" i="64" a="1"/>
  <c r="BC1612" i="64" a="1"/>
  <c r="BC1333" i="64" a="1"/>
  <c r="BC670" i="64" a="1"/>
  <c r="BC1431" i="64" a="1"/>
  <c r="BC1720" i="64" a="1"/>
  <c r="BC1087" i="64" a="1"/>
  <c r="BQ510" i="64" l="1"/>
  <c r="BS1891" i="64"/>
  <c r="BC177" i="64"/>
  <c r="BC1720" i="64"/>
  <c r="BB1404" i="64"/>
  <c r="M1404" i="64" s="1"/>
  <c r="BC1396" i="64"/>
  <c r="BC1467" i="64"/>
  <c r="BC1696" i="64"/>
  <c r="BC1333" i="64"/>
  <c r="BC1361" i="64"/>
  <c r="BC1431" i="64"/>
  <c r="BC1239" i="64"/>
  <c r="BC1263" i="64"/>
  <c r="BC1612" i="64"/>
  <c r="BC1087" i="64"/>
  <c r="BC946" i="64"/>
  <c r="BC670" i="64"/>
  <c r="AA576" i="64"/>
  <c r="AC571" i="64"/>
  <c r="AB574" i="64"/>
  <c r="AL948" i="64"/>
  <c r="AL467" i="64"/>
  <c r="AK1089" i="64"/>
  <c r="W1674" i="64"/>
  <c r="X1664" i="64"/>
  <c r="U646" i="64"/>
  <c r="V1722" i="64"/>
  <c r="W1217" i="64"/>
  <c r="AB1614" i="64"/>
  <c r="Z1698" i="64"/>
  <c r="T1335" i="64"/>
  <c r="AC473" i="64"/>
  <c r="AD464" i="64"/>
  <c r="AC469" i="64"/>
  <c r="AD161" i="69"/>
  <c r="AD162" i="69" s="1"/>
  <c r="AD163" i="69" s="1"/>
  <c r="AC167" i="69"/>
  <c r="AC173" i="69" s="1"/>
  <c r="AC175" i="69" s="1"/>
  <c r="AC163" i="69"/>
  <c r="AC169" i="69"/>
  <c r="AC179" i="69" s="1"/>
  <c r="BC1991" i="64"/>
  <c r="AD187" i="69"/>
  <c r="AD188" i="69" s="1"/>
  <c r="BD1466" i="64" a="1"/>
  <c r="BD1466" i="64" s="1"/>
  <c r="BD1430" i="64" a="1"/>
  <c r="BD1430" i="64" s="1"/>
  <c r="BD1395" i="64" a="1"/>
  <c r="BD1395" i="64" s="1"/>
  <c r="BD1983" i="64" a="1"/>
  <c r="BD1983" i="64" s="1"/>
  <c r="BD1360" i="64" a="1"/>
  <c r="BD1360" i="64" s="1"/>
  <c r="BD2017" i="64" a="1"/>
  <c r="BD2017" i="64" s="1"/>
  <c r="AC198" i="69"/>
  <c r="BD472" i="64" a="1"/>
  <c r="BD472" i="64" s="1"/>
  <c r="BD466" i="64" a="1"/>
  <c r="BD466" i="64" s="1"/>
  <c r="AC152" i="69"/>
  <c r="AD134" i="69"/>
  <c r="AD135" i="69" s="1"/>
  <c r="AD140" i="69" s="1"/>
  <c r="AD150" i="69" s="1"/>
  <c r="BD1695" i="64" a="1"/>
  <c r="BD1695"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1" i="64" a="1"/>
  <c r="BD1721" i="64" s="1"/>
  <c r="BD1238" i="64" a="1"/>
  <c r="BD1238" i="64" s="1"/>
  <c r="BD1719" i="64" a="1"/>
  <c r="BD1719"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263" i="64" a="1"/>
  <c r="BD1696" i="64" a="1"/>
  <c r="BD1087" i="64" a="1"/>
  <c r="BD1431" i="64" a="1"/>
  <c r="BD1720" i="64" a="1"/>
  <c r="BD1396" i="64" a="1"/>
  <c r="BD670" i="64" a="1"/>
  <c r="BD1612" i="64" a="1"/>
  <c r="BD1467" i="64" a="1"/>
  <c r="BD1333" i="64" a="1"/>
  <c r="BD1239" i="64" a="1"/>
  <c r="BD1361" i="64" a="1"/>
  <c r="BD946" i="64" a="1"/>
  <c r="BQ500" i="64" l="1"/>
  <c r="BQ502" i="64" s="1"/>
  <c r="BQ503" i="64" s="1"/>
  <c r="BQ511" i="64"/>
  <c r="BS1895" i="64" a="1"/>
  <c r="BS1895" i="64" s="1"/>
  <c r="BS1888" i="64" s="1"/>
  <c r="BD177" i="64"/>
  <c r="BD1720" i="64"/>
  <c r="BC1404" i="64"/>
  <c r="BD1396" i="64"/>
  <c r="BD1431" i="64"/>
  <c r="BD1467" i="64"/>
  <c r="BD1333" i="64"/>
  <c r="BD1696" i="64"/>
  <c r="BD1361" i="64"/>
  <c r="BD1239" i="64"/>
  <c r="BD1263" i="64"/>
  <c r="BD1612" i="64"/>
  <c r="BD1087" i="64"/>
  <c r="BD946" i="64"/>
  <c r="BD670" i="64"/>
  <c r="AB572" i="64"/>
  <c r="X1668" i="64"/>
  <c r="X1669" i="64" s="1"/>
  <c r="AM948" i="64"/>
  <c r="AM467" i="64"/>
  <c r="AL1089" i="64"/>
  <c r="AD468" i="64"/>
  <c r="U648" i="64"/>
  <c r="V1241" i="64"/>
  <c r="AC177" i="69"/>
  <c r="BD1991" i="64"/>
  <c r="AD194" i="69"/>
  <c r="AD202" i="69" s="1"/>
  <c r="AE183" i="69"/>
  <c r="AE186" i="69" s="1"/>
  <c r="AD192" i="69"/>
  <c r="AD200" i="69" s="1"/>
  <c r="BE1466" i="64" a="1"/>
  <c r="BE1466" i="64" s="1"/>
  <c r="BE1430" i="64" a="1"/>
  <c r="BE1430" i="64" s="1"/>
  <c r="BE1395" i="64" a="1"/>
  <c r="BE1395" i="64" s="1"/>
  <c r="BE1983" i="64" a="1"/>
  <c r="BE1983" i="64" s="1"/>
  <c r="BE1360" i="64" a="1"/>
  <c r="BE1360" i="64" s="1"/>
  <c r="BE2017" i="64" a="1"/>
  <c r="BE2017"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5" i="64" a="1"/>
  <c r="BE1695"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19" i="64" a="1"/>
  <c r="BE1719" i="64" s="1"/>
  <c r="BE1613" i="64" a="1"/>
  <c r="BE1613" i="64" s="1"/>
  <c r="BE1334" i="64" a="1"/>
  <c r="BE1334" i="64" s="1"/>
  <c r="BE1238" i="64" a="1"/>
  <c r="BE1238" i="64" s="1"/>
  <c r="BE1619" i="64" a="1"/>
  <c r="BE1619" i="64" s="1"/>
  <c r="BE1721" i="64" a="1"/>
  <c r="BE1721"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263" i="64" a="1"/>
  <c r="BE1696" i="64" a="1"/>
  <c r="BE1396" i="64" a="1"/>
  <c r="BE946" i="64" a="1"/>
  <c r="BE1239" i="64" a="1"/>
  <c r="V646" i="64" a="1"/>
  <c r="BE1720" i="64" a="1"/>
  <c r="BE1361" i="64" a="1"/>
  <c r="BE1612" i="64" a="1"/>
  <c r="BE1087" i="64" a="1"/>
  <c r="BE1333" i="64" a="1"/>
  <c r="BE1467" i="64" a="1"/>
  <c r="BE1431" i="64" a="1"/>
  <c r="BE670" i="64" a="1"/>
  <c r="BR507" i="64" l="1"/>
  <c r="BQ512" i="64"/>
  <c r="BQ516" i="64"/>
  <c r="BQ504" i="64"/>
  <c r="BR496" i="64"/>
  <c r="BR499" i="64" s="1"/>
  <c r="BS1889" i="64"/>
  <c r="BT1885" i="64" s="1"/>
  <c r="BT1891" i="64" s="1"/>
  <c r="BE177" i="64"/>
  <c r="BE1720" i="64"/>
  <c r="BD1404" i="64"/>
  <c r="BE1396" i="64"/>
  <c r="BE1431" i="64"/>
  <c r="BE1467" i="64"/>
  <c r="BE1696" i="64"/>
  <c r="BE1333" i="64"/>
  <c r="BE1361" i="64"/>
  <c r="BE1239" i="64"/>
  <c r="BE1263" i="64"/>
  <c r="BE1612" i="64"/>
  <c r="BE1087" i="64"/>
  <c r="BE946" i="64"/>
  <c r="BE670" i="64"/>
  <c r="AB576" i="64"/>
  <c r="AC574" i="64"/>
  <c r="AC572" i="64" s="1"/>
  <c r="AD571" i="64"/>
  <c r="X1670" i="64"/>
  <c r="Y1664" i="64"/>
  <c r="Y1668" i="64" s="1"/>
  <c r="X1674" i="64"/>
  <c r="AN948" i="64"/>
  <c r="AN467" i="64"/>
  <c r="V646" i="64"/>
  <c r="W1722" i="64"/>
  <c r="X1217" i="64"/>
  <c r="AD473" i="64"/>
  <c r="AE464" i="64"/>
  <c r="AD469" i="64"/>
  <c r="AA1698" i="64"/>
  <c r="AC1614" i="64"/>
  <c r="U1335" i="64"/>
  <c r="AD198" i="69"/>
  <c r="AE187" i="69"/>
  <c r="AE188" i="69" s="1"/>
  <c r="BE1991" i="64"/>
  <c r="BF1466" i="64" a="1"/>
  <c r="BF1466" i="64" s="1"/>
  <c r="BF1430" i="64" a="1"/>
  <c r="BF1430" i="64" s="1"/>
  <c r="BF1395" i="64" a="1"/>
  <c r="BF1395" i="64" s="1"/>
  <c r="BF1983" i="64" a="1"/>
  <c r="BF1983" i="64" s="1"/>
  <c r="BF1360" i="64" a="1"/>
  <c r="BF1360" i="64" s="1"/>
  <c r="BF2017" i="64" a="1"/>
  <c r="BF2017" i="64" s="1"/>
  <c r="AE161" i="69"/>
  <c r="AE162" i="69" s="1"/>
  <c r="AD173" i="69"/>
  <c r="AD175" i="69" s="1"/>
  <c r="BF472" i="64" a="1"/>
  <c r="BF472" i="64" s="1"/>
  <c r="BF466" i="64" a="1"/>
  <c r="BF466" i="64" s="1"/>
  <c r="AD152" i="69"/>
  <c r="AE134" i="69"/>
  <c r="AE135" i="69" s="1"/>
  <c r="AE136" i="69" s="1"/>
  <c r="BF1695" i="64" a="1"/>
  <c r="BF1695"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19" i="64" a="1"/>
  <c r="BF1719" i="64" s="1"/>
  <c r="BF1619" i="64" a="1"/>
  <c r="BF1619" i="64" s="1"/>
  <c r="BF1238" i="64" a="1"/>
  <c r="BF1238" i="64" s="1"/>
  <c r="BF1334" i="64" a="1"/>
  <c r="BF1334" i="64" s="1"/>
  <c r="BF1240" i="64" a="1"/>
  <c r="BF1240" i="64" s="1"/>
  <c r="BF645" i="64" a="1"/>
  <c r="BF645" i="64" s="1"/>
  <c r="BF1216" i="64" a="1"/>
  <c r="BF1216" i="64" s="1"/>
  <c r="BF1332" i="64" a="1"/>
  <c r="BF1332" i="64" s="1"/>
  <c r="BF1721" i="64" a="1"/>
  <c r="BF1721"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720" i="64" a="1"/>
  <c r="BF1361" i="64" a="1"/>
  <c r="BF1239" i="64" a="1"/>
  <c r="BF670" i="64" a="1"/>
  <c r="BF1431" i="64" a="1"/>
  <c r="BF1467" i="64" a="1"/>
  <c r="BF1333" i="64" a="1"/>
  <c r="BF1396" i="64" a="1"/>
  <c r="BF1696" i="64" a="1"/>
  <c r="BF946" i="64" a="1"/>
  <c r="BF1087" i="64" a="1"/>
  <c r="BF1612" i="64" a="1"/>
  <c r="BF1263" i="64" a="1"/>
  <c r="BR508" i="64" l="1"/>
  <c r="BT1895" i="64" a="1"/>
  <c r="BT1895" i="64" s="1"/>
  <c r="BT1888" i="64" s="1"/>
  <c r="BT1889" i="64" s="1"/>
  <c r="BF177" i="64"/>
  <c r="BF1720" i="64"/>
  <c r="BE1404" i="64"/>
  <c r="BF1396" i="64"/>
  <c r="BF1431" i="64"/>
  <c r="BF1333" i="64"/>
  <c r="BF1467" i="64"/>
  <c r="BF1696" i="64"/>
  <c r="BF1361" i="64"/>
  <c r="BF1239" i="64"/>
  <c r="BF1263" i="64"/>
  <c r="BF1612" i="64"/>
  <c r="BF1087" i="64"/>
  <c r="BF946" i="64"/>
  <c r="BF670" i="64"/>
  <c r="AC576" i="64"/>
  <c r="Y1669" i="64"/>
  <c r="Y1670" i="64" s="1"/>
  <c r="AO948" i="64"/>
  <c r="AP467" i="64"/>
  <c r="AO467" i="64"/>
  <c r="AM1089" i="64"/>
  <c r="AN1089" i="64"/>
  <c r="W1241" i="64"/>
  <c r="V648" i="64"/>
  <c r="AE468" i="64"/>
  <c r="AE194" i="69"/>
  <c r="AE202" i="69" s="1"/>
  <c r="AE192" i="69"/>
  <c r="AE200" i="69" s="1"/>
  <c r="AF183" i="69"/>
  <c r="AF186" i="69" s="1"/>
  <c r="BF1991" i="64"/>
  <c r="BG1466" i="64" a="1"/>
  <c r="BG1466" i="64" s="1"/>
  <c r="BG1430" i="64" a="1"/>
  <c r="BG1430" i="64" s="1"/>
  <c r="BG1395" i="64" a="1"/>
  <c r="BG1395" i="64" s="1"/>
  <c r="BG1983" i="64" a="1"/>
  <c r="BG1983" i="64" s="1"/>
  <c r="BG1360" i="64" a="1"/>
  <c r="BG1360" i="64" s="1"/>
  <c r="BG2017" i="64" a="1"/>
  <c r="BG2017"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5" i="64" a="1"/>
  <c r="BG1695"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19" i="64" a="1"/>
  <c r="BG1719" i="64" s="1"/>
  <c r="BG1238" i="64" a="1"/>
  <c r="BG1238" i="64" s="1"/>
  <c r="BG1721" i="64" a="1"/>
  <c r="BG1721"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612" i="64" a="1"/>
  <c r="BG1720" i="64" a="1"/>
  <c r="BG1263" i="64" a="1"/>
  <c r="BG1696" i="64" a="1"/>
  <c r="BG1396" i="64" a="1"/>
  <c r="BG1467" i="64" a="1"/>
  <c r="BG670" i="64" a="1"/>
  <c r="W646" i="64" a="1"/>
  <c r="BG1431" i="64" a="1"/>
  <c r="BG1333" i="64" a="1"/>
  <c r="BG1239" i="64" a="1"/>
  <c r="BG1087" i="64" a="1"/>
  <c r="BG1361" i="64" a="1"/>
  <c r="BG946" i="64" a="1"/>
  <c r="BR510" i="64" l="1"/>
  <c r="BG177" i="64"/>
  <c r="BG1720" i="64"/>
  <c r="BF1404" i="64"/>
  <c r="BB193" i="64"/>
  <c r="BG1361" i="64"/>
  <c r="BG1396" i="64"/>
  <c r="BG1333" i="64"/>
  <c r="BG1431" i="64"/>
  <c r="BG1696" i="64"/>
  <c r="BG1467" i="64"/>
  <c r="BG1239" i="64"/>
  <c r="BG1263" i="64"/>
  <c r="BG1612" i="64"/>
  <c r="BG1087" i="64"/>
  <c r="BG946" i="64"/>
  <c r="BG670" i="64"/>
  <c r="BU1885" i="64"/>
  <c r="BU1891" i="64" s="1"/>
  <c r="AD574" i="64"/>
  <c r="AD572" i="64" s="1"/>
  <c r="L571" i="64"/>
  <c r="Y1674" i="64"/>
  <c r="Z1664" i="64"/>
  <c r="Z1668" i="64" s="1"/>
  <c r="AP948" i="64"/>
  <c r="AQ467" i="64"/>
  <c r="AO1089" i="64"/>
  <c r="X1722" i="64"/>
  <c r="W646" i="64"/>
  <c r="Y1217" i="64"/>
  <c r="AD1614" i="64"/>
  <c r="V1335" i="64"/>
  <c r="AE473" i="64"/>
  <c r="AE469" i="64"/>
  <c r="AF464" i="64"/>
  <c r="AB1698" i="64"/>
  <c r="AE198" i="69"/>
  <c r="AE177" i="69"/>
  <c r="BG1991" i="64"/>
  <c r="BH1430" i="64" a="1"/>
  <c r="BH1430" i="64" s="1"/>
  <c r="BH1466" i="64" a="1"/>
  <c r="BH1466" i="64" s="1"/>
  <c r="BH1395" i="64" a="1"/>
  <c r="BH1395" i="64" s="1"/>
  <c r="BH1983" i="64" a="1"/>
  <c r="BH1983" i="64" s="1"/>
  <c r="BH1360" i="64" a="1"/>
  <c r="BH1360" i="64" s="1"/>
  <c r="BH2017" i="64" a="1"/>
  <c r="BH2017" i="64" s="1"/>
  <c r="AF159" i="69"/>
  <c r="AF184" i="69" s="1"/>
  <c r="AF187" i="69" s="1"/>
  <c r="AF192" i="69" s="1"/>
  <c r="BH466" i="64" a="1"/>
  <c r="BH466" i="64" s="1"/>
  <c r="BH472" i="64" a="1"/>
  <c r="BH472" i="64" s="1"/>
  <c r="AE152" i="69"/>
  <c r="AF134" i="69"/>
  <c r="AF135" i="69" s="1"/>
  <c r="BH1695" i="64" a="1"/>
  <c r="BH1695"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19" i="64" a="1"/>
  <c r="BH1719"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1" i="64" a="1"/>
  <c r="BH1721"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612" i="64" a="1"/>
  <c r="BH1467" i="64" a="1"/>
  <c r="BH1263" i="64" a="1"/>
  <c r="BH1333" i="64" a="1"/>
  <c r="BH1361" i="64" a="1"/>
  <c r="BH1720" i="64" a="1"/>
  <c r="BH1239" i="64" a="1"/>
  <c r="BH1087" i="64" a="1"/>
  <c r="BH670" i="64" a="1"/>
  <c r="BH1431" i="64" a="1"/>
  <c r="BH1696" i="64" a="1"/>
  <c r="BH1396" i="64" a="1"/>
  <c r="BH946" i="64" a="1"/>
  <c r="BR500" i="64" l="1"/>
  <c r="BR502" i="64" s="1"/>
  <c r="BR503" i="64" s="1"/>
  <c r="BR511" i="64"/>
  <c r="BU1895" i="64" a="1"/>
  <c r="BU1895" i="64" s="1"/>
  <c r="BU1888" i="64" s="1"/>
  <c r="BU1889" i="64" s="1"/>
  <c r="BH177" i="64"/>
  <c r="BH1720" i="64"/>
  <c r="BC193" i="64"/>
  <c r="BG1404" i="64"/>
  <c r="BH1396" i="64"/>
  <c r="BH1467" i="64"/>
  <c r="BH1431" i="64"/>
  <c r="BH1333" i="64"/>
  <c r="BH1696" i="64"/>
  <c r="BH1361" i="64"/>
  <c r="BH1239" i="64"/>
  <c r="BH1263" i="64"/>
  <c r="BH1612" i="64"/>
  <c r="BH1087" i="64"/>
  <c r="BH946" i="64"/>
  <c r="BH670" i="64"/>
  <c r="AE571" i="64"/>
  <c r="AD576" i="64"/>
  <c r="Z1669" i="64"/>
  <c r="Z1670" i="64" s="1"/>
  <c r="AQ948" i="64"/>
  <c r="AP1089" i="64"/>
  <c r="X1241" i="64"/>
  <c r="W648" i="64"/>
  <c r="AF468" i="64"/>
  <c r="BH1991" i="64"/>
  <c r="BI1466" i="64" a="1"/>
  <c r="BI1466" i="64" s="1"/>
  <c r="BI1430" i="64" a="1"/>
  <c r="BI1430" i="64" s="1"/>
  <c r="BI1395" i="64" a="1"/>
  <c r="BI1395" i="64" s="1"/>
  <c r="BI1983" i="64" a="1"/>
  <c r="BI1983" i="64" s="1"/>
  <c r="BI1360" i="64" a="1"/>
  <c r="BI1360" i="64" s="1"/>
  <c r="BI2017" i="64" a="1"/>
  <c r="BI2017"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5" i="64" a="1"/>
  <c r="BI1695"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19" i="64" a="1"/>
  <c r="BI1719" i="64" s="1"/>
  <c r="BI1238" i="64" a="1"/>
  <c r="BI1238" i="64" s="1"/>
  <c r="BI647" i="64" a="1"/>
  <c r="BI647" i="64" s="1"/>
  <c r="BI1613" i="64" a="1"/>
  <c r="BI1613" i="64" s="1"/>
  <c r="BI1334" i="64" a="1"/>
  <c r="BI1334" i="64" s="1"/>
  <c r="BI1721" i="64" a="1"/>
  <c r="BI1721"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361" i="64" a="1"/>
  <c r="BI946" i="64" a="1"/>
  <c r="BI1467" i="64" a="1"/>
  <c r="BI1239" i="64" a="1"/>
  <c r="BI1696" i="64" a="1"/>
  <c r="BI1333" i="64" a="1"/>
  <c r="X646" i="64" a="1"/>
  <c r="BI1612" i="64" a="1"/>
  <c r="BI1720" i="64" a="1"/>
  <c r="BI1263" i="64" a="1"/>
  <c r="BI670" i="64" a="1"/>
  <c r="BI1396" i="64" a="1"/>
  <c r="BI1431" i="64" a="1"/>
  <c r="BI1087" i="64" a="1"/>
  <c r="BR516" i="64" l="1"/>
  <c r="BS507" i="64"/>
  <c r="BR512" i="64"/>
  <c r="BR504" i="64"/>
  <c r="BS496" i="64"/>
  <c r="BI177" i="64"/>
  <c r="BI1720" i="64"/>
  <c r="BH1404" i="64"/>
  <c r="BI1361" i="64"/>
  <c r="BI1696" i="64"/>
  <c r="BI1396" i="64"/>
  <c r="BI1431" i="64"/>
  <c r="BI1333" i="64"/>
  <c r="BI1467" i="64"/>
  <c r="BI1239" i="64"/>
  <c r="BI1263" i="64"/>
  <c r="BI1612" i="64"/>
  <c r="BI1087" i="64"/>
  <c r="BI946" i="64"/>
  <c r="BI670" i="64"/>
  <c r="BV1885" i="64"/>
  <c r="BV1891" i="64" s="1"/>
  <c r="AE574" i="64"/>
  <c r="AF571" i="64"/>
  <c r="Z1674" i="64"/>
  <c r="AA1664" i="64"/>
  <c r="AA1668" i="64" s="1"/>
  <c r="AR948" i="64"/>
  <c r="AQ1089" i="64"/>
  <c r="AR467" i="64"/>
  <c r="X646" i="64"/>
  <c r="Y1722" i="64"/>
  <c r="Z1217" i="64"/>
  <c r="AE1614" i="64"/>
  <c r="AF469" i="64"/>
  <c r="AG464" i="64"/>
  <c r="AF473" i="64"/>
  <c r="W1335" i="64"/>
  <c r="AC1698" i="64"/>
  <c r="BI1991" i="64"/>
  <c r="AG161" i="69"/>
  <c r="BJ1430" i="64" a="1"/>
  <c r="BJ1430" i="64" s="1"/>
  <c r="BJ1466" i="64" a="1"/>
  <c r="BJ1466" i="64" s="1"/>
  <c r="BJ1395" i="64" a="1"/>
  <c r="BJ1395" i="64" s="1"/>
  <c r="BJ1983" i="64" a="1"/>
  <c r="BJ1983" i="64" s="1"/>
  <c r="BJ1360" i="64" a="1"/>
  <c r="BJ1360" i="64" s="1"/>
  <c r="BJ2017" i="64" a="1"/>
  <c r="BJ2017" i="64" s="1"/>
  <c r="AF163" i="69"/>
  <c r="AF167" i="69"/>
  <c r="AF177" i="69" s="1"/>
  <c r="AF169" i="69"/>
  <c r="AF179" i="69" s="1"/>
  <c r="BJ472" i="64" a="1"/>
  <c r="BJ472" i="64" s="1"/>
  <c r="BJ466" i="64" a="1"/>
  <c r="BJ466" i="64" s="1"/>
  <c r="AF152" i="69"/>
  <c r="AG132" i="69"/>
  <c r="AG157" i="69" s="1"/>
  <c r="BJ1695" i="64" a="1"/>
  <c r="BJ1695"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1" i="64" a="1"/>
  <c r="BJ1721" i="64" s="1"/>
  <c r="BJ1216" i="64" a="1"/>
  <c r="BJ1216" i="64" s="1"/>
  <c r="BJ647" i="64" a="1"/>
  <c r="BJ647" i="64" s="1"/>
  <c r="BJ1613" i="64" a="1"/>
  <c r="BJ1613" i="64" s="1"/>
  <c r="BJ1238" i="64" a="1"/>
  <c r="BJ1238" i="64" s="1"/>
  <c r="BJ1262" i="64" a="1"/>
  <c r="BJ1262" i="64" s="1"/>
  <c r="BJ1334" i="64" a="1"/>
  <c r="BJ1334" i="64" s="1"/>
  <c r="BJ1719" i="64" a="1"/>
  <c r="BJ1719"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696" i="64" a="1"/>
  <c r="BJ946" i="64" a="1"/>
  <c r="BJ1396" i="64" a="1"/>
  <c r="BJ1263" i="64" a="1"/>
  <c r="BJ1087" i="64" a="1"/>
  <c r="BJ1612" i="64" a="1"/>
  <c r="BJ1720" i="64" a="1"/>
  <c r="BJ1333" i="64" a="1"/>
  <c r="BJ1431" i="64" a="1"/>
  <c r="BJ1361" i="64" a="1"/>
  <c r="BJ1239" i="64" a="1"/>
  <c r="BJ1467" i="64" a="1"/>
  <c r="BJ670" i="64" a="1"/>
  <c r="BS499" i="64" l="1"/>
  <c r="BV1895" i="64" a="1"/>
  <c r="BV1895" i="64" s="1"/>
  <c r="BV1888" i="64" s="1"/>
  <c r="BV1889" i="64" s="1"/>
  <c r="BJ177" i="64"/>
  <c r="BJ1720" i="64"/>
  <c r="BI1404" i="64"/>
  <c r="AE572" i="64"/>
  <c r="AE576" i="64" s="1"/>
  <c r="BJ1696" i="64"/>
  <c r="BJ1361" i="64"/>
  <c r="BJ1333" i="64"/>
  <c r="BJ1396" i="64"/>
  <c r="BJ1467" i="64"/>
  <c r="BJ1431" i="64"/>
  <c r="BJ1239" i="64"/>
  <c r="BJ1263" i="64"/>
  <c r="BJ1612" i="64"/>
  <c r="BJ1087" i="64"/>
  <c r="BJ946" i="64"/>
  <c r="BJ670" i="64"/>
  <c r="AA1669" i="64"/>
  <c r="AA1670" i="64" s="1"/>
  <c r="AS948" i="64"/>
  <c r="AS467" i="64"/>
  <c r="Y1241" i="64"/>
  <c r="X648" i="64"/>
  <c r="AG468" i="64"/>
  <c r="BJ1991" i="64"/>
  <c r="AG162" i="69"/>
  <c r="AG163" i="69" s="1"/>
  <c r="BK1466" i="64" a="1"/>
  <c r="BK1466" i="64" s="1"/>
  <c r="BK1395" i="64" a="1"/>
  <c r="BK1395" i="64" s="1"/>
  <c r="BK1430" i="64" a="1"/>
  <c r="BK1430" i="64" s="1"/>
  <c r="BK1983" i="64" a="1"/>
  <c r="BK1983" i="64" s="1"/>
  <c r="BK1360" i="64" a="1"/>
  <c r="BK1360" i="64" s="1"/>
  <c r="BK2017" i="64" a="1"/>
  <c r="BK2017" i="64" s="1"/>
  <c r="AF173" i="69"/>
  <c r="AF175" i="69" s="1"/>
  <c r="BK472" i="64" a="1"/>
  <c r="BK472" i="64" s="1"/>
  <c r="BK466" i="64" a="1"/>
  <c r="BK466" i="64" s="1"/>
  <c r="AG135" i="69"/>
  <c r="AG136" i="69" s="1"/>
  <c r="AH112" i="69"/>
  <c r="AH115" i="69" s="1"/>
  <c r="BK1695" i="64" a="1"/>
  <c r="BK1695"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19" i="64" a="1"/>
  <c r="BK1719" i="64" s="1"/>
  <c r="BK1619" i="64" a="1"/>
  <c r="BK1619" i="64" s="1"/>
  <c r="BK1238" i="64" a="1"/>
  <c r="BK1238" i="64" s="1"/>
  <c r="BK1721" i="64" a="1"/>
  <c r="BK1721"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333" i="64" a="1"/>
  <c r="BK1612" i="64" a="1"/>
  <c r="Y646" i="64" a="1"/>
  <c r="BK1396" i="64" a="1"/>
  <c r="BK1239" i="64" a="1"/>
  <c r="BK1720" i="64" a="1"/>
  <c r="BK1087" i="64" a="1"/>
  <c r="BK1431" i="64" a="1"/>
  <c r="BK670" i="64" a="1"/>
  <c r="BK946" i="64" a="1"/>
  <c r="BK1467" i="64" a="1"/>
  <c r="BK1263" i="64" a="1"/>
  <c r="BK1696" i="64" a="1"/>
  <c r="BK1361" i="64" a="1"/>
  <c r="BS508" i="64" l="1"/>
  <c r="BK177" i="64"/>
  <c r="BK1720" i="64"/>
  <c r="BJ1404" i="64"/>
  <c r="BK1396" i="64"/>
  <c r="BK1467" i="64"/>
  <c r="BK1333" i="64"/>
  <c r="BK1696" i="64"/>
  <c r="BK1361" i="64"/>
  <c r="BK1431" i="64"/>
  <c r="BK1239" i="64"/>
  <c r="BK1263" i="64"/>
  <c r="BK1612" i="64"/>
  <c r="BK1087" i="64"/>
  <c r="BK946" i="64"/>
  <c r="BK670" i="64"/>
  <c r="BW1885" i="64"/>
  <c r="BW1891" i="64" s="1"/>
  <c r="AF574" i="64"/>
  <c r="AG571" i="64"/>
  <c r="AB1664" i="64"/>
  <c r="AB1668" i="64" s="1"/>
  <c r="AA1674" i="64"/>
  <c r="AT948" i="64"/>
  <c r="AT467" i="64"/>
  <c r="AR1089" i="64"/>
  <c r="AS1089" i="64"/>
  <c r="Y646" i="64"/>
  <c r="Z1722" i="64"/>
  <c r="AA1217" i="64"/>
  <c r="AF1614" i="64"/>
  <c r="AG473" i="64"/>
  <c r="AG469" i="64"/>
  <c r="AH464" i="64"/>
  <c r="X1335" i="64"/>
  <c r="AD1698" i="64"/>
  <c r="AG169" i="69"/>
  <c r="AG179" i="69" s="1"/>
  <c r="AG167" i="69"/>
  <c r="AG177" i="69" s="1"/>
  <c r="AH156" i="69"/>
  <c r="AH161" i="69" s="1"/>
  <c r="BK1991" i="64"/>
  <c r="BL1466" i="64" a="1"/>
  <c r="BL1466" i="64" s="1"/>
  <c r="BL1430" i="64" a="1"/>
  <c r="BL1430" i="64" s="1"/>
  <c r="BL1395" i="64" a="1"/>
  <c r="BL1395" i="64" s="1"/>
  <c r="BL1983" i="64" a="1"/>
  <c r="BL1983" i="64" s="1"/>
  <c r="BL1360" i="64" a="1"/>
  <c r="BL1360" i="64" s="1"/>
  <c r="BL2017" i="64" a="1"/>
  <c r="BL2017" i="64" s="1"/>
  <c r="BL472" i="64" a="1"/>
  <c r="BL472" i="64" s="1"/>
  <c r="BL466" i="64" a="1"/>
  <c r="BL466" i="64" s="1"/>
  <c r="AG142" i="69"/>
  <c r="AG146" i="69" s="1"/>
  <c r="AG148" i="69" s="1"/>
  <c r="AH129" i="69"/>
  <c r="AH132" i="69" s="1"/>
  <c r="AH157" i="69" s="1"/>
  <c r="AG140" i="69"/>
  <c r="AG150" i="69" s="1"/>
  <c r="AH117" i="69"/>
  <c r="AH118" i="69" s="1"/>
  <c r="AH119" i="69" s="1"/>
  <c r="BL1695" i="64" a="1"/>
  <c r="BL1695"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1" i="64" a="1"/>
  <c r="BL1721" i="64" s="1"/>
  <c r="BL1719" i="64" a="1"/>
  <c r="BL1719"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670" i="64" a="1"/>
  <c r="BL1361" i="64" a="1"/>
  <c r="BL1239" i="64" a="1"/>
  <c r="BL1696" i="64" a="1"/>
  <c r="BL1612" i="64" a="1"/>
  <c r="BL1720" i="64" a="1"/>
  <c r="BL1087" i="64" a="1"/>
  <c r="BL1431" i="64" a="1"/>
  <c r="BL1396" i="64" a="1"/>
  <c r="BL1333" i="64" a="1"/>
  <c r="BL1467" i="64" a="1"/>
  <c r="BL1263" i="64" a="1"/>
  <c r="BL946" i="64" a="1"/>
  <c r="BS510" i="64" l="1"/>
  <c r="BS500" i="64" s="1"/>
  <c r="BS502" i="64" s="1"/>
  <c r="BS503" i="64" s="1"/>
  <c r="N499" i="64"/>
  <c r="BW1895" i="64" a="1"/>
  <c r="BW1895" i="64" s="1"/>
  <c r="BW1888" i="64" s="1"/>
  <c r="BW1889" i="64" s="1"/>
  <c r="BL177" i="64"/>
  <c r="BL1720" i="64"/>
  <c r="BK1404" i="64"/>
  <c r="AF572" i="64"/>
  <c r="AF576" i="64" s="1"/>
  <c r="BL1696" i="64"/>
  <c r="BL1333" i="64"/>
  <c r="BL1361" i="64"/>
  <c r="BL1396" i="64"/>
  <c r="BL1431" i="64"/>
  <c r="BL1467" i="64"/>
  <c r="BL1239" i="64"/>
  <c r="BL1263" i="64"/>
  <c r="BL1612" i="64"/>
  <c r="BL1087" i="64"/>
  <c r="BL946" i="64"/>
  <c r="BL670" i="64"/>
  <c r="AB1669" i="64"/>
  <c r="AB1670" i="64" s="1"/>
  <c r="AU948" i="64"/>
  <c r="AU467" i="64"/>
  <c r="AH468" i="64"/>
  <c r="Z1241" i="64"/>
  <c r="Y648" i="64"/>
  <c r="BL1991" i="64"/>
  <c r="AG173" i="69"/>
  <c r="AG175" i="69" s="1"/>
  <c r="AH159" i="69"/>
  <c r="AH184" i="69" s="1"/>
  <c r="AH187" i="69" s="1"/>
  <c r="AH194" i="69" s="1"/>
  <c r="AH202" i="69" s="1"/>
  <c r="BM1466" i="64" a="1"/>
  <c r="BM1466" i="64" s="1"/>
  <c r="BM1430" i="64" a="1"/>
  <c r="BM1430" i="64" s="1"/>
  <c r="BM1395" i="64" a="1"/>
  <c r="BM1395" i="64" s="1"/>
  <c r="BM1983" i="64" a="1"/>
  <c r="BM1983" i="64" s="1"/>
  <c r="BM1360" i="64" a="1"/>
  <c r="BM1360" i="64" s="1"/>
  <c r="BM2017" i="64" a="1"/>
  <c r="BM2017" i="64" s="1"/>
  <c r="BM472" i="64" a="1"/>
  <c r="BM472" i="64" s="1"/>
  <c r="BM466" i="64" a="1"/>
  <c r="BM466" i="64" s="1"/>
  <c r="AH134" i="69"/>
  <c r="AH135" i="69" s="1"/>
  <c r="AH136" i="69" s="1"/>
  <c r="AG152" i="69"/>
  <c r="BM1695" i="64" a="1"/>
  <c r="BM1695"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1" i="64" a="1"/>
  <c r="BM1721" i="64" s="1"/>
  <c r="BM1216" i="64" a="1"/>
  <c r="BM1216" i="64" s="1"/>
  <c r="BM1613" i="64" a="1"/>
  <c r="BM1613" i="64" s="1"/>
  <c r="BM1334" i="64" a="1"/>
  <c r="BM1334" i="64" s="1"/>
  <c r="BM645" i="64" a="1"/>
  <c r="BM645" i="64" s="1"/>
  <c r="BM1719" i="64" a="1"/>
  <c r="BM1719"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239" i="64" a="1"/>
  <c r="BM1612" i="64" a="1"/>
  <c r="BM1396" i="64" a="1"/>
  <c r="Z646" i="64" a="1"/>
  <c r="BM946" i="64" a="1"/>
  <c r="BM1361" i="64" a="1"/>
  <c r="BM1263" i="64" a="1"/>
  <c r="BM670" i="64" a="1"/>
  <c r="BM1720" i="64" a="1"/>
  <c r="BM1696" i="64" a="1"/>
  <c r="BM1467" i="64" a="1"/>
  <c r="BM1087" i="64" a="1"/>
  <c r="BM1333" i="64" a="1"/>
  <c r="BM1431" i="64" a="1"/>
  <c r="BS511" i="64" l="1"/>
  <c r="BS516" i="64" s="1"/>
  <c r="BT496" i="64"/>
  <c r="BT499" i="64" s="1"/>
  <c r="BS504" i="64"/>
  <c r="N502" i="64"/>
  <c r="N504" i="64" s="1"/>
  <c r="BM177" i="64"/>
  <c r="BM1720" i="64"/>
  <c r="BL1404" i="64"/>
  <c r="BM1361" i="64"/>
  <c r="BM1696" i="64"/>
  <c r="BM1396" i="64"/>
  <c r="BM1333" i="64"/>
  <c r="BM1431" i="64"/>
  <c r="BM1467" i="64"/>
  <c r="BM1239" i="64"/>
  <c r="BM1263" i="64"/>
  <c r="BM1612" i="64"/>
  <c r="BM1087" i="64"/>
  <c r="BM946" i="64"/>
  <c r="BM670" i="64"/>
  <c r="BX1885" i="64"/>
  <c r="BX1891" i="64" s="1"/>
  <c r="AH571" i="64"/>
  <c r="AG574" i="64"/>
  <c r="AC1664" i="64"/>
  <c r="AC1668" i="64" s="1"/>
  <c r="AB1674" i="64"/>
  <c r="AV948" i="64"/>
  <c r="AV467" i="64"/>
  <c r="AT1089" i="64"/>
  <c r="AU1089" i="64"/>
  <c r="Z646" i="64"/>
  <c r="AA1722" i="64"/>
  <c r="AB1217" i="64"/>
  <c r="AH473" i="64"/>
  <c r="AI464" i="64"/>
  <c r="AH469" i="64"/>
  <c r="AE1698" i="64"/>
  <c r="Y1335" i="64"/>
  <c r="AG1614" i="64"/>
  <c r="BM1991" i="64"/>
  <c r="AH192" i="69"/>
  <c r="AH200" i="69" s="1"/>
  <c r="AH162" i="69"/>
  <c r="AH167" i="69" s="1"/>
  <c r="AH173" i="69" s="1"/>
  <c r="AH175" i="69" s="1"/>
  <c r="AI183" i="69"/>
  <c r="AI186" i="69" s="1"/>
  <c r="AH188" i="69"/>
  <c r="BN1466" i="64" a="1"/>
  <c r="BN1466" i="64" s="1"/>
  <c r="BN1430" i="64" a="1"/>
  <c r="BN1430" i="64" s="1"/>
  <c r="BN1395" i="64" a="1"/>
  <c r="BN1395" i="64" s="1"/>
  <c r="BN1983" i="64" a="1"/>
  <c r="BN1983" i="64" s="1"/>
  <c r="BN1360" i="64" a="1"/>
  <c r="BN1360" i="64" s="1"/>
  <c r="BN2017" i="64" a="1"/>
  <c r="BN2017" i="64" s="1"/>
  <c r="BN472" i="64" a="1"/>
  <c r="BN472" i="64" s="1"/>
  <c r="BN466" i="64" a="1"/>
  <c r="BN466" i="64" s="1"/>
  <c r="AH142" i="69"/>
  <c r="AH152" i="69" s="1"/>
  <c r="AH140" i="69"/>
  <c r="AH150" i="69" s="1"/>
  <c r="AI129" i="69"/>
  <c r="AI132" i="69" s="1"/>
  <c r="AI157" i="69" s="1"/>
  <c r="AI117" i="69"/>
  <c r="AI118" i="69" s="1"/>
  <c r="AJ112" i="69" s="1"/>
  <c r="BN1695" i="64" a="1"/>
  <c r="BN1695"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1" i="64" a="1"/>
  <c r="BN1721" i="64" s="1"/>
  <c r="BN1719" i="64" a="1"/>
  <c r="BN1719"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239" i="64" a="1"/>
  <c r="BN670" i="64" a="1"/>
  <c r="BN1431" i="64" a="1"/>
  <c r="BN1467" i="64" a="1"/>
  <c r="BN1087" i="64" a="1"/>
  <c r="BN1696" i="64" a="1"/>
  <c r="BN1333" i="64" a="1"/>
  <c r="BN1263" i="64" a="1"/>
  <c r="BN1720" i="64" a="1"/>
  <c r="BN1612" i="64" a="1"/>
  <c r="BN946" i="64" a="1"/>
  <c r="BN1361" i="64" a="1"/>
  <c r="BN1396" i="64" a="1"/>
  <c r="BT507" i="64" l="1"/>
  <c r="BS512" i="64"/>
  <c r="BT508" i="64"/>
  <c r="BT510" i="64" s="1"/>
  <c r="BT500" i="64" s="1"/>
  <c r="BT502" i="64" s="1"/>
  <c r="BX1895" i="64" a="1"/>
  <c r="BX1895" i="64" s="1"/>
  <c r="BX1888" i="64" s="1"/>
  <c r="BX1889" i="64" s="1"/>
  <c r="BN177" i="64"/>
  <c r="BN1720" i="64"/>
  <c r="BM1404" i="64"/>
  <c r="BN1431" i="64"/>
  <c r="N1431" i="64" s="1"/>
  <c r="BN1467" i="64"/>
  <c r="BN1696" i="64"/>
  <c r="N1696" i="64" s="1"/>
  <c r="BN1361" i="64"/>
  <c r="N1361" i="64" s="1"/>
  <c r="BN1333" i="64"/>
  <c r="BN1396" i="64"/>
  <c r="BN1239" i="64"/>
  <c r="N1239" i="64" s="1"/>
  <c r="BN1263" i="64"/>
  <c r="BN1612" i="64"/>
  <c r="BN1087" i="64"/>
  <c r="N1087" i="64" s="1"/>
  <c r="BN946" i="64"/>
  <c r="N946" i="64" s="1"/>
  <c r="BN670" i="64"/>
  <c r="AG572" i="64"/>
  <c r="AC1669" i="64"/>
  <c r="AC1670" i="64" s="1"/>
  <c r="AW948" i="64"/>
  <c r="AW467" i="64"/>
  <c r="AV1089" i="64"/>
  <c r="AA1241" i="64"/>
  <c r="Z648" i="64"/>
  <c r="AI468" i="64"/>
  <c r="BN1991" i="64"/>
  <c r="N1991" i="64" s="1"/>
  <c r="AH198" i="69"/>
  <c r="AH169" i="69"/>
  <c r="AH179" i="69" s="1"/>
  <c r="AI156" i="69"/>
  <c r="AI161" i="69" s="1"/>
  <c r="AH177" i="69"/>
  <c r="AH163" i="69"/>
  <c r="BO1466" i="64" a="1"/>
  <c r="BO1466" i="64" s="1"/>
  <c r="BO1430" i="64" a="1"/>
  <c r="BO1430" i="64" s="1"/>
  <c r="BO1395" i="64" a="1"/>
  <c r="BO1395" i="64" s="1"/>
  <c r="BO1983" i="64" a="1"/>
  <c r="BO1983" i="64" s="1"/>
  <c r="BO1360" i="64" a="1"/>
  <c r="BO1360" i="64" s="1"/>
  <c r="BO2017" i="64" a="1"/>
  <c r="BO2017" i="64" s="1"/>
  <c r="BO472" i="64" a="1"/>
  <c r="BO472" i="64" s="1"/>
  <c r="BO466" i="64" a="1"/>
  <c r="BO466" i="64" s="1"/>
  <c r="AH146" i="69"/>
  <c r="AH148" i="69" s="1"/>
  <c r="AI134" i="69"/>
  <c r="AI135" i="69" s="1"/>
  <c r="BO1695" i="64" a="1"/>
  <c r="BO1695"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19" i="64" a="1"/>
  <c r="BO1719" i="64" s="1"/>
  <c r="BO1334" i="64" a="1"/>
  <c r="BO1334" i="64" s="1"/>
  <c r="BO1238" i="64" a="1"/>
  <c r="BO1238" i="64" s="1"/>
  <c r="BO1721" i="64" a="1"/>
  <c r="BO1721"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431" i="64" a="1"/>
  <c r="BO1467" i="64" a="1"/>
  <c r="BO1612" i="64" a="1"/>
  <c r="BO946" i="64" a="1"/>
  <c r="BO1396" i="64" a="1"/>
  <c r="BO1720" i="64" a="1"/>
  <c r="BO1087" i="64" a="1"/>
  <c r="BO1333" i="64" a="1"/>
  <c r="BO1361" i="64" a="1"/>
  <c r="BO1239" i="64" a="1"/>
  <c r="AA646" i="64" a="1"/>
  <c r="BO1696" i="64" a="1"/>
  <c r="BO1263" i="64" a="1"/>
  <c r="BO670" i="64" a="1"/>
  <c r="BT511" i="64" l="1"/>
  <c r="BT516" i="64" s="1"/>
  <c r="BT503" i="64"/>
  <c r="BO177" i="64"/>
  <c r="BO1720" i="64"/>
  <c r="BN1404" i="64"/>
  <c r="N1404" i="64" s="1"/>
  <c r="BO1696" i="64"/>
  <c r="BO1361" i="64"/>
  <c r="BO1333" i="64"/>
  <c r="BO1396" i="64"/>
  <c r="BO1431" i="64"/>
  <c r="BO1467" i="64"/>
  <c r="BO1239" i="64"/>
  <c r="BO1263" i="64"/>
  <c r="BO1612" i="64"/>
  <c r="BO1087" i="64"/>
  <c r="BO946" i="64"/>
  <c r="BO670" i="64"/>
  <c r="BY1885" i="64"/>
  <c r="BY1891" i="64" s="1"/>
  <c r="AG576" i="64"/>
  <c r="AH574" i="64"/>
  <c r="AI571" i="64"/>
  <c r="AD1664" i="64"/>
  <c r="AC1674" i="64"/>
  <c r="AX948" i="64"/>
  <c r="AX467" i="64"/>
  <c r="AA646" i="64"/>
  <c r="AB1722" i="64"/>
  <c r="AC1217" i="64"/>
  <c r="AI473" i="64"/>
  <c r="AI469" i="64"/>
  <c r="AJ464" i="64"/>
  <c r="AH1614" i="64"/>
  <c r="AF1698" i="64"/>
  <c r="Z1335" i="64"/>
  <c r="BO1991" i="64"/>
  <c r="AI159" i="69"/>
  <c r="AI184" i="69" s="1"/>
  <c r="AI187" i="69" s="1"/>
  <c r="AI194" i="69" s="1"/>
  <c r="AI202" i="69" s="1"/>
  <c r="BP1466" i="64" a="1"/>
  <c r="BP1466" i="64" s="1"/>
  <c r="BP1430" i="64" a="1"/>
  <c r="BP1430" i="64" s="1"/>
  <c r="BP1395" i="64" a="1"/>
  <c r="BP1395" i="64" s="1"/>
  <c r="BP1983" i="64" a="1"/>
  <c r="BP1983" i="64" s="1"/>
  <c r="BP1360" i="64" a="1"/>
  <c r="BP1360" i="64" s="1"/>
  <c r="BP2017" i="64" a="1"/>
  <c r="BP2017" i="64" s="1"/>
  <c r="BP466" i="64" a="1"/>
  <c r="BP466" i="64" s="1"/>
  <c r="BP472" i="64" a="1"/>
  <c r="BP472" i="64" s="1"/>
  <c r="AJ129" i="69"/>
  <c r="AJ134" i="69" s="1"/>
  <c r="AI136" i="69"/>
  <c r="AI140" i="69"/>
  <c r="AI150" i="69" s="1"/>
  <c r="AI142" i="69"/>
  <c r="AI146" i="69" s="1"/>
  <c r="AI148" i="69" s="1"/>
  <c r="BP1695" i="64" a="1"/>
  <c r="BP1695"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1" i="64" a="1"/>
  <c r="BP1721" i="64" s="1"/>
  <c r="BP1619" i="64" a="1"/>
  <c r="BP1619" i="64" s="1"/>
  <c r="BP1332" i="64" a="1"/>
  <c r="BP1332" i="64" s="1"/>
  <c r="BP1613" i="64" a="1"/>
  <c r="BP1613" i="64" s="1"/>
  <c r="BP1719" i="64" a="1"/>
  <c r="BP1719"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670" i="64" a="1"/>
  <c r="BP1696" i="64" a="1"/>
  <c r="BP1333" i="64" a="1"/>
  <c r="BP1087" i="64" a="1"/>
  <c r="BP1239" i="64" a="1"/>
  <c r="BP1431" i="64" a="1"/>
  <c r="BP1396" i="64" a="1"/>
  <c r="BP1467" i="64" a="1"/>
  <c r="BP1612" i="64" a="1"/>
  <c r="BP1720" i="64" a="1"/>
  <c r="BP946" i="64" a="1"/>
  <c r="BP1263" i="64" a="1"/>
  <c r="BP1361" i="64" a="1"/>
  <c r="BT512" i="64" l="1"/>
  <c r="BU507" i="64"/>
  <c r="BT504" i="64"/>
  <c r="BU496" i="64"/>
  <c r="BU499" i="64" s="1"/>
  <c r="BY1895" i="64" a="1"/>
  <c r="BY1895" i="64" s="1"/>
  <c r="BY1888" i="64" s="1"/>
  <c r="BY1889" i="64" s="1"/>
  <c r="BP177" i="64"/>
  <c r="BP1720" i="64"/>
  <c r="BO1404" i="64"/>
  <c r="AH572" i="64"/>
  <c r="AH576" i="64" s="1"/>
  <c r="BP1396" i="64"/>
  <c r="BP1333" i="64"/>
  <c r="BP1431" i="64"/>
  <c r="BP1467" i="64"/>
  <c r="BP1696" i="64"/>
  <c r="BP1361" i="64"/>
  <c r="BP1239" i="64"/>
  <c r="BP1263" i="64"/>
  <c r="BP1612" i="64"/>
  <c r="BP1087" i="64"/>
  <c r="BP946" i="64"/>
  <c r="BP670" i="64"/>
  <c r="AD1668" i="64"/>
  <c r="AD1669" i="64" s="1"/>
  <c r="K1669" i="64" s="1"/>
  <c r="AY948" i="64"/>
  <c r="AY467" i="64"/>
  <c r="AW1089" i="64"/>
  <c r="AB1241" i="64"/>
  <c r="AJ468" i="64"/>
  <c r="AA648" i="64"/>
  <c r="AI188" i="69"/>
  <c r="AJ183" i="69"/>
  <c r="AJ186" i="69" s="1"/>
  <c r="AI192" i="69"/>
  <c r="AI200" i="69" s="1"/>
  <c r="AI162" i="69"/>
  <c r="AI163" i="69" s="1"/>
  <c r="BP1991" i="64"/>
  <c r="BQ1430" i="64" a="1"/>
  <c r="BQ1430" i="64" s="1"/>
  <c r="BQ1466" i="64" a="1"/>
  <c r="BQ1466" i="64" s="1"/>
  <c r="BQ1395" i="64" a="1"/>
  <c r="BQ1395" i="64" s="1"/>
  <c r="BQ1983" i="64" a="1"/>
  <c r="BQ1983" i="64" s="1"/>
  <c r="BQ1360" i="64" a="1"/>
  <c r="BQ1360" i="64" s="1"/>
  <c r="BQ2017" i="64" a="1"/>
  <c r="BQ2017" i="64" s="1"/>
  <c r="AJ132" i="69"/>
  <c r="AJ157" i="69" s="1"/>
  <c r="BQ472" i="64" a="1"/>
  <c r="BQ472" i="64" s="1"/>
  <c r="BQ466" i="64" a="1"/>
  <c r="BQ466" i="64" s="1"/>
  <c r="AI152" i="69"/>
  <c r="BQ1695" i="64" a="1"/>
  <c r="BQ1695"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19" i="64" a="1"/>
  <c r="BQ1719" i="64" s="1"/>
  <c r="BQ1613" i="64" a="1"/>
  <c r="BQ1613" i="64" s="1"/>
  <c r="BQ1334" i="64" a="1"/>
  <c r="BQ1334" i="64" s="1"/>
  <c r="BQ1238" i="64" a="1"/>
  <c r="BQ1238" i="64" s="1"/>
  <c r="BQ1262" i="64" a="1"/>
  <c r="BQ1262" i="64" s="1"/>
  <c r="BQ647" i="64" a="1"/>
  <c r="BQ647" i="64" s="1"/>
  <c r="BQ1240" i="64" a="1"/>
  <c r="BQ1240" i="64" s="1"/>
  <c r="BQ1619" i="64" a="1"/>
  <c r="BQ1619" i="64" s="1"/>
  <c r="BQ1721" i="64" a="1"/>
  <c r="BQ1721"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431" i="64" a="1"/>
  <c r="BQ1263" i="64" a="1"/>
  <c r="BQ1333" i="64" a="1"/>
  <c r="BQ1396" i="64" a="1"/>
  <c r="AB646" i="64" a="1"/>
  <c r="BQ1467" i="64" a="1"/>
  <c r="BQ1720" i="64" a="1"/>
  <c r="BQ1239" i="64" a="1"/>
  <c r="BQ1696" i="64" a="1"/>
  <c r="BQ1612" i="64" a="1"/>
  <c r="BQ1087" i="64" a="1"/>
  <c r="BQ946" i="64" a="1"/>
  <c r="BQ670" i="64" a="1"/>
  <c r="BQ1361" i="64" a="1"/>
  <c r="BU508" i="64" l="1"/>
  <c r="BQ177" i="64"/>
  <c r="BQ1720" i="64"/>
  <c r="BP1404" i="64"/>
  <c r="AD1670" i="64"/>
  <c r="BQ1396" i="64"/>
  <c r="BQ1467" i="64"/>
  <c r="BQ1431" i="64"/>
  <c r="BQ1361" i="64"/>
  <c r="BQ1333" i="64"/>
  <c r="BQ1696" i="64"/>
  <c r="BQ1239" i="64"/>
  <c r="BQ1263" i="64"/>
  <c r="BQ1612" i="64"/>
  <c r="BQ1087" i="64"/>
  <c r="BQ946" i="64"/>
  <c r="BQ670" i="64"/>
  <c r="AD1674" i="64"/>
  <c r="AE1664" i="64"/>
  <c r="BZ1885" i="64"/>
  <c r="AI574" i="64"/>
  <c r="AJ571" i="64"/>
  <c r="AZ948" i="64"/>
  <c r="AZ467" i="64"/>
  <c r="BA467" i="64"/>
  <c r="AX1089" i="64"/>
  <c r="AY1089" i="64"/>
  <c r="AC1722" i="64"/>
  <c r="AB646" i="64"/>
  <c r="AD1217" i="64"/>
  <c r="AI1614" i="64"/>
  <c r="AK464" i="64"/>
  <c r="AJ473" i="64"/>
  <c r="AJ469" i="64"/>
  <c r="AA1335" i="64"/>
  <c r="AG1698" i="64"/>
  <c r="AI169" i="69"/>
  <c r="AI179" i="69" s="1"/>
  <c r="AI167" i="69"/>
  <c r="AI177" i="69" s="1"/>
  <c r="AJ156" i="69"/>
  <c r="AJ161" i="69" s="1"/>
  <c r="AI198" i="69"/>
  <c r="BQ1991" i="64"/>
  <c r="BR1430" i="64" a="1"/>
  <c r="BR1430" i="64" s="1"/>
  <c r="BR1466" i="64" a="1"/>
  <c r="BR1466" i="64" s="1"/>
  <c r="BR1395" i="64" a="1"/>
  <c r="BR1395" i="64" s="1"/>
  <c r="BR1983" i="64" a="1"/>
  <c r="BR1983" i="64" s="1"/>
  <c r="BR1360" i="64" a="1"/>
  <c r="BR1360" i="64" s="1"/>
  <c r="BR2017" i="64" a="1"/>
  <c r="BR2017" i="64" s="1"/>
  <c r="AJ135" i="69"/>
  <c r="AJ140" i="69" s="1"/>
  <c r="AJ150" i="69" s="1"/>
  <c r="BR472" i="64" a="1"/>
  <c r="BR472" i="64" s="1"/>
  <c r="BR466" i="64" a="1"/>
  <c r="BR466" i="64" s="1"/>
  <c r="BR1695" i="64" a="1"/>
  <c r="BR1695"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1" i="64" a="1"/>
  <c r="BR1721" i="64" s="1"/>
  <c r="BR1262" i="64" a="1"/>
  <c r="BR1262" i="64" s="1"/>
  <c r="BR1332" i="64" a="1"/>
  <c r="BR1332" i="64" s="1"/>
  <c r="BR1613" i="64" a="1"/>
  <c r="BR1613" i="64" s="1"/>
  <c r="BR1719" i="64" a="1"/>
  <c r="BR1719"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333" i="64" a="1"/>
  <c r="BR946" i="64" a="1"/>
  <c r="BR1239" i="64" a="1"/>
  <c r="BR1696" i="64" a="1"/>
  <c r="BR1087" i="64" a="1"/>
  <c r="BR1612" i="64" a="1"/>
  <c r="BR1467" i="64" a="1"/>
  <c r="BR1361" i="64" a="1"/>
  <c r="BR1431" i="64" a="1"/>
  <c r="BR670" i="64" a="1"/>
  <c r="BR1720" i="64" a="1"/>
  <c r="BR1263" i="64" a="1"/>
  <c r="BR1396" i="64" a="1"/>
  <c r="BU510" i="64" l="1"/>
  <c r="BU500" i="64" s="1"/>
  <c r="BU502" i="64" s="1"/>
  <c r="AE1668" i="64"/>
  <c r="BR177" i="64"/>
  <c r="BR1720" i="64"/>
  <c r="BQ1404" i="64"/>
  <c r="BR1431" i="64"/>
  <c r="BR1361" i="64"/>
  <c r="BR1696" i="64"/>
  <c r="BR1396" i="64"/>
  <c r="BR1333" i="64"/>
  <c r="BR1467" i="64"/>
  <c r="BR1239" i="64"/>
  <c r="BR1263" i="64"/>
  <c r="BR1612" i="64"/>
  <c r="BR1087" i="64"/>
  <c r="BR946" i="64"/>
  <c r="BR670" i="64"/>
  <c r="BZ1891" i="64"/>
  <c r="AI572" i="64"/>
  <c r="BA948" i="64"/>
  <c r="BB467" i="64"/>
  <c r="AZ1089" i="64"/>
  <c r="AC1241" i="64"/>
  <c r="AK468" i="64"/>
  <c r="AB648" i="64"/>
  <c r="AJ159" i="69"/>
  <c r="AJ184" i="69" s="1"/>
  <c r="AJ187" i="69" s="1"/>
  <c r="AJ194" i="69" s="1"/>
  <c r="AJ202" i="69" s="1"/>
  <c r="AI173" i="69"/>
  <c r="AI175" i="69" s="1"/>
  <c r="BR1991" i="64"/>
  <c r="BS1466" i="64" a="1"/>
  <c r="BS1466" i="64" s="1"/>
  <c r="BS1395" i="64" a="1"/>
  <c r="BS1395" i="64" s="1"/>
  <c r="BS1430" i="64" a="1"/>
  <c r="BS1430" i="64" s="1"/>
  <c r="BS1983" i="64" a="1"/>
  <c r="BS1983" i="64" s="1"/>
  <c r="BS1360" i="64" a="1"/>
  <c r="BS1360" i="64" s="1"/>
  <c r="BS2017" i="64" a="1"/>
  <c r="BS2017" i="64" s="1"/>
  <c r="AJ136" i="69"/>
  <c r="AK129" i="69"/>
  <c r="AK132" i="69" s="1"/>
  <c r="AK157" i="69" s="1"/>
  <c r="AJ142" i="69"/>
  <c r="AJ152" i="69" s="1"/>
  <c r="BS472" i="64" a="1"/>
  <c r="BS472" i="64" s="1"/>
  <c r="BS466" i="64" a="1"/>
  <c r="BS466" i="64" s="1"/>
  <c r="BS1695" i="64" a="1"/>
  <c r="BS1695"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19" i="64" a="1"/>
  <c r="BS1719" i="64" s="1"/>
  <c r="BS1334" i="64" a="1"/>
  <c r="BS1334" i="64" s="1"/>
  <c r="BS645" i="64" a="1"/>
  <c r="BS645" i="64" s="1"/>
  <c r="BS1721" i="64" a="1"/>
  <c r="BS1721"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361" i="64" a="1"/>
  <c r="BS946" i="64" a="1"/>
  <c r="BS1239" i="64" a="1"/>
  <c r="BS1720" i="64" a="1"/>
  <c r="BS1087" i="64" a="1"/>
  <c r="BS1696" i="64" a="1"/>
  <c r="BS1396" i="64" a="1"/>
  <c r="BS1333" i="64" a="1"/>
  <c r="BS670" i="64" a="1"/>
  <c r="AC646" i="64" a="1"/>
  <c r="BS1612" i="64" a="1"/>
  <c r="BS1263" i="64" a="1"/>
  <c r="BS1431" i="64" a="1"/>
  <c r="BS1467" i="64" a="1"/>
  <c r="BU511" i="64" l="1"/>
  <c r="BU516" i="64" s="1"/>
  <c r="BU503" i="64"/>
  <c r="AE1669" i="64"/>
  <c r="AF1664" i="64" s="1"/>
  <c r="BZ1895" i="64" a="1"/>
  <c r="BZ1895" i="64" s="1"/>
  <c r="BZ1888" i="64" s="1"/>
  <c r="BZ1889" i="64" s="1"/>
  <c r="O1889" i="64" s="1"/>
  <c r="BS177" i="64"/>
  <c r="BS1720" i="64"/>
  <c r="BR1404" i="64"/>
  <c r="BN193" i="64"/>
  <c r="BS1696" i="64"/>
  <c r="BS1361" i="64"/>
  <c r="BS1333" i="64"/>
  <c r="BS1431" i="64"/>
  <c r="BS1396" i="64"/>
  <c r="BS1467" i="64"/>
  <c r="BS1239" i="64"/>
  <c r="BS1263" i="64"/>
  <c r="BS1612" i="64"/>
  <c r="BS1087" i="64"/>
  <c r="BS946" i="64"/>
  <c r="BS670" i="64"/>
  <c r="AI576" i="64"/>
  <c r="AK571" i="64"/>
  <c r="AJ574" i="64"/>
  <c r="AJ572" i="64" s="1"/>
  <c r="BB948" i="64"/>
  <c r="AC646" i="64"/>
  <c r="AD1722" i="64"/>
  <c r="AE1217" i="64"/>
  <c r="AH1698" i="64"/>
  <c r="AB1335" i="64"/>
  <c r="AJ1614" i="64"/>
  <c r="AK469" i="64"/>
  <c r="AL464" i="64"/>
  <c r="AK473" i="64"/>
  <c r="AJ192" i="69"/>
  <c r="AJ198" i="69" s="1"/>
  <c r="AJ188" i="69"/>
  <c r="AK183" i="69"/>
  <c r="AK186" i="69" s="1"/>
  <c r="AJ162" i="69"/>
  <c r="AJ163" i="69" s="1"/>
  <c r="BS1991" i="64"/>
  <c r="BT1466" i="64" a="1"/>
  <c r="BT1466" i="64" s="1"/>
  <c r="BT1430" i="64" a="1"/>
  <c r="BT1430" i="64" s="1"/>
  <c r="BT1395" i="64" a="1"/>
  <c r="BT1395" i="64" s="1"/>
  <c r="BT1983" i="64" a="1"/>
  <c r="BT1983" i="64" s="1"/>
  <c r="BT1360" i="64" a="1"/>
  <c r="BT1360" i="64" s="1"/>
  <c r="BT2017" i="64" a="1"/>
  <c r="BT2017" i="64" s="1"/>
  <c r="AJ146" i="69"/>
  <c r="AJ148" i="69" s="1"/>
  <c r="AK134" i="69"/>
  <c r="AK135" i="69" s="1"/>
  <c r="AK140" i="69" s="1"/>
  <c r="AK150" i="69" s="1"/>
  <c r="BT472" i="64" a="1"/>
  <c r="BT472" i="64" s="1"/>
  <c r="BT466" i="64" a="1"/>
  <c r="BT466" i="64" s="1"/>
  <c r="AL115" i="69"/>
  <c r="AL118" i="69" s="1"/>
  <c r="AL125" i="69" s="1"/>
  <c r="BT1695" i="64" a="1"/>
  <c r="BT1695"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19" i="64" a="1"/>
  <c r="BT1719"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1" i="64" a="1"/>
  <c r="BT1721"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431" i="64" a="1"/>
  <c r="BT670" i="64" a="1"/>
  <c r="BT1239" i="64" a="1"/>
  <c r="BT1696" i="64" a="1"/>
  <c r="BT946" i="64" a="1"/>
  <c r="BT1333" i="64" a="1"/>
  <c r="BT1612" i="64" a="1"/>
  <c r="BT1396" i="64" a="1"/>
  <c r="BT1467" i="64" a="1"/>
  <c r="BT1720" i="64" a="1"/>
  <c r="BT1263" i="64" a="1"/>
  <c r="BT1361" i="64" a="1"/>
  <c r="BT1087" i="64" a="1"/>
  <c r="BV507" i="64" l="1"/>
  <c r="BU512" i="64"/>
  <c r="BU504" i="64"/>
  <c r="BV496" i="64"/>
  <c r="BV499" i="64" s="1"/>
  <c r="AE1674" i="64"/>
  <c r="AE1670" i="64"/>
  <c r="BT177" i="64"/>
  <c r="BT1720" i="64"/>
  <c r="BO193" i="64"/>
  <c r="BS1404" i="64"/>
  <c r="BT1431" i="64"/>
  <c r="BT1467" i="64"/>
  <c r="BT1333" i="64"/>
  <c r="BT1696" i="64"/>
  <c r="BT1361" i="64"/>
  <c r="BT1396" i="64"/>
  <c r="BT1239" i="64"/>
  <c r="BT1263" i="64"/>
  <c r="BT1612" i="64"/>
  <c r="BT1087" i="64"/>
  <c r="BT946" i="64"/>
  <c r="BT670" i="64"/>
  <c r="AF1668" i="64"/>
  <c r="CA1885" i="64"/>
  <c r="AJ576" i="64"/>
  <c r="BC948" i="64"/>
  <c r="BC467" i="64"/>
  <c r="BA1089" i="64"/>
  <c r="BB1089" i="64"/>
  <c r="AD1241" i="64"/>
  <c r="AC648" i="64"/>
  <c r="AL468" i="64"/>
  <c r="AJ200" i="69"/>
  <c r="AK156" i="69"/>
  <c r="AK159" i="69" s="1"/>
  <c r="AK184" i="69" s="1"/>
  <c r="AK187" i="69" s="1"/>
  <c r="AK194" i="69" s="1"/>
  <c r="AK202" i="69" s="1"/>
  <c r="AJ167" i="69"/>
  <c r="AJ177" i="69" s="1"/>
  <c r="AJ169" i="69"/>
  <c r="AJ179" i="69" s="1"/>
  <c r="BT1991" i="64"/>
  <c r="BU1466" i="64" a="1"/>
  <c r="BU1466" i="64" s="1"/>
  <c r="BU1430" i="64" a="1"/>
  <c r="BU1430" i="64" s="1"/>
  <c r="BU1395" i="64" a="1"/>
  <c r="BU1395" i="64" s="1"/>
  <c r="BU1983" i="64" a="1"/>
  <c r="BU1983" i="64" s="1"/>
  <c r="BU1360" i="64" a="1"/>
  <c r="BU1360" i="64" s="1"/>
  <c r="BU2017" i="64" a="1"/>
  <c r="BU2017" i="64" s="1"/>
  <c r="AK142" i="69"/>
  <c r="AK152" i="69" s="1"/>
  <c r="AK136" i="69"/>
  <c r="AL129" i="69"/>
  <c r="AL134" i="69" s="1"/>
  <c r="BU472" i="64" a="1"/>
  <c r="BU472" i="64" s="1"/>
  <c r="BU466" i="64" a="1"/>
  <c r="BU466" i="64" s="1"/>
  <c r="BU1695" i="64" a="1"/>
  <c r="BU1695"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1" i="64" a="1"/>
  <c r="BU1721" i="64" s="1"/>
  <c r="BU645" i="64" a="1"/>
  <c r="BU645" i="64" s="1"/>
  <c r="BU1719" i="64" a="1"/>
  <c r="BU1719"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696" i="64" a="1"/>
  <c r="BU1467" i="64" a="1"/>
  <c r="BU1087" i="64" a="1"/>
  <c r="BU1396" i="64" a="1"/>
  <c r="BU1333" i="64" a="1"/>
  <c r="BU1720" i="64" a="1"/>
  <c r="BU1612" i="64" a="1"/>
  <c r="BU1431" i="64" a="1"/>
  <c r="AD646" i="64" a="1"/>
  <c r="BU1361" i="64" a="1"/>
  <c r="BU1239" i="64" a="1"/>
  <c r="BU1263" i="64" a="1"/>
  <c r="BU670" i="64" a="1"/>
  <c r="BU946" i="64" a="1"/>
  <c r="BV508" i="64" l="1"/>
  <c r="CA1891" i="64"/>
  <c r="BU177" i="64"/>
  <c r="BU1720" i="64"/>
  <c r="BT1404" i="64"/>
  <c r="AF1669" i="64"/>
  <c r="BU1333" i="64"/>
  <c r="BU1396" i="64"/>
  <c r="BU1431" i="64"/>
  <c r="BU1467" i="64"/>
  <c r="BU1696" i="64"/>
  <c r="BU1361" i="64"/>
  <c r="BU1239" i="64"/>
  <c r="BU1263" i="64"/>
  <c r="BU1612" i="64"/>
  <c r="BU1087" i="64"/>
  <c r="BU946" i="64"/>
  <c r="BU670" i="64"/>
  <c r="AK574" i="64"/>
  <c r="AK572" i="64" s="1"/>
  <c r="AL571" i="64"/>
  <c r="BD948" i="64"/>
  <c r="BD467" i="64"/>
  <c r="BC1089" i="64"/>
  <c r="AD646" i="64"/>
  <c r="AE1722" i="64"/>
  <c r="AF1217" i="64"/>
  <c r="AJ173" i="69"/>
  <c r="AJ175" i="69" s="1"/>
  <c r="AL183" i="69"/>
  <c r="AL186" i="69" s="1"/>
  <c r="AK192" i="69"/>
  <c r="AK198" i="69" s="1"/>
  <c r="AI1698" i="64"/>
  <c r="AL473" i="64"/>
  <c r="AL469" i="64"/>
  <c r="AM464" i="64"/>
  <c r="AK1614" i="64"/>
  <c r="AC1335" i="64"/>
  <c r="AK161" i="69"/>
  <c r="AK162" i="69" s="1"/>
  <c r="AK167" i="69" s="1"/>
  <c r="AK177" i="69" s="1"/>
  <c r="AK188" i="69"/>
  <c r="BU1991" i="64"/>
  <c r="AK146" i="69"/>
  <c r="AK148" i="69" s="1"/>
  <c r="BV1466" i="64" a="1"/>
  <c r="BV1466" i="64" s="1"/>
  <c r="BV1430" i="64" a="1"/>
  <c r="BV1430" i="64" s="1"/>
  <c r="BV1395" i="64" a="1"/>
  <c r="BV1395" i="64" s="1"/>
  <c r="BV1983" i="64" a="1"/>
  <c r="BV1983" i="64" s="1"/>
  <c r="BV1360" i="64" a="1"/>
  <c r="BV1360" i="64" s="1"/>
  <c r="BV2017" i="64" a="1"/>
  <c r="BV2017" i="64" s="1"/>
  <c r="AL132" i="69"/>
  <c r="AL157" i="69" s="1"/>
  <c r="BV472" i="64" a="1"/>
  <c r="BV472" i="64" s="1"/>
  <c r="BV466" i="64" a="1"/>
  <c r="BV466" i="64" s="1"/>
  <c r="AM117" i="69"/>
  <c r="AM118" i="69" s="1"/>
  <c r="AM125" i="69" s="1"/>
  <c r="BV1695" i="64" a="1"/>
  <c r="BV1695"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19" i="64" a="1"/>
  <c r="BV1719" i="64" s="1"/>
  <c r="BV1240" i="64" a="1"/>
  <c r="BV1240" i="64" s="1"/>
  <c r="BV1262" i="64" a="1"/>
  <c r="BV1262" i="64" s="1"/>
  <c r="BV1332" i="64" a="1"/>
  <c r="BV1332" i="64" s="1"/>
  <c r="BV1216" i="64" a="1"/>
  <c r="BV1216" i="64" s="1"/>
  <c r="BV645" i="64" a="1"/>
  <c r="BV645" i="64" s="1"/>
  <c r="BV1721" i="64" a="1"/>
  <c r="BV1721"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239" i="64" a="1"/>
  <c r="BV1333" i="64" a="1"/>
  <c r="BV1263" i="64" a="1"/>
  <c r="BV1696" i="64" a="1"/>
  <c r="BV670" i="64" a="1"/>
  <c r="BV1720" i="64" a="1"/>
  <c r="BV1431" i="64" a="1"/>
  <c r="BV1087" i="64" a="1"/>
  <c r="BV1396" i="64" a="1"/>
  <c r="BV1467" i="64" a="1"/>
  <c r="BV1361" i="64" a="1"/>
  <c r="BV1612" i="64" a="1"/>
  <c r="BV946" i="64" a="1"/>
  <c r="BV510" i="64" l="1"/>
  <c r="BV500" i="64" s="1"/>
  <c r="BV502" i="64" s="1"/>
  <c r="AF1670" i="64"/>
  <c r="CA1895" i="64" a="1"/>
  <c r="CA1895" i="64" s="1"/>
  <c r="CA1888" i="64" s="1"/>
  <c r="BV177" i="64"/>
  <c r="BV1720" i="64"/>
  <c r="BU1404" i="64"/>
  <c r="AF1674" i="64"/>
  <c r="AG1664" i="64"/>
  <c r="BV1396" i="64"/>
  <c r="BV1431" i="64"/>
  <c r="BV1467" i="64"/>
  <c r="BV1361" i="64"/>
  <c r="BV1333" i="64"/>
  <c r="BV1696" i="64"/>
  <c r="BV1239" i="64"/>
  <c r="BV1263" i="64"/>
  <c r="BV1612" i="64"/>
  <c r="BV1087" i="64"/>
  <c r="BV946" i="64"/>
  <c r="BV670" i="64"/>
  <c r="AK576" i="64"/>
  <c r="BE948" i="64"/>
  <c r="BF467" i="64"/>
  <c r="BE467" i="64"/>
  <c r="BD1089" i="64"/>
  <c r="AK200" i="69"/>
  <c r="AE1241" i="64"/>
  <c r="AD648" i="64"/>
  <c r="AM468" i="64"/>
  <c r="AL156" i="69"/>
  <c r="AL161" i="69" s="1"/>
  <c r="AK173" i="69"/>
  <c r="AK175" i="69" s="1"/>
  <c r="AK169" i="69"/>
  <c r="AK179" i="69" s="1"/>
  <c r="AK163" i="69"/>
  <c r="BV1991" i="64"/>
  <c r="BW1466" i="64" a="1"/>
  <c r="BW1466" i="64" s="1"/>
  <c r="BW1430" i="64" a="1"/>
  <c r="BW1430" i="64" s="1"/>
  <c r="BW1395" i="64" a="1"/>
  <c r="BW1395" i="64" s="1"/>
  <c r="BW1983" i="64" a="1"/>
  <c r="BW1983" i="64" s="1"/>
  <c r="BW1360" i="64" a="1"/>
  <c r="BW1360" i="64" s="1"/>
  <c r="BW2017" i="64" a="1"/>
  <c r="BW2017" i="64" s="1"/>
  <c r="AL135" i="69"/>
  <c r="AL136" i="69" s="1"/>
  <c r="BW472" i="64" a="1"/>
  <c r="BW472" i="64" s="1"/>
  <c r="BW466" i="64" a="1"/>
  <c r="BW466" i="64" s="1"/>
  <c r="BW1695" i="64" a="1"/>
  <c r="BW1695"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19" i="64" a="1"/>
  <c r="BW1719" i="64" s="1"/>
  <c r="BW1334" i="64" a="1"/>
  <c r="BW1334" i="64" s="1"/>
  <c r="BW1619" i="64" a="1"/>
  <c r="BW1619" i="64" s="1"/>
  <c r="BW1262" i="64" a="1"/>
  <c r="BW1262" i="64" s="1"/>
  <c r="BW1721" i="64" a="1"/>
  <c r="BW1721"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720" i="64" a="1"/>
  <c r="BW1239" i="64" a="1"/>
  <c r="BW1612" i="64" a="1"/>
  <c r="BW1333" i="64" a="1"/>
  <c r="BW1467" i="64" a="1"/>
  <c r="BW1361" i="64" a="1"/>
  <c r="BW1431" i="64" a="1"/>
  <c r="BW1396" i="64" a="1"/>
  <c r="AE646" i="64" a="1"/>
  <c r="BW1087" i="64" a="1"/>
  <c r="BW1696" i="64" a="1"/>
  <c r="BW1263" i="64" a="1"/>
  <c r="BW946" i="64" a="1"/>
  <c r="BW670" i="64" a="1"/>
  <c r="BV511" i="64" l="1"/>
  <c r="BW507" i="64" s="1"/>
  <c r="BV503" i="64"/>
  <c r="CA1889" i="64"/>
  <c r="CB1885" i="64" s="1"/>
  <c r="AG1668" i="64"/>
  <c r="BW177" i="64"/>
  <c r="BW1720" i="64"/>
  <c r="BV1404" i="64"/>
  <c r="BW1696" i="64"/>
  <c r="BW1396" i="64"/>
  <c r="BW1431" i="64"/>
  <c r="BW1333" i="64"/>
  <c r="BW1467" i="64"/>
  <c r="BW1361" i="64"/>
  <c r="BW1239" i="64"/>
  <c r="BW1263" i="64"/>
  <c r="BW1612" i="64"/>
  <c r="BW1087" i="64"/>
  <c r="BW946" i="64"/>
  <c r="BW670" i="64"/>
  <c r="AL574" i="64"/>
  <c r="AL572" i="64" s="1"/>
  <c r="AM571" i="64"/>
  <c r="BF948" i="64"/>
  <c r="AE646" i="64"/>
  <c r="AF1722" i="64"/>
  <c r="AG1217" i="64"/>
  <c r="AL1614" i="64"/>
  <c r="AJ1698" i="64"/>
  <c r="AM473" i="64"/>
  <c r="AM469" i="64"/>
  <c r="AN464" i="64"/>
  <c r="AD1335" i="64"/>
  <c r="AL159" i="69"/>
  <c r="AL184" i="69" s="1"/>
  <c r="AL187" i="69" s="1"/>
  <c r="AM183" i="69" s="1"/>
  <c r="BW1991" i="64"/>
  <c r="BX1466" i="64" a="1"/>
  <c r="BX1466" i="64" s="1"/>
  <c r="BX1430" i="64" a="1"/>
  <c r="BX1430" i="64" s="1"/>
  <c r="BX1395" i="64" a="1"/>
  <c r="BX1395" i="64" s="1"/>
  <c r="BX1983" i="64" a="1"/>
  <c r="BX1983" i="64" s="1"/>
  <c r="BX1360" i="64" a="1"/>
  <c r="BX1360" i="64" s="1"/>
  <c r="BX2017" i="64" a="1"/>
  <c r="BX2017" i="64" s="1"/>
  <c r="AM129" i="69"/>
  <c r="AM132" i="69" s="1"/>
  <c r="AM157" i="69" s="1"/>
  <c r="AL142" i="69"/>
  <c r="AL146" i="69" s="1"/>
  <c r="AL148" i="69" s="1"/>
  <c r="AL140" i="69"/>
  <c r="AL150" i="69" s="1"/>
  <c r="BX466" i="64" a="1"/>
  <c r="BX466" i="64" s="1"/>
  <c r="BX472" i="64" a="1"/>
  <c r="BX472" i="64" s="1"/>
  <c r="BX1695" i="64" a="1"/>
  <c r="BX1695"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19" i="64" a="1"/>
  <c r="BX1719"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1" i="64" a="1"/>
  <c r="BX1721"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239" i="64" a="1"/>
  <c r="BX1431" i="64" a="1"/>
  <c r="BX1467" i="64" a="1"/>
  <c r="BX1720" i="64" a="1"/>
  <c r="BX1612" i="64" a="1"/>
  <c r="BX1396" i="64" a="1"/>
  <c r="BX1361" i="64" a="1"/>
  <c r="BX1696" i="64" a="1"/>
  <c r="BX946" i="64" a="1"/>
  <c r="BX1333" i="64" a="1"/>
  <c r="BX1263" i="64" a="1"/>
  <c r="BX670" i="64" a="1"/>
  <c r="BX1087" i="64" a="1"/>
  <c r="BV516" i="64" l="1"/>
  <c r="BV512" i="64"/>
  <c r="BV504" i="64"/>
  <c r="BW496" i="64"/>
  <c r="AG1669" i="64"/>
  <c r="AG1674" i="64" s="1"/>
  <c r="CB1891" i="64"/>
  <c r="BX177" i="64"/>
  <c r="BX1720" i="64"/>
  <c r="BW1404" i="64"/>
  <c r="BX1696"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E648" i="64"/>
  <c r="AF1241" i="64"/>
  <c r="BX1991" i="64"/>
  <c r="BY1466" i="64" a="1"/>
  <c r="BY1466" i="64" s="1"/>
  <c r="BY1430" i="64" a="1"/>
  <c r="BY1430" i="64" s="1"/>
  <c r="BY1395" i="64" a="1"/>
  <c r="BY1395" i="64" s="1"/>
  <c r="BY1983" i="64" a="1"/>
  <c r="BY1983" i="64" s="1"/>
  <c r="BY1360" i="64" a="1"/>
  <c r="BY1360" i="64" s="1"/>
  <c r="BY2017" i="64" a="1"/>
  <c r="BY2017" i="64" s="1"/>
  <c r="AM134" i="69"/>
  <c r="AM135" i="69" s="1"/>
  <c r="AM142" i="69" s="1"/>
  <c r="AM146" i="69" s="1"/>
  <c r="AM148" i="69" s="1"/>
  <c r="AL152" i="69"/>
  <c r="AM186" i="69"/>
  <c r="BY466" i="64" a="1"/>
  <c r="BY466" i="64" s="1"/>
  <c r="BY472" i="64" a="1"/>
  <c r="BY472" i="64" s="1"/>
  <c r="BY1695" i="64" a="1"/>
  <c r="BY1695"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19" i="64" a="1"/>
  <c r="BY1719" i="64" s="1"/>
  <c r="BY1613" i="64" a="1"/>
  <c r="BY1613" i="64" s="1"/>
  <c r="BY647" i="64" a="1"/>
  <c r="BY647" i="64" s="1"/>
  <c r="BY1721" i="64" a="1"/>
  <c r="BY1721"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431" i="64" a="1"/>
  <c r="BY1396" i="64" a="1"/>
  <c r="AF646" i="64" a="1"/>
  <c r="BY1263" i="64" a="1"/>
  <c r="BY1612" i="64" a="1"/>
  <c r="BY1467" i="64" a="1"/>
  <c r="BY670" i="64" a="1"/>
  <c r="BY1239" i="64" a="1"/>
  <c r="BY1333" i="64" a="1"/>
  <c r="BY1720" i="64" a="1"/>
  <c r="BY1361" i="64" a="1"/>
  <c r="BY1087" i="64" a="1"/>
  <c r="BY946" i="64" a="1"/>
  <c r="BY1696" i="64" a="1"/>
  <c r="BW499" i="64" l="1"/>
  <c r="AH1664" i="64"/>
  <c r="AH1668" i="64" s="1"/>
  <c r="AG1670" i="64"/>
  <c r="CB1895" i="64" a="1"/>
  <c r="CB1895" i="64" s="1"/>
  <c r="CB1888" i="64" s="1"/>
  <c r="BY177" i="64"/>
  <c r="BY1720" i="64"/>
  <c r="BX1404" i="64"/>
  <c r="BY1333" i="64"/>
  <c r="BY1396" i="64"/>
  <c r="BY1431" i="64"/>
  <c r="BY1467" i="64"/>
  <c r="BY1696" i="64"/>
  <c r="BY1361" i="64"/>
  <c r="BY1239" i="64"/>
  <c r="BY1263" i="64"/>
  <c r="BY1612" i="64"/>
  <c r="BY1087" i="64"/>
  <c r="BY946" i="64"/>
  <c r="BY670" i="64"/>
  <c r="AM574" i="64"/>
  <c r="AM572" i="64" s="1"/>
  <c r="AN571" i="64"/>
  <c r="BG1089" i="64"/>
  <c r="BH948" i="64"/>
  <c r="BH467" i="64"/>
  <c r="AF646" i="64"/>
  <c r="AG1722" i="64"/>
  <c r="AH1217" i="64"/>
  <c r="AL198" i="69"/>
  <c r="AL163" i="69"/>
  <c r="AM156" i="69"/>
  <c r="AM161" i="69" s="1"/>
  <c r="AL173" i="69"/>
  <c r="AL175" i="69" s="1"/>
  <c r="AL169" i="69"/>
  <c r="AL179" i="69" s="1"/>
  <c r="AN469" i="64"/>
  <c r="AO464" i="64"/>
  <c r="AN473" i="64"/>
  <c r="AM1614" i="64"/>
  <c r="AE1335" i="64"/>
  <c r="AK1698" i="64"/>
  <c r="BZ1466" i="64" a="1"/>
  <c r="BZ1466" i="64" s="1"/>
  <c r="BZ1430" i="64" a="1"/>
  <c r="BZ1430" i="64" s="1"/>
  <c r="BZ1395" i="64" a="1"/>
  <c r="BZ1395" i="64" s="1"/>
  <c r="BY1991" i="64"/>
  <c r="BZ1983" i="64" a="1"/>
  <c r="BZ1983" i="64" s="1"/>
  <c r="BZ1360" i="64" a="1"/>
  <c r="BZ1360" i="64" s="1"/>
  <c r="BZ2017" i="64" a="1"/>
  <c r="BZ2017" i="64" s="1"/>
  <c r="AM136" i="69"/>
  <c r="AM152" i="69"/>
  <c r="AN129" i="69"/>
  <c r="AN132" i="69" s="1"/>
  <c r="AN157" i="69" s="1"/>
  <c r="AM140" i="69"/>
  <c r="AM150" i="69" s="1"/>
  <c r="BZ472" i="64" a="1"/>
  <c r="BZ472" i="64" s="1"/>
  <c r="BZ466" i="64" a="1"/>
  <c r="BZ466" i="64" s="1"/>
  <c r="BZ1695" i="64" a="1"/>
  <c r="BZ1695"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1" i="64" a="1"/>
  <c r="BZ1721" i="64" s="1"/>
  <c r="BZ1332" i="64" a="1"/>
  <c r="BZ1332" i="64" s="1"/>
  <c r="BZ1613" i="64" a="1"/>
  <c r="BZ1613" i="64" s="1"/>
  <c r="BZ1719" i="64" a="1"/>
  <c r="BZ1719"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087" i="64" a="1"/>
  <c r="BZ1467" i="64" a="1"/>
  <c r="BZ1696" i="64" a="1"/>
  <c r="BZ1396" i="64" a="1"/>
  <c r="BZ1333" i="64" a="1"/>
  <c r="BZ1612" i="64" a="1"/>
  <c r="BZ1239" i="64" a="1"/>
  <c r="BZ1263" i="64" a="1"/>
  <c r="BZ946" i="64" a="1"/>
  <c r="BZ1720" i="64" a="1"/>
  <c r="BZ1431" i="64" a="1"/>
  <c r="BZ1361" i="64" a="1"/>
  <c r="BZ670" i="64" a="1"/>
  <c r="BW508" i="64" l="1"/>
  <c r="CB1889" i="64"/>
  <c r="CC1885" i="64" s="1"/>
  <c r="AH1669" i="64"/>
  <c r="AH1674" i="64" s="1"/>
  <c r="BZ177" i="64"/>
  <c r="BZ1720" i="64"/>
  <c r="BY1404" i="64"/>
  <c r="BZ1396" i="64"/>
  <c r="BZ1431" i="64"/>
  <c r="O1431" i="64" s="1"/>
  <c r="BZ1467" i="64"/>
  <c r="BZ1696" i="64"/>
  <c r="O1696"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F648" i="64"/>
  <c r="AG1241" i="64"/>
  <c r="BZ1991" i="64"/>
  <c r="O1991" i="64" s="1"/>
  <c r="CA1466" i="64" a="1"/>
  <c r="CA1466" i="64" s="1"/>
  <c r="CA1395" i="64" a="1"/>
  <c r="CA1395" i="64" s="1"/>
  <c r="CA1430" i="64" a="1"/>
  <c r="CA1430" i="64" s="1"/>
  <c r="CA1983" i="64" a="1"/>
  <c r="CA1983" i="64" s="1"/>
  <c r="CA1360" i="64" a="1"/>
  <c r="CA1360" i="64" s="1"/>
  <c r="CA2017" i="64" a="1"/>
  <c r="CA2017" i="64" s="1"/>
  <c r="AN134" i="69"/>
  <c r="AN135" i="69" s="1"/>
  <c r="CA472" i="64" a="1"/>
  <c r="CA472" i="64" s="1"/>
  <c r="CA466" i="64" a="1"/>
  <c r="CA466" i="64" s="1"/>
  <c r="CA1695" i="64" a="1"/>
  <c r="CA1695"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1" i="64" a="1"/>
  <c r="CA1721" i="64" s="1"/>
  <c r="CA1216" i="64" a="1"/>
  <c r="CA1216" i="64" s="1"/>
  <c r="CA1719" i="64" a="1"/>
  <c r="CA1719"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333" i="64" a="1"/>
  <c r="CA1696" i="64" a="1"/>
  <c r="AG646" i="64" a="1"/>
  <c r="CA1361" i="64" a="1"/>
  <c r="CA1467" i="64" a="1"/>
  <c r="CA1720" i="64" a="1"/>
  <c r="CA1612" i="64" a="1"/>
  <c r="CA1239" i="64" a="1"/>
  <c r="CA946" i="64" a="1"/>
  <c r="CA1087" i="64" a="1"/>
  <c r="CA1431" i="64" a="1"/>
  <c r="CA1263" i="64" a="1"/>
  <c r="CA670" i="64" a="1"/>
  <c r="CA1396" i="64" a="1"/>
  <c r="BW510" i="64" l="1"/>
  <c r="BW500" i="64" s="1"/>
  <c r="BW502" i="64" s="1"/>
  <c r="AI1664" i="64"/>
  <c r="AI1668" i="64" s="1"/>
  <c r="AI1669" i="64" s="1"/>
  <c r="AI1670" i="64" s="1"/>
  <c r="AH1670" i="64"/>
  <c r="CC1891" i="64"/>
  <c r="CA177" i="64"/>
  <c r="CA1720" i="64"/>
  <c r="BZ1404" i="64"/>
  <c r="O1404" i="64" s="1"/>
  <c r="CA1431" i="64"/>
  <c r="CA1696" i="64"/>
  <c r="CA1396" i="64"/>
  <c r="CA1467" i="64"/>
  <c r="CA1333" i="64"/>
  <c r="CA1361" i="64"/>
  <c r="CA1239" i="64"/>
  <c r="CA1263" i="64"/>
  <c r="CA1612" i="64"/>
  <c r="CA1087" i="64"/>
  <c r="CA946" i="64"/>
  <c r="CA670" i="64"/>
  <c r="AN574" i="64"/>
  <c r="AN572" i="64" s="1"/>
  <c r="AO571" i="64"/>
  <c r="BJ948" i="64"/>
  <c r="AG646" i="64"/>
  <c r="AH1722" i="64"/>
  <c r="AI1217" i="64"/>
  <c r="AN183" i="69"/>
  <c r="AN186" i="69" s="1"/>
  <c r="AM188" i="69"/>
  <c r="AM162" i="69"/>
  <c r="AM167" i="69" s="1"/>
  <c r="AM192" i="69"/>
  <c r="AM200" i="69" s="1"/>
  <c r="CB192" i="64" a="1"/>
  <c r="CB192" i="64" s="1"/>
  <c r="AL1698" i="64"/>
  <c r="AN1614" i="64"/>
  <c r="AF1335" i="64"/>
  <c r="AO473" i="64"/>
  <c r="AO469" i="64"/>
  <c r="AP464" i="64"/>
  <c r="CA1991" i="64"/>
  <c r="CB1466" i="64" a="1"/>
  <c r="CB1466" i="64" s="1"/>
  <c r="CB1430" i="64" a="1"/>
  <c r="CB1430" i="64" s="1"/>
  <c r="CB1395" i="64" a="1"/>
  <c r="CB1395" i="64" s="1"/>
  <c r="CB1983" i="64" a="1"/>
  <c r="CB1983" i="64" s="1"/>
  <c r="CB1360" i="64" a="1"/>
  <c r="CB1360" i="64" s="1"/>
  <c r="CB2017" i="64" a="1"/>
  <c r="CB2017" i="64" s="1"/>
  <c r="CB472" i="64" a="1"/>
  <c r="CB472" i="64" s="1"/>
  <c r="CB466" i="64" a="1"/>
  <c r="CB466" i="64" s="1"/>
  <c r="AN136" i="69"/>
  <c r="AN140" i="69"/>
  <c r="AN150" i="69" s="1"/>
  <c r="AN142" i="69"/>
  <c r="AO129" i="69"/>
  <c r="CB1695" i="64" a="1"/>
  <c r="CB1695"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1" i="64" a="1"/>
  <c r="CB1721" i="64" s="1"/>
  <c r="CB647" i="64" a="1"/>
  <c r="CB647" i="64" s="1"/>
  <c r="CB1240" i="64" a="1"/>
  <c r="CB1240" i="64" s="1"/>
  <c r="CB1216" i="64" a="1"/>
  <c r="CB1216" i="64" s="1"/>
  <c r="CB1719" i="64" a="1"/>
  <c r="CB1719"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361" i="64" a="1"/>
  <c r="CB1467" i="64" a="1"/>
  <c r="CB1239" i="64" a="1"/>
  <c r="CB670" i="64" a="1"/>
  <c r="CB1333" i="64" a="1"/>
  <c r="CB1431" i="64" a="1"/>
  <c r="CB1263" i="64" a="1"/>
  <c r="CB1696" i="64" a="1"/>
  <c r="CB1612" i="64" a="1"/>
  <c r="CB1720" i="64" a="1"/>
  <c r="CB1087" i="64" a="1"/>
  <c r="CB946" i="64" a="1"/>
  <c r="CB1396" i="64" a="1"/>
  <c r="BW511" i="64" l="1"/>
  <c r="BW516" i="64" s="1"/>
  <c r="BW503" i="64"/>
  <c r="AI1674" i="64"/>
  <c r="AJ1664" i="64"/>
  <c r="AJ1668" i="64" s="1"/>
  <c r="AJ1669" i="64" s="1"/>
  <c r="CC1895" i="64" a="1"/>
  <c r="CC1895" i="64" s="1"/>
  <c r="CC1888" i="64" s="1"/>
  <c r="CC1889" i="64" s="1"/>
  <c r="CB177" i="64"/>
  <c r="CB1720" i="64"/>
  <c r="CA1404" i="64"/>
  <c r="CB1396" i="64"/>
  <c r="CB1431" i="64"/>
  <c r="CB1333" i="64"/>
  <c r="CB1467" i="64"/>
  <c r="CB1696"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CC192" i="64" a="1"/>
  <c r="CC192" i="64" s="1"/>
  <c r="AH1241" i="64"/>
  <c r="CB1991" i="64"/>
  <c r="CC1466" i="64" a="1"/>
  <c r="CC1466" i="64" s="1"/>
  <c r="CC1430" i="64" a="1"/>
  <c r="CC1430" i="64" s="1"/>
  <c r="CC1395" i="64" a="1"/>
  <c r="CC1395" i="64" s="1"/>
  <c r="CD1466" i="64" a="1"/>
  <c r="CD1466" i="64" s="1"/>
  <c r="CD1430" i="64" a="1"/>
  <c r="CD1430" i="64" s="1"/>
  <c r="CD1395" i="64" a="1"/>
  <c r="CD1395" i="64" s="1"/>
  <c r="CC1983" i="64" a="1"/>
  <c r="CC1983" i="64" s="1"/>
  <c r="CC1360" i="64" a="1"/>
  <c r="CC1360" i="64" s="1"/>
  <c r="CD1983" i="64" a="1"/>
  <c r="CD1983" i="64" s="1"/>
  <c r="CD1360" i="64" a="1"/>
  <c r="CD1360" i="64" s="1"/>
  <c r="CC2017" i="64" a="1"/>
  <c r="CC2017" i="64" s="1"/>
  <c r="CD2017" i="64" a="1"/>
  <c r="CD2017" i="64" s="1"/>
  <c r="CD647" i="64" a="1"/>
  <c r="CD647" i="64" s="1"/>
  <c r="CD466" i="64" a="1"/>
  <c r="CD466" i="64" s="1"/>
  <c r="CD645" i="64" a="1"/>
  <c r="CD645" i="64" s="1"/>
  <c r="CD472" i="64" a="1"/>
  <c r="CD472" i="64" s="1"/>
  <c r="CD1695" i="64" a="1"/>
  <c r="CD1695" i="64" s="1"/>
  <c r="CD1216" i="64" a="1"/>
  <c r="CD1216" i="64" s="1"/>
  <c r="CD669" i="64" a="1"/>
  <c r="CD669" i="64" s="1"/>
  <c r="CD40" i="64" a="1"/>
  <c r="CD40" i="64" s="1"/>
  <c r="CD1719" i="64" a="1"/>
  <c r="CD1719"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1" i="64" a="1"/>
  <c r="CD1721"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5" i="64" a="1"/>
  <c r="CC1695"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1" i="64" a="1"/>
  <c r="CC1721" i="64" s="1"/>
  <c r="CC1216" i="64" a="1"/>
  <c r="CC1216" i="64" s="1"/>
  <c r="CC1719" i="64" a="1"/>
  <c r="CC1719"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C1431" i="64" a="1"/>
  <c r="CD1612" i="64" a="1"/>
  <c r="CC670" i="64" a="1"/>
  <c r="CD670" i="64" a="1"/>
  <c r="CD1239" i="64" a="1"/>
  <c r="CC1333" i="64" a="1"/>
  <c r="AH646" i="64" a="1"/>
  <c r="CC1467" i="64" a="1"/>
  <c r="CD1333" i="64" a="1"/>
  <c r="CD1467" i="64" a="1"/>
  <c r="CC1720" i="64" a="1"/>
  <c r="CC1361" i="64" a="1"/>
  <c r="CC1396" i="64" a="1"/>
  <c r="CD1720" i="64" a="1"/>
  <c r="CD1431" i="64" a="1"/>
  <c r="CD1396" i="64" a="1"/>
  <c r="CC1239" i="64" a="1"/>
  <c r="CC1612" i="64" a="1"/>
  <c r="CC946" i="64" a="1"/>
  <c r="CD1361" i="64" a="1"/>
  <c r="CC1087" i="64" a="1"/>
  <c r="CC1263" i="64" a="1"/>
  <c r="CC1696" i="64" a="1"/>
  <c r="CD1263" i="64" a="1"/>
  <c r="BW512" i="64" l="1"/>
  <c r="BX507" i="64"/>
  <c r="BW504" i="64"/>
  <c r="BX496" i="64"/>
  <c r="CD177" i="64"/>
  <c r="CC177" i="64"/>
  <c r="CC1720" i="64"/>
  <c r="CD1720" i="64"/>
  <c r="CB1404" i="64"/>
  <c r="CD1361" i="64"/>
  <c r="CC1396" i="64"/>
  <c r="CC1431" i="64"/>
  <c r="CC1361" i="64"/>
  <c r="CC1467" i="64"/>
  <c r="CD1333" i="64"/>
  <c r="CC1696" i="64"/>
  <c r="CC1333" i="64"/>
  <c r="CD1396" i="64"/>
  <c r="CD1431" i="64"/>
  <c r="CD1467" i="64"/>
  <c r="CD1239" i="64"/>
  <c r="CC1239" i="64"/>
  <c r="CC1263" i="64"/>
  <c r="CD1263" i="64"/>
  <c r="CD1612" i="64"/>
  <c r="CC1612" i="64"/>
  <c r="CC1087" i="64"/>
  <c r="CC946" i="64"/>
  <c r="CC670" i="64"/>
  <c r="CD670" i="64"/>
  <c r="CD1885" i="64"/>
  <c r="AP571" i="64"/>
  <c r="AO574" i="64"/>
  <c r="AJ1670" i="64"/>
  <c r="AJ1674" i="64"/>
  <c r="AK1664" i="64"/>
  <c r="BL948" i="64"/>
  <c r="BK1089" i="64"/>
  <c r="AH646" i="64"/>
  <c r="AI1722" i="64"/>
  <c r="AJ1217" i="64"/>
  <c r="AN159" i="69"/>
  <c r="AN184" i="69" s="1"/>
  <c r="AN187" i="69" s="1"/>
  <c r="AN188" i="69" s="1"/>
  <c r="AM1698" i="64"/>
  <c r="AO1614" i="64"/>
  <c r="AG1335" i="64"/>
  <c r="AQ464" i="64"/>
  <c r="AP469" i="64"/>
  <c r="AP473" i="64"/>
  <c r="CD192" i="64" a="1"/>
  <c r="CD192" i="64" s="1"/>
  <c r="CC1991" i="64"/>
  <c r="CE1983" i="64" a="1"/>
  <c r="CE1983"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087" i="64" a="1"/>
  <c r="CD1696" i="64" a="1"/>
  <c r="CD946" i="64" a="1"/>
  <c r="BX499" i="64" l="1"/>
  <c r="CD1891" i="64"/>
  <c r="CC1404" i="64"/>
  <c r="CD1404" i="64" s="1"/>
  <c r="CD1696" i="64"/>
  <c r="CD1087" i="64"/>
  <c r="CD946" i="64"/>
  <c r="AK1668" i="64"/>
  <c r="AK1669" i="64" s="1"/>
  <c r="AK1670" i="64" s="1"/>
  <c r="AO572" i="64"/>
  <c r="BM948" i="64"/>
  <c r="BM467" i="64"/>
  <c r="BL1089" i="64"/>
  <c r="AN194" i="69"/>
  <c r="AN202" i="69" s="1"/>
  <c r="AN192" i="69"/>
  <c r="AN200" i="69" s="1"/>
  <c r="AO183" i="69"/>
  <c r="AO186" i="69" s="1"/>
  <c r="AN162" i="69"/>
  <c r="AO156" i="69" s="1"/>
  <c r="AO159" i="69" s="1"/>
  <c r="AO184" i="69" s="1"/>
  <c r="AH648" i="64"/>
  <c r="AI1241" i="64"/>
  <c r="CD1991" i="64"/>
  <c r="CE1991" i="64" s="1"/>
  <c r="CE192" i="64" a="1"/>
  <c r="CE192" i="64" s="1"/>
  <c r="AQ468" i="64"/>
  <c r="CE1619" i="64" a="1"/>
  <c r="CE1619" i="64" s="1"/>
  <c r="CE176" i="64" a="1"/>
  <c r="CE176" i="64" s="1"/>
  <c r="CE1721" i="64" a="1"/>
  <c r="CE1721" i="64" s="1"/>
  <c r="CE645" i="64" a="1"/>
  <c r="CE645" i="64" s="1"/>
  <c r="CE1466" i="64" a="1"/>
  <c r="CE1466" i="64" s="1"/>
  <c r="CE1695" i="64" a="1"/>
  <c r="CE1695"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17" i="64" a="1"/>
  <c r="CE2017" i="64" s="1"/>
  <c r="CE1613" i="64" a="1"/>
  <c r="CE1613" i="64" s="1"/>
  <c r="CE472" i="64" a="1"/>
  <c r="CE472" i="64" s="1"/>
  <c r="CE1332" i="64" a="1"/>
  <c r="CE1332" i="64" s="1"/>
  <c r="CE1719" i="64" a="1"/>
  <c r="CE1719"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3" i="64" a="1"/>
  <c r="CE1087" i="64" a="1"/>
  <c r="CE1361" i="64" a="1"/>
  <c r="CE1239" i="64" a="1"/>
  <c r="CE1720" i="64" a="1"/>
  <c r="CE1612" i="64" a="1"/>
  <c r="CE1431" i="64" a="1"/>
  <c r="CE1467" i="64" a="1"/>
  <c r="AI646" i="64" a="1"/>
  <c r="CE946" i="64" a="1"/>
  <c r="CE670" i="64" a="1"/>
  <c r="CE1396" i="64" a="1"/>
  <c r="CE1263" i="64" a="1"/>
  <c r="CE1696" i="64" a="1"/>
  <c r="BX508" i="64" l="1"/>
  <c r="CD1895" i="64" a="1"/>
  <c r="CD1895" i="64" s="1"/>
  <c r="CD1888" i="64" s="1"/>
  <c r="CE177" i="64"/>
  <c r="CE1720" i="64"/>
  <c r="BZ193" i="64"/>
  <c r="CE1361" i="64"/>
  <c r="CE1333" i="64"/>
  <c r="CE1396" i="64"/>
  <c r="CE1431" i="64"/>
  <c r="CE1696" i="64"/>
  <c r="CE1467" i="64"/>
  <c r="CE1239" i="64"/>
  <c r="CE1263" i="64"/>
  <c r="CE1612" i="64"/>
  <c r="CE1087" i="64"/>
  <c r="CE946" i="64"/>
  <c r="CE670" i="64"/>
  <c r="AO576" i="64"/>
  <c r="AP574" i="64"/>
  <c r="AL1664" i="64"/>
  <c r="AK1674" i="64"/>
  <c r="BN948" i="64"/>
  <c r="BN467" i="64"/>
  <c r="BM1089" i="64"/>
  <c r="AI646" i="64"/>
  <c r="AJ1722" i="64"/>
  <c r="AK1217" i="64"/>
  <c r="AN167" i="69"/>
  <c r="AN177" i="69" s="1"/>
  <c r="AO161" i="69"/>
  <c r="AO162" i="69" s="1"/>
  <c r="AO167" i="69" s="1"/>
  <c r="AO177" i="69" s="1"/>
  <c r="AN163" i="69"/>
  <c r="AO187" i="69"/>
  <c r="AO194" i="69" s="1"/>
  <c r="AO202" i="69" s="1"/>
  <c r="AN169" i="69"/>
  <c r="AN179" i="69" s="1"/>
  <c r="AN198" i="69"/>
  <c r="AQ473" i="64"/>
  <c r="AR464" i="64"/>
  <c r="AQ469" i="64"/>
  <c r="CF192" i="64" a="1"/>
  <c r="CF192" i="64" s="1"/>
  <c r="AP1614" i="64"/>
  <c r="AN1698"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3" i="64" a="1"/>
  <c r="CF1983" i="64" s="1"/>
  <c r="CF1238" i="64" a="1"/>
  <c r="CF1238" i="64" s="1"/>
  <c r="CF1719" i="64" a="1"/>
  <c r="CF1719"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17" i="64" a="1"/>
  <c r="CF2017" i="64" s="1"/>
  <c r="CF1721" i="64" a="1"/>
  <c r="CF1721" i="64" s="1"/>
  <c r="CF1695" i="64" a="1"/>
  <c r="CF1695" i="64" s="1"/>
  <c r="CG1695" i="64" a="1"/>
  <c r="CG1695" i="64" s="1"/>
  <c r="CG1721" i="64" a="1"/>
  <c r="CG1721"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431" i="64" a="1"/>
  <c r="CF1361" i="64" a="1"/>
  <c r="CF1239" i="64" a="1"/>
  <c r="CF1467" i="64" a="1"/>
  <c r="CF1333" i="64" a="1"/>
  <c r="CF1612" i="64" a="1"/>
  <c r="CF1720" i="64" a="1"/>
  <c r="CF1696" i="64" a="1"/>
  <c r="CF1087" i="64" a="1"/>
  <c r="CF1263" i="64" a="1"/>
  <c r="CF1396" i="64" a="1"/>
  <c r="CF670" i="64" a="1"/>
  <c r="CF946" i="64" a="1"/>
  <c r="BX510" i="64" l="1"/>
  <c r="BX500" i="64" s="1"/>
  <c r="BX502" i="64" s="1"/>
  <c r="CD1889" i="64"/>
  <c r="CE1885" i="64" s="1"/>
  <c r="CE1404" i="64"/>
  <c r="CF177" i="64"/>
  <c r="CF1720" i="64"/>
  <c r="CA193" i="64"/>
  <c r="CF1467" i="64"/>
  <c r="CF1333" i="64"/>
  <c r="CF1696" i="64"/>
  <c r="CF1431" i="64"/>
  <c r="CF1396" i="64"/>
  <c r="CF1361" i="64"/>
  <c r="CF1239" i="64"/>
  <c r="CF1263" i="64"/>
  <c r="CF1612" i="64"/>
  <c r="CF1087" i="64"/>
  <c r="CF946" i="64"/>
  <c r="CF670" i="64"/>
  <c r="AL1668" i="64"/>
  <c r="AL1669" i="64" s="1"/>
  <c r="AL1670" i="64" s="1"/>
  <c r="M571" i="64"/>
  <c r="AQ571" i="64"/>
  <c r="AP572" i="64"/>
  <c r="BO948" i="64"/>
  <c r="BO467" i="64"/>
  <c r="BN1089" i="64"/>
  <c r="AN173" i="69"/>
  <c r="AN175" i="69" s="1"/>
  <c r="AO192" i="69"/>
  <c r="AO200" i="69" s="1"/>
  <c r="AO188" i="69"/>
  <c r="AP183" i="69"/>
  <c r="AP186" i="69" s="1"/>
  <c r="AJ1241" i="64"/>
  <c r="AR468" i="64"/>
  <c r="AI648" i="64"/>
  <c r="CG192" i="64" a="1"/>
  <c r="CG192" i="64" s="1"/>
  <c r="CF1991"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17" i="64" a="1"/>
  <c r="CG2017" i="64" s="1"/>
  <c r="CG1395" i="64" a="1"/>
  <c r="CG1395" i="64" s="1"/>
  <c r="CG1216" i="64" a="1"/>
  <c r="CG1216" i="64" s="1"/>
  <c r="CG245" i="64" a="1"/>
  <c r="CG245" i="64" s="1"/>
  <c r="CG647" i="64" a="1"/>
  <c r="CG647" i="64" s="1"/>
  <c r="CG1719" i="64" a="1"/>
  <c r="CG1719" i="64" s="1"/>
  <c r="CG1360" i="64" a="1"/>
  <c r="CG1360" i="64" s="1"/>
  <c r="CG176" i="64" a="1"/>
  <c r="CG176" i="64" s="1"/>
  <c r="CG1619" i="64" a="1"/>
  <c r="CG1619" i="64" s="1"/>
  <c r="CG1262" i="64" a="1"/>
  <c r="CG1262" i="64" s="1"/>
  <c r="CG1983" i="64" a="1"/>
  <c r="CG1983"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396" i="64" a="1"/>
  <c r="AJ646" i="64" a="1"/>
  <c r="CG1612" i="64" a="1"/>
  <c r="CG1720" i="64" a="1"/>
  <c r="CG1361" i="64" a="1"/>
  <c r="CG1087" i="64" a="1"/>
  <c r="CG1333" i="64" a="1"/>
  <c r="CG1467" i="64" a="1"/>
  <c r="CG1696" i="64" a="1"/>
  <c r="CG1239" i="64" a="1"/>
  <c r="CG1263" i="64" a="1"/>
  <c r="CG946" i="64" a="1"/>
  <c r="CG1431" i="64" a="1"/>
  <c r="CG670" i="64" a="1"/>
  <c r="CH1263" i="64" a="1"/>
  <c r="BX511" i="64" l="1"/>
  <c r="BX516" i="64" s="1"/>
  <c r="BX503" i="64"/>
  <c r="CF1404" i="64"/>
  <c r="CE1891" i="64"/>
  <c r="CG177" i="64"/>
  <c r="CG1720" i="64"/>
  <c r="CG1361" i="64"/>
  <c r="CG1467" i="64"/>
  <c r="CG1696" i="64"/>
  <c r="CG1431" i="64"/>
  <c r="CG1396" i="64"/>
  <c r="CG1333" i="64"/>
  <c r="CG1239" i="64"/>
  <c r="CH1263" i="64"/>
  <c r="CG1263" i="64"/>
  <c r="CG1612" i="64"/>
  <c r="CG1087" i="64"/>
  <c r="CG946" i="64"/>
  <c r="CG670" i="64"/>
  <c r="AP576" i="64"/>
  <c r="AQ574" i="64"/>
  <c r="AR571" i="64"/>
  <c r="AL1674" i="64"/>
  <c r="AM1664" i="64"/>
  <c r="BP948" i="64"/>
  <c r="BP467" i="64"/>
  <c r="BO1089" i="64"/>
  <c r="AK1722" i="64"/>
  <c r="AJ646" i="64"/>
  <c r="AL1217" i="64"/>
  <c r="AO198" i="69"/>
  <c r="AI1335" i="64"/>
  <c r="AQ1614" i="64"/>
  <c r="CH192" i="64" a="1"/>
  <c r="CH192" i="64" s="1"/>
  <c r="AS464" i="64"/>
  <c r="AR469" i="64"/>
  <c r="AR473" i="64"/>
  <c r="AO1698" i="64"/>
  <c r="CG1991" i="64"/>
  <c r="CH1466" i="64" a="1"/>
  <c r="CH1466" i="64" s="1"/>
  <c r="CH176" i="64" a="1"/>
  <c r="CH176" i="64" s="1"/>
  <c r="CH645" i="64" a="1"/>
  <c r="CH645" i="64" s="1"/>
  <c r="CH1395" i="64" a="1"/>
  <c r="CH1395" i="64" s="1"/>
  <c r="CH466" i="64" a="1"/>
  <c r="CH466" i="64" s="1"/>
  <c r="CH40" i="64" a="1"/>
  <c r="CH40" i="64" s="1"/>
  <c r="CH1334" i="64" a="1"/>
  <c r="CH1334" i="64" s="1"/>
  <c r="CH1721" i="64" a="1"/>
  <c r="CH1721" i="64" s="1"/>
  <c r="CH1695" i="64" a="1"/>
  <c r="CH1695" i="64" s="1"/>
  <c r="CH1238" i="64" a="1"/>
  <c r="CH1238" i="64" s="1"/>
  <c r="CH245" i="64" a="1"/>
  <c r="CH245" i="64" s="1"/>
  <c r="CH472" i="64" a="1"/>
  <c r="CH472" i="64" s="1"/>
  <c r="CH1086" i="64" a="1"/>
  <c r="CH1086" i="64" s="1"/>
  <c r="CH1240" i="64" a="1"/>
  <c r="CH1240" i="64" s="1"/>
  <c r="CH669" i="64" a="1"/>
  <c r="CH669" i="64" s="1"/>
  <c r="CH1619" i="64" a="1"/>
  <c r="CH1619" i="64" s="1"/>
  <c r="CH1719" i="64" a="1"/>
  <c r="CH1719" i="64" s="1"/>
  <c r="CH1613" i="64" a="1"/>
  <c r="CH1613" i="64" s="1"/>
  <c r="CH945" i="64" a="1"/>
  <c r="CH945" i="64" s="1"/>
  <c r="CH2017" i="64" a="1"/>
  <c r="CH2017" i="64" s="1"/>
  <c r="CH1430" i="64" a="1"/>
  <c r="CH1430" i="64" s="1"/>
  <c r="CH1608" i="64" a="1"/>
  <c r="CH1608" i="64" s="1"/>
  <c r="CH175" i="64" a="1"/>
  <c r="CH175" i="64" s="1"/>
  <c r="CH191" i="64" a="1"/>
  <c r="CH191" i="64" s="1"/>
  <c r="CH1360" i="64" a="1"/>
  <c r="CH1360" i="64" s="1"/>
  <c r="CH1983" i="64" a="1"/>
  <c r="CH1983" i="64" s="1"/>
  <c r="CH1216" i="64" a="1"/>
  <c r="CH1216" i="64" s="1"/>
  <c r="CH1332" i="64" a="1"/>
  <c r="CH1332" i="64" s="1"/>
  <c r="CH647" i="64" a="1"/>
  <c r="CH647" i="64" s="1"/>
  <c r="CI1466" i="64" a="1"/>
  <c r="CI1466" i="64" s="1"/>
  <c r="CI1395" i="64" a="1"/>
  <c r="CI1395" i="64" s="1"/>
  <c r="CI1983" i="64" a="1"/>
  <c r="CI1983" i="64" s="1"/>
  <c r="CI1360" i="64" a="1"/>
  <c r="CI1360" i="64" s="1"/>
  <c r="CI2017" i="64" a="1"/>
  <c r="CI2017" i="64" s="1"/>
  <c r="CI1613" i="64" a="1"/>
  <c r="CI1613" i="64" s="1"/>
  <c r="CI176" i="64" a="1"/>
  <c r="CI176" i="64" s="1"/>
  <c r="CI645" i="64" a="1"/>
  <c r="CI645" i="64" s="1"/>
  <c r="CI647" i="64" a="1"/>
  <c r="CI647" i="64" s="1"/>
  <c r="CI1695" i="64" a="1"/>
  <c r="CI1695"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19" i="64" a="1"/>
  <c r="CI1719"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612" i="64" a="1"/>
  <c r="CH1696" i="64" a="1"/>
  <c r="CH670" i="64" a="1"/>
  <c r="CI1396" i="64" a="1"/>
  <c r="CH1239" i="64" a="1"/>
  <c r="CI1467" i="64" a="1"/>
  <c r="CI1612" i="64" a="1"/>
  <c r="CH1720" i="64" a="1"/>
  <c r="CH1087" i="64" a="1"/>
  <c r="CI1333" i="64" a="1"/>
  <c r="CH1396" i="64" a="1"/>
  <c r="CI1239" i="64" a="1"/>
  <c r="CH1431" i="64" a="1"/>
  <c r="CH1467" i="64" a="1"/>
  <c r="CI1720" i="64" a="1"/>
  <c r="CI1263" i="64" a="1"/>
  <c r="CH1333" i="64" a="1"/>
  <c r="CH946" i="64" a="1"/>
  <c r="CI1361" i="64" a="1"/>
  <c r="CI670" i="64" a="1"/>
  <c r="CH1361" i="64" a="1"/>
  <c r="BX512" i="64" l="1"/>
  <c r="BY507" i="64"/>
  <c r="BX504" i="64"/>
  <c r="BY496" i="64"/>
  <c r="CG1404" i="64"/>
  <c r="CE1895" i="64" a="1"/>
  <c r="CE1895" i="64" s="1"/>
  <c r="CE1888" i="64" s="1"/>
  <c r="CE1889" i="64" s="1"/>
  <c r="CH177" i="64"/>
  <c r="CI177" i="64"/>
  <c r="CI1720" i="64"/>
  <c r="CH1720" i="64"/>
  <c r="CI1396" i="64"/>
  <c r="CH1467" i="64"/>
  <c r="CI1467" i="64"/>
  <c r="CH1431" i="64"/>
  <c r="CH1333" i="64"/>
  <c r="CH1396" i="64"/>
  <c r="CI1333" i="64"/>
  <c r="CI1361" i="64"/>
  <c r="CH1361" i="64"/>
  <c r="CH1696" i="64"/>
  <c r="CI1239" i="64"/>
  <c r="CH1239" i="64"/>
  <c r="CI1263" i="64"/>
  <c r="CI1612" i="64"/>
  <c r="CH1612" i="64"/>
  <c r="CH1087" i="64"/>
  <c r="CH946" i="64"/>
  <c r="CI670" i="64"/>
  <c r="CH670" i="64"/>
  <c r="AM1668" i="64"/>
  <c r="AM1669" i="64" s="1"/>
  <c r="AM1670" i="64" s="1"/>
  <c r="AQ572" i="64"/>
  <c r="BQ948" i="64"/>
  <c r="BQ467" i="64"/>
  <c r="BP1089" i="64"/>
  <c r="AJ648" i="64"/>
  <c r="AK1241" i="64"/>
  <c r="CI192" i="64" a="1"/>
  <c r="CI192" i="64" s="1"/>
  <c r="AS468" i="64"/>
  <c r="CD190" i="64"/>
  <c r="CD193" i="64" s="1"/>
  <c r="CH1991" i="64"/>
  <c r="CI1430" i="64" a="1"/>
  <c r="CI1430" i="64" s="1"/>
  <c r="CI1721" i="64" a="1"/>
  <c r="CI1721" i="64" s="1"/>
  <c r="CJ1466" i="64" a="1"/>
  <c r="CJ1466" i="64" s="1"/>
  <c r="CJ1430" i="64" a="1"/>
  <c r="CJ1430" i="64" s="1"/>
  <c r="CJ1395" i="64" a="1"/>
  <c r="CJ1395" i="64" s="1"/>
  <c r="CJ1983" i="64" a="1"/>
  <c r="CJ1983" i="64" s="1"/>
  <c r="CJ1360" i="64" a="1"/>
  <c r="CJ1360" i="64" s="1"/>
  <c r="CJ2017" i="64" a="1"/>
  <c r="CJ2017" i="64" s="1"/>
  <c r="CJ466" i="64" a="1"/>
  <c r="CJ466" i="64" s="1"/>
  <c r="CJ645" i="64" a="1"/>
  <c r="CJ645" i="64" s="1"/>
  <c r="CJ1216" i="64" a="1"/>
  <c r="CJ1216" i="64" s="1"/>
  <c r="CJ669" i="64" a="1"/>
  <c r="CJ669" i="64" s="1"/>
  <c r="CJ176" i="64" a="1"/>
  <c r="CJ176" i="64" s="1"/>
  <c r="CJ1721" i="64" a="1"/>
  <c r="CJ1721"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19" i="64" a="1"/>
  <c r="CJ1719" i="64" s="1"/>
  <c r="CJ647" i="64" a="1"/>
  <c r="CJ647" i="64" s="1"/>
  <c r="CJ1695" i="64" a="1"/>
  <c r="CJ1695"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1431" i="64" a="1"/>
  <c r="CJ1239" i="64" a="1"/>
  <c r="CJ1263" i="64" a="1"/>
  <c r="CI1087" i="64" a="1"/>
  <c r="CJ1612" i="64" a="1"/>
  <c r="CJ1467" i="64" a="1"/>
  <c r="CJ1431" i="64" a="1"/>
  <c r="CJ1720" i="64" a="1"/>
  <c r="CJ1333" i="64" a="1"/>
  <c r="CJ670" i="64" a="1"/>
  <c r="CI946" i="64" a="1"/>
  <c r="AK646" i="64" a="1"/>
  <c r="CI1696" i="64" a="1"/>
  <c r="CJ1396" i="64" a="1"/>
  <c r="CJ1361" i="64" a="1"/>
  <c r="BY499" i="64" l="1"/>
  <c r="CH1404" i="64"/>
  <c r="CI1404" i="64" s="1"/>
  <c r="CJ177" i="64"/>
  <c r="CJ1720" i="64"/>
  <c r="CJ1333" i="64"/>
  <c r="CJ1361" i="64"/>
  <c r="CI1431" i="64"/>
  <c r="CJ1396" i="64"/>
  <c r="CJ1431" i="64"/>
  <c r="CI1696" i="64"/>
  <c r="CJ1467" i="64"/>
  <c r="CJ1239" i="64"/>
  <c r="CJ1263" i="64"/>
  <c r="CJ1612" i="64"/>
  <c r="CI1087" i="64"/>
  <c r="CI946" i="64"/>
  <c r="CJ670" i="64"/>
  <c r="CF1885" i="64"/>
  <c r="CF1891" i="64" s="1"/>
  <c r="AQ576" i="64"/>
  <c r="AS571" i="64"/>
  <c r="AR574" i="64"/>
  <c r="AM1674" i="64"/>
  <c r="AN1664" i="64"/>
  <c r="BR948" i="64"/>
  <c r="BR467" i="64"/>
  <c r="BS467" i="64"/>
  <c r="BQ1089" i="64"/>
  <c r="CE190" i="64"/>
  <c r="AL1722" i="64"/>
  <c r="AK646" i="64"/>
  <c r="AM1217" i="64"/>
  <c r="AJ1335" i="64"/>
  <c r="CJ192" i="64" a="1"/>
  <c r="CJ192" i="64" s="1"/>
  <c r="CI1991" i="64"/>
  <c r="AS473" i="64"/>
  <c r="AS469" i="64"/>
  <c r="AT464" i="64"/>
  <c r="AR1614" i="64"/>
  <c r="AP1698" i="64"/>
  <c r="CK1466" i="64" a="1"/>
  <c r="CK1466" i="64" s="1"/>
  <c r="CK1430" i="64" a="1"/>
  <c r="CK1430" i="64" s="1"/>
  <c r="CK1395" i="64" a="1"/>
  <c r="CK1395" i="64" s="1"/>
  <c r="CK1983" i="64" a="1"/>
  <c r="CK1983" i="64" s="1"/>
  <c r="CK1360" i="64" a="1"/>
  <c r="CK1360" i="64" s="1"/>
  <c r="CK2017" i="64" a="1"/>
  <c r="CK2017" i="64" s="1"/>
  <c r="CK945" i="64" a="1"/>
  <c r="CK945" i="64" s="1"/>
  <c r="CK1695" i="64" a="1"/>
  <c r="CK1695"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1" i="64" a="1"/>
  <c r="CK1721" i="64" s="1"/>
  <c r="CK645" i="64" a="1"/>
  <c r="CK645" i="64" s="1"/>
  <c r="CK176" i="64" a="1"/>
  <c r="CK176" i="64" s="1"/>
  <c r="CK1719" i="64" a="1"/>
  <c r="CK1719"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239" i="64" a="1"/>
  <c r="CK1467" i="64" a="1"/>
  <c r="CJ1087" i="64" a="1"/>
  <c r="CK1361" i="64" a="1"/>
  <c r="CK1612" i="64" a="1"/>
  <c r="CK1263" i="64" a="1"/>
  <c r="CK1396" i="64" a="1"/>
  <c r="CK1431" i="64" a="1"/>
  <c r="CJ946" i="64" a="1"/>
  <c r="CK1720" i="64" a="1"/>
  <c r="CK670" i="64" a="1"/>
  <c r="CK1333" i="64" a="1"/>
  <c r="CJ1696" i="64" a="1"/>
  <c r="BY508" i="64" l="1"/>
  <c r="CF1895" i="64" a="1"/>
  <c r="CF1895" i="64" s="1"/>
  <c r="CF1888" i="64" s="1"/>
  <c r="CF1889" i="64" s="1"/>
  <c r="CK177" i="64"/>
  <c r="CK1720" i="64"/>
  <c r="CE193" i="64"/>
  <c r="CJ1404" i="64"/>
  <c r="CK1431" i="64"/>
  <c r="CK1467" i="64"/>
  <c r="CJ1696" i="64"/>
  <c r="CK1361" i="64"/>
  <c r="CK1333" i="64"/>
  <c r="CK1396" i="64"/>
  <c r="CK1239" i="64"/>
  <c r="CK1263" i="64"/>
  <c r="CK1612" i="64"/>
  <c r="CJ1087" i="64"/>
  <c r="CJ946" i="64"/>
  <c r="CK670" i="64"/>
  <c r="AN1668" i="64"/>
  <c r="AN1669" i="64" s="1"/>
  <c r="AN1670" i="64" s="1"/>
  <c r="AR572" i="64"/>
  <c r="BS948" i="64"/>
  <c r="BR1089" i="64"/>
  <c r="CF190" i="64"/>
  <c r="CF193" i="64" s="1"/>
  <c r="CJ1991" i="64"/>
  <c r="CK1991" i="64" s="1"/>
  <c r="AL1241" i="64"/>
  <c r="AT468" i="64"/>
  <c r="CK192" i="64" a="1"/>
  <c r="CK192" i="64" s="1"/>
  <c r="AK648" i="64"/>
  <c r="CL1466" i="64" a="1"/>
  <c r="CL1466" i="64" s="1"/>
  <c r="CL1430" i="64" a="1"/>
  <c r="CL1430" i="64" s="1"/>
  <c r="CL1395" i="64" a="1"/>
  <c r="CL1395" i="64" s="1"/>
  <c r="CL1360" i="64" a="1"/>
  <c r="CL1360" i="64" s="1"/>
  <c r="CL1983" i="64" a="1"/>
  <c r="CL1983" i="64" s="1"/>
  <c r="CL2017" i="64" a="1"/>
  <c r="CL2017"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1" i="64" a="1"/>
  <c r="CL1721" i="64" s="1"/>
  <c r="CL1086" i="64" a="1"/>
  <c r="CL1086" i="64" s="1"/>
  <c r="CL1238" i="64" a="1"/>
  <c r="CL1238" i="64" s="1"/>
  <c r="CL645" i="64" a="1"/>
  <c r="CL645" i="64" s="1"/>
  <c r="CL1695" i="64" a="1"/>
  <c r="CL1695"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19" i="64" a="1"/>
  <c r="CL1719"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612" i="64" a="1"/>
  <c r="CL1333" i="64" a="1"/>
  <c r="AL646" i="64" a="1"/>
  <c r="CL1239" i="64" a="1"/>
  <c r="CK946" i="64" a="1"/>
  <c r="CL1467" i="64" a="1"/>
  <c r="CL1263" i="64" a="1"/>
  <c r="CK1696" i="64" a="1"/>
  <c r="CL1361" i="64" a="1"/>
  <c r="CL670" i="64" a="1"/>
  <c r="CL1396" i="64" a="1"/>
  <c r="CL1431" i="64" a="1"/>
  <c r="CL1720" i="64" a="1"/>
  <c r="CK1087" i="64" a="1"/>
  <c r="BY510" i="64" l="1"/>
  <c r="BY500" i="64" s="1"/>
  <c r="BY502" i="64" s="1"/>
  <c r="BY503" i="64" s="1"/>
  <c r="CL177" i="64"/>
  <c r="CL1720" i="64"/>
  <c r="CK1404" i="64"/>
  <c r="CL1361" i="64"/>
  <c r="P1361" i="64" s="1"/>
  <c r="CL1333" i="64"/>
  <c r="CL1396" i="64"/>
  <c r="CK1696" i="64"/>
  <c r="CL1431" i="64"/>
  <c r="P1431" i="64" s="1"/>
  <c r="CL1467" i="64"/>
  <c r="CL1239" i="64"/>
  <c r="P1239" i="64" s="1"/>
  <c r="CL1263" i="64"/>
  <c r="CL1612" i="64"/>
  <c r="CK1087" i="64"/>
  <c r="CK946" i="64"/>
  <c r="CL670" i="64"/>
  <c r="AR576" i="64"/>
  <c r="CG1885" i="64"/>
  <c r="CG1891" i="64" s="1"/>
  <c r="CG1895" i="64" s="1" a="1"/>
  <c r="CG1895" i="64" s="1"/>
  <c r="AS574" i="64"/>
  <c r="AT571" i="64"/>
  <c r="AN1674" i="64"/>
  <c r="AO1664" i="64"/>
  <c r="BT948" i="64"/>
  <c r="BS1089" i="64"/>
  <c r="BU467" i="64"/>
  <c r="BT467" i="64"/>
  <c r="CG190" i="64"/>
  <c r="CG193" i="64" s="1"/>
  <c r="AM1722" i="64"/>
  <c r="AL646" i="64"/>
  <c r="AN1217" i="64"/>
  <c r="AQ1698" i="64"/>
  <c r="AU464" i="64"/>
  <c r="AT473" i="64"/>
  <c r="AT469" i="64"/>
  <c r="AS1614" i="64"/>
  <c r="CL192" i="64" a="1"/>
  <c r="CL192" i="64" s="1"/>
  <c r="AK1335" i="64"/>
  <c r="CL1991" i="64"/>
  <c r="P1991" i="64" s="1"/>
  <c r="J1986"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696" i="64" a="1"/>
  <c r="CL1087" i="64" a="1"/>
  <c r="CL946" i="64" a="1"/>
  <c r="BY511" i="64" l="1"/>
  <c r="BY516" i="64" s="1"/>
  <c r="BY504" i="64"/>
  <c r="BZ496" i="64"/>
  <c r="K1720" i="64"/>
  <c r="L1720" i="64"/>
  <c r="M1720" i="64"/>
  <c r="N1720" i="64"/>
  <c r="O1720" i="64"/>
  <c r="P1720"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6" i="64"/>
  <c r="P1696" i="64" s="1"/>
  <c r="CL1087" i="64"/>
  <c r="P1087" i="64" s="1"/>
  <c r="CL946" i="64"/>
  <c r="P946" i="64" s="1"/>
  <c r="AO1668" i="64"/>
  <c r="AO1669" i="64" s="1"/>
  <c r="AO1670" i="64" s="1"/>
  <c r="CG1888" i="64"/>
  <c r="CG1889" i="64" s="1"/>
  <c r="BU948" i="64"/>
  <c r="CH190" i="64"/>
  <c r="CH193" i="64" s="1"/>
  <c r="AM1241" i="64"/>
  <c r="AL648" i="64"/>
  <c r="AU46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91" i="64"/>
  <c r="CH1885" i="64"/>
  <c r="CH1891" i="64" s="1"/>
  <c r="CH1895" i="64" s="1" a="1"/>
  <c r="CH1895" i="64" s="1"/>
  <c r="AT574" i="64"/>
  <c r="AT572" i="64" s="1"/>
  <c r="AU571" i="64"/>
  <c r="AP1664" i="64"/>
  <c r="AO1674" i="64"/>
  <c r="BV948" i="64"/>
  <c r="BW467" i="64"/>
  <c r="BV467" i="64"/>
  <c r="BT1089" i="64"/>
  <c r="BU1089" i="64"/>
  <c r="CI190" i="64"/>
  <c r="CI193" i="64" s="1"/>
  <c r="AM646" i="64"/>
  <c r="AN1722" i="64"/>
  <c r="AO1217" i="64"/>
  <c r="AR1698" i="64"/>
  <c r="AL1335" i="64"/>
  <c r="AT1614" i="64"/>
  <c r="AV464" i="64"/>
  <c r="AU473"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93" i="64"/>
  <c r="CP1991" i="64"/>
  <c r="AP1668" i="64"/>
  <c r="AP1669" i="64" s="1"/>
  <c r="L1669" i="64" s="1"/>
  <c r="CH1888" i="64"/>
  <c r="CH1889" i="64" s="1"/>
  <c r="AT576" i="64"/>
  <c r="BW948" i="64"/>
  <c r="CJ190" i="64"/>
  <c r="CJ193" i="64" s="1"/>
  <c r="AN1241" i="64"/>
  <c r="AV468" i="64"/>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696" i="64" a="1"/>
  <c r="CO1087" i="64" a="1"/>
  <c r="CO946" i="64" a="1"/>
  <c r="AN646" i="64" a="1"/>
  <c r="BZ510" i="64" l="1"/>
  <c r="BZ500" i="64" s="1"/>
  <c r="BZ502" i="64" s="1"/>
  <c r="BZ503" i="64" s="1"/>
  <c r="AP1670" i="64"/>
  <c r="CO946" i="64"/>
  <c r="CO948" i="64" s="1"/>
  <c r="CO1087" i="64"/>
  <c r="CO1089" i="64" s="1"/>
  <c r="CO2454" i="64" s="1"/>
  <c r="CO1696" i="64"/>
  <c r="CP1993" i="64"/>
  <c r="CQ1991" i="64"/>
  <c r="CI1885" i="64"/>
  <c r="CI1891" i="64" s="1"/>
  <c r="CI1895" i="64" s="1" a="1"/>
  <c r="CI1895" i="64" s="1"/>
  <c r="AU574" i="64"/>
  <c r="AU572" i="64" s="1"/>
  <c r="AV571" i="64"/>
  <c r="AP1674" i="64"/>
  <c r="AQ1664" i="64"/>
  <c r="BX948" i="64"/>
  <c r="BY467" i="64"/>
  <c r="BW1089" i="64"/>
  <c r="BV1089" i="64"/>
  <c r="CK190" i="64"/>
  <c r="CK193" i="64" s="1"/>
  <c r="AO1722" i="64"/>
  <c r="AN646" i="64"/>
  <c r="AM1335" i="64"/>
  <c r="AU1614" i="64"/>
  <c r="AV473" i="64"/>
  <c r="AV469" i="64"/>
  <c r="AW464" i="64"/>
  <c r="AS1698"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46" i="64" a="1"/>
  <c r="CP1087" i="64" a="1"/>
  <c r="CP1696" i="64" a="1"/>
  <c r="BZ511" i="64" l="1"/>
  <c r="BZ516" i="64" s="1"/>
  <c r="BZ504" i="64"/>
  <c r="O503" i="64"/>
  <c r="P496" i="64" s="1"/>
  <c r="CA496" i="64"/>
  <c r="CA499" i="64" s="1"/>
  <c r="CO2403" i="64"/>
  <c r="CO2407" i="64"/>
  <c r="CP1696" i="64"/>
  <c r="CP1087" i="64"/>
  <c r="CP946" i="64"/>
  <c r="CR1991" i="64"/>
  <c r="CQ1993" i="64"/>
  <c r="CO1698" i="64"/>
  <c r="AQ1668" i="64"/>
  <c r="CI1888" i="64"/>
  <c r="CI1889" i="64" s="1"/>
  <c r="AU576" i="64"/>
  <c r="BY948" i="64"/>
  <c r="BX467" i="64"/>
  <c r="CL190" i="64"/>
  <c r="P190" i="64" s="1"/>
  <c r="AP1217" i="64"/>
  <c r="AN648" i="64"/>
  <c r="AO1241" i="64"/>
  <c r="AW46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946" i="64" a="1"/>
  <c r="CQ1696" i="64" a="1"/>
  <c r="CQ1087" i="64" a="1"/>
  <c r="AO646" i="64" a="1"/>
  <c r="O511" i="64" l="1"/>
  <c r="P507" i="64" s="1"/>
  <c r="BZ512" i="64"/>
  <c r="CA507" i="64"/>
  <c r="CA508" i="64"/>
  <c r="AQ1669" i="64"/>
  <c r="CQ946" i="64"/>
  <c r="CQ948" i="64" s="1"/>
  <c r="CQ1087" i="64"/>
  <c r="CQ1089" i="64" s="1"/>
  <c r="CQ2454" i="64" s="1"/>
  <c r="CQ1696" i="64"/>
  <c r="CR1993" i="64"/>
  <c r="CS1991" i="64"/>
  <c r="CP948" i="64"/>
  <c r="CP1089" i="64"/>
  <c r="CP2454" i="64" s="1"/>
  <c r="CP1698" i="64"/>
  <c r="CL193" i="64"/>
  <c r="CJ1885" i="64"/>
  <c r="CJ1891" i="64" s="1"/>
  <c r="CJ1895" i="64" s="1" a="1"/>
  <c r="CJ1895" i="64" s="1"/>
  <c r="AV574" i="64"/>
  <c r="AV572" i="64" s="1"/>
  <c r="AW571" i="64"/>
  <c r="BZ948" i="64"/>
  <c r="BX1089" i="64"/>
  <c r="AO646" i="64"/>
  <c r="AQ1217" i="64"/>
  <c r="AT1698" i="64"/>
  <c r="AW473"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087" i="64" a="1"/>
  <c r="CR1696" i="64" a="1"/>
  <c r="CR946" i="64" a="1"/>
  <c r="CA510" i="64" l="1"/>
  <c r="CP2403" i="64"/>
  <c r="CP2407" i="64"/>
  <c r="CQ2403" i="64"/>
  <c r="CQ2407" i="64"/>
  <c r="AQ1670" i="64"/>
  <c r="AQ1674" i="64"/>
  <c r="AR1664" i="64"/>
  <c r="K193" i="64"/>
  <c r="L193" i="64"/>
  <c r="M193" i="64"/>
  <c r="N193" i="64"/>
  <c r="O193" i="64"/>
  <c r="P193" i="64"/>
  <c r="CR1696" i="64"/>
  <c r="CR1087" i="64"/>
  <c r="CR1089" i="64" s="1"/>
  <c r="CR2454" i="64" s="1"/>
  <c r="CR946" i="64"/>
  <c r="CR948" i="64" s="1"/>
  <c r="CS1993" i="64"/>
  <c r="CT1991" i="64"/>
  <c r="CQ1698" i="64"/>
  <c r="CJ1888" i="64"/>
  <c r="CJ1889" i="64" s="1"/>
  <c r="AV576" i="64"/>
  <c r="CA948" i="64"/>
  <c r="CA467" i="64"/>
  <c r="BY1089" i="64"/>
  <c r="BZ467" i="64"/>
  <c r="AP1241" i="64"/>
  <c r="AP1722" i="64"/>
  <c r="AX468" i="64"/>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087" i="64" a="1"/>
  <c r="CS1696" i="64" a="1"/>
  <c r="AP646" i="64" a="1"/>
  <c r="CS946" i="64" a="1"/>
  <c r="CA500" i="64" l="1"/>
  <c r="CA502" i="64" s="1"/>
  <c r="CA511" i="64"/>
  <c r="CR2403" i="64"/>
  <c r="CR2407" i="64"/>
  <c r="AR1668" i="64"/>
  <c r="CS946" i="64"/>
  <c r="CS948" i="64" s="1"/>
  <c r="CS1087" i="64"/>
  <c r="CS1089" i="64" s="1"/>
  <c r="CS2454" i="64" s="1"/>
  <c r="CS1696" i="64"/>
  <c r="CT1993" i="64"/>
  <c r="CU1991" i="64"/>
  <c r="CR1698" i="64"/>
  <c r="CK1885" i="64"/>
  <c r="CK1891" i="64" s="1"/>
  <c r="CK1895" i="64" s="1" a="1"/>
  <c r="CK1895" i="64" s="1"/>
  <c r="AX571" i="64"/>
  <c r="AW574" i="64"/>
  <c r="CB948" i="64"/>
  <c r="CB467" i="64"/>
  <c r="BZ1089" i="64"/>
  <c r="CA1089" i="64"/>
  <c r="AP646" i="64"/>
  <c r="AQ1722" i="64"/>
  <c r="AR1217" i="64"/>
  <c r="AU1698" i="64"/>
  <c r="AW1614" i="64"/>
  <c r="AO1335" i="64"/>
  <c r="AY464" i="64"/>
  <c r="AX469" i="64"/>
  <c r="AX47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087" i="64" a="1"/>
  <c r="CT946" i="64" a="1"/>
  <c r="CT1696" i="64" a="1"/>
  <c r="CA516" i="64" l="1"/>
  <c r="CB507" i="64"/>
  <c r="CA512" i="64"/>
  <c r="CA503" i="64"/>
  <c r="CS2403" i="64"/>
  <c r="CS2407" i="64"/>
  <c r="AR1669" i="64"/>
  <c r="AS1664" i="64" s="1"/>
  <c r="CT1696" i="64"/>
  <c r="CT1087" i="64"/>
  <c r="CT1089" i="64" s="1"/>
  <c r="CT2454" i="64" s="1"/>
  <c r="CT946" i="64"/>
  <c r="CT948" i="64" s="1"/>
  <c r="CV1991" i="64"/>
  <c r="CU1993" i="64"/>
  <c r="CS1698" i="64"/>
  <c r="CK1888" i="64"/>
  <c r="CK1889" i="64" s="1"/>
  <c r="AW572" i="64"/>
  <c r="CC948" i="64"/>
  <c r="CC467" i="64"/>
  <c r="CB1089" i="64"/>
  <c r="AQ1241" i="64"/>
  <c r="AY468" i="64"/>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087" i="64" a="1"/>
  <c r="CU1696" i="64" a="1"/>
  <c r="AQ646" i="64" a="1"/>
  <c r="CU946" i="64" a="1"/>
  <c r="CA504" i="64" l="1"/>
  <c r="CB496" i="64"/>
  <c r="CB499" i="64" s="1"/>
  <c r="CT2403" i="64"/>
  <c r="CT2407" i="64"/>
  <c r="AR1674" i="64"/>
  <c r="AR1670" i="64"/>
  <c r="AS1668" i="64"/>
  <c r="CU946" i="64"/>
  <c r="CU948" i="64" s="1"/>
  <c r="CU1087" i="64"/>
  <c r="CU1696" i="64"/>
  <c r="CV1993" i="64"/>
  <c r="CW1991" i="64"/>
  <c r="CT1698" i="64"/>
  <c r="CL1885" i="64"/>
  <c r="AW576" i="64"/>
  <c r="AX574" i="64"/>
  <c r="AX572" i="64" s="1"/>
  <c r="AY571" i="64"/>
  <c r="CD948" i="64"/>
  <c r="CD467" i="64"/>
  <c r="CC1089" i="64"/>
  <c r="AQ646" i="64"/>
  <c r="AR1722" i="64"/>
  <c r="AS1217" i="64"/>
  <c r="AV1698" i="64"/>
  <c r="AX1614" i="64"/>
  <c r="AP1335" i="64"/>
  <c r="AY469" i="64"/>
  <c r="AZ464" i="64"/>
  <c r="AY473" i="64"/>
  <c r="AU177" i="69"/>
  <c r="AV159" i="69"/>
  <c r="AV184" i="69" s="1"/>
  <c r="AV187" i="69" s="1"/>
  <c r="AV188" i="69" s="1"/>
  <c r="AW140" i="69"/>
  <c r="AW150" i="69" s="1"/>
  <c r="AW142" i="69"/>
  <c r="AW152" i="69" s="1"/>
  <c r="AW136" i="69"/>
  <c r="AX134" i="69"/>
  <c r="AX132" i="69"/>
  <c r="AX157" i="69" s="1"/>
  <c r="AY118" i="69"/>
  <c r="AY119" i="69" s="1"/>
  <c r="H113" i="69"/>
  <c r="M113" i="69"/>
  <c r="H54" i="69"/>
  <c r="M54" i="69"/>
  <c r="CV1696" i="64" a="1"/>
  <c r="CV946" i="64" a="1"/>
  <c r="CV1087" i="64" a="1"/>
  <c r="CB508" i="64" l="1"/>
  <c r="CU2403" i="64"/>
  <c r="CU2407" i="64"/>
  <c r="AS1669" i="64"/>
  <c r="AT1664" i="64" s="1"/>
  <c r="CV1696" i="64"/>
  <c r="CV1087" i="64"/>
  <c r="CV1089" i="64" s="1"/>
  <c r="CV2454" i="64" s="1"/>
  <c r="CV946" i="64"/>
  <c r="CV948" i="64" s="1"/>
  <c r="CW1993" i="64"/>
  <c r="CX1991" i="64"/>
  <c r="CU1698" i="64"/>
  <c r="CU1089" i="64"/>
  <c r="CU2454" i="64" s="1"/>
  <c r="CL1891" i="64"/>
  <c r="CL1895" i="64" s="1" a="1"/>
  <c r="CL1895" i="64" s="1"/>
  <c r="AX576" i="64"/>
  <c r="CE948" i="64"/>
  <c r="CF467" i="64"/>
  <c r="CE467" i="64"/>
  <c r="CD1089" i="64"/>
  <c r="AR1241" i="64"/>
  <c r="AQ648" i="64"/>
  <c r="AZ46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646" i="64" a="1"/>
  <c r="CW1696" i="64" a="1"/>
  <c r="CW946" i="64" a="1"/>
  <c r="CW1087" i="64" a="1"/>
  <c r="CB510" i="64" l="1"/>
  <c r="CB500" i="64" s="1"/>
  <c r="CB502" i="64" s="1"/>
  <c r="CV2403" i="64"/>
  <c r="CV2407" i="64"/>
  <c r="AS1674" i="64"/>
  <c r="AS1670" i="64"/>
  <c r="AT1668" i="64"/>
  <c r="CW946" i="64"/>
  <c r="CW948" i="64" s="1"/>
  <c r="CW1087" i="64"/>
  <c r="CW1696" i="64"/>
  <c r="CX1993" i="64"/>
  <c r="CY1991" i="64"/>
  <c r="CV1698" i="64"/>
  <c r="CL1888" i="64"/>
  <c r="AY574" i="64"/>
  <c r="AZ571" i="64"/>
  <c r="CF948" i="64"/>
  <c r="CE1089" i="64"/>
  <c r="AR646" i="64"/>
  <c r="AS1722" i="64"/>
  <c r="AT1217" i="64"/>
  <c r="AW1698" i="64"/>
  <c r="AQ1335" i="64"/>
  <c r="AY1614" i="64"/>
  <c r="AZ473"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696" i="64" a="1"/>
  <c r="CX946" i="64" a="1"/>
  <c r="CX1087" i="64" a="1"/>
  <c r="CB511" i="64" l="1"/>
  <c r="CB516" i="64" s="1"/>
  <c r="CB503" i="64"/>
  <c r="CW2403" i="64"/>
  <c r="CW2407" i="64"/>
  <c r="AT1669" i="64"/>
  <c r="CX1696" i="64"/>
  <c r="CX1087" i="64"/>
  <c r="CX1089" i="64" s="1"/>
  <c r="CX2454" i="64" s="1"/>
  <c r="CX946" i="64"/>
  <c r="CX948" i="64" s="1"/>
  <c r="CY1993" i="64"/>
  <c r="CZ1991" i="64"/>
  <c r="CW1698" i="64"/>
  <c r="CW1089" i="64"/>
  <c r="CW2454" i="64" s="1"/>
  <c r="CL1889" i="64"/>
  <c r="P1889" i="64" s="1"/>
  <c r="AY572" i="64"/>
  <c r="CG948" i="64"/>
  <c r="CG467" i="64"/>
  <c r="CF1089" i="64"/>
  <c r="BA468" i="64"/>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696" i="64" a="1"/>
  <c r="CY946" i="64" a="1"/>
  <c r="AS646" i="64" a="1"/>
  <c r="CY1087" i="64" a="1"/>
  <c r="CC507" i="64" l="1"/>
  <c r="CB512" i="64"/>
  <c r="CB504" i="64"/>
  <c r="CC496" i="64"/>
  <c r="CC499" i="64" s="1"/>
  <c r="CX2403" i="64"/>
  <c r="CX2407" i="64"/>
  <c r="AT1670" i="64"/>
  <c r="AU1664" i="64"/>
  <c r="AU1668" i="64" s="1"/>
  <c r="AU1669" i="64" s="1"/>
  <c r="AU1670" i="64" s="1"/>
  <c r="AT1674" i="64"/>
  <c r="CY946" i="64"/>
  <c r="CY948" i="64" s="1"/>
  <c r="CY1087" i="64"/>
  <c r="CY1089" i="64" s="1"/>
  <c r="CY2454" i="64" s="1"/>
  <c r="CY1696" i="64"/>
  <c r="CZ1993" i="64"/>
  <c r="DA1991" i="64"/>
  <c r="CX1698" i="64"/>
  <c r="AY576" i="64"/>
  <c r="BA571" i="64"/>
  <c r="AZ574" i="64"/>
  <c r="AZ572" i="64" s="1"/>
  <c r="CH948" i="64"/>
  <c r="CH467" i="64"/>
  <c r="CG1089" i="64"/>
  <c r="AS646" i="64"/>
  <c r="AT1722" i="64"/>
  <c r="AU1217" i="64"/>
  <c r="AX1698" i="64"/>
  <c r="AR1335" i="64"/>
  <c r="BA473" i="64"/>
  <c r="BB464" i="64"/>
  <c r="BA469" i="64"/>
  <c r="AZ1614" i="64"/>
  <c r="AX187" i="69"/>
  <c r="AX188" i="69" s="1"/>
  <c r="AX162" i="69"/>
  <c r="AX169" i="69" s="1"/>
  <c r="AX179" i="69" s="1"/>
  <c r="AW173" i="69"/>
  <c r="AW175" i="69" s="1"/>
  <c r="AY140" i="69"/>
  <c r="AY150" i="69" s="1"/>
  <c r="AZ129" i="69"/>
  <c r="J135" i="69"/>
  <c r="AY142" i="69"/>
  <c r="AY136" i="69"/>
  <c r="BA115" i="69"/>
  <c r="BA117" i="69"/>
  <c r="CZ946" i="64" a="1"/>
  <c r="CZ1696" i="64" a="1"/>
  <c r="CZ1087" i="64" a="1"/>
  <c r="CC508" i="64" l="1"/>
  <c r="CY2403" i="64"/>
  <c r="CY2407" i="64"/>
  <c r="AV1664" i="64"/>
  <c r="AV1668" i="64" s="1"/>
  <c r="AV1669" i="64" s="1"/>
  <c r="AU1674" i="64"/>
  <c r="CZ1696" i="64"/>
  <c r="CZ1087" i="64"/>
  <c r="CZ1089" i="64" s="1"/>
  <c r="CZ2454" i="64" s="1"/>
  <c r="CZ946" i="64"/>
  <c r="CZ948" i="64" s="1"/>
  <c r="CO1885" i="64"/>
  <c r="CO1891" i="64" s="1"/>
  <c r="CO1895" i="64" s="1" a="1"/>
  <c r="CO1895" i="64" s="1"/>
  <c r="DA1993" i="64"/>
  <c r="DB1991" i="64"/>
  <c r="CY1698" i="64"/>
  <c r="AZ576" i="64"/>
  <c r="CI948" i="64"/>
  <c r="AS648" i="64"/>
  <c r="BB468" i="64"/>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DA1087" i="64" a="1"/>
  <c r="DA1696" i="64" a="1"/>
  <c r="DA946" i="64" a="1"/>
  <c r="AT646" i="64" a="1"/>
  <c r="CC510" i="64" l="1"/>
  <c r="CC500" i="64" s="1"/>
  <c r="CC502" i="64" s="1"/>
  <c r="CZ2403" i="64"/>
  <c r="CZ2407" i="64"/>
  <c r="DA946" i="64"/>
  <c r="DA948" i="64" s="1"/>
  <c r="DA1087" i="64"/>
  <c r="DA1089" i="64" s="1"/>
  <c r="DA2454" i="64" s="1"/>
  <c r="DA1696" i="64"/>
  <c r="CO1888" i="64"/>
  <c r="CO1889" i="64" s="1"/>
  <c r="CP1885" i="64" s="1"/>
  <c r="CP1891" i="64" s="1"/>
  <c r="CP1895" i="64" s="1" a="1"/>
  <c r="CP1895" i="64" s="1"/>
  <c r="DB1993" i="64"/>
  <c r="DC1991" i="64"/>
  <c r="CZ1698" i="64"/>
  <c r="BA574" i="64"/>
  <c r="BA572" i="64" s="1"/>
  <c r="BB571" i="64"/>
  <c r="AV1670" i="64"/>
  <c r="AW1664" i="64"/>
  <c r="AV1674" i="64"/>
  <c r="CJ948" i="64"/>
  <c r="CL467" i="64"/>
  <c r="CJ467" i="64"/>
  <c r="CH1089" i="64"/>
  <c r="CI467" i="64"/>
  <c r="CI1089" i="64"/>
  <c r="AT646" i="64"/>
  <c r="AU1722" i="64"/>
  <c r="AV1217" i="64"/>
  <c r="AS1335" i="64"/>
  <c r="BA1614" i="64"/>
  <c r="AY1698" i="64"/>
  <c r="BC464" i="64"/>
  <c r="BB469" i="64"/>
  <c r="BB473" i="64"/>
  <c r="AX200" i="69"/>
  <c r="AX173" i="69"/>
  <c r="AX175" i="69" s="1"/>
  <c r="AY159" i="69"/>
  <c r="AY184" i="69" s="1"/>
  <c r="AY187" i="69" s="1"/>
  <c r="J187" i="69" s="1"/>
  <c r="AZ135" i="69"/>
  <c r="BA129" i="69" s="1"/>
  <c r="J146" i="69"/>
  <c r="AY148" i="69"/>
  <c r="K132" i="69"/>
  <c r="AZ157" i="69"/>
  <c r="K157" i="69" s="1"/>
  <c r="BA125" i="69"/>
  <c r="BA119" i="69"/>
  <c r="BB112" i="69"/>
  <c r="BA123" i="69"/>
  <c r="DB946" i="64" a="1"/>
  <c r="DB1087" i="64" a="1"/>
  <c r="DB1696" i="64" a="1"/>
  <c r="CC511" i="64" l="1"/>
  <c r="CD507" i="64" s="1"/>
  <c r="CC503" i="64"/>
  <c r="DA2403" i="64"/>
  <c r="DA2407" i="64"/>
  <c r="K467" i="64"/>
  <c r="L467" i="64"/>
  <c r="M467" i="64"/>
  <c r="N467" i="64"/>
  <c r="O467" i="64"/>
  <c r="DB1696" i="64"/>
  <c r="DB1087" i="64"/>
  <c r="DB1089" i="64" s="1"/>
  <c r="DB2454" i="64" s="1"/>
  <c r="DB946" i="64"/>
  <c r="DB948" i="64" s="1"/>
  <c r="CP1888" i="64"/>
  <c r="CP1889" i="64" s="1"/>
  <c r="CQ1885" i="64" s="1"/>
  <c r="CQ1891" i="64" s="1"/>
  <c r="CQ1895" i="64" s="1" a="1"/>
  <c r="CQ1895" i="64" s="1"/>
  <c r="DD1991" i="64"/>
  <c r="DC1993" i="64"/>
  <c r="DA1698" i="64"/>
  <c r="AW1668" i="64"/>
  <c r="AW1669" i="64" s="1"/>
  <c r="AW1670" i="64" s="1"/>
  <c r="BA576" i="64"/>
  <c r="CK948" i="64"/>
  <c r="AT648" i="64"/>
  <c r="BC468" i="64"/>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696" i="64" a="1"/>
  <c r="DC1087" i="64" a="1"/>
  <c r="AU646" i="64" a="1"/>
  <c r="DC946" i="64" a="1"/>
  <c r="CC512" i="64" l="1"/>
  <c r="CC516" i="64"/>
  <c r="CC504" i="64"/>
  <c r="CD496" i="64"/>
  <c r="CD499" i="64" s="1"/>
  <c r="DB2403" i="64"/>
  <c r="DB2407" i="64"/>
  <c r="DC946" i="64"/>
  <c r="DC948" i="64" s="1"/>
  <c r="DC1087" i="64"/>
  <c r="DC1089" i="64" s="1"/>
  <c r="DC2454" i="64" s="1"/>
  <c r="DC1696" i="64"/>
  <c r="CQ1888" i="64"/>
  <c r="CQ1889" i="64" s="1"/>
  <c r="CR1885" i="64" s="1"/>
  <c r="CR1891" i="64" s="1"/>
  <c r="CR1895" i="64" s="1" a="1"/>
  <c r="CR1895" i="64" s="1"/>
  <c r="DD1993" i="64"/>
  <c r="DE1991" i="64"/>
  <c r="DB1698" i="64"/>
  <c r="BB574" i="64"/>
  <c r="BC571" i="64"/>
  <c r="N571" i="64"/>
  <c r="AW1674" i="64"/>
  <c r="AX1664" i="64"/>
  <c r="CL948" i="64"/>
  <c r="CJ1089" i="64"/>
  <c r="CK467" i="64"/>
  <c r="P467" i="64" s="1"/>
  <c r="AU646" i="64"/>
  <c r="AV1722" i="64"/>
  <c r="AW1217" i="64"/>
  <c r="BB1614" i="64"/>
  <c r="AZ1698" i="64"/>
  <c r="AT1335" i="64"/>
  <c r="BD464" i="64"/>
  <c r="BC473" i="64"/>
  <c r="BC469" i="64"/>
  <c r="AY167" i="69"/>
  <c r="AY173" i="69" s="1"/>
  <c r="J173" i="69" s="1"/>
  <c r="J162" i="69"/>
  <c r="K156" i="69" s="1"/>
  <c r="K140" i="69"/>
  <c r="AY200" i="69"/>
  <c r="AY169" i="69"/>
  <c r="AY179" i="69" s="1"/>
  <c r="AZ156" i="69"/>
  <c r="AZ161" i="69" s="1"/>
  <c r="K161" i="69" s="1"/>
  <c r="AZ152" i="69"/>
  <c r="BA135" i="69"/>
  <c r="BB118" i="69"/>
  <c r="BC112" i="69" s="1"/>
  <c r="DD946" i="64" a="1"/>
  <c r="DD1087" i="64" a="1"/>
  <c r="DD1696" i="64" a="1"/>
  <c r="CD508" i="64" l="1"/>
  <c r="DC2403" i="64"/>
  <c r="DC2407" i="64"/>
  <c r="DD1696" i="64"/>
  <c r="DD1087" i="64"/>
  <c r="DD1089" i="64" s="1"/>
  <c r="DD2454" i="64" s="1"/>
  <c r="DD946" i="64"/>
  <c r="DD948" i="64" s="1"/>
  <c r="CR1888" i="64"/>
  <c r="CR1889" i="64" s="1"/>
  <c r="DE1993" i="64"/>
  <c r="DF1991" i="64"/>
  <c r="DC1698" i="64"/>
  <c r="AX1668" i="64"/>
  <c r="AX1669" i="64" s="1"/>
  <c r="AX1670" i="64" s="1"/>
  <c r="BB572" i="64"/>
  <c r="CL1089" i="64"/>
  <c r="CK1089" i="64"/>
  <c r="AU648" i="64"/>
  <c r="BD468" i="64"/>
  <c r="AV1241" i="64"/>
  <c r="AY177" i="69"/>
  <c r="AY175" i="69"/>
  <c r="J163" i="69"/>
  <c r="AZ159" i="69"/>
  <c r="AZ162" i="69" s="1"/>
  <c r="AZ163" i="69" s="1"/>
  <c r="BA140" i="69"/>
  <c r="BA150" i="69" s="1"/>
  <c r="BA142" i="69"/>
  <c r="BA136" i="69"/>
  <c r="BB129" i="69"/>
  <c r="BB119" i="69"/>
  <c r="BB123" i="69"/>
  <c r="BB125" i="69"/>
  <c r="BC117" i="69"/>
  <c r="BC115" i="69"/>
  <c r="DE946" i="64" a="1"/>
  <c r="AV646" i="64" a="1"/>
  <c r="DE1087" i="64" a="1"/>
  <c r="DE1696" i="64" a="1"/>
  <c r="CD510" i="64" l="1"/>
  <c r="CD500" i="64" s="1"/>
  <c r="CD502" i="64" s="1"/>
  <c r="DD2403" i="64"/>
  <c r="DD2407" i="64"/>
  <c r="CS1885" i="64"/>
  <c r="DE946" i="64"/>
  <c r="DE948" i="64" s="1"/>
  <c r="DE1087" i="64"/>
  <c r="DE1089" i="64" s="1"/>
  <c r="DE2454" i="64" s="1"/>
  <c r="DE1696" i="64"/>
  <c r="DF1993" i="64"/>
  <c r="DG1991" i="64"/>
  <c r="DD1698" i="64"/>
  <c r="BB576" i="64"/>
  <c r="BC574" i="64"/>
  <c r="BD571" i="64"/>
  <c r="AX1674" i="64"/>
  <c r="AY1664" i="64"/>
  <c r="AV646" i="64"/>
  <c r="AW1722" i="64"/>
  <c r="AX1217" i="64"/>
  <c r="BD469" i="64"/>
  <c r="BE464" i="64"/>
  <c r="BD473" i="64"/>
  <c r="BC1614" i="64"/>
  <c r="BA1698" i="64"/>
  <c r="AU1335" i="64"/>
  <c r="AZ184" i="69"/>
  <c r="K159" i="69"/>
  <c r="AZ169" i="69"/>
  <c r="AZ179" i="69" s="1"/>
  <c r="BA156" i="69"/>
  <c r="BA161" i="69" s="1"/>
  <c r="AZ167" i="69"/>
  <c r="K167" i="69" s="1"/>
  <c r="BB132" i="69"/>
  <c r="BB157" i="69" s="1"/>
  <c r="BB134" i="69"/>
  <c r="BA146" i="69"/>
  <c r="BA148" i="69" s="1"/>
  <c r="BA152" i="69"/>
  <c r="BC118" i="69"/>
  <c r="BC119" i="69" s="1"/>
  <c r="DF946" i="64" a="1"/>
  <c r="DF1696" i="64" a="1"/>
  <c r="DF1087" i="64" a="1"/>
  <c r="CD511" i="64" l="1"/>
  <c r="CD516" i="64" s="1"/>
  <c r="CD503" i="64"/>
  <c r="DE2403" i="64"/>
  <c r="DE2407" i="64"/>
  <c r="CS1891" i="64"/>
  <c r="DF1696" i="64"/>
  <c r="DF1087" i="64"/>
  <c r="DF1089" i="64" s="1"/>
  <c r="DF2454" i="64" s="1"/>
  <c r="DF946" i="64"/>
  <c r="DF948" i="64" s="1"/>
  <c r="DE1698" i="64"/>
  <c r="DH1991" i="64"/>
  <c r="DG1993" i="64"/>
  <c r="AY1668" i="64"/>
  <c r="AY1669" i="64" s="1"/>
  <c r="AY1670" i="64" s="1"/>
  <c r="BC572" i="64"/>
  <c r="AW1241" i="64"/>
  <c r="BE468" i="64"/>
  <c r="AV648" i="64"/>
  <c r="K184" i="69"/>
  <c r="AZ187" i="69"/>
  <c r="AZ173" i="69"/>
  <c r="AZ175" i="69" s="1"/>
  <c r="K175" i="69" s="1"/>
  <c r="BA159" i="69"/>
  <c r="BA184" i="69" s="1"/>
  <c r="AZ177" i="69"/>
  <c r="BB135" i="69"/>
  <c r="BB142" i="69" s="1"/>
  <c r="BC123" i="69"/>
  <c r="BC125" i="69"/>
  <c r="BD112" i="69"/>
  <c r="BD117" i="69" s="1"/>
  <c r="DG946" i="64" a="1"/>
  <c r="AW646" i="64" a="1"/>
  <c r="DG1696" i="64" a="1"/>
  <c r="DG1087" i="64" a="1"/>
  <c r="CD512" i="64" l="1"/>
  <c r="CE507" i="64"/>
  <c r="CD504" i="64"/>
  <c r="CE496" i="64"/>
  <c r="CE499" i="64" s="1"/>
  <c r="DF2403" i="64"/>
  <c r="DF2407" i="64"/>
  <c r="CS1895" i="64" a="1"/>
  <c r="CS1895" i="64" s="1"/>
  <c r="CS1888" i="64" s="1"/>
  <c r="CS1889" i="64" s="1"/>
  <c r="CT1885" i="64" s="1"/>
  <c r="CT1891" i="64" s="1"/>
  <c r="DG946" i="64"/>
  <c r="DG948" i="64" s="1"/>
  <c r="DG1087" i="64"/>
  <c r="DG1089" i="64" s="1"/>
  <c r="DG2454" i="64" s="1"/>
  <c r="DG1696" i="64"/>
  <c r="DH1993" i="64"/>
  <c r="DI1991" i="64"/>
  <c r="DF1698" i="64"/>
  <c r="AZ1664" i="64"/>
  <c r="AZ1668" i="64" s="1"/>
  <c r="AY1674" i="64"/>
  <c r="BC576" i="64"/>
  <c r="BD574" i="64"/>
  <c r="BE571" i="64"/>
  <c r="AW646" i="64"/>
  <c r="AX1722" i="64"/>
  <c r="AY1217" i="64"/>
  <c r="BB1698" i="64"/>
  <c r="AV1335" i="64"/>
  <c r="BD1614" i="64"/>
  <c r="BE473"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1087" i="64" a="1"/>
  <c r="DH1696" i="64" a="1"/>
  <c r="DH946" i="64" a="1"/>
  <c r="CE508" i="64" l="1"/>
  <c r="DG2403" i="64"/>
  <c r="DG2407" i="64"/>
  <c r="CT1895" i="64" a="1"/>
  <c r="CT1895" i="64" s="1"/>
  <c r="CT1888" i="64" s="1"/>
  <c r="CT1889" i="64" s="1"/>
  <c r="CU1885" i="64" s="1"/>
  <c r="CU1891" i="64" s="1"/>
  <c r="DH1696" i="64"/>
  <c r="DH1087" i="64"/>
  <c r="DH1089" i="64" s="1"/>
  <c r="DH2454" i="64" s="1"/>
  <c r="DH946" i="64"/>
  <c r="DH948" i="64" s="1"/>
  <c r="DG1698" i="64"/>
  <c r="DI1993" i="64"/>
  <c r="DJ1991" i="64"/>
  <c r="AZ1669" i="64"/>
  <c r="AZ1670" i="64" s="1"/>
  <c r="BD572" i="64"/>
  <c r="BF468" i="64"/>
  <c r="AX1241" i="64"/>
  <c r="AW648" i="64"/>
  <c r="BA187" i="69"/>
  <c r="K192" i="69"/>
  <c r="AZ198" i="69"/>
  <c r="K198" i="69" s="1"/>
  <c r="AZ200" i="69"/>
  <c r="BB156" i="69"/>
  <c r="BA169" i="69"/>
  <c r="BA179" i="69" s="1"/>
  <c r="BA167" i="69"/>
  <c r="BA163" i="69"/>
  <c r="BC132" i="69"/>
  <c r="BC157" i="69" s="1"/>
  <c r="BE112" i="69"/>
  <c r="BE115" i="69" s="1"/>
  <c r="BD119" i="69"/>
  <c r="BD125" i="69"/>
  <c r="DI946" i="64" a="1"/>
  <c r="AX646" i="64" a="1"/>
  <c r="DI1087" i="64" a="1"/>
  <c r="DI1696" i="64" a="1"/>
  <c r="CE510" i="64" l="1"/>
  <c r="CE500" i="64" s="1"/>
  <c r="CE502" i="64" s="1"/>
  <c r="DH2403" i="64"/>
  <c r="DH2407" i="64"/>
  <c r="CU1895" i="64" a="1"/>
  <c r="CU1895" i="64" s="1"/>
  <c r="CU1888" i="64" s="1"/>
  <c r="CU1889" i="64" s="1"/>
  <c r="CV1885" i="64" s="1"/>
  <c r="CV1891" i="64" s="1"/>
  <c r="DI946" i="64"/>
  <c r="DI948" i="64" s="1"/>
  <c r="DI1087" i="64"/>
  <c r="DI1089" i="64" s="1"/>
  <c r="DI2454" i="64" s="1"/>
  <c r="DI1696" i="64"/>
  <c r="DJ1993" i="64"/>
  <c r="DK1991" i="64"/>
  <c r="DL1991" i="64" s="1"/>
  <c r="DL1993" i="64" s="1"/>
  <c r="DH1698" i="64"/>
  <c r="AZ1674" i="64"/>
  <c r="BA1664" i="64"/>
  <c r="BA1668" i="64" s="1"/>
  <c r="BA1669" i="64" s="1"/>
  <c r="BA1670" i="64" s="1"/>
  <c r="BD576" i="64"/>
  <c r="BF571" i="64"/>
  <c r="BE574" i="64"/>
  <c r="AX646" i="64"/>
  <c r="AY1722" i="64"/>
  <c r="AZ1217" i="64"/>
  <c r="BF473" i="64"/>
  <c r="BG464" i="64"/>
  <c r="BF469" i="64"/>
  <c r="BC1698"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696" i="64" a="1"/>
  <c r="DJ1087" i="64" a="1"/>
  <c r="DJ946" i="64" a="1"/>
  <c r="CE511" i="64" l="1"/>
  <c r="CF507" i="64" s="1"/>
  <c r="CE503" i="64"/>
  <c r="DI2403" i="64"/>
  <c r="DI2407" i="64"/>
  <c r="CV1895" i="64" a="1"/>
  <c r="CV1895" i="64" s="1"/>
  <c r="CV1888" i="64" s="1"/>
  <c r="CV1889" i="64" s="1"/>
  <c r="CW1885" i="64" s="1"/>
  <c r="CW1891" i="64" s="1"/>
  <c r="DJ1696" i="64"/>
  <c r="DJ1087" i="64"/>
  <c r="DJ1089" i="64" s="1"/>
  <c r="DJ2454" i="64" s="1"/>
  <c r="DJ946" i="64"/>
  <c r="DJ948" i="64" s="1"/>
  <c r="DI1698" i="64"/>
  <c r="DK1993" i="64"/>
  <c r="BE572" i="64"/>
  <c r="BB1664" i="64"/>
  <c r="BA1674" i="64"/>
  <c r="AY1241" i="64"/>
  <c r="AX648" i="64"/>
  <c r="BG46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646" i="64" a="1"/>
  <c r="DK1087" i="64" a="1"/>
  <c r="DK946" i="64" a="1"/>
  <c r="DK1696" i="64" a="1"/>
  <c r="CE512" i="64" l="1"/>
  <c r="CE516" i="64"/>
  <c r="CE504" i="64"/>
  <c r="CF496" i="64"/>
  <c r="CF499" i="64" s="1"/>
  <c r="CF508" i="64" s="1"/>
  <c r="CF510" i="64" s="1"/>
  <c r="CF500" i="64" s="1"/>
  <c r="CF502" i="64" s="1"/>
  <c r="CF503" i="64" s="1"/>
  <c r="K508" i="64"/>
  <c r="K510" i="64"/>
  <c r="L510" i="64"/>
  <c r="M510" i="64"/>
  <c r="N510" i="64"/>
  <c r="O510" i="64"/>
  <c r="DJ2403" i="64"/>
  <c r="DJ2407" i="64"/>
  <c r="CW1895" i="64" a="1"/>
  <c r="CW1895" i="64" s="1"/>
  <c r="CW1888" i="64" s="1"/>
  <c r="CW1889" i="64" s="1"/>
  <c r="CX1885" i="64" s="1"/>
  <c r="CX1891" i="64" s="1"/>
  <c r="DK946" i="64"/>
  <c r="DK1087" i="64"/>
  <c r="DK1696" i="64"/>
  <c r="DJ1698" i="64"/>
  <c r="BB1668" i="64"/>
  <c r="BB1669" i="64" s="1"/>
  <c r="M1669" i="64" s="1"/>
  <c r="BE576" i="64"/>
  <c r="BF574" i="64"/>
  <c r="BG571" i="64"/>
  <c r="AZ1722" i="64"/>
  <c r="AY646" i="64"/>
  <c r="BA1217" i="64"/>
  <c r="BD1698" i="64"/>
  <c r="BG473"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087" i="64" a="1"/>
  <c r="DL946" i="64" a="1"/>
  <c r="DL1696" i="64" a="1"/>
  <c r="K512" i="64" l="1"/>
  <c r="CF511" i="64"/>
  <c r="CF504" i="64"/>
  <c r="CG496" i="64"/>
  <c r="CG499" i="64" s="1"/>
  <c r="CX1895" i="64" a="1"/>
  <c r="CX1895" i="64" s="1"/>
  <c r="CX1888" i="64" s="1"/>
  <c r="CX1889" i="64" s="1"/>
  <c r="CY1885" i="64" s="1"/>
  <c r="CY1891" i="64" s="1"/>
  <c r="DL1696" i="64"/>
  <c r="DL1087" i="64"/>
  <c r="DL946" i="64"/>
  <c r="DL948" i="64" s="1"/>
  <c r="DK1089" i="64"/>
  <c r="DK2454" i="64" s="1"/>
  <c r="DK948" i="64"/>
  <c r="BB1670" i="64"/>
  <c r="DK1698" i="64"/>
  <c r="BF572" i="64"/>
  <c r="BC1664" i="64"/>
  <c r="BB1674" i="64"/>
  <c r="AY648" i="64"/>
  <c r="BH468" i="64"/>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403" i="64"/>
  <c r="DK2407" i="64"/>
  <c r="DL2403" i="64"/>
  <c r="DL2407" i="64"/>
  <c r="DL1698" i="64"/>
  <c r="DL1089" i="64"/>
  <c r="CY1895" i="64" a="1"/>
  <c r="CY1895" i="64" s="1"/>
  <c r="CY1888" i="64" s="1"/>
  <c r="CY1889" i="64" s="1"/>
  <c r="CZ1885" i="64" s="1"/>
  <c r="CZ1891" i="64" s="1"/>
  <c r="BC1668" i="64"/>
  <c r="BF576" i="64"/>
  <c r="BG574" i="64"/>
  <c r="BH571" i="64"/>
  <c r="AZ646" i="64"/>
  <c r="BA1722" i="64"/>
  <c r="BB1217" i="64"/>
  <c r="AY1335" i="64"/>
  <c r="BE1698" i="64"/>
  <c r="BI464" i="64"/>
  <c r="BH469" i="64"/>
  <c r="BH473" i="64"/>
  <c r="BG1614" i="64"/>
  <c r="BC200" i="69"/>
  <c r="BC194" i="69"/>
  <c r="BC202" i="69" s="1"/>
  <c r="BD183" i="69"/>
  <c r="BD186" i="69" s="1"/>
  <c r="BC188" i="69"/>
  <c r="BC163" i="69"/>
  <c r="BC169" i="69"/>
  <c r="BC179" i="69" s="1"/>
  <c r="BD156" i="69"/>
  <c r="BC173" i="69"/>
  <c r="BC175" i="69" s="1"/>
  <c r="BC177" i="69"/>
  <c r="BE135" i="69"/>
  <c r="BG117" i="69"/>
  <c r="BG118" i="69" s="1"/>
  <c r="CG500" i="64" l="1"/>
  <c r="CG511" i="64"/>
  <c r="K1698" i="64"/>
  <c r="L1698" i="64"/>
  <c r="M1698" i="64"/>
  <c r="DL2454" i="64"/>
  <c r="K1089" i="64"/>
  <c r="L1089" i="64"/>
  <c r="M1089" i="64"/>
  <c r="N1089" i="64"/>
  <c r="O1089" i="64"/>
  <c r="P1089" i="64"/>
  <c r="CZ1895" i="64" a="1"/>
  <c r="CZ1895" i="64" s="1"/>
  <c r="CZ1888" i="64" s="1"/>
  <c r="CZ1889" i="64" s="1"/>
  <c r="DA1885" i="64" s="1"/>
  <c r="K948" i="64"/>
  <c r="L948" i="64"/>
  <c r="M948" i="64"/>
  <c r="N948" i="64"/>
  <c r="O948" i="64"/>
  <c r="P948" i="64"/>
  <c r="BG572" i="64"/>
  <c r="BC1669" i="64"/>
  <c r="BA1241" i="64"/>
  <c r="BI468" i="64"/>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70" i="64"/>
  <c r="DA1891" i="64"/>
  <c r="BG576" i="64"/>
  <c r="BI571" i="64"/>
  <c r="BH574" i="64"/>
  <c r="BH572" i="64" s="1"/>
  <c r="BD1664" i="64"/>
  <c r="BC1674" i="64"/>
  <c r="BA646" i="64"/>
  <c r="BC1217" i="64"/>
  <c r="BH1614" i="64"/>
  <c r="AZ1335" i="64"/>
  <c r="BF1698" i="64"/>
  <c r="BI473"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95" i="64" a="1"/>
  <c r="DA1895" i="64" s="1"/>
  <c r="DA1888" i="64" s="1"/>
  <c r="DA1889" i="64" s="1"/>
  <c r="DB1885" i="64" s="1"/>
  <c r="DB1891" i="64" s="1"/>
  <c r="BD1668" i="64"/>
  <c r="BH576" i="64"/>
  <c r="BB1722" i="64"/>
  <c r="BJ468" i="64"/>
  <c r="BB1241"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95" i="64" a="1"/>
  <c r="DB1895" i="64" s="1"/>
  <c r="DB1888" i="64" s="1"/>
  <c r="DB1889" i="64" s="1"/>
  <c r="DC1885" i="64" s="1"/>
  <c r="DC1891" i="64" s="1"/>
  <c r="BD1669" i="64"/>
  <c r="BI574" i="64"/>
  <c r="BI572" i="64" s="1"/>
  <c r="BJ571" i="64"/>
  <c r="BC1722" i="64"/>
  <c r="BB646" i="64"/>
  <c r="BD1217" i="64"/>
  <c r="BG1698" i="64"/>
  <c r="BA1335" i="64"/>
  <c r="BI1614" i="64"/>
  <c r="BK464" i="64"/>
  <c r="BJ473"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70" i="64"/>
  <c r="DC1895" i="64" a="1"/>
  <c r="DC1895" i="64" s="1"/>
  <c r="DC1888" i="64" s="1"/>
  <c r="DC1889" i="64" s="1"/>
  <c r="DD1885" i="64" s="1"/>
  <c r="BD1674" i="64"/>
  <c r="BE1664" i="64"/>
  <c r="BI576" i="64"/>
  <c r="BB648" i="64"/>
  <c r="BK468" i="64"/>
  <c r="BC1241"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68" i="64"/>
  <c r="DD1891" i="64"/>
  <c r="BJ574" i="64"/>
  <c r="BJ572" i="64" s="1"/>
  <c r="BK571" i="64"/>
  <c r="BD1241" i="64"/>
  <c r="BC646" i="64"/>
  <c r="BD1722" i="64"/>
  <c r="BE1217" i="64"/>
  <c r="BL464" i="64"/>
  <c r="BK473" i="64"/>
  <c r="BK469" i="64"/>
  <c r="BB1335" i="64"/>
  <c r="BH1698" i="64"/>
  <c r="BJ1614" i="64"/>
  <c r="BF159" i="69"/>
  <c r="BF184" i="69" s="1"/>
  <c r="BF187" i="69" s="1"/>
  <c r="BF192" i="69" s="1"/>
  <c r="BF198" i="69" s="1"/>
  <c r="BG135" i="69"/>
  <c r="BG140" i="69" s="1"/>
  <c r="BG150" i="69" s="1"/>
  <c r="BJ115" i="69"/>
  <c r="BJ118" i="69" s="1"/>
  <c r="BJ125" i="69" s="1"/>
  <c r="CH516" i="64" l="1"/>
  <c r="CH512" i="64"/>
  <c r="CI507" i="64"/>
  <c r="CH500" i="64"/>
  <c r="BE1669" i="64"/>
  <c r="BF1664" i="64" s="1"/>
  <c r="BF1668" i="64" s="1"/>
  <c r="DD1895" i="64" a="1"/>
  <c r="DD1895" i="64" s="1"/>
  <c r="DD1888" i="64" s="1"/>
  <c r="DD1889" i="64" s="1"/>
  <c r="DE1885" i="64" s="1"/>
  <c r="DE1891" i="64" s="1"/>
  <c r="BJ576" i="64"/>
  <c r="BC648" i="64"/>
  <c r="BL468" i="64"/>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74" i="64"/>
  <c r="BE1670" i="64"/>
  <c r="DE1895" i="64" a="1"/>
  <c r="DE1895" i="64" s="1"/>
  <c r="DE1888" i="64" s="1"/>
  <c r="DE1889" i="64" s="1"/>
  <c r="DF1885" i="64" s="1"/>
  <c r="DF1891" i="64" s="1"/>
  <c r="BF1669" i="64"/>
  <c r="BF1670" i="64" s="1"/>
  <c r="BK574" i="64"/>
  <c r="BK572" i="64" s="1"/>
  <c r="BL571" i="64"/>
  <c r="BD646" i="64"/>
  <c r="BE1722" i="64"/>
  <c r="BF1217" i="64"/>
  <c r="BL473" i="64"/>
  <c r="BM464" i="64"/>
  <c r="BL469" i="64"/>
  <c r="BK1614" i="64"/>
  <c r="BI1698" i="64"/>
  <c r="BC1335" i="64"/>
  <c r="BG156" i="69"/>
  <c r="BG161" i="69" s="1"/>
  <c r="BF169" i="69"/>
  <c r="BF179" i="69" s="1"/>
  <c r="BF167" i="69"/>
  <c r="BF177" i="69" s="1"/>
  <c r="BH132" i="69"/>
  <c r="BH157" i="69" s="1"/>
  <c r="BG146" i="69"/>
  <c r="BG148" i="69" s="1"/>
  <c r="BK117" i="69"/>
  <c r="BK118" i="69" s="1"/>
  <c r="CH504" i="64" l="1"/>
  <c r="CI496" i="64"/>
  <c r="CI499" i="64" s="1"/>
  <c r="DF1895" i="64" a="1"/>
  <c r="DF1895" i="64" s="1"/>
  <c r="DF1888" i="64" s="1"/>
  <c r="DF1889" i="64" s="1"/>
  <c r="DG1885" i="64" s="1"/>
  <c r="DG1891" i="64" s="1"/>
  <c r="BG1664" i="64"/>
  <c r="BG1668" i="64" s="1"/>
  <c r="BG1669" i="64" s="1"/>
  <c r="BF1674" i="64"/>
  <c r="BK576" i="64"/>
  <c r="BE1241" i="64"/>
  <c r="BM468" i="64"/>
  <c r="BD648" i="64"/>
  <c r="BG159" i="69"/>
  <c r="BG184" i="69" s="1"/>
  <c r="BG187" i="69" s="1"/>
  <c r="BG194" i="69" s="1"/>
  <c r="BG202" i="69" s="1"/>
  <c r="BF173" i="69"/>
  <c r="BF175" i="69" s="1"/>
  <c r="BH135" i="69"/>
  <c r="BK125" i="69"/>
  <c r="BK123" i="69"/>
  <c r="K118" i="69"/>
  <c r="L112" i="69" s="1"/>
  <c r="BL112" i="69"/>
  <c r="BL115" i="69" s="1"/>
  <c r="BK119" i="69"/>
  <c r="BE646" i="64" a="1"/>
  <c r="CI508" i="64" l="1"/>
  <c r="BG1670" i="64"/>
  <c r="DG1895" i="64" a="1"/>
  <c r="DG1895" i="64" s="1"/>
  <c r="DG1888" i="64" s="1"/>
  <c r="DG1889" i="64" s="1"/>
  <c r="DH1885" i="64" s="1"/>
  <c r="BL574" i="64"/>
  <c r="BL572" i="64" s="1"/>
  <c r="BM571" i="64"/>
  <c r="BG1674" i="64"/>
  <c r="BH1664" i="64"/>
  <c r="BE646" i="64"/>
  <c r="BF1722" i="64"/>
  <c r="BG1217" i="64"/>
  <c r="BJ1698" i="64"/>
  <c r="BD1335" i="64"/>
  <c r="BN464" i="64"/>
  <c r="BM469" i="64"/>
  <c r="BM473"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91" i="64"/>
  <c r="BL576" i="64"/>
  <c r="BH1668" i="64"/>
  <c r="BH1669" i="64" s="1"/>
  <c r="BF646" i="64"/>
  <c r="BE648" i="64"/>
  <c r="BN468" i="64"/>
  <c r="BG167" i="69"/>
  <c r="BG173" i="69" s="1"/>
  <c r="BG175" i="69" s="1"/>
  <c r="BG163" i="69"/>
  <c r="BH156" i="69"/>
  <c r="BH161" i="69" s="1"/>
  <c r="BG200" i="69"/>
  <c r="BH152" i="69"/>
  <c r="BI132" i="69"/>
  <c r="BI157" i="69" s="1"/>
  <c r="BI134" i="69"/>
  <c r="BL125" i="69"/>
  <c r="BL119" i="69"/>
  <c r="BM112" i="69"/>
  <c r="BL123" i="69"/>
  <c r="CI516" i="64" l="1"/>
  <c r="CI512" i="64"/>
  <c r="CJ507" i="64"/>
  <c r="CI500" i="64"/>
  <c r="BH1670" i="64"/>
  <c r="DH1895" i="64" a="1"/>
  <c r="DH1895" i="64" s="1"/>
  <c r="DH1888" i="64" s="1"/>
  <c r="DH1889" i="64" s="1"/>
  <c r="DI1885" i="64" s="1"/>
  <c r="BN571" i="64"/>
  <c r="BM574" i="64"/>
  <c r="BI1664" i="64"/>
  <c r="BH1674" i="64"/>
  <c r="BG1722" i="64"/>
  <c r="BH1217" i="64"/>
  <c r="BK1698" i="64"/>
  <c r="BM1614" i="64"/>
  <c r="BE1335" i="64"/>
  <c r="BN473" i="64"/>
  <c r="BN469" i="64"/>
  <c r="BO464" i="64"/>
  <c r="BF648" i="64"/>
  <c r="BH159" i="69"/>
  <c r="BH184" i="69" s="1"/>
  <c r="BH187" i="69" s="1"/>
  <c r="BH192" i="69" s="1"/>
  <c r="BG177" i="69"/>
  <c r="BI135" i="69"/>
  <c r="BF1241" i="64"/>
  <c r="BM117" i="69"/>
  <c r="BM115" i="69"/>
  <c r="CI502" i="64" l="1"/>
  <c r="CI503" i="64" s="1"/>
  <c r="DI1891" i="64"/>
  <c r="DI1895" i="64" s="1" a="1"/>
  <c r="DI1895" i="64" s="1"/>
  <c r="BI1668" i="64"/>
  <c r="BI1669" i="64" s="1"/>
  <c r="BI1670" i="64" s="1"/>
  <c r="BM572" i="64"/>
  <c r="BO468" i="64"/>
  <c r="BF1335"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88" i="64"/>
  <c r="BM576" i="64"/>
  <c r="BN574" i="64"/>
  <c r="BI1674" i="64"/>
  <c r="BJ1664" i="64"/>
  <c r="BH1722" i="64"/>
  <c r="BG646" i="64"/>
  <c r="BI1217" i="64"/>
  <c r="BO469" i="64"/>
  <c r="BO473" i="64"/>
  <c r="BP464" i="64"/>
  <c r="BL1698" i="64"/>
  <c r="BN1614"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89" i="64"/>
  <c r="BJ1668" i="64"/>
  <c r="BJ1669" i="64" s="1"/>
  <c r="BJ1670" i="64" s="1"/>
  <c r="BO571" i="64"/>
  <c r="BN572" i="64"/>
  <c r="O571" i="64"/>
  <c r="BP468" i="64"/>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J510" i="64" l="1"/>
  <c r="CJ511" i="64" s="1"/>
  <c r="DJ1885" i="64"/>
  <c r="BN576" i="64"/>
  <c r="BO574" i="64"/>
  <c r="BP571" i="64"/>
  <c r="BJ1674" i="64"/>
  <c r="BK1664" i="64"/>
  <c r="BH646" i="64"/>
  <c r="BI1722" i="64"/>
  <c r="BJ1217" i="64"/>
  <c r="BM1698" i="64"/>
  <c r="BO1614" i="64"/>
  <c r="BP473"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J516" i="64" l="1"/>
  <c r="CK507" i="64"/>
  <c r="CJ512" i="64"/>
  <c r="CJ500" i="64"/>
  <c r="DJ1891" i="64"/>
  <c r="DJ1895" i="64" s="1" a="1"/>
  <c r="DJ1895" i="64" s="1"/>
  <c r="BK1668" i="64"/>
  <c r="BK1669" i="64" s="1"/>
  <c r="BK1670" i="64" s="1"/>
  <c r="BO572" i="64"/>
  <c r="BI646" i="64"/>
  <c r="BH648" i="64"/>
  <c r="BQ468" i="64"/>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J502" i="64" l="1"/>
  <c r="CJ503" i="64" s="1"/>
  <c r="DJ1888" i="64"/>
  <c r="BO576" i="64"/>
  <c r="BQ571" i="64"/>
  <c r="BP574" i="64"/>
  <c r="BK1674" i="64"/>
  <c r="BL1664" i="64"/>
  <c r="BJ1722" i="64"/>
  <c r="BK1217" i="64"/>
  <c r="BN1698" i="64"/>
  <c r="BQ473" i="64"/>
  <c r="BQ469" i="64"/>
  <c r="BR464" i="64"/>
  <c r="BI648" i="64"/>
  <c r="BP1614" i="64"/>
  <c r="BH1335" i="64"/>
  <c r="BJ167" i="69"/>
  <c r="BJ177" i="69" s="1"/>
  <c r="BJ163" i="69"/>
  <c r="BK156" i="69"/>
  <c r="BK159" i="69" s="1"/>
  <c r="BK184" i="69" s="1"/>
  <c r="BK187" i="69" s="1"/>
  <c r="BJ198" i="69"/>
  <c r="BK135" i="69"/>
  <c r="BK136" i="69" s="1"/>
  <c r="BO115" i="69"/>
  <c r="BO118" i="69" s="1"/>
  <c r="BO125" i="69" s="1"/>
  <c r="CJ504" i="64" l="1"/>
  <c r="CK496" i="64"/>
  <c r="CK499" i="64" s="1"/>
  <c r="DJ1889" i="64"/>
  <c r="BL1668" i="64"/>
  <c r="BL1669" i="64" s="1"/>
  <c r="BL1670" i="64" s="1"/>
  <c r="BP572" i="64"/>
  <c r="BR468" i="64"/>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K508" i="64" l="1"/>
  <c r="DK1885" i="64"/>
  <c r="BP576" i="64"/>
  <c r="BQ574" i="64"/>
  <c r="BR571" i="64"/>
  <c r="BL1674" i="64"/>
  <c r="BM1664" i="64"/>
  <c r="BJ646" i="64"/>
  <c r="BK1722" i="64"/>
  <c r="BL1217" i="64"/>
  <c r="BR473" i="64"/>
  <c r="BR469" i="64"/>
  <c r="BS464" i="64"/>
  <c r="BQ1614" i="64"/>
  <c r="BO1698"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91" i="64"/>
  <c r="DK1895" i="64" s="1" a="1"/>
  <c r="DK1895" i="64" s="1"/>
  <c r="BQ572" i="64"/>
  <c r="BQ576" i="64" s="1"/>
  <c r="BM1668" i="64"/>
  <c r="BM1669" i="64" s="1"/>
  <c r="BM1670" i="64" s="1"/>
  <c r="BS468" i="64"/>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88" i="64"/>
  <c r="BR574" i="64"/>
  <c r="BR572" i="64" s="1"/>
  <c r="BS571" i="64"/>
  <c r="BN1664" i="64"/>
  <c r="BM1674" i="64"/>
  <c r="BL1722" i="64"/>
  <c r="BK646" i="64"/>
  <c r="BM1217" i="64"/>
  <c r="BS469" i="64"/>
  <c r="BT464" i="64"/>
  <c r="BS473" i="64"/>
  <c r="BJ1335" i="64"/>
  <c r="BR1614" i="64"/>
  <c r="BP1698"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K502" i="64" l="1"/>
  <c r="CK503" i="64" s="1"/>
  <c r="DK1889" i="64"/>
  <c r="BN1668" i="64"/>
  <c r="BN1669" i="64" s="1"/>
  <c r="N1669" i="64" s="1"/>
  <c r="BR576" i="64"/>
  <c r="BT468" i="64"/>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K504" i="64" l="1"/>
  <c r="CL496" i="64"/>
  <c r="DL1885" i="64"/>
  <c r="BN1670" i="64"/>
  <c r="BS574" i="64"/>
  <c r="BS572" i="64" s="1"/>
  <c r="BT571" i="64"/>
  <c r="BN1674" i="64"/>
  <c r="BO1664" i="64"/>
  <c r="BM1722" i="64"/>
  <c r="BL646" i="64"/>
  <c r="BN1217" i="64"/>
  <c r="BT469" i="64"/>
  <c r="BT473" i="64"/>
  <c r="BU464" i="64"/>
  <c r="BK1335" i="64"/>
  <c r="BS1614" i="64"/>
  <c r="BQ1698"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85" i="64"/>
  <c r="M1885" i="64"/>
  <c r="N1885" i="64"/>
  <c r="DL1891" i="64"/>
  <c r="P1885" i="64"/>
  <c r="O1885" i="64"/>
  <c r="BO1668" i="64"/>
  <c r="BS576" i="64"/>
  <c r="BM646" i="64"/>
  <c r="BL648" i="64"/>
  <c r="BU468" i="64"/>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L508" i="64" l="1"/>
  <c r="K1891" i="64"/>
  <c r="L1891" i="64"/>
  <c r="M1891" i="64"/>
  <c r="N1891" i="64"/>
  <c r="O1891" i="64"/>
  <c r="P1891" i="64"/>
  <c r="DL1895" i="64" a="1"/>
  <c r="DL1895" i="64" s="1"/>
  <c r="DL1888" i="64" s="1"/>
  <c r="BO1669" i="64"/>
  <c r="BT574" i="64"/>
  <c r="BT572" i="64" s="1"/>
  <c r="BU571" i="64"/>
  <c r="BO1217" i="64"/>
  <c r="BL1335" i="64"/>
  <c r="BU469" i="64"/>
  <c r="BU473" i="64"/>
  <c r="BV464" i="64"/>
  <c r="BM648" i="64"/>
  <c r="BR1698" i="64"/>
  <c r="BT1614" i="64"/>
  <c r="BN135" i="69"/>
  <c r="BN136" i="69" s="1"/>
  <c r="BM177" i="69"/>
  <c r="BN162" i="69"/>
  <c r="BN169" i="69" s="1"/>
  <c r="BN179" i="69" s="1"/>
  <c r="BN192" i="69"/>
  <c r="BN198" i="69" s="1"/>
  <c r="BN194" i="69"/>
  <c r="BN202" i="69" s="1"/>
  <c r="BN188" i="69"/>
  <c r="BS115" i="69"/>
  <c r="BS118" i="69" s="1"/>
  <c r="BS119" i="69" s="1"/>
  <c r="CL510" i="64" l="1"/>
  <c r="CL500" i="64" s="1"/>
  <c r="CL502" i="64" s="1"/>
  <c r="CL503" i="64" s="1"/>
  <c r="K1888" i="64"/>
  <c r="L1888" i="64"/>
  <c r="M1888" i="64"/>
  <c r="N1888" i="64"/>
  <c r="O1888" i="64"/>
  <c r="P1888" i="64"/>
  <c r="BO1670" i="64"/>
  <c r="DL1889" i="64"/>
  <c r="BO1674" i="64"/>
  <c r="BP1664" i="64"/>
  <c r="BT576" i="64"/>
  <c r="BV468" i="64"/>
  <c r="BM1335" i="64"/>
  <c r="BN1722"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68" i="64"/>
  <c r="BU574" i="64"/>
  <c r="BV571" i="64"/>
  <c r="BN646" i="64"/>
  <c r="BP1217" i="64"/>
  <c r="BS1698" i="64"/>
  <c r="BU1614" i="64"/>
  <c r="BV473" i="64"/>
  <c r="BW464" i="64"/>
  <c r="BV469" i="64"/>
  <c r="BO132" i="69"/>
  <c r="BO157" i="69" s="1"/>
  <c r="BN146" i="69"/>
  <c r="BN148" i="69" s="1"/>
  <c r="BO159" i="69"/>
  <c r="BO184" i="69" s="1"/>
  <c r="BO187" i="69" s="1"/>
  <c r="BO194" i="69" s="1"/>
  <c r="BO202" i="69" s="1"/>
  <c r="BN173" i="69"/>
  <c r="BN175" i="69" s="1"/>
  <c r="BN1241" i="64"/>
  <c r="BT115" i="69"/>
  <c r="BT118" i="69" s="1"/>
  <c r="BT119" i="69" s="1"/>
  <c r="P511" i="64" l="1"/>
  <c r="CL512" i="64"/>
  <c r="CM502" i="64"/>
  <c r="CM503" i="64" s="1"/>
  <c r="CM508" i="64"/>
  <c r="BP1669" i="64"/>
  <c r="BP1674" i="64" s="1"/>
  <c r="BU572" i="64"/>
  <c r="BW468" i="64"/>
  <c r="BN648" i="64"/>
  <c r="BO1722" i="64"/>
  <c r="BO135" i="69"/>
  <c r="BO140" i="69" s="1"/>
  <c r="BO150" i="69" s="1"/>
  <c r="BO192" i="69"/>
  <c r="BO200" i="69" s="1"/>
  <c r="BP183" i="69"/>
  <c r="BP186" i="69" s="1"/>
  <c r="BO188" i="69"/>
  <c r="BO162" i="69"/>
  <c r="BP156" i="69" s="1"/>
  <c r="BP161" i="69" s="1"/>
  <c r="BO1241" i="64"/>
  <c r="BT123" i="69"/>
  <c r="BT125" i="69"/>
  <c r="BU112" i="69"/>
  <c r="BU117" i="69" s="1"/>
  <c r="BO646" i="64" a="1"/>
  <c r="CM504" i="64" l="1"/>
  <c r="CN496" i="64"/>
  <c r="CN499" i="64" s="1"/>
  <c r="BQ1664" i="64"/>
  <c r="BQ1668" i="64" s="1"/>
  <c r="BP1670" i="64"/>
  <c r="BU576" i="64"/>
  <c r="BV574" i="64"/>
  <c r="BW571" i="64"/>
  <c r="BO646" i="64"/>
  <c r="BQ1217" i="64"/>
  <c r="BN1335" i="64"/>
  <c r="BT1698" i="64"/>
  <c r="BV1614" i="64"/>
  <c r="BW469" i="64"/>
  <c r="BX464" i="64"/>
  <c r="BW47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69" i="64"/>
  <c r="BQ1674" i="64" s="1"/>
  <c r="BV572" i="64"/>
  <c r="BX468" i="64"/>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64" i="64"/>
  <c r="BR1668" i="64" s="1"/>
  <c r="BQ1670" i="64"/>
  <c r="BV576" i="64"/>
  <c r="BW574" i="64"/>
  <c r="BX571" i="64"/>
  <c r="BP646" i="64"/>
  <c r="BR1217" i="64"/>
  <c r="BU1698" i="64"/>
  <c r="BX469" i="64"/>
  <c r="BY464" i="64"/>
  <c r="BX473" i="64"/>
  <c r="BW1614" i="64"/>
  <c r="BP1722"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69" i="64"/>
  <c r="BS1664" i="64" s="1"/>
  <c r="BS1668" i="64" s="1"/>
  <c r="BW572" i="64"/>
  <c r="BP1335" i="64"/>
  <c r="BQ646" i="64"/>
  <c r="BP648" i="64"/>
  <c r="BY468" i="64"/>
  <c r="BQ161" i="69"/>
  <c r="BR183" i="69"/>
  <c r="BR186" i="69" s="1"/>
  <c r="BQ194" i="69"/>
  <c r="BQ202" i="69" s="1"/>
  <c r="BQ188" i="69"/>
  <c r="BP177" i="69"/>
  <c r="BQ192" i="69"/>
  <c r="BQ198" i="69" s="1"/>
  <c r="BQ132" i="69"/>
  <c r="BP1241" i="64"/>
  <c r="BV123" i="69"/>
  <c r="BW112" i="69"/>
  <c r="BW115" i="69" s="1"/>
  <c r="BV119" i="69"/>
  <c r="CO510" i="64" l="1"/>
  <c r="CO500" i="64" s="1"/>
  <c r="CO503" i="64" s="1"/>
  <c r="BR1674" i="64"/>
  <c r="BR1670" i="64"/>
  <c r="BS1669" i="64"/>
  <c r="BS1670" i="64" s="1"/>
  <c r="BW576" i="64"/>
  <c r="BY571" i="64"/>
  <c r="BX574" i="64"/>
  <c r="BS1217" i="64"/>
  <c r="BX1614" i="64"/>
  <c r="BY469" i="64"/>
  <c r="BY473" i="64"/>
  <c r="BZ464" i="64"/>
  <c r="BV1698" i="64"/>
  <c r="BQ1722" i="64"/>
  <c r="BQ648" i="64"/>
  <c r="BQ200" i="69"/>
  <c r="BQ157" i="69"/>
  <c r="BQ162" i="69" s="1"/>
  <c r="BR156" i="69" s="1"/>
  <c r="BR161" i="69" s="1"/>
  <c r="BQ135" i="69"/>
  <c r="BW117" i="69"/>
  <c r="BW118" i="69" s="1"/>
  <c r="BW119" i="69" s="1"/>
  <c r="BQ1241" i="64"/>
  <c r="CO504" i="64" l="1"/>
  <c r="CP496" i="64"/>
  <c r="CO511" i="64"/>
  <c r="BS1674" i="64"/>
  <c r="BT1664" i="64"/>
  <c r="BT1668" i="64" s="1"/>
  <c r="BT1669" i="64" s="1"/>
  <c r="BX572" i="64"/>
  <c r="BZ468" i="64"/>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70" i="64"/>
  <c r="BU1664" i="64"/>
  <c r="BT1674" i="64"/>
  <c r="BT1217" i="64"/>
  <c r="BZ469" i="64"/>
  <c r="CA464" i="64"/>
  <c r="BZ473" i="64"/>
  <c r="BW1698"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68" i="64"/>
  <c r="BU1669" i="64" s="1"/>
  <c r="BU1670" i="64" s="1"/>
  <c r="BY576" i="64"/>
  <c r="BR646" i="64"/>
  <c r="CA468" i="64"/>
  <c r="BR200" i="69"/>
  <c r="BR163" i="69"/>
  <c r="BR169" i="69"/>
  <c r="BR179" i="69" s="1"/>
  <c r="BS156" i="69"/>
  <c r="BS161" i="69" s="1"/>
  <c r="BR135" i="69"/>
  <c r="BR177" i="69"/>
  <c r="BX125" i="69"/>
  <c r="BX123" i="69"/>
  <c r="BY112" i="69"/>
  <c r="BY115" i="69" s="1"/>
  <c r="CP503" i="64" l="1"/>
  <c r="CP511" i="64"/>
  <c r="BZ574" i="64"/>
  <c r="BZ572" i="64" s="1"/>
  <c r="CA571" i="64"/>
  <c r="BU1674" i="64"/>
  <c r="BV1664" i="64"/>
  <c r="BU1217" i="64"/>
  <c r="CA473" i="64"/>
  <c r="CB464" i="64"/>
  <c r="CA469" i="64"/>
  <c r="BZ1614" i="64"/>
  <c r="BX1698" i="64"/>
  <c r="BR1722" i="64"/>
  <c r="BR648" i="64"/>
  <c r="BS159" i="69"/>
  <c r="BS184" i="69" s="1"/>
  <c r="BS187" i="69" s="1"/>
  <c r="BT183" i="69" s="1"/>
  <c r="BT186" i="69" s="1"/>
  <c r="BR140" i="69"/>
  <c r="BR150" i="69" s="1"/>
  <c r="BR136" i="69"/>
  <c r="BR142" i="69"/>
  <c r="BS129" i="69"/>
  <c r="BR1241" i="64"/>
  <c r="BY117" i="69"/>
  <c r="BY118" i="69" s="1"/>
  <c r="BZ112" i="69" s="1"/>
  <c r="BS646" i="64" a="1"/>
  <c r="CP516" i="64" l="1"/>
  <c r="CQ507" i="64"/>
  <c r="CP512" i="64"/>
  <c r="CP504" i="64"/>
  <c r="CQ496" i="64"/>
  <c r="BV1668" i="64"/>
  <c r="BV1669" i="64" s="1"/>
  <c r="BV1670" i="64" s="1"/>
  <c r="BZ576" i="64"/>
  <c r="P571" i="64"/>
  <c r="BS646" i="64"/>
  <c r="CB468" i="64"/>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64" i="64"/>
  <c r="BV1674" i="64"/>
  <c r="BV1217" i="64"/>
  <c r="CA1614" i="64"/>
  <c r="BY1698" i="64"/>
  <c r="CB473" i="64"/>
  <c r="CC464" i="64"/>
  <c r="CB469" i="64"/>
  <c r="BS1241" i="64"/>
  <c r="BS1722" i="64"/>
  <c r="BS648" i="64"/>
  <c r="BT156" i="69"/>
  <c r="BT161" i="69" s="1"/>
  <c r="BS200" i="69"/>
  <c r="BS135" i="69"/>
  <c r="BS136" i="69" s="1"/>
  <c r="BS169" i="69"/>
  <c r="BS179" i="69" s="1"/>
  <c r="BS163" i="69"/>
  <c r="BS177" i="69"/>
  <c r="BZ118" i="69"/>
  <c r="BZ125" i="69" s="1"/>
  <c r="CQ502" i="64" l="1"/>
  <c r="CQ508" i="64"/>
  <c r="BW1668" i="64"/>
  <c r="BW1669" i="64" s="1"/>
  <c r="BW1670" i="64" s="1"/>
  <c r="CA572" i="64"/>
  <c r="CC468" i="64"/>
  <c r="BS1335"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74" i="64"/>
  <c r="BX1664" i="64"/>
  <c r="BW1217" i="64"/>
  <c r="CB1614" i="64"/>
  <c r="CC473" i="64"/>
  <c r="CD464" i="64"/>
  <c r="CC469" i="64"/>
  <c r="BZ1698"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68" i="64"/>
  <c r="BX1669" i="64" s="1"/>
  <c r="BX1670" i="64" s="1"/>
  <c r="CB572" i="64"/>
  <c r="BT646" i="64"/>
  <c r="CD468" i="64"/>
  <c r="BT1722" i="64"/>
  <c r="BT198" i="69"/>
  <c r="BT163" i="69"/>
  <c r="BU156" i="69"/>
  <c r="BU161" i="69" s="1"/>
  <c r="BT135" i="69"/>
  <c r="BT136" i="69" s="1"/>
  <c r="BT167" i="69"/>
  <c r="BT177" i="69" s="1"/>
  <c r="CB112" i="69"/>
  <c r="CB117" i="69" s="1"/>
  <c r="CA125" i="69"/>
  <c r="CA123" i="69"/>
  <c r="CA119" i="69"/>
  <c r="CR507" i="64" l="1"/>
  <c r="CQ512" i="64"/>
  <c r="CR499" i="64"/>
  <c r="BX1674" i="64"/>
  <c r="BY1664" i="64"/>
  <c r="BY1668" i="64" s="1"/>
  <c r="BY1669" i="64" s="1"/>
  <c r="BY1670" i="64" s="1"/>
  <c r="CB576" i="64"/>
  <c r="CD571" i="64"/>
  <c r="CC574" i="64"/>
  <c r="BT1335" i="64"/>
  <c r="BX1217" i="64"/>
  <c r="CA1698" i="64"/>
  <c r="BT648" i="64"/>
  <c r="CD469" i="64"/>
  <c r="CD473"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64" i="64"/>
  <c r="BY1674" i="64"/>
  <c r="CE468" i="64"/>
  <c r="BU194" i="69"/>
  <c r="BU202" i="69" s="1"/>
  <c r="BU192" i="69"/>
  <c r="BU198" i="69" s="1"/>
  <c r="BU188" i="69"/>
  <c r="BU132" i="69"/>
  <c r="BU157" i="69" s="1"/>
  <c r="BU162" i="69" s="1"/>
  <c r="BU167" i="69" s="1"/>
  <c r="BT146" i="69"/>
  <c r="BT148" i="69" s="1"/>
  <c r="CB123" i="69"/>
  <c r="CB125" i="69"/>
  <c r="CC112" i="69"/>
  <c r="CC117" i="69" s="1"/>
  <c r="CR510" i="64" l="1"/>
  <c r="CR500" i="64" s="1"/>
  <c r="CR503" i="64" s="1"/>
  <c r="BZ1668" i="64"/>
  <c r="BZ1669" i="64" s="1"/>
  <c r="O1669" i="64" s="1"/>
  <c r="CC576" i="64"/>
  <c r="CD574" i="64"/>
  <c r="CD572" i="64" s="1"/>
  <c r="CE571" i="64"/>
  <c r="BY1217" i="64"/>
  <c r="CB1698" i="64"/>
  <c r="CE473" i="64"/>
  <c r="CF464" i="64"/>
  <c r="CE469" i="64"/>
  <c r="BU648" i="64"/>
  <c r="CD1614" i="64"/>
  <c r="BU1722" i="64"/>
  <c r="BU1241"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70" i="64"/>
  <c r="CD576" i="64"/>
  <c r="BV646" i="64"/>
  <c r="CA1664" i="64"/>
  <c r="BZ1674" i="64"/>
  <c r="CF468" i="64"/>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68" i="64"/>
  <c r="CE574" i="64"/>
  <c r="CF571" i="64"/>
  <c r="BV1335" i="64"/>
  <c r="BZ1217" i="64"/>
  <c r="CG464" i="64"/>
  <c r="CF469" i="64"/>
  <c r="CF473" i="64"/>
  <c r="BV648" i="64"/>
  <c r="CC1698" i="64"/>
  <c r="CE1614" i="64"/>
  <c r="BV1241" i="64"/>
  <c r="BV1722" i="64"/>
  <c r="BV134" i="69"/>
  <c r="BV135" i="69" s="1"/>
  <c r="BV142" i="69" s="1"/>
  <c r="BV146" i="69" s="1"/>
  <c r="BV148" i="69" s="1"/>
  <c r="BU152" i="69"/>
  <c r="BV162" i="69"/>
  <c r="BV163" i="69" s="1"/>
  <c r="BV200" i="69"/>
  <c r="BV198" i="69"/>
  <c r="CD118" i="69"/>
  <c r="CE112" i="69" s="1"/>
  <c r="CS503" i="64" l="1"/>
  <c r="CS504" i="64" s="1"/>
  <c r="CS511" i="64"/>
  <c r="CE572" i="64"/>
  <c r="CA1669" i="64"/>
  <c r="CG468" i="64"/>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2" i="64" s="1"/>
  <c r="CS516" i="64"/>
  <c r="CT507" i="64"/>
  <c r="CS512" i="64"/>
  <c r="CA1670" i="64"/>
  <c r="CE576" i="64"/>
  <c r="CG571" i="64"/>
  <c r="CF574" i="64"/>
  <c r="CF572" i="64" s="1"/>
  <c r="BW646" i="64"/>
  <c r="CA1217" i="64"/>
  <c r="CB1664" i="64"/>
  <c r="CA1674" i="64"/>
  <c r="CD1698" i="64"/>
  <c r="CG473" i="64"/>
  <c r="CH464" i="64"/>
  <c r="CG469" i="64"/>
  <c r="CF1614" i="64"/>
  <c r="BW1241" i="64"/>
  <c r="BW1722" i="64"/>
  <c r="BW161" i="69"/>
  <c r="BW132" i="69"/>
  <c r="BW157" i="69" s="1"/>
  <c r="BV173" i="69"/>
  <c r="BV175" i="69" s="1"/>
  <c r="BW192" i="69"/>
  <c r="BX183" i="69"/>
  <c r="BX186" i="69" s="1"/>
  <c r="M186" i="69" s="1"/>
  <c r="BW188" i="69"/>
  <c r="BW194" i="69"/>
  <c r="BW202" i="69" s="1"/>
  <c r="L187" i="69"/>
  <c r="CE118" i="69"/>
  <c r="CE123" i="69" s="1"/>
  <c r="CT508" i="64" l="1"/>
  <c r="CT510" i="64" s="1"/>
  <c r="CT500" i="64" s="1"/>
  <c r="CT503" i="64" s="1"/>
  <c r="CB1668" i="64"/>
  <c r="CF576" i="64"/>
  <c r="BW648" i="64"/>
  <c r="CH468" i="64"/>
  <c r="BW162" i="69"/>
  <c r="BW163" i="69" s="1"/>
  <c r="BW135" i="69"/>
  <c r="BX129" i="69" s="1"/>
  <c r="BX132" i="69" s="1"/>
  <c r="M132" i="69" s="1"/>
  <c r="L135" i="69"/>
  <c r="M183" i="69"/>
  <c r="L188" i="69"/>
  <c r="BW198" i="69"/>
  <c r="BW200" i="69"/>
  <c r="CF112" i="69"/>
  <c r="CF115" i="69" s="1"/>
  <c r="CE119" i="69"/>
  <c r="CE125" i="69"/>
  <c r="BX646" i="64" a="1"/>
  <c r="CT511" i="64" l="1"/>
  <c r="CT516" i="64" s="1"/>
  <c r="CT504" i="64"/>
  <c r="CU496" i="64"/>
  <c r="CU499" i="64" s="1"/>
  <c r="CB1669" i="64"/>
  <c r="CG574" i="64"/>
  <c r="CG572" i="64" s="1"/>
  <c r="CH571" i="64"/>
  <c r="BX646" i="64"/>
  <c r="CB1217" i="64"/>
  <c r="CE1698" i="64"/>
  <c r="CH469" i="64"/>
  <c r="CH473"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T512" i="64" l="1"/>
  <c r="CU507" i="64"/>
  <c r="CU502" i="64"/>
  <c r="CU508" i="64"/>
  <c r="CU510" i="64" s="1"/>
  <c r="CU500" i="64" s="1"/>
  <c r="CB1670" i="64"/>
  <c r="CB1674" i="64"/>
  <c r="CC1664" i="64"/>
  <c r="CG576" i="64"/>
  <c r="CI468" i="64"/>
  <c r="BX648" i="64"/>
  <c r="L163" i="69"/>
  <c r="BW152" i="69"/>
  <c r="BX135" i="69"/>
  <c r="BY129" i="69" s="1"/>
  <c r="BY134" i="69" s="1"/>
  <c r="BX159" i="69"/>
  <c r="BX162" i="69" s="1"/>
  <c r="BY156" i="69" s="1"/>
  <c r="BW173" i="69"/>
  <c r="L173" i="69" s="1"/>
  <c r="BW148" i="69"/>
  <c r="L146" i="69"/>
  <c r="BX1241" i="64"/>
  <c r="CF119" i="69"/>
  <c r="CF123" i="69"/>
  <c r="CG112" i="69"/>
  <c r="CG117" i="69" s="1"/>
  <c r="CU511" i="64" l="1"/>
  <c r="CV507" i="64" s="1"/>
  <c r="CU503" i="64"/>
  <c r="CC1668" i="64"/>
  <c r="CH574" i="64"/>
  <c r="CH572" i="64" s="1"/>
  <c r="CI571" i="64"/>
  <c r="CC1217" i="64"/>
  <c r="CH1614" i="64"/>
  <c r="CF1698" i="64"/>
  <c r="BX1335" i="64"/>
  <c r="CJ464" i="64"/>
  <c r="CI473" i="64"/>
  <c r="CI469" i="64"/>
  <c r="BX1722"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69" i="64"/>
  <c r="CD1664" i="64" s="1"/>
  <c r="CD1668" i="64" s="1"/>
  <c r="CH576" i="64"/>
  <c r="BY646" i="64"/>
  <c r="CJ468" i="64"/>
  <c r="BX150" i="69"/>
  <c r="M140" i="69"/>
  <c r="BX152" i="69"/>
  <c r="BY135" i="69"/>
  <c r="BY136" i="69" s="1"/>
  <c r="BX187" i="69"/>
  <c r="BX188" i="69" s="1"/>
  <c r="BX177" i="69"/>
  <c r="BY162" i="69"/>
  <c r="CH112" i="69"/>
  <c r="CH115" i="69" s="1"/>
  <c r="CG125" i="69"/>
  <c r="CG123" i="69"/>
  <c r="CV502" i="64" l="1"/>
  <c r="CV508" i="64"/>
  <c r="CC1674" i="64"/>
  <c r="CC1670" i="64"/>
  <c r="CD1669" i="64"/>
  <c r="CD1670" i="64" s="1"/>
  <c r="CI574" i="64"/>
  <c r="CI572" i="64" s="1"/>
  <c r="CJ571" i="64"/>
  <c r="CD1217" i="64"/>
  <c r="CG1698" i="64"/>
  <c r="BY648" i="64"/>
  <c r="CK464" i="64"/>
  <c r="CJ473"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V510" i="64" l="1"/>
  <c r="CV500" i="64" s="1"/>
  <c r="CV503" i="64" s="1"/>
  <c r="CE1664" i="64"/>
  <c r="CE1668" i="64" s="1"/>
  <c r="CE1669" i="64" s="1"/>
  <c r="CD1674" i="64"/>
  <c r="CI576" i="64"/>
  <c r="BY1335" i="64"/>
  <c r="CK468" i="64"/>
  <c r="BY1722"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70" i="64"/>
  <c r="CJ574" i="64"/>
  <c r="CJ572" i="64" s="1"/>
  <c r="CK571" i="64"/>
  <c r="CE1674" i="64"/>
  <c r="CF1664" i="64"/>
  <c r="BZ646" i="64"/>
  <c r="CE1217" i="64"/>
  <c r="CJ1614" i="64"/>
  <c r="CK469" i="64"/>
  <c r="CK473" i="64"/>
  <c r="CL464" i="64"/>
  <c r="CH1698"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68" i="64"/>
  <c r="CF1669" i="64" s="1"/>
  <c r="CL468" i="64"/>
  <c r="BZ648" i="64"/>
  <c r="BZ1722"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70" i="64"/>
  <c r="CG1664" i="64"/>
  <c r="CF1674" i="64"/>
  <c r="CF1217" i="64"/>
  <c r="CI1698" i="64"/>
  <c r="BZ1335" i="64"/>
  <c r="CL473"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68" i="64"/>
  <c r="CG1669" i="64" s="1"/>
  <c r="CG1670" i="64" s="1"/>
  <c r="CK572" i="64"/>
  <c r="CA646" i="64"/>
  <c r="CA1722"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O469" i="64" s="1"/>
  <c r="CH1664" i="64"/>
  <c r="CH1668" i="64" s="1"/>
  <c r="CH1669" i="64" s="1"/>
  <c r="CH1670" i="64" s="1"/>
  <c r="CG1674" i="64"/>
  <c r="CK576" i="64"/>
  <c r="CL574" i="64"/>
  <c r="CG1217" i="64"/>
  <c r="CJ1698" i="64"/>
  <c r="CL1614" i="64"/>
  <c r="CB1722" i="64"/>
  <c r="CA648" i="64"/>
  <c r="CB187" i="69"/>
  <c r="CB192" i="69" s="1"/>
  <c r="CA152" i="69"/>
  <c r="CA173" i="69"/>
  <c r="CA175" i="69" s="1"/>
  <c r="CB135" i="69"/>
  <c r="CB142" i="69" s="1"/>
  <c r="CB162" i="69"/>
  <c r="CA1241" i="64"/>
  <c r="CX504" i="64" l="1"/>
  <c r="CY496" i="64"/>
  <c r="CY499" i="64" s="1"/>
  <c r="CX516" i="64"/>
  <c r="CX512" i="64"/>
  <c r="CY507" i="64"/>
  <c r="L1614" i="64"/>
  <c r="M1614" i="64"/>
  <c r="N1614" i="64"/>
  <c r="O1614" i="64"/>
  <c r="P1614" i="64"/>
  <c r="CO473" i="64"/>
  <c r="CP464" i="64"/>
  <c r="CL572" i="64"/>
  <c r="CL576" i="64" s="1"/>
  <c r="K574" i="64"/>
  <c r="L574" i="64"/>
  <c r="M574" i="64"/>
  <c r="N574" i="64"/>
  <c r="O574" i="64"/>
  <c r="P574" i="64"/>
  <c r="CI1664" i="64"/>
  <c r="CH1674"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CP469" i="64" s="1"/>
  <c r="K572" i="64"/>
  <c r="K576" i="64" s="1"/>
  <c r="L572" i="64"/>
  <c r="L576" i="64" s="1"/>
  <c r="M572" i="64"/>
  <c r="M576" i="64" s="1"/>
  <c r="N572" i="64"/>
  <c r="N576" i="64" s="1"/>
  <c r="O572" i="64"/>
  <c r="O576" i="64" s="1"/>
  <c r="P572" i="64"/>
  <c r="P576" i="64" s="1"/>
  <c r="CI1668" i="64"/>
  <c r="CI1669" i="64" s="1"/>
  <c r="CI1670" i="64" s="1"/>
  <c r="CB646" i="64"/>
  <c r="CH1217" i="64"/>
  <c r="CK1698" i="64"/>
  <c r="CC132" i="69"/>
  <c r="CC157" i="69" s="1"/>
  <c r="CB173" i="69"/>
  <c r="CB175" i="69" s="1"/>
  <c r="CB177" i="69"/>
  <c r="CC159" i="69"/>
  <c r="CC184" i="69" s="1"/>
  <c r="CC187" i="69" s="1"/>
  <c r="CC161" i="69"/>
  <c r="CY503" i="64" l="1"/>
  <c r="CY504" i="64" s="1"/>
  <c r="CY511" i="64"/>
  <c r="CQ464" i="64"/>
  <c r="CQ468" i="64" s="1"/>
  <c r="CQ469" i="64" s="1"/>
  <c r="CP473" i="64"/>
  <c r="CJ1664" i="64"/>
  <c r="CI1674" i="64"/>
  <c r="CC1722" i="64"/>
  <c r="CB648" i="64"/>
  <c r="CC135" i="69"/>
  <c r="CC140" i="69" s="1"/>
  <c r="CC150" i="69" s="1"/>
  <c r="CC162" i="69"/>
  <c r="CD156" i="69" s="1"/>
  <c r="CC188" i="69"/>
  <c r="CC194" i="69"/>
  <c r="CC202" i="69" s="1"/>
  <c r="CD183" i="69"/>
  <c r="CC192" i="69"/>
  <c r="CB1241" i="64"/>
  <c r="CZ496" i="64" l="1"/>
  <c r="CZ499" i="64" s="1"/>
  <c r="CZ502" i="64" s="1"/>
  <c r="CY512" i="64"/>
  <c r="CZ507" i="64"/>
  <c r="CY516" i="64"/>
  <c r="CQ473" i="64"/>
  <c r="CR464" i="64"/>
  <c r="CR468" i="64" s="1"/>
  <c r="CJ1668" i="64"/>
  <c r="CJ1669" i="64" s="1"/>
  <c r="CJ1670" i="64" s="1"/>
  <c r="CI1217" i="64"/>
  <c r="CL1698"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698" i="64"/>
  <c r="O1698" i="64"/>
  <c r="P1698" i="64"/>
  <c r="K468" i="64"/>
  <c r="L464" i="64" s="1"/>
  <c r="CR473" i="64"/>
  <c r="CS464" i="64"/>
  <c r="CS468" i="64" s="1"/>
  <c r="CS469" i="64" s="1"/>
  <c r="CR469" i="64"/>
  <c r="CC646" i="64"/>
  <c r="CK1664" i="64"/>
  <c r="CJ1674" i="64"/>
  <c r="CD1722" i="64"/>
  <c r="CC146" i="69"/>
  <c r="CC148" i="69" s="1"/>
  <c r="CD132" i="69"/>
  <c r="CD157" i="69" s="1"/>
  <c r="CD162" i="69" s="1"/>
  <c r="CE156" i="69" s="1"/>
  <c r="CC173" i="69"/>
  <c r="CC175" i="69" s="1"/>
  <c r="CD187" i="69"/>
  <c r="CD188" i="69" s="1"/>
  <c r="CZ511" i="64" l="1"/>
  <c r="CZ516" i="64" s="1"/>
  <c r="DA496" i="64"/>
  <c r="DA499" i="64" s="1"/>
  <c r="K469" i="64"/>
  <c r="CT464" i="64"/>
  <c r="CS473" i="64"/>
  <c r="CK1668" i="64"/>
  <c r="CK1669" i="64" s="1"/>
  <c r="CK1670"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T469" i="64" s="1"/>
  <c r="CD646" i="64"/>
  <c r="CL1664" i="64"/>
  <c r="CK1674" i="64"/>
  <c r="CE1722" i="64"/>
  <c r="CC1335" i="64"/>
  <c r="CD140" i="69"/>
  <c r="CD150" i="69" s="1"/>
  <c r="CE129" i="69"/>
  <c r="CE132" i="69" s="1"/>
  <c r="CE157" i="69" s="1"/>
  <c r="CE162" i="69" s="1"/>
  <c r="CE167" i="69" s="1"/>
  <c r="CD142" i="69"/>
  <c r="CD146" i="69" s="1"/>
  <c r="CD148" i="69" s="1"/>
  <c r="CD1241" i="64"/>
  <c r="CE187" i="69"/>
  <c r="CE192" i="69" s="1"/>
  <c r="CD198" i="69"/>
  <c r="CD173" i="69"/>
  <c r="CD175" i="69" s="1"/>
  <c r="DA511" i="64" l="1"/>
  <c r="DB507" i="64" s="1"/>
  <c r="DA503" i="64"/>
  <c r="CU464" i="64"/>
  <c r="CT473" i="64"/>
  <c r="CL1668"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U469" i="64" s="1"/>
  <c r="CL1669" i="64"/>
  <c r="P1669" i="64" s="1"/>
  <c r="CF1722" i="64"/>
  <c r="CD1335" i="64"/>
  <c r="CE1241" i="64"/>
  <c r="CE140" i="69"/>
  <c r="CE150" i="69" s="1"/>
  <c r="CE136" i="69"/>
  <c r="CE142" i="69"/>
  <c r="CF129" i="69"/>
  <c r="CF159" i="69"/>
  <c r="CF184" i="69" s="1"/>
  <c r="CF187" i="69" s="1"/>
  <c r="CG183" i="69" s="1"/>
  <c r="CG186" i="69" s="1"/>
  <c r="CF161" i="69"/>
  <c r="CE646" i="64" a="1"/>
  <c r="DB499" i="64" l="1"/>
  <c r="CV464" i="64"/>
  <c r="CV468" i="64" s="1"/>
  <c r="CV469" i="64" s="1"/>
  <c r="CU473" i="64"/>
  <c r="CL1670" i="64"/>
  <c r="CE646" i="64"/>
  <c r="CL1217" i="64"/>
  <c r="CL1674" i="64"/>
  <c r="CF194" i="69"/>
  <c r="CF202" i="69" s="1"/>
  <c r="CF192" i="69"/>
  <c r="CF200" i="69" s="1"/>
  <c r="CF134" i="69"/>
  <c r="CF132" i="69"/>
  <c r="CF157" i="69" s="1"/>
  <c r="CF162" i="69" s="1"/>
  <c r="CE152" i="69"/>
  <c r="CE146" i="69"/>
  <c r="CE148" i="69" s="1"/>
  <c r="CF188" i="69"/>
  <c r="CF646" i="64" a="1"/>
  <c r="DB502" i="64" l="1"/>
  <c r="DB508" i="64"/>
  <c r="K1217" i="64"/>
  <c r="L1217" i="64"/>
  <c r="M1217" i="64"/>
  <c r="N1217" i="64"/>
  <c r="O1217" i="64"/>
  <c r="P1217" i="64"/>
  <c r="L468" i="64"/>
  <c r="CV473" i="64"/>
  <c r="CW464" i="64"/>
  <c r="K1664" i="64"/>
  <c r="CF646" i="64"/>
  <c r="CE648" i="64"/>
  <c r="CF198" i="69"/>
  <c r="CF135" i="69"/>
  <c r="CF163" i="69"/>
  <c r="CG156" i="69"/>
  <c r="CF169" i="69"/>
  <c r="CF179" i="69" s="1"/>
  <c r="CF167" i="69"/>
  <c r="DB510" i="64" l="1"/>
  <c r="DB500" i="64" s="1"/>
  <c r="DB503" i="64" s="1"/>
  <c r="CW468" i="64"/>
  <c r="CW469" i="64" s="1"/>
  <c r="M464" i="64"/>
  <c r="L469" i="64"/>
  <c r="CF648" i="64"/>
  <c r="CG1722" i="64"/>
  <c r="CE1335" i="64"/>
  <c r="CF1241" i="64"/>
  <c r="CF177" i="69"/>
  <c r="CF173" i="69"/>
  <c r="CF175" i="69" s="1"/>
  <c r="CG161" i="69"/>
  <c r="CG159" i="69"/>
  <c r="CG184" i="69" s="1"/>
  <c r="CG187" i="69" s="1"/>
  <c r="CF136" i="69"/>
  <c r="CG129" i="69"/>
  <c r="CF142" i="69"/>
  <c r="CF140" i="69"/>
  <c r="CF150" i="69" s="1"/>
  <c r="DB511" i="64" l="1"/>
  <c r="DB516" i="64" s="1"/>
  <c r="DB504" i="64"/>
  <c r="DC496" i="64"/>
  <c r="DC499" i="64" s="1"/>
  <c r="CX464" i="64"/>
  <c r="CW473" i="64"/>
  <c r="CO1664"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X469" i="64" s="1"/>
  <c r="CO1668" i="64"/>
  <c r="CO1669" i="64" s="1"/>
  <c r="CG135" i="69"/>
  <c r="CG140" i="69" s="1"/>
  <c r="CG150" i="69" s="1"/>
  <c r="CG198" i="69"/>
  <c r="CG200" i="69"/>
  <c r="CG167" i="69"/>
  <c r="CH156" i="69"/>
  <c r="CG163" i="69"/>
  <c r="CG169" i="69"/>
  <c r="CG179" i="69" s="1"/>
  <c r="CG646" i="64" a="1"/>
  <c r="DC503" i="64" l="1"/>
  <c r="DC511" i="64"/>
  <c r="CX473" i="64"/>
  <c r="CY464" i="64"/>
  <c r="CP1664" i="64"/>
  <c r="CO1670" i="64"/>
  <c r="CO1674" i="64"/>
  <c r="CG646" i="64"/>
  <c r="CH1722"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Y469" i="64" s="1"/>
  <c r="CP1668" i="64"/>
  <c r="CP1669" i="64" s="1"/>
  <c r="CG648" i="64"/>
  <c r="CG152" i="69"/>
  <c r="CH162" i="69"/>
  <c r="CI156" i="69" s="1"/>
  <c r="CI161" i="69" s="1"/>
  <c r="CH134" i="69"/>
  <c r="CH135" i="69" s="1"/>
  <c r="CH192" i="69"/>
  <c r="CH194" i="69"/>
  <c r="CH202" i="69" s="1"/>
  <c r="CI183" i="69"/>
  <c r="CI186" i="69" s="1"/>
  <c r="H186" i="69" s="1"/>
  <c r="H188" i="69" s="1"/>
  <c r="CH188" i="69"/>
  <c r="CH646" i="64" a="1"/>
  <c r="DD502" i="64" l="1"/>
  <c r="DD508" i="64"/>
  <c r="DD510" i="64" s="1"/>
  <c r="DD500" i="64" s="1"/>
  <c r="CY473" i="64"/>
  <c r="CZ464" i="64"/>
  <c r="CZ468" i="64" s="1"/>
  <c r="CZ469" i="64" s="1"/>
  <c r="CQ1664" i="64"/>
  <c r="CP1670" i="64"/>
  <c r="CP1674"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DD503" i="64" l="1"/>
  <c r="DD511" i="64"/>
  <c r="CZ473" i="64"/>
  <c r="M468" i="64"/>
  <c r="DA464" i="64"/>
  <c r="CQ1668" i="64"/>
  <c r="CQ1669" i="64" s="1"/>
  <c r="CH648" i="64"/>
  <c r="CI1722"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DA469" i="64" s="1"/>
  <c r="CR1664" i="64"/>
  <c r="CQ1670" i="64"/>
  <c r="CQ1674" i="64"/>
  <c r="CI646" i="64"/>
  <c r="CH1335" i="64"/>
  <c r="M162" i="69"/>
  <c r="M163" i="69" s="1"/>
  <c r="CI167" i="69"/>
  <c r="CI177" i="69" s="1"/>
  <c r="CI163" i="69"/>
  <c r="CI135" i="69"/>
  <c r="CI140" i="69" s="1"/>
  <c r="CI150" i="69" s="1"/>
  <c r="CI200" i="69"/>
  <c r="CI198" i="69"/>
  <c r="H198" i="69" s="1"/>
  <c r="DE502" i="64" l="1"/>
  <c r="DE508" i="64"/>
  <c r="DE510" i="64" s="1"/>
  <c r="DE500" i="64" s="1"/>
  <c r="DA473" i="64"/>
  <c r="DB464" i="64"/>
  <c r="CR1668" i="64"/>
  <c r="CR1669" i="64" s="1"/>
  <c r="CI648" i="64"/>
  <c r="CJ1722" i="64"/>
  <c r="CI1241" i="64"/>
  <c r="CI173" i="69"/>
  <c r="CI175" i="69" s="1"/>
  <c r="CI136" i="69"/>
  <c r="M135" i="69"/>
  <c r="M136" i="69" s="1"/>
  <c r="CI142" i="69"/>
  <c r="CJ646" i="64" a="1"/>
  <c r="DE503" i="64" l="1"/>
  <c r="DE511" i="64"/>
  <c r="DB468" i="64"/>
  <c r="DB469" i="64" s="1"/>
  <c r="CR1670" i="64"/>
  <c r="CS1664" i="64"/>
  <c r="CR1674" i="64"/>
  <c r="CJ646" i="64"/>
  <c r="CI1335" i="64"/>
  <c r="CK1722" i="64"/>
  <c r="M173" i="69"/>
  <c r="CI152" i="69"/>
  <c r="CI146" i="69"/>
  <c r="DE516" i="64" l="1"/>
  <c r="DF507" i="64"/>
  <c r="DE512" i="64"/>
  <c r="DE504" i="64"/>
  <c r="DF496" i="64"/>
  <c r="DB473" i="64"/>
  <c r="DC464" i="64"/>
  <c r="CS1668" i="64"/>
  <c r="CS1669" i="64" s="1"/>
  <c r="CJ648" i="64"/>
  <c r="CJ1241" i="64"/>
  <c r="CI148" i="69"/>
  <c r="M146" i="69"/>
  <c r="DF499" i="64" l="1"/>
  <c r="DC468" i="64"/>
  <c r="DC469" i="64" s="1"/>
  <c r="CS1670" i="64"/>
  <c r="CT1664" i="64"/>
  <c r="CS1674" i="64"/>
  <c r="CJ1335" i="64"/>
  <c r="CK646" i="64" a="1"/>
  <c r="DF502" i="64" l="1"/>
  <c r="DF508" i="64"/>
  <c r="DD464" i="64"/>
  <c r="DD468" i="64" s="1"/>
  <c r="DD469" i="64" s="1"/>
  <c r="DC473" i="64"/>
  <c r="K473" i="64"/>
  <c r="L473" i="64"/>
  <c r="M473" i="64"/>
  <c r="CT1668" i="64"/>
  <c r="CT1669" i="64" s="1"/>
  <c r="CK646" i="64"/>
  <c r="DF510" i="64" l="1"/>
  <c r="DF500" i="64" s="1"/>
  <c r="DF503" i="64" s="1"/>
  <c r="DD473" i="64"/>
  <c r="N473" i="64" s="1"/>
  <c r="DE464" i="64"/>
  <c r="N468" i="64"/>
  <c r="CT1670" i="64"/>
  <c r="CU1664" i="64"/>
  <c r="CT1674" i="64"/>
  <c r="CK648" i="64"/>
  <c r="CL1722" i="64"/>
  <c r="CK1241" i="64"/>
  <c r="DF511" i="64" l="1"/>
  <c r="DG507" i="64" s="1"/>
  <c r="DF504" i="64"/>
  <c r="DG496" i="64"/>
  <c r="L1722" i="64"/>
  <c r="M1722" i="64"/>
  <c r="N1722" i="64"/>
  <c r="O1722" i="64"/>
  <c r="P1722" i="64"/>
  <c r="O464" i="64"/>
  <c r="N469" i="64"/>
  <c r="DE468" i="64"/>
  <c r="DE469" i="64" s="1"/>
  <c r="CU1668" i="64"/>
  <c r="CU1669" i="64" s="1"/>
  <c r="CK1335" i="64"/>
  <c r="CL1241" i="64"/>
  <c r="CL646" i="64" a="1"/>
  <c r="DF516" i="64" l="1"/>
  <c r="DF512" i="64"/>
  <c r="DG499" i="64"/>
  <c r="K1241" i="64"/>
  <c r="L1241" i="64"/>
  <c r="M1241" i="64"/>
  <c r="N1241" i="64"/>
  <c r="O1241" i="64"/>
  <c r="P1241" i="64"/>
  <c r="DE473" i="64"/>
  <c r="DF464" i="64"/>
  <c r="CV1664" i="64"/>
  <c r="CU1670" i="64"/>
  <c r="CU1674" i="64"/>
  <c r="CL646" i="64"/>
  <c r="DG502" i="64" l="1"/>
  <c r="DG508" i="64"/>
  <c r="DF468" i="64"/>
  <c r="DF469" i="64" s="1"/>
  <c r="K646" i="64"/>
  <c r="L646" i="64"/>
  <c r="M646" i="64"/>
  <c r="N646" i="64"/>
  <c r="O646" i="64"/>
  <c r="P646" i="64"/>
  <c r="CV1668" i="64"/>
  <c r="CV1669" i="64" s="1"/>
  <c r="CL648" i="64"/>
  <c r="DG510" i="64" l="1"/>
  <c r="DG500" i="64" s="1"/>
  <c r="DG503" i="64" s="1"/>
  <c r="DG464" i="64"/>
  <c r="DF473" i="64"/>
  <c r="K648" i="64"/>
  <c r="L648" i="64"/>
  <c r="M648" i="64"/>
  <c r="N648" i="64"/>
  <c r="O648" i="64"/>
  <c r="P648" i="64"/>
  <c r="CV1670" i="64"/>
  <c r="CW1664" i="64"/>
  <c r="CV1674" i="64"/>
  <c r="CL1335" i="64"/>
  <c r="DG511" i="64" l="1"/>
  <c r="DH507" i="64" s="1"/>
  <c r="DG504" i="64"/>
  <c r="DH496" i="64"/>
  <c r="L1335" i="64"/>
  <c r="M1335" i="64"/>
  <c r="N1335" i="64"/>
  <c r="O1335" i="64"/>
  <c r="P1335" i="64"/>
  <c r="DG468" i="64"/>
  <c r="DG469" i="64" s="1"/>
  <c r="CW1668" i="64"/>
  <c r="CW1669" i="64" s="1"/>
  <c r="DG516" i="64" l="1"/>
  <c r="DG512" i="64"/>
  <c r="DH499" i="64"/>
  <c r="DH464" i="64"/>
  <c r="DH468" i="64" s="1"/>
  <c r="DH469" i="64" s="1"/>
  <c r="DG473" i="64"/>
  <c r="CW1670" i="64"/>
  <c r="CX1664" i="64"/>
  <c r="CW1674" i="64"/>
  <c r="DH502" i="64" l="1"/>
  <c r="DH508" i="64"/>
  <c r="DI464" i="64"/>
  <c r="O468" i="64"/>
  <c r="DH473" i="64"/>
  <c r="O473" i="64" s="1"/>
  <c r="CX1668" i="64"/>
  <c r="CX1669" i="64" s="1"/>
  <c r="F2" i="15"/>
  <c r="F3" i="15"/>
  <c r="F4" i="15"/>
  <c r="F5" i="15"/>
  <c r="F6" i="15"/>
  <c r="F7" i="15"/>
  <c r="F8" i="15"/>
  <c r="F9" i="15"/>
  <c r="F10" i="15"/>
  <c r="F11" i="15"/>
  <c r="F12" i="15"/>
  <c r="F13" i="15"/>
  <c r="DH510" i="64" l="1"/>
  <c r="DH500" i="64" s="1"/>
  <c r="DH503" i="64" s="1"/>
  <c r="O469" i="64"/>
  <c r="P464" i="64"/>
  <c r="DI468" i="64"/>
  <c r="DI469" i="64" s="1"/>
  <c r="CY1664" i="64"/>
  <c r="CX1670" i="64"/>
  <c r="CX1674" i="64"/>
  <c r="J2025" i="64"/>
  <c r="DH511" i="64" l="1"/>
  <c r="DI507" i="64" s="1"/>
  <c r="DH504" i="64"/>
  <c r="DI496" i="64"/>
  <c r="DI499" i="64" s="1"/>
  <c r="DJ464" i="64"/>
  <c r="DI473" i="64"/>
  <c r="CY1668" i="64"/>
  <c r="CY1669" i="64" s="1"/>
  <c r="R2025" i="64"/>
  <c r="J2026" i="64"/>
  <c r="DH516" i="64" l="1"/>
  <c r="DH512" i="64"/>
  <c r="DI502" i="64"/>
  <c r="DI508" i="64"/>
  <c r="DI510" i="64" s="1"/>
  <c r="DI500" i="64" s="1"/>
  <c r="O2020" i="64"/>
  <c r="M2020" i="64"/>
  <c r="P2020" i="64"/>
  <c r="L2020" i="64"/>
  <c r="N2020" i="64"/>
  <c r="K2020" i="64"/>
  <c r="DJ468" i="64"/>
  <c r="DJ469" i="64" s="1"/>
  <c r="CZ1664" i="64"/>
  <c r="CY1670" i="64"/>
  <c r="CY1674" i="64"/>
  <c r="R2026" i="64"/>
  <c r="S2025" i="64"/>
  <c r="J2027" i="64"/>
  <c r="DI503" i="64" l="1"/>
  <c r="DI504" i="64" s="1"/>
  <c r="DI511" i="64"/>
  <c r="DK464" i="64"/>
  <c r="DK468" i="64" s="1"/>
  <c r="DK469" i="64" s="1"/>
  <c r="DJ473" i="64"/>
  <c r="CZ1668" i="64"/>
  <c r="CZ1669" i="64" s="1"/>
  <c r="T2025" i="64"/>
  <c r="DJ496" i="64" l="1"/>
  <c r="DJ499" i="64" s="1"/>
  <c r="DI516" i="64"/>
  <c r="DJ507" i="64"/>
  <c r="DI512" i="64"/>
  <c r="DL464" i="64"/>
  <c r="DL468" i="64" s="1"/>
  <c r="DL469" i="64" s="1"/>
  <c r="DK473" i="64"/>
  <c r="DA1664" i="64"/>
  <c r="CZ1670" i="64"/>
  <c r="CZ1674" i="64"/>
  <c r="CO2473" i="64"/>
  <c r="CP2473" i="64" s="1"/>
  <c r="CQ2473" i="64" s="1"/>
  <c r="CR2473" i="64" s="1"/>
  <c r="CS2473" i="64" s="1"/>
  <c r="CT2473" i="64" s="1"/>
  <c r="CU2473" i="64" s="1"/>
  <c r="CV2473" i="64" s="1"/>
  <c r="CW2473" i="64" s="1"/>
  <c r="CX2473" i="64" s="1"/>
  <c r="CY2473" i="64" s="1"/>
  <c r="CZ2473" i="64" s="1"/>
  <c r="DA2473" i="64" s="1"/>
  <c r="DB2473" i="64" s="1"/>
  <c r="DC2473" i="64" s="1"/>
  <c r="DD2473" i="64" s="1"/>
  <c r="DE2473" i="64" s="1"/>
  <c r="DF2473" i="64" s="1"/>
  <c r="DG2473" i="64" s="1"/>
  <c r="DH2473" i="64" s="1"/>
  <c r="DI2473" i="64" s="1"/>
  <c r="DJ2473" i="64" s="1"/>
  <c r="DK2473" i="64" s="1"/>
  <c r="DL2473" i="64" s="1"/>
  <c r="DL2475" i="64" s="1"/>
  <c r="U2025" i="64"/>
  <c r="DJ502" i="64" l="1"/>
  <c r="DJ508" i="64"/>
  <c r="DJ510" i="64" s="1"/>
  <c r="DJ500" i="64" s="1"/>
  <c r="P468" i="64"/>
  <c r="P469" i="64" s="1"/>
  <c r="DL473" i="64"/>
  <c r="P473" i="64" s="1"/>
  <c r="DA1668" i="64"/>
  <c r="DA1669" i="64" s="1"/>
  <c r="V2025" i="64"/>
  <c r="DJ511" i="64" l="1"/>
  <c r="DJ503" i="64"/>
  <c r="DB1664" i="64"/>
  <c r="DA1670" i="64"/>
  <c r="DA1674" i="64"/>
  <c r="W2025" i="64"/>
  <c r="DJ504" i="64" l="1"/>
  <c r="DK496" i="64"/>
  <c r="DK499" i="64" s="1"/>
  <c r="DJ516" i="64"/>
  <c r="DJ512" i="64"/>
  <c r="DK507" i="64"/>
  <c r="CO2475" i="64"/>
  <c r="DB1668" i="64"/>
  <c r="DB1669" i="64" s="1"/>
  <c r="X2025" i="64"/>
  <c r="DK502" i="64" l="1"/>
  <c r="DK508" i="64"/>
  <c r="DK510" i="64" s="1"/>
  <c r="DK500" i="64" s="1"/>
  <c r="DC1664" i="64"/>
  <c r="DB1670" i="64"/>
  <c r="DB1674" i="64"/>
  <c r="CP2475" i="64"/>
  <c r="Y2025" i="64"/>
  <c r="DK503" i="64" l="1"/>
  <c r="DK511" i="64"/>
  <c r="CQ2475" i="64"/>
  <c r="DC1668" i="64"/>
  <c r="DC1669" i="64" s="1"/>
  <c r="Z2025" i="64"/>
  <c r="DK516" i="64" l="1"/>
  <c r="DL507" i="64"/>
  <c r="DK512" i="64"/>
  <c r="DK504" i="64"/>
  <c r="DL496" i="64"/>
  <c r="DD1664" i="64"/>
  <c r="DC1670" i="64"/>
  <c r="DC1674" i="64"/>
  <c r="CR2475" i="64"/>
  <c r="AA2025" i="64"/>
  <c r="DL499" i="64" l="1"/>
  <c r="CS2475" i="64"/>
  <c r="DD1668" i="64"/>
  <c r="DD1669" i="64" s="1"/>
  <c r="AB2025" i="64"/>
  <c r="DL502" i="64" l="1"/>
  <c r="DL508" i="64"/>
  <c r="M499" i="64"/>
  <c r="O499" i="64"/>
  <c r="P499" i="64"/>
  <c r="CT2475" i="64"/>
  <c r="DE1664" i="64"/>
  <c r="DD1670" i="64"/>
  <c r="DD1674" i="64"/>
  <c r="AC2025" i="64"/>
  <c r="L508" i="64" l="1"/>
  <c r="L512" i="64" s="1"/>
  <c r="M508" i="64"/>
  <c r="M512" i="64" s="1"/>
  <c r="N508" i="64"/>
  <c r="N512" i="64" s="1"/>
  <c r="O508" i="64"/>
  <c r="O512" i="64" s="1"/>
  <c r="P508" i="64"/>
  <c r="DL510" i="64"/>
  <c r="DL511" i="64" s="1"/>
  <c r="M502" i="64"/>
  <c r="M504" i="64" s="1"/>
  <c r="O502" i="64"/>
  <c r="O504" i="64" s="1"/>
  <c r="P502" i="64"/>
  <c r="P504" i="64" s="1"/>
  <c r="DE1668" i="64"/>
  <c r="DE1669" i="64" s="1"/>
  <c r="CU2475" i="64"/>
  <c r="AD2025" i="64"/>
  <c r="DL512" i="64" l="1"/>
  <c r="DL516" i="64"/>
  <c r="P516" i="64" s="1"/>
  <c r="DL500" i="64"/>
  <c r="P510" i="64"/>
  <c r="P512" i="64" s="1"/>
  <c r="DF1664" i="64"/>
  <c r="DE1670" i="64"/>
  <c r="DE1674" i="64"/>
  <c r="CV2475" i="64"/>
  <c r="AE2025" i="64"/>
  <c r="P500" i="64" l="1"/>
  <c r="DL503" i="64"/>
  <c r="DL504" i="64" s="1"/>
  <c r="CW2475" i="64"/>
  <c r="DF1668" i="64"/>
  <c r="DF1669" i="64" s="1"/>
  <c r="AF2025" i="64"/>
  <c r="DG1664" i="64" l="1"/>
  <c r="DF1670" i="64"/>
  <c r="DF1674" i="64"/>
  <c r="CX2475" i="64"/>
  <c r="AG2025" i="64"/>
  <c r="DG1668" i="64" l="1"/>
  <c r="DG1669" i="64" s="1"/>
  <c r="CY2475" i="64"/>
  <c r="AH2025" i="64"/>
  <c r="DH1664" i="64" l="1"/>
  <c r="DG1670" i="64"/>
  <c r="DG1674" i="64"/>
  <c r="CZ2475" i="64"/>
  <c r="AI2025" i="64"/>
  <c r="DH1668" i="64" l="1"/>
  <c r="DH1669" i="64" s="1"/>
  <c r="DA2475" i="64"/>
  <c r="AJ2025" i="64"/>
  <c r="DB2475" i="64" l="1"/>
  <c r="DH1670" i="64"/>
  <c r="DI1664" i="64"/>
  <c r="DH1674" i="64"/>
  <c r="AK2025" i="64"/>
  <c r="DI1668" i="64" l="1"/>
  <c r="DI1669" i="64" s="1"/>
  <c r="DC2475" i="64"/>
  <c r="AL2025" i="64"/>
  <c r="DJ1664" i="64" l="1"/>
  <c r="DI1670" i="64"/>
  <c r="DI1674" i="64"/>
  <c r="DD2475" i="64"/>
  <c r="AM2025" i="64"/>
  <c r="DE2475" i="64" l="1"/>
  <c r="DJ1668" i="64"/>
  <c r="DJ1669" i="64" s="1"/>
  <c r="AN2025" i="64"/>
  <c r="DK1664" i="64" l="1"/>
  <c r="DJ1670" i="64"/>
  <c r="DJ1674" i="64"/>
  <c r="DF2475" i="64"/>
  <c r="AO2025" i="64"/>
  <c r="DG2475" i="64" l="1"/>
  <c r="DK1668" i="64"/>
  <c r="DK1669" i="64" s="1"/>
  <c r="DL1664" i="64" s="1"/>
  <c r="AP2025" i="64"/>
  <c r="DL1668" i="64" l="1"/>
  <c r="DK1670" i="64"/>
  <c r="DK1674" i="64"/>
  <c r="DH2475" i="64"/>
  <c r="AQ2025" i="64"/>
  <c r="DL1669" i="64" l="1"/>
  <c r="DL1670" i="64" s="1"/>
  <c r="K1668" i="64"/>
  <c r="L1668" i="64"/>
  <c r="M1668" i="64"/>
  <c r="N1668" i="64"/>
  <c r="O1668" i="64"/>
  <c r="P1668" i="64"/>
  <c r="DI2475" i="64"/>
  <c r="AR2025" i="64"/>
  <c r="DL1674" i="64" l="1"/>
  <c r="K1674" i="64"/>
  <c r="L1674" i="64"/>
  <c r="M1674" i="64"/>
  <c r="N1674" i="64"/>
  <c r="O1674" i="64"/>
  <c r="P1674" i="64"/>
  <c r="N1664" i="64"/>
  <c r="O1664" i="64"/>
  <c r="P1664" i="64"/>
  <c r="L1664" i="64"/>
  <c r="M1664" i="64"/>
  <c r="K1670" i="64"/>
  <c r="DJ2475" i="64"/>
  <c r="AS2025" i="64"/>
  <c r="O1670" i="64" l="1"/>
  <c r="N1670" i="64"/>
  <c r="M1670" i="64"/>
  <c r="L1670" i="64"/>
  <c r="P1670" i="64"/>
  <c r="DK2475" i="64"/>
  <c r="AT2025" i="64"/>
  <c r="AU2025" i="64" l="1"/>
  <c r="AV2025" i="64" l="1"/>
  <c r="AW2025" i="64" l="1"/>
  <c r="AX2025" i="64" l="1"/>
  <c r="AY2025" i="64" l="1"/>
  <c r="AZ2025" i="64" l="1"/>
  <c r="BA2025" i="64" l="1"/>
  <c r="BB2025" i="64" l="1"/>
  <c r="BC2025" i="64" l="1"/>
  <c r="BD2025" i="64" l="1"/>
  <c r="BE2025" i="64" l="1"/>
  <c r="BF2025" i="64" l="1"/>
  <c r="BG2025" i="64" l="1"/>
  <c r="BH2025" i="64" l="1"/>
  <c r="BI2025" i="64" l="1"/>
  <c r="BJ2025" i="64" l="1"/>
  <c r="BK2025" i="64" l="1"/>
  <c r="BL2025" i="64" l="1"/>
  <c r="BM2025" i="64" l="1"/>
  <c r="BN2025" i="64" l="1"/>
  <c r="BO2025" i="64" l="1"/>
  <c r="BP2025" i="64" l="1"/>
  <c r="BQ2025" i="64" l="1"/>
  <c r="BR2025" i="64" l="1"/>
  <c r="BS2025" i="64" l="1"/>
  <c r="BT2025" i="64" l="1"/>
  <c r="BU2025" i="64" l="1"/>
  <c r="BV2025" i="64" l="1"/>
  <c r="BW2025" i="64" l="1"/>
  <c r="BX2025" i="64" l="1"/>
  <c r="BY2025" i="64" l="1"/>
  <c r="BZ2025" i="64" l="1"/>
  <c r="CA2025" i="64" l="1"/>
  <c r="CB2025" i="64" l="1"/>
  <c r="CC2025" i="64" l="1"/>
  <c r="CD2025" i="64" l="1"/>
  <c r="CE2025" i="64" l="1"/>
  <c r="CF2025" i="64" l="1"/>
  <c r="CG2025" i="64" l="1"/>
  <c r="CH2025" i="64" l="1"/>
  <c r="CI2025" i="64" l="1"/>
  <c r="CJ2025" i="64" l="1"/>
  <c r="CK2025" i="64" l="1"/>
  <c r="CL2025" i="64" l="1"/>
  <c r="CO2025" i="64" l="1"/>
  <c r="CO2027" i="64" l="1"/>
  <c r="CP2025" i="64"/>
  <c r="CP2027" i="64" l="1"/>
  <c r="CQ2025" i="64"/>
  <c r="CQ2027" i="64" l="1"/>
  <c r="CR2025" i="64"/>
  <c r="K2025" i="64" l="1"/>
  <c r="K2026" i="64"/>
  <c r="CR2027" i="64"/>
  <c r="CS2025" i="64"/>
  <c r="CS2027" i="64" l="1"/>
  <c r="CT2025" i="64"/>
  <c r="CT2027" i="64" l="1"/>
  <c r="CU2025" i="64"/>
  <c r="CU2027" i="64" l="1"/>
  <c r="CV2025" i="64"/>
  <c r="L2025" i="64" l="1"/>
  <c r="L2026" i="64"/>
  <c r="CV2027" i="64"/>
  <c r="CW2025" i="64"/>
  <c r="CW2027" i="64" l="1"/>
  <c r="CX2025" i="64"/>
  <c r="CX2027" i="64" l="1"/>
  <c r="CY2025" i="64"/>
  <c r="CY2027" i="64" l="1"/>
  <c r="CZ2025" i="64"/>
  <c r="M2025" i="64" l="1"/>
  <c r="M2026" i="64"/>
  <c r="CZ2027" i="64"/>
  <c r="DA2025" i="64"/>
  <c r="R2027" i="64"/>
  <c r="DA2027" i="64" l="1"/>
  <c r="DB2025" i="64"/>
  <c r="J1364" i="64"/>
  <c r="DB2027" i="64" l="1"/>
  <c r="DC2025" i="64"/>
  <c r="I1399" i="64"/>
  <c r="DC2027" i="64" l="1"/>
  <c r="DD2025" i="64"/>
  <c r="I1434" i="64"/>
  <c r="N2025" i="64" l="1"/>
  <c r="N2026" i="64"/>
  <c r="DD2027" i="64"/>
  <c r="DE2025" i="64"/>
  <c r="I1470" i="64"/>
  <c r="DE2027" i="64" l="1"/>
  <c r="DF2025" i="64"/>
  <c r="DF2027" i="64" l="1"/>
  <c r="DG2025" i="64"/>
  <c r="T1439" i="64"/>
  <c r="DG2027" i="64" l="1"/>
  <c r="DH2025"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5" i="64"/>
  <c r="O2026" i="64"/>
  <c r="DH2027" i="64"/>
  <c r="DI2025"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27" i="64"/>
  <c r="DJ2025" i="64"/>
  <c r="CB1559" i="64"/>
  <c r="CG1559" i="64"/>
  <c r="U1559" i="64"/>
  <c r="K1559" i="64" s="1"/>
  <c r="BR1559" i="64"/>
  <c r="BY1559" i="64"/>
  <c r="BS1559" i="64"/>
  <c r="BC1559" i="64"/>
  <c r="N1559" i="64" s="1"/>
  <c r="BX1559" i="64"/>
  <c r="W1439" i="64"/>
  <c r="V1475" i="64"/>
  <c r="P1559" i="64" l="1"/>
  <c r="O1559" i="64"/>
  <c r="DJ2027" i="64"/>
  <c r="DK2025" i="64"/>
  <c r="DL2025" i="64" s="1"/>
  <c r="DL2027" i="64" s="1"/>
  <c r="W1475" i="64"/>
  <c r="X1439" i="64"/>
  <c r="DK2027" i="64" l="1"/>
  <c r="P2026" i="64"/>
  <c r="Y1439" i="64"/>
  <c r="X1475" i="64"/>
  <c r="P2025"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57" i="64"/>
  <c r="AF1954" i="64" s="1"/>
  <c r="CQ1441" i="64" l="1"/>
  <c r="CR1439" i="64"/>
  <c r="CP1477" i="64"/>
  <c r="CQ1475" i="64"/>
  <c r="AF1959" i="64"/>
  <c r="AF1957" i="64"/>
  <c r="AG1954" i="64" s="1"/>
  <c r="CR1441" i="64" l="1"/>
  <c r="CS1439" i="64"/>
  <c r="CQ1477" i="64"/>
  <c r="CR1475" i="64"/>
  <c r="AG1959" i="64"/>
  <c r="AG1957" i="64"/>
  <c r="AH1954" i="64" s="1"/>
  <c r="CR1477" i="64" l="1"/>
  <c r="CS1475" i="64"/>
  <c r="CS1441" i="64"/>
  <c r="CT1439" i="64"/>
  <c r="AH1959" i="64"/>
  <c r="AH1957" i="64"/>
  <c r="AI1954" i="64" s="1"/>
  <c r="CT1441" i="64" l="1"/>
  <c r="CU1439" i="64"/>
  <c r="CS1477" i="64"/>
  <c r="CT1475" i="64"/>
  <c r="AI1959" i="64"/>
  <c r="AI1957" i="64"/>
  <c r="AJ1954" i="64" s="1"/>
  <c r="CT1477" i="64" l="1"/>
  <c r="CU1475" i="64"/>
  <c r="CU1441" i="64"/>
  <c r="CV1439" i="64"/>
  <c r="AJ1959" i="64"/>
  <c r="AJ1957" i="64"/>
  <c r="AK1954" i="64" s="1"/>
  <c r="CV1441" i="64" l="1"/>
  <c r="CW1439" i="64"/>
  <c r="CU1477" i="64"/>
  <c r="CV1475" i="64"/>
  <c r="AK1959" i="64"/>
  <c r="AK1957" i="64"/>
  <c r="AL1954" i="64" s="1"/>
  <c r="CV1477" i="64" l="1"/>
  <c r="CW1475" i="64"/>
  <c r="CW1441" i="64"/>
  <c r="CX1439" i="64"/>
  <c r="AL1959" i="64"/>
  <c r="AL1957" i="64"/>
  <c r="AM1954" i="64" s="1"/>
  <c r="CX1441" i="64" l="1"/>
  <c r="CY1439" i="64"/>
  <c r="CW1477" i="64"/>
  <c r="CX1475" i="64"/>
  <c r="AM1959" i="64"/>
  <c r="AM1957" i="64"/>
  <c r="AN1954" i="64" s="1"/>
  <c r="CX1477" i="64" l="1"/>
  <c r="CY1475" i="64"/>
  <c r="CY1441" i="64"/>
  <c r="CZ1439" i="64"/>
  <c r="AN1959" i="64"/>
  <c r="AN1957" i="64"/>
  <c r="AO1954" i="64" s="1"/>
  <c r="CZ1441" i="64" l="1"/>
  <c r="DA1439" i="64"/>
  <c r="CY1477" i="64"/>
  <c r="CZ1475" i="64"/>
  <c r="AO1959" i="64"/>
  <c r="AO1957" i="64"/>
  <c r="AP1954" i="64" s="1"/>
  <c r="CZ1477" i="64" l="1"/>
  <c r="DA1475" i="64"/>
  <c r="DA1441" i="64"/>
  <c r="DB1439" i="64"/>
  <c r="AP1959" i="64"/>
  <c r="AP1957" i="64"/>
  <c r="L1957" i="64" s="1"/>
  <c r="DB1441" i="64" l="1"/>
  <c r="DC1439" i="64"/>
  <c r="DA1477" i="64"/>
  <c r="DB1475" i="64"/>
  <c r="AQ1954" i="64"/>
  <c r="DB1477" i="64" l="1"/>
  <c r="DC1475" i="64"/>
  <c r="DC1441" i="64"/>
  <c r="DD1439" i="64"/>
  <c r="AQ1959" i="64"/>
  <c r="AQ1957" i="64"/>
  <c r="AR1954" i="64" s="1"/>
  <c r="DC1477" i="64" l="1"/>
  <c r="DD1475" i="64"/>
  <c r="DD1441" i="64"/>
  <c r="DE1439" i="64"/>
  <c r="AR1959" i="64"/>
  <c r="AR1957" i="64"/>
  <c r="AS1954" i="64" s="1"/>
  <c r="DE1441" i="64" l="1"/>
  <c r="DF1439" i="64"/>
  <c r="DD1477" i="64"/>
  <c r="DE1475" i="64"/>
  <c r="AS1959" i="64"/>
  <c r="AS1957" i="64"/>
  <c r="AT1954" i="64" s="1"/>
  <c r="DE1477" i="64" l="1"/>
  <c r="DF1475" i="64"/>
  <c r="DF1441" i="64"/>
  <c r="DG1439" i="64"/>
  <c r="AT1959" i="64"/>
  <c r="AT1957" i="64"/>
  <c r="AU1954" i="64" s="1"/>
  <c r="DG1441" i="64" l="1"/>
  <c r="DH1439" i="64"/>
  <c r="DF1477" i="64"/>
  <c r="DG1475" i="64"/>
  <c r="AU1959" i="64"/>
  <c r="AU1957" i="64"/>
  <c r="AV1954" i="64" s="1"/>
  <c r="DG1477" i="64" l="1"/>
  <c r="DH1475" i="64"/>
  <c r="DH1441" i="64"/>
  <c r="DI1439" i="64"/>
  <c r="AV1959" i="64"/>
  <c r="AV1957" i="64"/>
  <c r="AW1954" i="64" s="1"/>
  <c r="DI1441" i="64" l="1"/>
  <c r="DJ1439" i="64"/>
  <c r="DH1477" i="64"/>
  <c r="DI1475" i="64"/>
  <c r="AW1959" i="64"/>
  <c r="AW1957" i="64"/>
  <c r="AX1954" i="64" s="1"/>
  <c r="DJ1441" i="64" l="1"/>
  <c r="DK1439" i="64"/>
  <c r="DL1439" i="64" s="1"/>
  <c r="DL1441" i="64" s="1"/>
  <c r="DI1477" i="64"/>
  <c r="DJ1475" i="64"/>
  <c r="AX1959" i="64"/>
  <c r="AX1957" i="64"/>
  <c r="AY1954" i="64" s="1"/>
  <c r="DJ1477" i="64" l="1"/>
  <c r="DK1475" i="64"/>
  <c r="DL1475" i="64" s="1"/>
  <c r="DL1477" i="64" s="1"/>
  <c r="DK1441" i="64"/>
  <c r="AY1959" i="64"/>
  <c r="AY1957" i="64"/>
  <c r="AZ1954" i="64" s="1"/>
  <c r="DK1477" i="64" l="1"/>
  <c r="AZ1959" i="64"/>
  <c r="AZ1957" i="64"/>
  <c r="BA1954" i="64" s="1"/>
  <c r="BA1959" i="64" l="1"/>
  <c r="BA1957" i="64"/>
  <c r="BB1954" i="64" s="1"/>
  <c r="BB1959" i="64" l="1"/>
  <c r="BB1957" i="64"/>
  <c r="M1957" i="64" s="1"/>
  <c r="BC1954" i="64" l="1"/>
  <c r="BC1959" i="64" l="1"/>
  <c r="BC1957" i="64"/>
  <c r="BD1954" i="64" s="1"/>
  <c r="BD1959" i="64" l="1"/>
  <c r="BD1957" i="64"/>
  <c r="BE1954" i="64" s="1"/>
  <c r="BE1959" i="64" l="1"/>
  <c r="BE1957" i="64"/>
  <c r="BF1954" i="64" s="1"/>
  <c r="BF1959" i="64" l="1"/>
  <c r="BF1957" i="64"/>
  <c r="BG1954" i="64" s="1"/>
  <c r="BG1959" i="64" l="1"/>
  <c r="BG1957" i="64"/>
  <c r="BH1954" i="64" s="1"/>
  <c r="BH1959" i="64" l="1"/>
  <c r="BH1957" i="64"/>
  <c r="BI1954" i="64" s="1"/>
  <c r="BI1959" i="64" l="1"/>
  <c r="BI1957" i="64"/>
  <c r="BJ1954" i="64" s="1"/>
  <c r="BJ1959" i="64" l="1"/>
  <c r="BJ1957" i="64"/>
  <c r="BK1954" i="64" s="1"/>
  <c r="BK1959" i="64" l="1"/>
  <c r="BK1957" i="64"/>
  <c r="BL1954" i="64" s="1"/>
  <c r="BL1959" i="64" l="1"/>
  <c r="BL1957" i="64"/>
  <c r="BM1954" i="64" s="1"/>
  <c r="BM1959" i="64" l="1"/>
  <c r="BM1957" i="64"/>
  <c r="BN1954" i="64" s="1"/>
  <c r="BN1959" i="64" l="1"/>
  <c r="BN1957" i="64"/>
  <c r="N1957" i="64" s="1"/>
  <c r="BO1954" i="64" l="1"/>
  <c r="BO1959" i="64" l="1"/>
  <c r="BO1957" i="64"/>
  <c r="BP1954" i="64" s="1"/>
  <c r="BP1959" i="64" l="1"/>
  <c r="BP1957" i="64"/>
  <c r="BQ1954" i="64" s="1"/>
  <c r="BQ1959" i="64" l="1"/>
  <c r="BQ1957" i="64"/>
  <c r="BR1954" i="64" s="1"/>
  <c r="BR1959" i="64" l="1"/>
  <c r="BR1957" i="64"/>
  <c r="BS1954" i="64" s="1"/>
  <c r="BS1959" i="64" l="1"/>
  <c r="BS1957" i="64"/>
  <c r="BT1954" i="64" s="1"/>
  <c r="BT1959" i="64" l="1"/>
  <c r="BT1957" i="64"/>
  <c r="BU1954" i="64" s="1"/>
  <c r="BU1959" i="64" l="1"/>
  <c r="BU1957" i="64"/>
  <c r="BV1954" i="64" s="1"/>
  <c r="BV1959" i="64" l="1"/>
  <c r="BV1957" i="64"/>
  <c r="BW1954" i="64" s="1"/>
  <c r="BW1959" i="64" l="1"/>
  <c r="BW1957" i="64"/>
  <c r="BX1954" i="64" s="1"/>
  <c r="BX1959" i="64" l="1"/>
  <c r="BX1957" i="64"/>
  <c r="BY1954" i="64" s="1"/>
  <c r="BY1959" i="64" l="1"/>
  <c r="BY1957" i="64"/>
  <c r="BZ1954" i="64" s="1"/>
  <c r="BZ1959" i="64" l="1"/>
  <c r="BZ1957" i="64"/>
  <c r="O1957" i="64" s="1"/>
  <c r="CA1954" i="64" l="1"/>
  <c r="CA1959" i="64" l="1"/>
  <c r="CA1957" i="64"/>
  <c r="CB1954" i="64" s="1"/>
  <c r="CB1959" i="64" l="1"/>
  <c r="CB1957" i="64"/>
  <c r="CC1954" i="64" s="1"/>
  <c r="CC1959" i="64" l="1"/>
  <c r="CC1957" i="64"/>
  <c r="CD1954" i="64" s="1"/>
  <c r="CD1959" i="64" l="1"/>
  <c r="CD1957" i="64"/>
  <c r="CE1954" i="64" s="1"/>
  <c r="CE1959" i="64" l="1"/>
  <c r="CE1957" i="64"/>
  <c r="CF1954" i="64" s="1"/>
  <c r="CF1959" i="64" l="1"/>
  <c r="CF1957" i="64"/>
  <c r="CG1954" i="64" s="1"/>
  <c r="CG1959" i="64" l="1"/>
  <c r="CG1957" i="64"/>
  <c r="CH1954" i="64" s="1"/>
  <c r="CH1959" i="64" l="1"/>
  <c r="CH1957" i="64"/>
  <c r="CI1954" i="64" s="1"/>
  <c r="CI1959" i="64" l="1"/>
  <c r="CI1957" i="64"/>
  <c r="CJ1954" i="64" s="1"/>
  <c r="CJ1959" i="64" l="1"/>
  <c r="CJ1957" i="64"/>
  <c r="CK1954" i="64" s="1"/>
  <c r="CK1959" i="64" l="1"/>
  <c r="CK1957" i="64"/>
  <c r="CL1954" i="64" s="1"/>
  <c r="CL1959" i="64" l="1"/>
  <c r="CL1957" i="64"/>
  <c r="P1957" i="64" s="1"/>
  <c r="CO1954" i="64" l="1"/>
  <c r="CO1959" i="64" s="1"/>
  <c r="J1927" i="64"/>
  <c r="CO1957" i="64" l="1"/>
  <c r="CP1954" i="64" s="1"/>
  <c r="CP1959" i="64" s="1"/>
  <c r="CP1957" i="64" l="1"/>
  <c r="CQ1954" i="64" s="1"/>
  <c r="CQ1959" i="64" s="1"/>
  <c r="CQ1957" i="64" l="1"/>
  <c r="CR1954" i="64" s="1"/>
  <c r="CR1959" i="64" s="1"/>
  <c r="CR1957" i="64" l="1"/>
  <c r="CS1954" i="64" l="1"/>
  <c r="CS1959" i="64" s="1"/>
  <c r="L1954" i="64"/>
  <c r="CS1957" i="64" l="1"/>
  <c r="CT1954" i="64" s="1"/>
  <c r="CT1959" i="64" s="1"/>
  <c r="CT1957" i="64" l="1"/>
  <c r="CU1954" i="64" s="1"/>
  <c r="CU1959" i="64" s="1"/>
  <c r="CU1957" i="64" l="1"/>
  <c r="CV1954" i="64" s="1"/>
  <c r="CV1959" i="64" s="1"/>
  <c r="CV1957" i="64" l="1"/>
  <c r="CW1954" i="64" s="1"/>
  <c r="CW1959" i="64" s="1"/>
  <c r="M1954" i="64" l="1"/>
  <c r="CW1957" i="64"/>
  <c r="CX1954" i="64" s="1"/>
  <c r="CX1959" i="64" s="1"/>
  <c r="CX1957" i="64" l="1"/>
  <c r="CY1954" i="64" s="1"/>
  <c r="CY1959" i="64" s="1"/>
  <c r="CY1957" i="64" l="1"/>
  <c r="CZ1954" i="64" s="1"/>
  <c r="CZ1959" i="64" s="1"/>
  <c r="CZ1957" i="64" l="1"/>
  <c r="DA1954" i="64" s="1"/>
  <c r="DA1959" i="64" s="1"/>
  <c r="N1954" i="64" l="1"/>
  <c r="DA1957" i="64"/>
  <c r="DB1954" i="64" s="1"/>
  <c r="DB1959" i="64" s="1"/>
  <c r="CO1550" i="64"/>
  <c r="CO1564" i="64" l="1"/>
  <c r="CO1556" i="64"/>
  <c r="CO1559" i="64"/>
  <c r="DB1957" i="64"/>
  <c r="DC1954" i="64" s="1"/>
  <c r="DC1959" i="64" s="1"/>
  <c r="DC1957" i="64" l="1"/>
  <c r="DD1954" i="64" s="1"/>
  <c r="DD1959" i="64" s="1"/>
  <c r="DD1957" i="64" l="1"/>
  <c r="DE1954" i="64" s="1"/>
  <c r="DE1959" i="64" s="1"/>
  <c r="O1954" i="64" l="1"/>
  <c r="DE1957" i="64"/>
  <c r="DF1954" i="64" s="1"/>
  <c r="DF1959" i="64" s="1"/>
  <c r="DF1957" i="64" l="1"/>
  <c r="DG1954" i="64" s="1"/>
  <c r="DG1959" i="64" s="1"/>
  <c r="DG1957" i="64" l="1"/>
  <c r="DH1954" i="64" s="1"/>
  <c r="DH1959" i="64" s="1"/>
  <c r="DH1957" i="64" l="1"/>
  <c r="DI1954" i="64" s="1"/>
  <c r="DI1959" i="64" s="1"/>
  <c r="P1954" i="64" l="1"/>
  <c r="DI1957" i="64"/>
  <c r="DJ1954" i="64" s="1"/>
  <c r="DJ1959" i="64" s="1"/>
  <c r="DJ1957" i="64" l="1"/>
  <c r="DK1954" i="64" s="1"/>
  <c r="DK1959" i="64" s="1"/>
  <c r="DK1957" i="64" l="1"/>
  <c r="DL1954" i="64" s="1"/>
  <c r="DL1957" i="64" l="1"/>
  <c r="DL1959" i="64"/>
  <c r="G1213" i="64"/>
  <c r="K1959" i="64" l="1"/>
  <c r="L1959" i="64"/>
  <c r="M1959" i="64"/>
  <c r="N1959" i="64"/>
  <c r="O1959" i="64"/>
  <c r="P1959" i="64"/>
  <c r="K6" i="206"/>
  <c r="K28" i="206"/>
  <c r="K27" i="206"/>
  <c r="G1261" i="64"/>
  <c r="G1718"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2" i="64"/>
  <c r="K1722" i="64" s="1"/>
  <c r="CO1505" i="64" l="1"/>
  <c r="CO1512" i="64" l="1"/>
  <c r="CO1922" i="64" l="1"/>
  <c r="CO1927" i="64" s="1"/>
  <c r="CO2499" i="64" l="1"/>
  <c r="CO2501" i="64" s="1"/>
  <c r="CP2499" i="64" l="1"/>
  <c r="CQ2499" i="64" l="1"/>
  <c r="CP2501" i="64"/>
  <c r="CR2499" i="64" l="1"/>
  <c r="CQ2501" i="64"/>
  <c r="CR2501" i="64" l="1"/>
  <c r="CS2499" i="64"/>
  <c r="CT2499" i="64" l="1"/>
  <c r="CS2501" i="64"/>
  <c r="CU2499" i="64" l="1"/>
  <c r="CT2501" i="64"/>
  <c r="CU2501" i="64" l="1"/>
  <c r="CV2499" i="64"/>
  <c r="CV2501" i="64" l="1"/>
  <c r="CW2499" i="64"/>
  <c r="CW2501" i="64" l="1"/>
  <c r="CX2499" i="64"/>
  <c r="CY2499" i="64" l="1"/>
  <c r="CX2501" i="64"/>
  <c r="CZ2499" i="64" l="1"/>
  <c r="CY2501" i="64"/>
  <c r="DA2499" i="64" l="1"/>
  <c r="CZ2501" i="64"/>
  <c r="DA2501" i="64" l="1"/>
  <c r="DB2499" i="64"/>
  <c r="DC2499" i="64" l="1"/>
  <c r="DB2501" i="64"/>
  <c r="DC2501" i="64" l="1"/>
  <c r="DD2499" i="64"/>
  <c r="DE2499" i="64" l="1"/>
  <c r="DD2501" i="64"/>
  <c r="DF2499" i="64" l="1"/>
  <c r="DE2501" i="64"/>
  <c r="DF2501" i="64" l="1"/>
  <c r="DG2499" i="64"/>
  <c r="DH2499" i="64" l="1"/>
  <c r="DG2501" i="64"/>
  <c r="DH2501" i="64" l="1"/>
  <c r="DI2499" i="64"/>
  <c r="DI2501" i="64" l="1"/>
  <c r="DJ2499" i="64"/>
  <c r="DJ2501" i="64" l="1"/>
  <c r="DK2499" i="64"/>
  <c r="DK2501" i="64" l="1"/>
  <c r="DL2499" i="64"/>
  <c r="DL2501" i="64" s="1"/>
  <c r="CP2521" i="64" l="1"/>
  <c r="CP2524" i="64" s="1"/>
  <c r="CX2521" i="64"/>
  <c r="CX2524" i="64" s="1"/>
  <c r="DF2521" i="64"/>
  <c r="DF2524" i="64" s="1"/>
  <c r="CQ2521" i="64"/>
  <c r="CQ2524" i="64" s="1"/>
  <c r="CY2521" i="64"/>
  <c r="CY2524" i="64" s="1"/>
  <c r="DG2521" i="64"/>
  <c r="DG2524" i="64" s="1"/>
  <c r="CR2521" i="64"/>
  <c r="CR2524" i="64" s="1"/>
  <c r="CZ2521" i="64"/>
  <c r="CZ2524" i="64" s="1"/>
  <c r="DH2521" i="64"/>
  <c r="DH2524" i="64" s="1"/>
  <c r="CS2521" i="64"/>
  <c r="CS2524" i="64" s="1"/>
  <c r="DA2521" i="64"/>
  <c r="DA2524" i="64" s="1"/>
  <c r="DI2521" i="64"/>
  <c r="DI2524" i="64" s="1"/>
  <c r="CT2521" i="64"/>
  <c r="CT2524" i="64" s="1"/>
  <c r="DB2521" i="64"/>
  <c r="DB2524" i="64" s="1"/>
  <c r="DJ2521" i="64"/>
  <c r="DJ2524" i="64" s="1"/>
  <c r="CU2521" i="64"/>
  <c r="CU2524" i="64" s="1"/>
  <c r="DC2521" i="64"/>
  <c r="DC2524" i="64" s="1"/>
  <c r="DK2521" i="64"/>
  <c r="DK2524" i="64" s="1"/>
  <c r="CV2521" i="64"/>
  <c r="CV2524" i="64" s="1"/>
  <c r="DD2521" i="64"/>
  <c r="DD2524" i="64" s="1"/>
  <c r="DL2521" i="64"/>
  <c r="DL2524" i="64" s="1"/>
  <c r="CO2521" i="64"/>
  <c r="CO2524" i="64" s="1"/>
  <c r="CW2521" i="64"/>
  <c r="CW2524" i="64" s="1"/>
  <c r="DE2521" i="64"/>
  <c r="DE2524" i="64" s="1"/>
  <c r="L1922" i="64" l="1"/>
  <c r="CS1923" i="64" a="1"/>
  <c r="CS1923" i="64" s="1"/>
  <c r="CT1923" i="64" a="1"/>
  <c r="CT1923" i="64" s="1"/>
  <c r="CU1923" i="64" a="1"/>
  <c r="CU1923" i="64" s="1"/>
  <c r="CV1923" i="64" a="1"/>
  <c r="CV1923" i="64" s="1"/>
  <c r="CW1923" i="64" a="1"/>
  <c r="CW1923" i="64" s="1"/>
  <c r="CX1923" i="64" a="1"/>
  <c r="CX1923" i="64" s="1"/>
  <c r="CY1923" i="64" a="1"/>
  <c r="CY1923" i="64" s="1"/>
  <c r="CZ1923" i="64" a="1"/>
  <c r="CZ1923" i="64" s="1"/>
  <c r="DA1923" i="64" a="1"/>
  <c r="DA1923" i="64" s="1"/>
  <c r="DB1923" i="64" a="1"/>
  <c r="DB1923" i="64" s="1"/>
  <c r="DC1923" i="64" a="1"/>
  <c r="DC1923" i="64" s="1"/>
  <c r="DD1923" i="64" a="1"/>
  <c r="DD1923" i="64" s="1"/>
  <c r="DE1923" i="64" a="1"/>
  <c r="DE1923" i="64" s="1"/>
  <c r="DF1923" i="64" a="1"/>
  <c r="DF1923" i="64" s="1"/>
  <c r="DG1923" i="64" a="1"/>
  <c r="DG1923" i="64" s="1"/>
  <c r="DH1923" i="64" a="1"/>
  <c r="DH1923" i="64" s="1"/>
  <c r="DI1923" i="64" a="1"/>
  <c r="DI1923" i="64" s="1"/>
  <c r="DJ1923" i="64" a="1"/>
  <c r="DJ1923" i="64" s="1"/>
  <c r="DK1923" i="64" a="1"/>
  <c r="DK1923" i="64" s="1"/>
  <c r="DL1923" i="64" a="1"/>
  <c r="DL1923" i="64" s="1"/>
  <c r="DG46" i="861" l="1"/>
  <c r="CW46" i="861"/>
  <c r="CP46" i="861"/>
  <c r="DC46" i="861"/>
  <c r="CS46" i="861"/>
  <c r="DA46" i="861"/>
  <c r="CQ46" i="861"/>
  <c r="CV46" i="861"/>
  <c r="DL46" i="861"/>
  <c r="CY46" i="861"/>
  <c r="CT46" i="861"/>
  <c r="CO46" i="861"/>
  <c r="DB46" i="861"/>
  <c r="CR46" i="861"/>
  <c r="DJ46" i="861"/>
  <c r="DE46" i="861"/>
  <c r="CZ46" i="861"/>
  <c r="CU46" i="861"/>
  <c r="DH46" i="861"/>
  <c r="CX46" i="861"/>
  <c r="DK46" i="861"/>
  <c r="DF46" i="861"/>
  <c r="DI46" i="861"/>
  <c r="DD46" i="861"/>
  <c r="DD87" i="861" l="1"/>
  <c r="CX87" i="861"/>
  <c r="CR87" i="861"/>
  <c r="DI87" i="861"/>
  <c r="DC87" i="861"/>
  <c r="CW87" i="861"/>
  <c r="CQ87" i="861"/>
  <c r="DH87" i="861"/>
  <c r="DB87" i="861"/>
  <c r="CV87" i="861"/>
  <c r="CP87" i="861"/>
  <c r="DG87" i="861"/>
  <c r="DA87" i="861"/>
  <c r="CU87" i="861"/>
  <c r="CO87" i="861"/>
  <c r="CO51" i="861"/>
  <c r="CO52" i="861" s="1"/>
  <c r="CO53" i="861" s="1"/>
  <c r="DF87" i="861"/>
  <c r="CZ87" i="861"/>
  <c r="CT87" i="861"/>
  <c r="DK87" i="861"/>
  <c r="DE87" i="861"/>
  <c r="CY87" i="861"/>
  <c r="CS87" i="861"/>
  <c r="DJ87" i="861"/>
  <c r="DL87" i="861"/>
  <c r="CO83" i="861" l="1"/>
  <c r="CO88" i="861" s="1"/>
  <c r="CO54" i="861"/>
  <c r="CO76" i="861"/>
  <c r="CO77" i="861" l="1"/>
  <c r="CN62" i="861" l="1"/>
  <c r="CN64" i="861" s="1"/>
  <c r="CN79" i="861" s="1"/>
  <c r="CP43" i="861" l="1"/>
  <c r="CP51" i="861" s="1"/>
  <c r="CO70" i="861"/>
  <c r="CO72" i="861" s="1"/>
  <c r="CP52" i="861" l="1"/>
  <c r="CP53" i="861" s="1"/>
  <c r="CP70" i="861" l="1"/>
  <c r="CP72" i="861" s="1"/>
  <c r="CP76" i="861"/>
  <c r="CP83" i="861"/>
  <c r="CP88" i="861" s="1"/>
  <c r="CP54" i="861"/>
  <c r="CQ43" i="861" l="1"/>
  <c r="CQ51" i="861" s="1"/>
  <c r="CP77" i="861"/>
  <c r="CQ70" i="861" l="1"/>
  <c r="CQ72" i="861" s="1"/>
  <c r="CQ52" i="861"/>
  <c r="CQ53" i="861" s="1"/>
  <c r="CQ54" i="861" l="1"/>
  <c r="CQ83" i="861"/>
  <c r="CQ88" i="861" s="1"/>
  <c r="CQ76" i="861"/>
  <c r="CR43" i="861"/>
  <c r="CR51" i="861" s="1"/>
  <c r="CR52" i="861" l="1"/>
  <c r="CR53" i="861" s="1"/>
  <c r="CR76" i="861" s="1"/>
  <c r="CR77" i="861" s="1"/>
  <c r="CR70" i="861"/>
  <c r="CR72" i="861" s="1"/>
  <c r="CQ77" i="861"/>
  <c r="CS43" i="861" l="1"/>
  <c r="CS51" i="861" s="1"/>
  <c r="CR54" i="861"/>
  <c r="CR83" i="861"/>
  <c r="CR88" i="861" s="1"/>
  <c r="CS52" i="861" l="1"/>
  <c r="CS53" i="861" s="1"/>
  <c r="CS70" i="861"/>
  <c r="CS72" i="861" s="1"/>
  <c r="CT43" i="861" l="1"/>
  <c r="CT51" i="861" s="1"/>
  <c r="CS54" i="861"/>
  <c r="CS83" i="861"/>
  <c r="CS88" i="861" s="1"/>
  <c r="CS76" i="861"/>
  <c r="CS77" i="861" l="1"/>
  <c r="CT52" i="861"/>
  <c r="CT53" i="861" s="1"/>
  <c r="CT70" i="861"/>
  <c r="CT72" i="861" s="1"/>
  <c r="CU43" i="861" l="1"/>
  <c r="CU51" i="861" s="1"/>
  <c r="CT54" i="861"/>
  <c r="CT83" i="861"/>
  <c r="CT88" i="861" s="1"/>
  <c r="CT76" i="861"/>
  <c r="CT77" i="861" s="1"/>
  <c r="CU70" i="861" l="1"/>
  <c r="CU72" i="861" s="1"/>
  <c r="CU52" i="861"/>
  <c r="CU53" i="861" s="1"/>
  <c r="CU76" i="861" l="1"/>
  <c r="CU54" i="861"/>
  <c r="CU83" i="861"/>
  <c r="CU88" i="861" s="1"/>
  <c r="CV43" i="861"/>
  <c r="CV51" i="861" s="1"/>
  <c r="CV52" i="861" l="1"/>
  <c r="CV53" i="861" s="1"/>
  <c r="CV76" i="861" s="1"/>
  <c r="CV77" i="861" s="1"/>
  <c r="CV70" i="861"/>
  <c r="CV72" i="861" s="1"/>
  <c r="CU77" i="861"/>
  <c r="CW43" i="861" l="1"/>
  <c r="CW51" i="861" s="1"/>
  <c r="CV83" i="861"/>
  <c r="CV88" i="861" s="1"/>
  <c r="CV54" i="861"/>
  <c r="CW70" i="861" l="1"/>
  <c r="CW72" i="861" s="1"/>
  <c r="CW52" i="861"/>
  <c r="CW53" i="861" s="1"/>
  <c r="CW83" i="861" l="1"/>
  <c r="CW88" i="861" s="1"/>
  <c r="CW54" i="861"/>
  <c r="CW76" i="861"/>
  <c r="CW77" i="861" s="1"/>
  <c r="CX43" i="861"/>
  <c r="CX51" i="861" s="1"/>
  <c r="CX70" i="861" l="1"/>
  <c r="CX72" i="861" s="1"/>
  <c r="CX52" i="861"/>
  <c r="CX53" i="861" s="1"/>
  <c r="CX76" i="861" s="1"/>
  <c r="CX77" i="861" s="1"/>
  <c r="CX83" i="861" l="1"/>
  <c r="CX88" i="861" s="1"/>
  <c r="CX54" i="861"/>
  <c r="CY43" i="861"/>
  <c r="CY51" i="861" s="1"/>
  <c r="CY52" i="861" l="1"/>
  <c r="CY53" i="861" s="1"/>
  <c r="CY70" i="861"/>
  <c r="CY72" i="861" s="1"/>
  <c r="CZ43" i="861" l="1"/>
  <c r="CZ51" i="861" s="1"/>
  <c r="CY76" i="861"/>
  <c r="CY77" i="861" s="1"/>
  <c r="CY54" i="861"/>
  <c r="CY83" i="861"/>
  <c r="CY88" i="861" s="1"/>
  <c r="CZ52" i="861" l="1"/>
  <c r="CZ53" i="861" s="1"/>
  <c r="CZ76" i="861" s="1"/>
  <c r="CZ77" i="861" s="1"/>
  <c r="CZ70" i="861"/>
  <c r="CZ72" i="861" s="1"/>
  <c r="DA43" i="861" l="1"/>
  <c r="DA51" i="861" s="1"/>
  <c r="CZ83" i="861"/>
  <c r="CZ88" i="861" s="1"/>
  <c r="CZ54" i="861"/>
  <c r="DA70" i="861" l="1"/>
  <c r="DA72" i="861" s="1"/>
  <c r="DA52" i="861"/>
  <c r="DA53" i="861" s="1"/>
  <c r="DA54" i="861" l="1"/>
  <c r="DA83" i="861"/>
  <c r="DA88" i="861" s="1"/>
  <c r="DA76" i="861"/>
  <c r="DA77" i="861" s="1"/>
  <c r="DB43" i="861"/>
  <c r="DB51" i="861" s="1"/>
  <c r="DB70" i="861" l="1"/>
  <c r="DB72" i="861" s="1"/>
  <c r="DB52" i="861"/>
  <c r="DB53" i="861" s="1"/>
  <c r="DB76" i="861" s="1"/>
  <c r="DB77" i="861" s="1"/>
  <c r="DB83" i="861" l="1"/>
  <c r="DB88" i="861" s="1"/>
  <c r="DB54" i="861"/>
  <c r="DC43" i="861"/>
  <c r="DC51" i="861" s="1"/>
  <c r="DC70" i="861" l="1"/>
  <c r="DC72" i="861" s="1"/>
  <c r="DC52" i="861"/>
  <c r="DC53" i="861" s="1"/>
  <c r="DC76" i="861" l="1"/>
  <c r="DC77" i="861" s="1"/>
  <c r="DC54" i="861"/>
  <c r="DC83" i="861"/>
  <c r="DC88" i="861" s="1"/>
  <c r="DD43" i="861"/>
  <c r="DD51" i="861" s="1"/>
  <c r="DD70" i="861" l="1"/>
  <c r="DD72" i="861" s="1"/>
  <c r="DD52" i="861"/>
  <c r="DD53" i="861" s="1"/>
  <c r="DD76" i="861" l="1"/>
  <c r="DD77" i="861" s="1"/>
  <c r="DD54" i="861"/>
  <c r="DD83" i="861"/>
  <c r="DD88" i="861" s="1"/>
  <c r="DE43" i="861"/>
  <c r="DE51" i="861" s="1"/>
  <c r="DE52" i="861" l="1"/>
  <c r="DE53" i="861" s="1"/>
  <c r="DE76" i="861" s="1"/>
  <c r="DE77" i="861" s="1"/>
  <c r="DE70" i="861"/>
  <c r="DE72" i="861" s="1"/>
  <c r="DF43" i="861" l="1"/>
  <c r="DF51" i="861" s="1"/>
  <c r="DE83" i="861"/>
  <c r="DE88" i="861" s="1"/>
  <c r="DE54" i="861"/>
  <c r="DF70" i="861" l="1"/>
  <c r="DF72" i="861" s="1"/>
  <c r="DF52" i="861"/>
  <c r="DF53" i="861" s="1"/>
  <c r="DF76" i="861" l="1"/>
  <c r="DF77" i="861" s="1"/>
  <c r="DF83" i="861"/>
  <c r="DF88" i="861" s="1"/>
  <c r="DF54" i="861"/>
  <c r="DG43" i="861"/>
  <c r="DG51" i="861" s="1"/>
  <c r="DG70" i="861" l="1"/>
  <c r="DG72" i="861" s="1"/>
  <c r="DG52" i="861"/>
  <c r="DG53" i="861" s="1"/>
  <c r="DG83" i="861" l="1"/>
  <c r="DG88" i="861" s="1"/>
  <c r="DG54" i="861"/>
  <c r="DG76" i="861"/>
  <c r="DH43" i="861"/>
  <c r="DH51" i="861" s="1"/>
  <c r="DH70" i="861" l="1"/>
  <c r="DH72" i="861" s="1"/>
  <c r="DG77" i="861"/>
  <c r="DH52" i="861"/>
  <c r="DH53" i="861" s="1"/>
  <c r="DH54" i="861" l="1"/>
  <c r="DH83" i="861"/>
  <c r="DH88" i="861" s="1"/>
  <c r="DH76" i="861"/>
  <c r="DH77" i="861" s="1"/>
  <c r="DI43" i="861"/>
  <c r="DI51" i="861" s="1"/>
  <c r="DI70" i="861" l="1"/>
  <c r="DI72" i="861" s="1"/>
  <c r="DI52" i="861"/>
  <c r="DI53" i="861" s="1"/>
  <c r="DI76" i="861" s="1"/>
  <c r="DI77" i="861" s="1"/>
  <c r="DI83" i="861" l="1"/>
  <c r="DI88" i="861" s="1"/>
  <c r="DI54" i="861"/>
  <c r="DJ43" i="861"/>
  <c r="DJ51" i="861" s="1"/>
  <c r="DJ52" i="861" l="1"/>
  <c r="DJ53" i="861" s="1"/>
  <c r="DJ70" i="861"/>
  <c r="DJ72" i="861" s="1"/>
  <c r="DJ76" i="861" l="1"/>
  <c r="DJ77" i="861" s="1"/>
  <c r="DJ83" i="861"/>
  <c r="DJ88" i="861" s="1"/>
  <c r="DJ54" i="861"/>
  <c r="DK43" i="861"/>
  <c r="DK51" i="861" s="1"/>
  <c r="DK52" i="861" l="1"/>
  <c r="DK53" i="861" s="1"/>
  <c r="DK70" i="861"/>
  <c r="DK72" i="861" s="1"/>
  <c r="DL70" i="861" l="1"/>
  <c r="DL72" i="861" s="1"/>
  <c r="DL43" i="861"/>
  <c r="DL51" i="861" s="1"/>
  <c r="DK76" i="861"/>
  <c r="DK77" i="861" s="1"/>
  <c r="DK83" i="861"/>
  <c r="DK88" i="861" s="1"/>
  <c r="DK54" i="861"/>
  <c r="DL52" i="861" l="1"/>
  <c r="DL53" i="861" s="1"/>
  <c r="DL83" i="861" l="1"/>
  <c r="DL88" i="861" s="1"/>
  <c r="DL54" i="861"/>
  <c r="DL76" i="861"/>
  <c r="DL77" i="861" s="1"/>
  <c r="CO95" i="861"/>
  <c r="CO97" i="861" s="1"/>
  <c r="CO58" i="861" s="1"/>
  <c r="CP95" i="861"/>
  <c r="CP97" i="861" s="1"/>
  <c r="CQ95" i="861"/>
  <c r="CQ97" i="861" s="1"/>
  <c r="CR95" i="861"/>
  <c r="CR97" i="861" s="1"/>
  <c r="CS95" i="861"/>
  <c r="CS97" i="861" s="1"/>
  <c r="CT95" i="861"/>
  <c r="CT97" i="861" s="1"/>
  <c r="CU95" i="861"/>
  <c r="CU97" i="861" s="1"/>
  <c r="CV95" i="861"/>
  <c r="CV97" i="861" s="1"/>
  <c r="CW95" i="861"/>
  <c r="CW97" i="861" s="1"/>
  <c r="CX95" i="861"/>
  <c r="CX97" i="861" s="1"/>
  <c r="CY95" i="861"/>
  <c r="CY97" i="861" s="1"/>
  <c r="CZ95" i="861"/>
  <c r="CZ97" i="861" s="1"/>
  <c r="DA95" i="861"/>
  <c r="DA97" i="861" s="1"/>
  <c r="DB95" i="861"/>
  <c r="DB97" i="861" s="1"/>
  <c r="DC95" i="861"/>
  <c r="DC97" i="861" s="1"/>
  <c r="DD95" i="861"/>
  <c r="DD97" i="861" s="1"/>
  <c r="DE95" i="861"/>
  <c r="DE97" i="861" s="1"/>
  <c r="DF95" i="861"/>
  <c r="DF97" i="861" s="1"/>
  <c r="DG95" i="861"/>
  <c r="DG97" i="861" s="1"/>
  <c r="DH95" i="861"/>
  <c r="DH97" i="861" s="1"/>
  <c r="DI95" i="861"/>
  <c r="DI97" i="861" s="1"/>
  <c r="DJ95" i="861"/>
  <c r="DJ97" i="861" s="1"/>
  <c r="DK95" i="861"/>
  <c r="DK97" i="861" s="1"/>
  <c r="DL95" i="861"/>
  <c r="DL97" i="861" l="1"/>
  <c r="CO59" i="861"/>
  <c r="CO64" i="861" s="1"/>
  <c r="CO79" i="861" s="1"/>
  <c r="CP58" i="861"/>
  <c r="CP59" i="861" l="1"/>
  <c r="CP64" i="861" s="1"/>
  <c r="CP79" i="861" s="1"/>
  <c r="CQ58" i="861"/>
  <c r="CQ59" i="861" l="1"/>
  <c r="CQ64" i="861" s="1"/>
  <c r="CQ79" i="861" s="1"/>
  <c r="CR58" i="861"/>
  <c r="CS58" i="861" l="1"/>
  <c r="CR59" i="861"/>
  <c r="CR64" i="861" s="1"/>
  <c r="CR79" i="861" s="1"/>
  <c r="CS59" i="861" l="1"/>
  <c r="CS64" i="861" s="1"/>
  <c r="CS79" i="861" s="1"/>
  <c r="CT58" i="861"/>
  <c r="CT59" i="861" l="1"/>
  <c r="CT64" i="861" s="1"/>
  <c r="CT79" i="861" s="1"/>
  <c r="CU58" i="861"/>
  <c r="CU59" i="861" l="1"/>
  <c r="CU64" i="861" s="1"/>
  <c r="CU79" i="861" s="1"/>
  <c r="CV58" i="861"/>
  <c r="CV59" i="861" l="1"/>
  <c r="CV64" i="861" s="1"/>
  <c r="CV79" i="861" s="1"/>
  <c r="CW58" i="861"/>
  <c r="CW59" i="861" l="1"/>
  <c r="CW64" i="861" s="1"/>
  <c r="CW79" i="861" s="1"/>
  <c r="CX58" i="861"/>
  <c r="CX59" i="861" l="1"/>
  <c r="CX64" i="861" s="1"/>
  <c r="CX79" i="861" s="1"/>
  <c r="CY58" i="861"/>
  <c r="CY59" i="861" l="1"/>
  <c r="CY64" i="861" s="1"/>
  <c r="CY79" i="861" s="1"/>
  <c r="CZ58" i="861"/>
  <c r="DA58" i="861" l="1"/>
  <c r="CZ59" i="861"/>
  <c r="CZ64" i="861" s="1"/>
  <c r="CZ79" i="861" s="1"/>
  <c r="DA59" i="861" l="1"/>
  <c r="DA64" i="861" s="1"/>
  <c r="DA79" i="861" s="1"/>
  <c r="DB58" i="861"/>
  <c r="DB59" i="861" l="1"/>
  <c r="DB64" i="861" s="1"/>
  <c r="DB79" i="861" s="1"/>
  <c r="DC58" i="861"/>
  <c r="DC59" i="861" l="1"/>
  <c r="DC64" i="861" s="1"/>
  <c r="DC79" i="861" s="1"/>
  <c r="DD58" i="861"/>
  <c r="DD59" i="861" l="1"/>
  <c r="DD64" i="861" s="1"/>
  <c r="DD79" i="861" s="1"/>
  <c r="DE58" i="861"/>
  <c r="DE59" i="861" l="1"/>
  <c r="DE64" i="861" s="1"/>
  <c r="DE79" i="861" s="1"/>
  <c r="DF58" i="861"/>
  <c r="DG58" i="861" l="1"/>
  <c r="DF59" i="861"/>
  <c r="DF64" i="861" s="1"/>
  <c r="DF79" i="861" s="1"/>
  <c r="DG59" i="861" l="1"/>
  <c r="DG64" i="861" s="1"/>
  <c r="DG79" i="861" s="1"/>
  <c r="DH58" i="861"/>
  <c r="DI58" i="861" l="1"/>
  <c r="DH59" i="861"/>
  <c r="DH64" i="861" s="1"/>
  <c r="DH79" i="861" s="1"/>
  <c r="DI59" i="861" l="1"/>
  <c r="DI64" i="861" s="1"/>
  <c r="DI79" i="861" s="1"/>
  <c r="DJ58" i="861"/>
  <c r="DK58" i="861" l="1"/>
  <c r="DJ59" i="861"/>
  <c r="DJ64" i="861" s="1"/>
  <c r="DJ79" i="861" s="1"/>
  <c r="DK59" i="861" l="1"/>
  <c r="DK64" i="861" s="1"/>
  <c r="DK79" i="861" s="1"/>
  <c r="DL58" i="861"/>
  <c r="DL59" i="861" s="1"/>
  <c r="DL64" i="861" s="1"/>
  <c r="DL79" i="861" s="1"/>
  <c r="S18" i="861"/>
  <c r="T18" i="861"/>
  <c r="U18" i="861"/>
  <c r="V18" i="861"/>
  <c r="W18" i="861"/>
  <c r="X18" i="861"/>
  <c r="Y18" i="861"/>
  <c r="Z18" i="861"/>
  <c r="AA18" i="861"/>
  <c r="AB18" i="861"/>
  <c r="AC18" i="861"/>
  <c r="AD18" i="861"/>
  <c r="AE18" i="861"/>
  <c r="AF18" i="861"/>
  <c r="AG18" i="861"/>
  <c r="AH18" i="861"/>
  <c r="AI18" i="861"/>
  <c r="AJ18" i="861"/>
  <c r="AK18" i="861"/>
  <c r="AL18" i="861"/>
  <c r="AM18" i="861"/>
  <c r="AN18" i="861"/>
  <c r="AO18" i="861"/>
  <c r="AP18" i="861"/>
  <c r="AQ18" i="861"/>
  <c r="AR18" i="861"/>
  <c r="AS18" i="861"/>
  <c r="AT18" i="861"/>
  <c r="AU18" i="861"/>
  <c r="AV18" i="861"/>
  <c r="AW18" i="861"/>
  <c r="AX18" i="861"/>
  <c r="AY18" i="861"/>
  <c r="AZ18" i="861"/>
  <c r="BA18" i="861"/>
  <c r="BB18" i="861"/>
  <c r="BC18" i="861"/>
  <c r="BD18" i="861"/>
  <c r="BE18" i="861"/>
  <c r="BF18" i="861"/>
  <c r="BG18" i="861"/>
  <c r="BH18" i="861"/>
  <c r="BI18" i="861"/>
  <c r="BJ18" i="861"/>
  <c r="BK18" i="861"/>
  <c r="BL18" i="861"/>
  <c r="BM18" i="861"/>
  <c r="BN18" i="861"/>
  <c r="BO18" i="861"/>
  <c r="BP18" i="861"/>
  <c r="BQ18" i="861"/>
  <c r="BR18" i="861"/>
  <c r="BS18" i="861"/>
  <c r="BT18" i="861"/>
  <c r="BU18" i="861"/>
  <c r="BV18" i="861"/>
  <c r="BW18" i="861"/>
  <c r="BX18" i="861"/>
  <c r="BY18" i="861"/>
  <c r="BZ18" i="861"/>
  <c r="CA18" i="861"/>
  <c r="CB18" i="861"/>
  <c r="CC18" i="861"/>
  <c r="CD18" i="861"/>
  <c r="CE18" i="861"/>
  <c r="CF18" i="861"/>
  <c r="CG18" i="861"/>
  <c r="CH18" i="861"/>
  <c r="CI18" i="861"/>
  <c r="CJ18" i="861"/>
  <c r="CK18" i="861"/>
  <c r="CL18" i="861"/>
  <c r="S23" i="861"/>
  <c r="T23" i="861"/>
  <c r="T28" i="861" s="1"/>
  <c r="T29" i="861" s="1"/>
  <c r="U23" i="861"/>
  <c r="V23" i="861"/>
  <c r="V28" i="861" s="1"/>
  <c r="V29" i="861" s="1"/>
  <c r="W23" i="861"/>
  <c r="W28" i="861" s="1"/>
  <c r="W29" i="861" s="1"/>
  <c r="X23" i="861"/>
  <c r="Y23" i="861"/>
  <c r="Z23" i="861"/>
  <c r="AA23" i="861"/>
  <c r="AB23" i="861"/>
  <c r="AC23" i="861"/>
  <c r="AD23" i="861"/>
  <c r="AE23" i="861"/>
  <c r="AF23" i="861"/>
  <c r="AG23" i="861"/>
  <c r="AH23" i="861"/>
  <c r="AI23" i="861"/>
  <c r="AJ23" i="861"/>
  <c r="AJ28" i="861" s="1"/>
  <c r="AJ29" i="861" s="1"/>
  <c r="AK23" i="861"/>
  <c r="AL23" i="861"/>
  <c r="AL28" i="861" s="1"/>
  <c r="AL29" i="861" s="1"/>
  <c r="AM23" i="861"/>
  <c r="AN23" i="861"/>
  <c r="AO23" i="861"/>
  <c r="AP23" i="861"/>
  <c r="AQ23" i="861"/>
  <c r="AR23" i="861"/>
  <c r="AS23" i="861"/>
  <c r="AT23" i="861"/>
  <c r="AU23" i="861"/>
  <c r="AV23" i="861"/>
  <c r="AW23" i="861"/>
  <c r="AX23" i="861"/>
  <c r="AY23" i="861"/>
  <c r="AZ23" i="861"/>
  <c r="AZ28" i="861" s="1"/>
  <c r="AZ29" i="861" s="1"/>
  <c r="BA23" i="861"/>
  <c r="BB23" i="861"/>
  <c r="BB28" i="861" s="1"/>
  <c r="BB29" i="861" s="1"/>
  <c r="BC23" i="861"/>
  <c r="BD23" i="861"/>
  <c r="BE23" i="861"/>
  <c r="BF23" i="861"/>
  <c r="BG23" i="861"/>
  <c r="BH23" i="861"/>
  <c r="BI23" i="861"/>
  <c r="BJ23" i="861"/>
  <c r="BK23" i="861"/>
  <c r="BL23" i="861"/>
  <c r="BM23" i="861"/>
  <c r="BN23" i="861"/>
  <c r="BO23" i="861"/>
  <c r="BP23" i="861"/>
  <c r="BQ23" i="861"/>
  <c r="BR23" i="861"/>
  <c r="BR28" i="861" s="1"/>
  <c r="BS23" i="861"/>
  <c r="BT23" i="861"/>
  <c r="BU23" i="861"/>
  <c r="BV23" i="861"/>
  <c r="BW23" i="861"/>
  <c r="BX23" i="861"/>
  <c r="BY23" i="861"/>
  <c r="BZ23" i="861"/>
  <c r="CA23" i="861"/>
  <c r="CB23" i="861"/>
  <c r="CC23" i="861"/>
  <c r="CD23" i="861"/>
  <c r="CE23" i="861"/>
  <c r="CF23" i="861"/>
  <c r="CG23" i="861"/>
  <c r="CH23" i="861"/>
  <c r="CI23" i="861"/>
  <c r="CJ23" i="861"/>
  <c r="CK23" i="861"/>
  <c r="CL23" i="86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62" i="861"/>
  <c r="T62" i="861"/>
  <c r="U62" i="861"/>
  <c r="V62" i="861"/>
  <c r="W62" i="861"/>
  <c r="X62" i="861"/>
  <c r="Y62" i="861"/>
  <c r="Z62" i="861"/>
  <c r="AA62" i="861"/>
  <c r="AB62" i="861"/>
  <c r="AC62" i="861"/>
  <c r="AD62" i="861"/>
  <c r="K62" i="861" s="1"/>
  <c r="AE62" i="861"/>
  <c r="AF62" i="861"/>
  <c r="AG62" i="861"/>
  <c r="AH62" i="861"/>
  <c r="AI62" i="861"/>
  <c r="AJ62" i="861"/>
  <c r="AK62" i="861"/>
  <c r="AL62" i="861"/>
  <c r="AM62" i="861"/>
  <c r="AN62" i="861"/>
  <c r="AO62" i="861"/>
  <c r="AP62" i="861"/>
  <c r="L62" i="861" s="1"/>
  <c r="AQ62" i="861"/>
  <c r="AR62" i="861"/>
  <c r="AS62" i="861"/>
  <c r="AT62" i="861"/>
  <c r="AU62" i="861"/>
  <c r="AV62" i="861"/>
  <c r="AW62" i="861"/>
  <c r="AX62" i="861"/>
  <c r="AY62" i="861"/>
  <c r="AZ62" i="861"/>
  <c r="BA62" i="861"/>
  <c r="BB62" i="861"/>
  <c r="M62" i="861" s="1"/>
  <c r="BC62" i="861"/>
  <c r="BD62" i="861"/>
  <c r="BE62" i="861"/>
  <c r="BF62" i="861"/>
  <c r="BG62" i="861"/>
  <c r="BH62" i="861"/>
  <c r="BI62" i="861"/>
  <c r="BJ62" i="861"/>
  <c r="BK62" i="861"/>
  <c r="BL62" i="861"/>
  <c r="BM62" i="861"/>
  <c r="BN62" i="861"/>
  <c r="N62" i="861" s="1"/>
  <c r="BO62" i="861"/>
  <c r="BP62" i="861"/>
  <c r="BQ62" i="861"/>
  <c r="BR62" i="861"/>
  <c r="BS62" i="861"/>
  <c r="BT62" i="861"/>
  <c r="BU62" i="861"/>
  <c r="BV62" i="861"/>
  <c r="BW62" i="861"/>
  <c r="BX62" i="861"/>
  <c r="BY62" i="861"/>
  <c r="BZ62" i="861"/>
  <c r="O62" i="861" s="1"/>
  <c r="CA62" i="861"/>
  <c r="CB62" i="861"/>
  <c r="CC62" i="861"/>
  <c r="CD62" i="861"/>
  <c r="CE62" i="861"/>
  <c r="CF62" i="861"/>
  <c r="CG62" i="861"/>
  <c r="CH62" i="861"/>
  <c r="CI62" i="861"/>
  <c r="CJ62" i="861"/>
  <c r="CK62" i="861"/>
  <c r="CL62" i="861"/>
  <c r="P62" i="861" s="1"/>
  <c r="S67" i="861"/>
  <c r="S72" i="861" s="1"/>
  <c r="T67" i="861"/>
  <c r="T72" i="861" s="1"/>
  <c r="U67" i="861"/>
  <c r="U72" i="861" s="1"/>
  <c r="V67" i="861"/>
  <c r="V72" i="861" s="1"/>
  <c r="W67" i="861"/>
  <c r="W72" i="861" s="1"/>
  <c r="X67" i="861"/>
  <c r="X72" i="861" s="1"/>
  <c r="Y67" i="861"/>
  <c r="Y72" i="861" s="1"/>
  <c r="Z67" i="861"/>
  <c r="Z72" i="861" s="1"/>
  <c r="AA67" i="861"/>
  <c r="AA72" i="861" s="1"/>
  <c r="AB67" i="861"/>
  <c r="AB72" i="861" s="1"/>
  <c r="AC67" i="861"/>
  <c r="AC72" i="861" s="1"/>
  <c r="AD67" i="861"/>
  <c r="K67" i="861" s="1"/>
  <c r="AE67" i="861"/>
  <c r="AF67" i="861"/>
  <c r="AG67" i="861"/>
  <c r="AH67" i="861"/>
  <c r="AI67" i="861"/>
  <c r="AJ67" i="861"/>
  <c r="AK67" i="861"/>
  <c r="AL67" i="861"/>
  <c r="AM67" i="861"/>
  <c r="AN67" i="861"/>
  <c r="AO67" i="861"/>
  <c r="AP67" i="861"/>
  <c r="L67" i="861" s="1"/>
  <c r="AQ67" i="861"/>
  <c r="AR67" i="861"/>
  <c r="AS67" i="861"/>
  <c r="AT67" i="861"/>
  <c r="AU67" i="861"/>
  <c r="AV67" i="861"/>
  <c r="AW67" i="861"/>
  <c r="AX67" i="861"/>
  <c r="AY67" i="861"/>
  <c r="AZ67" i="861"/>
  <c r="BA67" i="861"/>
  <c r="BB67" i="861"/>
  <c r="M67" i="861" s="1"/>
  <c r="BC67" i="861"/>
  <c r="BD67" i="861"/>
  <c r="BE67" i="861"/>
  <c r="BF67" i="861"/>
  <c r="BG67" i="861"/>
  <c r="BH67" i="861"/>
  <c r="BI67" i="861"/>
  <c r="BJ67" i="861"/>
  <c r="BK67" i="861"/>
  <c r="BL67" i="861"/>
  <c r="BM67" i="861"/>
  <c r="BN67" i="861"/>
  <c r="N67" i="861" s="1"/>
  <c r="BO67" i="861"/>
  <c r="BP67" i="861"/>
  <c r="BQ67" i="861"/>
  <c r="BR67" i="861"/>
  <c r="BS67" i="861"/>
  <c r="BT67" i="861"/>
  <c r="BU67" i="861"/>
  <c r="BV67" i="861"/>
  <c r="BW67" i="861"/>
  <c r="BX67" i="861"/>
  <c r="BY67" i="861"/>
  <c r="BZ67" i="861"/>
  <c r="O67" i="861" s="1"/>
  <c r="CA67" i="861"/>
  <c r="CB67" i="861"/>
  <c r="CC67" i="861"/>
  <c r="CD67" i="861"/>
  <c r="CE67" i="861"/>
  <c r="CF67" i="861"/>
  <c r="CG67" i="861"/>
  <c r="CH67" i="861"/>
  <c r="CI67" i="861"/>
  <c r="CJ67" i="861"/>
  <c r="CK67" i="861"/>
  <c r="CL67" i="861"/>
  <c r="P67" i="861" s="1"/>
  <c r="AE70" i="861"/>
  <c r="AF70" i="861"/>
  <c r="AG70" i="861"/>
  <c r="AH70" i="861"/>
  <c r="AI70" i="861"/>
  <c r="AJ70" i="861"/>
  <c r="AK70" i="861"/>
  <c r="AL70" i="861"/>
  <c r="AM70" i="861"/>
  <c r="AN70" i="861"/>
  <c r="AO70" i="861"/>
  <c r="AP70" i="861"/>
  <c r="L70" i="861" s="1"/>
  <c r="AQ70" i="861"/>
  <c r="AR70" i="861"/>
  <c r="AS70" i="861"/>
  <c r="AT70" i="861"/>
  <c r="AU70" i="861"/>
  <c r="AV70" i="861"/>
  <c r="AW70" i="861"/>
  <c r="AX70" i="861"/>
  <c r="AY70" i="861"/>
  <c r="AZ70" i="861"/>
  <c r="BA70" i="861"/>
  <c r="BB70" i="861"/>
  <c r="M70" i="861" s="1"/>
  <c r="BC70" i="861"/>
  <c r="BD70" i="861"/>
  <c r="BE70" i="861"/>
  <c r="BF70" i="861"/>
  <c r="BG70" i="861"/>
  <c r="BH70" i="861"/>
  <c r="BI70" i="861"/>
  <c r="BJ70" i="861"/>
  <c r="BK70" i="861"/>
  <c r="BL70" i="861"/>
  <c r="BM70" i="861"/>
  <c r="BN70" i="861"/>
  <c r="N70" i="861" s="1"/>
  <c r="BO70" i="861"/>
  <c r="BP70" i="861"/>
  <c r="BQ70" i="861"/>
  <c r="BR70" i="861"/>
  <c r="BS70" i="861"/>
  <c r="BT70" i="861"/>
  <c r="BU70" i="861"/>
  <c r="BV70" i="861"/>
  <c r="BW70" i="861"/>
  <c r="BX70" i="861"/>
  <c r="BY70" i="861"/>
  <c r="BZ70" i="861"/>
  <c r="O70" i="861" s="1"/>
  <c r="CA70" i="861"/>
  <c r="CB70" i="861"/>
  <c r="CC70" i="861"/>
  <c r="CD70" i="861"/>
  <c r="CE70" i="861"/>
  <c r="CF70" i="861"/>
  <c r="CG70" i="861"/>
  <c r="CH70" i="861"/>
  <c r="CI70" i="861"/>
  <c r="CJ70" i="861"/>
  <c r="CK70" i="861"/>
  <c r="CL70" i="861"/>
  <c r="P70" i="861" s="1"/>
  <c r="S86" i="861"/>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S91" i="861"/>
  <c r="T91" i="861"/>
  <c r="U91" i="861"/>
  <c r="V91" i="861"/>
  <c r="W91" i="861"/>
  <c r="X91" i="861"/>
  <c r="Y91" i="861"/>
  <c r="Z91" i="861"/>
  <c r="AA91" i="861"/>
  <c r="AB91" i="861"/>
  <c r="AC91" i="861"/>
  <c r="AD91" i="861"/>
  <c r="AE91" i="861"/>
  <c r="AF91" i="861"/>
  <c r="AG91" i="861"/>
  <c r="AH91" i="861"/>
  <c r="AI91" i="861"/>
  <c r="AJ91" i="861"/>
  <c r="AK91" i="861"/>
  <c r="AL91" i="861"/>
  <c r="AM91" i="861"/>
  <c r="AN91" i="861"/>
  <c r="AO91" i="861"/>
  <c r="AP91" i="861"/>
  <c r="AQ91" i="861"/>
  <c r="AR91" i="861"/>
  <c r="AS91" i="861"/>
  <c r="AT91" i="861"/>
  <c r="AU91" i="861"/>
  <c r="AV91" i="861"/>
  <c r="AW91" i="861"/>
  <c r="AX91" i="861"/>
  <c r="AY91" i="861"/>
  <c r="AZ91" i="861"/>
  <c r="BA91" i="861"/>
  <c r="BB91" i="861"/>
  <c r="BC91" i="861"/>
  <c r="BD91" i="861"/>
  <c r="BE91" i="861"/>
  <c r="BF91" i="861"/>
  <c r="BG91" i="861"/>
  <c r="BH91" i="861"/>
  <c r="BI91" i="861"/>
  <c r="BJ91" i="861"/>
  <c r="BK91" i="861"/>
  <c r="BL91" i="861"/>
  <c r="BM91" i="861"/>
  <c r="BN91" i="861"/>
  <c r="BO91" i="861"/>
  <c r="BP91" i="861"/>
  <c r="BQ91" i="861"/>
  <c r="BR91" i="861"/>
  <c r="BS91" i="861"/>
  <c r="BT91" i="861"/>
  <c r="BU91" i="861"/>
  <c r="BV91" i="861"/>
  <c r="BW91" i="861"/>
  <c r="BX91" i="861"/>
  <c r="BY91" i="861"/>
  <c r="BZ91" i="861"/>
  <c r="CA91" i="861"/>
  <c r="CB91" i="861"/>
  <c r="CC91" i="861"/>
  <c r="CD91" i="861"/>
  <c r="CE91" i="861"/>
  <c r="CF91" i="861"/>
  <c r="CG91" i="861"/>
  <c r="CH91" i="861"/>
  <c r="CI91" i="861"/>
  <c r="CJ91" i="861"/>
  <c r="CK91" i="861"/>
  <c r="CL91" i="861"/>
  <c r="AE95" i="861"/>
  <c r="AF95" i="861"/>
  <c r="AG95" i="861"/>
  <c r="AH95" i="861"/>
  <c r="AI95" i="861"/>
  <c r="AJ95" i="861"/>
  <c r="AK95" i="861"/>
  <c r="AL95" i="861"/>
  <c r="AM95" i="861"/>
  <c r="AN95" i="861"/>
  <c r="AO95" i="861"/>
  <c r="AP95" i="861"/>
  <c r="AQ95" i="861"/>
  <c r="AR95" i="861"/>
  <c r="AS95" i="861"/>
  <c r="AT95" i="861"/>
  <c r="AU95" i="861"/>
  <c r="AV95" i="861"/>
  <c r="AW95" i="861"/>
  <c r="AX95" i="861"/>
  <c r="AY95" i="861"/>
  <c r="AZ95" i="861"/>
  <c r="BA95" i="861"/>
  <c r="BB95" i="861"/>
  <c r="BC95" i="861"/>
  <c r="BD95" i="861"/>
  <c r="BE95" i="861"/>
  <c r="BF95" i="861"/>
  <c r="BG95" i="861"/>
  <c r="BH95" i="861"/>
  <c r="BI95" i="861"/>
  <c r="BJ95" i="861"/>
  <c r="BK95" i="861"/>
  <c r="BL95" i="861"/>
  <c r="BM95" i="861"/>
  <c r="BN95" i="861"/>
  <c r="BO95" i="861"/>
  <c r="BP95" i="861"/>
  <c r="BQ95" i="861"/>
  <c r="BR95" i="861"/>
  <c r="BS95" i="861"/>
  <c r="BT95" i="861"/>
  <c r="BU95" i="861"/>
  <c r="BV95" i="861"/>
  <c r="BW95" i="861"/>
  <c r="BX95" i="861"/>
  <c r="BY95" i="861"/>
  <c r="BZ95" i="861"/>
  <c r="CA95" i="861"/>
  <c r="CB95" i="861"/>
  <c r="CC95" i="861"/>
  <c r="CD95" i="861"/>
  <c r="CE95" i="861"/>
  <c r="CF95" i="861"/>
  <c r="CG95" i="861"/>
  <c r="CH95" i="861"/>
  <c r="CI95" i="861"/>
  <c r="CJ95" i="861"/>
  <c r="CK95" i="861"/>
  <c r="CL95" i="861"/>
  <c r="X28" i="861" l="1"/>
  <c r="X29" i="861" s="1"/>
  <c r="BC28" i="861"/>
  <c r="BC29" i="861" s="1"/>
  <c r="CC28" i="861"/>
  <c r="CC29" i="861" s="1"/>
  <c r="BM28" i="861"/>
  <c r="BM29" i="861" s="1"/>
  <c r="AG28" i="861"/>
  <c r="AG29" i="861" s="1"/>
  <c r="AW28" i="861"/>
  <c r="AW29" i="861" s="1"/>
  <c r="S28" i="861"/>
  <c r="S29" i="861" s="1"/>
  <c r="CF28" i="861"/>
  <c r="CF29" i="861" s="1"/>
  <c r="CE28" i="861"/>
  <c r="CE29" i="861" s="1"/>
  <c r="AY28" i="861"/>
  <c r="AY29" i="861" s="1"/>
  <c r="AI28" i="861"/>
  <c r="AI29" i="861" s="1"/>
  <c r="U28" i="861"/>
  <c r="U29" i="861" s="1"/>
  <c r="BU28" i="861"/>
  <c r="BU29" i="861" s="1"/>
  <c r="BE28" i="861"/>
  <c r="BE29" i="861" s="1"/>
  <c r="AO28" i="861"/>
  <c r="AO29" i="861" s="1"/>
  <c r="Y28" i="861"/>
  <c r="Y29" i="861" s="1"/>
  <c r="CK28" i="861"/>
  <c r="CK29" i="861" s="1"/>
  <c r="AQ28" i="861"/>
  <c r="AQ29" i="861" s="1"/>
  <c r="AA28" i="861"/>
  <c r="AA29" i="861" s="1"/>
  <c r="BH28" i="861"/>
  <c r="BH29" i="861" s="1"/>
  <c r="AR28" i="861"/>
  <c r="AR29" i="861" s="1"/>
  <c r="CA28" i="861"/>
  <c r="CA29" i="861" s="1"/>
  <c r="AS28" i="861"/>
  <c r="AS29" i="861" s="1"/>
  <c r="BX28" i="861"/>
  <c r="BX29" i="861" s="1"/>
  <c r="BJ28" i="861"/>
  <c r="BJ29" i="861" s="1"/>
  <c r="AT28" i="861"/>
  <c r="AT29" i="861" s="1"/>
  <c r="AD28" i="861"/>
  <c r="AD29" i="861" s="1"/>
  <c r="CJ28" i="861"/>
  <c r="CJ29" i="861" s="1"/>
  <c r="BO28" i="861"/>
  <c r="BO29" i="861" s="1"/>
  <c r="AB28" i="861"/>
  <c r="AB29" i="861" s="1"/>
  <c r="CI28" i="861"/>
  <c r="CI29" i="861" s="1"/>
  <c r="BS28" i="861"/>
  <c r="BS29" i="861" s="1"/>
  <c r="BP28" i="861"/>
  <c r="BP29" i="861" s="1"/>
  <c r="AE72" i="861"/>
  <c r="CE72" i="861"/>
  <c r="BW72" i="861"/>
  <c r="BO72" i="861"/>
  <c r="BG72" i="861"/>
  <c r="AY72" i="861"/>
  <c r="AQ72" i="861"/>
  <c r="AI72" i="861"/>
  <c r="BC72" i="861"/>
  <c r="AF72" i="86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AD72" i="861"/>
  <c r="K72" i="861" s="1"/>
  <c r="CH72" i="861"/>
  <c r="BR72" i="861"/>
  <c r="BJ72" i="861"/>
  <c r="AT72" i="861"/>
  <c r="AL72" i="861"/>
  <c r="CG72" i="861"/>
  <c r="BY72" i="861"/>
  <c r="BQ72" i="861"/>
  <c r="BI72" i="861"/>
  <c r="BA72" i="861"/>
  <c r="AS72" i="861"/>
  <c r="AK72" i="861"/>
  <c r="BW28" i="861"/>
  <c r="BW29" i="861" s="1"/>
  <c r="BG28" i="861"/>
  <c r="BG29" i="861" s="1"/>
  <c r="CI72" i="861"/>
  <c r="BS72" i="861"/>
  <c r="BK72" i="861"/>
  <c r="AU72" i="861"/>
  <c r="AM72" i="861"/>
  <c r="CA72" i="861"/>
  <c r="CB28" i="861"/>
  <c r="CB29" i="861" s="1"/>
  <c r="BT28" i="861"/>
  <c r="BT29" i="861" s="1"/>
  <c r="BL28" i="861"/>
  <c r="BL29" i="861" s="1"/>
  <c r="BD28" i="861"/>
  <c r="BD29" i="861" s="1"/>
  <c r="AV28" i="861"/>
  <c r="AV29" i="861" s="1"/>
  <c r="AN28" i="861"/>
  <c r="AN29" i="861" s="1"/>
  <c r="AF28" i="861"/>
  <c r="AF29" i="861" s="1"/>
  <c r="CJ72" i="861"/>
  <c r="CB72" i="861"/>
  <c r="BT72" i="861"/>
  <c r="BL72" i="861"/>
  <c r="BD72" i="861"/>
  <c r="AV72" i="861"/>
  <c r="AN72" i="861"/>
  <c r="BF72" i="861"/>
  <c r="AX72" i="861"/>
  <c r="AH72" i="861"/>
  <c r="BV28" i="861"/>
  <c r="BV29" i="861" s="1"/>
  <c r="BN28" i="861"/>
  <c r="BN29" i="861" s="1"/>
  <c r="BF28" i="861"/>
  <c r="BF29" i="861" s="1"/>
  <c r="AX28" i="861"/>
  <c r="AX29" i="861" s="1"/>
  <c r="AP28" i="861"/>
  <c r="AP29" i="861" s="1"/>
  <c r="AH28" i="861"/>
  <c r="AH29" i="861" s="1"/>
  <c r="Z28" i="861"/>
  <c r="Z29" i="861" s="1"/>
  <c r="BU72" i="861"/>
  <c r="BM72" i="861"/>
  <c r="BE72" i="861"/>
  <c r="AW72" i="861"/>
  <c r="AO72" i="861"/>
  <c r="AG72" i="861"/>
  <c r="BB72" i="861"/>
  <c r="M72" i="861" s="1"/>
  <c r="BP72" i="861"/>
  <c r="BH72" i="861"/>
  <c r="AZ72" i="861"/>
  <c r="AR72" i="861"/>
  <c r="AJ72" i="861"/>
  <c r="CF72" i="861"/>
  <c r="BX72" i="861"/>
  <c r="CL28" i="861"/>
  <c r="CL29" i="861" s="1"/>
  <c r="CD28" i="861"/>
  <c r="CD29" i="861" s="1"/>
  <c r="BN72" i="861"/>
  <c r="N72" i="861" s="1"/>
  <c r="CK72" i="861"/>
  <c r="CC72" i="861"/>
  <c r="AP72" i="861"/>
  <c r="L72" i="861" s="1"/>
  <c r="CD72" i="861"/>
  <c r="BV72" i="861"/>
  <c r="BZ72" i="861"/>
  <c r="O72" i="861" s="1"/>
  <c r="P91" i="861"/>
  <c r="N91" i="861"/>
  <c r="L91" i="861"/>
  <c r="O86" i="861"/>
  <c r="M86" i="861"/>
  <c r="K86" i="861"/>
  <c r="K23" i="861"/>
  <c r="K2418" i="64" s="1"/>
  <c r="O95" i="861"/>
  <c r="M95" i="861"/>
  <c r="O43" i="861"/>
  <c r="M43" i="861"/>
  <c r="O91" i="861"/>
  <c r="M91" i="861"/>
  <c r="K91" i="861"/>
  <c r="P86" i="861"/>
  <c r="N86" i="861"/>
  <c r="L86" i="861"/>
  <c r="L43" i="861"/>
  <c r="L23" i="861"/>
  <c r="L2418" i="64" s="1"/>
  <c r="P23" i="861"/>
  <c r="P2418" i="64" s="1"/>
  <c r="N23" i="861"/>
  <c r="N2418" i="64" s="1"/>
  <c r="P95" i="861"/>
  <c r="N95" i="861"/>
  <c r="L95" i="861"/>
  <c r="P43" i="861"/>
  <c r="N43" i="861"/>
  <c r="M18" i="861"/>
  <c r="M2392" i="64" s="1"/>
  <c r="K18" i="861"/>
  <c r="K2392" i="64" s="1"/>
  <c r="CL72" i="861"/>
  <c r="P72" i="861" s="1"/>
  <c r="CH2418" i="64"/>
  <c r="BZ2418" i="64"/>
  <c r="BR2418" i="64"/>
  <c r="BJ2418" i="64"/>
  <c r="BB2418" i="64"/>
  <c r="AT2418" i="64"/>
  <c r="AL2418" i="64"/>
  <c r="AD2418" i="64"/>
  <c r="V2418" i="64"/>
  <c r="CI2392" i="64"/>
  <c r="CI2469" i="64"/>
  <c r="CI12" i="863"/>
  <c r="CA2392" i="64"/>
  <c r="CA2469" i="64"/>
  <c r="CA12" i="863"/>
  <c r="BS2392" i="64"/>
  <c r="BS2469" i="64"/>
  <c r="BS12" i="863"/>
  <c r="BK2392" i="64"/>
  <c r="BK2469" i="64"/>
  <c r="BK12" i="863"/>
  <c r="BC2392" i="64"/>
  <c r="BC2469" i="64"/>
  <c r="BC12" i="863"/>
  <c r="AU2392" i="64"/>
  <c r="AU2469" i="64"/>
  <c r="AU12" i="863"/>
  <c r="AM2392" i="64"/>
  <c r="AM2469" i="64"/>
  <c r="AM12" i="863"/>
  <c r="AE2392" i="64"/>
  <c r="AE2469" i="64"/>
  <c r="AE12" i="863"/>
  <c r="W2392" i="64"/>
  <c r="W2469" i="64"/>
  <c r="W12" i="863"/>
  <c r="CG2418" i="64"/>
  <c r="BY2418" i="64"/>
  <c r="BQ2418" i="64"/>
  <c r="BI2418" i="64"/>
  <c r="BA2418" i="64"/>
  <c r="AS2418" i="64"/>
  <c r="AK2418" i="64"/>
  <c r="AC2418" i="64"/>
  <c r="U2418" i="64"/>
  <c r="CH2392" i="64"/>
  <c r="CH2469" i="64"/>
  <c r="CH12" i="863"/>
  <c r="BZ2392" i="64"/>
  <c r="BZ2469" i="64"/>
  <c r="BZ12" i="863"/>
  <c r="BR2392" i="64"/>
  <c r="BR2469" i="64"/>
  <c r="BR12" i="863"/>
  <c r="BJ2392" i="64"/>
  <c r="BJ2469" i="64"/>
  <c r="BJ12" i="863"/>
  <c r="BB2392" i="64"/>
  <c r="BB2469" i="64"/>
  <c r="BB12" i="863"/>
  <c r="AT2392" i="64"/>
  <c r="AT2469" i="64"/>
  <c r="AT12" i="863"/>
  <c r="AL2392" i="64"/>
  <c r="AL2469" i="64"/>
  <c r="AL12" i="863"/>
  <c r="AD2392" i="64"/>
  <c r="AD2469" i="64"/>
  <c r="AD12" i="863"/>
  <c r="V2392" i="64"/>
  <c r="V2469" i="64"/>
  <c r="V12" i="863"/>
  <c r="L18" i="861"/>
  <c r="CH28" i="861"/>
  <c r="BZ28" i="861"/>
  <c r="CF2418" i="64"/>
  <c r="BX2418" i="64"/>
  <c r="BP2418" i="64"/>
  <c r="BH2418" i="64"/>
  <c r="AZ2418" i="64"/>
  <c r="AR2418" i="64"/>
  <c r="AJ2418" i="64"/>
  <c r="AB2418" i="64"/>
  <c r="T2418" i="64"/>
  <c r="CG2392" i="64"/>
  <c r="CG2469" i="64"/>
  <c r="CG12" i="863"/>
  <c r="BY2392" i="64"/>
  <c r="BY2469" i="64"/>
  <c r="BY12" i="863"/>
  <c r="BQ2392" i="64"/>
  <c r="BQ2469" i="64"/>
  <c r="BQ12" i="863"/>
  <c r="BI2392" i="64"/>
  <c r="BI2469" i="64"/>
  <c r="BI12" i="863"/>
  <c r="BA2392" i="64"/>
  <c r="BA2469" i="64"/>
  <c r="BA12" i="863"/>
  <c r="AS2392" i="64"/>
  <c r="AS2469" i="64"/>
  <c r="AS12" i="863"/>
  <c r="AK2392" i="64"/>
  <c r="AK2469" i="64"/>
  <c r="AK12" i="863"/>
  <c r="AC2392" i="64"/>
  <c r="AC2469" i="64"/>
  <c r="AC12" i="863"/>
  <c r="U2392" i="64"/>
  <c r="U2469" i="64"/>
  <c r="U12" i="863"/>
  <c r="CG28" i="861"/>
  <c r="CE2418" i="64"/>
  <c r="BW2418" i="64"/>
  <c r="BO2418" i="64"/>
  <c r="BG2418" i="64"/>
  <c r="AY2418" i="64"/>
  <c r="AQ2418" i="64"/>
  <c r="AI2418" i="64"/>
  <c r="AA2418" i="64"/>
  <c r="S2418" i="64"/>
  <c r="S2422" i="64" s="1"/>
  <c r="CF2392" i="64"/>
  <c r="CF2469" i="64"/>
  <c r="CF12" i="863"/>
  <c r="BX2392" i="64"/>
  <c r="BX2469" i="64"/>
  <c r="BX12" i="863"/>
  <c r="BP2392" i="64"/>
  <c r="BP2469" i="64"/>
  <c r="BP12" i="863"/>
  <c r="BH2392" i="64"/>
  <c r="BH2469" i="64"/>
  <c r="BH12" i="863"/>
  <c r="AZ2392" i="64"/>
  <c r="AZ2469" i="64"/>
  <c r="AZ12" i="863"/>
  <c r="AR2392" i="64"/>
  <c r="AR2469" i="64"/>
  <c r="AR12" i="863"/>
  <c r="AJ2392" i="64"/>
  <c r="AJ2469" i="64"/>
  <c r="AJ12" i="863"/>
  <c r="AB2392" i="64"/>
  <c r="AB2469" i="64"/>
  <c r="AB12" i="863"/>
  <c r="T2392" i="64"/>
  <c r="T2469" i="64"/>
  <c r="T12" i="863"/>
  <c r="BR29" i="861"/>
  <c r="CL2418" i="64"/>
  <c r="CD2418" i="64"/>
  <c r="BV2418" i="64"/>
  <c r="BN2418" i="64"/>
  <c r="BF2418" i="64"/>
  <c r="AX2418" i="64"/>
  <c r="AP2418" i="64"/>
  <c r="AH2418" i="64"/>
  <c r="Z2418" i="64"/>
  <c r="CE2392" i="64"/>
  <c r="CE2469" i="64"/>
  <c r="CE12" i="863"/>
  <c r="BW2392" i="64"/>
  <c r="BW2469" i="64"/>
  <c r="BW12" i="863"/>
  <c r="BO2392" i="64"/>
  <c r="BO2469" i="64"/>
  <c r="BO12" i="863"/>
  <c r="BG2392" i="64"/>
  <c r="BG2469" i="64"/>
  <c r="BG12" i="863"/>
  <c r="AY2392" i="64"/>
  <c r="AY2469" i="64"/>
  <c r="AY12" i="863"/>
  <c r="AQ2392" i="64"/>
  <c r="AQ2469" i="64"/>
  <c r="AQ12" i="863"/>
  <c r="AI2392" i="64"/>
  <c r="AI2469" i="64"/>
  <c r="AI12" i="863"/>
  <c r="AA2392" i="64"/>
  <c r="AA2469" i="64"/>
  <c r="AA12" i="863"/>
  <c r="S2392" i="64"/>
  <c r="S2396" i="64" s="1"/>
  <c r="S2469" i="64"/>
  <c r="S2473" i="64" s="1"/>
  <c r="S12" i="863"/>
  <c r="CK2418" i="64"/>
  <c r="CC2418" i="64"/>
  <c r="BU2418" i="64"/>
  <c r="BM2418" i="64"/>
  <c r="BE2418" i="64"/>
  <c r="AW2418" i="64"/>
  <c r="AO2418" i="64"/>
  <c r="AG2418" i="64"/>
  <c r="Y2418" i="64"/>
  <c r="O23" i="861"/>
  <c r="CL2392" i="64"/>
  <c r="CL2469" i="64"/>
  <c r="CL12" i="863"/>
  <c r="CD2392" i="64"/>
  <c r="CD2469" i="64"/>
  <c r="CD12" i="863"/>
  <c r="BV2392" i="64"/>
  <c r="BV2469" i="64"/>
  <c r="BV12" i="863"/>
  <c r="BN2392" i="64"/>
  <c r="BN2469" i="64"/>
  <c r="BN12" i="863"/>
  <c r="BF2392" i="64"/>
  <c r="BF2469" i="64"/>
  <c r="BF12" i="863"/>
  <c r="AX2392" i="64"/>
  <c r="AX2469" i="64"/>
  <c r="AX12" i="863"/>
  <c r="AP2392" i="64"/>
  <c r="AP2469" i="64"/>
  <c r="AP12" i="863"/>
  <c r="AH2392" i="64"/>
  <c r="AH2469" i="64"/>
  <c r="AH12" i="863"/>
  <c r="Z2392" i="64"/>
  <c r="Z2469" i="64"/>
  <c r="Z12" i="863"/>
  <c r="P18" i="861"/>
  <c r="CJ2418" i="64"/>
  <c r="CB2418" i="64"/>
  <c r="BT2418" i="64"/>
  <c r="BL2418" i="64"/>
  <c r="BD2418" i="64"/>
  <c r="AV2418" i="64"/>
  <c r="AN2418" i="64"/>
  <c r="AF2418" i="64"/>
  <c r="X2418" i="64"/>
  <c r="CK2392" i="64"/>
  <c r="CK2469" i="64"/>
  <c r="CK12" i="863"/>
  <c r="CC2392" i="64"/>
  <c r="CC2469" i="64"/>
  <c r="CC12" i="863"/>
  <c r="BU2392" i="64"/>
  <c r="BU2469" i="64"/>
  <c r="BU12" i="863"/>
  <c r="BM2392" i="64"/>
  <c r="BM2469" i="64"/>
  <c r="BM12" i="863"/>
  <c r="BE2392" i="64"/>
  <c r="BE2469" i="64"/>
  <c r="BE12" i="863"/>
  <c r="AW2392" i="64"/>
  <c r="AW2469" i="64"/>
  <c r="AW12" i="863"/>
  <c r="AO2392" i="64"/>
  <c r="AO2469" i="64"/>
  <c r="AO12" i="863"/>
  <c r="AG2392" i="64"/>
  <c r="AG2469" i="64"/>
  <c r="AG12" i="863"/>
  <c r="Y2392" i="64"/>
  <c r="Y2469" i="64"/>
  <c r="Y12" i="863"/>
  <c r="O18" i="861"/>
  <c r="CI2418" i="64"/>
  <c r="CA2418" i="64"/>
  <c r="BS2418" i="64"/>
  <c r="BK2418" i="64"/>
  <c r="BC2418" i="64"/>
  <c r="AU2418" i="64"/>
  <c r="AM2418" i="64"/>
  <c r="AE2418" i="64"/>
  <c r="W2418" i="64"/>
  <c r="M23" i="861"/>
  <c r="CJ2392" i="64"/>
  <c r="CJ2469" i="64"/>
  <c r="CJ12" i="863"/>
  <c r="CB2392" i="64"/>
  <c r="CB2469" i="64"/>
  <c r="CB12" i="863"/>
  <c r="BT2392" i="64"/>
  <c r="BT2469" i="64"/>
  <c r="BT12" i="863"/>
  <c r="BL2392" i="64"/>
  <c r="BL2469" i="64"/>
  <c r="BL12" i="863"/>
  <c r="BD2392" i="64"/>
  <c r="BD2469" i="64"/>
  <c r="BD12" i="863"/>
  <c r="AV2392" i="64"/>
  <c r="AV2469" i="64"/>
  <c r="AV12" i="863"/>
  <c r="AN2392" i="64"/>
  <c r="AN2469" i="64"/>
  <c r="AN12" i="863"/>
  <c r="AF2392" i="64"/>
  <c r="AF2469" i="64"/>
  <c r="AF12" i="863"/>
  <c r="X2392" i="64"/>
  <c r="X2469" i="64"/>
  <c r="X12" i="863"/>
  <c r="N18" i="861"/>
  <c r="M28" i="861" l="1"/>
  <c r="M29" i="861" s="1"/>
  <c r="L28" i="861"/>
  <c r="L29" i="861" s="1"/>
  <c r="P28" i="861"/>
  <c r="P29" i="861" s="1"/>
  <c r="K28" i="861"/>
  <c r="K29" i="861" s="1"/>
  <c r="N28" i="861"/>
  <c r="N29" i="861" s="1"/>
  <c r="K12" i="863"/>
  <c r="M2469" i="64"/>
  <c r="K2469" i="64"/>
  <c r="M12" i="863"/>
  <c r="T2473" i="64"/>
  <c r="T2475"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92" i="64"/>
  <c r="L2469" i="64"/>
  <c r="L12" i="863"/>
  <c r="L19" i="861"/>
  <c r="BJ67" i="863"/>
  <c r="BJ71" i="863"/>
  <c r="BJ69" i="863"/>
  <c r="BJ23" i="863" s="1"/>
  <c r="BJ34" i="861" s="1"/>
  <c r="W67" i="863"/>
  <c r="W71" i="863"/>
  <c r="W69" i="863"/>
  <c r="W23" i="863" s="1"/>
  <c r="W34" i="861" s="1"/>
  <c r="CI67" i="863"/>
  <c r="CI71" i="863"/>
  <c r="CI69" i="863"/>
  <c r="CI23" i="863" s="1"/>
  <c r="CI34" i="861" s="1"/>
  <c r="P2392" i="64"/>
  <c r="P2469" i="64"/>
  <c r="P12" i="863"/>
  <c r="P19" i="861"/>
  <c r="S67" i="863"/>
  <c r="S71" i="863"/>
  <c r="S69" i="863"/>
  <c r="CE71" i="863"/>
  <c r="CE69" i="863"/>
  <c r="CE23" i="863" s="1"/>
  <c r="CE34" i="861" s="1"/>
  <c r="CE67" i="863"/>
  <c r="AR71" i="863"/>
  <c r="AR69" i="863"/>
  <c r="AR23" i="863" s="1"/>
  <c r="AR34" i="861" s="1"/>
  <c r="AR67" i="863"/>
  <c r="BL69" i="863"/>
  <c r="BL23" i="863" s="1"/>
  <c r="BL34" i="861" s="1"/>
  <c r="BL67" i="863"/>
  <c r="BL71" i="863"/>
  <c r="O2392" i="64"/>
  <c r="O2469" i="64"/>
  <c r="O12" i="863"/>
  <c r="O19" i="861"/>
  <c r="BM69" i="863"/>
  <c r="BM23" i="863" s="1"/>
  <c r="BM34" i="861" s="1"/>
  <c r="BM67" i="863"/>
  <c r="BM71" i="863"/>
  <c r="Z71" i="863"/>
  <c r="Z69" i="863"/>
  <c r="Z23" i="863" s="1"/>
  <c r="Z34" i="861" s="1"/>
  <c r="Z67" i="863"/>
  <c r="CL71" i="863"/>
  <c r="CL69" i="863"/>
  <c r="CL23" i="863" s="1"/>
  <c r="CL34" i="861" s="1"/>
  <c r="CL67" i="863"/>
  <c r="S2475" i="64"/>
  <c r="AQ71" i="863"/>
  <c r="AQ69" i="863"/>
  <c r="AQ67" i="863"/>
  <c r="T2396" i="64"/>
  <c r="T2398"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92" i="64"/>
  <c r="N2469" i="64"/>
  <c r="N12" i="863"/>
  <c r="N19" i="861"/>
  <c r="CJ69" i="863"/>
  <c r="CJ23" i="863" s="1"/>
  <c r="CJ34" i="861" s="1"/>
  <c r="CJ67" i="863"/>
  <c r="CJ71" i="863"/>
  <c r="S2398"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418" i="64"/>
  <c r="AY71" i="863"/>
  <c r="AY69" i="863"/>
  <c r="AY23" i="863" s="1"/>
  <c r="AY34" i="861" s="1"/>
  <c r="AY67" i="863"/>
  <c r="BX71" i="863"/>
  <c r="BX69" i="863"/>
  <c r="BX23" i="863" s="1"/>
  <c r="BX34" i="861" s="1"/>
  <c r="BX67" i="863"/>
  <c r="S2424" i="64"/>
  <c r="BY71" i="863"/>
  <c r="BY69" i="863"/>
  <c r="BY23" i="863" s="1"/>
  <c r="BY34" i="861" s="1"/>
  <c r="BY67" i="863"/>
  <c r="T2422" i="64"/>
  <c r="T2424" i="64" s="1"/>
  <c r="AD67" i="863"/>
  <c r="AD71" i="863"/>
  <c r="AD69" i="863"/>
  <c r="AD23" i="863" s="1"/>
  <c r="AD34" i="861" s="1"/>
  <c r="BC67" i="863"/>
  <c r="BC71" i="863"/>
  <c r="BC69" i="863"/>
  <c r="BU69" i="863"/>
  <c r="BU23" i="863" s="1"/>
  <c r="BU34" i="861" s="1"/>
  <c r="BU67" i="863"/>
  <c r="BU71" i="863"/>
  <c r="M2418"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19"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73" i="64"/>
  <c r="U2396" i="64"/>
  <c r="V2396" i="64" s="1"/>
  <c r="W2396" i="64" s="1"/>
  <c r="W2398"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422"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398" i="64"/>
  <c r="V2398" i="64"/>
  <c r="U2475" i="64"/>
  <c r="V2473" i="64"/>
  <c r="AY26" i="863"/>
  <c r="AY33" i="861"/>
  <c r="AY37" i="861" s="1"/>
  <c r="BH26" i="863"/>
  <c r="BH33" i="861"/>
  <c r="BH37" i="861" s="1"/>
  <c r="BK26" i="863"/>
  <c r="BK33" i="861"/>
  <c r="BK37" i="861" s="1"/>
  <c r="L23" i="863"/>
  <c r="AE34" i="861"/>
  <c r="L34" i="861" s="1"/>
  <c r="BN26" i="863"/>
  <c r="BN33" i="861"/>
  <c r="BN37" i="861" s="1"/>
  <c r="M23" i="863"/>
  <c r="AQ34" i="861"/>
  <c r="M34" i="861" s="1"/>
  <c r="BP26" i="863"/>
  <c r="BP33" i="861"/>
  <c r="BP37" i="861" s="1"/>
  <c r="AV26" i="863"/>
  <c r="AV33" i="861"/>
  <c r="AV37" i="861" s="1"/>
  <c r="AN26" i="863"/>
  <c r="AN33" i="861"/>
  <c r="AN37" i="861" s="1"/>
  <c r="AR26" i="863"/>
  <c r="AR33" i="861"/>
  <c r="AR37" i="861" s="1"/>
  <c r="V26" i="863"/>
  <c r="V33" i="861"/>
  <c r="V37" i="861" s="1"/>
  <c r="P72" i="863"/>
  <c r="AG26" i="863"/>
  <c r="AG33" i="861"/>
  <c r="AG37" i="861" s="1"/>
  <c r="AD26" i="863"/>
  <c r="AD33" i="861"/>
  <c r="AD37" i="861" s="1"/>
  <c r="N72" i="863"/>
  <c r="BT26" i="863"/>
  <c r="BT33" i="861"/>
  <c r="BT37" i="861" s="1"/>
  <c r="AL26" i="863"/>
  <c r="AL33" i="861"/>
  <c r="AL37" i="861" s="1"/>
  <c r="BS26" i="863"/>
  <c r="BS33" i="861"/>
  <c r="BS37" i="861" s="1"/>
  <c r="CC26" i="863"/>
  <c r="CC33" i="861"/>
  <c r="CC37" i="861" s="1"/>
  <c r="CG26" i="863"/>
  <c r="CG33" i="861"/>
  <c r="CG37" i="861" s="1"/>
  <c r="BY26" i="863"/>
  <c r="BY33" i="861"/>
  <c r="BY37" i="861" s="1"/>
  <c r="AM26" i="863"/>
  <c r="AM33" i="861"/>
  <c r="AM37" i="861" s="1"/>
  <c r="P22" i="863"/>
  <c r="CA26" i="863"/>
  <c r="CA33" i="861"/>
  <c r="P23" i="863"/>
  <c r="CA34" i="861"/>
  <c r="P34" i="861" s="1"/>
  <c r="BG26" i="863"/>
  <c r="BG33" i="861"/>
  <c r="BG37" i="861" s="1"/>
  <c r="T26" i="863"/>
  <c r="T33" i="861"/>
  <c r="T37" i="861" s="1"/>
  <c r="U26" i="863"/>
  <c r="U33" i="861"/>
  <c r="U37" i="861" s="1"/>
  <c r="AX26" i="863"/>
  <c r="AX33" i="861"/>
  <c r="AX37" i="861" s="1"/>
  <c r="W26" i="863"/>
  <c r="W33" i="861"/>
  <c r="W37" i="861" s="1"/>
  <c r="BL33" i="861"/>
  <c r="BL37" i="861" s="1"/>
  <c r="BL26" i="863"/>
  <c r="N23" i="863"/>
  <c r="BC34" i="861"/>
  <c r="N34" i="861" s="1"/>
  <c r="AS26" i="863"/>
  <c r="AS33" i="861"/>
  <c r="AS37" i="861" s="1"/>
  <c r="BQ26" i="863"/>
  <c r="BQ33" i="861"/>
  <c r="BQ37" i="861" s="1"/>
  <c r="CJ33" i="861"/>
  <c r="CJ37" i="861" s="1"/>
  <c r="CJ26" i="863"/>
  <c r="BV26" i="863"/>
  <c r="BV33" i="861"/>
  <c r="BV37" i="861" s="1"/>
  <c r="AH26" i="863"/>
  <c r="AH33" i="861"/>
  <c r="AH37" i="861" s="1"/>
  <c r="AC26" i="863"/>
  <c r="AC33" i="861"/>
  <c r="AC37" i="861" s="1"/>
  <c r="AI26" i="863"/>
  <c r="AI33" i="861"/>
  <c r="AI37" i="861" s="1"/>
  <c r="AB26" i="863"/>
  <c r="AB33" i="861"/>
  <c r="AB37" i="861" s="1"/>
  <c r="BO26" i="863"/>
  <c r="O22" i="863"/>
  <c r="BO33" i="861"/>
  <c r="AZ26" i="863"/>
  <c r="AZ33" i="861"/>
  <c r="AZ37" i="861" s="1"/>
  <c r="N22" i="863"/>
  <c r="BC26" i="863"/>
  <c r="BC33" i="861"/>
  <c r="BZ26" i="863"/>
  <c r="BZ33" i="861"/>
  <c r="BZ37" i="861" s="1"/>
  <c r="CE26" i="863"/>
  <c r="CE33" i="861"/>
  <c r="CE37" i="861" s="1"/>
  <c r="AW26" i="863"/>
  <c r="AW33" i="861"/>
  <c r="AW37" i="861" s="1"/>
  <c r="CF26" i="863"/>
  <c r="CF33" i="861"/>
  <c r="CF37" i="861" s="1"/>
  <c r="CI26" i="863"/>
  <c r="CI33" i="861"/>
  <c r="CI37" i="861" s="1"/>
  <c r="AO26" i="863"/>
  <c r="AO33" i="861"/>
  <c r="AO37" i="861" s="1"/>
  <c r="BF26" i="863"/>
  <c r="BF33" i="861"/>
  <c r="BF37" i="861" s="1"/>
  <c r="CB26" i="863"/>
  <c r="CB33" i="861"/>
  <c r="CB37" i="861" s="1"/>
  <c r="BB26" i="863"/>
  <c r="BB33" i="861"/>
  <c r="BB37" i="861" s="1"/>
  <c r="Y26" i="863"/>
  <c r="Y33" i="861"/>
  <c r="Y37" i="861" s="1"/>
  <c r="BI26" i="863"/>
  <c r="BI33" i="861"/>
  <c r="BI37" i="861" s="1"/>
  <c r="Z26" i="863"/>
  <c r="Z33" i="861"/>
  <c r="Z37" i="861" s="1"/>
  <c r="BE26" i="863"/>
  <c r="BE33" i="861"/>
  <c r="BE37" i="861" s="1"/>
  <c r="BJ26" i="863"/>
  <c r="BJ33" i="861"/>
  <c r="BJ37" i="861" s="1"/>
  <c r="CH26" i="863"/>
  <c r="CH33" i="861"/>
  <c r="CH37" i="861" s="1"/>
  <c r="M72" i="863"/>
  <c r="AT26" i="863"/>
  <c r="AT33" i="861"/>
  <c r="AT37" i="861" s="1"/>
  <c r="BX26" i="863"/>
  <c r="BX33" i="861"/>
  <c r="BX37" i="861" s="1"/>
  <c r="BD33" i="861"/>
  <c r="BD37" i="861" s="1"/>
  <c r="BD26" i="863"/>
  <c r="K72" i="863"/>
  <c r="BA26" i="863"/>
  <c r="BA33" i="861"/>
  <c r="BA37" i="861" s="1"/>
  <c r="AF33" i="861"/>
  <c r="AF37" i="861" s="1"/>
  <c r="AF26" i="863"/>
  <c r="AU26" i="863"/>
  <c r="AU33" i="861"/>
  <c r="AU37" i="861" s="1"/>
  <c r="BU26" i="863"/>
  <c r="BU33" i="861"/>
  <c r="BU37" i="861" s="1"/>
  <c r="AP26" i="863"/>
  <c r="AP33" i="861"/>
  <c r="AP37" i="861" s="1"/>
  <c r="O72" i="863"/>
  <c r="BR26" i="863"/>
  <c r="BR33" i="861"/>
  <c r="BR37" i="861" s="1"/>
  <c r="M22" i="863"/>
  <c r="AQ26" i="863"/>
  <c r="AQ33" i="861"/>
  <c r="V2422" i="64"/>
  <c r="S26" i="863"/>
  <c r="K22" i="863"/>
  <c r="S33" i="861"/>
  <c r="X33" i="861"/>
  <c r="X37" i="861" s="1"/>
  <c r="X26" i="863"/>
  <c r="AA26" i="863"/>
  <c r="AA33" i="861"/>
  <c r="AA37" i="861" s="1"/>
  <c r="AJ26" i="863"/>
  <c r="AJ33" i="861"/>
  <c r="AJ37" i="861" s="1"/>
  <c r="L72" i="863"/>
  <c r="AE26" i="863"/>
  <c r="L22" i="863"/>
  <c r="AE33" i="861"/>
  <c r="X2396" i="64"/>
  <c r="X2398" i="64" s="1"/>
  <c r="O23" i="863"/>
  <c r="BO34" i="861"/>
  <c r="O34" i="861" s="1"/>
  <c r="CD26" i="863"/>
  <c r="CD33" i="861"/>
  <c r="CD37" i="861" s="1"/>
  <c r="BM26" i="863"/>
  <c r="BM33" i="861"/>
  <c r="BM37" i="861" s="1"/>
  <c r="CK26" i="863"/>
  <c r="CK33" i="861"/>
  <c r="CK37" i="861" s="1"/>
  <c r="BW26" i="863"/>
  <c r="BW33" i="861"/>
  <c r="BW37" i="861" s="1"/>
  <c r="CL26" i="863"/>
  <c r="CL33" i="861"/>
  <c r="CL37" i="861" s="1"/>
  <c r="U2424" i="64"/>
  <c r="AK26" i="863"/>
  <c r="AK33" i="861"/>
  <c r="AK37" i="861" s="1"/>
  <c r="K23" i="863"/>
  <c r="S34" i="861"/>
  <c r="K34" i="861" s="1"/>
  <c r="L26" i="863" l="1"/>
  <c r="M26" i="863"/>
  <c r="V2475" i="64"/>
  <c r="W2473" i="64"/>
  <c r="AP39" i="861"/>
  <c r="AP2443" i="64"/>
  <c r="AP2495" i="64"/>
  <c r="AK39" i="861"/>
  <c r="AK2443" i="64"/>
  <c r="AK2495" i="64"/>
  <c r="V2424" i="64"/>
  <c r="AF39" i="861"/>
  <c r="AF2443" i="64"/>
  <c r="AF2495" i="64"/>
  <c r="AT39" i="861"/>
  <c r="AT2443" i="64"/>
  <c r="AT2495" i="64"/>
  <c r="CG2495" i="64"/>
  <c r="CG2443" i="64"/>
  <c r="CG39" i="861"/>
  <c r="BT39" i="861"/>
  <c r="BT2495" i="64"/>
  <c r="BT2443" i="64"/>
  <c r="V39" i="861"/>
  <c r="V2443" i="64"/>
  <c r="V2495" i="64"/>
  <c r="BP39" i="861"/>
  <c r="BP2495" i="64"/>
  <c r="BP2443" i="64"/>
  <c r="BK39" i="861"/>
  <c r="BK2443" i="64"/>
  <c r="BK2495" i="64"/>
  <c r="BM39" i="861"/>
  <c r="BM2495" i="64"/>
  <c r="BM2443" i="64"/>
  <c r="L33" i="861"/>
  <c r="AE37" i="861"/>
  <c r="BU39" i="861"/>
  <c r="BU2443" i="64"/>
  <c r="BU2495" i="64"/>
  <c r="BA39" i="861"/>
  <c r="BA2443" i="64"/>
  <c r="BA2495" i="64"/>
  <c r="Z39" i="861"/>
  <c r="Z2443" i="64"/>
  <c r="Z2495" i="64"/>
  <c r="CB39" i="861"/>
  <c r="CB2495" i="64"/>
  <c r="CB2443" i="64"/>
  <c r="CF39" i="861"/>
  <c r="CF2443" i="64"/>
  <c r="CF2495" i="64"/>
  <c r="N33" i="861"/>
  <c r="BC37" i="861"/>
  <c r="AB39" i="861"/>
  <c r="AB2495" i="64"/>
  <c r="AB2443" i="64"/>
  <c r="BV39" i="861"/>
  <c r="BV2495" i="64"/>
  <c r="BV2443" i="64"/>
  <c r="U39" i="861"/>
  <c r="U2443" i="64"/>
  <c r="U2495" i="64"/>
  <c r="P33" i="861"/>
  <c r="CA37" i="861"/>
  <c r="K33" i="861"/>
  <c r="S37" i="861"/>
  <c r="AA39" i="861"/>
  <c r="AA2495" i="64"/>
  <c r="AA2443" i="64"/>
  <c r="M33" i="861"/>
  <c r="AQ37" i="861"/>
  <c r="X39" i="861"/>
  <c r="X2443" i="64"/>
  <c r="X2495" i="64"/>
  <c r="CC39" i="861"/>
  <c r="CC2443" i="64"/>
  <c r="CC2495" i="64"/>
  <c r="AR39" i="861"/>
  <c r="AR2443" i="64"/>
  <c r="AR2495" i="64"/>
  <c r="BH39" i="861"/>
  <c r="BH2443" i="64"/>
  <c r="BH2495" i="64"/>
  <c r="CH2443" i="64"/>
  <c r="CH2495" i="64"/>
  <c r="CH39" i="861"/>
  <c r="BI39" i="861"/>
  <c r="BI2443" i="64"/>
  <c r="BI2495" i="64"/>
  <c r="BF39" i="861"/>
  <c r="BF2443" i="64"/>
  <c r="BF2495" i="64"/>
  <c r="AW39" i="861"/>
  <c r="AW2495" i="64"/>
  <c r="AW2443" i="64"/>
  <c r="N26" i="863"/>
  <c r="AI39" i="861"/>
  <c r="AI2443" i="64"/>
  <c r="AI2495" i="64"/>
  <c r="T39" i="861"/>
  <c r="T2443" i="64"/>
  <c r="T2495" i="64"/>
  <c r="P26" i="863"/>
  <c r="AD39" i="861"/>
  <c r="AD2443" i="64"/>
  <c r="AD2495" i="64"/>
  <c r="K26" i="863"/>
  <c r="BR39" i="861"/>
  <c r="BR2495" i="64"/>
  <c r="BR2443" i="64"/>
  <c r="AZ39" i="861"/>
  <c r="AZ2443" i="64"/>
  <c r="AZ2495" i="64"/>
  <c r="CJ39" i="861"/>
  <c r="CJ2495" i="64"/>
  <c r="CJ2443" i="64"/>
  <c r="BL39" i="861"/>
  <c r="BL2495" i="64"/>
  <c r="BL2443" i="64"/>
  <c r="AM39" i="861"/>
  <c r="AM2495" i="64"/>
  <c r="AM2443" i="64"/>
  <c r="BS39" i="861"/>
  <c r="BS2495" i="64"/>
  <c r="BS2443" i="64"/>
  <c r="AN39" i="861"/>
  <c r="AN2495" i="64"/>
  <c r="AN2443" i="64"/>
  <c r="BN39" i="861"/>
  <c r="BN2443" i="64"/>
  <c r="BN2495" i="64"/>
  <c r="AY39" i="861"/>
  <c r="AY2443" i="64"/>
  <c r="AY2495" i="64"/>
  <c r="CD39" i="861"/>
  <c r="CD2443" i="64"/>
  <c r="CD2495" i="64"/>
  <c r="AU39" i="861"/>
  <c r="AU2495" i="64"/>
  <c r="AU2443" i="64"/>
  <c r="BJ39" i="861"/>
  <c r="BJ2443" i="64"/>
  <c r="BJ2495" i="64"/>
  <c r="Y39" i="861"/>
  <c r="Y2443" i="64"/>
  <c r="Y2495" i="64"/>
  <c r="AO39" i="861"/>
  <c r="AO2495" i="64"/>
  <c r="AO2443" i="64"/>
  <c r="CE39" i="861"/>
  <c r="CE2443" i="64"/>
  <c r="CE2495" i="64"/>
  <c r="AC39" i="861"/>
  <c r="AC2443" i="64"/>
  <c r="AC2495" i="64"/>
  <c r="BQ39" i="861"/>
  <c r="BQ2443" i="64"/>
  <c r="BQ2495" i="64"/>
  <c r="W39" i="861"/>
  <c r="W2495" i="64"/>
  <c r="W2443" i="64"/>
  <c r="BG39" i="861"/>
  <c r="BG2443" i="64"/>
  <c r="BG2495" i="64"/>
  <c r="AG39" i="861"/>
  <c r="AG2495" i="64"/>
  <c r="AG2443" i="64"/>
  <c r="BW39" i="861"/>
  <c r="BW2443" i="64"/>
  <c r="BW2495" i="64"/>
  <c r="AJ39" i="861"/>
  <c r="AJ2443" i="64"/>
  <c r="AJ2495" i="64"/>
  <c r="BD39" i="861"/>
  <c r="BD2495" i="64"/>
  <c r="BD2443" i="64"/>
  <c r="BX39" i="861"/>
  <c r="BX2443" i="64"/>
  <c r="BX2495" i="64"/>
  <c r="BO37" i="861"/>
  <c r="O33" i="861"/>
  <c r="BY39" i="861"/>
  <c r="BY2443" i="64"/>
  <c r="BY2495" i="64"/>
  <c r="AL39" i="861"/>
  <c r="AL2443" i="64"/>
  <c r="AL2495" i="64"/>
  <c r="AV39" i="861"/>
  <c r="AV2495" i="64"/>
  <c r="AV2443" i="64"/>
  <c r="CL39" i="861"/>
  <c r="CL2443" i="64"/>
  <c r="CL2495" i="64"/>
  <c r="CK39" i="861"/>
  <c r="CK2495" i="64"/>
  <c r="CK2443" i="64"/>
  <c r="Y2396" i="64"/>
  <c r="W2422" i="64"/>
  <c r="W2424" i="64" s="1"/>
  <c r="BE39" i="861"/>
  <c r="BE2495" i="64"/>
  <c r="BE2443" i="64"/>
  <c r="BB39" i="861"/>
  <c r="BB2443" i="64"/>
  <c r="BB2495" i="64"/>
  <c r="CI39" i="861"/>
  <c r="CI2495" i="64"/>
  <c r="CI2443" i="64"/>
  <c r="BZ2443" i="64"/>
  <c r="BZ2495" i="64"/>
  <c r="BZ39" i="861"/>
  <c r="O26" i="863"/>
  <c r="AH39" i="861"/>
  <c r="AH2443" i="64"/>
  <c r="AH2495" i="64"/>
  <c r="AS39" i="861"/>
  <c r="AS2495" i="64"/>
  <c r="AS2443" i="64"/>
  <c r="AX39" i="861"/>
  <c r="AX2443" i="64"/>
  <c r="AX2495" i="64"/>
  <c r="X2473" i="64" l="1"/>
  <c r="W2475" i="64"/>
  <c r="CI2521" i="64"/>
  <c r="CI2524" i="64" s="1"/>
  <c r="CI40" i="861"/>
  <c r="CI51" i="861"/>
  <c r="AH2521" i="64"/>
  <c r="AH2524" i="64" s="1"/>
  <c r="AH40" i="861"/>
  <c r="AH51" i="861"/>
  <c r="Z2396" i="64"/>
  <c r="Y2398" i="64"/>
  <c r="BY2521" i="64"/>
  <c r="BY2524" i="64" s="1"/>
  <c r="BY40" i="861"/>
  <c r="BY51" i="861"/>
  <c r="AX2521" i="64"/>
  <c r="AX2524" i="64" s="1"/>
  <c r="AX40" i="861"/>
  <c r="AX51" i="861"/>
  <c r="BZ2521" i="64"/>
  <c r="BZ2524" i="64" s="1"/>
  <c r="BZ40" i="861"/>
  <c r="BZ51" i="861"/>
  <c r="BB2521" i="64"/>
  <c r="BB2524" i="64" s="1"/>
  <c r="BB40" i="861"/>
  <c r="BB51" i="861"/>
  <c r="AG2521" i="64"/>
  <c r="AG2524" i="64" s="1"/>
  <c r="AG40" i="861"/>
  <c r="AG51" i="861"/>
  <c r="BJ2521" i="64"/>
  <c r="BJ2524" i="64" s="1"/>
  <c r="BJ40" i="861"/>
  <c r="BJ51" i="861"/>
  <c r="BL2521" i="64"/>
  <c r="BL2524" i="64" s="1"/>
  <c r="BL40" i="861"/>
  <c r="BL51" i="861"/>
  <c r="CH2521" i="64"/>
  <c r="CH2524" i="64" s="1"/>
  <c r="CH40" i="861"/>
  <c r="CH51" i="861"/>
  <c r="X2521" i="64"/>
  <c r="X2524" i="64" s="1"/>
  <c r="X40" i="861"/>
  <c r="X51" i="861"/>
  <c r="BV2521" i="64"/>
  <c r="BV2524" i="64" s="1"/>
  <c r="BV40" i="861"/>
  <c r="BV51" i="861"/>
  <c r="CF2521" i="64"/>
  <c r="CF2524" i="64" s="1"/>
  <c r="CF40" i="861"/>
  <c r="CF51" i="861"/>
  <c r="AV2521" i="64"/>
  <c r="AV2524" i="64" s="1"/>
  <c r="AV40" i="861"/>
  <c r="AV51" i="861"/>
  <c r="O37" i="861"/>
  <c r="BO39" i="861"/>
  <c r="BO2443" i="64"/>
  <c r="BO2495" i="64"/>
  <c r="BQ2521" i="64"/>
  <c r="BQ2524" i="64" s="1"/>
  <c r="BQ40" i="861"/>
  <c r="BQ51" i="861"/>
  <c r="AY2521" i="64"/>
  <c r="AY2524" i="64" s="1"/>
  <c r="AY40" i="861"/>
  <c r="AY51" i="861"/>
  <c r="AW2521" i="64"/>
  <c r="AW2524" i="64" s="1"/>
  <c r="AW40" i="861"/>
  <c r="AW51" i="861"/>
  <c r="P37" i="861"/>
  <c r="CA39" i="861"/>
  <c r="CA2443" i="64"/>
  <c r="CA2495" i="64"/>
  <c r="BA2521" i="64"/>
  <c r="BA2524" i="64" s="1"/>
  <c r="BA40" i="861"/>
  <c r="BA51" i="861"/>
  <c r="BM2521" i="64"/>
  <c r="BM2524" i="64" s="1"/>
  <c r="BM40" i="861"/>
  <c r="BM51" i="861"/>
  <c r="AJ2521" i="64"/>
  <c r="AJ2524" i="64" s="1"/>
  <c r="AJ40" i="861"/>
  <c r="AJ51" i="861"/>
  <c r="AO2521" i="64"/>
  <c r="AO2524" i="64" s="1"/>
  <c r="AO40" i="861"/>
  <c r="AO51" i="861"/>
  <c r="BS2521" i="64"/>
  <c r="BS2524" i="64" s="1"/>
  <c r="BS40" i="861"/>
  <c r="BS51" i="861"/>
  <c r="BR2521" i="64"/>
  <c r="BR2524" i="64" s="1"/>
  <c r="BR40" i="861"/>
  <c r="BR51" i="861"/>
  <c r="T2521" i="64"/>
  <c r="T2524" i="64" s="1"/>
  <c r="T40" i="861"/>
  <c r="T51" i="861"/>
  <c r="AR2521" i="64"/>
  <c r="AR2524" i="64" s="1"/>
  <c r="AR40" i="861"/>
  <c r="AR51" i="861"/>
  <c r="AQ39" i="861"/>
  <c r="M37" i="861"/>
  <c r="AQ2443" i="64"/>
  <c r="AQ2495" i="64"/>
  <c r="V2521" i="64"/>
  <c r="V2524" i="64" s="1"/>
  <c r="V40" i="861"/>
  <c r="V51" i="861"/>
  <c r="AK2521" i="64"/>
  <c r="AK2524" i="64" s="1"/>
  <c r="AK40" i="861"/>
  <c r="AK51" i="861"/>
  <c r="CK2521" i="64"/>
  <c r="CK2524" i="64" s="1"/>
  <c r="CK40" i="861"/>
  <c r="CK51" i="861"/>
  <c r="AS2521" i="64"/>
  <c r="AS2524" i="64" s="1"/>
  <c r="AS40" i="861"/>
  <c r="AS51" i="861"/>
  <c r="BG2521" i="64"/>
  <c r="BG2524" i="64" s="1"/>
  <c r="BG40" i="861"/>
  <c r="BG51" i="861"/>
  <c r="AU2521" i="64"/>
  <c r="AU2524" i="64" s="1"/>
  <c r="AU40" i="861"/>
  <c r="AU51" i="861"/>
  <c r="CJ2521" i="64"/>
  <c r="CJ2524" i="64" s="1"/>
  <c r="CJ40" i="861"/>
  <c r="CJ51" i="861"/>
  <c r="AB2521" i="64"/>
  <c r="AB2524" i="64" s="1"/>
  <c r="AB40" i="861"/>
  <c r="AB51" i="861"/>
  <c r="CB2521" i="64"/>
  <c r="CB2524" i="64" s="1"/>
  <c r="CB40" i="861"/>
  <c r="CB51" i="861"/>
  <c r="AT2521" i="64"/>
  <c r="AT2524" i="64" s="1"/>
  <c r="AT40" i="861"/>
  <c r="AT51" i="861"/>
  <c r="BE2521" i="64"/>
  <c r="BE2524" i="64" s="1"/>
  <c r="BE40" i="861"/>
  <c r="BE51" i="861"/>
  <c r="X2422" i="64"/>
  <c r="X2424" i="64" s="1"/>
  <c r="AL2521" i="64"/>
  <c r="AL2524" i="64" s="1"/>
  <c r="AL40" i="861"/>
  <c r="AL51" i="861"/>
  <c r="BX2521" i="64"/>
  <c r="BX2524" i="64" s="1"/>
  <c r="BX40" i="861"/>
  <c r="BX51" i="861"/>
  <c r="AC2521" i="64"/>
  <c r="AC2524" i="64" s="1"/>
  <c r="AC40" i="861"/>
  <c r="AC51" i="861"/>
  <c r="BN2521" i="64"/>
  <c r="BN2524" i="64" s="1"/>
  <c r="BN40" i="861"/>
  <c r="BN51" i="861"/>
  <c r="BF2521" i="64"/>
  <c r="BF2524" i="64" s="1"/>
  <c r="BF40" i="861"/>
  <c r="BF51" i="861"/>
  <c r="BC39" i="861"/>
  <c r="N37" i="861"/>
  <c r="BC2495" i="64"/>
  <c r="BC2443" i="64"/>
  <c r="BU2521" i="64"/>
  <c r="BU2524" i="64" s="1"/>
  <c r="BU40" i="861"/>
  <c r="BU51" i="861"/>
  <c r="BK2521" i="64"/>
  <c r="BK2524" i="64" s="1"/>
  <c r="BK40" i="861"/>
  <c r="BK51" i="861"/>
  <c r="BW2521" i="64"/>
  <c r="BW2524" i="64" s="1"/>
  <c r="BW40" i="861"/>
  <c r="BW51" i="861"/>
  <c r="Y2521" i="64"/>
  <c r="Y2524" i="64" s="1"/>
  <c r="Y40" i="861"/>
  <c r="Y51" i="861"/>
  <c r="AM2521" i="64"/>
  <c r="AM2524" i="64" s="1"/>
  <c r="AM40" i="861"/>
  <c r="AM51" i="861"/>
  <c r="AI2521" i="64"/>
  <c r="AI2524" i="64" s="1"/>
  <c r="AI40" i="861"/>
  <c r="AI51" i="861"/>
  <c r="CC2521" i="64"/>
  <c r="CC2524" i="64" s="1"/>
  <c r="CC40" i="861"/>
  <c r="CC51" i="861"/>
  <c r="U2521" i="64"/>
  <c r="U2524" i="64" s="1"/>
  <c r="U40" i="861"/>
  <c r="U51" i="861"/>
  <c r="AE39" i="861"/>
  <c r="L37" i="861"/>
  <c r="AE2495" i="64"/>
  <c r="AE2443" i="64"/>
  <c r="BT2521" i="64"/>
  <c r="BT2524" i="64" s="1"/>
  <c r="BT40" i="861"/>
  <c r="BT51" i="861"/>
  <c r="AP2521" i="64"/>
  <c r="AP2524" i="64" s="1"/>
  <c r="AP40" i="861"/>
  <c r="AP51" i="861"/>
  <c r="CL2521" i="64"/>
  <c r="CL2524" i="64" s="1"/>
  <c r="CL40" i="861"/>
  <c r="CL51" i="861"/>
  <c r="W2521" i="64"/>
  <c r="W2524" i="64" s="1"/>
  <c r="W40" i="861"/>
  <c r="W51" i="861"/>
  <c r="CD2521" i="64"/>
  <c r="CD2524" i="64" s="1"/>
  <c r="CD40" i="861"/>
  <c r="CD51" i="861"/>
  <c r="AZ2521" i="64"/>
  <c r="AZ2524" i="64" s="1"/>
  <c r="AZ40" i="861"/>
  <c r="AZ51" i="861"/>
  <c r="AD2521" i="64"/>
  <c r="AD2524" i="64" s="1"/>
  <c r="AD40" i="861"/>
  <c r="AD51" i="861"/>
  <c r="AA2521" i="64"/>
  <c r="AA2524" i="64" s="1"/>
  <c r="AA40" i="861"/>
  <c r="AA51" i="861"/>
  <c r="Z2521" i="64"/>
  <c r="Z2524" i="64" s="1"/>
  <c r="Z40" i="861"/>
  <c r="Z51" i="861"/>
  <c r="CG2521" i="64"/>
  <c r="CG2524" i="64" s="1"/>
  <c r="CG40" i="861"/>
  <c r="CG51" i="861"/>
  <c r="AF2521" i="64"/>
  <c r="AF2524" i="64" s="1"/>
  <c r="AF40" i="861"/>
  <c r="AF51" i="861"/>
  <c r="BD2521" i="64"/>
  <c r="BD2524" i="64" s="1"/>
  <c r="BD40" i="861"/>
  <c r="BD51" i="861"/>
  <c r="CE2521" i="64"/>
  <c r="CE2524" i="64" s="1"/>
  <c r="CE40" i="861"/>
  <c r="CE51" i="861"/>
  <c r="AN2521" i="64"/>
  <c r="AN2524" i="64" s="1"/>
  <c r="AN40" i="861"/>
  <c r="AN51" i="861"/>
  <c r="BI2521" i="64"/>
  <c r="BI2524" i="64" s="1"/>
  <c r="BI40" i="861"/>
  <c r="BI51" i="861"/>
  <c r="BH2521" i="64"/>
  <c r="BH2524" i="64" s="1"/>
  <c r="BH40" i="861"/>
  <c r="BH51" i="861"/>
  <c r="S39" i="861"/>
  <c r="K37" i="861"/>
  <c r="S2443" i="64"/>
  <c r="S2447" i="64" s="1"/>
  <c r="S2495" i="64"/>
  <c r="S2499" i="64" s="1"/>
  <c r="T2499" i="64" s="1"/>
  <c r="BP2521" i="64"/>
  <c r="BP2524" i="64" s="1"/>
  <c r="BP40" i="861"/>
  <c r="BP51" i="861"/>
  <c r="X2475" i="64" l="1"/>
  <c r="Y2473" i="64"/>
  <c r="U2499" i="64"/>
  <c r="AP52" i="861"/>
  <c r="AP53" i="861" s="1"/>
  <c r="AT52" i="861"/>
  <c r="AT53" i="861" s="1"/>
  <c r="S2521" i="64"/>
  <c r="S2524" i="64" s="1"/>
  <c r="K2524" i="64" s="1"/>
  <c r="K39" i="861"/>
  <c r="S40" i="861"/>
  <c r="S51" i="861"/>
  <c r="AA52" i="861"/>
  <c r="AA53" i="861" s="1"/>
  <c r="BA52" i="861"/>
  <c r="BA53" i="861" s="1"/>
  <c r="P2443" i="64"/>
  <c r="P2495" i="64"/>
  <c r="AV52" i="861"/>
  <c r="AV53" i="861" s="1"/>
  <c r="BJ52" i="861"/>
  <c r="BJ53" i="861" s="1"/>
  <c r="BN52" i="861"/>
  <c r="BN53" i="861" s="1"/>
  <c r="CB52" i="861"/>
  <c r="CB53" i="861" s="1"/>
  <c r="BS52" i="861"/>
  <c r="BS53" i="861" s="1"/>
  <c r="X52" i="861"/>
  <c r="X53" i="861" s="1"/>
  <c r="AX52" i="861"/>
  <c r="AX53" i="861" s="1"/>
  <c r="Y52" i="861"/>
  <c r="Y53" i="861" s="1"/>
  <c r="BH52" i="861"/>
  <c r="BH53" i="861" s="1"/>
  <c r="AN52" i="861"/>
  <c r="AN53" i="861" s="1"/>
  <c r="BD52" i="861"/>
  <c r="BD53" i="861" s="1"/>
  <c r="CC52" i="861"/>
  <c r="CC53" i="861" s="1"/>
  <c r="BF52" i="861"/>
  <c r="BF53" i="861" s="1"/>
  <c r="Y2422" i="64"/>
  <c r="AU52" i="861"/>
  <c r="AU53" i="861" s="1"/>
  <c r="V52" i="861"/>
  <c r="V53" i="861" s="1"/>
  <c r="T52" i="861"/>
  <c r="T53" i="861" s="1"/>
  <c r="AJ52" i="861"/>
  <c r="AJ53" i="861" s="1"/>
  <c r="AY52" i="861"/>
  <c r="AY53" i="861" s="1"/>
  <c r="AZ52" i="861"/>
  <c r="AZ53" i="861" s="1"/>
  <c r="BX52" i="861"/>
  <c r="BX53" i="861" s="1"/>
  <c r="CK52" i="861"/>
  <c r="CK53" i="861" s="1"/>
  <c r="AW52" i="861"/>
  <c r="AW53" i="861" s="1"/>
  <c r="CF52" i="861"/>
  <c r="CF53" i="861" s="1"/>
  <c r="BL52" i="861"/>
  <c r="BL53" i="861" s="1"/>
  <c r="BB52" i="861"/>
  <c r="BB53" i="861" s="1"/>
  <c r="AF52" i="861"/>
  <c r="AF53" i="861" s="1"/>
  <c r="AE2521" i="64"/>
  <c r="AE2524" i="64" s="1"/>
  <c r="L2524" i="64" s="1"/>
  <c r="AE40" i="861"/>
  <c r="AE51" i="861"/>
  <c r="L39" i="861"/>
  <c r="AM52" i="861"/>
  <c r="AM53" i="861" s="1"/>
  <c r="BK52" i="861"/>
  <c r="BK53" i="861" s="1"/>
  <c r="AB52" i="861"/>
  <c r="AB53" i="861" s="1"/>
  <c r="AQ2521" i="64"/>
  <c r="AQ2524" i="64" s="1"/>
  <c r="M2524" i="64" s="1"/>
  <c r="M39" i="861"/>
  <c r="AQ40" i="861"/>
  <c r="AQ51" i="861"/>
  <c r="AA2396" i="64"/>
  <c r="CI52" i="861"/>
  <c r="CI53" i="861" s="1"/>
  <c r="L2495" i="64"/>
  <c r="L2443" i="64"/>
  <c r="M2495" i="64"/>
  <c r="M2443" i="64"/>
  <c r="S2501" i="64"/>
  <c r="T2501" i="64"/>
  <c r="BT52" i="861"/>
  <c r="BT53" i="861" s="1"/>
  <c r="N2495" i="64"/>
  <c r="N2443" i="64"/>
  <c r="CJ52" i="861"/>
  <c r="CJ53" i="861" s="1"/>
  <c r="AR52" i="861"/>
  <c r="AR53" i="861" s="1"/>
  <c r="BR52" i="861"/>
  <c r="BR53" i="861" s="1"/>
  <c r="BM52" i="861"/>
  <c r="BM53" i="861" s="1"/>
  <c r="CH52" i="861"/>
  <c r="CH53" i="861" s="1"/>
  <c r="AG52" i="861"/>
  <c r="AG53" i="861" s="1"/>
  <c r="Z2398" i="64"/>
  <c r="Z52" i="861"/>
  <c r="Z53" i="861" s="1"/>
  <c r="W52" i="861"/>
  <c r="W53" i="861" s="1"/>
  <c r="BI52" i="861"/>
  <c r="BI53" i="861" s="1"/>
  <c r="BP52" i="861"/>
  <c r="BP53" i="861" s="1"/>
  <c r="S2449" i="64"/>
  <c r="CE52" i="861"/>
  <c r="CE53" i="861" s="1"/>
  <c r="AD52" i="861"/>
  <c r="AD53" i="861" s="1"/>
  <c r="CD52" i="861"/>
  <c r="CD53" i="861" s="1"/>
  <c r="CL52" i="861"/>
  <c r="CL53" i="861" s="1"/>
  <c r="U52" i="861"/>
  <c r="U53" i="861" s="1"/>
  <c r="BW52" i="861"/>
  <c r="BW53" i="861" s="1"/>
  <c r="BC2521" i="64"/>
  <c r="BC2524" i="64" s="1"/>
  <c r="N2524" i="64" s="1"/>
  <c r="BC40" i="861"/>
  <c r="BC51" i="861"/>
  <c r="N39" i="861"/>
  <c r="AC52" i="861"/>
  <c r="AC53" i="861" s="1"/>
  <c r="AL52" i="861"/>
  <c r="AL53" i="861" s="1"/>
  <c r="AS52" i="861"/>
  <c r="AS53" i="861" s="1"/>
  <c r="AK52" i="861"/>
  <c r="AK53" i="861" s="1"/>
  <c r="AO52" i="861"/>
  <c r="AO53" i="861" s="1"/>
  <c r="T2447" i="64"/>
  <c r="BO2521" i="64"/>
  <c r="BO2524" i="64" s="1"/>
  <c r="O2524" i="64" s="1"/>
  <c r="O39" i="861"/>
  <c r="BO40" i="861"/>
  <c r="BO51" i="861"/>
  <c r="BV52" i="861"/>
  <c r="BV53" i="861" s="1"/>
  <c r="BZ52" i="861"/>
  <c r="BZ53" i="861" s="1"/>
  <c r="BY52" i="861"/>
  <c r="BY53" i="861" s="1"/>
  <c r="K2443" i="64"/>
  <c r="K2495" i="64"/>
  <c r="CG52" i="861"/>
  <c r="CG53" i="861" s="1"/>
  <c r="AI52" i="861"/>
  <c r="AI53" i="861" s="1"/>
  <c r="BU52" i="861"/>
  <c r="BU53" i="861" s="1"/>
  <c r="BE52" i="861"/>
  <c r="BE53" i="861" s="1"/>
  <c r="BG52" i="861"/>
  <c r="BG53" i="861" s="1"/>
  <c r="CA2521" i="64"/>
  <c r="CA2524" i="64" s="1"/>
  <c r="P2524" i="64" s="1"/>
  <c r="CA40" i="861"/>
  <c r="CA51" i="861"/>
  <c r="P39" i="861"/>
  <c r="BQ52" i="861"/>
  <c r="BQ53" i="861" s="1"/>
  <c r="O2443" i="64"/>
  <c r="O2495" i="64"/>
  <c r="AH52" i="861"/>
  <c r="AH53" i="861" s="1"/>
  <c r="Y2475" i="64" l="1"/>
  <c r="Z2473" i="64"/>
  <c r="AA54" i="861"/>
  <c r="AA83" i="861"/>
  <c r="AA88" i="861" s="1"/>
  <c r="AA97" i="861" s="1"/>
  <c r="T54" i="861"/>
  <c r="T83" i="861"/>
  <c r="T88" i="861" s="1"/>
  <c r="T97" i="861" s="1"/>
  <c r="V54" i="861"/>
  <c r="V83" i="861"/>
  <c r="V88" i="861" s="1"/>
  <c r="V97" i="861" s="1"/>
  <c r="AU54" i="861"/>
  <c r="AU83" i="861"/>
  <c r="AU88" i="861" s="1"/>
  <c r="AU97" i="861" s="1"/>
  <c r="Z54" i="861"/>
  <c r="Z83" i="861"/>
  <c r="Z88" i="861" s="1"/>
  <c r="Z97" i="861" s="1"/>
  <c r="BH54" i="861"/>
  <c r="BH83" i="861"/>
  <c r="BH88" i="861" s="1"/>
  <c r="BH97" i="861" s="1"/>
  <c r="BQ54" i="861"/>
  <c r="BQ83" i="861"/>
  <c r="BQ88" i="861" s="1"/>
  <c r="BQ97" i="861" s="1"/>
  <c r="BJ54" i="861"/>
  <c r="BJ83" i="861"/>
  <c r="BJ88" i="861" s="1"/>
  <c r="BJ97" i="861" s="1"/>
  <c r="AM54" i="861"/>
  <c r="AM83" i="861"/>
  <c r="AM88" i="861" s="1"/>
  <c r="AM97" i="861" s="1"/>
  <c r="AZ54" i="861"/>
  <c r="AZ83" i="861"/>
  <c r="AZ88" i="861" s="1"/>
  <c r="AZ97" i="861" s="1"/>
  <c r="CL83" i="861"/>
  <c r="CL88" i="861" s="1"/>
  <c r="CL97" i="861" s="1"/>
  <c r="CL54" i="861"/>
  <c r="BL54" i="861"/>
  <c r="BL83" i="861"/>
  <c r="BL88" i="861" s="1"/>
  <c r="BL97" i="861" s="1"/>
  <c r="AT54" i="861"/>
  <c r="AT83" i="861"/>
  <c r="AT88" i="861" s="1"/>
  <c r="AT97" i="861" s="1"/>
  <c r="BE54" i="861"/>
  <c r="BE83" i="861"/>
  <c r="BE88" i="861" s="1"/>
  <c r="BE97" i="861" s="1"/>
  <c r="BD54" i="861"/>
  <c r="BD83" i="861"/>
  <c r="BD88" i="861" s="1"/>
  <c r="BD97" i="861" s="1"/>
  <c r="AK54" i="861"/>
  <c r="AK83" i="861"/>
  <c r="AK88" i="861" s="1"/>
  <c r="AK97" i="861" s="1"/>
  <c r="CF54" i="861"/>
  <c r="CF83" i="861"/>
  <c r="CF88" i="861" s="1"/>
  <c r="CF97" i="861" s="1"/>
  <c r="AP54" i="861"/>
  <c r="AP83" i="861"/>
  <c r="AP88" i="861" s="1"/>
  <c r="AP97" i="861" s="1"/>
  <c r="W54" i="861"/>
  <c r="W83" i="861"/>
  <c r="W88" i="861" s="1"/>
  <c r="W97" i="861" s="1"/>
  <c r="BN54" i="861"/>
  <c r="BN83" i="861"/>
  <c r="BN88" i="861" s="1"/>
  <c r="BN97" i="861" s="1"/>
  <c r="BT54" i="861"/>
  <c r="BT83" i="861"/>
  <c r="BT88" i="861" s="1"/>
  <c r="BT97" i="861" s="1"/>
  <c r="AW54" i="861"/>
  <c r="AW83" i="861"/>
  <c r="AW88" i="861" s="1"/>
  <c r="AW97" i="861" s="1"/>
  <c r="BA54" i="861"/>
  <c r="BA83" i="861"/>
  <c r="BA88" i="861" s="1"/>
  <c r="BA97" i="861" s="1"/>
  <c r="AD54" i="861"/>
  <c r="AD83" i="861"/>
  <c r="AD88" i="861" s="1"/>
  <c r="AD97" i="861" s="1"/>
  <c r="CI54" i="861"/>
  <c r="CI83" i="861"/>
  <c r="CI88" i="861" s="1"/>
  <c r="CI97" i="861" s="1"/>
  <c r="AE52" i="861"/>
  <c r="L52" i="861" s="1"/>
  <c r="L51" i="861"/>
  <c r="BX54" i="861"/>
  <c r="BX83" i="861"/>
  <c r="BX88" i="861" s="1"/>
  <c r="BX97" i="861" s="1"/>
  <c r="Z2422" i="64"/>
  <c r="Z2424" i="64" s="1"/>
  <c r="AX54" i="861"/>
  <c r="AX83" i="861"/>
  <c r="AX88" i="861" s="1"/>
  <c r="AX97" i="861" s="1"/>
  <c r="CB54" i="861"/>
  <c r="CB83" i="861"/>
  <c r="CB88" i="861" s="1"/>
  <c r="CB97" i="861" s="1"/>
  <c r="K2521" i="64"/>
  <c r="K40" i="861"/>
  <c r="AL54" i="861"/>
  <c r="AL83" i="861"/>
  <c r="AL88" i="861" s="1"/>
  <c r="AL97" i="861" s="1"/>
  <c r="BI54" i="861"/>
  <c r="BI83" i="861"/>
  <c r="BI88" i="861" s="1"/>
  <c r="BI97" i="861" s="1"/>
  <c r="CE54" i="861"/>
  <c r="CE83" i="861"/>
  <c r="CE88" i="861" s="1"/>
  <c r="CE97" i="861" s="1"/>
  <c r="AB2396" i="64"/>
  <c r="AB2398" i="64" s="1"/>
  <c r="AB54" i="861"/>
  <c r="AB83" i="861"/>
  <c r="AB88" i="861" s="1"/>
  <c r="AB97" i="861" s="1"/>
  <c r="Y2424" i="64"/>
  <c r="AN54" i="861"/>
  <c r="AN83" i="861"/>
  <c r="AN88" i="861" s="1"/>
  <c r="AN97" i="861" s="1"/>
  <c r="X54" i="861"/>
  <c r="X83" i="861"/>
  <c r="X88" i="861" s="1"/>
  <c r="X97" i="861" s="1"/>
  <c r="N2521" i="64"/>
  <c r="N40" i="861"/>
  <c r="AA2398" i="64"/>
  <c r="AI54" i="861"/>
  <c r="AI83" i="861"/>
  <c r="AI88" i="861" s="1"/>
  <c r="AI97" i="861" s="1"/>
  <c r="BV54" i="861"/>
  <c r="BV83" i="861"/>
  <c r="BV88" i="861" s="1"/>
  <c r="BV97" i="861" s="1"/>
  <c r="U54" i="861"/>
  <c r="U83" i="861"/>
  <c r="U88" i="861" s="1"/>
  <c r="U97" i="861" s="1"/>
  <c r="CJ54" i="861"/>
  <c r="CJ83" i="861"/>
  <c r="CJ88" i="861" s="1"/>
  <c r="CJ97" i="861" s="1"/>
  <c r="BC52" i="861"/>
  <c r="N52" i="861" s="1"/>
  <c r="N51" i="861"/>
  <c r="BK54" i="861"/>
  <c r="BK83" i="861"/>
  <c r="BK88" i="861" s="1"/>
  <c r="BK97" i="861" s="1"/>
  <c r="AF54" i="861"/>
  <c r="AF83" i="861"/>
  <c r="AF88" i="861" s="1"/>
  <c r="AF97" i="861" s="1"/>
  <c r="BF54" i="861"/>
  <c r="BF83" i="861"/>
  <c r="BF88" i="861" s="1"/>
  <c r="BF97" i="861" s="1"/>
  <c r="BS54" i="861"/>
  <c r="BS83" i="861"/>
  <c r="BS88" i="861" s="1"/>
  <c r="BS97" i="861" s="1"/>
  <c r="BW54" i="861"/>
  <c r="BW83" i="861"/>
  <c r="BW88" i="861" s="1"/>
  <c r="BW97" i="861" s="1"/>
  <c r="CG54" i="861"/>
  <c r="CG83" i="861"/>
  <c r="CG88" i="861" s="1"/>
  <c r="CG97" i="861" s="1"/>
  <c r="AC54" i="861"/>
  <c r="AC83" i="861"/>
  <c r="AC88" i="861" s="1"/>
  <c r="AC97" i="861" s="1"/>
  <c r="CH54" i="861"/>
  <c r="CH83" i="861"/>
  <c r="CH88" i="861" s="1"/>
  <c r="CH97" i="861" s="1"/>
  <c r="P2521" i="64"/>
  <c r="P40" i="861"/>
  <c r="O2521" i="64"/>
  <c r="O40" i="861"/>
  <c r="M51" i="861"/>
  <c r="AQ52" i="861"/>
  <c r="M52" i="861" s="1"/>
  <c r="AH54" i="861"/>
  <c r="AH83" i="861"/>
  <c r="AH88" i="861" s="1"/>
  <c r="AH97" i="861" s="1"/>
  <c r="BR54" i="861"/>
  <c r="BR83" i="861"/>
  <c r="BR88" i="861" s="1"/>
  <c r="BR97" i="861" s="1"/>
  <c r="AS54" i="861"/>
  <c r="AS83" i="861"/>
  <c r="AS88" i="861" s="1"/>
  <c r="AS97" i="861" s="1"/>
  <c r="CD54" i="861"/>
  <c r="CD83" i="861"/>
  <c r="CD88" i="861" s="1"/>
  <c r="CD97" i="861" s="1"/>
  <c r="BP54" i="861"/>
  <c r="BP83" i="861"/>
  <c r="BP88" i="861" s="1"/>
  <c r="BP97" i="861" s="1"/>
  <c r="BM54" i="861"/>
  <c r="BM83" i="861"/>
  <c r="BM88" i="861" s="1"/>
  <c r="BM97" i="861" s="1"/>
  <c r="AY54" i="861"/>
  <c r="AY83" i="861"/>
  <c r="AY88" i="861" s="1"/>
  <c r="AY97" i="861" s="1"/>
  <c r="CC54" i="861"/>
  <c r="CC83" i="861"/>
  <c r="CC88" i="861" s="1"/>
  <c r="CC97" i="861" s="1"/>
  <c r="BZ54" i="861"/>
  <c r="BZ83" i="861"/>
  <c r="BZ88" i="861" s="1"/>
  <c r="BZ97" i="861" s="1"/>
  <c r="AG54" i="861"/>
  <c r="AG83" i="861"/>
  <c r="AG88" i="861" s="1"/>
  <c r="AG97" i="861" s="1"/>
  <c r="BG54" i="861"/>
  <c r="BG83" i="861"/>
  <c r="BG88" i="861" s="1"/>
  <c r="BG97" i="861" s="1"/>
  <c r="AO54" i="861"/>
  <c r="AO83" i="861"/>
  <c r="AO88" i="861" s="1"/>
  <c r="AO97" i="861" s="1"/>
  <c r="AR54" i="861"/>
  <c r="AR83" i="861"/>
  <c r="AR88" i="861" s="1"/>
  <c r="AR97" i="861" s="1"/>
  <c r="O51" i="861"/>
  <c r="BO52" i="861"/>
  <c r="O52" i="861" s="1"/>
  <c r="CA52" i="861"/>
  <c r="P52" i="861" s="1"/>
  <c r="P51" i="861"/>
  <c r="BU54" i="861"/>
  <c r="BU83" i="861"/>
  <c r="BU88" i="861" s="1"/>
  <c r="BU97" i="861" s="1"/>
  <c r="BY54" i="861"/>
  <c r="BY83" i="861"/>
  <c r="BY88" i="861" s="1"/>
  <c r="BY97" i="861" s="1"/>
  <c r="T2449" i="64"/>
  <c r="U2447" i="64"/>
  <c r="M2521" i="64"/>
  <c r="M40" i="861"/>
  <c r="BB54" i="861"/>
  <c r="BB83" i="861"/>
  <c r="BB88" i="861" s="1"/>
  <c r="BB97" i="861" s="1"/>
  <c r="CK54" i="861"/>
  <c r="CK83" i="861"/>
  <c r="CK88" i="861" s="1"/>
  <c r="CK97" i="861" s="1"/>
  <c r="Y54" i="861"/>
  <c r="Y83" i="861"/>
  <c r="Y88" i="861" s="1"/>
  <c r="Y97" i="861" s="1"/>
  <c r="AV54" i="861"/>
  <c r="AV83" i="861"/>
  <c r="AV88" i="861" s="1"/>
  <c r="AV97" i="861" s="1"/>
  <c r="K51" i="861"/>
  <c r="S52" i="861"/>
  <c r="K52" i="861" s="1"/>
  <c r="V2499" i="64"/>
  <c r="V2501" i="64" s="1"/>
  <c r="L2521" i="64"/>
  <c r="L40" i="861"/>
  <c r="AJ54" i="861"/>
  <c r="AJ83" i="861"/>
  <c r="AJ88" i="861" s="1"/>
  <c r="AJ97" i="861" s="1"/>
  <c r="U2501" i="64"/>
  <c r="Z2475" i="64" l="1"/>
  <c r="AA2473" i="64"/>
  <c r="BC53" i="861"/>
  <c r="BC54" i="861" s="1"/>
  <c r="AE53" i="861"/>
  <c r="AE54" i="861" s="1"/>
  <c r="BO53" i="861"/>
  <c r="BO54" i="861" s="1"/>
  <c r="AQ53" i="861"/>
  <c r="M53" i="861" s="1"/>
  <c r="M54" i="861" s="1"/>
  <c r="U2449" i="64"/>
  <c r="V2447" i="64"/>
  <c r="CA53" i="861"/>
  <c r="AA2422" i="64"/>
  <c r="W2499" i="64"/>
  <c r="W2501" i="64" s="1"/>
  <c r="S53" i="861"/>
  <c r="O53" i="861"/>
  <c r="O54" i="861" s="1"/>
  <c r="AC2396" i="64"/>
  <c r="AC2398" i="64" s="1"/>
  <c r="N53" i="861" l="1"/>
  <c r="N54" i="861" s="1"/>
  <c r="L53" i="861"/>
  <c r="L54" i="861" s="1"/>
  <c r="AE83" i="861"/>
  <c r="L83" i="861" s="1"/>
  <c r="AB2473" i="64"/>
  <c r="AA2475" i="64"/>
  <c r="BO83" i="861"/>
  <c r="BO88" i="861" s="1"/>
  <c r="BC83" i="861"/>
  <c r="N83" i="861" s="1"/>
  <c r="AQ54" i="861"/>
  <c r="AQ83" i="861"/>
  <c r="M83" i="861" s="1"/>
  <c r="AD2396" i="64"/>
  <c r="K2396" i="64" s="1"/>
  <c r="V2449" i="64"/>
  <c r="W2447" i="64"/>
  <c r="S54" i="861"/>
  <c r="K53" i="861"/>
  <c r="K54" i="861" s="1"/>
  <c r="S83" i="861"/>
  <c r="AB2422" i="64"/>
  <c r="AB2424" i="64" s="1"/>
  <c r="P53" i="861"/>
  <c r="P54" i="861" s="1"/>
  <c r="CA54" i="861"/>
  <c r="CA83" i="861"/>
  <c r="X2499" i="64"/>
  <c r="X2501" i="64" s="1"/>
  <c r="AA2424" i="64"/>
  <c r="O83" i="861"/>
  <c r="BC88" i="861" l="1"/>
  <c r="BC97" i="861" s="1"/>
  <c r="N97" i="861" s="1"/>
  <c r="AE88" i="861"/>
  <c r="L88" i="861" s="1"/>
  <c r="AB2475" i="64"/>
  <c r="AC2473" i="64"/>
  <c r="AQ88" i="861"/>
  <c r="AQ97" i="861" s="1"/>
  <c r="M97" i="861" s="1"/>
  <c r="AC2422" i="64"/>
  <c r="W2449" i="64"/>
  <c r="X2447" i="64"/>
  <c r="BO97" i="861"/>
  <c r="O97" i="861" s="1"/>
  <c r="O88" i="861"/>
  <c r="AE2396" i="64"/>
  <c r="AD2398" i="64"/>
  <c r="S88" i="861"/>
  <c r="K83" i="861"/>
  <c r="Y2499" i="64"/>
  <c r="CA88" i="861"/>
  <c r="P83" i="861"/>
  <c r="N88" i="861" l="1"/>
  <c r="AE97" i="861"/>
  <c r="L97" i="861" s="1"/>
  <c r="M88" i="861"/>
  <c r="AD2473" i="64"/>
  <c r="K2473" i="64" s="1"/>
  <c r="AC2475" i="64"/>
  <c r="AF2396" i="64"/>
  <c r="P88" i="861"/>
  <c r="CA97" i="861"/>
  <c r="P97" i="861" s="1"/>
  <c r="AE2398" i="64"/>
  <c r="X2449" i="64"/>
  <c r="Y2447" i="64"/>
  <c r="Z2499" i="64"/>
  <c r="AD2422" i="64"/>
  <c r="K2422" i="64" s="1"/>
  <c r="Y2501" i="64"/>
  <c r="AC2424" i="64"/>
  <c r="S97" i="861"/>
  <c r="K88" i="861"/>
  <c r="AD2475" i="64" l="1"/>
  <c r="AE2473" i="64"/>
  <c r="S58" i="861"/>
  <c r="K97" i="861"/>
  <c r="AE2422" i="64"/>
  <c r="AD2424" i="64"/>
  <c r="AG2396" i="64"/>
  <c r="AG2398" i="64" s="1"/>
  <c r="AA2499" i="64"/>
  <c r="AF2398" i="64"/>
  <c r="Z2501" i="64"/>
  <c r="Y2449" i="64"/>
  <c r="Z2447" i="64"/>
  <c r="AF2473" i="64" l="1"/>
  <c r="AE2475" i="64"/>
  <c r="AF2422" i="64"/>
  <c r="AB2499" i="64"/>
  <c r="AE2424" i="64"/>
  <c r="Z2449" i="64"/>
  <c r="AA2447" i="64"/>
  <c r="AA2501" i="64"/>
  <c r="AH2396" i="64"/>
  <c r="S17" i="864"/>
  <c r="S59" i="861"/>
  <c r="S64" i="861" s="1"/>
  <c r="T58" i="861"/>
  <c r="AG2473" i="64" l="1"/>
  <c r="AF2475" i="64"/>
  <c r="AC2499" i="64"/>
  <c r="T17" i="864"/>
  <c r="U58" i="861"/>
  <c r="T59" i="861"/>
  <c r="T64" i="861" s="1"/>
  <c r="AG2422" i="64"/>
  <c r="AG2424" i="64" s="1"/>
  <c r="AI2396" i="64"/>
  <c r="AH2398" i="64"/>
  <c r="AB2501" i="64"/>
  <c r="AA2449" i="64"/>
  <c r="AB2447" i="64"/>
  <c r="AF2424" i="64"/>
  <c r="AH2473" i="64" l="1"/>
  <c r="AG2475" i="64"/>
  <c r="AH2422" i="64"/>
  <c r="U17" i="864"/>
  <c r="V58" i="861"/>
  <c r="U59" i="861"/>
  <c r="U64" i="861" s="1"/>
  <c r="AD2499" i="64"/>
  <c r="K2499" i="64" s="1"/>
  <c r="AB2449" i="64"/>
  <c r="AC2447" i="64"/>
  <c r="AJ2396" i="64"/>
  <c r="AI2398" i="64"/>
  <c r="AC2501" i="64"/>
  <c r="AH2475" i="64" l="1"/>
  <c r="AI2473" i="64"/>
  <c r="AC2449" i="64"/>
  <c r="AD2447" i="64"/>
  <c r="K2447" i="64" s="1"/>
  <c r="V17" i="864"/>
  <c r="W58" i="861"/>
  <c r="V59" i="861"/>
  <c r="V64" i="861" s="1"/>
  <c r="AK2396" i="64"/>
  <c r="AK2398" i="64" s="1"/>
  <c r="AE2499" i="64"/>
  <c r="AJ2398" i="64"/>
  <c r="AD2501" i="64"/>
  <c r="AI2422" i="64"/>
  <c r="AI2424" i="64" s="1"/>
  <c r="AH2424" i="64"/>
  <c r="AJ2473" i="64" l="1"/>
  <c r="AI2475" i="64"/>
  <c r="W59" i="861"/>
  <c r="W64" i="861" s="1"/>
  <c r="W17" i="864"/>
  <c r="X58" i="861"/>
  <c r="AD2449" i="64"/>
  <c r="AE2447" i="64"/>
  <c r="AF2499" i="64"/>
  <c r="AF2501" i="64" s="1"/>
  <c r="AJ2422" i="64"/>
  <c r="AE2501" i="64"/>
  <c r="AL2396" i="64"/>
  <c r="AK2473" i="64" l="1"/>
  <c r="AJ2475" i="64"/>
  <c r="AE2449" i="64"/>
  <c r="AF2447" i="64"/>
  <c r="AK2422" i="64"/>
  <c r="AM2396" i="64"/>
  <c r="AL2398" i="64"/>
  <c r="AJ2424" i="64"/>
  <c r="AG2499" i="64"/>
  <c r="AG2501" i="64" s="1"/>
  <c r="X59" i="861"/>
  <c r="X64" i="861" s="1"/>
  <c r="X17" i="864"/>
  <c r="Y58" i="861"/>
  <c r="AL2473" i="64" l="1"/>
  <c r="AK2475" i="64"/>
  <c r="AH2499" i="64"/>
  <c r="AL2422" i="64"/>
  <c r="AK2424" i="64"/>
  <c r="Y17" i="864"/>
  <c r="Z58" i="861"/>
  <c r="Y59" i="861"/>
  <c r="Y64" i="861" s="1"/>
  <c r="AF2449" i="64"/>
  <c r="AG2447" i="64"/>
  <c r="AN2396" i="64"/>
  <c r="AN2398" i="64" s="1"/>
  <c r="AM2398" i="64"/>
  <c r="AL2475" i="64" l="1"/>
  <c r="AM2473" i="64"/>
  <c r="AI2499" i="64"/>
  <c r="AH2501" i="64"/>
  <c r="AM2422" i="64"/>
  <c r="AO2396" i="64"/>
  <c r="AO2398" i="64" s="1"/>
  <c r="AG2449" i="64"/>
  <c r="AH2447" i="64"/>
  <c r="AL2424" i="64"/>
  <c r="Z17" i="864"/>
  <c r="AA58" i="861"/>
  <c r="Z59" i="861"/>
  <c r="Z64" i="861" s="1"/>
  <c r="AM2475" i="64" l="1"/>
  <c r="AN2473" i="64"/>
  <c r="AA17" i="864"/>
  <c r="AA59" i="861"/>
  <c r="AA64" i="861" s="1"/>
  <c r="AB58" i="861"/>
  <c r="AN2422" i="64"/>
  <c r="AN2424" i="64" s="1"/>
  <c r="AM2424" i="64"/>
  <c r="AH2449" i="64"/>
  <c r="AI2447" i="64"/>
  <c r="AJ2499" i="64"/>
  <c r="AP2396" i="64"/>
  <c r="L2396" i="64" s="1"/>
  <c r="AI2501" i="64"/>
  <c r="AN2475" i="64" l="1"/>
  <c r="AO2473" i="64"/>
  <c r="AO2422" i="64"/>
  <c r="AQ2396" i="64"/>
  <c r="AP2398" i="64"/>
  <c r="AI2449" i="64"/>
  <c r="AJ2447" i="64"/>
  <c r="AB17" i="864"/>
  <c r="AC58" i="861"/>
  <c r="AB59" i="861"/>
  <c r="AB64" i="861" s="1"/>
  <c r="AK2499" i="64"/>
  <c r="AK2501" i="64" s="1"/>
  <c r="AJ2501" i="64"/>
  <c r="AO2475" i="64" l="1"/>
  <c r="AP2473" i="64"/>
  <c r="L2473" i="64" s="1"/>
  <c r="AR2396" i="64"/>
  <c r="AQ2398" i="64"/>
  <c r="AL2499" i="64"/>
  <c r="AL2501" i="64" s="1"/>
  <c r="AC17" i="864"/>
  <c r="AD58" i="861"/>
  <c r="K58" i="861" s="1"/>
  <c r="AC59" i="861"/>
  <c r="AC64" i="861" s="1"/>
  <c r="AP2422" i="64"/>
  <c r="AJ2449" i="64"/>
  <c r="AK2447" i="64"/>
  <c r="AO2424" i="64"/>
  <c r="AP2424" i="64" l="1"/>
  <c r="L2422" i="64"/>
  <c r="AP2475" i="64"/>
  <c r="AQ2473" i="64"/>
  <c r="AQ2422" i="64"/>
  <c r="AS2396" i="64"/>
  <c r="AS2398" i="64" s="1"/>
  <c r="AR2398" i="64"/>
  <c r="K17" i="864"/>
  <c r="AD17" i="864"/>
  <c r="AE58" i="861"/>
  <c r="AD59" i="861"/>
  <c r="AK2449" i="64"/>
  <c r="AL2447" i="64"/>
  <c r="AM2499" i="64"/>
  <c r="AR2473" i="64" l="1"/>
  <c r="AQ2475" i="64"/>
  <c r="K59" i="861"/>
  <c r="AD64" i="861"/>
  <c r="AE17" i="864"/>
  <c r="AF58" i="861"/>
  <c r="AE59" i="861"/>
  <c r="AE64" i="861" s="1"/>
  <c r="AR2422" i="64"/>
  <c r="AN2499" i="64"/>
  <c r="AM2501" i="64"/>
  <c r="AT2396" i="64"/>
  <c r="AQ2424" i="64"/>
  <c r="AL2449" i="64"/>
  <c r="AM2447" i="64"/>
  <c r="AS2473" i="64" l="1"/>
  <c r="AR2475" i="64"/>
  <c r="AM2449" i="64"/>
  <c r="AN2447" i="64"/>
  <c r="AO2499" i="64"/>
  <c r="AO2501" i="64" s="1"/>
  <c r="AN2501" i="64"/>
  <c r="AF17" i="864"/>
  <c r="AG58" i="861"/>
  <c r="AF59" i="861"/>
  <c r="AF64" i="861" s="1"/>
  <c r="AS2422" i="64"/>
  <c r="K64" i="861"/>
  <c r="AU2396" i="64"/>
  <c r="AT2398" i="64"/>
  <c r="AR2424" i="64"/>
  <c r="AT2473" i="64" l="1"/>
  <c r="AS2475" i="64"/>
  <c r="AT2422" i="64"/>
  <c r="AN2449" i="64"/>
  <c r="AO2447" i="64"/>
  <c r="AS2424" i="64"/>
  <c r="AG17" i="864"/>
  <c r="AH58" i="861"/>
  <c r="AG59" i="861"/>
  <c r="AG64" i="861" s="1"/>
  <c r="AV2396" i="64"/>
  <c r="AU2398" i="64"/>
  <c r="AP2499" i="64"/>
  <c r="L2499" i="64" s="1"/>
  <c r="AT2475" i="64" l="1"/>
  <c r="AU2473" i="64"/>
  <c r="AW2396" i="64"/>
  <c r="AV2398" i="64"/>
  <c r="AO2449" i="64"/>
  <c r="AP2447" i="64"/>
  <c r="L2447" i="64" s="1"/>
  <c r="AU2422" i="64"/>
  <c r="AQ2499" i="64"/>
  <c r="AP2501" i="64"/>
  <c r="AH17" i="864"/>
  <c r="AI58" i="861"/>
  <c r="AH59" i="861"/>
  <c r="AH64" i="861" s="1"/>
  <c r="AT2424" i="64"/>
  <c r="AU2475" i="64" l="1"/>
  <c r="AV2473" i="64"/>
  <c r="AR2499" i="64"/>
  <c r="AP2449" i="64"/>
  <c r="AQ2447" i="64"/>
  <c r="AV2422" i="64"/>
  <c r="AV2424" i="64" s="1"/>
  <c r="AU2424" i="64"/>
  <c r="AX2396" i="64"/>
  <c r="AQ2501" i="64"/>
  <c r="AI17" i="864"/>
  <c r="AJ58" i="861"/>
  <c r="AI59" i="861"/>
  <c r="AI64" i="861" s="1"/>
  <c r="AW2398" i="64"/>
  <c r="AV2475" i="64" l="1"/>
  <c r="AW2473" i="64"/>
  <c r="AW2422" i="64"/>
  <c r="AY2396" i="64"/>
  <c r="AS2499" i="64"/>
  <c r="AS2501" i="64" s="1"/>
  <c r="AJ17" i="864"/>
  <c r="AK58" i="861"/>
  <c r="AJ59" i="861"/>
  <c r="AJ64" i="861" s="1"/>
  <c r="AQ2449" i="64"/>
  <c r="AR2447" i="64"/>
  <c r="AX2398" i="64"/>
  <c r="AR2501" i="64"/>
  <c r="AW2475" i="64" l="1"/>
  <c r="AX2473" i="64"/>
  <c r="AT2499" i="64"/>
  <c r="AR2449" i="64"/>
  <c r="AS2447" i="64"/>
  <c r="AZ2396" i="64"/>
  <c r="AY2398" i="64"/>
  <c r="AX2422" i="64"/>
  <c r="AK17" i="864"/>
  <c r="AL58" i="861"/>
  <c r="AK59" i="861"/>
  <c r="AK64" i="861" s="1"/>
  <c r="AW2424" i="64"/>
  <c r="AY2473" i="64" l="1"/>
  <c r="AX2475" i="64"/>
  <c r="AY2422" i="64"/>
  <c r="AX2424" i="64"/>
  <c r="AU2499" i="64"/>
  <c r="AU2501" i="64" s="1"/>
  <c r="AT2501" i="64"/>
  <c r="BA2396" i="64"/>
  <c r="BA2398" i="64" s="1"/>
  <c r="AL17" i="864"/>
  <c r="AM58" i="861"/>
  <c r="AL59" i="861"/>
  <c r="AL64" i="861" s="1"/>
  <c r="AZ2398" i="64"/>
  <c r="AS2449" i="64"/>
  <c r="AT2447" i="64"/>
  <c r="AY2475" i="64" l="1"/>
  <c r="AZ2473" i="64"/>
  <c r="AT2449" i="64"/>
  <c r="AU2447" i="64"/>
  <c r="BB2396" i="64"/>
  <c r="AZ2422" i="64"/>
  <c r="AY2424" i="64"/>
  <c r="AM17" i="864"/>
  <c r="AN58" i="861"/>
  <c r="AM59" i="861"/>
  <c r="AM64" i="861" s="1"/>
  <c r="AV2499" i="64"/>
  <c r="BB2398" i="64" l="1"/>
  <c r="M2396" i="64"/>
  <c r="AZ2475" i="64"/>
  <c r="BA2473" i="64"/>
  <c r="AN17" i="864"/>
  <c r="AO58" i="861"/>
  <c r="AN59" i="861"/>
  <c r="AN64" i="861" s="1"/>
  <c r="AU2449" i="64"/>
  <c r="AV2447" i="64"/>
  <c r="BA2422" i="64"/>
  <c r="AZ2424" i="64"/>
  <c r="AW2499" i="64"/>
  <c r="AV2501" i="64"/>
  <c r="BC2396" i="64"/>
  <c r="BA2475" i="64" l="1"/>
  <c r="BB2473" i="64"/>
  <c r="M2473" i="64" s="1"/>
  <c r="AX2499" i="64"/>
  <c r="AV2449" i="64"/>
  <c r="AW2447" i="64"/>
  <c r="BB2422" i="64"/>
  <c r="AO17" i="864"/>
  <c r="AP58" i="861"/>
  <c r="AO59" i="861"/>
  <c r="AO64" i="861" s="1"/>
  <c r="AW2501" i="64"/>
  <c r="BD2396" i="64"/>
  <c r="BD2398" i="64" s="1"/>
  <c r="BC2398" i="64"/>
  <c r="BA2424" i="64"/>
  <c r="BB2424" i="64" l="1"/>
  <c r="M2422" i="64"/>
  <c r="BB2475" i="64"/>
  <c r="BC2473" i="64"/>
  <c r="AW2449" i="64"/>
  <c r="AX2447" i="64"/>
  <c r="L58" i="861"/>
  <c r="L17" i="864" s="1"/>
  <c r="AP17" i="864"/>
  <c r="AQ58" i="861"/>
  <c r="AP59" i="861"/>
  <c r="BE2396" i="64"/>
  <c r="BE2398" i="64" s="1"/>
  <c r="AY2499" i="64"/>
  <c r="BC2422" i="64"/>
  <c r="AX2501" i="64"/>
  <c r="BD2473" i="64" l="1"/>
  <c r="BC2475" i="64"/>
  <c r="AX2449" i="64"/>
  <c r="AY2447" i="64"/>
  <c r="AZ2499" i="64"/>
  <c r="AY2501" i="64"/>
  <c r="BF2396" i="64"/>
  <c r="BD2422" i="64"/>
  <c r="L59" i="861"/>
  <c r="AP64" i="861"/>
  <c r="AQ17" i="864"/>
  <c r="AR58" i="861"/>
  <c r="AQ59" i="861"/>
  <c r="AQ64" i="861" s="1"/>
  <c r="BC2424" i="64"/>
  <c r="BD2475" i="64" l="1"/>
  <c r="BE2473" i="64"/>
  <c r="BG2396" i="64"/>
  <c r="BF2398" i="64"/>
  <c r="BA2499" i="64"/>
  <c r="BE2422" i="64"/>
  <c r="AZ2501" i="64"/>
  <c r="AR17" i="864"/>
  <c r="AS58" i="861"/>
  <c r="AR59" i="861"/>
  <c r="AR64" i="861" s="1"/>
  <c r="BD2424" i="64"/>
  <c r="AY2449" i="64"/>
  <c r="AZ2447" i="64"/>
  <c r="L64" i="861"/>
  <c r="BE2475" i="64" l="1"/>
  <c r="BF2473" i="64"/>
  <c r="BB2499" i="64"/>
  <c r="M2499" i="64" s="1"/>
  <c r="BA2501" i="64"/>
  <c r="AS17" i="864"/>
  <c r="AT58" i="861"/>
  <c r="AS59" i="861"/>
  <c r="AS64" i="861" s="1"/>
  <c r="AZ2449" i="64"/>
  <c r="BA2447" i="64"/>
  <c r="BH2396" i="64"/>
  <c r="BH2398" i="64" s="1"/>
  <c r="BF2422" i="64"/>
  <c r="BF2424" i="64" s="1"/>
  <c r="BE2424" i="64"/>
  <c r="BG2398" i="64"/>
  <c r="BF2475" i="64" l="1"/>
  <c r="BG2473" i="64"/>
  <c r="AT17" i="864"/>
  <c r="AU58" i="861"/>
  <c r="AT59" i="861"/>
  <c r="AT64" i="861" s="1"/>
  <c r="BG2422" i="64"/>
  <c r="BC2499" i="64"/>
  <c r="BC2501" i="64" s="1"/>
  <c r="BA2449" i="64"/>
  <c r="BB2447" i="64"/>
  <c r="M2447" i="64" s="1"/>
  <c r="BB2501" i="64"/>
  <c r="BI2396" i="64"/>
  <c r="BH2473" i="64" l="1"/>
  <c r="BG2475" i="64"/>
  <c r="BH2422" i="64"/>
  <c r="BG2424" i="64"/>
  <c r="BJ2396" i="64"/>
  <c r="BJ2398" i="64" s="1"/>
  <c r="BI2398" i="64"/>
  <c r="AU17" i="864"/>
  <c r="AV58" i="861"/>
  <c r="AU59" i="861"/>
  <c r="AU64" i="861" s="1"/>
  <c r="BB2449" i="64"/>
  <c r="BC2447" i="64"/>
  <c r="BD2499" i="64"/>
  <c r="BD2501" i="64" s="1"/>
  <c r="BI2473" i="64" l="1"/>
  <c r="BH2475" i="64"/>
  <c r="BI2422" i="64"/>
  <c r="AV17" i="864"/>
  <c r="AW58" i="861"/>
  <c r="AV59" i="861"/>
  <c r="AV64" i="861" s="1"/>
  <c r="BH2424" i="64"/>
  <c r="BK2396" i="64"/>
  <c r="BE2499" i="64"/>
  <c r="BC2449" i="64"/>
  <c r="BD2447" i="64"/>
  <c r="BI2475" i="64" l="1"/>
  <c r="BJ2473" i="64"/>
  <c r="BD2449" i="64"/>
  <c r="BE2447" i="64"/>
  <c r="BF2499" i="64"/>
  <c r="AW17" i="864"/>
  <c r="AX58" i="861"/>
  <c r="AW59" i="861"/>
  <c r="AW64" i="861" s="1"/>
  <c r="BE2501" i="64"/>
  <c r="BL2396" i="64"/>
  <c r="BL2398" i="64" s="1"/>
  <c r="BJ2422" i="64"/>
  <c r="BK2398" i="64"/>
  <c r="BI2424" i="64"/>
  <c r="BK2473" i="64" l="1"/>
  <c r="BJ2475" i="64"/>
  <c r="AX17" i="864"/>
  <c r="AY58" i="861"/>
  <c r="AX59" i="861"/>
  <c r="AX64" i="861" s="1"/>
  <c r="BK2422" i="64"/>
  <c r="BJ2424" i="64"/>
  <c r="BG2499" i="64"/>
  <c r="BG2501" i="64" s="1"/>
  <c r="BM2396" i="64"/>
  <c r="BF2501" i="64"/>
  <c r="BE2449" i="64"/>
  <c r="BF2447" i="64"/>
  <c r="BK2475" i="64" l="1"/>
  <c r="BL2473" i="64"/>
  <c r="BL2422" i="64"/>
  <c r="BN2396" i="64"/>
  <c r="BM2398" i="64"/>
  <c r="BH2499" i="64"/>
  <c r="BH2501" i="64" s="1"/>
  <c r="BK2424" i="64"/>
  <c r="BF2449" i="64"/>
  <c r="BG2447" i="64"/>
  <c r="AY17" i="864"/>
  <c r="AY59" i="861"/>
  <c r="AY64" i="861" s="1"/>
  <c r="AZ58" i="861"/>
  <c r="BN2398" i="64" l="1"/>
  <c r="N2396" i="64"/>
  <c r="BL2475" i="64"/>
  <c r="BM2473" i="64"/>
  <c r="AZ17" i="864"/>
  <c r="BA58" i="861"/>
  <c r="AZ59" i="861"/>
  <c r="AZ64" i="861" s="1"/>
  <c r="BO2396" i="64"/>
  <c r="BG2449" i="64"/>
  <c r="BH2447" i="64"/>
  <c r="BM2422" i="64"/>
  <c r="BL2424" i="64"/>
  <c r="BI2499" i="64"/>
  <c r="BI2501" i="64" s="1"/>
  <c r="BM2475" i="64" l="1"/>
  <c r="BN2473" i="64"/>
  <c r="N2473" i="64" s="1"/>
  <c r="BH2449" i="64"/>
  <c r="BI2447" i="64"/>
  <c r="BP2396" i="64"/>
  <c r="BN2422" i="64"/>
  <c r="BO2398" i="64"/>
  <c r="BJ2499" i="64"/>
  <c r="BM2424" i="64"/>
  <c r="BA17" i="864"/>
  <c r="BB58" i="861"/>
  <c r="BA59" i="861"/>
  <c r="BA64" i="861" s="1"/>
  <c r="BN2424" i="64" l="1"/>
  <c r="N2422" i="64"/>
  <c r="BN2475" i="64"/>
  <c r="BO2473" i="64"/>
  <c r="BQ2396" i="64"/>
  <c r="BK2499" i="64"/>
  <c r="BP2398" i="64"/>
  <c r="BB17" i="864"/>
  <c r="M58" i="861"/>
  <c r="M17" i="864" s="1"/>
  <c r="BC58" i="861"/>
  <c r="BB59" i="861"/>
  <c r="BJ2501" i="64"/>
  <c r="BI2449" i="64"/>
  <c r="BJ2447" i="64"/>
  <c r="BO2422" i="64"/>
  <c r="BO2424" i="64" s="1"/>
  <c r="BP2473" i="64" l="1"/>
  <c r="BO2475" i="64"/>
  <c r="BC17" i="864"/>
  <c r="BD58" i="861"/>
  <c r="BC59" i="861"/>
  <c r="BC64" i="861" s="1"/>
  <c r="BL2499" i="64"/>
  <c r="BL2501" i="64" s="1"/>
  <c r="BJ2449" i="64"/>
  <c r="BK2447" i="64"/>
  <c r="BK2501" i="64"/>
  <c r="BP2422" i="64"/>
  <c r="BP2424" i="64" s="1"/>
  <c r="BR2396" i="64"/>
  <c r="BR2398" i="64" s="1"/>
  <c r="M59" i="861"/>
  <c r="BB64" i="861"/>
  <c r="BQ2398" i="64"/>
  <c r="BQ2473" i="64" l="1"/>
  <c r="BP2475" i="64"/>
  <c r="BM2499" i="64"/>
  <c r="BQ2422" i="64"/>
  <c r="BS2396" i="64"/>
  <c r="BD17" i="864"/>
  <c r="BE58" i="861"/>
  <c r="BD59" i="861"/>
  <c r="BD64" i="861" s="1"/>
  <c r="BK2449" i="64"/>
  <c r="BL2447" i="64"/>
  <c r="M64" i="861"/>
  <c r="BQ2475" i="64" l="1"/>
  <c r="BR2473" i="64"/>
  <c r="BE17" i="864"/>
  <c r="BF58" i="861"/>
  <c r="BE59" i="861"/>
  <c r="BE64" i="861" s="1"/>
  <c r="BT2396" i="64"/>
  <c r="BL2449" i="64"/>
  <c r="BM2447" i="64"/>
  <c r="BS2398" i="64"/>
  <c r="BR2422" i="64"/>
  <c r="BQ2424" i="64"/>
  <c r="BN2499" i="64"/>
  <c r="N2499" i="64" s="1"/>
  <c r="BM2501" i="64"/>
  <c r="BR2475" i="64" l="1"/>
  <c r="BS2473" i="64"/>
  <c r="BO2499" i="64"/>
  <c r="BM2449" i="64"/>
  <c r="BN2447" i="64"/>
  <c r="N2447" i="64" s="1"/>
  <c r="BU2396" i="64"/>
  <c r="BT2398" i="64"/>
  <c r="BN2501" i="64"/>
  <c r="BS2422" i="64"/>
  <c r="BS2424" i="64" s="1"/>
  <c r="BF17" i="864"/>
  <c r="BG58" i="861"/>
  <c r="BF59" i="861"/>
  <c r="BF64" i="861" s="1"/>
  <c r="BR2424" i="64"/>
  <c r="BS2475" i="64" l="1"/>
  <c r="BT2473" i="64"/>
  <c r="BN2449" i="64"/>
  <c r="BO2447" i="64"/>
  <c r="BG17" i="864"/>
  <c r="BG59" i="861"/>
  <c r="BG64" i="861" s="1"/>
  <c r="BH58" i="861"/>
  <c r="BV2396" i="64"/>
  <c r="BV2398" i="64" s="1"/>
  <c r="BP2499" i="64"/>
  <c r="BP2501" i="64" s="1"/>
  <c r="BU2398" i="64"/>
  <c r="BO2501" i="64"/>
  <c r="BT2422" i="64"/>
  <c r="BT2424" i="64" s="1"/>
  <c r="BU2473" i="64" l="1"/>
  <c r="BT2475" i="64"/>
  <c r="BH17" i="864"/>
  <c r="BI58" i="861"/>
  <c r="BH59" i="861"/>
  <c r="BH64" i="861" s="1"/>
  <c r="BQ2499" i="64"/>
  <c r="BO2449" i="64"/>
  <c r="BP2447" i="64"/>
  <c r="BW2396" i="64"/>
  <c r="BW2398" i="64" s="1"/>
  <c r="BU2422" i="64"/>
  <c r="BV2473" i="64" l="1"/>
  <c r="BU2475" i="64"/>
  <c r="BP2449" i="64"/>
  <c r="BQ2447" i="64"/>
  <c r="BV2422" i="64"/>
  <c r="BU2424" i="64"/>
  <c r="BR2499" i="64"/>
  <c r="BX2396" i="64"/>
  <c r="BQ2501" i="64"/>
  <c r="BI17" i="864"/>
  <c r="BJ58" i="861"/>
  <c r="BI59" i="861"/>
  <c r="BI64" i="861" s="1"/>
  <c r="BW2473" i="64" l="1"/>
  <c r="BV2475" i="64"/>
  <c r="BY2396" i="64"/>
  <c r="BX2398" i="64"/>
  <c r="BW2422" i="64"/>
  <c r="BV2424" i="64"/>
  <c r="BQ2449" i="64"/>
  <c r="BR2447" i="64"/>
  <c r="BS2499" i="64"/>
  <c r="BJ17" i="864"/>
  <c r="BK58" i="861"/>
  <c r="BJ59" i="861"/>
  <c r="BJ64" i="861" s="1"/>
  <c r="BR2501" i="64"/>
  <c r="BW2475" i="64" l="1"/>
  <c r="BX2473" i="64"/>
  <c r="BX2422" i="64"/>
  <c r="BK17" i="864"/>
  <c r="BL58" i="861"/>
  <c r="BK59" i="861"/>
  <c r="BK64" i="861" s="1"/>
  <c r="BW2424" i="64"/>
  <c r="BT2499" i="64"/>
  <c r="BZ2396" i="64"/>
  <c r="O2396" i="64" s="1"/>
  <c r="BS2501" i="64"/>
  <c r="BY2398" i="64"/>
  <c r="BR2449" i="64"/>
  <c r="BS2447" i="64"/>
  <c r="BX2475" i="64" l="1"/>
  <c r="BY2473" i="64"/>
  <c r="BL17" i="864"/>
  <c r="BM58" i="861"/>
  <c r="BL59" i="861"/>
  <c r="BL64" i="861" s="1"/>
  <c r="BS2449" i="64"/>
  <c r="BT2447" i="64"/>
  <c r="CA2396" i="64"/>
  <c r="CA2398" i="64" s="1"/>
  <c r="BZ2398" i="64"/>
  <c r="BY2422" i="64"/>
  <c r="BY2424" i="64" s="1"/>
  <c r="BX2424" i="64"/>
  <c r="BU2499" i="64"/>
  <c r="BU2501" i="64" s="1"/>
  <c r="BT2501" i="64"/>
  <c r="BZ2473" i="64" l="1"/>
  <c r="O2473" i="64" s="1"/>
  <c r="BY2475" i="64"/>
  <c r="BM17" i="864"/>
  <c r="BN58" i="861"/>
  <c r="BM59" i="861"/>
  <c r="BM64" i="861" s="1"/>
  <c r="BZ2422" i="64"/>
  <c r="O2422" i="64" s="1"/>
  <c r="CB2396" i="64"/>
  <c r="CB2398" i="64" s="1"/>
  <c r="BV2499" i="64"/>
  <c r="BV2501" i="64" s="1"/>
  <c r="BT2449" i="64"/>
  <c r="BU2447" i="64"/>
  <c r="BZ2475" i="64" l="1"/>
  <c r="CA2473" i="64"/>
  <c r="N58" i="861"/>
  <c r="N17" i="864" s="1"/>
  <c r="BN17" i="864"/>
  <c r="BO58" i="861"/>
  <c r="BN59" i="861"/>
  <c r="CC2396" i="64"/>
  <c r="CC2398" i="64" s="1"/>
  <c r="BU2449" i="64"/>
  <c r="BV2447" i="64"/>
  <c r="CA2422" i="64"/>
  <c r="CA2424" i="64" s="1"/>
  <c r="BZ2424" i="64"/>
  <c r="BW2499" i="64"/>
  <c r="BW2501" i="64" s="1"/>
  <c r="CB2473" i="64" l="1"/>
  <c r="CA2475" i="64"/>
  <c r="CD2396" i="64"/>
  <c r="N59" i="861"/>
  <c r="BN64" i="861"/>
  <c r="BO17" i="864"/>
  <c r="BO59" i="861"/>
  <c r="BO64" i="861" s="1"/>
  <c r="BP58" i="861"/>
  <c r="CB2422" i="64"/>
  <c r="BV2449" i="64"/>
  <c r="BW2447" i="64"/>
  <c r="BX2499" i="64"/>
  <c r="BX2501" i="64" s="1"/>
  <c r="CB2475" i="64" l="1"/>
  <c r="CC2473" i="64"/>
  <c r="CE2396" i="64"/>
  <c r="CD2398" i="64"/>
  <c r="BW2449" i="64"/>
  <c r="BX2447" i="64"/>
  <c r="BP17" i="864"/>
  <c r="BQ58" i="861"/>
  <c r="BP59" i="861"/>
  <c r="BP64" i="861" s="1"/>
  <c r="CC2422" i="64"/>
  <c r="N64" i="861"/>
  <c r="BY2499" i="64"/>
  <c r="CB2424" i="64"/>
  <c r="CC2475" i="64" l="1"/>
  <c r="CD2473" i="64"/>
  <c r="BZ2499" i="64"/>
  <c r="O2499" i="64" s="1"/>
  <c r="CD2422" i="64"/>
  <c r="BX2449" i="64"/>
  <c r="BY2447" i="64"/>
  <c r="CC2424" i="64"/>
  <c r="CF2396" i="64"/>
  <c r="CF2398" i="64" s="1"/>
  <c r="CE2398" i="64"/>
  <c r="BY2501" i="64"/>
  <c r="BQ17" i="864"/>
  <c r="BR58" i="861"/>
  <c r="BQ59" i="861"/>
  <c r="BQ64" i="861" s="1"/>
  <c r="CD2475" i="64" l="1"/>
  <c r="CE2473" i="64"/>
  <c r="BY2449" i="64"/>
  <c r="BZ2447" i="64"/>
  <c r="O2447" i="64" s="1"/>
  <c r="CG2396" i="64"/>
  <c r="CE2422" i="64"/>
  <c r="CE2424" i="64" s="1"/>
  <c r="BR17" i="864"/>
  <c r="BS58" i="861"/>
  <c r="BR59" i="861"/>
  <c r="BR64" i="861" s="1"/>
  <c r="CD2424" i="64"/>
  <c r="CA2499" i="64"/>
  <c r="BZ2501" i="64"/>
  <c r="CE2475" i="64" l="1"/>
  <c r="CF2473" i="64"/>
  <c r="CH2396" i="64"/>
  <c r="CG2398" i="64"/>
  <c r="BS17" i="864"/>
  <c r="BT58" i="861"/>
  <c r="BS59" i="861"/>
  <c r="BS64" i="861" s="1"/>
  <c r="BZ2449" i="64"/>
  <c r="CA2447" i="64"/>
  <c r="CB2499" i="64"/>
  <c r="CB2501" i="64" s="1"/>
  <c r="CA2501" i="64"/>
  <c r="CF2422" i="64"/>
  <c r="CF2475" i="64" l="1"/>
  <c r="CG2473" i="64"/>
  <c r="BT17" i="864"/>
  <c r="BU58" i="861"/>
  <c r="BT59" i="861"/>
  <c r="BT64" i="861" s="1"/>
  <c r="CC2499" i="64"/>
  <c r="CG2422" i="64"/>
  <c r="CF2424" i="64"/>
  <c r="CA2449" i="64"/>
  <c r="CB2447" i="64"/>
  <c r="CI2396" i="64"/>
  <c r="CI2398" i="64" s="1"/>
  <c r="CH2398" i="64"/>
  <c r="CG2475" i="64" l="1"/>
  <c r="CH2473" i="64"/>
  <c r="CD2499" i="64"/>
  <c r="CC2501" i="64"/>
  <c r="CB2449" i="64"/>
  <c r="CC2447" i="64"/>
  <c r="CH2422" i="64"/>
  <c r="BU17" i="864"/>
  <c r="BV58" i="861"/>
  <c r="BU59" i="861"/>
  <c r="BU64" i="861" s="1"/>
  <c r="CG2424" i="64"/>
  <c r="CJ2396" i="64"/>
  <c r="CJ2398" i="64" s="1"/>
  <c r="CI2473" i="64" l="1"/>
  <c r="CH2475" i="64"/>
  <c r="CI2422" i="64"/>
  <c r="CH2424" i="64"/>
  <c r="CC2449" i="64"/>
  <c r="CD2447" i="64"/>
  <c r="BV17" i="864"/>
  <c r="BW58" i="861"/>
  <c r="BV59" i="861"/>
  <c r="BV64" i="861" s="1"/>
  <c r="CK2396" i="64"/>
  <c r="CE2499" i="64"/>
  <c r="CD2501" i="64"/>
  <c r="CI2475" i="64" l="1"/>
  <c r="CJ2473" i="64"/>
  <c r="CL2396" i="64"/>
  <c r="P2396" i="64" s="1"/>
  <c r="CK2398" i="64"/>
  <c r="BW17" i="864"/>
  <c r="BW59" i="861"/>
  <c r="BW64" i="861" s="1"/>
  <c r="BX58" i="861"/>
  <c r="CF2499" i="64"/>
  <c r="CJ2422" i="64"/>
  <c r="CE2501" i="64"/>
  <c r="CD2449" i="64"/>
  <c r="CE2447" i="64"/>
  <c r="CI2424" i="64"/>
  <c r="CJ2475" i="64" l="1"/>
  <c r="CK2473" i="64"/>
  <c r="CK2422" i="64"/>
  <c r="CK2424" i="64" s="1"/>
  <c r="CG2499" i="64"/>
  <c r="CF2501" i="64"/>
  <c r="CJ2424" i="64"/>
  <c r="CE2449" i="64"/>
  <c r="CF2447" i="64"/>
  <c r="CL2398" i="64"/>
  <c r="BX17" i="864"/>
  <c r="BY58" i="861"/>
  <c r="BX59" i="861"/>
  <c r="BX64" i="861" s="1"/>
  <c r="K2398" i="64" l="1"/>
  <c r="L2398" i="64"/>
  <c r="M2398" i="64"/>
  <c r="N2398" i="64"/>
  <c r="O2398" i="64"/>
  <c r="P2398" i="64"/>
  <c r="CK2475" i="64"/>
  <c r="CL2473" i="64"/>
  <c r="P2473" i="64" s="1"/>
  <c r="CF2449" i="64"/>
  <c r="CG2447" i="64"/>
  <c r="BY17" i="864"/>
  <c r="BZ58" i="861"/>
  <c r="BY59" i="861"/>
  <c r="BY64" i="861" s="1"/>
  <c r="CH2499" i="64"/>
  <c r="CG2501" i="64"/>
  <c r="CL2422" i="64"/>
  <c r="P2422" i="64" s="1"/>
  <c r="CL2475" i="64" l="1"/>
  <c r="CI2499" i="64"/>
  <c r="CH2501" i="64"/>
  <c r="BZ17" i="864"/>
  <c r="CA58" i="861"/>
  <c r="O58" i="861"/>
  <c r="O17" i="864" s="1"/>
  <c r="BZ59" i="861"/>
  <c r="CL2424" i="64"/>
  <c r="CG2449" i="64"/>
  <c r="CH2447" i="64"/>
  <c r="K2475" i="64" l="1"/>
  <c r="L2475" i="64"/>
  <c r="M2475" i="64"/>
  <c r="N2475" i="64"/>
  <c r="O2475" i="64"/>
  <c r="P2475" i="64"/>
  <c r="K2424" i="64"/>
  <c r="L2424" i="64"/>
  <c r="M2424" i="64"/>
  <c r="N2424" i="64"/>
  <c r="O2424" i="64"/>
  <c r="P2424" i="64"/>
  <c r="CA17" i="864"/>
  <c r="CB58" i="861"/>
  <c r="CA59" i="861"/>
  <c r="CA64" i="861" s="1"/>
  <c r="CJ2499" i="64"/>
  <c r="CI2501" i="64"/>
  <c r="CH2449" i="64"/>
  <c r="CI2447" i="64"/>
  <c r="O59" i="861"/>
  <c r="BZ64" i="861"/>
  <c r="CI2449" i="64" l="1"/>
  <c r="CJ2447" i="64"/>
  <c r="CK2499" i="64"/>
  <c r="O64" i="861"/>
  <c r="CJ2501" i="64"/>
  <c r="CB17" i="864"/>
  <c r="CC58" i="861"/>
  <c r="CB59" i="861"/>
  <c r="CB64" i="861" s="1"/>
  <c r="CL2499" i="64" l="1"/>
  <c r="P2499" i="64" s="1"/>
  <c r="CK2501" i="64"/>
  <c r="CC17" i="864"/>
  <c r="CD58" i="861"/>
  <c r="CC59" i="861"/>
  <c r="CC64" i="861" s="1"/>
  <c r="CJ2449" i="64"/>
  <c r="CK2447" i="64"/>
  <c r="CD17" i="864" l="1"/>
  <c r="CE58" i="861"/>
  <c r="CD59" i="861"/>
  <c r="CD64" i="861" s="1"/>
  <c r="CK2449" i="64"/>
  <c r="CL2447" i="64"/>
  <c r="P2447" i="64" s="1"/>
  <c r="CL2501" i="64"/>
  <c r="K2501" i="64" l="1"/>
  <c r="L2501" i="64"/>
  <c r="M2501" i="64"/>
  <c r="N2501" i="64"/>
  <c r="O2501" i="64"/>
  <c r="P2501" i="64"/>
  <c r="CL2449" i="64"/>
  <c r="CE17" i="864"/>
  <c r="CE59" i="861"/>
  <c r="CE64" i="861" s="1"/>
  <c r="CF58" i="861"/>
  <c r="K2449" i="64" l="1"/>
  <c r="L2449" i="64"/>
  <c r="M2449" i="64"/>
  <c r="N2449" i="64"/>
  <c r="O2449" i="64"/>
  <c r="P2449" i="64"/>
  <c r="CF17" i="864"/>
  <c r="CG58" i="861"/>
  <c r="CF59" i="861"/>
  <c r="CF64" i="861" s="1"/>
  <c r="CG17" i="864" l="1"/>
  <c r="CH58" i="861"/>
  <c r="CG59" i="861"/>
  <c r="CG64" i="861" s="1"/>
  <c r="CH17" i="864" l="1"/>
  <c r="CI58" i="861"/>
  <c r="CH59" i="861"/>
  <c r="CH64" i="861" s="1"/>
  <c r="CI17" i="864" l="1"/>
  <c r="CJ58" i="861"/>
  <c r="CI59" i="861"/>
  <c r="CI64" i="861" s="1"/>
  <c r="CJ17" i="864" l="1"/>
  <c r="CK58" i="861"/>
  <c r="CJ59" i="861"/>
  <c r="CJ64" i="861" s="1"/>
  <c r="CK17" i="864" l="1"/>
  <c r="CL58" i="861"/>
  <c r="CK59" i="861"/>
  <c r="CK64" i="861" s="1"/>
  <c r="P58" i="861" l="1"/>
  <c r="P17" i="864" s="1"/>
  <c r="CL17" i="864"/>
  <c r="CL59" i="861"/>
  <c r="I17" i="864" l="1" a="1"/>
  <c r="I17" i="864" s="1"/>
  <c r="P59" i="861"/>
  <c r="CL64" i="861"/>
  <c r="P64" i="861" l="1"/>
  <c r="G691" i="64" l="1"/>
  <c r="G693" i="64"/>
  <c r="G698" i="64"/>
  <c r="G708" i="64" s="1"/>
  <c r="G699" i="64"/>
  <c r="G702" i="64"/>
  <c r="G703" i="64"/>
  <c r="G706" i="64"/>
  <c r="G707" i="64"/>
  <c r="R26" i="864" l="1"/>
  <c r="S26" i="864" s="1"/>
  <c r="R79" i="861"/>
  <c r="T26" i="864" l="1"/>
  <c r="U26" i="864" s="1"/>
  <c r="S75" i="861"/>
  <c r="T75" i="861" l="1"/>
  <c r="V26" i="864"/>
  <c r="U75" i="861"/>
  <c r="V75" i="861" l="1"/>
  <c r="W26" i="864"/>
  <c r="W75" i="861" l="1"/>
  <c r="X26" i="864"/>
  <c r="X75" i="861" l="1"/>
  <c r="Y26" i="864"/>
  <c r="Y75" i="861" l="1"/>
  <c r="Z26" i="864"/>
  <c r="Z75" i="861" l="1"/>
  <c r="AA26" i="864"/>
  <c r="AB26" i="864" l="1"/>
  <c r="AA75" i="861"/>
  <c r="AC26" i="864" l="1"/>
  <c r="AB75" i="861"/>
  <c r="AD26" i="864" l="1"/>
  <c r="AC75" i="861"/>
  <c r="K26" i="864" l="1"/>
  <c r="K75" i="861" s="1"/>
  <c r="AD75" i="861"/>
  <c r="AE26" i="864"/>
  <c r="AE75" i="861" l="1"/>
  <c r="AF26" i="864"/>
  <c r="AF75" i="861" l="1"/>
  <c r="AG26" i="864"/>
  <c r="AG75" i="861" l="1"/>
  <c r="AH26" i="864"/>
  <c r="AH75" i="861" l="1"/>
  <c r="AI26" i="864"/>
  <c r="AJ26" i="864" l="1"/>
  <c r="AI75" i="861"/>
  <c r="AK26" i="864" l="1"/>
  <c r="AJ75" i="861"/>
  <c r="AL26" i="864" l="1"/>
  <c r="AK75" i="861"/>
  <c r="AL75" i="861" l="1"/>
  <c r="AM26" i="864"/>
  <c r="AM75" i="861" l="1"/>
  <c r="AN26" i="864"/>
  <c r="AN75" i="861" l="1"/>
  <c r="AO26" i="864"/>
  <c r="AO75" i="861" l="1"/>
  <c r="AP26" i="864"/>
  <c r="L26" i="864" l="1"/>
  <c r="L75" i="861" s="1"/>
  <c r="AP75" i="861"/>
  <c r="AQ26" i="864"/>
  <c r="AR26" i="864" l="1"/>
  <c r="AQ75" i="861"/>
  <c r="AS26" i="864" l="1"/>
  <c r="AR75" i="861"/>
  <c r="AT26" i="864" l="1"/>
  <c r="AS75" i="861"/>
  <c r="AT75" i="861" l="1"/>
  <c r="AU26" i="864"/>
  <c r="AU75" i="861" l="1"/>
  <c r="AV26" i="864"/>
  <c r="AV75" i="861" l="1"/>
  <c r="AW26" i="864"/>
  <c r="AW75" i="861" l="1"/>
  <c r="AX26" i="864"/>
  <c r="AX75" i="861" l="1"/>
  <c r="AY26" i="864"/>
  <c r="AZ26" i="864" l="1"/>
  <c r="AY75" i="861"/>
  <c r="BA26" i="864" l="1"/>
  <c r="AZ75" i="861"/>
  <c r="BB26" i="864" l="1"/>
  <c r="BA75" i="861"/>
  <c r="BB75" i="861" l="1"/>
  <c r="M26" i="864"/>
  <c r="M75" i="861" s="1"/>
  <c r="BC26" i="864"/>
  <c r="BC75" i="861" l="1"/>
  <c r="BD26" i="864"/>
  <c r="BD75" i="861" l="1"/>
  <c r="BE26" i="864"/>
  <c r="BE75" i="861" l="1"/>
  <c r="BF26" i="864"/>
  <c r="BF75" i="861" l="1"/>
  <c r="BG26" i="864"/>
  <c r="BH26" i="864" l="1"/>
  <c r="BG75" i="861"/>
  <c r="BI26" i="864" l="1"/>
  <c r="BH75" i="861"/>
  <c r="BJ26" i="864" l="1"/>
  <c r="BI75" i="861"/>
  <c r="BJ75" i="861" l="1"/>
  <c r="BK26" i="864"/>
  <c r="BK75" i="861" l="1"/>
  <c r="BL26" i="864"/>
  <c r="BL75" i="861" l="1"/>
  <c r="BM26" i="864"/>
  <c r="BM75" i="861" l="1"/>
  <c r="BN26" i="864"/>
  <c r="N26" i="864" l="1"/>
  <c r="N75" i="861" s="1"/>
  <c r="BN75" i="861"/>
  <c r="BO26" i="864"/>
  <c r="BP26" i="864" l="1"/>
  <c r="BO75" i="861"/>
  <c r="BQ26" i="864" l="1"/>
  <c r="BP75" i="861"/>
  <c r="BR26" i="864" l="1"/>
  <c r="BQ75" i="861"/>
  <c r="BR75" i="861" l="1"/>
  <c r="BS26" i="864"/>
  <c r="BS75" i="861" l="1"/>
  <c r="BT26" i="864"/>
  <c r="BT75" i="861" l="1"/>
  <c r="BU26" i="864"/>
  <c r="BU75" i="861" l="1"/>
  <c r="BV26" i="864"/>
  <c r="BV75" i="861" l="1"/>
  <c r="BW26" i="864"/>
  <c r="BX26" i="864" l="1"/>
  <c r="BW75" i="861"/>
  <c r="BY26" i="864" l="1"/>
  <c r="BX75" i="861"/>
  <c r="BZ26" i="864" l="1"/>
  <c r="BY75" i="861"/>
  <c r="BZ75" i="861" l="1"/>
  <c r="CA26" i="864"/>
  <c r="O26" i="864"/>
  <c r="O75" i="861" s="1"/>
  <c r="CA75" i="861" l="1"/>
  <c r="CB26" i="864"/>
  <c r="CB75" i="861" l="1"/>
  <c r="CC26" i="864"/>
  <c r="CC75" i="861" l="1"/>
  <c r="CD26" i="864"/>
  <c r="CD75" i="861" l="1"/>
  <c r="CE26" i="864"/>
  <c r="CF26" i="864" l="1"/>
  <c r="CE75" i="861"/>
  <c r="CG26" i="864" l="1"/>
  <c r="CF75" i="861"/>
  <c r="CH26" i="864" l="1"/>
  <c r="CG75" i="861"/>
  <c r="CH75" i="861" l="1"/>
  <c r="CI26" i="864"/>
  <c r="CI75" i="861" l="1"/>
  <c r="CJ26" i="864"/>
  <c r="CJ75" i="861" l="1"/>
  <c r="CK26" i="864"/>
  <c r="CK75" i="861" l="1"/>
  <c r="CL26" i="864"/>
  <c r="CL75" i="861" l="1"/>
  <c r="P26" i="864"/>
  <c r="P75" i="861" s="1"/>
  <c r="S76" i="861" l="1"/>
  <c r="T76" i="861" s="1"/>
  <c r="S77" i="861" l="1"/>
  <c r="S79" i="861" s="1"/>
  <c r="U76" i="861"/>
  <c r="V76" i="861" s="1"/>
  <c r="T77" i="861"/>
  <c r="T79" i="861" s="1"/>
  <c r="U77" i="861" l="1"/>
  <c r="U79" i="861" s="1"/>
  <c r="W76" i="861"/>
  <c r="X76" i="861" s="1"/>
  <c r="V77" i="861"/>
  <c r="V79" i="861" s="1"/>
  <c r="W77" i="861" l="1"/>
  <c r="W79" i="861" s="1"/>
  <c r="X77" i="861"/>
  <c r="X79" i="861" s="1"/>
  <c r="Y76" i="861"/>
  <c r="Y77" i="861" l="1"/>
  <c r="Y79" i="861" s="1"/>
  <c r="Z76" i="861"/>
  <c r="Z77" i="861" l="1"/>
  <c r="Z79" i="861" s="1"/>
  <c r="AA76" i="861"/>
  <c r="AA77" i="861" l="1"/>
  <c r="AA79" i="861" s="1"/>
  <c r="AB76" i="861"/>
  <c r="AB77" i="861" l="1"/>
  <c r="AB79" i="861" s="1"/>
  <c r="AC76" i="861"/>
  <c r="AD76" i="861" l="1"/>
  <c r="AC77" i="861"/>
  <c r="AC79" i="861" s="1"/>
  <c r="AE76" i="861" l="1"/>
  <c r="AD77" i="861"/>
  <c r="K76" i="861"/>
  <c r="L76" i="861" l="1"/>
  <c r="M76" i="861" s="1"/>
  <c r="N76" i="861" s="1"/>
  <c r="O76" i="861" s="1"/>
  <c r="P76" i="861" s="1"/>
  <c r="AD79" i="861"/>
  <c r="K77" i="861"/>
  <c r="AF76" i="861"/>
  <c r="AE77" i="861"/>
  <c r="AE79" i="861" s="1"/>
  <c r="K79" i="861" l="1"/>
  <c r="AF77" i="861"/>
  <c r="AF79" i="861" s="1"/>
  <c r="AG76" i="861"/>
  <c r="AG77" i="861" l="1"/>
  <c r="AG79" i="861" s="1"/>
  <c r="AH76" i="861"/>
  <c r="AH77" i="861" l="1"/>
  <c r="AH79" i="861" s="1"/>
  <c r="AI76" i="861"/>
  <c r="AI77" i="861" l="1"/>
  <c r="AI79" i="861" s="1"/>
  <c r="AJ76" i="861"/>
  <c r="AJ77" i="861" l="1"/>
  <c r="AJ79" i="861" s="1"/>
  <c r="AK76" i="861"/>
  <c r="AL76" i="861" l="1"/>
  <c r="AK77" i="861"/>
  <c r="AK79" i="861" s="1"/>
  <c r="AM76" i="861" l="1"/>
  <c r="AL77" i="861"/>
  <c r="AL79" i="861" s="1"/>
  <c r="AN76" i="861" l="1"/>
  <c r="AM77" i="861"/>
  <c r="AM79" i="861" s="1"/>
  <c r="AN77" i="861" l="1"/>
  <c r="AN79" i="861" s="1"/>
  <c r="AO76" i="861"/>
  <c r="AO77" i="861" l="1"/>
  <c r="AO79" i="861" s="1"/>
  <c r="AP76" i="861"/>
  <c r="AP77" i="861" l="1"/>
  <c r="AQ76" i="861"/>
  <c r="AQ77" i="861" l="1"/>
  <c r="AQ79" i="861" s="1"/>
  <c r="AR76" i="861"/>
  <c r="AP79" i="861"/>
  <c r="L77" i="861"/>
  <c r="L79" i="861" s="1"/>
  <c r="AR77" i="861" l="1"/>
  <c r="AR79" i="861" s="1"/>
  <c r="AS76" i="861"/>
  <c r="AT76" i="861" l="1"/>
  <c r="AS77" i="861"/>
  <c r="AS79" i="861" s="1"/>
  <c r="AU76" i="861" l="1"/>
  <c r="AT77" i="861"/>
  <c r="AT79" i="861" s="1"/>
  <c r="AV76" i="861" l="1"/>
  <c r="AU77" i="861"/>
  <c r="AU79" i="861" s="1"/>
  <c r="AV77" i="861" l="1"/>
  <c r="AV79" i="861" s="1"/>
  <c r="AW76" i="861"/>
  <c r="AW77" i="861" l="1"/>
  <c r="AW79" i="861" s="1"/>
  <c r="AX76" i="861"/>
  <c r="AX77" i="861" l="1"/>
  <c r="AX79" i="861" s="1"/>
  <c r="AY76" i="861"/>
  <c r="AY77" i="861" l="1"/>
  <c r="AY79" i="861" s="1"/>
  <c r="AZ76" i="861"/>
  <c r="AZ77" i="861" l="1"/>
  <c r="AZ79" i="861" s="1"/>
  <c r="BA76" i="861"/>
  <c r="BB76" i="861" l="1"/>
  <c r="BA77" i="861"/>
  <c r="BA79" i="861" s="1"/>
  <c r="BC76" i="861" l="1"/>
  <c r="BB77" i="861"/>
  <c r="BB79" i="861" l="1"/>
  <c r="M77" i="861"/>
  <c r="M79" i="861" s="1"/>
  <c r="BD76" i="861"/>
  <c r="BC77" i="861"/>
  <c r="BC79" i="861" s="1"/>
  <c r="BD77" i="861" l="1"/>
  <c r="BD79" i="861" s="1"/>
  <c r="BE76" i="861"/>
  <c r="BE77" i="861" l="1"/>
  <c r="BE79" i="861" s="1"/>
  <c r="BF76" i="861"/>
  <c r="BF77" i="861" l="1"/>
  <c r="BF79" i="861" s="1"/>
  <c r="BG76" i="861"/>
  <c r="BG77" i="861" l="1"/>
  <c r="BG79" i="861" s="1"/>
  <c r="BH76" i="861"/>
  <c r="BH77" i="861" l="1"/>
  <c r="BH79" i="861" s="1"/>
  <c r="BI76" i="861"/>
  <c r="BJ76" i="861" l="1"/>
  <c r="BI77" i="861"/>
  <c r="BI79" i="861" s="1"/>
  <c r="BK76" i="861" l="1"/>
  <c r="BJ77" i="861"/>
  <c r="BJ79" i="861" s="1"/>
  <c r="BL76" i="861" l="1"/>
  <c r="BK77" i="861"/>
  <c r="BK79" i="861" s="1"/>
  <c r="BL77" i="861" l="1"/>
  <c r="BL79" i="861" s="1"/>
  <c r="BM76" i="861"/>
  <c r="BM77" i="861" l="1"/>
  <c r="BM79" i="861" s="1"/>
  <c r="BN76" i="861"/>
  <c r="BN77" i="861" l="1"/>
  <c r="BO76" i="861"/>
  <c r="BO77" i="861" l="1"/>
  <c r="BO79" i="861" s="1"/>
  <c r="BP76" i="861"/>
  <c r="N77" i="861"/>
  <c r="N79" i="861" s="1"/>
  <c r="BN79" i="861"/>
  <c r="BP77" i="861" l="1"/>
  <c r="BP79" i="861" s="1"/>
  <c r="BQ76" i="861"/>
  <c r="BR76" i="861" l="1"/>
  <c r="BQ77" i="861"/>
  <c r="BQ79" i="861" s="1"/>
  <c r="BS76" i="861" l="1"/>
  <c r="BR77" i="861"/>
  <c r="BR79" i="861" s="1"/>
  <c r="BT76" i="861" l="1"/>
  <c r="BS77" i="861"/>
  <c r="BS79" i="861" s="1"/>
  <c r="BT77" i="861" l="1"/>
  <c r="BT79" i="861" s="1"/>
  <c r="BU76" i="861"/>
  <c r="BU77" i="861" l="1"/>
  <c r="BU79" i="861" s="1"/>
  <c r="BV76" i="861"/>
  <c r="BV77" i="861" l="1"/>
  <c r="BV79" i="861" s="1"/>
  <c r="BW76" i="861"/>
  <c r="BW77" i="861" l="1"/>
  <c r="BW79" i="861" s="1"/>
  <c r="BX76" i="861"/>
  <c r="BX77" i="861" l="1"/>
  <c r="BX79" i="861" s="1"/>
  <c r="BY76" i="861"/>
  <c r="BZ76" i="861" l="1"/>
  <c r="BY77" i="861"/>
  <c r="BY79" i="861" s="1"/>
  <c r="CA76" i="861" l="1"/>
  <c r="BZ77" i="861"/>
  <c r="O77" i="861" l="1"/>
  <c r="O79" i="861" s="1"/>
  <c r="BZ79" i="861"/>
  <c r="CB76" i="861"/>
  <c r="CA77" i="861"/>
  <c r="CA79" i="861" s="1"/>
  <c r="CB77" i="861" l="1"/>
  <c r="CB79" i="861" s="1"/>
  <c r="CC76" i="861"/>
  <c r="CC77" i="861" l="1"/>
  <c r="CC79" i="861" s="1"/>
  <c r="CD76" i="861"/>
  <c r="CD77" i="861" l="1"/>
  <c r="CD79" i="861" s="1"/>
  <c r="CE76" i="861"/>
  <c r="CE77" i="861" l="1"/>
  <c r="CE79" i="861" s="1"/>
  <c r="CF76" i="861"/>
  <c r="CF77" i="861" l="1"/>
  <c r="CF79" i="861" s="1"/>
  <c r="CG76" i="861"/>
  <c r="CH76" i="861" l="1"/>
  <c r="CG77" i="861"/>
  <c r="CG79" i="861" s="1"/>
  <c r="CI76" i="861" l="1"/>
  <c r="CH77" i="861"/>
  <c r="CH79" i="861" s="1"/>
  <c r="CJ76" i="861" l="1"/>
  <c r="CI77" i="861"/>
  <c r="CI79" i="861" s="1"/>
  <c r="CJ77" i="861" l="1"/>
  <c r="CJ79" i="861" s="1"/>
  <c r="CK76" i="861"/>
  <c r="CK77" i="861" l="1"/>
  <c r="CK79" i="861" s="1"/>
  <c r="CL76" i="861"/>
  <c r="CL77" i="861" s="1"/>
  <c r="CL79" i="861" l="1"/>
  <c r="P77" i="861"/>
  <c r="P79" i="861" s="1"/>
  <c r="L772" i="64" l="1"/>
  <c r="M772" i="64"/>
  <c r="N772" i="64"/>
  <c r="O772" i="64"/>
  <c r="P772"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K54" i="206" l="1"/>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3" i="64"/>
  <c r="AF1923" i="64" s="1" a="1"/>
  <c r="AF1923" i="64" s="1"/>
  <c r="M1923" i="64"/>
  <c r="AV1923" i="64" s="1" a="1"/>
  <c r="AV1923" i="64" s="1"/>
  <c r="N1923" i="64"/>
  <c r="BD1923" i="64" s="1" a="1"/>
  <c r="BD1923" i="64" s="1"/>
  <c r="O1923" i="64"/>
  <c r="BT1923" i="64" s="1" a="1"/>
  <c r="BT1923" i="64" s="1"/>
  <c r="P1923" i="64"/>
  <c r="CB1923" i="64" s="1" a="1"/>
  <c r="CB1923" i="64" s="1"/>
  <c r="CI1923" i="64" l="1" a="1"/>
  <c r="CI1923" i="64" s="1"/>
  <c r="CH1923" i="64" a="1"/>
  <c r="CH1923" i="64" s="1"/>
  <c r="CG1923" i="64" a="1"/>
  <c r="CG1923" i="64" s="1"/>
  <c r="CE1923" i="64" a="1"/>
  <c r="CE1923" i="64" s="1"/>
  <c r="CA1923" i="64" a="1"/>
  <c r="CA1923" i="64" s="1"/>
  <c r="BZ1923" i="64" a="1"/>
  <c r="BZ1923" i="64" s="1"/>
  <c r="BY1923" i="64" a="1"/>
  <c r="BY1923" i="64" s="1"/>
  <c r="BS1923" i="64" a="1"/>
  <c r="BS1923" i="64" s="1"/>
  <c r="BR1923" i="64" a="1"/>
  <c r="BR1923" i="64" s="1"/>
  <c r="BQ1923" i="64" a="1"/>
  <c r="BQ1923" i="64" s="1"/>
  <c r="BI1923" i="64" a="1"/>
  <c r="BI1923" i="64" s="1"/>
  <c r="BK1923" i="64" a="1"/>
  <c r="BK1923" i="64" s="1"/>
  <c r="BJ1923" i="64" a="1"/>
  <c r="BJ1923" i="64" s="1"/>
  <c r="BC1923" i="64" a="1"/>
  <c r="BC1923" i="64" s="1"/>
  <c r="BB1923" i="64" a="1"/>
  <c r="BB1923" i="64" s="1"/>
  <c r="BA1923" i="64" a="1"/>
  <c r="BA1923" i="64" s="1"/>
  <c r="AU1923" i="64" a="1"/>
  <c r="AU1923" i="64" s="1"/>
  <c r="AT1923" i="64" a="1"/>
  <c r="AT1923" i="64" s="1"/>
  <c r="AS1923" i="64" a="1"/>
  <c r="AS1923" i="64" s="1"/>
  <c r="AM1923" i="64" a="1"/>
  <c r="AM1923" i="64" s="1"/>
  <c r="AE1923" i="64" a="1"/>
  <c r="AE1923" i="64" s="1"/>
  <c r="AL1923" i="64" a="1"/>
  <c r="AL1923" i="64" s="1"/>
  <c r="AK1923" i="64" a="1"/>
  <c r="AK1923" i="64" s="1"/>
  <c r="CF1923" i="64" a="1"/>
  <c r="CF1923" i="64" s="1"/>
  <c r="BX1923" i="64" a="1"/>
  <c r="BX1923" i="64" s="1"/>
  <c r="BP1923" i="64" a="1"/>
  <c r="BP1923" i="64" s="1"/>
  <c r="BH1923" i="64" a="1"/>
  <c r="BH1923" i="64" s="1"/>
  <c r="AZ1923" i="64" a="1"/>
  <c r="AZ1923" i="64" s="1"/>
  <c r="AR1923" i="64" a="1"/>
  <c r="AR1923" i="64" s="1"/>
  <c r="AJ1923" i="64" a="1"/>
  <c r="AJ1923" i="64" s="1"/>
  <c r="BW1923" i="64" a="1"/>
  <c r="BW1923" i="64" s="1"/>
  <c r="BO1923" i="64" a="1"/>
  <c r="BO1923" i="64" s="1"/>
  <c r="BG1923" i="64" a="1"/>
  <c r="BG1923" i="64" s="1"/>
  <c r="AY1923" i="64" a="1"/>
  <c r="AY1923" i="64" s="1"/>
  <c r="AQ1923" i="64" a="1"/>
  <c r="AQ1923" i="64" s="1"/>
  <c r="AI1923" i="64" a="1"/>
  <c r="AI1923" i="64" s="1"/>
  <c r="CL1923" i="64" a="1"/>
  <c r="CL1923" i="64" s="1"/>
  <c r="CD1923" i="64" a="1"/>
  <c r="CD1923" i="64" s="1"/>
  <c r="BV1923" i="64" a="1"/>
  <c r="BV1923" i="64" s="1"/>
  <c r="BN1923" i="64" a="1"/>
  <c r="BN1923" i="64" s="1"/>
  <c r="BF1923" i="64" a="1"/>
  <c r="BF1923" i="64" s="1"/>
  <c r="AX1923" i="64" a="1"/>
  <c r="AX1923" i="64" s="1"/>
  <c r="AP1923" i="64" a="1"/>
  <c r="AP1923" i="64" s="1"/>
  <c r="AH1923" i="64" a="1"/>
  <c r="AH1923" i="64" s="1"/>
  <c r="CK1923" i="64" a="1"/>
  <c r="CK1923" i="64" s="1"/>
  <c r="CC1923" i="64" a="1"/>
  <c r="CC1923" i="64" s="1"/>
  <c r="BU1923" i="64" a="1"/>
  <c r="BU1923" i="64" s="1"/>
  <c r="BM1923" i="64" a="1"/>
  <c r="BM1923" i="64" s="1"/>
  <c r="BE1923" i="64" a="1"/>
  <c r="BE1923" i="64" s="1"/>
  <c r="AW1923" i="64" a="1"/>
  <c r="AW1923" i="64" s="1"/>
  <c r="AO1923" i="64" a="1"/>
  <c r="AO1923" i="64" s="1"/>
  <c r="AG1923" i="64" a="1"/>
  <c r="AG1923" i="64" s="1"/>
  <c r="CJ1923" i="64" a="1"/>
  <c r="CJ1923" i="64" s="1"/>
  <c r="BL1923" i="64" a="1"/>
  <c r="BL1923" i="64" s="1"/>
  <c r="AN1923" i="64" a="1"/>
  <c r="AN1923" i="64" s="1"/>
  <c r="AJ1924" i="64" l="1"/>
  <c r="AZ1924" i="64"/>
  <c r="BP1924" i="64"/>
  <c r="CF1924" i="64"/>
  <c r="CX1924" i="64"/>
  <c r="BA1924" i="64"/>
  <c r="CG1924" i="64"/>
  <c r="AK1924" i="64"/>
  <c r="AL1924" i="64"/>
  <c r="BB1924" i="64"/>
  <c r="BR1924" i="64"/>
  <c r="CH1924" i="64"/>
  <c r="CZ1924" i="64"/>
  <c r="AS1924" i="64"/>
  <c r="CQ1924" i="64"/>
  <c r="AM1924" i="64"/>
  <c r="BC1924" i="64"/>
  <c r="BS1924" i="64"/>
  <c r="CI1924" i="64"/>
  <c r="DA1924" i="64"/>
  <c r="BI1924" i="64"/>
  <c r="DG1924" i="64"/>
  <c r="AN1924" i="64"/>
  <c r="BD1924" i="64"/>
  <c r="BT1924" i="64"/>
  <c r="CJ1924" i="64"/>
  <c r="DB1924" i="64"/>
  <c r="AO1924" i="64"/>
  <c r="BE1924" i="64"/>
  <c r="BU1924" i="64"/>
  <c r="CK1924" i="64"/>
  <c r="DC1924" i="64"/>
  <c r="AP1924" i="64"/>
  <c r="BF1924" i="64"/>
  <c r="BV1924" i="64"/>
  <c r="CL1924" i="64"/>
  <c r="DD1924" i="64"/>
  <c r="AQ1924" i="64"/>
  <c r="BG1924" i="64"/>
  <c r="BW1924" i="64"/>
  <c r="CO1924" i="64"/>
  <c r="CO1925" i="64" s="1"/>
  <c r="CP1922" i="64" s="1"/>
  <c r="DE1924" i="64"/>
  <c r="AR1924" i="64"/>
  <c r="BH1924" i="64"/>
  <c r="BX1924" i="64"/>
  <c r="CP1924" i="64"/>
  <c r="DF1924" i="64"/>
  <c r="AE1927" i="64"/>
  <c r="BY1924" i="64"/>
  <c r="DH1924" i="64"/>
  <c r="AT1924" i="64"/>
  <c r="BJ1924" i="64"/>
  <c r="BZ1924" i="64"/>
  <c r="CR1924" i="64"/>
  <c r="AE1924" i="64"/>
  <c r="AU1924" i="64"/>
  <c r="BK1924" i="64"/>
  <c r="CA1924" i="64"/>
  <c r="CS1924" i="64"/>
  <c r="DI1924" i="64"/>
  <c r="AF1924" i="64"/>
  <c r="BL1924" i="64"/>
  <c r="CT1924" i="64"/>
  <c r="DJ1924" i="64"/>
  <c r="AV1924" i="64"/>
  <c r="CB1924" i="64"/>
  <c r="AG1924" i="64"/>
  <c r="AW1924" i="64"/>
  <c r="BM1924" i="64"/>
  <c r="CC1924" i="64"/>
  <c r="CU1924" i="64"/>
  <c r="DK1924" i="64"/>
  <c r="AH1924" i="64"/>
  <c r="AX1924" i="64"/>
  <c r="BN1924" i="64"/>
  <c r="CD1924" i="64"/>
  <c r="CV1924" i="64"/>
  <c r="DL1924" i="64"/>
  <c r="K1924" i="64" s="1"/>
  <c r="AI1924" i="64"/>
  <c r="AY1924" i="64"/>
  <c r="BO1924" i="64"/>
  <c r="CE1924" i="64"/>
  <c r="CW1924" i="64"/>
  <c r="BQ1924" i="64"/>
  <c r="CY1924" i="64"/>
  <c r="P1924" i="64" l="1"/>
  <c r="O1924" i="64"/>
  <c r="AE1925" i="64"/>
  <c r="AF1922" i="64" s="1"/>
  <c r="L1924" i="64"/>
  <c r="M1924" i="64"/>
  <c r="N1924" i="64"/>
  <c r="CP1925" i="64"/>
  <c r="CQ1922" i="64" s="1"/>
  <c r="CP1927" i="64"/>
  <c r="CQ1925" i="64" l="1"/>
  <c r="CR1922" i="64" s="1"/>
  <c r="CQ1927" i="64"/>
  <c r="AF1925" i="64"/>
  <c r="AF1927" i="64"/>
  <c r="AG1922" i="64" l="1"/>
  <c r="CR1925" i="64"/>
  <c r="CS1922" i="64" s="1"/>
  <c r="CR1927" i="64"/>
  <c r="CS1925" i="64" l="1"/>
  <c r="CT1922" i="64" s="1"/>
  <c r="CS1927" i="64"/>
  <c r="AG1925" i="64"/>
  <c r="AG1927" i="64"/>
  <c r="AH1922" i="64" l="1"/>
  <c r="CT1925" i="64"/>
  <c r="CU1922" i="64" s="1"/>
  <c r="CT1927" i="64"/>
  <c r="CU1927" i="64" l="1"/>
  <c r="CU1925" i="64"/>
  <c r="CV1922" i="64" s="1"/>
  <c r="AH1925" i="64"/>
  <c r="AH1927" i="64"/>
  <c r="AI1922" i="64" l="1"/>
  <c r="CV1927" i="64"/>
  <c r="CV1925" i="64"/>
  <c r="CW1922" i="64" s="1"/>
  <c r="CW1925" i="64" l="1"/>
  <c r="CX1922" i="64" s="1"/>
  <c r="CW1927" i="64"/>
  <c r="AI1925" i="64"/>
  <c r="AI1927" i="64"/>
  <c r="AJ1922" i="64" l="1"/>
  <c r="CX1925" i="64"/>
  <c r="CY1922" i="64" s="1"/>
  <c r="CX1927" i="64"/>
  <c r="CY1925" i="64" l="1"/>
  <c r="CZ1922" i="64" s="1"/>
  <c r="CY1927" i="64"/>
  <c r="AJ1925" i="64"/>
  <c r="AK1922" i="64" s="1"/>
  <c r="AJ1927" i="64"/>
  <c r="AK1925" i="64" l="1"/>
  <c r="AL1922" i="64" s="1"/>
  <c r="AK1927" i="64"/>
  <c r="CZ1925" i="64"/>
  <c r="DA1922" i="64" s="1"/>
  <c r="CZ1927" i="64"/>
  <c r="DA1925" i="64" l="1"/>
  <c r="DB1922" i="64" s="1"/>
  <c r="DA1927" i="64"/>
  <c r="AL1925" i="64"/>
  <c r="AM1922" i="64" s="1"/>
  <c r="AL1927" i="64"/>
  <c r="AM1925" i="64" l="1"/>
  <c r="AN1922" i="64" s="1"/>
  <c r="AM1927" i="64"/>
  <c r="DB1927" i="64"/>
  <c r="DB1925" i="64"/>
  <c r="DC1922" i="64" s="1"/>
  <c r="DC1927" i="64" l="1"/>
  <c r="DC1925" i="64"/>
  <c r="DD1922" i="64" s="1"/>
  <c r="AN1927" i="64"/>
  <c r="AN1925" i="64"/>
  <c r="AO1922" i="64" s="1"/>
  <c r="AO1927" i="64" l="1"/>
  <c r="AO1925" i="64"/>
  <c r="AP1922" i="64" s="1"/>
  <c r="DD1927" i="64"/>
  <c r="DD1925" i="64"/>
  <c r="DE1922" i="64" s="1"/>
  <c r="DE1925" i="64" l="1"/>
  <c r="DF1922" i="64" s="1"/>
  <c r="DE1927" i="64"/>
  <c r="AP1927" i="64"/>
  <c r="AP1925" i="64"/>
  <c r="AQ1922" i="64" l="1"/>
  <c r="AQ1927" i="64" s="1"/>
  <c r="L1925" i="64"/>
  <c r="M1922" i="64" s="1"/>
  <c r="DF1927" i="64"/>
  <c r="DF1925" i="64"/>
  <c r="DG1922" i="64" s="1"/>
  <c r="AQ1925" i="64" l="1"/>
  <c r="AR1922" i="64" s="1"/>
  <c r="DG1925" i="64"/>
  <c r="DH1922" i="64" s="1"/>
  <c r="DG1927" i="64"/>
  <c r="AR1927" i="64" l="1"/>
  <c r="AR1925" i="64"/>
  <c r="DH1925" i="64"/>
  <c r="DI1922" i="64" s="1"/>
  <c r="DH1927" i="64"/>
  <c r="DI1925" i="64" l="1"/>
  <c r="DJ1922" i="64" s="1"/>
  <c r="DI1927" i="64"/>
  <c r="AS1922" i="64"/>
  <c r="AS1925" i="64" l="1"/>
  <c r="AS1927" i="64"/>
  <c r="DJ1925" i="64"/>
  <c r="DK1922" i="64" s="1"/>
  <c r="DJ1927" i="64"/>
  <c r="DK1925" i="64" l="1"/>
  <c r="DL1922" i="64" s="1"/>
  <c r="DK1927" i="64"/>
  <c r="AT1922" i="64"/>
  <c r="AT1925" i="64" l="1"/>
  <c r="AT1927" i="64"/>
  <c r="DL1925" i="64"/>
  <c r="DL1927" i="64"/>
  <c r="K1927" i="64" l="1"/>
  <c r="L1927" i="64"/>
  <c r="AU1922" i="64"/>
  <c r="AU1925" i="64" l="1"/>
  <c r="AU1927" i="64"/>
  <c r="AV1922" i="64" l="1"/>
  <c r="AV1927" i="64" l="1"/>
  <c r="AV1925" i="64"/>
  <c r="AW1922" i="64" l="1"/>
  <c r="AW1925" i="64" s="1"/>
  <c r="AX1922" i="64" s="1"/>
  <c r="AW1927" i="64" l="1"/>
  <c r="AX1925" i="64"/>
  <c r="AX1927" i="64"/>
  <c r="AY1922" i="64" l="1"/>
  <c r="AY1925" i="64" s="1"/>
  <c r="AZ1922" i="64" s="1"/>
  <c r="AY1927" i="64" l="1"/>
  <c r="AZ1925" i="64"/>
  <c r="BA1922" i="64" s="1"/>
  <c r="AZ1927" i="64"/>
  <c r="BA1925" i="64" l="1"/>
  <c r="BB1922" i="64" s="1"/>
  <c r="BA1927" i="64"/>
  <c r="BB1925" i="64" l="1"/>
  <c r="BB1927" i="64"/>
  <c r="BC1922" i="64" l="1"/>
  <c r="BC1927" i="64" s="1"/>
  <c r="M1925" i="64"/>
  <c r="N1922" i="64" s="1"/>
  <c r="BC1925" i="64" l="1"/>
  <c r="BD1922" i="64" s="1"/>
  <c r="BD1927" i="64" l="1"/>
  <c r="BD1925" i="64"/>
  <c r="BE1922" i="64" l="1"/>
  <c r="BE1927" i="64" l="1"/>
  <c r="BE1925" i="64"/>
  <c r="BF1922" i="64" l="1"/>
  <c r="BF1927" i="64" l="1"/>
  <c r="BF1925" i="64"/>
  <c r="BG1922" i="64" l="1"/>
  <c r="BG1927" i="64" l="1"/>
  <c r="BG1925" i="64"/>
  <c r="BH1922" i="64" l="1"/>
  <c r="BH1925" i="64" l="1"/>
  <c r="BI1922" i="64" s="1"/>
  <c r="BH1927" i="64"/>
  <c r="BI1925" i="64" l="1"/>
  <c r="BJ1922" i="64" s="1"/>
  <c r="BI1927" i="64"/>
  <c r="BJ1925" i="64" l="1"/>
  <c r="BK1922" i="64" s="1"/>
  <c r="BJ1927" i="64"/>
  <c r="BK1925" i="64" l="1"/>
  <c r="BL1922" i="64" s="1"/>
  <c r="BK1927" i="64"/>
  <c r="BL1927" i="64" l="1"/>
  <c r="BL1925" i="64"/>
  <c r="BM1922" i="64" s="1"/>
  <c r="BM1927" i="64" l="1"/>
  <c r="BM1925" i="64"/>
  <c r="BN1922" i="64" s="1"/>
  <c r="BN1925" i="64" l="1"/>
  <c r="BN1927" i="64"/>
  <c r="BO1922" i="64" l="1"/>
  <c r="BO1925" i="64" s="1"/>
  <c r="N1925" i="64"/>
  <c r="O1922" i="64" s="1"/>
  <c r="BO1927" i="64" l="1"/>
  <c r="BP1922" i="64"/>
  <c r="BP1925" i="64" l="1"/>
  <c r="BP1927" i="64"/>
  <c r="BQ1922" i="64" l="1"/>
  <c r="BQ1925" i="64" l="1"/>
  <c r="BQ1927" i="64"/>
  <c r="BR1922" i="64" l="1"/>
  <c r="BR1925" i="64" l="1"/>
  <c r="BR1927" i="64"/>
  <c r="BS1922" i="64" l="1"/>
  <c r="BS1925" i="64" l="1"/>
  <c r="BS1927" i="64"/>
  <c r="BT1922" i="64" l="1"/>
  <c r="BT1927" i="64" l="1"/>
  <c r="BT1925" i="64"/>
  <c r="BU1922" i="64" s="1"/>
  <c r="BU1927" i="64" l="1"/>
  <c r="BU1925" i="64"/>
  <c r="BV1922" i="64" s="1"/>
  <c r="BV1927" i="64" l="1"/>
  <c r="BV1925" i="64"/>
  <c r="BW1922" i="64" s="1"/>
  <c r="BW1927" i="64" l="1"/>
  <c r="BW1925" i="64"/>
  <c r="BX1922" i="64" s="1"/>
  <c r="BX1927" i="64" l="1"/>
  <c r="BX1925" i="64"/>
  <c r="BY1922" i="64" s="1"/>
  <c r="BY1925" i="64" l="1"/>
  <c r="BZ1922" i="64" s="1"/>
  <c r="BY1927" i="64"/>
  <c r="BZ1925" i="64" l="1"/>
  <c r="BZ1927" i="64"/>
  <c r="CA1922" i="64" l="1"/>
  <c r="CA1925" i="64" s="1"/>
  <c r="O1925" i="64"/>
  <c r="P1922" i="64" s="1"/>
  <c r="CA1927" i="64" l="1"/>
  <c r="CB1922" i="64"/>
  <c r="CB1925" i="64" l="1"/>
  <c r="CB1927" i="64"/>
  <c r="CC1922" i="64" l="1"/>
  <c r="CC1927" i="64" l="1"/>
  <c r="CC1925" i="64"/>
  <c r="CD1922" i="64" l="1"/>
  <c r="CD1925" i="64" l="1"/>
  <c r="CD1927" i="64"/>
  <c r="CE1922" i="64" l="1"/>
  <c r="CE1925" i="64" l="1"/>
  <c r="CE1927" i="64"/>
  <c r="CF1922" i="64" l="1"/>
  <c r="CF1925" i="64" l="1"/>
  <c r="CG1922" i="64" s="1"/>
  <c r="CF1927" i="64"/>
  <c r="CG1925" i="64" l="1"/>
  <c r="CH1922" i="64" s="1"/>
  <c r="CG1927" i="64"/>
  <c r="CH1925" i="64" l="1"/>
  <c r="CI1922" i="64" s="1"/>
  <c r="CH1927" i="64"/>
  <c r="CI1925" i="64" l="1"/>
  <c r="CJ1922" i="64" s="1"/>
  <c r="CI1927" i="64"/>
  <c r="CJ1925" i="64" l="1"/>
  <c r="CK1922" i="64" s="1"/>
  <c r="CJ1927" i="64"/>
  <c r="CK1927" i="64" l="1"/>
  <c r="CK1925" i="64"/>
  <c r="CL1922" i="64" s="1"/>
  <c r="CL1927" i="64" l="1"/>
  <c r="CL1925" i="64"/>
  <c r="M1927" i="64" l="1"/>
  <c r="N1927" i="64"/>
  <c r="O1927" i="64"/>
  <c r="P1927" i="64"/>
  <c r="P1925" i="64"/>
  <c r="J2020"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c r="CA1509" i="64" l="1"/>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6" i="64"/>
  <c r="L1986" i="64"/>
  <c r="M1986" i="64"/>
  <c r="N1986" i="64"/>
  <c r="O1986" i="64"/>
  <c r="P1986" i="64"/>
  <c r="S1986" i="64" a="1"/>
  <c r="S1986" i="64"/>
  <c r="T1986" i="64" a="1"/>
  <c r="T1986" i="64"/>
  <c r="U1986" i="64" a="1"/>
  <c r="U1986" i="64"/>
  <c r="V1986" i="64" a="1"/>
  <c r="V1986" i="64"/>
  <c r="W1986" i="64" a="1"/>
  <c r="W1986" i="64"/>
  <c r="X1986" i="64" a="1"/>
  <c r="X1986" i="64"/>
  <c r="Y1986" i="64" a="1"/>
  <c r="Y1986" i="64"/>
  <c r="Z1986" i="64" a="1"/>
  <c r="Z1986" i="64"/>
  <c r="AA1986" i="64" a="1"/>
  <c r="AA1986" i="64"/>
  <c r="AB1986" i="64" a="1"/>
  <c r="AB1986" i="64"/>
  <c r="AC1986" i="64" a="1"/>
  <c r="AC1986" i="64"/>
  <c r="AD1986" i="64" a="1"/>
  <c r="AD1986" i="64"/>
  <c r="AE1986" i="64" a="1"/>
  <c r="AE1986" i="64"/>
  <c r="AF1986" i="64" a="1"/>
  <c r="AF1986" i="64"/>
  <c r="AG1986" i="64" a="1"/>
  <c r="AG1986" i="64"/>
  <c r="AH1986" i="64" a="1"/>
  <c r="AH1986" i="64"/>
  <c r="AI1986" i="64" a="1"/>
  <c r="AI1986" i="64"/>
  <c r="AJ1986" i="64" a="1"/>
  <c r="AJ1986" i="64"/>
  <c r="AK1986" i="64" a="1"/>
  <c r="AK1986" i="64"/>
  <c r="AL1986" i="64" a="1"/>
  <c r="AL1986" i="64"/>
  <c r="AM1986" i="64" a="1"/>
  <c r="AM1986" i="64"/>
  <c r="AN1986" i="64" a="1"/>
  <c r="AN1986" i="64"/>
  <c r="AO1986" i="64" a="1"/>
  <c r="AO1986" i="64"/>
  <c r="AP1986" i="64" a="1"/>
  <c r="AP1986" i="64"/>
  <c r="AQ1986" i="64" a="1"/>
  <c r="AQ1986" i="64"/>
  <c r="AR1986" i="64" a="1"/>
  <c r="AR1986" i="64"/>
  <c r="AS1986" i="64" a="1"/>
  <c r="AS1986" i="64"/>
  <c r="AT1986" i="64" a="1"/>
  <c r="AT1986" i="64"/>
  <c r="AU1986" i="64" a="1"/>
  <c r="AU1986" i="64"/>
  <c r="AV1986" i="64" a="1"/>
  <c r="AV1986" i="64"/>
  <c r="AW1986" i="64" a="1"/>
  <c r="AW1986" i="64"/>
  <c r="AX1986" i="64" a="1"/>
  <c r="AX1986" i="64"/>
  <c r="AY1986" i="64" a="1"/>
  <c r="AY1986" i="64"/>
  <c r="AZ1986" i="64" a="1"/>
  <c r="AZ1986" i="64"/>
  <c r="BA1986" i="64" a="1"/>
  <c r="BA1986" i="64"/>
  <c r="BB1986" i="64" a="1"/>
  <c r="BB1986" i="64"/>
  <c r="BC1986" i="64" a="1"/>
  <c r="BC1986" i="64"/>
  <c r="BD1986" i="64" a="1"/>
  <c r="BD1986" i="64"/>
  <c r="BE1986" i="64" a="1"/>
  <c r="BE1986" i="64"/>
  <c r="BF1986" i="64" a="1"/>
  <c r="BF1986" i="64"/>
  <c r="BG1986" i="64" a="1"/>
  <c r="BG1986" i="64"/>
  <c r="BH1986" i="64" a="1"/>
  <c r="BH1986" i="64"/>
  <c r="BI1986" i="64" a="1"/>
  <c r="BI1986" i="64"/>
  <c r="BJ1986" i="64" a="1"/>
  <c r="BJ1986" i="64"/>
  <c r="BK1986" i="64" a="1"/>
  <c r="BK1986" i="64"/>
  <c r="BL1986" i="64" a="1"/>
  <c r="BL1986" i="64"/>
  <c r="BM1986" i="64" a="1"/>
  <c r="BM1986" i="64"/>
  <c r="BN1986" i="64" a="1"/>
  <c r="BN1986" i="64"/>
  <c r="BO1986" i="64" a="1"/>
  <c r="BO1986" i="64"/>
  <c r="BP1986" i="64" a="1"/>
  <c r="BP1986" i="64"/>
  <c r="BQ1986" i="64" a="1"/>
  <c r="BQ1986" i="64"/>
  <c r="BR1986" i="64" a="1"/>
  <c r="BR1986" i="64"/>
  <c r="BS1986" i="64" a="1"/>
  <c r="BS1986" i="64"/>
  <c r="BT1986" i="64" a="1"/>
  <c r="BT1986" i="64"/>
  <c r="BU1986" i="64" a="1"/>
  <c r="BU1986" i="64"/>
  <c r="BV1986" i="64" a="1"/>
  <c r="BV1986" i="64"/>
  <c r="BW1986" i="64" a="1"/>
  <c r="BW1986" i="64"/>
  <c r="BX1986" i="64" a="1"/>
  <c r="BX1986" i="64"/>
  <c r="BY1986" i="64" a="1"/>
  <c r="BY1986" i="64"/>
  <c r="BZ1986" i="64" a="1"/>
  <c r="BZ1986" i="64"/>
  <c r="CA1986" i="64" a="1"/>
  <c r="CA1986" i="64"/>
  <c r="CB1986" i="64" a="1"/>
  <c r="CB1986" i="64"/>
  <c r="CC1986" i="64" a="1"/>
  <c r="CC1986" i="64"/>
  <c r="CD1986" i="64" a="1"/>
  <c r="CD1986" i="64"/>
  <c r="CE1986" i="64" a="1"/>
  <c r="CE1986" i="64"/>
  <c r="CF1986" i="64" a="1"/>
  <c r="CF1986" i="64"/>
  <c r="CG1986" i="64" a="1"/>
  <c r="CG1986" i="64"/>
  <c r="CH1986" i="64" a="1"/>
  <c r="CH1986" i="64"/>
  <c r="CI1986" i="64" a="1"/>
  <c r="CI1986" i="64"/>
  <c r="CJ1986" i="64" a="1"/>
  <c r="CJ1986" i="64"/>
  <c r="CK1986" i="64" a="1"/>
  <c r="CK1986" i="64"/>
  <c r="CL1986" i="64" a="1"/>
  <c r="CL1986" i="64"/>
  <c r="CO1986" i="64" a="1"/>
  <c r="CO1986" i="64"/>
  <c r="CP1986" i="64" a="1"/>
  <c r="CP1986" i="64"/>
  <c r="CQ1986" i="64" a="1"/>
  <c r="CQ1986" i="64"/>
  <c r="CR1986" i="64" a="1"/>
  <c r="CR1986" i="64"/>
  <c r="CS1986" i="64" a="1"/>
  <c r="CS1986" i="64"/>
  <c r="CT1986" i="64" a="1"/>
  <c r="CT1986" i="64"/>
  <c r="CU1986" i="64" a="1"/>
  <c r="CU1986" i="64"/>
  <c r="CV1986" i="64" a="1"/>
  <c r="CV1986" i="64"/>
  <c r="CW1986" i="64" a="1"/>
  <c r="CW1986" i="64"/>
  <c r="CX1986" i="64" a="1"/>
  <c r="CX1986" i="64"/>
  <c r="CY1986" i="64" a="1"/>
  <c r="CY1986" i="64"/>
  <c r="CZ1986" i="64" a="1"/>
  <c r="CZ1986" i="64"/>
  <c r="DA1986" i="64" a="1"/>
  <c r="DA1986" i="64"/>
  <c r="DB1986" i="64" a="1"/>
  <c r="DB1986" i="64"/>
  <c r="DC1986" i="64" a="1"/>
  <c r="DC1986" i="64"/>
  <c r="DD1986" i="64" a="1"/>
  <c r="DD1986" i="64"/>
  <c r="DE1986" i="64" a="1"/>
  <c r="DE1986" i="64"/>
  <c r="DF1986" i="64" a="1"/>
  <c r="DF1986" i="64"/>
  <c r="DG1986" i="64" a="1"/>
  <c r="DG1986" i="64"/>
  <c r="DH1986" i="64" a="1"/>
  <c r="DH1986" i="64"/>
  <c r="DI1986" i="64" a="1"/>
  <c r="DI1986" i="64"/>
  <c r="DJ1986" i="64" a="1"/>
  <c r="DJ1986" i="64"/>
  <c r="DK1986" i="64" a="1"/>
  <c r="DK1986" i="64"/>
  <c r="DL1986" i="64" a="1"/>
  <c r="DL1986" i="64"/>
  <c r="K1992" i="64"/>
  <c r="L1992" i="64"/>
  <c r="M1992" i="64"/>
  <c r="N1992" i="64"/>
  <c r="O1992" i="64"/>
  <c r="P1992" i="64"/>
  <c r="S1992" i="64"/>
  <c r="T1992" i="64"/>
  <c r="U1992" i="64"/>
  <c r="V1992" i="64"/>
  <c r="W1992" i="64"/>
  <c r="X1992" i="64"/>
  <c r="Y1992" i="64"/>
  <c r="Z1992" i="64"/>
  <c r="AA1992" i="64"/>
  <c r="AB1992" i="64"/>
  <c r="AC1992" i="64"/>
  <c r="AD1992" i="64"/>
  <c r="AE1992" i="64"/>
  <c r="AF1992" i="64"/>
  <c r="AG1992" i="64"/>
  <c r="AH1992" i="64"/>
  <c r="AI1992" i="64"/>
  <c r="AJ1992" i="64"/>
  <c r="AK1992" i="64"/>
  <c r="AL1992" i="64"/>
  <c r="AM1992" i="64"/>
  <c r="AN1992" i="64"/>
  <c r="AO1992" i="64"/>
  <c r="AP1992" i="64"/>
  <c r="AQ1992" i="64"/>
  <c r="AR1992" i="64"/>
  <c r="AS1992" i="64"/>
  <c r="AT1992" i="64"/>
  <c r="AU1992" i="64"/>
  <c r="AV1992" i="64"/>
  <c r="AW1992" i="64"/>
  <c r="AX1992" i="64"/>
  <c r="AY1992" i="64"/>
  <c r="AZ1992" i="64"/>
  <c r="BA1992" i="64"/>
  <c r="BB1992" i="64"/>
  <c r="BC1992" i="64"/>
  <c r="BD1992" i="64"/>
  <c r="BE1992" i="64"/>
  <c r="BF1992" i="64"/>
  <c r="BG1992" i="64"/>
  <c r="BH1992" i="64"/>
  <c r="BI1992" i="64"/>
  <c r="BJ1992" i="64"/>
  <c r="BK1992" i="64"/>
  <c r="BL1992" i="64"/>
  <c r="BM1992" i="64"/>
  <c r="BN1992" i="64"/>
  <c r="BO1992" i="64"/>
  <c r="BP1992" i="64"/>
  <c r="BQ1992" i="64"/>
  <c r="BR1992" i="64"/>
  <c r="BS1992" i="64"/>
  <c r="BT1992" i="64"/>
  <c r="BU1992" i="64"/>
  <c r="BV1992" i="64"/>
  <c r="BW1992" i="64"/>
  <c r="BX1992" i="64"/>
  <c r="BY1992" i="64"/>
  <c r="BZ1992" i="64"/>
  <c r="CA1992" i="64"/>
  <c r="CB1992" i="64"/>
  <c r="CC1992" i="64"/>
  <c r="CD1992" i="64"/>
  <c r="CE1992" i="64"/>
  <c r="CF1992" i="64"/>
  <c r="CG1992" i="64"/>
  <c r="CH1992" i="64"/>
  <c r="CI1992" i="64"/>
  <c r="CJ1992" i="64"/>
  <c r="CK1992" i="64"/>
  <c r="CL1992" i="64"/>
  <c r="CO1992" i="64"/>
  <c r="CP1992" i="64"/>
  <c r="CQ1992" i="64"/>
  <c r="CR1992" i="64"/>
  <c r="CS1992" i="64"/>
  <c r="CT1992" i="64"/>
  <c r="CU1992" i="64"/>
  <c r="CV1992" i="64"/>
  <c r="CW1992" i="64"/>
  <c r="CX1992" i="64"/>
  <c r="CY1992" i="64"/>
  <c r="CZ1992" i="64"/>
  <c r="DA1992" i="64"/>
  <c r="DB1992" i="64"/>
  <c r="DC1992" i="64"/>
  <c r="DD1992" i="64"/>
  <c r="DE1992" i="64"/>
  <c r="DF1992" i="64"/>
  <c r="DG1992" i="64"/>
  <c r="DH1992" i="64"/>
  <c r="DI1992" i="64"/>
  <c r="DJ1992" i="64"/>
  <c r="DK1992" i="64"/>
  <c r="DL1992" i="64"/>
  <c r="K1993" i="64"/>
  <c r="L1993" i="64"/>
  <c r="M1993" i="64"/>
  <c r="N1993" i="64"/>
  <c r="O1993" i="64"/>
  <c r="P1993" i="64"/>
  <c r="S1993" i="64"/>
  <c r="T1993" i="64"/>
  <c r="U1993" i="64"/>
  <c r="V1993" i="64"/>
  <c r="W1993" i="64"/>
  <c r="X1993" i="64"/>
  <c r="Y1993" i="64"/>
  <c r="Z1993" i="64"/>
  <c r="AA1993" i="64"/>
  <c r="AB1993" i="64"/>
  <c r="AC1993" i="64"/>
  <c r="AD1993" i="64"/>
  <c r="AE1993" i="64"/>
  <c r="AF1993" i="64"/>
  <c r="AG1993" i="64"/>
  <c r="AH1993" i="64"/>
  <c r="AI1993" i="64"/>
  <c r="AJ1993" i="64"/>
  <c r="AK1993" i="64"/>
  <c r="AL1993" i="64"/>
  <c r="AM1993" i="64"/>
  <c r="AN1993" i="64"/>
  <c r="AO1993" i="64"/>
  <c r="AP1993" i="64"/>
  <c r="AQ1993" i="64"/>
  <c r="AR1993" i="64"/>
  <c r="AS1993" i="64"/>
  <c r="AT1993" i="64"/>
  <c r="AU1993" i="64"/>
  <c r="AV1993" i="64"/>
  <c r="AW1993" i="64"/>
  <c r="AX1993" i="64"/>
  <c r="AY1993" i="64"/>
  <c r="AZ1993" i="64"/>
  <c r="BA1993" i="64"/>
  <c r="BB1993" i="64"/>
  <c r="BC1993" i="64"/>
  <c r="BD1993" i="64"/>
  <c r="BE1993" i="64"/>
  <c r="BF1993" i="64"/>
  <c r="BG1993" i="64"/>
  <c r="BH1993" i="64"/>
  <c r="BI1993" i="64"/>
  <c r="BJ1993" i="64"/>
  <c r="BK1993" i="64"/>
  <c r="BL1993" i="64"/>
  <c r="BM1993" i="64"/>
  <c r="BN1993" i="64"/>
  <c r="BO1993" i="64"/>
  <c r="BP1993" i="64"/>
  <c r="BQ1993" i="64"/>
  <c r="BR1993" i="64"/>
  <c r="BS1993" i="64"/>
  <c r="BT1993" i="64"/>
  <c r="BU1993" i="64"/>
  <c r="BV1993" i="64"/>
  <c r="BW1993" i="64"/>
  <c r="BX1993" i="64"/>
  <c r="BY1993" i="64"/>
  <c r="BZ1993" i="64"/>
  <c r="CA1993" i="64"/>
  <c r="CB1993" i="64"/>
  <c r="CC1993" i="64"/>
  <c r="CD1993" i="64"/>
  <c r="CE1993" i="64"/>
  <c r="CF1993" i="64"/>
  <c r="CG1993" i="64"/>
  <c r="CH1993" i="64"/>
  <c r="CI1993" i="64"/>
  <c r="CJ1993" i="64"/>
  <c r="CK1993" i="64"/>
  <c r="CL1993" i="64"/>
  <c r="S2020" i="64" a="1"/>
  <c r="S2020" i="64"/>
  <c r="T2020" i="64" a="1"/>
  <c r="T2020" i="64"/>
  <c r="U2020" i="64" a="1"/>
  <c r="U2020" i="64"/>
  <c r="V2020" i="64" a="1"/>
  <c r="V2020" i="64"/>
  <c r="W2020" i="64" a="1"/>
  <c r="W2020" i="64"/>
  <c r="X2020" i="64" a="1"/>
  <c r="X2020" i="64"/>
  <c r="Y2020" i="64" a="1"/>
  <c r="Y2020" i="64"/>
  <c r="Z2020" i="64" a="1"/>
  <c r="Z2020" i="64"/>
  <c r="AA2020" i="64" a="1"/>
  <c r="AA2020" i="64"/>
  <c r="AB2020" i="64" a="1"/>
  <c r="AB2020" i="64"/>
  <c r="AC2020" i="64" a="1"/>
  <c r="AC2020" i="64"/>
  <c r="AD2020" i="64" a="1"/>
  <c r="AD2020" i="64"/>
  <c r="AE2020" i="64" a="1"/>
  <c r="AE2020" i="64"/>
  <c r="AF2020" i="64" a="1"/>
  <c r="AF2020" i="64"/>
  <c r="AG2020" i="64" a="1"/>
  <c r="AG2020" i="64"/>
  <c r="AH2020" i="64" a="1"/>
  <c r="AH2020" i="64"/>
  <c r="AI2020" i="64" a="1"/>
  <c r="AI2020" i="64"/>
  <c r="AJ2020" i="64" a="1"/>
  <c r="AJ2020" i="64"/>
  <c r="AK2020" i="64" a="1"/>
  <c r="AK2020" i="64"/>
  <c r="AL2020" i="64" a="1"/>
  <c r="AL2020" i="64"/>
  <c r="AM2020" i="64" a="1"/>
  <c r="AM2020" i="64"/>
  <c r="AN2020" i="64" a="1"/>
  <c r="AN2020" i="64"/>
  <c r="AO2020" i="64" a="1"/>
  <c r="AO2020" i="64"/>
  <c r="AP2020" i="64" a="1"/>
  <c r="AP2020" i="64"/>
  <c r="AQ2020" i="64" a="1"/>
  <c r="AQ2020" i="64"/>
  <c r="AR2020" i="64" a="1"/>
  <c r="AR2020" i="64"/>
  <c r="AS2020" i="64" a="1"/>
  <c r="AS2020" i="64"/>
  <c r="AT2020" i="64" a="1"/>
  <c r="AT2020" i="64"/>
  <c r="AU2020" i="64" a="1"/>
  <c r="AU2020" i="64"/>
  <c r="AV2020" i="64" a="1"/>
  <c r="AV2020" i="64"/>
  <c r="AW2020" i="64" a="1"/>
  <c r="AW2020" i="64"/>
  <c r="AX2020" i="64" a="1"/>
  <c r="AX2020" i="64"/>
  <c r="AY2020" i="64" a="1"/>
  <c r="AY2020" i="64"/>
  <c r="AZ2020" i="64" a="1"/>
  <c r="AZ2020" i="64"/>
  <c r="BA2020" i="64" a="1"/>
  <c r="BA2020" i="64"/>
  <c r="BB2020" i="64" a="1"/>
  <c r="BB2020" i="64"/>
  <c r="BC2020" i="64" a="1"/>
  <c r="BC2020" i="64"/>
  <c r="BD2020" i="64" a="1"/>
  <c r="BD2020" i="64"/>
  <c r="BE2020" i="64" a="1"/>
  <c r="BE2020" i="64"/>
  <c r="BF2020" i="64" a="1"/>
  <c r="BF2020" i="64"/>
  <c r="BG2020" i="64" a="1"/>
  <c r="BG2020" i="64"/>
  <c r="BH2020" i="64" a="1"/>
  <c r="BH2020" i="64"/>
  <c r="BI2020" i="64" a="1"/>
  <c r="BI2020" i="64"/>
  <c r="BJ2020" i="64" a="1"/>
  <c r="BJ2020" i="64"/>
  <c r="BK2020" i="64" a="1"/>
  <c r="BK2020" i="64"/>
  <c r="BL2020" i="64" a="1"/>
  <c r="BL2020" i="64"/>
  <c r="BM2020" i="64" a="1"/>
  <c r="BM2020" i="64"/>
  <c r="BN2020" i="64" a="1"/>
  <c r="BN2020" i="64"/>
  <c r="BO2020" i="64" a="1"/>
  <c r="BO2020" i="64"/>
  <c r="BP2020" i="64" a="1"/>
  <c r="BP2020" i="64"/>
  <c r="BQ2020" i="64" a="1"/>
  <c r="BQ2020" i="64"/>
  <c r="BR2020" i="64" a="1"/>
  <c r="BR2020" i="64"/>
  <c r="BS2020" i="64" a="1"/>
  <c r="BS2020" i="64"/>
  <c r="BT2020" i="64" a="1"/>
  <c r="BT2020" i="64"/>
  <c r="BU2020" i="64" a="1"/>
  <c r="BU2020" i="64"/>
  <c r="BV2020" i="64" a="1"/>
  <c r="BV2020" i="64"/>
  <c r="BW2020" i="64" a="1"/>
  <c r="BW2020" i="64"/>
  <c r="BX2020" i="64" a="1"/>
  <c r="BX2020" i="64"/>
  <c r="BY2020" i="64" a="1"/>
  <c r="BY2020" i="64"/>
  <c r="BZ2020" i="64" a="1"/>
  <c r="BZ2020" i="64"/>
  <c r="CA2020" i="64" a="1"/>
  <c r="CA2020" i="64"/>
  <c r="CB2020" i="64" a="1"/>
  <c r="CB2020" i="64"/>
  <c r="CC2020" i="64" a="1"/>
  <c r="CC2020" i="64"/>
  <c r="CD2020" i="64" a="1"/>
  <c r="CD2020" i="64"/>
  <c r="CE2020" i="64" a="1"/>
  <c r="CE2020" i="64"/>
  <c r="CF2020" i="64" a="1"/>
  <c r="CF2020" i="64"/>
  <c r="CG2020" i="64" a="1"/>
  <c r="CG2020" i="64"/>
  <c r="CH2020" i="64" a="1"/>
  <c r="CH2020" i="64"/>
  <c r="CI2020" i="64" a="1"/>
  <c r="CI2020" i="64"/>
  <c r="CJ2020" i="64" a="1"/>
  <c r="CJ2020" i="64"/>
  <c r="CK2020" i="64" a="1"/>
  <c r="CK2020" i="64"/>
  <c r="CL2020" i="64" a="1"/>
  <c r="CL2020" i="64"/>
  <c r="CO2020" i="64" a="1"/>
  <c r="CO2020" i="64"/>
  <c r="CP2020" i="64" a="1"/>
  <c r="CP2020" i="64"/>
  <c r="CQ2020" i="64" a="1"/>
  <c r="CQ2020" i="64"/>
  <c r="CR2020" i="64" a="1"/>
  <c r="CR2020" i="64"/>
  <c r="CS2020" i="64" a="1"/>
  <c r="CS2020" i="64"/>
  <c r="CT2020" i="64" a="1"/>
  <c r="CT2020" i="64"/>
  <c r="CU2020" i="64" a="1"/>
  <c r="CU2020" i="64"/>
  <c r="CV2020" i="64" a="1"/>
  <c r="CV2020" i="64"/>
  <c r="CW2020" i="64" a="1"/>
  <c r="CW2020" i="64"/>
  <c r="CX2020" i="64" a="1"/>
  <c r="CX2020" i="64"/>
  <c r="CY2020" i="64" a="1"/>
  <c r="CY2020" i="64"/>
  <c r="CZ2020" i="64" a="1"/>
  <c r="CZ2020" i="64"/>
  <c r="DA2020" i="64" a="1"/>
  <c r="DA2020" i="64"/>
  <c r="DB2020" i="64" a="1"/>
  <c r="DB2020" i="64"/>
  <c r="DC2020" i="64" a="1"/>
  <c r="DC2020" i="64"/>
  <c r="DD2020" i="64" a="1"/>
  <c r="DD2020" i="64"/>
  <c r="DE2020" i="64" a="1"/>
  <c r="DE2020" i="64"/>
  <c r="DF2020" i="64" a="1"/>
  <c r="DF2020" i="64"/>
  <c r="DG2020" i="64" a="1"/>
  <c r="DG2020" i="64"/>
  <c r="DH2020" i="64" a="1"/>
  <c r="DH2020" i="64"/>
  <c r="DI2020" i="64" a="1"/>
  <c r="DI2020" i="64"/>
  <c r="DJ2020" i="64" a="1"/>
  <c r="DJ2020" i="64"/>
  <c r="DK2020" i="64" a="1"/>
  <c r="DK2020" i="64"/>
  <c r="DL2020" i="64" a="1"/>
  <c r="DL2020" i="64"/>
  <c r="S2026" i="64"/>
  <c r="T2026" i="64"/>
  <c r="U2026" i="64"/>
  <c r="V2026" i="64"/>
  <c r="W2026" i="64"/>
  <c r="X2026" i="64"/>
  <c r="Y2026" i="64"/>
  <c r="Z2026" i="64"/>
  <c r="AA2026" i="64"/>
  <c r="AB2026" i="64"/>
  <c r="AC2026" i="64"/>
  <c r="AD2026" i="64"/>
  <c r="AE2026" i="64"/>
  <c r="AF2026" i="64"/>
  <c r="AG2026" i="64"/>
  <c r="AH2026" i="64"/>
  <c r="AI2026" i="64"/>
  <c r="AJ2026" i="64"/>
  <c r="AK2026" i="64"/>
  <c r="AL2026" i="64"/>
  <c r="AM2026" i="64"/>
  <c r="AN2026" i="64"/>
  <c r="AO2026" i="64"/>
  <c r="AP2026" i="64"/>
  <c r="AQ2026" i="64"/>
  <c r="AR2026" i="64"/>
  <c r="AS2026" i="64"/>
  <c r="AT2026" i="64"/>
  <c r="AU2026" i="64"/>
  <c r="AV2026" i="64"/>
  <c r="AW2026" i="64"/>
  <c r="AX2026" i="64"/>
  <c r="AY2026" i="64"/>
  <c r="AZ2026" i="64"/>
  <c r="BA2026" i="64"/>
  <c r="BB2026" i="64"/>
  <c r="BC2026" i="64"/>
  <c r="BD2026" i="64"/>
  <c r="BE2026" i="64"/>
  <c r="BF2026" i="64"/>
  <c r="BG2026" i="64"/>
  <c r="BH2026" i="64"/>
  <c r="BI2026" i="64"/>
  <c r="BJ2026" i="64"/>
  <c r="BK2026" i="64"/>
  <c r="BL2026" i="64"/>
  <c r="BM2026" i="64"/>
  <c r="BN2026" i="64"/>
  <c r="BO2026" i="64"/>
  <c r="BP2026" i="64"/>
  <c r="BQ2026" i="64"/>
  <c r="BR2026" i="64"/>
  <c r="BS2026" i="64"/>
  <c r="BT2026" i="64"/>
  <c r="BU2026" i="64"/>
  <c r="BV2026" i="64"/>
  <c r="BW2026" i="64"/>
  <c r="BX2026" i="64"/>
  <c r="BY2026" i="64"/>
  <c r="BZ2026" i="64"/>
  <c r="CA2026" i="64"/>
  <c r="CB2026" i="64"/>
  <c r="CC2026" i="64"/>
  <c r="CD2026" i="64"/>
  <c r="CE2026" i="64"/>
  <c r="CF2026" i="64"/>
  <c r="CG2026" i="64"/>
  <c r="CH2026" i="64"/>
  <c r="CI2026" i="64"/>
  <c r="CJ2026" i="64"/>
  <c r="CK2026" i="64"/>
  <c r="CL2026" i="64"/>
  <c r="CO2026" i="64"/>
  <c r="CP2026" i="64"/>
  <c r="CQ2026" i="64"/>
  <c r="CR2026" i="64"/>
  <c r="CS2026" i="64"/>
  <c r="CT2026" i="64"/>
  <c r="CU2026" i="64"/>
  <c r="CV2026" i="64"/>
  <c r="CW2026" i="64"/>
  <c r="CX2026" i="64"/>
  <c r="CY2026" i="64"/>
  <c r="CZ2026" i="64"/>
  <c r="DA2026" i="64"/>
  <c r="DB2026" i="64"/>
  <c r="DC2026" i="64"/>
  <c r="DD2026" i="64"/>
  <c r="DE2026" i="64"/>
  <c r="DF2026" i="64"/>
  <c r="DG2026" i="64"/>
  <c r="DH2026" i="64"/>
  <c r="DI2026" i="64"/>
  <c r="DJ2026" i="64"/>
  <c r="DK2026" i="64"/>
  <c r="DL2026" i="64"/>
  <c r="K2027" i="64"/>
  <c r="L2027" i="64"/>
  <c r="M2027" i="64"/>
  <c r="N2027" i="64"/>
  <c r="O2027" i="64"/>
  <c r="P2027" i="64"/>
  <c r="S2027" i="64"/>
  <c r="T2027" i="64"/>
  <c r="U2027" i="64"/>
  <c r="V2027" i="64"/>
  <c r="W2027" i="64"/>
  <c r="X2027" i="64"/>
  <c r="Y2027" i="64"/>
  <c r="Z2027" i="64"/>
  <c r="AA2027" i="64"/>
  <c r="AB2027" i="64"/>
  <c r="AC2027" i="64"/>
  <c r="AD2027" i="64"/>
  <c r="AE2027" i="64"/>
  <c r="AF2027" i="64"/>
  <c r="AG2027" i="64"/>
  <c r="AH2027" i="64"/>
  <c r="AI2027" i="64"/>
  <c r="AJ2027" i="64"/>
  <c r="AK2027" i="64"/>
  <c r="AL2027" i="64"/>
  <c r="AM2027" i="64"/>
  <c r="AN2027" i="64"/>
  <c r="AO2027" i="64"/>
  <c r="AP2027" i="64"/>
  <c r="AQ2027" i="64"/>
  <c r="AR2027" i="64"/>
  <c r="AS2027" i="64"/>
  <c r="AT2027" i="64"/>
  <c r="AU2027" i="64"/>
  <c r="AV2027" i="64"/>
  <c r="AW2027" i="64"/>
  <c r="AX2027" i="64"/>
  <c r="AY2027" i="64"/>
  <c r="AZ2027" i="64"/>
  <c r="BA2027" i="64"/>
  <c r="BB2027" i="64"/>
  <c r="BC2027" i="64"/>
  <c r="BD2027" i="64"/>
  <c r="BE2027" i="64"/>
  <c r="BF2027" i="64"/>
  <c r="BG2027" i="64"/>
  <c r="BH2027" i="64"/>
  <c r="BI2027" i="64"/>
  <c r="BJ2027" i="64"/>
  <c r="BK2027" i="64"/>
  <c r="BL2027" i="64"/>
  <c r="BM2027" i="64"/>
  <c r="BN2027" i="64"/>
  <c r="BO2027" i="64"/>
  <c r="BP2027" i="64"/>
  <c r="BQ2027" i="64"/>
  <c r="BR2027" i="64"/>
  <c r="BS2027" i="64"/>
  <c r="BT2027" i="64"/>
  <c r="BU2027" i="64"/>
  <c r="BV2027" i="64"/>
  <c r="BW2027" i="64"/>
  <c r="BX2027" i="64"/>
  <c r="BY2027" i="64"/>
  <c r="BZ2027" i="64"/>
  <c r="CA2027" i="64"/>
  <c r="CB2027" i="64"/>
  <c r="CC2027" i="64"/>
  <c r="CD2027" i="64"/>
  <c r="CE2027" i="64"/>
  <c r="CF2027" i="64"/>
  <c r="CG2027" i="64"/>
  <c r="CH2027" i="64"/>
  <c r="CI2027" i="64"/>
  <c r="CJ2027" i="64"/>
  <c r="CK2027" i="64"/>
  <c r="CL2027" i="64"/>
  <c r="K2064" i="64"/>
  <c r="L2064" i="64"/>
  <c r="M2064" i="64"/>
  <c r="N2064" i="64"/>
  <c r="O2064" i="64"/>
  <c r="P2064" i="64"/>
  <c r="S2064" i="64" a="1"/>
  <c r="S2064" i="64"/>
  <c r="T2064" i="64" a="1"/>
  <c r="T2064" i="64"/>
  <c r="U2064" i="64" a="1"/>
  <c r="U2064" i="64"/>
  <c r="V2064" i="64" a="1"/>
  <c r="V2064" i="64"/>
  <c r="W2064" i="64" a="1"/>
  <c r="W2064" i="64"/>
  <c r="X2064" i="64" a="1"/>
  <c r="X2064" i="64"/>
  <c r="Y2064" i="64" a="1"/>
  <c r="Y2064" i="64"/>
  <c r="Z2064" i="64" a="1"/>
  <c r="Z2064" i="64"/>
  <c r="AA2064" i="64" a="1"/>
  <c r="AA2064" i="64"/>
  <c r="AB2064" i="64" a="1"/>
  <c r="AB2064" i="64"/>
  <c r="AC2064" i="64" a="1"/>
  <c r="AC2064" i="64"/>
  <c r="AD2064" i="64" a="1"/>
  <c r="AD2064" i="64"/>
  <c r="AE2064" i="64" a="1"/>
  <c r="AE2064" i="64"/>
  <c r="AF2064" i="64" a="1"/>
  <c r="AF2064" i="64"/>
  <c r="AG2064" i="64" a="1"/>
  <c r="AG2064" i="64"/>
  <c r="AH2064" i="64" a="1"/>
  <c r="AH2064" i="64"/>
  <c r="AI2064" i="64" a="1"/>
  <c r="AI2064" i="64"/>
  <c r="AJ2064" i="64" a="1"/>
  <c r="AJ2064" i="64"/>
  <c r="AK2064" i="64" a="1"/>
  <c r="AK2064" i="64"/>
  <c r="AL2064" i="64" a="1"/>
  <c r="AL2064" i="64"/>
  <c r="AM2064" i="64" a="1"/>
  <c r="AM2064" i="64"/>
  <c r="AN2064" i="64" a="1"/>
  <c r="AN2064" i="64"/>
  <c r="AO2064" i="64" a="1"/>
  <c r="AO2064" i="64"/>
  <c r="AP2064" i="64" a="1"/>
  <c r="AP2064" i="64"/>
  <c r="AQ2064" i="64" a="1"/>
  <c r="AQ2064" i="64"/>
  <c r="AR2064" i="64" a="1"/>
  <c r="AR2064" i="64"/>
  <c r="AS2064" i="64" a="1"/>
  <c r="AS2064" i="64"/>
  <c r="AT2064" i="64" a="1"/>
  <c r="AT2064" i="64"/>
  <c r="AU2064" i="64" a="1"/>
  <c r="AU2064" i="64"/>
  <c r="AV2064" i="64" a="1"/>
  <c r="AV2064" i="64"/>
  <c r="AW2064" i="64" a="1"/>
  <c r="AW2064" i="64"/>
  <c r="AX2064" i="64" a="1"/>
  <c r="AX2064" i="64"/>
  <c r="AY2064" i="64" a="1"/>
  <c r="AY2064" i="64"/>
  <c r="AZ2064" i="64" a="1"/>
  <c r="AZ2064" i="64"/>
  <c r="BA2064" i="64" a="1"/>
  <c r="BA2064" i="64"/>
  <c r="BB2064" i="64" a="1"/>
  <c r="BB2064" i="64"/>
  <c r="BC2064" i="64" a="1"/>
  <c r="BC2064" i="64"/>
  <c r="BD2064" i="64" a="1"/>
  <c r="BD2064" i="64"/>
  <c r="BE2064" i="64" a="1"/>
  <c r="BE2064" i="64"/>
  <c r="BF2064" i="64" a="1"/>
  <c r="BF2064" i="64"/>
  <c r="BG2064" i="64" a="1"/>
  <c r="BG2064" i="64"/>
  <c r="BH2064" i="64" a="1"/>
  <c r="BH2064" i="64"/>
  <c r="BI2064" i="64" a="1"/>
  <c r="BI2064" i="64"/>
  <c r="BJ2064" i="64" a="1"/>
  <c r="BJ2064" i="64"/>
  <c r="BK2064" i="64" a="1"/>
  <c r="BK2064" i="64"/>
  <c r="BL2064" i="64" a="1"/>
  <c r="BL2064" i="64"/>
  <c r="BM2064" i="64" a="1"/>
  <c r="BM2064" i="64"/>
  <c r="BN2064" i="64" a="1"/>
  <c r="BN2064" i="64"/>
  <c r="BO2064" i="64" a="1"/>
  <c r="BO2064" i="64"/>
  <c r="BP2064" i="64" a="1"/>
  <c r="BP2064" i="64"/>
  <c r="BQ2064" i="64" a="1"/>
  <c r="BQ2064" i="64"/>
  <c r="BR2064" i="64" a="1"/>
  <c r="BR2064" i="64"/>
  <c r="BS2064" i="64" a="1"/>
  <c r="BS2064" i="64"/>
  <c r="BT2064" i="64" a="1"/>
  <c r="BT2064" i="64"/>
  <c r="BU2064" i="64" a="1"/>
  <c r="BU2064" i="64"/>
  <c r="BV2064" i="64" a="1"/>
  <c r="BV2064" i="64"/>
  <c r="BW2064" i="64" a="1"/>
  <c r="BW2064" i="64"/>
  <c r="BX2064" i="64" a="1"/>
  <c r="BX2064" i="64"/>
  <c r="BY2064" i="64" a="1"/>
  <c r="BY2064" i="64"/>
  <c r="BZ2064" i="64" a="1"/>
  <c r="BZ2064" i="64"/>
  <c r="CA2064" i="64" a="1"/>
  <c r="CA2064" i="64"/>
  <c r="CB2064" i="64" a="1"/>
  <c r="CB2064" i="64"/>
  <c r="CC2064" i="64" a="1"/>
  <c r="CC2064" i="64"/>
  <c r="CD2064" i="64" a="1"/>
  <c r="CD2064" i="64"/>
  <c r="CE2064" i="64" a="1"/>
  <c r="CE2064" i="64"/>
  <c r="CF2064" i="64" a="1"/>
  <c r="CF2064" i="64"/>
  <c r="CG2064" i="64" a="1"/>
  <c r="CG2064" i="64"/>
  <c r="CH2064" i="64" a="1"/>
  <c r="CH2064" i="64"/>
  <c r="CI2064" i="64" a="1"/>
  <c r="CI2064" i="64"/>
  <c r="CJ2064" i="64" a="1"/>
  <c r="CJ2064" i="64"/>
  <c r="CK2064" i="64" a="1"/>
  <c r="CK2064" i="64"/>
  <c r="CL2064" i="64" a="1"/>
  <c r="CL2064" i="64"/>
  <c r="CO2064" i="64" a="1"/>
  <c r="CO2064" i="64"/>
  <c r="CP2064" i="64" a="1"/>
  <c r="CP2064" i="64"/>
  <c r="CQ2064" i="64" a="1"/>
  <c r="CQ2064" i="64"/>
  <c r="CR2064" i="64" a="1"/>
  <c r="CR2064" i="64"/>
  <c r="CS2064" i="64" a="1"/>
  <c r="CS2064" i="64"/>
  <c r="CT2064" i="64" a="1"/>
  <c r="CT2064" i="64"/>
  <c r="CU2064" i="64" a="1"/>
  <c r="CU2064" i="64"/>
  <c r="CV2064" i="64" a="1"/>
  <c r="CV2064" i="64"/>
  <c r="CW2064" i="64" a="1"/>
  <c r="CW2064" i="64"/>
  <c r="CX2064" i="64" a="1"/>
  <c r="CX2064" i="64"/>
  <c r="CY2064" i="64" a="1"/>
  <c r="CY2064" i="64"/>
  <c r="CZ2064" i="64" a="1"/>
  <c r="CZ2064" i="64"/>
  <c r="DA2064" i="64" a="1"/>
  <c r="DA2064" i="64"/>
  <c r="DB2064" i="64" a="1"/>
  <c r="DB2064" i="64"/>
  <c r="DC2064" i="64" a="1"/>
  <c r="DC2064" i="64"/>
  <c r="DD2064" i="64" a="1"/>
  <c r="DD2064" i="64"/>
  <c r="DE2064" i="64" a="1"/>
  <c r="DE2064" i="64"/>
  <c r="DF2064" i="64" a="1"/>
  <c r="DF2064" i="64"/>
  <c r="DG2064" i="64" a="1"/>
  <c r="DG2064" i="64"/>
  <c r="DH2064" i="64" a="1"/>
  <c r="DH2064" i="64"/>
  <c r="DI2064" i="64" a="1"/>
  <c r="DI2064" i="64"/>
  <c r="DJ2064" i="64" a="1"/>
  <c r="DJ2064" i="64"/>
  <c r="DK2064" i="64" a="1"/>
  <c r="DK2064" i="64"/>
  <c r="DL2064" i="64" a="1"/>
  <c r="DL2064" i="64"/>
  <c r="K2070" i="64"/>
  <c r="L2070" i="64"/>
  <c r="M2070" i="64"/>
  <c r="N2070" i="64"/>
  <c r="O2070" i="64"/>
  <c r="P2070" i="64"/>
  <c r="S2070" i="64"/>
  <c r="T2070" i="64"/>
  <c r="U2070" i="64"/>
  <c r="V2070" i="64"/>
  <c r="W2070" i="64"/>
  <c r="X2070" i="64"/>
  <c r="Y2070" i="64"/>
  <c r="Z2070" i="64"/>
  <c r="AA2070" i="64"/>
  <c r="AB2070" i="64"/>
  <c r="AC2070" i="64"/>
  <c r="AD2070" i="64"/>
  <c r="AE2070" i="64"/>
  <c r="AF2070" i="64"/>
  <c r="AG2070" i="64"/>
  <c r="AH2070" i="64"/>
  <c r="AI2070" i="64"/>
  <c r="AJ2070" i="64"/>
  <c r="AK2070" i="64"/>
  <c r="AL2070" i="64"/>
  <c r="AM2070" i="64"/>
  <c r="AN2070" i="64"/>
  <c r="AO2070" i="64"/>
  <c r="AP2070" i="64"/>
  <c r="AQ2070" i="64"/>
  <c r="AR2070" i="64"/>
  <c r="AS2070" i="64"/>
  <c r="AT2070" i="64"/>
  <c r="AU2070" i="64"/>
  <c r="AV2070" i="64"/>
  <c r="AW2070" i="64"/>
  <c r="AX2070" i="64"/>
  <c r="AY2070" i="64"/>
  <c r="AZ2070" i="64"/>
  <c r="BA2070" i="64"/>
  <c r="BB2070" i="64"/>
  <c r="BC2070" i="64"/>
  <c r="BD2070" i="64"/>
  <c r="BE2070" i="64"/>
  <c r="BF2070" i="64"/>
  <c r="BG2070" i="64"/>
  <c r="BH2070" i="64"/>
  <c r="BI2070" i="64"/>
  <c r="BJ2070" i="64"/>
  <c r="BK2070" i="64"/>
  <c r="BL2070" i="64"/>
  <c r="BM2070" i="64"/>
  <c r="BN2070" i="64"/>
  <c r="BO2070" i="64"/>
  <c r="BP2070" i="64"/>
  <c r="BQ2070" i="64"/>
  <c r="BR2070" i="64"/>
  <c r="BS2070" i="64"/>
  <c r="BT2070" i="64"/>
  <c r="BU2070" i="64"/>
  <c r="BV2070" i="64"/>
  <c r="BW2070" i="64"/>
  <c r="BX2070" i="64"/>
  <c r="BY2070" i="64"/>
  <c r="BZ2070" i="64"/>
  <c r="CA2070" i="64"/>
  <c r="CB2070" i="64"/>
  <c r="CC2070" i="64"/>
  <c r="CD2070" i="64"/>
  <c r="CE2070" i="64"/>
  <c r="CF2070" i="64"/>
  <c r="CG2070" i="64"/>
  <c r="CH2070" i="64"/>
  <c r="CI2070" i="64"/>
  <c r="CJ2070" i="64"/>
  <c r="CK2070" i="64"/>
  <c r="CL2070" i="64"/>
  <c r="CO2070" i="64"/>
  <c r="CP2070" i="64"/>
  <c r="CQ2070" i="64"/>
  <c r="CR2070" i="64"/>
  <c r="CS2070" i="64"/>
  <c r="CT2070" i="64"/>
  <c r="CU2070" i="64"/>
  <c r="CV2070" i="64"/>
  <c r="CW2070" i="64"/>
  <c r="CX2070" i="64"/>
  <c r="CY2070" i="64"/>
  <c r="CZ2070" i="64"/>
  <c r="DA2070" i="64"/>
  <c r="DB2070" i="64"/>
  <c r="DC2070" i="64"/>
  <c r="DD2070" i="64"/>
  <c r="DE2070" i="64"/>
  <c r="DF2070" i="64"/>
  <c r="DG2070" i="64"/>
  <c r="DH2070" i="64"/>
  <c r="DI2070" i="64"/>
  <c r="DJ2070" i="64"/>
  <c r="DK2070" i="64"/>
  <c r="DL2070" i="64"/>
  <c r="K2071" i="64"/>
  <c r="L2071" i="64"/>
  <c r="M2071" i="64"/>
  <c r="N2071" i="64"/>
  <c r="O2071" i="64"/>
  <c r="P2071" i="64"/>
  <c r="S2071" i="64"/>
  <c r="T2071" i="64"/>
  <c r="U2071" i="64"/>
  <c r="V2071" i="64"/>
  <c r="W2071" i="64"/>
  <c r="X2071" i="64"/>
  <c r="Y2071" i="64"/>
  <c r="Z2071" i="64"/>
  <c r="AA2071" i="64"/>
  <c r="AB2071" i="64"/>
  <c r="AC2071" i="64"/>
  <c r="AD2071" i="64"/>
  <c r="AE2071" i="64"/>
  <c r="AF2071" i="64"/>
  <c r="AG2071" i="64"/>
  <c r="AH2071" i="64"/>
  <c r="AI2071" i="64"/>
  <c r="AJ2071" i="64"/>
  <c r="AK2071" i="64"/>
  <c r="AL2071" i="64"/>
  <c r="AM2071" i="64"/>
  <c r="AN2071" i="64"/>
  <c r="AO2071" i="64"/>
  <c r="AP2071" i="64"/>
  <c r="AQ2071" i="64"/>
  <c r="AR2071" i="64"/>
  <c r="AS2071" i="64"/>
  <c r="AT2071" i="64"/>
  <c r="AU2071" i="64"/>
  <c r="AV2071" i="64"/>
  <c r="AW2071" i="64"/>
  <c r="AX2071" i="64"/>
  <c r="AY2071" i="64"/>
  <c r="AZ2071" i="64"/>
  <c r="BA2071" i="64"/>
  <c r="BB2071" i="64"/>
  <c r="BC2071" i="64"/>
  <c r="BD2071" i="64"/>
  <c r="BE2071" i="64"/>
  <c r="BF2071" i="64"/>
  <c r="BG2071" i="64"/>
  <c r="BH2071" i="64"/>
  <c r="BI2071" i="64"/>
  <c r="BJ2071" i="64"/>
  <c r="BK2071" i="64"/>
  <c r="BL2071" i="64"/>
  <c r="BM2071" i="64"/>
  <c r="BN2071" i="64"/>
  <c r="BO2071" i="64"/>
  <c r="BP2071" i="64"/>
  <c r="BQ2071" i="64"/>
  <c r="BR2071" i="64"/>
  <c r="BS2071" i="64"/>
  <c r="BT2071" i="64"/>
  <c r="BU2071" i="64"/>
  <c r="BV2071" i="64"/>
  <c r="BW2071" i="64"/>
  <c r="BX2071" i="64"/>
  <c r="BY2071" i="64"/>
  <c r="BZ2071" i="64"/>
  <c r="CA2071" i="64"/>
  <c r="CB2071" i="64"/>
  <c r="CC2071" i="64"/>
  <c r="CD2071" i="64"/>
  <c r="CE2071" i="64"/>
  <c r="CF2071" i="64"/>
  <c r="CG2071" i="64"/>
  <c r="CH2071" i="64"/>
  <c r="CI2071" i="64"/>
  <c r="CJ2071" i="64"/>
  <c r="CK2071" i="64"/>
  <c r="CL207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1"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5"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49"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08"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2"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77"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4"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22EF1DBA-63F0-4A15-AF73-4F290F9BAAD0}">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<sst xmlns="http://schemas.openxmlformats.org/spreadsheetml/2006/main" count="5718" uniqueCount="852">
  <si>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</si>
  <si>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</si>
  <si>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</si>
  <si>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</si>
  <si>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</si>
  <si>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</si>
  <si>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</si>
  <si>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</si>
  <si>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</si>
  <si>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</si>
  <si>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</si>
  <si>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</si>
  <si>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</si>
  <si>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</si>
  <si>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</si>
  <si>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</si>
  <si>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</si>
  <si>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</si>
  <si>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</si>
  <si>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</si>
  <si>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</si>
  <si>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</si>
  <si>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</si>
  <si>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</si>
  <si>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</si>
  <si>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</si>
  <si>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</si>
  <si>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</si>
  <si>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</si>
  <si>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</si>
  <si>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</si>
  <si>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</si>
  <si>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</si>
  <si>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</si>
  <si>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</si>
  <si>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</si>
  <si>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</si>
  <si>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</si>
  <si>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</si>
  <si>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</si>
  <si>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</si>
  <si>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</si>
  <si>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</si>
  <si>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</si>
  <si>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</si>
  <si>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</si>
  <si>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</si>
  <si>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</si>
  <si>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</si>
  <si>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</si>
  <si>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</si>
  <si>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</si>
  <si>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</si>
  <si>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</si>
  <si>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</si>
  <si>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</si>
  <si>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</si>
  <si>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</si>
  <si>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</si>
  <si>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</si>
  <si>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</si>
  <si>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</si>
  <si>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</si>
  <si>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</si>
  <si>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</si>
  <si>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</si>
  <si>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</si>
  <si>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</si>
  <si>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</si>
  <si>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</si>
  <si>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</si>
  <si>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</si>
  <si>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</si>
  <si>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</si>
  <si>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</si>
  <si>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</si>
  <si>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</si>
  <si>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</si>
  <si>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</si>
  <si>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</si>
  <si>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</si>
  <si>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</si>
  <si>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</si>
  <si>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</si>
  <si>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</si>
  <si>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</si>
  <si>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</si>
  <si>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</si>
  <si>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</si>
  <si>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</si>
  <si>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</si>
  <si>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</si>
  <si>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</si>
  <si>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</si>
  <si>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</si>
  <si>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</si>
  <si>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</si>
  <si>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</si>
  <si>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</si>
  <si>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</si>
  <si>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</si>
  <si>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</si>
  <si>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</si>
  <si>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</si>
  <si>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</si>
  <si>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</si>
  <si>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</si>
  <si>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</si>
  <si>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</si>
  <si>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</si>
  <si>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</si>
  <si>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</si>
  <si>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</si>
  <si>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</si>
  <si>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</si>
  <si>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</si>
  <si>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</si>
  <si>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</si>
  <si>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</si>
  <si>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</si>
  <si>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</si>
  <si>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</si>
  <si>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</si>
  <si>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</si>
  <si>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</si>
  <si>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</si>
  <si>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</si>
  <si>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</si>
  <si>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</si>
  <si>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</si>
  <si>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</si>
  <si>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</si>
  <si>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</si>
  <si>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</si>
  <si>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</si>
  <si>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</si>
  <si>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</si>
  <si>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</si>
  <si>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</si>
  <si>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</si>
  <si>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</si>
  <si>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</si>
  <si>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</si>
  <si>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</si>
  <si>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</si>
  <si>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</si>
  <si>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</si>
  <si>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</si>
  <si>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</si>
  <si>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</si>
  <si>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</si>
  <si>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</si>
  <si>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</si>
  <si>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</si>
  <si>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</si>
  <si>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</si>
  <si>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</si>
  <si>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</si>
  <si>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</si>
  <si>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</si>
  <si>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</si>
  <si>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</si>
  <si>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</si>
  <si>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</si>
  <si>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</si>
  <si>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</si>
  <si>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</si>
  <si>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</si>
  <si>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</si>
  <si>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</si>
  <si>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</si>
  <si>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</si>
  <si>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</si>
  <si>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</si>
  <si>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</si>
  <si>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</si>
  <si>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</si>
  <si>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</si>
  <si>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</si>
  <si>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</si>
  <si>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</si>
  <si>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</si>
  <si>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</si>
  <si>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</si>
  <si>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</si>
  <si>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</si>
  <si>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</si>
  <si>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</si>
  <si>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</si>
  <si>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</si>
  <si>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</si>
  <si>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</si>
  <si>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</si>
  <si>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</si>
  <si>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</si>
  <si>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</si>
  <si>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</si>
  <si>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</si>
  <si>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</si>
  <si>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</si>
  <si>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</si>
  <si>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</si>
  <si>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</si>
  <si>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</si>
  <si>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</si>
  <si>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</si>
  <si>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</si>
  <si>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</si>
  <si>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</si>
  <si>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</si>
  <si>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</si>
  <si>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</si>
  <si>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</si>
  <si>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</si>
  <si>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</si>
  <si>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</si>
  <si>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</si>
  <si>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</si>
  <si>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</si>
  <si>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</si>
  <si>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</si>
  <si>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</si>
  <si>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</si>
  <si>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</si>
  <si>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</si>
  <si>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</si>
  <si>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</si>
  <si>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</si>
  <si>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</si>
  <si>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</si>
  <si>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</si>
  <si>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</si>
  <si>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</si>
  <si>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</si>
  <si>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</si>
  <si>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</si>
  <si>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</si>
  <si>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</si>
  <si>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</si>
  <si>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</si>
  <si>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</si>
  <si>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</si>
  <si>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</si>
  <si>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</si>
  <si>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</si>
  <si>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</si>
  <si>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</si>
  <si>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</si>
  <si>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</si>
  <si>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</si>
  <si>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</si>
  <si>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</si>
  <si>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</si>
  <si>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</si>
  <si>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</si>
  <si>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</si>
  <si>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</si>
  <si>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</si>
  <si>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</si>
  <si>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</si>
  <si>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</si>
  <si>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</si>
  <si>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</si>
  <si>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</si>
  <si>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</si>
  <si>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</si>
  <si>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</si>
  <si>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</si>
  <si>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</si>
  <si>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</si>
  <si>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</si>
  <si>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</si>
  <si>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</si>
  <si>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</si>
  <si>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</si>
  <si>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</si>
  <si>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</si>
  <si>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</si>
  <si>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</si>
  <si>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</si>
  <si>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</si>
  <si>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</si>
  <si>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</si>
  <si>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</si>
  <si>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</si>
  <si>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</si>
  <si>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</si>
  <si>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</si>
  <si>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</si>
  <si>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</si>
  <si>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</si>
  <si>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</si>
  <si>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</si>
  <si>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</si>
  <si>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</si>
  <si>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</si>
  <si>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</si>
  <si>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</si>
  <si>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</si>
  <si>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</si>
  <si>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</si>
  <si>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</si>
  <si>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</si>
  <si>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</si>
  <si>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</si>
  <si>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</si>
  <si>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</si>
  <si>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</si>
  <si>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</si>
  <si>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</si>
  <si>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</si>
  <si>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</si>
  <si>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</si>
  <si>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</si>
  <si>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</si>
  <si>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</si>
  <si>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</si>
  <si>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</si>
  <si>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</si>
  <si>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</si>
  <si>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</si>
  <si>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</si>
  <si>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</si>
  <si>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</si>
  <si>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</si>
  <si>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</si>
  <si>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</si>
  <si>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</si>
  <si>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</si>
  <si>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</si>
  <si>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</si>
  <si>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</si>
  <si>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</si>
  <si>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</si>
  <si>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</si>
  <si>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</si>
  <si>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</si>
  <si>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</si>
  <si>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</si>
  <si>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</si>
  <si>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</si>
  <si>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</si>
  <si>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</si>
  <si>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</si>
  <si>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</si>
  <si>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</si>
  <si>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</si>
  <si>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</si>
  <si>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</si>
  <si>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</si>
  <si>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</si>
  <si>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</si>
  <si>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</si>
  <si>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</si>
  <si>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</si>
  <si>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</si>
  <si>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</si>
  <si>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</si>
  <si>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</si>
  <si>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</si>
  <si>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</si>
  <si>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</si>
  <si>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</si>
  <si>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</si>
  <si>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</si>
  <si>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</si>
  <si>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</si>
  <si>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</si>
  <si>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</si>
  <si>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</si>
  <si>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</si>
  <si>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</si>
  <si>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</si>
  <si>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</si>
  <si>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</si>
  <si>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</si>
  <si>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</si>
  <si>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</si>
  <si>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</si>
  <si>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</si>
  <si>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</si>
  <si>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</si>
  <si>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</si>
  <si>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</si>
  <si>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</si>
  <si>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</si>
  <si>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</si>
  <si>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</si>
  <si>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</si>
  <si>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</si>
  <si>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</si>
  <si>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</si>
  <si>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</si>
  <si>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</si>
  <si>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</si>
  <si>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</si>
  <si>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</si>
  <si>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</si>
  <si>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</si>
  <si>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</si>
  <si>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</si>
  <si>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</si>
  <si>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</si>
  <si>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</si>
  <si>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</si>
  <si>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</si>
  <si>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</si>
  <si>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</si>
  <si>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</si>
  <si>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</si>
  <si>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</si>
  <si>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</si>
  <si>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</si>
  <si>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</si>
  <si>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</si>
  <si>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</si>
  <si>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</si>
  <si>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</si>
  <si>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</si>
  <si>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</si>
  <si>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</si>
  <si>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</si>
  <si>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</si>
  <si>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</si>
  <si>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</si>
  <si>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</si>
  <si>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</si>
  <si>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</si>
  <si>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</si>
  <si>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</si>
  <si>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</si>
  <si>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</si>
  <si>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</si>
  <si>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</si>
  <si>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</si>
  <si>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</si>
  <si>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</si>
  <si>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</si>
  <si>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</si>
  <si>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</si>
  <si>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</si>
  <si>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</si>
  <si>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</si>
  <si>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</si>
  <si>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</si>
  <si>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</si>
  <si>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</si>
  <si>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</si>
  <si>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</si>
  <si>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</si>
  <si>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</si>
  <si>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</si>
  <si>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</si>
  <si>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</si>
  <si>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</si>
  <si>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</si>
  <si>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</si>
  <si>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</si>
  <si>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</si>
  <si>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</si>
  <si>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</si>
  <si>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</si>
  <si>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</si>
  <si>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</si>
  <si>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</si>
  <si>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</si>
  <si>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</si>
  <si>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</si>
  <si>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</si>
  <si>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</si>
  <si>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</si>
  <si>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</si>
  <si>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</si>
  <si>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</si>
  <si>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</si>
  <si>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</si>
  <si>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</si>
  <si>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</si>
  <si>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</si>
  <si>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</si>
  <si>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</si>
  <si>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</si>
  <si>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</si>
  <si>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</si>
  <si>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</si>
  <si>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</si>
  <si>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</si>
  <si>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</si>
  <si>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</si>
  <si>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</si>
  <si>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</si>
  <si>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</si>
  <si>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</si>
  <si>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</si>
  <si>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</si>
  <si>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</si>
  <si>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</si>
  <si>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</si>
  <si>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</si>
  <si>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</si>
  <si>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</si>
  <si>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</si>
  <si>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</si>
  <si>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</si>
  <si>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</si>
  <si>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</si>
  <si>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</si>
  <si>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</si>
  <si>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</si>
  <si>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</si>
  <si>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</si>
  <si>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</si>
  <si>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</si>
  <si>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</si>
  <si>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</si>
  <si>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</si>
  <si>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</si>
  <si>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</si>
  <si>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</si>
  <si>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</si>
  <si>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</si>
  <si>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</si>
  <si>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</si>
  <si>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</si>
  <si>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</si>
  <si>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</si>
  <si>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</si>
  <si>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</si>
  <si>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</si>
  <si>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</si>
  <si>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</si>
  <si>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</si>
  <si>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</si>
  <si>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</si>
  <si>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</si>
  <si>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</si>
  <si>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</si>
  <si>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</si>
  <si>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</si>
  <si>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</si>
  <si>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</si>
  <si>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</si>
  <si>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</si>
  <si>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</si>
  <si>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</si>
  <si>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</si>
  <si>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</si>
  <si>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</si>
  <si>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</si>
  <si>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</si>
  <si>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</si>
  <si>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</si>
  <si>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</si>
  <si>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</si>
  <si>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</si>
  <si>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</si>
  <si>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</si>
  <si>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</si>
  <si>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</si>
  <si>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</si>
  <si>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</si>
  <si>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</si>
  <si>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</si>
  <si>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</si>
  <si>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</si>
  <si>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</si>
  <si>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</si>
  <si>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</si>
  <si>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</si>
  <si>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</si>
  <si>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</si>
  <si>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</si>
  <si>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</si>
  <si>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</si>
  <si>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</si>
  <si>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</si>
  <si>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</si>
  <si>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</si>
  <si>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</si>
  <si>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</si>
  <si>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</si>
  <si>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</si>
  <si>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</si>
  <si>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</si>
  <si>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</si>
  <si>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</si>
  <si>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</si>
  <si>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</si>
  <si>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</si>
  <si>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</si>
  <si>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</si>
  <si>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</si>
  <si>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</si>
  <si>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</si>
  <si>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</si>
  <si>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</si>
  <si>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</si>
  <si>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</si>
  <si>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</si>
  <si>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</si>
  <si>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</si>
  <si>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</si>
  <si>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</si>
  <si>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</si>
  <si>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</si>
  <si>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</si>
  <si>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</si>
  <si>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</si>
  <si>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</si>
  <si>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</si>
  <si>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</si>
  <si>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</si>
  <si>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</si>
  <si>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</si>
  <si>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</si>
  <si>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</si>
  <si>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</si>
  <si>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</si>
  <si>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</si>
  <si>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</si>
  <si>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</si>
  <si>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</si>
  <si>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</si>
  <si>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</si>
  <si>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</si>
  <si>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</si>
  <si>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</si>
  <si>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</si>
  <si>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</si>
  <si>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</si>
  <si>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</si>
  <si>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</si>
  <si>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</si>
  <si>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</si>
  <si>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</si>
  <si>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</si>
  <si>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</si>
  <si>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</si>
  <si>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</si>
  <si>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</si>
  <si>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</si>
  <si>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</si>
  <si>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</si>
  <si>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</si>
  <si>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</si>
  <si>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</si>
  <si>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</si>
  <si>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</si>
  <si>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</si>
  <si>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</si>
  <si>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</si>
  <si>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</si>
  <si>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</si>
  <si>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</si>
  <si>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</si>
  <si>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</si>
  <si>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</si>
  <si>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</si>
  <si>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</si>
  <si>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</si>
  <si>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</si>
  <si>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</si>
  <si>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</si>
  <si>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</si>
  <si>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</si>
  <si>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</si>
  <si>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</si>
  <si>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</si>
  <si>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</si>
  <si>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</si>
  <si>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</si>
  <si>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</si>
  <si>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</si>
  <si>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</si>
  <si>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</si>
  <si>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</si>
  <si>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</si>
  <si>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</si>
  <si>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</si>
  <si>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</si>
  <si>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</si>
  <si>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</si>
  <si>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</si>
  <si>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</si>
  <si>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</si>
  <si>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</si>
  <si>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</si>
  <si>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</si>
  <si>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</si>
  <si>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</si>
  <si>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</si>
  <si>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</si>
  <si>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</si>
  <si>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</si>
  <si>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</si>
  <si>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</si>
  <si>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</si>
  <si>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</si>
  <si>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</si>
  <si>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</si>
  <si>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</si>
  <si>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</si>
  <si>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</si>
  <si>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</si>
  <si>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</si>
  <si>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</si>
  <si>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</si>
  <si>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</si>
  <si>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</si>
  <si>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</si>
  <si>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</si>
  <si>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</si>
  <si>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</si>
  <si>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</si>
  <si>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</si>
  <si>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</si>
  <si>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</si>
  <si>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</si>
  <si>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</si>
  <si>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</si>
  <si>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</si>
  <si>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</si>
  <si>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</si>
  <si>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</si>
  <si>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</si>
  <si>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</si>
  <si>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</si>
  <si>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</si>
  <si>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</si>
  <si>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</si>
  <si>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</si>
  <si>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</si>
  <si>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</si>
  <si>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</si>
  <si>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</si>
  <si>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</si>
  <si>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</si>
  <si>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</si>
  <si>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</si>
  <si>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</si>
  <si>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</si>
  <si>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</si>
  <si>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</si>
  <si>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</si>
  <si>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</si>
  <si>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</si>
  <si>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</si>
  <si>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</si>
  <si>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</si>
  <si>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</si>
  <si>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</si>
  <si>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</si>
  <si>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</si>
  <si>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</si>
  <si>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</si>
  <si>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</si>
  <si>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</si>
  <si>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</si>
  <si>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</si>
  <si>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</si>
  <si>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</si>
  <si>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</si>
  <si>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</si>
  <si>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</si>
  <si>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</si>
  <si>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</si>
  <si>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</si>
  <si>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</si>
  <si>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</si>
  <si>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</si>
  <si>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</si>
  <si>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</si>
  <si>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</si>
  <si>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</si>
  <si>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</si>
  <si>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</si>
  <si>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</si>
  <si>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</si>
  <si>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</si>
  <si>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</si>
  <si>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</si>
  <si>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</si>
  <si>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</si>
  <si>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</si>
  <si>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</si>
  <si>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</si>
  <si>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</si>
  <si>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</si>
  <si>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</si>
  <si>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</si>
  <si>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</si>
  <si>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</si>
  <si>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</si>
  <si>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</si>
  <si>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</si>
  <si>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</si>
  <si>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</si>
  <si>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</si>
  <si>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</si>
  <si>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</si>
  <si>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</si>
  <si>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</si>
  <si>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</si>
  <si>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</si>
  <si>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</si>
  <si>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</si>
  <si>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</si>
  <si>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</si>
  <si>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</si>
  <si>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</si>
  <si>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</si>
  <si>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</si>
  <si>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</si>
  <si>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</si>
  <si>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</si>
  <si>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</si>
  <si>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</si>
  <si>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</si>
  <si>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</si>
  <si>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</si>
  <si>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</si>
  <si>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</si>
  <si>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Unit carrying value</t>
  </si>
  <si>
    <t>VOLLIST-EVP</t>
  </si>
  <si>
    <t>COGS/unit:</t>
  </si>
  <si>
    <t>Price/unit:</t>
  </si>
  <si>
    <t>Retail</t>
  </si>
  <si>
    <t>SALES=PV</t>
  </si>
  <si>
    <t>Codes: "Label:", VOLLIST-EVP "Retail", SALES=PV "unit"</t>
  </si>
  <si>
    <t>Retail:</t>
  </si>
  <si>
    <t># of units sold:</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</si>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</sst>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0">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83">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0" fillId="0" borderId="0" xfId="0" applyFont="1" applyAlignment="1">
      <alignment horizontal="left" indent="1"/>
    </xf>
    <xf numFmtId="0" fontId="11" fillId="0" borderId="0" xfId="0" applyFont="1" applyAlignment="1">
      <alignment horizontal="left" indent="2"/>
    </xf>
    <xf numFmtId="0" fontId="10" fillId="8" borderId="0" xfId="0" applyFont="1" applyFill="1"/>
    <xf numFmtId="0" fontId="21" fillId="0" borderId="0" xfId="0" applyFont="1"/>
    <xf numFmtId="0" fontId="34" fillId="0" borderId="0" xfId="0" applyFont="1"/>
    <xf numFmtId="0" fontId="34" fillId="0" borderId="0" xfId="0" applyFont="1" applyAlignment="1">
      <alignment horizontal="right"/>
    </xf>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10" fillId="0" borderId="0" xfId="0" applyFont="1" applyFill="1"/>
    <xf numFmtId="0" fontId="0" fillId="0" borderId="0" xfId="0" applyFill="1"/>
    <xf numFmtId="0" fontId="3" fillId="0" borderId="0" xfId="0" applyFont="1" applyFill="1" applyAlignment="1">
      <alignment horizontal="left" indent="1"/>
    </xf>
    <xf numFmtId="0" fontId="10" fillId="0" borderId="0" xfId="0" applyFont="1" applyFill="1" applyAlignment="1">
      <alignment horizontal="right"/>
    </xf>
    <xf numFmtId="0" fontId="11" fillId="0" borderId="0" xfId="0" applyFont="1" applyFill="1"/>
    <xf numFmtId="0" fontId="11" fillId="0" borderId="0" xfId="0" applyFont="1" applyFill="1" applyAlignment="1">
      <alignment horizontal="right"/>
    </xf>
    <xf numFmtId="166" fontId="7" fillId="0" borderId="0" xfId="0" applyNumberFormat="1" applyFont="1" applyFill="1" applyAlignment="1">
      <alignment horizontal="right"/>
    </xf>
    <xf numFmtId="166" fontId="11" fillId="0" borderId="0" xfId="0" applyNumberFormat="1" applyFont="1" applyBorder="1"/>
    <xf numFmtId="164" fontId="7" fillId="0" borderId="0" xfId="0" applyNumberFormat="1" applyFont="1" applyBorder="1"/>
    <xf numFmtId="166" fontId="4" fillId="0" borderId="0" xfId="0" applyNumberFormat="1" applyFont="1" applyBorder="1"/>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828</v>
      </c>
      <c r="H1" s="235" t="s">
        <v>502</v>
      </c>
      <c r="I1" s="236" t="s">
        <v>500</v>
      </c>
      <c r="J1" s="249"/>
      <c r="N1" s="87">
        <v>0.95652777777777775</v>
      </c>
      <c r="O1" s="87">
        <v>0.95739583333333333</v>
      </c>
      <c r="P1" t="str">
        <f>TEXT(O1-N1, "h:mm:ss")</f>
        <v>0:01:15</v>
      </c>
    </row>
    <row r="2" spans="1:39" x14ac:dyDescent="0.4">
      <c r="A2" t="s">
        <v>557</v>
      </c>
      <c r="C2" s="27"/>
      <c r="D2" s="65"/>
      <c r="O2" s="87"/>
      <c r="P2" s="64"/>
    </row>
    <row r="3" spans="1:39" x14ac:dyDescent="0.4">
      <c r="A3" t="s">
        <v>501</v>
      </c>
      <c r="H3" s="235" t="s">
        <v>248</v>
      </c>
      <c r="I3" s="295" t="s">
        <v>249</v>
      </c>
      <c r="J3" s="250" t="s">
        <v>561</v>
      </c>
      <c r="K3" s="85" t="s">
        <v>250</v>
      </c>
      <c r="M3" cm="1">
        <f t="array" ref="M3:M83">_xlfn.UNIQUE(Codes!D:D)</f>
        <v>0</v>
      </c>
      <c r="P3" s="64" t="s">
        <v>578</v>
      </c>
      <c r="AE3" s="12" t="s">
        <v>687</v>
      </c>
      <c r="AI3" s="12" t="s">
        <v>688</v>
      </c>
      <c r="AL3" t="s">
        <v>690</v>
      </c>
    </row>
    <row r="4" spans="1:39" x14ac:dyDescent="0.4">
      <c r="A4" s="248" t="s">
        <v>558</v>
      </c>
      <c r="H4" t="s">
        <v>823</v>
      </c>
      <c r="I4" s="289" t="s">
        <v>826</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827</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I6" s="289" t="s">
        <v>822</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0:01:15</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DCSALESQUOTA-S</v>
      </c>
      <c r="N36" t="str">
        <f>IFERROR(VLOOKUP(M36,'Code list'!$B$4:$C$311,2,0),"")</f>
        <v>SALESQUOTA Direct Cost</v>
      </c>
      <c r="T36" t="s">
        <v>559</v>
      </c>
      <c r="AL36" t="s">
        <v>465</v>
      </c>
      <c r="AM36" t="s">
        <v>705</v>
      </c>
    </row>
    <row r="37" spans="1:39" x14ac:dyDescent="0.4">
      <c r="A37" s="84" t="s">
        <v>418</v>
      </c>
      <c r="B37" s="296" t="str">
        <f t="shared" si="0"/>
        <v>FAI - dog</v>
      </c>
      <c r="I37"/>
      <c r="J37" s="237"/>
      <c r="K37" s="83" t="str">
        <f>IFERROR(VLOOKUP(#REF!,'Code list'!$B$3:$C$310,2,0),"")</f>
        <v/>
      </c>
      <c r="M37" t="str">
        <v>DCV-S</v>
      </c>
      <c r="N37" t="str">
        <f>IFERROR(VLOOKUP(M37,'Code list'!$B$4:$C$311,2,0),"")</f>
        <v xml:space="preserve">DC volume driven </v>
      </c>
      <c r="T37" t="s">
        <v>453</v>
      </c>
      <c r="AL37" t="s">
        <v>453</v>
      </c>
      <c r="AM37" t="s">
        <v>745</v>
      </c>
    </row>
    <row r="38" spans="1:39" x14ac:dyDescent="0.4">
      <c r="I38"/>
      <c r="J38" s="237"/>
      <c r="K38" s="83" t="str">
        <f>IFERROR(VLOOKUP(A108,'Code list'!$B$3:$C$310,2,0),"")</f>
        <v>Fixed constant current asset</v>
      </c>
      <c r="M38" t="str">
        <v>SUBCAC-S</v>
      </c>
      <c r="N38" t="str">
        <f>IFERROR(VLOOKUP(M38,'Code list'!$B$4:$C$311,2,0),"")</f>
        <v>New user acquisition cost</v>
      </c>
      <c r="T38" t="s">
        <v>466</v>
      </c>
      <c r="AL38" t="s">
        <v>485</v>
      </c>
      <c r="AM38" t="s">
        <v>746</v>
      </c>
    </row>
    <row r="39" spans="1:39" x14ac:dyDescent="0.4">
      <c r="H39" s="3"/>
      <c r="I39" s="3"/>
      <c r="J39" s="237"/>
      <c r="K39" s="83" t="str">
        <f>IFERROR(VLOOKUP(#REF!,'Code list'!$B$3:$C$310,2,0),"")</f>
        <v/>
      </c>
      <c r="M39" t="str">
        <v>SALES-S</v>
      </c>
      <c r="N39" t="str">
        <f>IFERROR(VLOOKUP(M39,'Code list'!$B$4:$C$311,2,0),"")</f>
        <v>Sales</v>
      </c>
      <c r="T39" t="s">
        <v>453</v>
      </c>
      <c r="AL39" t="s">
        <v>337</v>
      </c>
      <c r="AM39" t="s">
        <v>706</v>
      </c>
    </row>
    <row r="40" spans="1:39" x14ac:dyDescent="0.4">
      <c r="I40"/>
      <c r="J40" s="237"/>
      <c r="K40" s="83" t="str">
        <f>IFERROR(VLOOKUP(#REF!,'Code list'!$B$3:$C$310,2,0),"")</f>
        <v/>
      </c>
      <c r="M40" t="str">
        <v>WCINV-SSV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WCINVBATCH-SV</v>
      </c>
      <c r="N41" t="str">
        <f>IFERROR(VLOOKUP(M41,'Code list'!$B$4:$C$311,2,0),"")</f>
        <v xml:space="preserve">COGS w/ inventory - volume driven </v>
      </c>
      <c r="T41" t="s">
        <v>453</v>
      </c>
      <c r="AL41" t="s">
        <v>453</v>
      </c>
      <c r="AM41" t="s">
        <v>747</v>
      </c>
    </row>
    <row r="42" spans="1:39" x14ac:dyDescent="0.4">
      <c r="H42" s="3"/>
      <c r="I42" s="3"/>
      <c r="J42" s="237"/>
      <c r="K42" s="83" t="str">
        <f>IFERROR(VLOOKUP(#REF!,'Code list'!$B$3:$C$310,2,0),"")</f>
        <v/>
      </c>
      <c r="M42" t="str">
        <v>ADREV-S</v>
      </c>
      <c r="N42" t="str">
        <f>IFERROR(VLOOKUP(M42,'Code list'!$B$4:$C$311,2,0),"")</f>
        <v>Advertising revenue - secondary</v>
      </c>
      <c r="T42" t="s">
        <v>485</v>
      </c>
      <c r="AL42" t="s">
        <v>573</v>
      </c>
      <c r="AM42" t="s">
        <v>748</v>
      </c>
    </row>
    <row r="43" spans="1:39" x14ac:dyDescent="0.4">
      <c r="I43"/>
      <c r="J43" s="237"/>
      <c r="K43" s="83" t="str">
        <f>IFERROR(VLOOKUP(#REF!,'Code list'!$B$3:$C$310,2,0),"")</f>
        <v/>
      </c>
      <c r="M43" t="str">
        <v>DCHC-S</v>
      </c>
      <c r="N43" t="str">
        <f>IFERROR(VLOOKUP(M43,'Code list'!$B$4:$C$311,2,0),"")</f>
        <v>Headcount - revenue driven</v>
      </c>
      <c r="T43" t="s">
        <v>453</v>
      </c>
      <c r="AL43" t="s">
        <v>421</v>
      </c>
      <c r="AM43" t="s">
        <v>708</v>
      </c>
    </row>
    <row r="44" spans="1:39" x14ac:dyDescent="0.4">
      <c r="H44" s="3"/>
      <c r="I44" s="3"/>
      <c r="J44" s="237"/>
      <c r="K44" s="83" t="str">
        <f>IFERROR(VLOOKUP(#REF!,'Code list'!$B$3:$C$310,2,0),"")</f>
        <v/>
      </c>
      <c r="M44" t="str">
        <v>DC-S</v>
      </c>
      <c r="N44" t="str">
        <f>IFERROR(VLOOKUP(M44,'Code list'!$B$4:$C$311,2,0),"")</f>
        <v>% of revenue direct cost</v>
      </c>
      <c r="T44" t="s">
        <v>573</v>
      </c>
      <c r="AL44" t="s">
        <v>274</v>
      </c>
      <c r="AM44" t="s">
        <v>709</v>
      </c>
    </row>
    <row r="45" spans="1:39" x14ac:dyDescent="0.4">
      <c r="A45" s="164" t="s">
        <v>432</v>
      </c>
      <c r="I45"/>
      <c r="J45" s="237"/>
      <c r="K45" s="83" t="str">
        <f>IFERROR(VLOOKUP(#REF!,'Code list'!$B$3:$C$310,2,0),"")</f>
        <v/>
      </c>
      <c r="M45" t="str">
        <v>DCSCAC-S</v>
      </c>
      <c r="N45" t="str">
        <f>IFERROR(VLOOKUP(M45,'Code list'!$B$4:$C$311,2,0),"")</f>
        <v>Seller acquisition cost</v>
      </c>
      <c r="T45" t="s">
        <v>261</v>
      </c>
      <c r="AL45" t="s">
        <v>261</v>
      </c>
      <c r="AM45" t="s">
        <v>749</v>
      </c>
    </row>
    <row r="46" spans="1:39" x14ac:dyDescent="0.4">
      <c r="A46" s="164" t="s">
        <v>496</v>
      </c>
      <c r="I46"/>
      <c r="J46" s="237"/>
      <c r="K46" s="83" t="str">
        <f>IFERROR(VLOOKUP(#REF!,'Code list'!$B$3:$C$310,2,0),"")</f>
        <v/>
      </c>
      <c r="M46" t="str">
        <v>FAINT-S</v>
      </c>
      <c r="N46" t="str">
        <f>IFERROR(VLOOKUP(M46,'Code list'!$B$4:$C$311,2,0),"")</f>
        <v>Volume driven secondary intangible assets</v>
      </c>
      <c r="T46" t="s">
        <v>467</v>
      </c>
      <c r="AL46" t="s">
        <v>467</v>
      </c>
      <c r="AM46" t="s">
        <v>750</v>
      </c>
    </row>
    <row r="47" spans="1:39" x14ac:dyDescent="0.4">
      <c r="A47" s="164" t="s">
        <v>275</v>
      </c>
      <c r="I47"/>
      <c r="J47" s="237"/>
      <c r="K47" s="83" t="str">
        <f>IFERROR(VLOOKUP(#REF!,'Code list'!$B$3:$C$310,2,0),"")</f>
        <v/>
      </c>
      <c r="M47" t="str">
        <v>FAPPE-S</v>
      </c>
      <c r="N47" t="str">
        <f>IFERROR(VLOOKUP(M47,'Code list'!$B$4:$C$311,2,0),"")</f>
        <v>Volume driven secondary PP&amp;E</v>
      </c>
      <c r="T47" t="s">
        <v>261</v>
      </c>
      <c r="AL47" t="s">
        <v>422</v>
      </c>
      <c r="AM47" t="s">
        <v>710</v>
      </c>
    </row>
    <row r="48" spans="1:39" x14ac:dyDescent="0.4">
      <c r="A48" s="164" t="s">
        <v>267</v>
      </c>
      <c r="I48"/>
      <c r="J48" s="237"/>
      <c r="K48" s="83" t="str">
        <f>IFERROR(VLOOKUP(A110,'Code list'!$B$3:$C$310,2,0),"")</f>
        <v>Fixed constant current asset</v>
      </c>
      <c r="M48" t="str">
        <v>FAINTR-S</v>
      </c>
      <c r="N48" t="str">
        <f>IFERROR(VLOOKUP(M48,'Code list'!$B$4:$C$311,2,0),"")</f>
        <v>Revenue driven intangible assets</v>
      </c>
      <c r="T48" t="s">
        <v>487</v>
      </c>
      <c r="AL48" t="s">
        <v>261</v>
      </c>
      <c r="AM48" t="s">
        <v>751</v>
      </c>
    </row>
    <row r="49" spans="1:39" x14ac:dyDescent="0.4">
      <c r="A49" s="164" t="s">
        <v>421</v>
      </c>
      <c r="I49"/>
      <c r="J49" s="237"/>
      <c r="K49" s="83" t="str">
        <f>IFERROR(VLOOKUP(A111,'Code list'!$B$3:$C$310,2,0),"")</f>
        <v>Fixed constant long-term liability</v>
      </c>
      <c r="M49" t="str">
        <v>FAPPER-S</v>
      </c>
      <c r="N49" t="str">
        <f>IFERROR(VLOOKUP(M49,'Code list'!$B$4:$C$311,2,0),"")</f>
        <v>Revenue driven PP&amp;E</v>
      </c>
      <c r="T49" t="s">
        <v>261</v>
      </c>
      <c r="AL49" t="s">
        <v>487</v>
      </c>
      <c r="AM49" t="s">
        <v>752</v>
      </c>
    </row>
    <row r="50" spans="1:39" x14ac:dyDescent="0.4">
      <c r="A50" s="164" t="s">
        <v>274</v>
      </c>
      <c r="I50"/>
      <c r="J50" s="237"/>
      <c r="K50" s="83" t="str">
        <f>IFERROR(VLOOKUP(A112,'Code list'!$B$3:$C$310,2,0),"")</f>
        <v>Simple amortizing debt</v>
      </c>
      <c r="M50" t="str">
        <v>LAMORT-S</v>
      </c>
      <c r="N50" t="str">
        <f>IFERROR(VLOOKUP(M50,'Code list'!$B$4:$C$311,2,0),"")</f>
        <v>Volume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LAMORTR-S</v>
      </c>
      <c r="N51" t="str">
        <f>IFERROR(VLOOKUP(M51,'Code list'!$B$4:$C$311,2,0),"")</f>
        <v>Revenue driven amortizing loan - no defaults</v>
      </c>
      <c r="AL51" t="s">
        <v>260</v>
      </c>
      <c r="AM51" t="s">
        <v>753</v>
      </c>
    </row>
    <row r="52" spans="1:39" x14ac:dyDescent="0.4">
      <c r="A52" s="164" t="s">
        <v>418</v>
      </c>
      <c r="I52"/>
      <c r="J52" s="237"/>
      <c r="K52" s="83" t="str">
        <f>IFERROR(VLOOKUP(A114,'Code list'!$B$3:$C$310,2,0),"")</f>
        <v>Fixed term debt - one-time borrowing</v>
      </c>
      <c r="M52" t="str">
        <v>PDC-S</v>
      </c>
      <c r="N52" t="str">
        <f>IFERROR(VLOOKUP(M52,'Code list'!$B$4:$C$311,2,0),"")</f>
        <v>Passthrough direct cost</v>
      </c>
      <c r="AL52" t="s">
        <v>478</v>
      </c>
      <c r="AM52" t="s">
        <v>754</v>
      </c>
    </row>
    <row r="53" spans="1:39" x14ac:dyDescent="0.4">
      <c r="I53"/>
      <c r="J53" s="237"/>
      <c r="K53" s="83" t="str">
        <f>IFERROR(VLOOKUP(A115,'Code list'!$B$3:$C$310,2,0),"")</f>
        <v>Fixed secondary PPE</v>
      </c>
      <c r="M53" t="str">
        <v>SUB-S</v>
      </c>
      <c r="N53" t="str">
        <f>IFERROR(VLOOKUP(M53,'Code list'!$B$4:$C$311,2,0),"")</f>
        <v>Subscription revenue - secondary volume driven</v>
      </c>
      <c r="AL53" t="s">
        <v>419</v>
      </c>
      <c r="AM53" t="s">
        <v>713</v>
      </c>
    </row>
    <row r="54" spans="1:39" x14ac:dyDescent="0.4">
      <c r="I54"/>
      <c r="J54" s="237"/>
      <c r="K54" s="83" t="str">
        <f>IFERROR(VLOOKUP(A116,'Code list'!$B$3:$C$310,2,0),"")</f>
        <v>Fixed secondary intangible assets</v>
      </c>
      <c r="M54" t="str">
        <v>GMV-S</v>
      </c>
      <c r="N54" t="str">
        <f>IFERROR(VLOOKUP(M54,'Code list'!$B$4:$C$311,2,0),"")</f>
        <v>Secondary GMV</v>
      </c>
      <c r="AL54" t="s">
        <v>529</v>
      </c>
      <c r="AM54" t="s">
        <v>714</v>
      </c>
    </row>
    <row r="55" spans="1:39" x14ac:dyDescent="0.4">
      <c r="H55" s="3"/>
      <c r="I55"/>
      <c r="J55" s="237"/>
      <c r="K55" s="83" t="str">
        <f>IFERROR(VLOOKUP(A117,'Code list'!$B$3:$C$310,2,0),"")</f>
        <v>Fixed secondary PPE</v>
      </c>
      <c r="M55" t="str">
        <v>SUBR-S</v>
      </c>
      <c r="N55" t="str">
        <f>IFERROR(VLOOKUP(M55,'Code list'!$B$4:$C$311,2,0),"")</f>
        <v>Subscription revenue - secondary revenue driven</v>
      </c>
      <c r="AL55" t="s">
        <v>528</v>
      </c>
      <c r="AM55" t="s">
        <v>715</v>
      </c>
    </row>
    <row r="56" spans="1:39" x14ac:dyDescent="0.4">
      <c r="A56" s="177"/>
      <c r="B56" s="290">
        <f t="shared" ref="B56" si="1">A56</f>
        <v>0</v>
      </c>
      <c r="H56" s="3"/>
      <c r="I56"/>
      <c r="J56" s="237"/>
      <c r="K56" s="83">
        <f>IFERROR(VLOOKUP(A118,'Code list'!$B$3:$C$310,2,0),"")</f>
        <v>0</v>
      </c>
      <c r="M56" t="str">
        <v>UEREV - S</v>
      </c>
      <c r="N56" t="str">
        <f>IFERROR(VLOOKUP(M56,'Code list'!$B$4:$C$311,2,0),"")</f>
        <v xml:space="preserve">Simple unearned revenue - revenue </v>
      </c>
      <c r="AL56" t="s">
        <v>532</v>
      </c>
      <c r="AM56" t="s">
        <v>716</v>
      </c>
    </row>
    <row r="57" spans="1:39" x14ac:dyDescent="0.4">
      <c r="I57"/>
      <c r="J57" s="237"/>
      <c r="K57" s="83">
        <f>IFERROR(VLOOKUP(A119,'Code list'!$B$3:$C$310,2,0),"")</f>
        <v>0</v>
      </c>
      <c r="M57" t="str">
        <v>SPLIT-SV-VR</v>
      </c>
      <c r="N57" t="str">
        <f>IFERROR(VLOOKUP(M57,'Code list'!$B$4:$C$311,2,0),"")</f>
        <v>Split volume into two categories - unit</v>
      </c>
      <c r="T57" s="84" t="s">
        <v>453</v>
      </c>
      <c r="AL57" t="s">
        <v>533</v>
      </c>
      <c r="AM57" t="s">
        <v>717</v>
      </c>
    </row>
    <row r="58" spans="1:39" x14ac:dyDescent="0.4">
      <c r="I58"/>
      <c r="J58" s="237"/>
      <c r="K58" s="83">
        <f>IFERROR(VLOOKUP(A120,'Code list'!$B$3:$C$310,2,0),"")</f>
        <v>0</v>
      </c>
      <c r="M58" t="str">
        <v>F codes</v>
      </c>
      <c r="N58" t="str">
        <f>IFERROR(VLOOKUP(M58,'Code list'!$B$4:$C$311,2,0),"")</f>
        <v>F codes</v>
      </c>
      <c r="T58" s="84" t="s">
        <v>560</v>
      </c>
      <c r="AL58" t="s">
        <v>426</v>
      </c>
      <c r="AM58" t="s">
        <v>718</v>
      </c>
    </row>
    <row r="59" spans="1:39" x14ac:dyDescent="0.4">
      <c r="I59"/>
      <c r="J59" s="237"/>
      <c r="K59" s="83">
        <f>IFERROR(VLOOKUP(A121,'Code list'!$B$3:$C$310,2,0),"")</f>
        <v>0</v>
      </c>
      <c r="M59" t="str">
        <v>FCCA-F</v>
      </c>
      <c r="N59" t="str">
        <f>IFERROR(VLOOKUP(M59,'Code list'!$B$4:$C$311,2,0),"")</f>
        <v>Fixed constant current asset</v>
      </c>
      <c r="T59" s="84" t="s">
        <v>453</v>
      </c>
      <c r="AL59" t="s">
        <v>427</v>
      </c>
      <c r="AM59" t="s">
        <v>719</v>
      </c>
    </row>
    <row r="60" spans="1:39" x14ac:dyDescent="0.4">
      <c r="I60"/>
      <c r="J60" s="237"/>
      <c r="K60" s="83">
        <f>IFERROR(VLOOKUP(A122,'Code list'!$B$3:$C$310,2,0),"")</f>
        <v>0</v>
      </c>
      <c r="M60" t="str">
        <v>FCCL-F</v>
      </c>
      <c r="N60" t="str">
        <f>IFERROR(VLOOKUP(M60,'Code list'!$B$4:$C$311,2,0),"")</f>
        <v>Fixed constant current liability</v>
      </c>
      <c r="T60" s="84" t="s">
        <v>559</v>
      </c>
      <c r="AL60" t="s">
        <v>428</v>
      </c>
      <c r="AM60" t="s">
        <v>720</v>
      </c>
    </row>
    <row r="61" spans="1:39" x14ac:dyDescent="0.4">
      <c r="I61"/>
      <c r="J61" s="237"/>
      <c r="K61" s="83">
        <f>IFERROR(VLOOKUP(A123,'Code list'!$B$3:$C$310,2,0),"")</f>
        <v>0</v>
      </c>
      <c r="M61" t="str">
        <v>FCLTA-F</v>
      </c>
      <c r="N61" t="str">
        <f>IFERROR(VLOOKUP(M61,'Code list'!$B$4:$C$311,2,0),"")</f>
        <v>Fixed constant current asset</v>
      </c>
      <c r="T61" s="84" t="s">
        <v>453</v>
      </c>
      <c r="AL61" t="s">
        <v>425</v>
      </c>
      <c r="AM61" t="s">
        <v>721</v>
      </c>
    </row>
    <row r="62" spans="1:39" x14ac:dyDescent="0.4">
      <c r="H62" s="3"/>
      <c r="I62"/>
      <c r="J62" s="237"/>
      <c r="K62" s="83" t="str">
        <f>IFERROR(VLOOKUP(H62,'Code list'!$B$3:$C$310,2,0),"")</f>
        <v/>
      </c>
      <c r="M62" t="str">
        <v>FCLTL-F</v>
      </c>
      <c r="N62" t="str">
        <f>IFERROR(VLOOKUP(M62,'Code list'!$B$4:$C$311,2,0),"")</f>
        <v>Fixed constant long-term liability</v>
      </c>
      <c r="T62" s="84" t="s">
        <v>466</v>
      </c>
      <c r="AL62" t="s">
        <v>424</v>
      </c>
      <c r="AM62" t="s">
        <v>722</v>
      </c>
    </row>
    <row r="63" spans="1:39" x14ac:dyDescent="0.4">
      <c r="A63" t="s">
        <v>260</v>
      </c>
      <c r="B63" t="s">
        <v>712</v>
      </c>
      <c r="H63" s="3"/>
      <c r="I63"/>
      <c r="J63" s="237"/>
      <c r="K63" s="83" t="str">
        <f>IFERROR(VLOOKUP(H63,'Code list'!$B$3:$C$310,2,0),"")</f>
        <v/>
      </c>
      <c r="M63" t="str">
        <v>DAMORT-F</v>
      </c>
      <c r="N63" t="str">
        <f>IFERROR(VLOOKUP(M63,'Code list'!$B$4:$C$311,2,0),"")</f>
        <v>Simple amortizing debt</v>
      </c>
      <c r="T63" s="84" t="s">
        <v>453</v>
      </c>
      <c r="AL63" t="s">
        <v>564</v>
      </c>
      <c r="AM63" t="s">
        <v>723</v>
      </c>
    </row>
    <row r="64" spans="1:39" x14ac:dyDescent="0.4">
      <c r="A64" t="s">
        <v>478</v>
      </c>
      <c r="B64" t="s">
        <v>713</v>
      </c>
      <c r="I64"/>
      <c r="J64" s="237"/>
      <c r="K64" s="83" t="str">
        <f>IFERROR(VLOOKUP(H64,'Code list'!$B$3:$C$310,2,0),"")</f>
        <v/>
      </c>
      <c r="M64" t="str">
        <v>DTERMY-F</v>
      </c>
      <c r="N64" t="str">
        <f>IFERROR(VLOOKUP(M64,'Code list'!$B$4:$C$311,2,0),"")</f>
        <v>Rolling fixed term debt - multiple borrowings w/ annual control</v>
      </c>
      <c r="T64" s="84" t="s">
        <v>486</v>
      </c>
      <c r="AL64" t="s">
        <v>391</v>
      </c>
      <c r="AM64" t="s">
        <v>724</v>
      </c>
    </row>
    <row r="65" spans="1:39" x14ac:dyDescent="0.4">
      <c r="A65" t="s">
        <v>419</v>
      </c>
      <c r="B65" t="s">
        <v>714</v>
      </c>
      <c r="I65"/>
      <c r="M65" t="str">
        <v>DTERM1-F</v>
      </c>
      <c r="N65" t="str">
        <f>IFERROR(VLOOKUP(M65,'Code list'!$B$4:$C$311,2,0),"")</f>
        <v>Fixed term debt - one-time borrowing</v>
      </c>
      <c r="T65" s="84" t="s">
        <v>453</v>
      </c>
      <c r="AL65" t="s">
        <v>406</v>
      </c>
      <c r="AM65" t="s">
        <v>725</v>
      </c>
    </row>
    <row r="66" spans="1:39" x14ac:dyDescent="0.4">
      <c r="I66"/>
      <c r="M66" t="str">
        <v>FAPPE-F</v>
      </c>
      <c r="N66" t="str">
        <f>IFERROR(VLOOKUP(M66,'Code list'!$B$4:$C$311,2,0),"")</f>
        <v>Fixed secondary PPE</v>
      </c>
      <c r="T66" s="84" t="s">
        <v>485</v>
      </c>
      <c r="AL66" t="s">
        <v>407</v>
      </c>
      <c r="AM66" t="s">
        <v>726</v>
      </c>
    </row>
    <row r="67" spans="1:39" x14ac:dyDescent="0.4">
      <c r="I67"/>
      <c r="M67" t="str">
        <v>FAINT-F</v>
      </c>
      <c r="N67" t="str">
        <f>IFERROR(VLOOKUP(M67,'Code list'!$B$4:$C$311,2,0),"")</f>
        <v>Fixed secondary intangible assets</v>
      </c>
      <c r="T67" s="84" t="s">
        <v>453</v>
      </c>
      <c r="AL67" t="s">
        <v>408</v>
      </c>
      <c r="AM67" t="s">
        <v>727</v>
      </c>
    </row>
    <row r="68" spans="1:39" x14ac:dyDescent="0.4">
      <c r="I68"/>
      <c r="M68" t="str">
        <v>FAPPELIST-F</v>
      </c>
      <c r="N68" t="str">
        <f>IFERROR(VLOOKUP(M68,'Code list'!$B$4:$C$311,2,0),"")</f>
        <v>Fixed secondary PPE</v>
      </c>
      <c r="T68" s="84" t="s">
        <v>573</v>
      </c>
      <c r="AL68" t="s">
        <v>523</v>
      </c>
      <c r="AM68" t="s">
        <v>728</v>
      </c>
    </row>
    <row r="69" spans="1:39" x14ac:dyDescent="0.4">
      <c r="I69"/>
      <c r="M69" t="str">
        <v>AOV-TR-RV</v>
      </c>
      <c r="N69" t="str">
        <f>IFERROR(VLOOKUP(M69,'Code list'!$B$4:$C$311,2,0),"")</f>
        <v>Average Order Value - Secondary volume driver</v>
      </c>
      <c r="T69" s="84" t="s">
        <v>261</v>
      </c>
      <c r="AL69" t="s">
        <v>429</v>
      </c>
      <c r="AM69" t="s">
        <v>729</v>
      </c>
    </row>
    <row r="70" spans="1:39" x14ac:dyDescent="0.4">
      <c r="M70" t="str">
        <v>VOV-TV-V</v>
      </c>
      <c r="N70" t="str">
        <f>IFERROR(VLOOKUP(M70,'Code list'!$B$4:$C$311,2,0),"")</f>
        <v>Volume of a volume modifier - implant</v>
      </c>
      <c r="T70" s="84" t="s">
        <v>467</v>
      </c>
    </row>
    <row r="71" spans="1:39" x14ac:dyDescent="0.4">
      <c r="A71" t="s">
        <v>453</v>
      </c>
      <c r="B71" s="289" t="s">
        <v>737</v>
      </c>
      <c r="M71" t="str">
        <v>FAIL-TV-V</v>
      </c>
      <c r="N71" t="str">
        <f>IFERROR(VLOOKUP(M71,'Code list'!$B$4:$C$311,2,0),"")</f>
        <v>% failure - in and outs (charged)</v>
      </c>
      <c r="T71" s="84" t="s">
        <v>261</v>
      </c>
    </row>
    <row r="72" spans="1:39" x14ac:dyDescent="0.4">
      <c r="A72" t="s">
        <v>560</v>
      </c>
      <c r="B72" s="289" t="s">
        <v>738</v>
      </c>
      <c r="M72" t="str">
        <v>SEASON MONTHL-TV-V</v>
      </c>
      <c r="T72" s="84" t="s">
        <v>487</v>
      </c>
    </row>
    <row r="73" spans="1:39" x14ac:dyDescent="0.4">
      <c r="A73" t="s">
        <v>263</v>
      </c>
      <c r="B73" s="289" t="s">
        <v>568</v>
      </c>
      <c r="M73" t="str">
        <v>SEASON MONTHL-TR-R</v>
      </c>
      <c r="T73" s="84" t="s">
        <v>260</v>
      </c>
    </row>
    <row r="74" spans="1:39" x14ac:dyDescent="0.4">
      <c r="A74" t="s">
        <v>432</v>
      </c>
      <c r="B74" s="289" t="s">
        <v>569</v>
      </c>
      <c r="M74" t="str">
        <v>SEASON QUARTER-TR-R</v>
      </c>
      <c r="T74" s="84" t="s">
        <v>478</v>
      </c>
    </row>
    <row r="75" spans="1:39" x14ac:dyDescent="0.4">
      <c r="A75" t="s">
        <v>453</v>
      </c>
      <c r="B75" s="289" t="s">
        <v>739</v>
      </c>
      <c r="M75" t="str">
        <v>SEASON QUARTER-TV-V</v>
      </c>
    </row>
    <row r="76" spans="1:39" x14ac:dyDescent="0.4">
      <c r="A76" t="s">
        <v>560</v>
      </c>
      <c r="B76" s="289" t="s">
        <v>740</v>
      </c>
      <c r="M76" t="str">
        <v>TOGGLE-TV-V</v>
      </c>
    </row>
    <row r="77" spans="1:39" x14ac:dyDescent="0.4">
      <c r="A77" s="3" t="s">
        <v>430</v>
      </c>
      <c r="B77" t="s">
        <v>697</v>
      </c>
      <c r="M77" t="str">
        <v>IS CODES</v>
      </c>
    </row>
    <row r="78" spans="1:39" x14ac:dyDescent="0.4">
      <c r="A78" s="3" t="s">
        <v>453</v>
      </c>
      <c r="B78" t="s">
        <v>698</v>
      </c>
      <c r="M78" t="str">
        <v>WCAR-IS</v>
      </c>
    </row>
    <row r="79" spans="1:39" x14ac:dyDescent="0.4">
      <c r="A79" s="3" t="s">
        <v>559</v>
      </c>
      <c r="B79" t="s">
        <v>699</v>
      </c>
      <c r="M79" t="str">
        <v>WCINV-IS</v>
      </c>
    </row>
    <row r="80" spans="1:39" x14ac:dyDescent="0.4">
      <c r="A80" s="3" t="s">
        <v>420</v>
      </c>
      <c r="B80" t="s">
        <v>700</v>
      </c>
      <c r="M80" t="str">
        <v>WCAP-IS</v>
      </c>
    </row>
    <row r="81" spans="1:13" x14ac:dyDescent="0.4">
      <c r="A81" s="3" t="s">
        <v>496</v>
      </c>
      <c r="B81" s="3" t="s">
        <v>696</v>
      </c>
      <c r="M81" t="str">
        <v>WCUR-IS</v>
      </c>
    </row>
    <row r="82" spans="1:13" x14ac:dyDescent="0.4">
      <c r="A82" t="s">
        <v>269</v>
      </c>
      <c r="B82" t="s">
        <v>701</v>
      </c>
      <c r="M82" t="str">
        <v>WCPP-IS</v>
      </c>
    </row>
    <row r="83" spans="1:13" x14ac:dyDescent="0.4">
      <c r="A83" t="s">
        <v>453</v>
      </c>
      <c r="B83" t="s">
        <v>741</v>
      </c>
      <c r="M83" t="str">
        <v>DCOPS-IS</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1">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DCSALESQUOTA-S</v>
      </c>
      <c r="C34" t="str">
        <f>SUBSTITUTE(INDEX(Codes!$G:$G,MATCH('Code list'!$B34,Codes!$D:$D,0)),":","")</f>
        <v>SALESQUOTA Direct Cost</v>
      </c>
      <c r="D34" t="str">
        <f>INDEX(Codes!$F:$F,MATCH('Code list'!$B34,Codes!$D:$D,0))</f>
        <v>Sales FTE's that are driven by revenue and sales quota assumption. # of FTE's = ARR/obtained quota</v>
      </c>
    </row>
    <row r="35" spans="2:4" x14ac:dyDescent="0.4">
      <c r="B35" t="str">
        <v>DCV-S</v>
      </c>
      <c r="C35" t="str">
        <f>SUBSTITUTE(INDEX(Codes!$G:$G,MATCH('Code list'!$B35,Codes!$D:$D,0)),":","")</f>
        <v xml:space="preserve">DC volume driven </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SUBCAC-S</v>
      </c>
      <c r="C36" t="str">
        <f>SUBSTITUTE(INDEX(Codes!$G:$G,MATCH('Code list'!$B36,Codes!$D:$D,0)),":","")</f>
        <v>New user acquisition cost</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SALES-S</v>
      </c>
      <c r="C37" t="str">
        <f>SUBSTITUTE(INDEX(Codes!$G:$G,MATCH('Code list'!$B37,Codes!$D:$D,0)),":","")</f>
        <v>Sales</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WCINV-SSV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WCINVBATCH-SV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ADREV-S</v>
      </c>
      <c r="C40" t="str">
        <f>SUBSTITUTE(INDEX(Codes!$G:$G,MATCH('Code list'!$B40,Codes!$D:$D,0)),":","")</f>
        <v>Advertising revenue - secondary</v>
      </c>
      <c r="D40" t="str">
        <f>INDEX(Codes!$F:$F,MATCH('Code list'!$B40,Codes!$D:$D,0))</f>
        <v>Secondary advertising revenue. We take assumptions about # of impressions per (unit of primary volume) and then multiply the two to calculation # of impressions. We then take an assumption about revenue/impression to driven ad revenue</v>
      </c>
    </row>
    <row r="41" spans="2:4" x14ac:dyDescent="0.4">
      <c r="B41" t="str">
        <v>DCHC-S</v>
      </c>
      <c r="C41" t="str">
        <f>SUBSTITUTE(INDEX(Codes!$G:$G,MATCH('Code list'!$B41,Codes!$D:$D,0)),":","")</f>
        <v>Headcount - revenue driven</v>
      </c>
      <c r="D41" t="str">
        <f>INDEX(Codes!$F:$F,MATCH('Code list'!$B41,Codes!$D:$D,0))</f>
        <v>This is a secondary revenue driven direct cost where the revenue from the previous code combines with an assumption about revenue/FTE to drive # of FTE's. This is multiplied by a total compensation/year assumption to get to total headcount expense</v>
      </c>
    </row>
    <row r="42" spans="2:4" x14ac:dyDescent="0.4">
      <c r="B42" t="str">
        <v>DC-S</v>
      </c>
      <c r="C42" t="str">
        <f>SUBSTITUTE(INDEX(Codes!$G:$G,MATCH('Code list'!$B42,Codes!$D:$D,0)),":","")</f>
        <v>% of revenue direct cost</v>
      </c>
      <c r="D42" t="str">
        <f>INDEX(Codes!$F:$F,MATCH('Code list'!$B42,Codes!$D:$D,0))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3" spans="2:4" x14ac:dyDescent="0.4">
      <c r="B43" t="str">
        <v>DCSCAC-S</v>
      </c>
      <c r="C43" t="str">
        <f>SUBSTITUTE(INDEX(Codes!$G:$G,MATCH('Code list'!$B43,Codes!$D:$D,0)),":","")</f>
        <v>Seller acquisition cost</v>
      </c>
      <c r="D43" t="str">
        <f>INDEX(Codes!$F:$F,MATCH('Code list'!$B43,Codes!$D:$D,0))</f>
        <v>Secondary seller acquisition cost. This is used in a two sided marketplace where selleSR and buyeSR must be acquired. We take an assumption about # of selleSR per order to calculate # of new selleSR and then multiply by CAC to get the expense</v>
      </c>
    </row>
    <row r="44" spans="2:4" x14ac:dyDescent="0.4">
      <c r="B44" t="str">
        <v>FAINT-S</v>
      </c>
      <c r="C44" t="str">
        <f>SUBSTITUTE(INDEX(Codes!$G:$G,MATCH('Code list'!$B44,Codes!$D:$D,0)),":","")</f>
        <v>Volume driven secondary intangible assets</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FAPPE-S</v>
      </c>
      <c r="C45" t="str">
        <f>SUBSTITUTE(INDEX(Codes!$G:$G,MATCH('Code list'!$B45,Codes!$D:$D,0)),":","")</f>
        <v>Volume driven secondary PP&amp;E</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FAINTR-S</v>
      </c>
      <c r="C46" t="str">
        <f>SUBSTITUTE(INDEX(Codes!$G:$G,MATCH('Code list'!$B46,Codes!$D:$D,0)),":","")</f>
        <v>Revenue driven intangible assets</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FAPPER-S</v>
      </c>
      <c r="C47" t="str">
        <f>SUBSTITUTE(INDEX(Codes!$G:$G,MATCH('Code list'!$B47,Codes!$D:$D,0)),":","")</f>
        <v>Revenue driven PP&amp;E</v>
      </c>
      <c r="D47" t="str">
        <f>INDEX(Codes!$F:$F,MATCH('Code list'!$B47,Codes!$D:$D,0))</f>
        <v>This is a code for fixed assets that are driven by a revenue driver. Use this when you want to drive the amount of investment based on revenue. Ex. You need to to invest in $10k of software for every $1 million of revenue</v>
      </c>
    </row>
    <row r="48" spans="2:4" x14ac:dyDescent="0.4">
      <c r="B48" t="str">
        <v>LAMORT-S</v>
      </c>
      <c r="C48" t="str">
        <f>SUBSTITUTE(INDEX(Codes!$G:$G,MATCH('Code list'!$B48,Codes!$D:$D,0)),":","")</f>
        <v>Volume driven amortizing loan - no defaults</v>
      </c>
      <c r="D48" t="str">
        <f>INDEX(Codes!$F:$F,MATCH('Code list'!$B48,Codes!$D:$D,0))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9" spans="2:4" x14ac:dyDescent="0.4">
      <c r="B49" t="str">
        <v>LAMORTR-S</v>
      </c>
      <c r="C49" t="str">
        <f>SUBSTITUTE(INDEX(Codes!$G:$G,MATCH('Code list'!$B49,Codes!$D:$D,0)),":","")</f>
        <v>Revenue driven amortizing loan - no defaults</v>
      </c>
      <c r="D49" t="str">
        <f>INDEX(Codes!$F:$F,MATCH('Code list'!$B49,Codes!$D:$D,0))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0" spans="2:4" x14ac:dyDescent="0.4">
      <c r="B50" t="str">
        <v>PDC-S</v>
      </c>
      <c r="C50" t="str">
        <f>SUBSTITUTE(INDEX(Codes!$G:$G,MATCH('Code list'!$B50,Codes!$D:$D,0)),":","")</f>
        <v>Passthrough direct cost</v>
      </c>
      <c r="D50" t="str">
        <f>INDEX(Codes!$F:$F,MATCH('Code list'!$B50,Codes!$D:$D,0))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1" spans="2:4" x14ac:dyDescent="0.4">
      <c r="B51" t="str">
        <v>SUB-S</v>
      </c>
      <c r="C51" t="str">
        <f>SUBSTITUTE(INDEX(Codes!$G:$G,MATCH('Code list'!$B51,Codes!$D:$D,0)),":","")</f>
        <v>Subscription revenue - secondary volume driven</v>
      </c>
      <c r="D51" t="str">
        <f>INDEX(Codes!$F:$F,MATCH('Code list'!$B51,Codes!$D:$D,0))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2" spans="2:4" x14ac:dyDescent="0.4">
      <c r="B52" t="str">
        <v>GMV-S</v>
      </c>
      <c r="C52" t="str">
        <f>SUBSTITUTE(INDEX(Codes!$G:$G,MATCH('Code list'!$B52,Codes!$D:$D,0)),":","")</f>
        <v>Secondary GMV</v>
      </c>
      <c r="D52" t="str">
        <f>INDEX(Codes!$F:$F,MATCH('Code list'!$B52,Codes!$D:$D,0))</f>
        <v>Secondary GMV. This is a secondary marketplace revenue. We assume that the event code drives GMV and then take an assumption about percent penetration to calculate revenue from that GMV</v>
      </c>
    </row>
    <row r="53" spans="2:4" x14ac:dyDescent="0.4">
      <c r="B53" t="str">
        <v>SUBR-S</v>
      </c>
      <c r="C53" t="str">
        <f>SUBSTITUTE(INDEX(Codes!$G:$G,MATCH('Code list'!$B53,Codes!$D:$D,0)),":","")</f>
        <v>Subscription revenue - secondary revenue driven</v>
      </c>
      <c r="D53" t="str">
        <f>INDEX(Codes!$F:$F,MATCH('Code list'!$B53,Codes!$D:$D,0))</f>
        <v xml:space="preserve">Subscription revenue that is driven by revenue. We take an assumption about how many $ of primary revenue results in one new subscriber. </v>
      </c>
    </row>
    <row r="54" spans="2:4" x14ac:dyDescent="0.4">
      <c r="B54" t="str">
        <v>UEREV - S</v>
      </c>
      <c r="C54" t="str">
        <f>SUBSTITUTE(INDEX(Codes!$G:$G,MATCH('Code list'!$B54,Codes!$D:$D,0)),":","")</f>
        <v xml:space="preserve">Simple unearned revenue - revenue </v>
      </c>
      <c r="D54" t="str">
        <f>INDEX(Codes!$F:$F,MATCH('Code list'!$B54,Codes!$D:$D,0))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5" spans="2:4" x14ac:dyDescent="0.4">
      <c r="B55" t="str">
        <v>SPLIT-SV-VR</v>
      </c>
      <c r="C55" t="str">
        <f>SUBSTITUTE(INDEX(Codes!$G:$G,MATCH('Code list'!$B55,Codes!$D:$D,0)),":","")</f>
        <v>Split volume into two categories - unit</v>
      </c>
      <c r="D55" t="str">
        <f>INDEX(Codes!$F:$F,MATCH('Code list'!$B55,Codes!$D:$D,0))</f>
        <v>This modifies a volume by assuming some percentage of the primary volume driver is "faulty". It procudes a new primary volume driver that deducts the percentage that are faulty</v>
      </c>
    </row>
    <row r="56" spans="2:4" x14ac:dyDescent="0.4">
      <c r="B56" t="str">
        <v>F codes</v>
      </c>
      <c r="C56" t="str">
        <f>SUBSTITUTE(INDEX(Codes!$G:$G,MATCH('Code list'!$B56,Codes!$D:$D,0)),":","")</f>
        <v>F codes</v>
      </c>
      <c r="D56" t="str">
        <f>INDEX(Codes!$F:$F,MATCH('Code list'!$B56,Codes!$D:$D,0))</f>
        <v>F codes</v>
      </c>
    </row>
    <row r="57" spans="2:4" x14ac:dyDescent="0.4">
      <c r="B57" t="str">
        <v>FCCA-F</v>
      </c>
      <c r="C57" t="str">
        <f>SUBSTITUTE(INDEX(Codes!$G:$G,MATCH('Code list'!$B57,Codes!$D:$D,0)),":","")</f>
        <v>Fixed constant current asset</v>
      </c>
      <c r="D57" t="str">
        <f>INDEX(Codes!$F:$F,MATCH('Code list'!$B57,Codes!$D:$D,0))</f>
        <v xml:space="preserve">Fixed constant current asset. This is a hard coded asset with no logic. Use this when the client says "we have x asset on our books" that doesn't change. </v>
      </c>
    </row>
    <row r="58" spans="2:4" x14ac:dyDescent="0.4">
      <c r="B58" t="str">
        <v>FCCL-F</v>
      </c>
      <c r="C58" t="str">
        <f>SUBSTITUTE(INDEX(Codes!$G:$G,MATCH('Code list'!$B58,Codes!$D:$D,0)),":","")</f>
        <v>Fixed constant current liability</v>
      </c>
      <c r="D58" t="str">
        <f>INDEX(Codes!$F:$F,MATCH('Code list'!$B58,Codes!$D:$D,0))</f>
        <v xml:space="preserve">Fixed constant liability. This is a hard coded asset with no logic. Use this when the client says "we have x asset on our books" that doesn't change. </v>
      </c>
    </row>
    <row r="59" spans="2:4" x14ac:dyDescent="0.4">
      <c r="B59" t="str">
        <v>FCLTA-F</v>
      </c>
      <c r="C59" t="str">
        <f>SUBSTITUTE(INDEX(Codes!$G:$G,MATCH('Code list'!$B59,Codes!$D:$D,0)),":","")</f>
        <v>Fixed constant current asset</v>
      </c>
      <c r="D59" t="str">
        <f>INDEX(Codes!$F:$F,MATCH('Code list'!$B59,Codes!$D:$D,0))</f>
        <v>Fixed constant fixed asset. This is a hard coded asset with no logic. Use this when the client says "we have x asset on our books" that doesn't change. Only use this code if the client specifies that the asset is long-term in nature. By default, select FCCL</v>
      </c>
    </row>
    <row r="60" spans="2:4" x14ac:dyDescent="0.4">
      <c r="B60" t="str">
        <v>FCLTL-F</v>
      </c>
      <c r="C60" t="str">
        <f>SUBSTITUTE(INDEX(Codes!$G:$G,MATCH('Code list'!$B60,Codes!$D:$D,0)),":","")</f>
        <v>Fixed constant long-term liability</v>
      </c>
      <c r="D60" t="str">
        <f>INDEX(Codes!$F:$F,MATCH('Code list'!$B60,Codes!$D:$D,0))</f>
        <v>Fixed long-term liability. This is a hard coded asset with no logic. Use this when the client says "we have x asset on our books" that doesn't change. Only use this if the client specifies that the liability is long-term in nature</v>
      </c>
    </row>
    <row r="61" spans="2:4" x14ac:dyDescent="0.4">
      <c r="B61" t="str">
        <v>DAMORT-F</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DTERMY-F</v>
      </c>
      <c r="C62" t="str">
        <f>SUBSTITUTE(INDEX(Codes!$G:$G,MATCH('Code list'!$B62,Codes!$D:$D,0)),":","")</f>
        <v>Rolling fixed term debt - multiple borrowings w/ annual control</v>
      </c>
      <c r="D62" t="str">
        <f>INDEX(Codes!$F:$F,MATCH('Code list'!$B62,Codes!$D:$D,0))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3" spans="2:4" x14ac:dyDescent="0.4">
      <c r="B63" t="str">
        <v>DTERM1-F</v>
      </c>
      <c r="C63" t="str">
        <f>SUBSTITUTE(INDEX(Codes!$G:$G,MATCH('Code list'!$B63,Codes!$D:$D,0)),":","")</f>
        <v>Fixed term debt - one-time borrowing</v>
      </c>
      <c r="D63" t="str">
        <f>INDEX(Codes!$F:$F,MATCH('Code list'!$B63,Codes!$D:$D,0))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4" spans="2:4" x14ac:dyDescent="0.4">
      <c r="B64" t="str">
        <v>FAPPE-F</v>
      </c>
      <c r="C64" t="str">
        <f>SUBSTITUTE(INDEX(Codes!$G:$G,MATCH('Code list'!$B64,Codes!$D:$D,0)),":","")</f>
        <v>Fixed secondary PPE</v>
      </c>
      <c r="D64" t="str">
        <f>INDEX(Codes!$F:$F,MATCH('Code list'!$B64,Codes!$D:$D,0))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5" spans="2:4" x14ac:dyDescent="0.4">
      <c r="B65" t="str">
        <v>FAINT-F</v>
      </c>
      <c r="C65" t="str">
        <f>SUBSTITUTE(INDEX(Codes!$G:$G,MATCH('Code list'!$B65,Codes!$D:$D,0)),":","")</f>
        <v>Fixed secondary intangible assets</v>
      </c>
      <c r="D65" t="str">
        <f>INDEX(Codes!$F:$F,MATCH('Code list'!$B65,Codes!$D:$D,0))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6" spans="2:4" x14ac:dyDescent="0.4">
      <c r="B66" t="str">
        <v>FAPPELIST-F</v>
      </c>
      <c r="C66" t="str">
        <f>SUBSTITUTE(INDEX(Codes!$G:$G,MATCH('Code list'!$B66,Codes!$D:$D,0)),":","")</f>
        <v>Fixed secondary PPE</v>
      </c>
      <c r="D66" t="str">
        <f>INDEX(Codes!$F:$F,MATCH('Code list'!$B66,Codes!$D:$D,0))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7" spans="2:4" x14ac:dyDescent="0.4">
      <c r="B67" t="str">
        <v>AOV-TR-RV</v>
      </c>
      <c r="C67" t="str">
        <f>SUBSTITUTE(INDEX(Codes!$G:$G,MATCH('Code list'!$B67,Codes!$D:$D,0)),":","")</f>
        <v>Average Order Value - Secondary volume driver</v>
      </c>
      <c r="D67" t="str">
        <f>INDEX(Codes!$F:$F,MATCH('Code list'!$B67,Codes!$D:$D,0))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8" spans="2:4" x14ac:dyDescent="0.4">
      <c r="B68" t="str">
        <v>VOV-TV-V</v>
      </c>
      <c r="C68" t="str">
        <f>SUBSTITUTE(INDEX(Codes!$G:$G,MATCH('Code list'!$B68,Codes!$D:$D,0)),":","")</f>
        <v>Volume of a volume modifier - implant</v>
      </c>
      <c r="D68" t="str">
        <f>INDEX(Codes!$F:$F,MATCH('Code list'!$B68,Codes!$D:$D,0))</f>
        <v>This modifies a volume by a given ratio and creates a new primary volume and unit label. Ex. One unit per procedure (modifies # of procedures to calculate # of units)</v>
      </c>
    </row>
    <row r="69" spans="2:4" x14ac:dyDescent="0.4">
      <c r="B69" t="str">
        <v>FAIL-TV-V</v>
      </c>
      <c r="C69" t="str">
        <f>SUBSTITUTE(INDEX(Codes!$G:$G,MATCH('Code list'!$B69,Codes!$D:$D,0)),":","")</f>
        <v>% failure - in and outs (charged)</v>
      </c>
      <c r="D69" t="str">
        <f>INDEX(Codes!$F:$F,MATCH('Code list'!$B69,Codes!$D:$D,0))</f>
        <v>This modifies a volume by assuming some percentage of the primary volume driver is "faulty". It procudes a new primary volume driver that deducts the percentage that are faulty</v>
      </c>
    </row>
    <row r="70" spans="2:4" x14ac:dyDescent="0.4">
      <c r="B70" t="str">
        <v>SEASON MONTHL-TV-V</v>
      </c>
      <c r="C70" t="str">
        <f>SUBSTITUTE(INDEX(Codes!$G:$G,MATCH('Code list'!$B70,Codes!$D:$D,0)),":","")</f>
        <v>Seasonality volume adjuster - monthly</v>
      </c>
      <c r="D70" t="str">
        <f>INDEX(Codes!$F:$F,MATCH('Code list'!$B70,Codes!$D:$D,0))</f>
        <v>This modifies volume to adjust for seasonality by multiplying the annual volume assumption by a percentage assigned to its month #. ONLY USE WITH MONTHLY TIME SERIES</v>
      </c>
    </row>
    <row r="71" spans="2:4" x14ac:dyDescent="0.4">
      <c r="B71" t="str">
        <v>SEASON MONTHL-TR-R</v>
      </c>
      <c r="C71" t="str">
        <f>SUBSTITUTE(INDEX(Codes!$G:$G,MATCH('Code list'!$B71,Codes!$D:$D,0)),":","")</f>
        <v>Seasonality revenue adjuster - monthly</v>
      </c>
      <c r="D71" t="str">
        <f>INDEX(Codes!$F:$F,MATCH('Code list'!$B71,Codes!$D:$D,0))</f>
        <v>This modifies revenue to adjust for seasonality by multiplying the annual revenue by a percentage assigned to its month #. ONLY USE WITH MONTHLY TIME SERIES</v>
      </c>
    </row>
    <row r="72" spans="2:4" x14ac:dyDescent="0.4">
      <c r="B72" t="str">
        <v>SEASON QUARTER-TR-R</v>
      </c>
      <c r="C72" t="str">
        <f>SUBSTITUTE(INDEX(Codes!$G:$G,MATCH('Code list'!$B72,Codes!$D:$D,0)),":","")</f>
        <v>Seasonality revenue adjuster - monthly</v>
      </c>
      <c r="D72" t="str">
        <f>INDEX(Codes!$F:$F,MATCH('Code list'!$B72,Codes!$D:$D,0))</f>
        <v>This modifies revenue to adjust for quarterly seasonality by multiplying the annual revenue by a percentage assigned to its quarter #. ONLY USE WITH QUARTERLY TIME SERIES</v>
      </c>
    </row>
    <row r="73" spans="2:4" x14ac:dyDescent="0.4">
      <c r="B73" t="str">
        <v>SEASON QUARTER-TV-V</v>
      </c>
    </row>
    <row r="74" spans="2:4" x14ac:dyDescent="0.4">
      <c r="B74" t="str">
        <v>TOGGLE-TV-V</v>
      </c>
    </row>
    <row r="75" spans="2:4" x14ac:dyDescent="0.4">
      <c r="B75" t="str">
        <v>IS CODES</v>
      </c>
    </row>
    <row r="76" spans="2:4" x14ac:dyDescent="0.4">
      <c r="B76" t="str">
        <v>WCAR-IS</v>
      </c>
    </row>
    <row r="77" spans="2:4" x14ac:dyDescent="0.4">
      <c r="B77" t="str">
        <v>WCINV-IS</v>
      </c>
    </row>
    <row r="78" spans="2:4" x14ac:dyDescent="0.4">
      <c r="B78" t="str">
        <v>WCAP-IS</v>
      </c>
    </row>
    <row r="79" spans="2:4" x14ac:dyDescent="0.4">
      <c r="B79" t="str">
        <v>WCUR-IS</v>
      </c>
    </row>
    <row r="80" spans="2:4" x14ac:dyDescent="0.4">
      <c r="B80" t="str">
        <v>WCPP-IS</v>
      </c>
    </row>
    <row r="81" spans="2:2" x14ac:dyDescent="0.4">
      <c r="B81"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3"/>
  <sheetViews>
    <sheetView showGridLines="0" tabSelected="1" zoomScale="85" zoomScaleNormal="85" workbookViewId="0">
      <pane xSplit="7" ySplit="9" topLeftCell="K944" activePane="bottomRight" state="frozen"/>
      <selection pane="topRight" activeCell="H1" sqref="H1"/>
      <selection pane="bottomLeft" activeCell="A8" sqref="A8"/>
      <selection pane="bottomRight" activeCell="E969" sqref="E969"/>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62">
        <f>EOMONTH(S2,-1)</f>
        <v>45291</v>
      </c>
      <c r="S2" s="371">
        <f>+EOMONTH('IS BS CF'!$N$12,0)</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13" t="s">
        <v>642</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823</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823</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823</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823</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823</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823</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823</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823</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823</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823</v>
      </c>
      <c r="E114" s="8" t="str">
        <f t="shared" ref="E114:E146" si="94">ROW()&amp;" "&amp;D114</f>
        <v>114 VOLLIST-EVP</v>
      </c>
      <c r="G114" s="95" t="s">
        <v>825</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823</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823</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823</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823</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823</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823</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823</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823</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823</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823</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823</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823</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823</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823</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823</v>
      </c>
      <c r="E129" s="8" t="str">
        <f t="shared" si="94"/>
        <v>129 VOLLIST-EVP</v>
      </c>
      <c r="G129" s="95" t="s">
        <v>824</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823</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823</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823</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823</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823</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823</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823</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823</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823</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823</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823</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823</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823</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823</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823</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823</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823</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823</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823</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823</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823</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823</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823</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823</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B154" t="s">
        <v>332</v>
      </c>
      <c r="D154" t="s">
        <v>823</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B155" t="s">
        <v>332</v>
      </c>
      <c r="D155" t="s">
        <v>823</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53" cm="1">
        <f t="array" ref="S346">INDEX($K:$P,ROW(),MATCH(S$3,$K$2:$P$2,0))/12</f>
        <v>0.83333333333333337</v>
      </c>
      <c r="T346" s="353" cm="1">
        <f t="array" ref="T346">INDEX($K:$P,ROW(),MATCH(T$3,$K$2:$P$2,0))/12</f>
        <v>0.83333333333333337</v>
      </c>
      <c r="U346" s="353" cm="1">
        <f t="array" ref="U346">INDEX($K:$P,ROW(),MATCH(U$3,$K$2:$P$2,0))/12</f>
        <v>0.83333333333333337</v>
      </c>
      <c r="V346" s="353" cm="1">
        <f t="array" ref="V346">INDEX($K:$P,ROW(),MATCH(V$3,$K$2:$P$2,0))/12</f>
        <v>0.83333333333333337</v>
      </c>
      <c r="W346" s="353" cm="1">
        <f t="array" ref="W346">INDEX($K:$P,ROW(),MATCH(W$3,$K$2:$P$2,0))/12</f>
        <v>0.83333333333333337</v>
      </c>
      <c r="X346" s="353" cm="1">
        <f t="array" ref="X346">INDEX($K:$P,ROW(),MATCH(X$3,$K$2:$P$2,0))/12</f>
        <v>0.83333333333333337</v>
      </c>
      <c r="Y346" s="353" cm="1">
        <f t="array" ref="Y346">INDEX($K:$P,ROW(),MATCH(Y$3,$K$2:$P$2,0))/12</f>
        <v>0.83333333333333337</v>
      </c>
      <c r="Z346" s="353" cm="1">
        <f t="array" ref="Z346">INDEX($K:$P,ROW(),MATCH(Z$3,$K$2:$P$2,0))/12</f>
        <v>0.83333333333333337</v>
      </c>
      <c r="AA346" s="353" cm="1">
        <f t="array" ref="AA346">INDEX($K:$P,ROW(),MATCH(AA$3,$K$2:$P$2,0))/12</f>
        <v>0.83333333333333337</v>
      </c>
      <c r="AB346" s="353" cm="1">
        <f t="array" ref="AB346">INDEX($K:$P,ROW(),MATCH(AB$3,$K$2:$P$2,0))/12</f>
        <v>0.83333333333333337</v>
      </c>
      <c r="AC346" s="353" cm="1">
        <f t="array" ref="AC346">INDEX($K:$P,ROW(),MATCH(AC$3,$K$2:$P$2,0))/12</f>
        <v>0.83333333333333337</v>
      </c>
      <c r="AD346" s="353" cm="1">
        <f t="array" ref="AD346">INDEX($K:$P,ROW(),MATCH(AD$3,$K$2:$P$2,0))/12</f>
        <v>0.83333333333333337</v>
      </c>
      <c r="AE346" s="353" cm="1">
        <f t="array" ref="AE346">INDEX($K:$P,ROW(),MATCH(AE$3,$K$2:$P$2,0))/12</f>
        <v>1.25</v>
      </c>
      <c r="AF346" s="353" cm="1">
        <f t="array" ref="AF346">INDEX($K:$P,ROW(),MATCH(AF$3,$K$2:$P$2,0))/12</f>
        <v>1.25</v>
      </c>
      <c r="AG346" s="353" cm="1">
        <f t="array" ref="AG346">INDEX($K:$P,ROW(),MATCH(AG$3,$K$2:$P$2,0))/12</f>
        <v>1.25</v>
      </c>
      <c r="AH346" s="353" cm="1">
        <f t="array" ref="AH346">INDEX($K:$P,ROW(),MATCH(AH$3,$K$2:$P$2,0))/12</f>
        <v>1.25</v>
      </c>
      <c r="AI346" s="353" cm="1">
        <f t="array" ref="AI346">INDEX($K:$P,ROW(),MATCH(AI$3,$K$2:$P$2,0))/12</f>
        <v>1.25</v>
      </c>
      <c r="AJ346" s="353" cm="1">
        <f t="array" ref="AJ346">INDEX($K:$P,ROW(),MATCH(AJ$3,$K$2:$P$2,0))/12</f>
        <v>1.25</v>
      </c>
      <c r="AK346" s="353" cm="1">
        <f t="array" ref="AK346">INDEX($K:$P,ROW(),MATCH(AK$3,$K$2:$P$2,0))/12</f>
        <v>1.25</v>
      </c>
      <c r="AL346" s="353" cm="1">
        <f t="array" ref="AL346">INDEX($K:$P,ROW(),MATCH(AL$3,$K$2:$P$2,0))/12</f>
        <v>1.25</v>
      </c>
      <c r="AM346" s="353" cm="1">
        <f t="array" ref="AM346">INDEX($K:$P,ROW(),MATCH(AM$3,$K$2:$P$2,0))/12</f>
        <v>1.25</v>
      </c>
      <c r="AN346" s="353" cm="1">
        <f t="array" ref="AN346">INDEX($K:$P,ROW(),MATCH(AN$3,$K$2:$P$2,0))/12</f>
        <v>1.25</v>
      </c>
      <c r="AO346" s="353" cm="1">
        <f t="array" ref="AO346">INDEX($K:$P,ROW(),MATCH(AO$3,$K$2:$P$2,0))/12</f>
        <v>1.25</v>
      </c>
      <c r="AP346" s="353" cm="1">
        <f t="array" ref="AP346">INDEX($K:$P,ROW(),MATCH(AP$3,$K$2:$P$2,0))/12</f>
        <v>1.25</v>
      </c>
      <c r="AQ346" s="353" cm="1">
        <f t="array" ref="AQ346">INDEX($K:$P,ROW(),MATCH(AQ$3,$K$2:$P$2,0))/12</f>
        <v>1.6666666666666667</v>
      </c>
      <c r="AR346" s="353" cm="1">
        <f t="array" ref="AR346">INDEX($K:$P,ROW(),MATCH(AR$3,$K$2:$P$2,0))/12</f>
        <v>1.6666666666666667</v>
      </c>
      <c r="AS346" s="353" cm="1">
        <f t="array" ref="AS346">INDEX($K:$P,ROW(),MATCH(AS$3,$K$2:$P$2,0))/12</f>
        <v>1.6666666666666667</v>
      </c>
      <c r="AT346" s="353" cm="1">
        <f t="array" ref="AT346">INDEX($K:$P,ROW(),MATCH(AT$3,$K$2:$P$2,0))/12</f>
        <v>1.6666666666666667</v>
      </c>
      <c r="AU346" s="353" cm="1">
        <f t="array" ref="AU346">INDEX($K:$P,ROW(),MATCH(AU$3,$K$2:$P$2,0))/12</f>
        <v>1.6666666666666667</v>
      </c>
      <c r="AV346" s="353" cm="1">
        <f t="array" ref="AV346">INDEX($K:$P,ROW(),MATCH(AV$3,$K$2:$P$2,0))/12</f>
        <v>1.6666666666666667</v>
      </c>
      <c r="AW346" s="353" cm="1">
        <f t="array" ref="AW346">INDEX($K:$P,ROW(),MATCH(AW$3,$K$2:$P$2,0))/12</f>
        <v>1.6666666666666667</v>
      </c>
      <c r="AX346" s="353" cm="1">
        <f t="array" ref="AX346">INDEX($K:$P,ROW(),MATCH(AX$3,$K$2:$P$2,0))/12</f>
        <v>1.6666666666666667</v>
      </c>
      <c r="AY346" s="353" cm="1">
        <f t="array" ref="AY346">INDEX($K:$P,ROW(),MATCH(AY$3,$K$2:$P$2,0))/12</f>
        <v>1.6666666666666667</v>
      </c>
      <c r="AZ346" s="353" cm="1">
        <f t="array" ref="AZ346">INDEX($K:$P,ROW(),MATCH(AZ$3,$K$2:$P$2,0))/12</f>
        <v>1.6666666666666667</v>
      </c>
      <c r="BA346" s="353" cm="1">
        <f t="array" ref="BA346">INDEX($K:$P,ROW(),MATCH(BA$3,$K$2:$P$2,0))/12</f>
        <v>1.6666666666666667</v>
      </c>
      <c r="BB346" s="353" cm="1">
        <f t="array" ref="BB346">INDEX($K:$P,ROW(),MATCH(BB$3,$K$2:$P$2,0))/12</f>
        <v>1.6666666666666667</v>
      </c>
      <c r="BC346" s="353" cm="1">
        <f t="array" ref="BC346">INDEX($K:$P,ROW(),MATCH(BC$3,$K$2:$P$2,0))/12</f>
        <v>2.0833333333333335</v>
      </c>
      <c r="BD346" s="353" cm="1">
        <f t="array" ref="BD346">INDEX($K:$P,ROW(),MATCH(BD$3,$K$2:$P$2,0))/12</f>
        <v>2.0833333333333335</v>
      </c>
      <c r="BE346" s="353" cm="1">
        <f t="array" ref="BE346">INDEX($K:$P,ROW(),MATCH(BE$3,$K$2:$P$2,0))/12</f>
        <v>2.0833333333333335</v>
      </c>
      <c r="BF346" s="353" cm="1">
        <f t="array" ref="BF346">INDEX($K:$P,ROW(),MATCH(BF$3,$K$2:$P$2,0))/12</f>
        <v>2.0833333333333335</v>
      </c>
      <c r="BG346" s="353" cm="1">
        <f t="array" ref="BG346">INDEX($K:$P,ROW(),MATCH(BG$3,$K$2:$P$2,0))/12</f>
        <v>2.0833333333333335</v>
      </c>
      <c r="BH346" s="353" cm="1">
        <f t="array" ref="BH346">INDEX($K:$P,ROW(),MATCH(BH$3,$K$2:$P$2,0))/12</f>
        <v>2.0833333333333335</v>
      </c>
      <c r="BI346" s="353" cm="1">
        <f t="array" ref="BI346">INDEX($K:$P,ROW(),MATCH(BI$3,$K$2:$P$2,0))/12</f>
        <v>2.0833333333333335</v>
      </c>
      <c r="BJ346" s="353" cm="1">
        <f t="array" ref="BJ346">INDEX($K:$P,ROW(),MATCH(BJ$3,$K$2:$P$2,0))/12</f>
        <v>2.0833333333333335</v>
      </c>
      <c r="BK346" s="353" cm="1">
        <f t="array" ref="BK346">INDEX($K:$P,ROW(),MATCH(BK$3,$K$2:$P$2,0))/12</f>
        <v>2.0833333333333335</v>
      </c>
      <c r="BL346" s="353" cm="1">
        <f t="array" ref="BL346">INDEX($K:$P,ROW(),MATCH(BL$3,$K$2:$P$2,0))/12</f>
        <v>2.0833333333333335</v>
      </c>
      <c r="BM346" s="353" cm="1">
        <f t="array" ref="BM346">INDEX($K:$P,ROW(),MATCH(BM$3,$K$2:$P$2,0))/12</f>
        <v>2.0833333333333335</v>
      </c>
      <c r="BN346" s="353" cm="1">
        <f t="array" ref="BN346">INDEX($K:$P,ROW(),MATCH(BN$3,$K$2:$P$2,0))/12</f>
        <v>2.0833333333333335</v>
      </c>
      <c r="BO346" s="353" cm="1">
        <f t="array" ref="BO346">INDEX($K:$P,ROW(),MATCH(BO$3,$K$2:$P$2,0))/12</f>
        <v>2.5</v>
      </c>
      <c r="BP346" s="353" cm="1">
        <f t="array" ref="BP346">INDEX($K:$P,ROW(),MATCH(BP$3,$K$2:$P$2,0))/12</f>
        <v>2.5</v>
      </c>
      <c r="BQ346" s="353" cm="1">
        <f t="array" ref="BQ346">INDEX($K:$P,ROW(),MATCH(BQ$3,$K$2:$P$2,0))/12</f>
        <v>2.5</v>
      </c>
      <c r="BR346" s="353" cm="1">
        <f t="array" ref="BR346">INDEX($K:$P,ROW(),MATCH(BR$3,$K$2:$P$2,0))/12</f>
        <v>2.5</v>
      </c>
      <c r="BS346" s="353" cm="1">
        <f t="array" ref="BS346">INDEX($K:$P,ROW(),MATCH(BS$3,$K$2:$P$2,0))/12</f>
        <v>2.5</v>
      </c>
      <c r="BT346" s="353" cm="1">
        <f t="array" ref="BT346">INDEX($K:$P,ROW(),MATCH(BT$3,$K$2:$P$2,0))/12</f>
        <v>2.5</v>
      </c>
      <c r="BU346" s="353" cm="1">
        <f t="array" ref="BU346">INDEX($K:$P,ROW(),MATCH(BU$3,$K$2:$P$2,0))/12</f>
        <v>2.5</v>
      </c>
      <c r="BV346" s="353" cm="1">
        <f t="array" ref="BV346">INDEX($K:$P,ROW(),MATCH(BV$3,$K$2:$P$2,0))/12</f>
        <v>2.5</v>
      </c>
      <c r="BW346" s="353" cm="1">
        <f t="array" ref="BW346">INDEX($K:$P,ROW(),MATCH(BW$3,$K$2:$P$2,0))/12</f>
        <v>2.5</v>
      </c>
      <c r="BX346" s="353" cm="1">
        <f t="array" ref="BX346">INDEX($K:$P,ROW(),MATCH(BX$3,$K$2:$P$2,0))/12</f>
        <v>2.5</v>
      </c>
      <c r="BY346" s="353" cm="1">
        <f t="array" ref="BY346">INDEX($K:$P,ROW(),MATCH(BY$3,$K$2:$P$2,0))/12</f>
        <v>2.5</v>
      </c>
      <c r="BZ346" s="353" cm="1">
        <f t="array" ref="BZ346">INDEX($K:$P,ROW(),MATCH(BZ$3,$K$2:$P$2,0))/12</f>
        <v>2.5</v>
      </c>
      <c r="CA346" s="353" cm="1">
        <f t="array" ref="CA346">INDEX($K:$P,ROW(),MATCH(CA$3,$K$2:$P$2,0))/12</f>
        <v>2.9166666666666665</v>
      </c>
      <c r="CB346" s="353" cm="1">
        <f t="array" ref="CB346">INDEX($K:$P,ROW(),MATCH(CB$3,$K$2:$P$2,0))/12</f>
        <v>2.9166666666666665</v>
      </c>
      <c r="CC346" s="353" cm="1">
        <f t="array" ref="CC346">INDEX($K:$P,ROW(),MATCH(CC$3,$K$2:$P$2,0))/12</f>
        <v>2.9166666666666665</v>
      </c>
      <c r="CD346" s="353" cm="1">
        <f t="array" ref="CD346">INDEX($K:$P,ROW(),MATCH(CD$3,$K$2:$P$2,0))/12</f>
        <v>2.9166666666666665</v>
      </c>
      <c r="CE346" s="353" cm="1">
        <f t="array" ref="CE346">INDEX($K:$P,ROW(),MATCH(CE$3,$K$2:$P$2,0))/12</f>
        <v>2.9166666666666665</v>
      </c>
      <c r="CF346" s="353" cm="1">
        <f t="array" ref="CF346">INDEX($K:$P,ROW(),MATCH(CF$3,$K$2:$P$2,0))/12</f>
        <v>2.9166666666666665</v>
      </c>
      <c r="CG346" s="353" cm="1">
        <f t="array" ref="CG346">INDEX($K:$P,ROW(),MATCH(CG$3,$K$2:$P$2,0))/12</f>
        <v>2.9166666666666665</v>
      </c>
      <c r="CH346" s="353" cm="1">
        <f t="array" ref="CH346">INDEX($K:$P,ROW(),MATCH(CH$3,$K$2:$P$2,0))/12</f>
        <v>2.9166666666666665</v>
      </c>
      <c r="CI346" s="353" cm="1">
        <f t="array" ref="CI346">INDEX($K:$P,ROW(),MATCH(CI$3,$K$2:$P$2,0))/12</f>
        <v>2.9166666666666665</v>
      </c>
      <c r="CJ346" s="353" cm="1">
        <f t="array" ref="CJ346">INDEX($K:$P,ROW(),MATCH(CJ$3,$K$2:$P$2,0))/12</f>
        <v>2.9166666666666665</v>
      </c>
      <c r="CK346" s="353" cm="1">
        <f t="array" ref="CK346">INDEX($K:$P,ROW(),MATCH(CK$3,$K$2:$P$2,0))/12</f>
        <v>2.9166666666666665</v>
      </c>
      <c r="CL346" s="353" cm="1">
        <f t="array" ref="CL346">INDEX($K:$P,ROW(),MATCH(CL$3,$K$2:$P$2,0))/12</f>
        <v>2.9166666666666665</v>
      </c>
      <c r="CM346" s="354"/>
      <c r="CN346" s="355"/>
      <c r="CO346" s="353" t="e" cm="1">
        <f t="array" ref="CO346">INDEX($K:$P,ROW(),MATCH(CO$3,$K$2:$P$2,0))/CO$5</f>
        <v>#N/A</v>
      </c>
      <c r="CP346" s="353" t="e" cm="1">
        <f t="array" ref="CP346">INDEX($K:$P,ROW(),MATCH(CP$3,$K$2:$P$2,0))/CP$5</f>
        <v>#N/A</v>
      </c>
      <c r="CQ346" s="353" t="e" cm="1">
        <f t="array" ref="CQ346">INDEX($K:$P,ROW(),MATCH(CQ$3,$K$2:$P$2,0))/CQ$5</f>
        <v>#N/A</v>
      </c>
      <c r="CR346" s="353" t="e" cm="1">
        <f t="array" ref="CR346">INDEX($K:$P,ROW(),MATCH(CR$3,$K$2:$P$2,0))/CR$5</f>
        <v>#N/A</v>
      </c>
      <c r="CS346" s="353" t="e" cm="1">
        <f t="array" ref="CS346">INDEX($K:$P,ROW(),MATCH(CS$3,$K$2:$P$2,0))/CS$5</f>
        <v>#N/A</v>
      </c>
      <c r="CT346" s="353" t="e" cm="1">
        <f t="array" ref="CT346">INDEX($K:$P,ROW(),MATCH(CT$3,$K$2:$P$2,0))/CT$5</f>
        <v>#N/A</v>
      </c>
      <c r="CU346" s="353" t="e" cm="1">
        <f t="array" ref="CU346">INDEX($K:$P,ROW(),MATCH(CU$3,$K$2:$P$2,0))/CU$5</f>
        <v>#N/A</v>
      </c>
      <c r="CV346" s="353" t="e" cm="1">
        <f t="array" ref="CV346">INDEX($K:$P,ROW(),MATCH(CV$3,$K$2:$P$2,0))/CV$5</f>
        <v>#N/A</v>
      </c>
      <c r="CW346" s="353" t="e" cm="1">
        <f t="array" ref="CW346">INDEX($K:$P,ROW(),MATCH(CW$3,$K$2:$P$2,0))/CW$5</f>
        <v>#N/A</v>
      </c>
      <c r="CX346" s="353" t="e" cm="1">
        <f t="array" ref="CX346">INDEX($K:$P,ROW(),MATCH(CX$3,$K$2:$P$2,0))/CX$5</f>
        <v>#N/A</v>
      </c>
      <c r="CY346" s="353" t="e" cm="1">
        <f t="array" ref="CY346">INDEX($K:$P,ROW(),MATCH(CY$3,$K$2:$P$2,0))/CL$5</f>
        <v>#N/A</v>
      </c>
      <c r="CZ346" s="353" t="e" cm="1">
        <f t="array" ref="CZ346">INDEX($K:$P,ROW(),MATCH(CZ$3,$K$2:$P$2,0))/CZ$5</f>
        <v>#N/A</v>
      </c>
      <c r="DA346" s="353" t="e" cm="1">
        <f t="array" ref="DA346">INDEX($K:$P,ROW(),MATCH(DA$3,$K$2:$P$2,0))/DA$5</f>
        <v>#N/A</v>
      </c>
      <c r="DB346" s="353" t="e" cm="1">
        <f t="array" ref="DB346">INDEX($K:$P,ROW(),MATCH(DB$3,$K$2:$P$2,0))/DB$5</f>
        <v>#N/A</v>
      </c>
      <c r="DC346" s="353" t="e" cm="1">
        <f t="array" ref="DC346">INDEX($K:$P,ROW(),MATCH(DC$3,$K$2:$P$2,0))/DC$5</f>
        <v>#N/A</v>
      </c>
      <c r="DD346" s="353" t="e" cm="1">
        <f t="array" ref="DD346">INDEX($K:$P,ROW(),MATCH(DD$3,$K$2:$P$2,0))/DD$5</f>
        <v>#N/A</v>
      </c>
      <c r="DE346" s="353" t="e" cm="1">
        <f t="array" ref="DE346">INDEX($K:$P,ROW(),MATCH(DE$3,$K$2:$P$2,0))/DE$5</f>
        <v>#N/A</v>
      </c>
      <c r="DF346" s="353" t="e" cm="1">
        <f t="array" ref="DF346">INDEX($K:$P,ROW(),MATCH(DF$3,$K$2:$P$2,0))/DF$5</f>
        <v>#N/A</v>
      </c>
      <c r="DG346" s="353" t="e" cm="1">
        <f t="array" ref="DG346">INDEX($K:$P,ROW(),MATCH(DG$3,$K$2:$P$2,0))/DG$5</f>
        <v>#N/A</v>
      </c>
      <c r="DH346" s="353" t="e" cm="1">
        <f t="array" ref="DH346">INDEX($K:$P,ROW(),MATCH(DH$3,$K$2:$P$2,0))/DH$5</f>
        <v>#N/A</v>
      </c>
      <c r="DI346" s="353" t="e" cm="1">
        <f t="array" ref="DI346">INDEX($K:$P,ROW(),MATCH(DI$3,$K$2:$P$2,0))/DI$5</f>
        <v>#N/A</v>
      </c>
      <c r="DJ346" s="353" t="e" cm="1">
        <f t="array" ref="DJ346">INDEX($K:$P,ROW(),MATCH(DJ$3,$K$2:$P$2,0))/DJ$5</f>
        <v>#N/A</v>
      </c>
      <c r="DK346" s="353" t="e" cm="1">
        <f t="array" ref="DK346">INDEX($K:$P,ROW(),MATCH(DK$3,$K$2:$P$2,0))/DK$5</f>
        <v>#N/A</v>
      </c>
      <c r="DL346" s="353"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52">
        <f ca="1">+R347+OFFSET(S346, 0,- MIN($H344, COLUMN(S346)-COLUMN($Q$1))+1)</f>
        <v>0</v>
      </c>
      <c r="T347" s="352">
        <f t="shared" ref="T347:CE347" ca="1" si="347">+S347+OFFSET(T346, 0,- MIN($H344, COLUMN(T346)-COLUMN($Q$1))+1)</f>
        <v>0</v>
      </c>
      <c r="U347" s="352">
        <f t="shared" ca="1" si="347"/>
        <v>0.83333333333333337</v>
      </c>
      <c r="V347" s="352">
        <f t="shared" ca="1" si="347"/>
        <v>1.6666666666666667</v>
      </c>
      <c r="W347" s="352">
        <f t="shared" ca="1" si="347"/>
        <v>2.5</v>
      </c>
      <c r="X347" s="352">
        <f t="shared" ca="1" si="347"/>
        <v>3.3333333333333335</v>
      </c>
      <c r="Y347" s="352">
        <f t="shared" ca="1" si="347"/>
        <v>4.166666666666667</v>
      </c>
      <c r="Z347" s="352">
        <f t="shared" ca="1" si="347"/>
        <v>5</v>
      </c>
      <c r="AA347" s="352">
        <f t="shared" ca="1" si="347"/>
        <v>5.833333333333333</v>
      </c>
      <c r="AB347" s="352">
        <f t="shared" ca="1" si="347"/>
        <v>6.6666666666666661</v>
      </c>
      <c r="AC347" s="352">
        <f t="shared" ca="1" si="347"/>
        <v>7.4999999999999991</v>
      </c>
      <c r="AD347" s="352">
        <f t="shared" ca="1" si="347"/>
        <v>8.3333333333333321</v>
      </c>
      <c r="AE347" s="352">
        <f t="shared" ca="1" si="347"/>
        <v>9.1666666666666661</v>
      </c>
      <c r="AF347" s="352">
        <f t="shared" ca="1" si="347"/>
        <v>10</v>
      </c>
      <c r="AG347" s="352">
        <f t="shared" ca="1" si="347"/>
        <v>11.25</v>
      </c>
      <c r="AH347" s="352">
        <f t="shared" ca="1" si="347"/>
        <v>12.5</v>
      </c>
      <c r="AI347" s="352">
        <f t="shared" ca="1" si="347"/>
        <v>13.75</v>
      </c>
      <c r="AJ347" s="352">
        <f t="shared" ca="1" si="347"/>
        <v>15</v>
      </c>
      <c r="AK347" s="352">
        <f t="shared" ca="1" si="347"/>
        <v>16.25</v>
      </c>
      <c r="AL347" s="352">
        <f t="shared" ca="1" si="347"/>
        <v>17.5</v>
      </c>
      <c r="AM347" s="352">
        <f t="shared" ca="1" si="347"/>
        <v>18.75</v>
      </c>
      <c r="AN347" s="352">
        <f t="shared" ca="1" si="347"/>
        <v>20</v>
      </c>
      <c r="AO347" s="352">
        <f t="shared" ca="1" si="347"/>
        <v>21.25</v>
      </c>
      <c r="AP347" s="352">
        <f t="shared" ca="1" si="347"/>
        <v>22.5</v>
      </c>
      <c r="AQ347" s="352">
        <f t="shared" ca="1" si="347"/>
        <v>23.75</v>
      </c>
      <c r="AR347" s="352">
        <f t="shared" ca="1" si="347"/>
        <v>25</v>
      </c>
      <c r="AS347" s="352">
        <f t="shared" ca="1" si="347"/>
        <v>26.666666666666668</v>
      </c>
      <c r="AT347" s="352">
        <f t="shared" ca="1" si="347"/>
        <v>28.333333333333336</v>
      </c>
      <c r="AU347" s="352">
        <f t="shared" ca="1" si="347"/>
        <v>30.000000000000004</v>
      </c>
      <c r="AV347" s="352">
        <f t="shared" ca="1" si="347"/>
        <v>31.666666666666671</v>
      </c>
      <c r="AW347" s="352">
        <f t="shared" ca="1" si="347"/>
        <v>33.333333333333336</v>
      </c>
      <c r="AX347" s="352">
        <f t="shared" ca="1" si="347"/>
        <v>35</v>
      </c>
      <c r="AY347" s="352">
        <f t="shared" ca="1" si="347"/>
        <v>36.666666666666664</v>
      </c>
      <c r="AZ347" s="352">
        <f t="shared" ca="1" si="347"/>
        <v>38.333333333333329</v>
      </c>
      <c r="BA347" s="352">
        <f t="shared" ca="1" si="347"/>
        <v>39.999999999999993</v>
      </c>
      <c r="BB347" s="352">
        <f t="shared" ca="1" si="347"/>
        <v>41.666666666666657</v>
      </c>
      <c r="BC347" s="352">
        <f t="shared" ca="1" si="347"/>
        <v>43.333333333333321</v>
      </c>
      <c r="BD347" s="352">
        <f t="shared" ca="1" si="347"/>
        <v>44.999999999999986</v>
      </c>
      <c r="BE347" s="352">
        <f t="shared" ca="1" si="347"/>
        <v>47.083333333333321</v>
      </c>
      <c r="BF347" s="352">
        <f t="shared" ca="1" si="347"/>
        <v>49.166666666666657</v>
      </c>
      <c r="BG347" s="352">
        <f t="shared" ca="1" si="347"/>
        <v>51.249999999999993</v>
      </c>
      <c r="BH347" s="352">
        <f t="shared" ca="1" si="347"/>
        <v>53.333333333333329</v>
      </c>
      <c r="BI347" s="352">
        <f t="shared" ca="1" si="347"/>
        <v>55.416666666666664</v>
      </c>
      <c r="BJ347" s="352">
        <f t="shared" ca="1" si="347"/>
        <v>57.5</v>
      </c>
      <c r="BK347" s="352">
        <f t="shared" ca="1" si="347"/>
        <v>59.583333333333336</v>
      </c>
      <c r="BL347" s="352">
        <f t="shared" ca="1" si="347"/>
        <v>61.666666666666671</v>
      </c>
      <c r="BM347" s="352">
        <f t="shared" ca="1" si="347"/>
        <v>63.750000000000007</v>
      </c>
      <c r="BN347" s="352">
        <f t="shared" ca="1" si="347"/>
        <v>65.833333333333343</v>
      </c>
      <c r="BO347" s="352">
        <f t="shared" ca="1" si="347"/>
        <v>67.916666666666671</v>
      </c>
      <c r="BP347" s="352">
        <f t="shared" ca="1" si="347"/>
        <v>70</v>
      </c>
      <c r="BQ347" s="352">
        <f t="shared" ca="1" si="347"/>
        <v>72.5</v>
      </c>
      <c r="BR347" s="352">
        <f t="shared" ca="1" si="347"/>
        <v>75</v>
      </c>
      <c r="BS347" s="352">
        <f t="shared" ca="1" si="347"/>
        <v>77.5</v>
      </c>
      <c r="BT347" s="352">
        <f t="shared" ca="1" si="347"/>
        <v>80</v>
      </c>
      <c r="BU347" s="352">
        <f t="shared" ca="1" si="347"/>
        <v>82.5</v>
      </c>
      <c r="BV347" s="352">
        <f t="shared" ca="1" si="347"/>
        <v>85</v>
      </c>
      <c r="BW347" s="352">
        <f t="shared" ca="1" si="347"/>
        <v>87.5</v>
      </c>
      <c r="BX347" s="352">
        <f t="shared" ca="1" si="347"/>
        <v>90</v>
      </c>
      <c r="BY347" s="352">
        <f t="shared" ca="1" si="347"/>
        <v>92.5</v>
      </c>
      <c r="BZ347" s="352">
        <f t="shared" ca="1" si="347"/>
        <v>95</v>
      </c>
      <c r="CA347" s="352">
        <f t="shared" ca="1" si="347"/>
        <v>97.5</v>
      </c>
      <c r="CB347" s="352">
        <f t="shared" ca="1" si="347"/>
        <v>100</v>
      </c>
      <c r="CC347" s="352">
        <f t="shared" ca="1" si="347"/>
        <v>102.91666666666667</v>
      </c>
      <c r="CD347" s="352">
        <f t="shared" ca="1" si="347"/>
        <v>105.83333333333334</v>
      </c>
      <c r="CE347" s="352">
        <f t="shared" ca="1" si="347"/>
        <v>108.75000000000001</v>
      </c>
      <c r="CF347" s="352">
        <f t="shared" ref="CF347:DL347" ca="1" si="348">+CE347+OFFSET(CF346, 0,- MIN($H344, COLUMN(CF346)-COLUMN($Q$1))+1)</f>
        <v>111.66666666666669</v>
      </c>
      <c r="CG347" s="352">
        <f t="shared" ca="1" si="348"/>
        <v>114.58333333333336</v>
      </c>
      <c r="CH347" s="352">
        <f t="shared" ca="1" si="348"/>
        <v>117.50000000000003</v>
      </c>
      <c r="CI347" s="352">
        <f t="shared" ca="1" si="348"/>
        <v>120.4166666666667</v>
      </c>
      <c r="CJ347" s="352">
        <f t="shared" ca="1" si="348"/>
        <v>123.33333333333337</v>
      </c>
      <c r="CK347" s="352">
        <f t="shared" ca="1" si="348"/>
        <v>126.25000000000004</v>
      </c>
      <c r="CL347" s="352">
        <f t="shared" ca="1" si="348"/>
        <v>129.16666666666671</v>
      </c>
      <c r="CM347" s="352">
        <f t="shared" ca="1" si="348"/>
        <v>132.08333333333337</v>
      </c>
      <c r="CN347" s="352">
        <f t="shared" ca="1" si="348"/>
        <v>135.00000000000003</v>
      </c>
      <c r="CO347" s="352">
        <f t="shared" ca="1" si="348"/>
        <v>135.00000000000003</v>
      </c>
      <c r="CP347" s="352">
        <f t="shared" ca="1" si="348"/>
        <v>135.00000000000003</v>
      </c>
      <c r="CQ347" s="352" t="e">
        <f t="shared" ca="1" si="348"/>
        <v>#N/A</v>
      </c>
      <c r="CR347" s="352" t="e">
        <f t="shared" ca="1" si="348"/>
        <v>#N/A</v>
      </c>
      <c r="CS347" s="352" t="e">
        <f t="shared" ca="1" si="348"/>
        <v>#N/A</v>
      </c>
      <c r="CT347" s="352" t="e">
        <f t="shared" ca="1" si="348"/>
        <v>#N/A</v>
      </c>
      <c r="CU347" s="352" t="e">
        <f t="shared" ca="1" si="348"/>
        <v>#N/A</v>
      </c>
      <c r="CV347" s="352" t="e">
        <f t="shared" ca="1" si="348"/>
        <v>#N/A</v>
      </c>
      <c r="CW347" s="352" t="e">
        <f t="shared" ca="1" si="348"/>
        <v>#N/A</v>
      </c>
      <c r="CX347" s="352" t="e">
        <f t="shared" ca="1" si="348"/>
        <v>#N/A</v>
      </c>
      <c r="CY347" s="352" t="e">
        <f t="shared" ca="1" si="348"/>
        <v>#N/A</v>
      </c>
      <c r="CZ347" s="352" t="e">
        <f t="shared" ca="1" si="348"/>
        <v>#N/A</v>
      </c>
      <c r="DA347" s="352" t="e">
        <f t="shared" ca="1" si="348"/>
        <v>#N/A</v>
      </c>
      <c r="DB347" s="352" t="e">
        <f t="shared" ca="1" si="348"/>
        <v>#N/A</v>
      </c>
      <c r="DC347" s="352" t="e">
        <f t="shared" ca="1" si="348"/>
        <v>#N/A</v>
      </c>
      <c r="DD347" s="352" t="e">
        <f t="shared" ca="1" si="348"/>
        <v>#N/A</v>
      </c>
      <c r="DE347" s="352" t="e">
        <f t="shared" ca="1" si="348"/>
        <v>#N/A</v>
      </c>
      <c r="DF347" s="352" t="e">
        <f t="shared" ca="1" si="348"/>
        <v>#N/A</v>
      </c>
      <c r="DG347" s="352" t="e">
        <f t="shared" ca="1" si="348"/>
        <v>#N/A</v>
      </c>
      <c r="DH347" s="352" t="e">
        <f t="shared" ca="1" si="348"/>
        <v>#N/A</v>
      </c>
      <c r="DI347" s="352" t="e">
        <f t="shared" ca="1" si="348"/>
        <v>#N/A</v>
      </c>
      <c r="DJ347" s="352" t="e">
        <f t="shared" ca="1" si="348"/>
        <v>#N/A</v>
      </c>
      <c r="DK347" s="352" t="e">
        <f t="shared" ca="1" si="348"/>
        <v>#N/A</v>
      </c>
      <c r="DL347" s="352"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1200000</v>
      </c>
      <c r="L473" s="63">
        <f t="shared" ca="1" si="474"/>
        <v>1200000</v>
      </c>
      <c r="M473" s="63">
        <f t="shared" ca="1" si="474"/>
        <v>1200000</v>
      </c>
      <c r="N473" s="63">
        <f t="shared" ca="1" si="474"/>
        <v>1200000</v>
      </c>
      <c r="O473" s="63">
        <f t="shared" ca="1" si="474"/>
        <v>1200000</v>
      </c>
      <c r="P473" s="63">
        <f t="shared" ca="1" si="474"/>
        <v>1200000</v>
      </c>
      <c r="R473" s="118"/>
      <c r="S473" s="148">
        <f t="shared" ref="S473:AX473" ca="1" si="475">S472*AVERAGE(S465,S461)</f>
        <v>100000</v>
      </c>
      <c r="T473" s="148">
        <f t="shared" ca="1" si="475"/>
        <v>100000</v>
      </c>
      <c r="U473" s="148">
        <f t="shared" ca="1" si="475"/>
        <v>100000</v>
      </c>
      <c r="V473" s="148">
        <f t="shared" ca="1" si="475"/>
        <v>100000</v>
      </c>
      <c r="W473" s="148">
        <f t="shared" ca="1" si="475"/>
        <v>100000</v>
      </c>
      <c r="X473" s="148">
        <f t="shared" ca="1" si="475"/>
        <v>100000</v>
      </c>
      <c r="Y473" s="148">
        <f t="shared" ca="1" si="475"/>
        <v>100000</v>
      </c>
      <c r="Z473" s="148">
        <f t="shared" ca="1" si="475"/>
        <v>100000</v>
      </c>
      <c r="AA473" s="148">
        <f t="shared" ca="1" si="475"/>
        <v>100000</v>
      </c>
      <c r="AB473" s="148">
        <f t="shared" ca="1" si="475"/>
        <v>100000</v>
      </c>
      <c r="AC473" s="148">
        <f t="shared" ca="1" si="475"/>
        <v>100000</v>
      </c>
      <c r="AD473" s="148">
        <f t="shared" ca="1" si="475"/>
        <v>100000</v>
      </c>
      <c r="AE473" s="148">
        <f t="shared" ca="1" si="475"/>
        <v>100000</v>
      </c>
      <c r="AF473" s="148">
        <f t="shared" ca="1" si="475"/>
        <v>100000</v>
      </c>
      <c r="AG473" s="148">
        <f t="shared" ca="1" si="475"/>
        <v>100000</v>
      </c>
      <c r="AH473" s="148">
        <f t="shared" ca="1" si="475"/>
        <v>100000</v>
      </c>
      <c r="AI473" s="148">
        <f t="shared" ca="1" si="475"/>
        <v>100000</v>
      </c>
      <c r="AJ473" s="148">
        <f t="shared" ca="1" si="475"/>
        <v>100000</v>
      </c>
      <c r="AK473" s="148">
        <f t="shared" ca="1" si="475"/>
        <v>100000</v>
      </c>
      <c r="AL473" s="148">
        <f t="shared" ca="1" si="475"/>
        <v>100000</v>
      </c>
      <c r="AM473" s="148">
        <f t="shared" ca="1" si="475"/>
        <v>100000</v>
      </c>
      <c r="AN473" s="148">
        <f t="shared" ca="1" si="475"/>
        <v>100000</v>
      </c>
      <c r="AO473" s="148">
        <f t="shared" ca="1" si="475"/>
        <v>100000</v>
      </c>
      <c r="AP473" s="148">
        <f t="shared" ca="1" si="475"/>
        <v>100000</v>
      </c>
      <c r="AQ473" s="148">
        <f t="shared" ca="1" si="475"/>
        <v>100000</v>
      </c>
      <c r="AR473" s="148">
        <f t="shared" ca="1" si="475"/>
        <v>100000</v>
      </c>
      <c r="AS473" s="148">
        <f t="shared" ca="1" si="475"/>
        <v>100000</v>
      </c>
      <c r="AT473" s="148">
        <f t="shared" ca="1" si="475"/>
        <v>100000</v>
      </c>
      <c r="AU473" s="148">
        <f t="shared" ca="1" si="475"/>
        <v>100000</v>
      </c>
      <c r="AV473" s="148">
        <f t="shared" ca="1" si="475"/>
        <v>100000</v>
      </c>
      <c r="AW473" s="148">
        <f t="shared" ca="1" si="475"/>
        <v>100000</v>
      </c>
      <c r="AX473" s="148">
        <f t="shared" ca="1" si="475"/>
        <v>100000</v>
      </c>
      <c r="AY473" s="148">
        <f t="shared" ref="AY473:CD473" ca="1" si="476">AY472*AVERAGE(AY465,AY461)</f>
        <v>100000</v>
      </c>
      <c r="AZ473" s="148">
        <f t="shared" ca="1" si="476"/>
        <v>100000</v>
      </c>
      <c r="BA473" s="148">
        <f t="shared" ca="1" si="476"/>
        <v>100000</v>
      </c>
      <c r="BB473" s="148">
        <f t="shared" ca="1" si="476"/>
        <v>100000</v>
      </c>
      <c r="BC473" s="148">
        <f t="shared" ca="1" si="476"/>
        <v>100000</v>
      </c>
      <c r="BD473" s="148">
        <f t="shared" ca="1" si="476"/>
        <v>100000</v>
      </c>
      <c r="BE473" s="148">
        <f t="shared" ca="1" si="476"/>
        <v>100000</v>
      </c>
      <c r="BF473" s="148">
        <f t="shared" ca="1" si="476"/>
        <v>100000</v>
      </c>
      <c r="BG473" s="148">
        <f t="shared" ca="1" si="476"/>
        <v>100000</v>
      </c>
      <c r="BH473" s="148">
        <f t="shared" ca="1" si="476"/>
        <v>100000</v>
      </c>
      <c r="BI473" s="148">
        <f t="shared" ca="1" si="476"/>
        <v>100000</v>
      </c>
      <c r="BJ473" s="148">
        <f t="shared" ca="1" si="476"/>
        <v>100000</v>
      </c>
      <c r="BK473" s="148">
        <f t="shared" ca="1" si="476"/>
        <v>100000</v>
      </c>
      <c r="BL473" s="148">
        <f t="shared" ca="1" si="476"/>
        <v>100000</v>
      </c>
      <c r="BM473" s="148">
        <f t="shared" ca="1" si="476"/>
        <v>100000</v>
      </c>
      <c r="BN473" s="148">
        <f t="shared" ca="1" si="476"/>
        <v>100000</v>
      </c>
      <c r="BO473" s="148">
        <f t="shared" ca="1" si="476"/>
        <v>100000</v>
      </c>
      <c r="BP473" s="148">
        <f t="shared" ca="1" si="476"/>
        <v>100000</v>
      </c>
      <c r="BQ473" s="148">
        <f t="shared" ca="1" si="476"/>
        <v>100000</v>
      </c>
      <c r="BR473" s="148">
        <f t="shared" ca="1" si="476"/>
        <v>100000</v>
      </c>
      <c r="BS473" s="148">
        <f t="shared" ca="1" si="476"/>
        <v>100000</v>
      </c>
      <c r="BT473" s="148">
        <f t="shared" ca="1" si="476"/>
        <v>100000</v>
      </c>
      <c r="BU473" s="148">
        <f t="shared" ca="1" si="476"/>
        <v>100000</v>
      </c>
      <c r="BV473" s="148">
        <f t="shared" ca="1" si="476"/>
        <v>100000</v>
      </c>
      <c r="BW473" s="148">
        <f t="shared" ca="1" si="476"/>
        <v>100000</v>
      </c>
      <c r="BX473" s="148">
        <f t="shared" ca="1" si="476"/>
        <v>100000</v>
      </c>
      <c r="BY473" s="148">
        <f t="shared" ca="1" si="476"/>
        <v>100000</v>
      </c>
      <c r="BZ473" s="148">
        <f t="shared" ca="1" si="476"/>
        <v>100000</v>
      </c>
      <c r="CA473" s="148">
        <f t="shared" ca="1" si="476"/>
        <v>100000</v>
      </c>
      <c r="CB473" s="148">
        <f t="shared" ca="1" si="476"/>
        <v>100000</v>
      </c>
      <c r="CC473" s="148">
        <f t="shared" ca="1" si="476"/>
        <v>100000</v>
      </c>
      <c r="CD473" s="148">
        <f t="shared" ca="1" si="476"/>
        <v>100000</v>
      </c>
      <c r="CE473" s="148">
        <f t="shared" ref="CE473:CL473" ca="1" si="477">CE472*AVERAGE(CE465,CE461)</f>
        <v>100000</v>
      </c>
      <c r="CF473" s="148">
        <f t="shared" ca="1" si="477"/>
        <v>100000</v>
      </c>
      <c r="CG473" s="148">
        <f t="shared" ca="1" si="477"/>
        <v>100000</v>
      </c>
      <c r="CH473" s="148">
        <f t="shared" ca="1" si="477"/>
        <v>100000</v>
      </c>
      <c r="CI473" s="148">
        <f t="shared" ca="1" si="477"/>
        <v>100000</v>
      </c>
      <c r="CJ473" s="148">
        <f t="shared" ca="1" si="477"/>
        <v>100000</v>
      </c>
      <c r="CK473" s="148">
        <f t="shared" ca="1" si="477"/>
        <v>100000</v>
      </c>
      <c r="CL473" s="148">
        <f t="shared" ca="1" si="477"/>
        <v>100000</v>
      </c>
      <c r="CN473" s="78"/>
      <c r="CO473" s="148" t="e">
        <f t="shared" ref="CO473:DL473" ca="1" si="478">CO472*AVERAGE(CO465,CO461)</f>
        <v>#N/A</v>
      </c>
      <c r="CP473" s="148" t="e">
        <f t="shared" ca="1" si="478"/>
        <v>#N/A</v>
      </c>
      <c r="CQ473" s="148" t="e">
        <f t="shared" ca="1" si="478"/>
        <v>#N/A</v>
      </c>
      <c r="CR473" s="148" t="e">
        <f t="shared" ca="1" si="478"/>
        <v>#N/A</v>
      </c>
      <c r="CS473" s="148" t="e">
        <f t="shared" ca="1" si="478"/>
        <v>#N/A</v>
      </c>
      <c r="CT473" s="148" t="e">
        <f t="shared" ca="1" si="478"/>
        <v>#N/A</v>
      </c>
      <c r="CU473" s="148" t="e">
        <f t="shared" ca="1" si="478"/>
        <v>#N/A</v>
      </c>
      <c r="CV473" s="148" t="e">
        <f t="shared" ca="1" si="478"/>
        <v>#N/A</v>
      </c>
      <c r="CW473" s="148" t="e">
        <f t="shared" ca="1" si="478"/>
        <v>#N/A</v>
      </c>
      <c r="CX473" s="148" t="e">
        <f t="shared" ca="1" si="478"/>
        <v>#N/A</v>
      </c>
      <c r="CY473" s="148" t="e">
        <f t="shared" ca="1" si="478"/>
        <v>#N/A</v>
      </c>
      <c r="CZ473" s="148" t="e">
        <f t="shared" ca="1" si="478"/>
        <v>#N/A</v>
      </c>
      <c r="DA473" s="148" t="e">
        <f t="shared" ca="1" si="478"/>
        <v>#N/A</v>
      </c>
      <c r="DB473" s="148" t="e">
        <f t="shared" ca="1" si="478"/>
        <v>#N/A</v>
      </c>
      <c r="DC473" s="148" t="e">
        <f t="shared" ca="1" si="478"/>
        <v>#N/A</v>
      </c>
      <c r="DD473" s="148" t="e">
        <f t="shared" ca="1" si="478"/>
        <v>#N/A</v>
      </c>
      <c r="DE473" s="148" t="e">
        <f t="shared" ca="1" si="478"/>
        <v>#N/A</v>
      </c>
      <c r="DF473" s="148" t="e">
        <f t="shared" ca="1" si="478"/>
        <v>#N/A</v>
      </c>
      <c r="DG473" s="148" t="e">
        <f t="shared" ca="1" si="478"/>
        <v>#N/A</v>
      </c>
      <c r="DH473" s="148" t="e">
        <f t="shared" ca="1" si="478"/>
        <v>#N/A</v>
      </c>
      <c r="DI473" s="148" t="e">
        <f t="shared" ca="1" si="478"/>
        <v>#N/A</v>
      </c>
      <c r="DJ473" s="148" t="e">
        <f t="shared" ca="1" si="478"/>
        <v>#N/A</v>
      </c>
      <c r="DK473" s="148" t="e">
        <f t="shared" ca="1" si="478"/>
        <v>#N/A</v>
      </c>
      <c r="DL473" s="148" t="e">
        <f t="shared" ca="1" si="478"/>
        <v>#N/A</v>
      </c>
    </row>
    <row r="474" spans="2:116" x14ac:dyDescent="0.4">
      <c r="D474" t="s">
        <v>268</v>
      </c>
      <c r="E474" s="8" t="str">
        <f t="shared" ref="E474" si="479">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80">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81">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80"/>
        <v>477 SUB-PV</v>
      </c>
      <c r="G477" s="8" t="str">
        <f t="shared" ref="G477:G482" si="482">G454</f>
        <v>Primary revenue driver</v>
      </c>
      <c r="K477" s="53"/>
      <c r="L477" s="53"/>
      <c r="M477" s="53"/>
      <c r="N477" s="53"/>
      <c r="O477" s="53"/>
      <c r="P477" s="53"/>
      <c r="R477" s="24"/>
      <c r="S477" s="203" t="str">
        <f>ADDRESS(ROW(S473),COLUMN(S473),2)</f>
        <v>S$473</v>
      </c>
      <c r="T477" s="203" t="str">
        <f t="shared" ref="T477:AY477" si="483">ADDRESS(ROW(T473),COLUMN(T473))</f>
        <v>$T$473</v>
      </c>
      <c r="U477" s="203" t="str">
        <f t="shared" si="483"/>
        <v>$U$473</v>
      </c>
      <c r="V477" s="203" t="str">
        <f t="shared" si="483"/>
        <v>$V$473</v>
      </c>
      <c r="W477" s="203" t="str">
        <f t="shared" si="483"/>
        <v>$W$473</v>
      </c>
      <c r="X477" s="203" t="str">
        <f t="shared" si="483"/>
        <v>$X$473</v>
      </c>
      <c r="Y477" s="203" t="str">
        <f t="shared" si="483"/>
        <v>$Y$473</v>
      </c>
      <c r="Z477" s="203" t="str">
        <f t="shared" si="483"/>
        <v>$Z$473</v>
      </c>
      <c r="AA477" s="203" t="str">
        <f t="shared" si="483"/>
        <v>$AA$473</v>
      </c>
      <c r="AB477" s="203" t="str">
        <f t="shared" si="483"/>
        <v>$AB$473</v>
      </c>
      <c r="AC477" s="203" t="str">
        <f t="shared" si="483"/>
        <v>$AC$473</v>
      </c>
      <c r="AD477" s="203" t="str">
        <f t="shared" si="483"/>
        <v>$AD$473</v>
      </c>
      <c r="AE477" s="203" t="str">
        <f t="shared" si="483"/>
        <v>$AE$473</v>
      </c>
      <c r="AF477" s="203" t="str">
        <f t="shared" si="483"/>
        <v>$AF$473</v>
      </c>
      <c r="AG477" s="203" t="str">
        <f t="shared" si="483"/>
        <v>$AG$473</v>
      </c>
      <c r="AH477" s="203" t="str">
        <f t="shared" si="483"/>
        <v>$AH$473</v>
      </c>
      <c r="AI477" s="203" t="str">
        <f t="shared" si="483"/>
        <v>$AI$473</v>
      </c>
      <c r="AJ477" s="203" t="str">
        <f t="shared" si="483"/>
        <v>$AJ$473</v>
      </c>
      <c r="AK477" s="203" t="str">
        <f t="shared" si="483"/>
        <v>$AK$473</v>
      </c>
      <c r="AL477" s="203" t="str">
        <f t="shared" si="483"/>
        <v>$AL$473</v>
      </c>
      <c r="AM477" s="203" t="str">
        <f t="shared" si="483"/>
        <v>$AM$473</v>
      </c>
      <c r="AN477" s="203" t="str">
        <f t="shared" si="483"/>
        <v>$AN$473</v>
      </c>
      <c r="AO477" s="203" t="str">
        <f t="shared" si="483"/>
        <v>$AO$473</v>
      </c>
      <c r="AP477" s="203" t="str">
        <f t="shared" si="483"/>
        <v>$AP$473</v>
      </c>
      <c r="AQ477" s="203" t="str">
        <f t="shared" si="483"/>
        <v>$AQ$473</v>
      </c>
      <c r="AR477" s="203" t="str">
        <f t="shared" si="483"/>
        <v>$AR$473</v>
      </c>
      <c r="AS477" s="203" t="str">
        <f t="shared" si="483"/>
        <v>$AS$473</v>
      </c>
      <c r="AT477" s="203" t="str">
        <f t="shared" si="483"/>
        <v>$AT$473</v>
      </c>
      <c r="AU477" s="203" t="str">
        <f t="shared" si="483"/>
        <v>$AU$473</v>
      </c>
      <c r="AV477" s="203" t="str">
        <f t="shared" si="483"/>
        <v>$AV$473</v>
      </c>
      <c r="AW477" s="203" t="str">
        <f t="shared" si="483"/>
        <v>$AW$473</v>
      </c>
      <c r="AX477" s="203" t="str">
        <f t="shared" si="483"/>
        <v>$AX$473</v>
      </c>
      <c r="AY477" s="203" t="str">
        <f t="shared" si="483"/>
        <v>$AY$473</v>
      </c>
      <c r="AZ477" s="203" t="str">
        <f t="shared" ref="AZ477:CE477" si="484">ADDRESS(ROW(AZ473),COLUMN(AZ473))</f>
        <v>$AZ$473</v>
      </c>
      <c r="BA477" s="203" t="str">
        <f t="shared" si="484"/>
        <v>$BA$473</v>
      </c>
      <c r="BB477" s="203" t="str">
        <f t="shared" si="484"/>
        <v>$BB$473</v>
      </c>
      <c r="BC477" s="203" t="str">
        <f t="shared" si="484"/>
        <v>$BC$473</v>
      </c>
      <c r="BD477" s="203" t="str">
        <f t="shared" si="484"/>
        <v>$BD$473</v>
      </c>
      <c r="BE477" s="203" t="str">
        <f t="shared" si="484"/>
        <v>$BE$473</v>
      </c>
      <c r="BF477" s="203" t="str">
        <f t="shared" si="484"/>
        <v>$BF$473</v>
      </c>
      <c r="BG477" s="203" t="str">
        <f t="shared" si="484"/>
        <v>$BG$473</v>
      </c>
      <c r="BH477" s="203" t="str">
        <f t="shared" si="484"/>
        <v>$BH$473</v>
      </c>
      <c r="BI477" s="203" t="str">
        <f t="shared" si="484"/>
        <v>$BI$473</v>
      </c>
      <c r="BJ477" s="203" t="str">
        <f t="shared" si="484"/>
        <v>$BJ$473</v>
      </c>
      <c r="BK477" s="203" t="str">
        <f t="shared" si="484"/>
        <v>$BK$473</v>
      </c>
      <c r="BL477" s="203" t="str">
        <f t="shared" si="484"/>
        <v>$BL$473</v>
      </c>
      <c r="BM477" s="203" t="str">
        <f t="shared" si="484"/>
        <v>$BM$473</v>
      </c>
      <c r="BN477" s="203" t="str">
        <f t="shared" si="484"/>
        <v>$BN$473</v>
      </c>
      <c r="BO477" s="203" t="str">
        <f t="shared" si="484"/>
        <v>$BO$473</v>
      </c>
      <c r="BP477" s="203" t="str">
        <f t="shared" si="484"/>
        <v>$BP$473</v>
      </c>
      <c r="BQ477" s="203" t="str">
        <f t="shared" si="484"/>
        <v>$BQ$473</v>
      </c>
      <c r="BR477" s="203" t="str">
        <f t="shared" si="484"/>
        <v>$BR$473</v>
      </c>
      <c r="BS477" s="203" t="str">
        <f t="shared" si="484"/>
        <v>$BS$473</v>
      </c>
      <c r="BT477" s="203" t="str">
        <f t="shared" si="484"/>
        <v>$BT$473</v>
      </c>
      <c r="BU477" s="203" t="str">
        <f t="shared" si="484"/>
        <v>$BU$473</v>
      </c>
      <c r="BV477" s="203" t="str">
        <f t="shared" si="484"/>
        <v>$BV$473</v>
      </c>
      <c r="BW477" s="203" t="str">
        <f t="shared" si="484"/>
        <v>$BW$473</v>
      </c>
      <c r="BX477" s="203" t="str">
        <f t="shared" si="484"/>
        <v>$BX$473</v>
      </c>
      <c r="BY477" s="203" t="str">
        <f t="shared" si="484"/>
        <v>$BY$473</v>
      </c>
      <c r="BZ477" s="203" t="str">
        <f t="shared" si="484"/>
        <v>$BZ$473</v>
      </c>
      <c r="CA477" s="203" t="str">
        <f t="shared" si="484"/>
        <v>$CA$473</v>
      </c>
      <c r="CB477" s="203" t="str">
        <f t="shared" si="484"/>
        <v>$CB$473</v>
      </c>
      <c r="CC477" s="203" t="str">
        <f t="shared" si="484"/>
        <v>$CC$473</v>
      </c>
      <c r="CD477" s="203" t="str">
        <f t="shared" si="484"/>
        <v>$CD$473</v>
      </c>
      <c r="CE477" s="203" t="str">
        <f t="shared" si="484"/>
        <v>$CE$473</v>
      </c>
      <c r="CF477" s="203" t="str">
        <f t="shared" ref="CF477:CL477" si="485">ADDRESS(ROW(CF473),COLUMN(CF473))</f>
        <v>$CF$473</v>
      </c>
      <c r="CG477" s="203" t="str">
        <f t="shared" si="485"/>
        <v>$CG$473</v>
      </c>
      <c r="CH477" s="203" t="str">
        <f t="shared" si="485"/>
        <v>$CH$473</v>
      </c>
      <c r="CI477" s="203" t="str">
        <f t="shared" si="485"/>
        <v>$CI$473</v>
      </c>
      <c r="CJ477" s="203" t="str">
        <f t="shared" si="485"/>
        <v>$CJ$473</v>
      </c>
      <c r="CK477" s="203" t="str">
        <f t="shared" si="485"/>
        <v>$CK$473</v>
      </c>
      <c r="CL477" s="203" t="str">
        <f t="shared" si="485"/>
        <v>$CL$473</v>
      </c>
      <c r="CO477" s="203" t="str">
        <f t="shared" ref="CO477:DK477" si="486">ADDRESS(ROW(CO473),COLUMN(CO473))</f>
        <v>$CO$473</v>
      </c>
      <c r="CP477" s="203" t="str">
        <f t="shared" si="486"/>
        <v>$CP$473</v>
      </c>
      <c r="CQ477" s="203" t="str">
        <f t="shared" si="486"/>
        <v>$CQ$473</v>
      </c>
      <c r="CR477" s="203" t="str">
        <f t="shared" si="486"/>
        <v>$CR$473</v>
      </c>
      <c r="CS477" s="203" t="str">
        <f t="shared" si="486"/>
        <v>$CS$473</v>
      </c>
      <c r="CT477" s="203" t="str">
        <f t="shared" si="486"/>
        <v>$CT$473</v>
      </c>
      <c r="CU477" s="203" t="str">
        <f t="shared" si="486"/>
        <v>$CU$473</v>
      </c>
      <c r="CV477" s="203" t="str">
        <f t="shared" si="486"/>
        <v>$CV$473</v>
      </c>
      <c r="CW477" s="203" t="str">
        <f t="shared" si="486"/>
        <v>$CW$473</v>
      </c>
      <c r="CX477" s="203" t="str">
        <f t="shared" si="486"/>
        <v>$CX$473</v>
      </c>
      <c r="CY477" s="203" t="str">
        <f t="shared" si="486"/>
        <v>$CY$473</v>
      </c>
      <c r="CZ477" s="203" t="str">
        <f t="shared" si="486"/>
        <v>$CZ$473</v>
      </c>
      <c r="DA477" s="203" t="str">
        <f t="shared" si="486"/>
        <v>$DA$473</v>
      </c>
      <c r="DB477" s="203" t="str">
        <f t="shared" si="486"/>
        <v>$DB$473</v>
      </c>
      <c r="DC477" s="203" t="str">
        <f t="shared" si="486"/>
        <v>$DC$473</v>
      </c>
      <c r="DD477" s="203" t="str">
        <f t="shared" si="486"/>
        <v>$DD$473</v>
      </c>
      <c r="DE477" s="203" t="str">
        <f t="shared" si="486"/>
        <v>$DE$473</v>
      </c>
      <c r="DF477" s="203" t="str">
        <f t="shared" si="486"/>
        <v>$DF$473</v>
      </c>
      <c r="DG477" s="203" t="str">
        <f t="shared" si="486"/>
        <v>$DG$473</v>
      </c>
      <c r="DH477" s="203" t="str">
        <f t="shared" si="486"/>
        <v>$DH$473</v>
      </c>
      <c r="DI477" s="203" t="str">
        <f t="shared" si="486"/>
        <v>$DI$473</v>
      </c>
      <c r="DJ477" s="203" t="str">
        <f t="shared" si="486"/>
        <v>$DJ$473</v>
      </c>
      <c r="DK477" s="203" t="str">
        <f t="shared" si="486"/>
        <v>$DK$473</v>
      </c>
      <c r="DL477" s="203" t="str">
        <f t="shared" ref="DL477" si="487">ADDRESS(ROW(DL473),COLUMN(DL473))</f>
        <v>$DL$473</v>
      </c>
    </row>
    <row r="478" spans="2:116" x14ac:dyDescent="0.4">
      <c r="B478" t="s">
        <v>332</v>
      </c>
      <c r="D478" t="s">
        <v>268</v>
      </c>
      <c r="E478" s="8" t="str">
        <f t="shared" si="480"/>
        <v>478 SUB-PV</v>
      </c>
      <c r="G478" s="8" t="str">
        <f t="shared" si="482"/>
        <v>Primary volume driver</v>
      </c>
      <c r="H478" s="12"/>
      <c r="I478" s="60"/>
      <c r="J478" s="60"/>
      <c r="K478" s="34"/>
      <c r="L478" s="34"/>
      <c r="M478" s="34"/>
      <c r="N478" s="34"/>
      <c r="O478" s="34"/>
      <c r="P478" s="34"/>
      <c r="R478" s="15"/>
      <c r="S478" s="76">
        <f t="shared" ref="S478:AX478" si="488">S452</f>
        <v>0</v>
      </c>
      <c r="T478" s="76">
        <f t="shared" si="488"/>
        <v>0</v>
      </c>
      <c r="U478" s="76">
        <f t="shared" si="488"/>
        <v>0</v>
      </c>
      <c r="V478" s="76">
        <f t="shared" si="488"/>
        <v>0</v>
      </c>
      <c r="W478" s="76">
        <f t="shared" si="488"/>
        <v>0</v>
      </c>
      <c r="X478" s="76">
        <f t="shared" si="488"/>
        <v>0</v>
      </c>
      <c r="Y478" s="76">
        <f t="shared" si="488"/>
        <v>0</v>
      </c>
      <c r="Z478" s="76">
        <f t="shared" si="488"/>
        <v>0</v>
      </c>
      <c r="AA478" s="76">
        <f t="shared" si="488"/>
        <v>0</v>
      </c>
      <c r="AB478" s="76">
        <f t="shared" si="488"/>
        <v>0</v>
      </c>
      <c r="AC478" s="76">
        <f t="shared" si="488"/>
        <v>0</v>
      </c>
      <c r="AD478" s="76">
        <f t="shared" si="488"/>
        <v>0</v>
      </c>
      <c r="AE478" s="76">
        <f t="shared" si="488"/>
        <v>0</v>
      </c>
      <c r="AF478" s="76">
        <f t="shared" si="488"/>
        <v>0</v>
      </c>
      <c r="AG478" s="76">
        <f t="shared" si="488"/>
        <v>0</v>
      </c>
      <c r="AH478" s="76">
        <f t="shared" si="488"/>
        <v>0</v>
      </c>
      <c r="AI478" s="76">
        <f t="shared" si="488"/>
        <v>0</v>
      </c>
      <c r="AJ478" s="76">
        <f t="shared" si="488"/>
        <v>0</v>
      </c>
      <c r="AK478" s="76">
        <f t="shared" si="488"/>
        <v>0</v>
      </c>
      <c r="AL478" s="76">
        <f t="shared" si="488"/>
        <v>0</v>
      </c>
      <c r="AM478" s="76">
        <f t="shared" si="488"/>
        <v>0</v>
      </c>
      <c r="AN478" s="76">
        <f t="shared" si="488"/>
        <v>0</v>
      </c>
      <c r="AO478" s="76">
        <f t="shared" si="488"/>
        <v>0</v>
      </c>
      <c r="AP478" s="76">
        <f t="shared" si="488"/>
        <v>0</v>
      </c>
      <c r="AQ478" s="76">
        <f t="shared" si="488"/>
        <v>0</v>
      </c>
      <c r="AR478" s="76">
        <f t="shared" si="488"/>
        <v>0</v>
      </c>
      <c r="AS478" s="76">
        <f t="shared" si="488"/>
        <v>0</v>
      </c>
      <c r="AT478" s="76">
        <f t="shared" si="488"/>
        <v>0</v>
      </c>
      <c r="AU478" s="76">
        <f t="shared" si="488"/>
        <v>0</v>
      </c>
      <c r="AV478" s="76">
        <f t="shared" si="488"/>
        <v>0</v>
      </c>
      <c r="AW478" s="76">
        <f t="shared" si="488"/>
        <v>0</v>
      </c>
      <c r="AX478" s="76">
        <f t="shared" si="488"/>
        <v>0</v>
      </c>
      <c r="AY478" s="76">
        <f t="shared" ref="AY478:CD478" si="489">AY452</f>
        <v>0</v>
      </c>
      <c r="AZ478" s="76">
        <f t="shared" si="489"/>
        <v>0</v>
      </c>
      <c r="BA478" s="76">
        <f t="shared" si="489"/>
        <v>0</v>
      </c>
      <c r="BB478" s="76">
        <f t="shared" si="489"/>
        <v>0</v>
      </c>
      <c r="BC478" s="76">
        <f t="shared" si="489"/>
        <v>0</v>
      </c>
      <c r="BD478" s="76">
        <f t="shared" si="489"/>
        <v>0</v>
      </c>
      <c r="BE478" s="76">
        <f t="shared" si="489"/>
        <v>0</v>
      </c>
      <c r="BF478" s="76">
        <f t="shared" si="489"/>
        <v>0</v>
      </c>
      <c r="BG478" s="76">
        <f t="shared" si="489"/>
        <v>0</v>
      </c>
      <c r="BH478" s="76">
        <f t="shared" si="489"/>
        <v>0</v>
      </c>
      <c r="BI478" s="76">
        <f t="shared" si="489"/>
        <v>0</v>
      </c>
      <c r="BJ478" s="76">
        <f t="shared" si="489"/>
        <v>0</v>
      </c>
      <c r="BK478" s="76">
        <f t="shared" si="489"/>
        <v>0</v>
      </c>
      <c r="BL478" s="76">
        <f t="shared" si="489"/>
        <v>0</v>
      </c>
      <c r="BM478" s="76">
        <f t="shared" si="489"/>
        <v>0</v>
      </c>
      <c r="BN478" s="76">
        <f t="shared" si="489"/>
        <v>0</v>
      </c>
      <c r="BO478" s="76">
        <f t="shared" si="489"/>
        <v>0</v>
      </c>
      <c r="BP478" s="76">
        <f t="shared" si="489"/>
        <v>0</v>
      </c>
      <c r="BQ478" s="76">
        <f t="shared" si="489"/>
        <v>0</v>
      </c>
      <c r="BR478" s="76">
        <f t="shared" si="489"/>
        <v>0</v>
      </c>
      <c r="BS478" s="76">
        <f t="shared" si="489"/>
        <v>0</v>
      </c>
      <c r="BT478" s="76">
        <f t="shared" si="489"/>
        <v>0</v>
      </c>
      <c r="BU478" s="76">
        <f t="shared" si="489"/>
        <v>0</v>
      </c>
      <c r="BV478" s="76">
        <f t="shared" si="489"/>
        <v>0</v>
      </c>
      <c r="BW478" s="76">
        <f t="shared" si="489"/>
        <v>0</v>
      </c>
      <c r="BX478" s="76">
        <f t="shared" si="489"/>
        <v>0</v>
      </c>
      <c r="BY478" s="76">
        <f t="shared" si="489"/>
        <v>0</v>
      </c>
      <c r="BZ478" s="76">
        <f t="shared" si="489"/>
        <v>0</v>
      </c>
      <c r="CA478" s="76">
        <f t="shared" si="489"/>
        <v>0</v>
      </c>
      <c r="CB478" s="76">
        <f t="shared" si="489"/>
        <v>0</v>
      </c>
      <c r="CC478" s="76">
        <f t="shared" si="489"/>
        <v>0</v>
      </c>
      <c r="CD478" s="76">
        <f t="shared" si="489"/>
        <v>0</v>
      </c>
      <c r="CE478" s="76">
        <f t="shared" ref="CE478:CL478" si="490">CE452</f>
        <v>0</v>
      </c>
      <c r="CF478" s="76">
        <f t="shared" si="490"/>
        <v>0</v>
      </c>
      <c r="CG478" s="76">
        <f t="shared" si="490"/>
        <v>0</v>
      </c>
      <c r="CH478" s="76">
        <f t="shared" si="490"/>
        <v>0</v>
      </c>
      <c r="CI478" s="76">
        <f t="shared" si="490"/>
        <v>0</v>
      </c>
      <c r="CJ478" s="76">
        <f t="shared" si="490"/>
        <v>0</v>
      </c>
      <c r="CK478" s="76">
        <f t="shared" si="490"/>
        <v>0</v>
      </c>
      <c r="CL478" s="76">
        <f t="shared" si="490"/>
        <v>0</v>
      </c>
      <c r="CN478" s="60"/>
      <c r="CO478" s="76">
        <f t="shared" ref="CO478:DL478" si="491">CO452</f>
        <v>0</v>
      </c>
      <c r="CP478" s="76">
        <f t="shared" si="491"/>
        <v>0</v>
      </c>
      <c r="CQ478" s="76">
        <f t="shared" si="491"/>
        <v>0</v>
      </c>
      <c r="CR478" s="76">
        <f t="shared" si="491"/>
        <v>0</v>
      </c>
      <c r="CS478" s="76">
        <f t="shared" si="491"/>
        <v>0</v>
      </c>
      <c r="CT478" s="76">
        <f t="shared" si="491"/>
        <v>0</v>
      </c>
      <c r="CU478" s="76">
        <f t="shared" si="491"/>
        <v>0</v>
      </c>
      <c r="CV478" s="76">
        <f t="shared" si="491"/>
        <v>0</v>
      </c>
      <c r="CW478" s="76">
        <f t="shared" si="491"/>
        <v>0</v>
      </c>
      <c r="CX478" s="76">
        <f t="shared" si="491"/>
        <v>0</v>
      </c>
      <c r="CY478" s="76">
        <f t="shared" si="491"/>
        <v>0</v>
      </c>
      <c r="CZ478" s="76">
        <f t="shared" si="491"/>
        <v>0</v>
      </c>
      <c r="DA478" s="76">
        <f t="shared" si="491"/>
        <v>0</v>
      </c>
      <c r="DB478" s="76">
        <f t="shared" si="491"/>
        <v>0</v>
      </c>
      <c r="DC478" s="76">
        <f t="shared" si="491"/>
        <v>0</v>
      </c>
      <c r="DD478" s="76">
        <f t="shared" si="491"/>
        <v>0</v>
      </c>
      <c r="DE478" s="76">
        <f t="shared" si="491"/>
        <v>0</v>
      </c>
      <c r="DF478" s="76">
        <f t="shared" si="491"/>
        <v>0</v>
      </c>
      <c r="DG478" s="76">
        <f t="shared" si="491"/>
        <v>0</v>
      </c>
      <c r="DH478" s="76">
        <f t="shared" si="491"/>
        <v>0</v>
      </c>
      <c r="DI478" s="76">
        <f t="shared" si="491"/>
        <v>0</v>
      </c>
      <c r="DJ478" s="76">
        <f t="shared" si="491"/>
        <v>0</v>
      </c>
      <c r="DK478" s="76">
        <f t="shared" si="491"/>
        <v>0</v>
      </c>
      <c r="DL478" s="76">
        <f t="shared" si="491"/>
        <v>0</v>
      </c>
    </row>
    <row r="479" spans="2:116" x14ac:dyDescent="0.4">
      <c r="B479" t="s">
        <v>332</v>
      </c>
      <c r="D479" t="s">
        <v>268</v>
      </c>
      <c r="E479" s="8" t="str">
        <f t="shared" si="480"/>
        <v>479 SUB-PV</v>
      </c>
      <c r="G479" s="8" t="str">
        <f t="shared" si="482"/>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N479" s="60"/>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80"/>
        <v>480 SUB-PV</v>
      </c>
      <c r="G480" s="8" t="str">
        <f t="shared" si="482"/>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N480" s="60"/>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80"/>
        <v>481 SUB-PV</v>
      </c>
      <c r="G481" s="8" t="str">
        <f t="shared" si="482"/>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60"/>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268</v>
      </c>
      <c r="E482" s="8" t="str">
        <f t="shared" si="451"/>
        <v>482 SUB-PV</v>
      </c>
      <c r="G482" s="8" t="str">
        <f t="shared" si="482"/>
        <v>Secondary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2">S$20</f>
        <v>S$16</v>
      </c>
      <c r="T486" s="199" t="str">
        <f t="shared" si="492"/>
        <v>T$16</v>
      </c>
      <c r="U486" s="199" t="str">
        <f t="shared" si="492"/>
        <v>U$16</v>
      </c>
      <c r="V486" s="199" t="str">
        <f t="shared" si="492"/>
        <v>V$16</v>
      </c>
      <c r="W486" s="199" t="str">
        <f t="shared" si="492"/>
        <v>W$16</v>
      </c>
      <c r="X486" s="199" t="str">
        <f t="shared" si="492"/>
        <v>X$16</v>
      </c>
      <c r="Y486" s="199" t="str">
        <f t="shared" si="492"/>
        <v>Y$16</v>
      </c>
      <c r="Z486" s="199" t="str">
        <f t="shared" si="492"/>
        <v>Z$16</v>
      </c>
      <c r="AA486" s="199" t="str">
        <f t="shared" si="492"/>
        <v>AA$16</v>
      </c>
      <c r="AB486" s="199" t="str">
        <f t="shared" si="492"/>
        <v>AB$16</v>
      </c>
      <c r="AC486" s="199" t="str">
        <f t="shared" si="492"/>
        <v>AC$16</v>
      </c>
      <c r="AD486" s="199" t="str">
        <f t="shared" si="492"/>
        <v>AD$16</v>
      </c>
      <c r="AE486" s="199" t="str">
        <f t="shared" si="492"/>
        <v>AE$16</v>
      </c>
      <c r="AF486" s="199" t="str">
        <f t="shared" si="492"/>
        <v>AF$16</v>
      </c>
      <c r="AG486" s="199" t="str">
        <f t="shared" si="492"/>
        <v>AG$16</v>
      </c>
      <c r="AH486" s="199" t="str">
        <f t="shared" si="492"/>
        <v>AH$16</v>
      </c>
      <c r="AI486" s="199" t="str">
        <f t="shared" si="492"/>
        <v>AI$16</v>
      </c>
      <c r="AJ486" s="199" t="str">
        <f t="shared" si="492"/>
        <v>AJ$16</v>
      </c>
      <c r="AK486" s="199" t="str">
        <f t="shared" si="492"/>
        <v>AK$16</v>
      </c>
      <c r="AL486" s="199" t="str">
        <f t="shared" si="492"/>
        <v>AL$16</v>
      </c>
      <c r="AM486" s="199" t="str">
        <f t="shared" si="492"/>
        <v>AM$16</v>
      </c>
      <c r="AN486" s="199" t="str">
        <f t="shared" si="492"/>
        <v>AN$16</v>
      </c>
      <c r="AO486" s="199" t="str">
        <f t="shared" si="492"/>
        <v>AO$16</v>
      </c>
      <c r="AP486" s="199" t="str">
        <f t="shared" si="492"/>
        <v>AP$16</v>
      </c>
      <c r="AQ486" s="199" t="str">
        <f t="shared" si="492"/>
        <v>AQ$16</v>
      </c>
      <c r="AR486" s="199" t="str">
        <f t="shared" si="492"/>
        <v>AR$16</v>
      </c>
      <c r="AS486" s="199" t="str">
        <f t="shared" si="492"/>
        <v>AS$16</v>
      </c>
      <c r="AT486" s="199" t="str">
        <f t="shared" si="492"/>
        <v>AT$16</v>
      </c>
      <c r="AU486" s="199" t="str">
        <f t="shared" si="492"/>
        <v>AU$16</v>
      </c>
      <c r="AV486" s="199" t="str">
        <f t="shared" si="492"/>
        <v>AV$16</v>
      </c>
      <c r="AW486" s="199" t="str">
        <f t="shared" si="492"/>
        <v>AW$16</v>
      </c>
      <c r="AX486" s="199" t="str">
        <f t="shared" si="492"/>
        <v>AX$16</v>
      </c>
      <c r="AY486" s="199" t="str">
        <f t="shared" si="492"/>
        <v>AY$16</v>
      </c>
      <c r="AZ486" s="199" t="str">
        <f t="shared" si="492"/>
        <v>AZ$16</v>
      </c>
      <c r="BA486" s="199" t="str">
        <f t="shared" si="492"/>
        <v>BA$16</v>
      </c>
      <c r="BB486" s="199" t="str">
        <f t="shared" si="492"/>
        <v>BB$16</v>
      </c>
      <c r="BC486" s="199" t="str">
        <f t="shared" si="492"/>
        <v>BC$16</v>
      </c>
      <c r="BD486" s="199" t="str">
        <f t="shared" si="492"/>
        <v>BD$16</v>
      </c>
      <c r="BE486" s="199" t="str">
        <f t="shared" si="492"/>
        <v>BE$16</v>
      </c>
      <c r="BF486" s="199" t="str">
        <f t="shared" si="492"/>
        <v>BF$16</v>
      </c>
      <c r="BG486" s="199" t="str">
        <f t="shared" si="492"/>
        <v>BG$16</v>
      </c>
      <c r="BH486" s="199" t="str">
        <f t="shared" si="492"/>
        <v>BH$16</v>
      </c>
      <c r="BI486" s="199" t="str">
        <f t="shared" si="492"/>
        <v>BI$16</v>
      </c>
      <c r="BJ486" s="199" t="str">
        <f t="shared" si="492"/>
        <v>BJ$16</v>
      </c>
      <c r="BK486" s="199" t="str">
        <f t="shared" si="492"/>
        <v>BK$16</v>
      </c>
      <c r="BL486" s="199" t="str">
        <f t="shared" si="492"/>
        <v>BL$16</v>
      </c>
      <c r="BM486" s="199" t="str">
        <f t="shared" si="492"/>
        <v>BM$16</v>
      </c>
      <c r="BN486" s="199" t="str">
        <f t="shared" si="492"/>
        <v>BN$16</v>
      </c>
      <c r="BO486" s="199" t="str">
        <f t="shared" si="492"/>
        <v>BO$16</v>
      </c>
      <c r="BP486" s="199" t="str">
        <f t="shared" si="492"/>
        <v>BP$16</v>
      </c>
      <c r="BQ486" s="199" t="str">
        <f t="shared" si="492"/>
        <v>BQ$16</v>
      </c>
      <c r="BR486" s="199" t="str">
        <f t="shared" si="492"/>
        <v>BR$16</v>
      </c>
      <c r="BS486" s="199" t="str">
        <f t="shared" si="492"/>
        <v>BS$16</v>
      </c>
      <c r="BT486" s="199" t="str">
        <f t="shared" si="492"/>
        <v>BT$16</v>
      </c>
      <c r="BU486" s="199" t="str">
        <f t="shared" si="492"/>
        <v>BU$16</v>
      </c>
      <c r="BV486" s="199" t="str">
        <f t="shared" si="492"/>
        <v>BV$16</v>
      </c>
      <c r="BW486" s="199" t="str">
        <f t="shared" si="492"/>
        <v>BW$16</v>
      </c>
      <c r="BX486" s="199" t="str">
        <f t="shared" si="492"/>
        <v>BX$16</v>
      </c>
      <c r="BY486" s="199" t="str">
        <f t="shared" si="492"/>
        <v>BY$16</v>
      </c>
      <c r="BZ486" s="199" t="str">
        <f t="shared" si="492"/>
        <v>BZ$16</v>
      </c>
      <c r="CA486" s="199" t="str">
        <f t="shared" si="492"/>
        <v>CA$16</v>
      </c>
      <c r="CB486" s="199" t="str">
        <f t="shared" si="492"/>
        <v>CB$16</v>
      </c>
      <c r="CC486" s="199" t="str">
        <f t="shared" si="492"/>
        <v>CC$16</v>
      </c>
      <c r="CD486" s="199" t="str">
        <f t="shared" si="492"/>
        <v>CD$16</v>
      </c>
      <c r="CE486" s="199" t="str">
        <f t="shared" ref="CE486:CL486" si="493">CE$20</f>
        <v>CE$16</v>
      </c>
      <c r="CF486" s="199" t="str">
        <f t="shared" si="493"/>
        <v>CF$16</v>
      </c>
      <c r="CG486" s="199" t="str">
        <f t="shared" si="493"/>
        <v>CG$16</v>
      </c>
      <c r="CH486" s="199" t="str">
        <f t="shared" si="493"/>
        <v>CH$16</v>
      </c>
      <c r="CI486" s="199" t="str">
        <f t="shared" si="493"/>
        <v>CI$16</v>
      </c>
      <c r="CJ486" s="199" t="str">
        <f t="shared" si="493"/>
        <v>CJ$16</v>
      </c>
      <c r="CK486" s="199" t="str">
        <f t="shared" si="493"/>
        <v>CK$16</v>
      </c>
      <c r="CL486" s="199" t="str">
        <f t="shared" si="493"/>
        <v>CL$16</v>
      </c>
      <c r="CN486" s="176"/>
      <c r="CO486" s="199" t="str">
        <f t="shared" ref="CO486:DL486" si="494">CO$20</f>
        <v>CO$16</v>
      </c>
      <c r="CP486" s="199" t="str">
        <f t="shared" si="494"/>
        <v>CP$16</v>
      </c>
      <c r="CQ486" s="199" t="str">
        <f t="shared" si="494"/>
        <v>CQ$16</v>
      </c>
      <c r="CR486" s="199" t="str">
        <f t="shared" si="494"/>
        <v>CR$16</v>
      </c>
      <c r="CS486" s="199" t="str">
        <f t="shared" si="494"/>
        <v>CS$16</v>
      </c>
      <c r="CT486" s="199" t="str">
        <f t="shared" si="494"/>
        <v>CT$16</v>
      </c>
      <c r="CU486" s="199" t="str">
        <f t="shared" si="494"/>
        <v>CU$16</v>
      </c>
      <c r="CV486" s="199" t="str">
        <f t="shared" si="494"/>
        <v>CV$16</v>
      </c>
      <c r="CW486" s="199" t="str">
        <f t="shared" si="494"/>
        <v>CW$16</v>
      </c>
      <c r="CX486" s="199" t="str">
        <f t="shared" si="494"/>
        <v>CX$16</v>
      </c>
      <c r="CY486" s="199" t="str">
        <f t="shared" si="494"/>
        <v>CY$16</v>
      </c>
      <c r="CZ486" s="199" t="str">
        <f t="shared" si="494"/>
        <v>CZ$16</v>
      </c>
      <c r="DA486" s="199" t="str">
        <f t="shared" si="494"/>
        <v>DA$16</v>
      </c>
      <c r="DB486" s="199" t="str">
        <f t="shared" si="494"/>
        <v>DB$16</v>
      </c>
      <c r="DC486" s="199" t="str">
        <f t="shared" si="494"/>
        <v>DC$16</v>
      </c>
      <c r="DD486" s="199" t="str">
        <f t="shared" si="494"/>
        <v>DD$16</v>
      </c>
      <c r="DE486" s="199" t="str">
        <f t="shared" si="494"/>
        <v>DE$16</v>
      </c>
      <c r="DF486" s="199" t="str">
        <f t="shared" si="494"/>
        <v>DF$16</v>
      </c>
      <c r="DG486" s="199" t="str">
        <f t="shared" si="494"/>
        <v>DG$16</v>
      </c>
      <c r="DH486" s="199" t="str">
        <f t="shared" si="494"/>
        <v>DH$16</v>
      </c>
      <c r="DI486" s="199" t="str">
        <f t="shared" si="494"/>
        <v>DI$16</v>
      </c>
      <c r="DJ486" s="199" t="str">
        <f t="shared" si="494"/>
        <v>DJ$16</v>
      </c>
      <c r="DK486" s="199" t="str">
        <f t="shared" si="494"/>
        <v>DK$16</v>
      </c>
      <c r="DL486" s="199" t="str">
        <f t="shared" si="494"/>
        <v>DL$16</v>
      </c>
    </row>
    <row r="487" spans="1:116" x14ac:dyDescent="0.4">
      <c r="A487" s="174"/>
      <c r="E487" s="8"/>
      <c r="G487" s="175" t="s">
        <v>462</v>
      </c>
      <c r="H487" s="200"/>
      <c r="I487" s="201"/>
      <c r="J487" s="201"/>
      <c r="K487" s="202"/>
      <c r="L487" s="202"/>
      <c r="M487" s="202"/>
      <c r="N487" s="202"/>
      <c r="O487" s="202"/>
      <c r="P487" s="202"/>
      <c r="R487" s="202"/>
      <c r="S487" s="199" t="str">
        <f t="shared" ref="S487:CD487" si="495">S$21</f>
        <v>S$17</v>
      </c>
      <c r="T487" s="199" t="str">
        <f t="shared" si="495"/>
        <v>T$17</v>
      </c>
      <c r="U487" s="199" t="str">
        <f t="shared" si="495"/>
        <v>U$17</v>
      </c>
      <c r="V487" s="199" t="str">
        <f t="shared" si="495"/>
        <v>V$17</v>
      </c>
      <c r="W487" s="199" t="str">
        <f t="shared" si="495"/>
        <v>W$17</v>
      </c>
      <c r="X487" s="199" t="str">
        <f t="shared" si="495"/>
        <v>X$17</v>
      </c>
      <c r="Y487" s="199" t="str">
        <f t="shared" si="495"/>
        <v>Y$17</v>
      </c>
      <c r="Z487" s="199" t="str">
        <f t="shared" si="495"/>
        <v>Z$17</v>
      </c>
      <c r="AA487" s="199" t="str">
        <f t="shared" si="495"/>
        <v>AA$17</v>
      </c>
      <c r="AB487" s="199" t="str">
        <f t="shared" si="495"/>
        <v>AB$17</v>
      </c>
      <c r="AC487" s="199" t="str">
        <f t="shared" si="495"/>
        <v>AC$17</v>
      </c>
      <c r="AD487" s="199" t="str">
        <f t="shared" si="495"/>
        <v>AD$17</v>
      </c>
      <c r="AE487" s="199" t="str">
        <f t="shared" si="495"/>
        <v>AE$17</v>
      </c>
      <c r="AF487" s="199" t="str">
        <f t="shared" si="495"/>
        <v>AF$17</v>
      </c>
      <c r="AG487" s="199" t="str">
        <f t="shared" si="495"/>
        <v>AG$17</v>
      </c>
      <c r="AH487" s="199" t="str">
        <f t="shared" si="495"/>
        <v>AH$17</v>
      </c>
      <c r="AI487" s="199" t="str">
        <f t="shared" si="495"/>
        <v>AI$17</v>
      </c>
      <c r="AJ487" s="199" t="str">
        <f t="shared" si="495"/>
        <v>AJ$17</v>
      </c>
      <c r="AK487" s="199" t="str">
        <f t="shared" si="495"/>
        <v>AK$17</v>
      </c>
      <c r="AL487" s="199" t="str">
        <f t="shared" si="495"/>
        <v>AL$17</v>
      </c>
      <c r="AM487" s="199" t="str">
        <f t="shared" si="495"/>
        <v>AM$17</v>
      </c>
      <c r="AN487" s="199" t="str">
        <f t="shared" si="495"/>
        <v>AN$17</v>
      </c>
      <c r="AO487" s="199" t="str">
        <f t="shared" si="495"/>
        <v>AO$17</v>
      </c>
      <c r="AP487" s="199" t="str">
        <f t="shared" si="495"/>
        <v>AP$17</v>
      </c>
      <c r="AQ487" s="199" t="str">
        <f t="shared" si="495"/>
        <v>AQ$17</v>
      </c>
      <c r="AR487" s="199" t="str">
        <f t="shared" si="495"/>
        <v>AR$17</v>
      </c>
      <c r="AS487" s="199" t="str">
        <f t="shared" si="495"/>
        <v>AS$17</v>
      </c>
      <c r="AT487" s="199" t="str">
        <f t="shared" si="495"/>
        <v>AT$17</v>
      </c>
      <c r="AU487" s="199" t="str">
        <f t="shared" si="495"/>
        <v>AU$17</v>
      </c>
      <c r="AV487" s="199" t="str">
        <f t="shared" si="495"/>
        <v>AV$17</v>
      </c>
      <c r="AW487" s="199" t="str">
        <f t="shared" si="495"/>
        <v>AW$17</v>
      </c>
      <c r="AX487" s="199" t="str">
        <f t="shared" si="495"/>
        <v>AX$17</v>
      </c>
      <c r="AY487" s="199" t="str">
        <f t="shared" si="495"/>
        <v>AY$17</v>
      </c>
      <c r="AZ487" s="199" t="str">
        <f t="shared" si="495"/>
        <v>AZ$17</v>
      </c>
      <c r="BA487" s="199" t="str">
        <f t="shared" si="495"/>
        <v>BA$17</v>
      </c>
      <c r="BB487" s="199" t="str">
        <f t="shared" si="495"/>
        <v>BB$17</v>
      </c>
      <c r="BC487" s="199" t="str">
        <f t="shared" si="495"/>
        <v>BC$17</v>
      </c>
      <c r="BD487" s="199" t="str">
        <f t="shared" si="495"/>
        <v>BD$17</v>
      </c>
      <c r="BE487" s="199" t="str">
        <f t="shared" si="495"/>
        <v>BE$17</v>
      </c>
      <c r="BF487" s="199" t="str">
        <f t="shared" si="495"/>
        <v>BF$17</v>
      </c>
      <c r="BG487" s="199" t="str">
        <f t="shared" si="495"/>
        <v>BG$17</v>
      </c>
      <c r="BH487" s="199" t="str">
        <f t="shared" si="495"/>
        <v>BH$17</v>
      </c>
      <c r="BI487" s="199" t="str">
        <f t="shared" si="495"/>
        <v>BI$17</v>
      </c>
      <c r="BJ487" s="199" t="str">
        <f t="shared" si="495"/>
        <v>BJ$17</v>
      </c>
      <c r="BK487" s="199" t="str">
        <f t="shared" si="495"/>
        <v>BK$17</v>
      </c>
      <c r="BL487" s="199" t="str">
        <f t="shared" si="495"/>
        <v>BL$17</v>
      </c>
      <c r="BM487" s="199" t="str">
        <f t="shared" si="495"/>
        <v>BM$17</v>
      </c>
      <c r="BN487" s="199" t="str">
        <f t="shared" si="495"/>
        <v>BN$17</v>
      </c>
      <c r="BO487" s="199" t="str">
        <f t="shared" si="495"/>
        <v>BO$17</v>
      </c>
      <c r="BP487" s="199" t="str">
        <f t="shared" si="495"/>
        <v>BP$17</v>
      </c>
      <c r="BQ487" s="199" t="str">
        <f t="shared" si="495"/>
        <v>BQ$17</v>
      </c>
      <c r="BR487" s="199" t="str">
        <f t="shared" si="495"/>
        <v>BR$17</v>
      </c>
      <c r="BS487" s="199" t="str">
        <f t="shared" si="495"/>
        <v>BS$17</v>
      </c>
      <c r="BT487" s="199" t="str">
        <f t="shared" si="495"/>
        <v>BT$17</v>
      </c>
      <c r="BU487" s="199" t="str">
        <f t="shared" si="495"/>
        <v>BU$17</v>
      </c>
      <c r="BV487" s="199" t="str">
        <f t="shared" si="495"/>
        <v>BV$17</v>
      </c>
      <c r="BW487" s="199" t="str">
        <f t="shared" si="495"/>
        <v>BW$17</v>
      </c>
      <c r="BX487" s="199" t="str">
        <f t="shared" si="495"/>
        <v>BX$17</v>
      </c>
      <c r="BY487" s="199" t="str">
        <f t="shared" si="495"/>
        <v>BY$17</v>
      </c>
      <c r="BZ487" s="199" t="str">
        <f t="shared" si="495"/>
        <v>BZ$17</v>
      </c>
      <c r="CA487" s="199" t="str">
        <f t="shared" si="495"/>
        <v>CA$17</v>
      </c>
      <c r="CB487" s="199" t="str">
        <f t="shared" si="495"/>
        <v>CB$17</v>
      </c>
      <c r="CC487" s="199" t="str">
        <f t="shared" si="495"/>
        <v>CC$17</v>
      </c>
      <c r="CD487" s="199" t="str">
        <f t="shared" si="495"/>
        <v>CD$17</v>
      </c>
      <c r="CE487" s="199" t="str">
        <f t="shared" ref="CE487:CL487" si="496">CE$21</f>
        <v>CE$17</v>
      </c>
      <c r="CF487" s="199" t="str">
        <f t="shared" si="496"/>
        <v>CF$17</v>
      </c>
      <c r="CG487" s="199" t="str">
        <f t="shared" si="496"/>
        <v>CG$17</v>
      </c>
      <c r="CH487" s="199" t="str">
        <f t="shared" si="496"/>
        <v>CH$17</v>
      </c>
      <c r="CI487" s="199" t="str">
        <f t="shared" si="496"/>
        <v>CI$17</v>
      </c>
      <c r="CJ487" s="199" t="str">
        <f t="shared" si="496"/>
        <v>CJ$17</v>
      </c>
      <c r="CK487" s="199" t="str">
        <f t="shared" si="496"/>
        <v>CK$17</v>
      </c>
      <c r="CL487" s="199" t="str">
        <f t="shared" si="496"/>
        <v>CL$17</v>
      </c>
      <c r="CN487" s="201"/>
      <c r="CO487" s="199" t="str">
        <f t="shared" ref="CO487:DL487" si="497">CO$21</f>
        <v>CO$17</v>
      </c>
      <c r="CP487" s="199" t="str">
        <f t="shared" si="497"/>
        <v>CP$17</v>
      </c>
      <c r="CQ487" s="199" t="str">
        <f t="shared" si="497"/>
        <v>CQ$17</v>
      </c>
      <c r="CR487" s="199" t="str">
        <f t="shared" si="497"/>
        <v>CR$17</v>
      </c>
      <c r="CS487" s="199" t="str">
        <f t="shared" si="497"/>
        <v>CS$17</v>
      </c>
      <c r="CT487" s="199" t="str">
        <f t="shared" si="497"/>
        <v>CT$17</v>
      </c>
      <c r="CU487" s="199" t="str">
        <f t="shared" si="497"/>
        <v>CU$17</v>
      </c>
      <c r="CV487" s="199" t="str">
        <f t="shared" si="497"/>
        <v>CV$17</v>
      </c>
      <c r="CW487" s="199" t="str">
        <f t="shared" si="497"/>
        <v>CW$17</v>
      </c>
      <c r="CX487" s="199" t="str">
        <f t="shared" si="497"/>
        <v>CX$17</v>
      </c>
      <c r="CY487" s="199" t="str">
        <f t="shared" si="497"/>
        <v>CY$17</v>
      </c>
      <c r="CZ487" s="199" t="str">
        <f t="shared" si="497"/>
        <v>CZ$17</v>
      </c>
      <c r="DA487" s="199" t="str">
        <f t="shared" si="497"/>
        <v>DA$17</v>
      </c>
      <c r="DB487" s="199" t="str">
        <f t="shared" si="497"/>
        <v>DB$17</v>
      </c>
      <c r="DC487" s="199" t="str">
        <f t="shared" si="497"/>
        <v>DC$17</v>
      </c>
      <c r="DD487" s="199" t="str">
        <f t="shared" si="497"/>
        <v>DD$17</v>
      </c>
      <c r="DE487" s="199" t="str">
        <f t="shared" si="497"/>
        <v>DE$17</v>
      </c>
      <c r="DF487" s="199" t="str">
        <f t="shared" si="497"/>
        <v>DF$17</v>
      </c>
      <c r="DG487" s="199" t="str">
        <f t="shared" si="497"/>
        <v>DG$17</v>
      </c>
      <c r="DH487" s="199" t="str">
        <f t="shared" si="497"/>
        <v>DH$17</v>
      </c>
      <c r="DI487" s="199" t="str">
        <f t="shared" si="497"/>
        <v>DI$17</v>
      </c>
      <c r="DJ487" s="199" t="str">
        <f t="shared" si="497"/>
        <v>DJ$17</v>
      </c>
      <c r="DK487" s="199" t="str">
        <f t="shared" si="497"/>
        <v>DK$17</v>
      </c>
      <c r="DL487" s="199" t="str">
        <f t="shared" si="497"/>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8">S$22</f>
        <v>S$18</v>
      </c>
      <c r="T490" s="190" t="str">
        <f t="shared" si="498"/>
        <v>T$18</v>
      </c>
      <c r="U490" s="190" t="str">
        <f t="shared" si="498"/>
        <v>U$18</v>
      </c>
      <c r="V490" s="190" t="str">
        <f t="shared" si="498"/>
        <v>V$18</v>
      </c>
      <c r="W490" s="190" t="str">
        <f t="shared" si="498"/>
        <v>W$18</v>
      </c>
      <c r="X490" s="190" t="str">
        <f t="shared" si="498"/>
        <v>X$18</v>
      </c>
      <c r="Y490" s="190" t="str">
        <f t="shared" si="498"/>
        <v>Y$18</v>
      </c>
      <c r="Z490" s="190" t="str">
        <f t="shared" si="498"/>
        <v>Z$18</v>
      </c>
      <c r="AA490" s="190" t="str">
        <f t="shared" si="498"/>
        <v>AA$18</v>
      </c>
      <c r="AB490" s="190" t="str">
        <f t="shared" si="498"/>
        <v>AB$18</v>
      </c>
      <c r="AC490" s="190" t="str">
        <f t="shared" si="498"/>
        <v>AC$18</v>
      </c>
      <c r="AD490" s="190" t="str">
        <f t="shared" si="498"/>
        <v>AD$18</v>
      </c>
      <c r="AE490" s="190" t="str">
        <f t="shared" si="498"/>
        <v>AE$18</v>
      </c>
      <c r="AF490" s="190" t="str">
        <f t="shared" si="498"/>
        <v>AF$18</v>
      </c>
      <c r="AG490" s="190" t="str">
        <f t="shared" si="498"/>
        <v>AG$18</v>
      </c>
      <c r="AH490" s="190" t="str">
        <f t="shared" si="498"/>
        <v>AH$18</v>
      </c>
      <c r="AI490" s="190" t="str">
        <f t="shared" si="498"/>
        <v>AI$18</v>
      </c>
      <c r="AJ490" s="190" t="str">
        <f t="shared" si="498"/>
        <v>AJ$18</v>
      </c>
      <c r="AK490" s="190" t="str">
        <f t="shared" si="498"/>
        <v>AK$18</v>
      </c>
      <c r="AL490" s="190" t="str">
        <f t="shared" si="498"/>
        <v>AL$18</v>
      </c>
      <c r="AM490" s="190" t="str">
        <f t="shared" si="498"/>
        <v>AM$18</v>
      </c>
      <c r="AN490" s="190" t="str">
        <f t="shared" si="498"/>
        <v>AN$18</v>
      </c>
      <c r="AO490" s="190" t="str">
        <f t="shared" si="498"/>
        <v>AO$18</v>
      </c>
      <c r="AP490" s="190" t="str">
        <f t="shared" si="498"/>
        <v>AP$18</v>
      </c>
      <c r="AQ490" s="190" t="str">
        <f t="shared" si="498"/>
        <v>AQ$18</v>
      </c>
      <c r="AR490" s="190" t="str">
        <f t="shared" si="498"/>
        <v>AR$18</v>
      </c>
      <c r="AS490" s="190" t="str">
        <f t="shared" si="498"/>
        <v>AS$18</v>
      </c>
      <c r="AT490" s="190" t="str">
        <f t="shared" si="498"/>
        <v>AT$18</v>
      </c>
      <c r="AU490" s="190" t="str">
        <f t="shared" si="498"/>
        <v>AU$18</v>
      </c>
      <c r="AV490" s="190" t="str">
        <f t="shared" si="498"/>
        <v>AV$18</v>
      </c>
      <c r="AW490" s="190" t="str">
        <f t="shared" si="498"/>
        <v>AW$18</v>
      </c>
      <c r="AX490" s="190" t="str">
        <f t="shared" si="498"/>
        <v>AX$18</v>
      </c>
      <c r="AY490" s="190" t="str">
        <f t="shared" si="498"/>
        <v>AY$18</v>
      </c>
      <c r="AZ490" s="190" t="str">
        <f t="shared" si="498"/>
        <v>AZ$18</v>
      </c>
      <c r="BA490" s="190" t="str">
        <f t="shared" si="498"/>
        <v>BA$18</v>
      </c>
      <c r="BB490" s="190" t="str">
        <f t="shared" si="498"/>
        <v>BB$18</v>
      </c>
      <c r="BC490" s="190" t="str">
        <f t="shared" si="498"/>
        <v>BC$18</v>
      </c>
      <c r="BD490" s="190" t="str">
        <f t="shared" si="498"/>
        <v>BD$18</v>
      </c>
      <c r="BE490" s="190" t="str">
        <f t="shared" si="498"/>
        <v>BE$18</v>
      </c>
      <c r="BF490" s="190" t="str">
        <f t="shared" si="498"/>
        <v>BF$18</v>
      </c>
      <c r="BG490" s="190" t="str">
        <f t="shared" si="498"/>
        <v>BG$18</v>
      </c>
      <c r="BH490" s="190" t="str">
        <f t="shared" si="498"/>
        <v>BH$18</v>
      </c>
      <c r="BI490" s="190" t="str">
        <f t="shared" si="498"/>
        <v>BI$18</v>
      </c>
      <c r="BJ490" s="190" t="str">
        <f t="shared" si="498"/>
        <v>BJ$18</v>
      </c>
      <c r="BK490" s="190" t="str">
        <f t="shared" si="498"/>
        <v>BK$18</v>
      </c>
      <c r="BL490" s="190" t="str">
        <f t="shared" si="498"/>
        <v>BL$18</v>
      </c>
      <c r="BM490" s="190" t="str">
        <f t="shared" si="498"/>
        <v>BM$18</v>
      </c>
      <c r="BN490" s="190" t="str">
        <f t="shared" si="498"/>
        <v>BN$18</v>
      </c>
      <c r="BO490" s="190" t="str">
        <f t="shared" si="498"/>
        <v>BO$18</v>
      </c>
      <c r="BP490" s="190" t="str">
        <f t="shared" si="498"/>
        <v>BP$18</v>
      </c>
      <c r="BQ490" s="190" t="str">
        <f t="shared" si="498"/>
        <v>BQ$18</v>
      </c>
      <c r="BR490" s="190" t="str">
        <f t="shared" si="498"/>
        <v>BR$18</v>
      </c>
      <c r="BS490" s="190" t="str">
        <f t="shared" si="498"/>
        <v>BS$18</v>
      </c>
      <c r="BT490" s="190" t="str">
        <f t="shared" si="498"/>
        <v>BT$18</v>
      </c>
      <c r="BU490" s="190" t="str">
        <f t="shared" si="498"/>
        <v>BU$18</v>
      </c>
      <c r="BV490" s="190" t="str">
        <f t="shared" si="498"/>
        <v>BV$18</v>
      </c>
      <c r="BW490" s="190" t="str">
        <f t="shared" si="498"/>
        <v>BW$18</v>
      </c>
      <c r="BX490" s="190" t="str">
        <f t="shared" si="498"/>
        <v>BX$18</v>
      </c>
      <c r="BY490" s="190" t="str">
        <f t="shared" si="498"/>
        <v>BY$18</v>
      </c>
      <c r="BZ490" s="190" t="str">
        <f t="shared" si="498"/>
        <v>BZ$18</v>
      </c>
      <c r="CA490" s="190" t="str">
        <f t="shared" si="498"/>
        <v>CA$18</v>
      </c>
      <c r="CB490" s="190" t="str">
        <f t="shared" si="498"/>
        <v>CB$18</v>
      </c>
      <c r="CC490" s="190" t="str">
        <f t="shared" si="498"/>
        <v>CC$18</v>
      </c>
      <c r="CD490" s="190" t="str">
        <f t="shared" si="498"/>
        <v>CD$18</v>
      </c>
      <c r="CE490" s="190" t="str">
        <f t="shared" ref="CE490:CL490" si="499">CE$22</f>
        <v>CE$18</v>
      </c>
      <c r="CF490" s="190" t="str">
        <f t="shared" si="499"/>
        <v>CF$18</v>
      </c>
      <c r="CG490" s="190" t="str">
        <f t="shared" si="499"/>
        <v>CG$18</v>
      </c>
      <c r="CH490" s="190" t="str">
        <f t="shared" si="499"/>
        <v>CH$18</v>
      </c>
      <c r="CI490" s="190" t="str">
        <f t="shared" si="499"/>
        <v>CI$18</v>
      </c>
      <c r="CJ490" s="190" t="str">
        <f t="shared" si="499"/>
        <v>CJ$18</v>
      </c>
      <c r="CK490" s="190" t="str">
        <f t="shared" si="499"/>
        <v>CK$18</v>
      </c>
      <c r="CL490" s="190" t="str">
        <f t="shared" si="499"/>
        <v>CL$18</v>
      </c>
      <c r="CN490" s="201"/>
      <c r="CO490" s="190" t="str">
        <f t="shared" ref="CO490:DL490" si="500">CO$22</f>
        <v>CO$18</v>
      </c>
      <c r="CP490" s="190" t="str">
        <f t="shared" si="500"/>
        <v>CP$18</v>
      </c>
      <c r="CQ490" s="190" t="str">
        <f t="shared" si="500"/>
        <v>CQ$18</v>
      </c>
      <c r="CR490" s="190" t="str">
        <f t="shared" si="500"/>
        <v>CR$18</v>
      </c>
      <c r="CS490" s="190" t="str">
        <f t="shared" si="500"/>
        <v>CS$18</v>
      </c>
      <c r="CT490" s="190" t="str">
        <f t="shared" si="500"/>
        <v>CT$18</v>
      </c>
      <c r="CU490" s="190" t="str">
        <f t="shared" si="500"/>
        <v>CU$18</v>
      </c>
      <c r="CV490" s="190" t="str">
        <f t="shared" si="500"/>
        <v>CV$18</v>
      </c>
      <c r="CW490" s="190" t="str">
        <f t="shared" si="500"/>
        <v>CW$18</v>
      </c>
      <c r="CX490" s="190" t="str">
        <f t="shared" si="500"/>
        <v>CX$18</v>
      </c>
      <c r="CY490" s="190" t="str">
        <f t="shared" si="500"/>
        <v>CY$18</v>
      </c>
      <c r="CZ490" s="190" t="str">
        <f t="shared" si="500"/>
        <v>CZ$18</v>
      </c>
      <c r="DA490" s="190" t="str">
        <f t="shared" si="500"/>
        <v>DA$18</v>
      </c>
      <c r="DB490" s="190" t="str">
        <f t="shared" si="500"/>
        <v>DB$18</v>
      </c>
      <c r="DC490" s="190" t="str">
        <f t="shared" si="500"/>
        <v>DC$18</v>
      </c>
      <c r="DD490" s="190" t="str">
        <f t="shared" si="500"/>
        <v>DD$18</v>
      </c>
      <c r="DE490" s="190" t="str">
        <f t="shared" si="500"/>
        <v>DE$18</v>
      </c>
      <c r="DF490" s="190" t="str">
        <f t="shared" si="500"/>
        <v>DF$18</v>
      </c>
      <c r="DG490" s="190" t="str">
        <f t="shared" si="500"/>
        <v>DG$18</v>
      </c>
      <c r="DH490" s="190" t="str">
        <f t="shared" si="500"/>
        <v>DH$18</v>
      </c>
      <c r="DI490" s="190" t="str">
        <f t="shared" si="500"/>
        <v>DI$18</v>
      </c>
      <c r="DJ490" s="190" t="str">
        <f t="shared" si="500"/>
        <v>DJ$18</v>
      </c>
      <c r="DK490" s="190" t="str">
        <f t="shared" si="500"/>
        <v>DK$18</v>
      </c>
      <c r="DL490" s="190" t="str">
        <f t="shared" si="500"/>
        <v>DL$18</v>
      </c>
    </row>
    <row r="491" spans="1:116" x14ac:dyDescent="0.4">
      <c r="A491" s="174"/>
      <c r="E491" s="8"/>
      <c r="G491" s="175" t="s">
        <v>464</v>
      </c>
      <c r="H491" s="200"/>
      <c r="I491" s="201"/>
      <c r="J491" s="201"/>
      <c r="K491" s="202"/>
      <c r="L491" s="202"/>
      <c r="M491" s="202"/>
      <c r="N491" s="202"/>
      <c r="O491" s="202"/>
      <c r="P491" s="202"/>
      <c r="R491" s="202"/>
      <c r="S491" s="190" t="str">
        <f t="shared" ref="S491:CD491" si="501">S$23</f>
        <v>S$19</v>
      </c>
      <c r="T491" s="190" t="str">
        <f t="shared" si="501"/>
        <v>T$19</v>
      </c>
      <c r="U491" s="190" t="str">
        <f t="shared" si="501"/>
        <v>U$19</v>
      </c>
      <c r="V491" s="190" t="str">
        <f t="shared" si="501"/>
        <v>V$19</v>
      </c>
      <c r="W491" s="190" t="str">
        <f t="shared" si="501"/>
        <v>W$19</v>
      </c>
      <c r="X491" s="190" t="str">
        <f t="shared" si="501"/>
        <v>X$19</v>
      </c>
      <c r="Y491" s="190" t="str">
        <f t="shared" si="501"/>
        <v>Y$19</v>
      </c>
      <c r="Z491" s="190" t="str">
        <f t="shared" si="501"/>
        <v>Z$19</v>
      </c>
      <c r="AA491" s="190" t="str">
        <f t="shared" si="501"/>
        <v>AA$19</v>
      </c>
      <c r="AB491" s="190" t="str">
        <f t="shared" si="501"/>
        <v>AB$19</v>
      </c>
      <c r="AC491" s="190" t="str">
        <f t="shared" si="501"/>
        <v>AC$19</v>
      </c>
      <c r="AD491" s="190" t="str">
        <f t="shared" si="501"/>
        <v>AD$19</v>
      </c>
      <c r="AE491" s="190" t="str">
        <f t="shared" si="501"/>
        <v>AE$19</v>
      </c>
      <c r="AF491" s="190" t="str">
        <f t="shared" si="501"/>
        <v>AF$19</v>
      </c>
      <c r="AG491" s="190" t="str">
        <f t="shared" si="501"/>
        <v>AG$19</v>
      </c>
      <c r="AH491" s="190" t="str">
        <f t="shared" si="501"/>
        <v>AH$19</v>
      </c>
      <c r="AI491" s="190" t="str">
        <f t="shared" si="501"/>
        <v>AI$19</v>
      </c>
      <c r="AJ491" s="190" t="str">
        <f t="shared" si="501"/>
        <v>AJ$19</v>
      </c>
      <c r="AK491" s="190" t="str">
        <f t="shared" si="501"/>
        <v>AK$19</v>
      </c>
      <c r="AL491" s="190" t="str">
        <f t="shared" si="501"/>
        <v>AL$19</v>
      </c>
      <c r="AM491" s="190" t="str">
        <f t="shared" si="501"/>
        <v>AM$19</v>
      </c>
      <c r="AN491" s="190" t="str">
        <f t="shared" si="501"/>
        <v>AN$19</v>
      </c>
      <c r="AO491" s="190" t="str">
        <f t="shared" si="501"/>
        <v>AO$19</v>
      </c>
      <c r="AP491" s="190" t="str">
        <f t="shared" si="501"/>
        <v>AP$19</v>
      </c>
      <c r="AQ491" s="190" t="str">
        <f t="shared" si="501"/>
        <v>AQ$19</v>
      </c>
      <c r="AR491" s="190" t="str">
        <f t="shared" si="501"/>
        <v>AR$19</v>
      </c>
      <c r="AS491" s="190" t="str">
        <f t="shared" si="501"/>
        <v>AS$19</v>
      </c>
      <c r="AT491" s="190" t="str">
        <f t="shared" si="501"/>
        <v>AT$19</v>
      </c>
      <c r="AU491" s="190" t="str">
        <f t="shared" si="501"/>
        <v>AU$19</v>
      </c>
      <c r="AV491" s="190" t="str">
        <f t="shared" si="501"/>
        <v>AV$19</v>
      </c>
      <c r="AW491" s="190" t="str">
        <f t="shared" si="501"/>
        <v>AW$19</v>
      </c>
      <c r="AX491" s="190" t="str">
        <f t="shared" si="501"/>
        <v>AX$19</v>
      </c>
      <c r="AY491" s="190" t="str">
        <f t="shared" si="501"/>
        <v>AY$19</v>
      </c>
      <c r="AZ491" s="190" t="str">
        <f t="shared" si="501"/>
        <v>AZ$19</v>
      </c>
      <c r="BA491" s="190" t="str">
        <f t="shared" si="501"/>
        <v>BA$19</v>
      </c>
      <c r="BB491" s="190" t="str">
        <f t="shared" si="501"/>
        <v>BB$19</v>
      </c>
      <c r="BC491" s="190" t="str">
        <f t="shared" si="501"/>
        <v>BC$19</v>
      </c>
      <c r="BD491" s="190" t="str">
        <f t="shared" si="501"/>
        <v>BD$19</v>
      </c>
      <c r="BE491" s="190" t="str">
        <f t="shared" si="501"/>
        <v>BE$19</v>
      </c>
      <c r="BF491" s="190" t="str">
        <f t="shared" si="501"/>
        <v>BF$19</v>
      </c>
      <c r="BG491" s="190" t="str">
        <f t="shared" si="501"/>
        <v>BG$19</v>
      </c>
      <c r="BH491" s="190" t="str">
        <f t="shared" si="501"/>
        <v>BH$19</v>
      </c>
      <c r="BI491" s="190" t="str">
        <f t="shared" si="501"/>
        <v>BI$19</v>
      </c>
      <c r="BJ491" s="190" t="str">
        <f t="shared" si="501"/>
        <v>BJ$19</v>
      </c>
      <c r="BK491" s="190" t="str">
        <f t="shared" si="501"/>
        <v>BK$19</v>
      </c>
      <c r="BL491" s="190" t="str">
        <f t="shared" si="501"/>
        <v>BL$19</v>
      </c>
      <c r="BM491" s="190" t="str">
        <f t="shared" si="501"/>
        <v>BM$19</v>
      </c>
      <c r="BN491" s="190" t="str">
        <f t="shared" si="501"/>
        <v>BN$19</v>
      </c>
      <c r="BO491" s="190" t="str">
        <f t="shared" si="501"/>
        <v>BO$19</v>
      </c>
      <c r="BP491" s="190" t="str">
        <f t="shared" si="501"/>
        <v>BP$19</v>
      </c>
      <c r="BQ491" s="190" t="str">
        <f t="shared" si="501"/>
        <v>BQ$19</v>
      </c>
      <c r="BR491" s="190" t="str">
        <f t="shared" si="501"/>
        <v>BR$19</v>
      </c>
      <c r="BS491" s="190" t="str">
        <f t="shared" si="501"/>
        <v>BS$19</v>
      </c>
      <c r="BT491" s="190" t="str">
        <f t="shared" si="501"/>
        <v>BT$19</v>
      </c>
      <c r="BU491" s="190" t="str">
        <f t="shared" si="501"/>
        <v>BU$19</v>
      </c>
      <c r="BV491" s="190" t="str">
        <f t="shared" si="501"/>
        <v>BV$19</v>
      </c>
      <c r="BW491" s="190" t="str">
        <f t="shared" si="501"/>
        <v>BW$19</v>
      </c>
      <c r="BX491" s="190" t="str">
        <f t="shared" si="501"/>
        <v>BX$19</v>
      </c>
      <c r="BY491" s="190" t="str">
        <f t="shared" si="501"/>
        <v>BY$19</v>
      </c>
      <c r="BZ491" s="190" t="str">
        <f t="shared" si="501"/>
        <v>BZ$19</v>
      </c>
      <c r="CA491" s="190" t="str">
        <f t="shared" si="501"/>
        <v>CA$19</v>
      </c>
      <c r="CB491" s="190" t="str">
        <f t="shared" si="501"/>
        <v>CB$19</v>
      </c>
      <c r="CC491" s="190" t="str">
        <f t="shared" si="501"/>
        <v>CC$19</v>
      </c>
      <c r="CD491" s="190" t="str">
        <f t="shared" si="501"/>
        <v>CD$19</v>
      </c>
      <c r="CE491" s="190" t="str">
        <f t="shared" ref="CE491:CL491" si="502">CE$23</f>
        <v>CE$19</v>
      </c>
      <c r="CF491" s="190" t="str">
        <f t="shared" si="502"/>
        <v>CF$19</v>
      </c>
      <c r="CG491" s="190" t="str">
        <f t="shared" si="502"/>
        <v>CG$19</v>
      </c>
      <c r="CH491" s="190" t="str">
        <f t="shared" si="502"/>
        <v>CH$19</v>
      </c>
      <c r="CI491" s="190" t="str">
        <f t="shared" si="502"/>
        <v>CI$19</v>
      </c>
      <c r="CJ491" s="190" t="str">
        <f t="shared" si="502"/>
        <v>CJ$19</v>
      </c>
      <c r="CK491" s="190" t="str">
        <f t="shared" si="502"/>
        <v>CK$19</v>
      </c>
      <c r="CL491" s="190" t="str">
        <f t="shared" si="502"/>
        <v>CL$19</v>
      </c>
      <c r="CN491" s="201"/>
      <c r="CO491" s="190" t="str">
        <f t="shared" ref="CO491:DL491" si="503">CO$23</f>
        <v>CO$19</v>
      </c>
      <c r="CP491" s="190" t="str">
        <f t="shared" si="503"/>
        <v>CP$19</v>
      </c>
      <c r="CQ491" s="190" t="str">
        <f t="shared" si="503"/>
        <v>CQ$19</v>
      </c>
      <c r="CR491" s="190" t="str">
        <f t="shared" si="503"/>
        <v>CR$19</v>
      </c>
      <c r="CS491" s="190" t="str">
        <f t="shared" si="503"/>
        <v>CS$19</v>
      </c>
      <c r="CT491" s="190" t="str">
        <f t="shared" si="503"/>
        <v>CT$19</v>
      </c>
      <c r="CU491" s="190" t="str">
        <f t="shared" si="503"/>
        <v>CU$19</v>
      </c>
      <c r="CV491" s="190" t="str">
        <f t="shared" si="503"/>
        <v>CV$19</v>
      </c>
      <c r="CW491" s="190" t="str">
        <f t="shared" si="503"/>
        <v>CW$19</v>
      </c>
      <c r="CX491" s="190" t="str">
        <f t="shared" si="503"/>
        <v>CX$19</v>
      </c>
      <c r="CY491" s="190" t="str">
        <f t="shared" si="503"/>
        <v>CY$19</v>
      </c>
      <c r="CZ491" s="190" t="str">
        <f t="shared" si="503"/>
        <v>CZ$19</v>
      </c>
      <c r="DA491" s="190" t="str">
        <f t="shared" si="503"/>
        <v>DA$19</v>
      </c>
      <c r="DB491" s="190" t="str">
        <f t="shared" si="503"/>
        <v>DB$19</v>
      </c>
      <c r="DC491" s="190" t="str">
        <f t="shared" si="503"/>
        <v>DC$19</v>
      </c>
      <c r="DD491" s="190" t="str">
        <f t="shared" si="503"/>
        <v>DD$19</v>
      </c>
      <c r="DE491" s="190" t="str">
        <f t="shared" si="503"/>
        <v>DE$19</v>
      </c>
      <c r="DF491" s="190" t="str">
        <f t="shared" si="503"/>
        <v>DF$19</v>
      </c>
      <c r="DG491" s="190" t="str">
        <f t="shared" si="503"/>
        <v>DG$19</v>
      </c>
      <c r="DH491" s="190" t="str">
        <f t="shared" si="503"/>
        <v>DH$19</v>
      </c>
      <c r="DI491" s="190" t="str">
        <f t="shared" si="503"/>
        <v>DI$19</v>
      </c>
      <c r="DJ491" s="190" t="str">
        <f t="shared" si="503"/>
        <v>DJ$19</v>
      </c>
      <c r="DK491" s="190" t="str">
        <f t="shared" si="503"/>
        <v>DK$19</v>
      </c>
      <c r="DL491" s="190" t="str">
        <f t="shared" si="503"/>
        <v>DL$19</v>
      </c>
    </row>
    <row r="492" spans="1:116" x14ac:dyDescent="0.4">
      <c r="A492" s="48" t="s">
        <v>218</v>
      </c>
      <c r="B492" s="31" t="s">
        <v>81</v>
      </c>
      <c r="C492" s="31"/>
      <c r="D492" t="s">
        <v>841</v>
      </c>
      <c r="E492" s="8" t="str">
        <f t="shared" ref="E492:E497" si="504">ROW()&amp;" "&amp;D492</f>
        <v>492 SUBFREE-PV</v>
      </c>
      <c r="F492" t="s">
        <v>842</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841</v>
      </c>
      <c r="E493" s="8" t="str">
        <f t="shared" si="504"/>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841</v>
      </c>
      <c r="E494" s="8" t="str">
        <f t="shared" si="504"/>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841</v>
      </c>
      <c r="E495" s="8" t="str">
        <f t="shared" si="504"/>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841</v>
      </c>
      <c r="E496" s="8" t="str">
        <f t="shared" si="504"/>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5">R505</f>
        <v>0</v>
      </c>
      <c r="T496" s="76">
        <f ca="1">+S503</f>
        <v>4524.375</v>
      </c>
      <c r="U496" s="76">
        <f t="shared" ref="U496:CF496" ca="1" si="506">+T503</f>
        <v>8618.3688281249997</v>
      </c>
      <c r="V496" s="76">
        <f t="shared" ca="1" si="506"/>
        <v>12322.92149334961</v>
      </c>
      <c r="W496" s="76">
        <f t="shared" ca="1" si="506"/>
        <v>15675.078586294729</v>
      </c>
      <c r="X496" s="76">
        <f t="shared" ca="1" si="506"/>
        <v>18708.361735773444</v>
      </c>
      <c r="Y496" s="76">
        <f t="shared" ca="1" si="506"/>
        <v>21453.103825657996</v>
      </c>
      <c r="Z496" s="76">
        <f t="shared" ca="1" si="506"/>
        <v>23936.752324242279</v>
      </c>
      <c r="AA496" s="76">
        <f t="shared" ca="1" si="506"/>
        <v>26184.143759398736</v>
      </c>
      <c r="AB496" s="76">
        <f t="shared" ca="1" si="506"/>
        <v>28217.752084285934</v>
      </c>
      <c r="AC496" s="76">
        <f t="shared" ca="1" si="506"/>
        <v>30057.913417268235</v>
      </c>
      <c r="AD496" s="76">
        <f t="shared" ca="1" si="506"/>
        <v>31723.029403450601</v>
      </c>
      <c r="AE496" s="76">
        <f t="shared" ca="1" si="506"/>
        <v>33229.751231447357</v>
      </c>
      <c r="AF496" s="76">
        <f t="shared" ca="1" si="506"/>
        <v>34593.146145555933</v>
      </c>
      <c r="AG496" s="76">
        <f t="shared" ca="1" si="506"/>
        <v>35826.848118459922</v>
      </c>
      <c r="AH496" s="76">
        <f t="shared" ca="1" si="506"/>
        <v>36943.194191191425</v>
      </c>
      <c r="AI496" s="76">
        <f t="shared" ca="1" si="506"/>
        <v>37953.347843754345</v>
      </c>
      <c r="AJ496" s="76">
        <f t="shared" ca="1" si="506"/>
        <v>38867.410630117214</v>
      </c>
      <c r="AK496" s="76">
        <f t="shared" ca="1" si="506"/>
        <v>39694.523193927307</v>
      </c>
      <c r="AL496" s="76">
        <f t="shared" ca="1" si="506"/>
        <v>40442.956675104972</v>
      </c>
      <c r="AM496" s="76">
        <f t="shared" ca="1" si="506"/>
        <v>41120.195421385615</v>
      </c>
      <c r="AN496" s="76">
        <f t="shared" ca="1" si="506"/>
        <v>41733.011831926306</v>
      </c>
      <c r="AO496" s="76">
        <f t="shared" ca="1" si="506"/>
        <v>42287.534081414313</v>
      </c>
      <c r="AP496" s="76">
        <f t="shared" ca="1" si="506"/>
        <v>42789.307401919774</v>
      </c>
      <c r="AQ496" s="76">
        <f t="shared" ca="1" si="506"/>
        <v>43243.349535312154</v>
      </c>
      <c r="AR496" s="76">
        <f t="shared" ca="1" si="506"/>
        <v>43654.200910765583</v>
      </c>
      <c r="AS496" s="76">
        <f t="shared" ca="1" si="506"/>
        <v>44025.970049129006</v>
      </c>
      <c r="AT496" s="76">
        <f t="shared" ca="1" si="506"/>
        <v>44362.374648205616</v>
      </c>
      <c r="AU496" s="76">
        <f t="shared" ca="1" si="506"/>
        <v>44666.778759795052</v>
      </c>
      <c r="AV496" s="76">
        <f t="shared" ca="1" si="506"/>
        <v>44942.226430269548</v>
      </c>
      <c r="AW496" s="76">
        <f t="shared" ca="1" si="506"/>
        <v>45191.472141090162</v>
      </c>
      <c r="AX496" s="76">
        <f t="shared" ca="1" si="506"/>
        <v>45417.008353668956</v>
      </c>
      <c r="AY496" s="76">
        <f t="shared" ca="1" si="506"/>
        <v>45621.090434026199</v>
      </c>
      <c r="AZ496" s="76">
        <f t="shared" ca="1" si="506"/>
        <v>45805.759206489456</v>
      </c>
      <c r="BA496" s="76">
        <f t="shared" ca="1" si="506"/>
        <v>45972.861361972151</v>
      </c>
      <c r="BB496" s="76">
        <f t="shared" ca="1" si="506"/>
        <v>46124.067924914547</v>
      </c>
      <c r="BC496" s="76">
        <f t="shared" ca="1" si="506"/>
        <v>46260.890963557045</v>
      </c>
      <c r="BD496" s="76">
        <f t="shared" ca="1" si="506"/>
        <v>46384.698710648685</v>
      </c>
      <c r="BE496" s="76">
        <f t="shared" ca="1" si="506"/>
        <v>46496.729245798233</v>
      </c>
      <c r="BF496" s="76">
        <f t="shared" ca="1" si="506"/>
        <v>46598.102876291683</v>
      </c>
      <c r="BG496" s="76">
        <f t="shared" ca="1" si="506"/>
        <v>46689.833340184436</v>
      </c>
      <c r="BH496" s="76">
        <f t="shared" ca="1" si="506"/>
        <v>46772.837943699393</v>
      </c>
      <c r="BI496" s="76">
        <f t="shared" ca="1" si="506"/>
        <v>46847.946734304991</v>
      </c>
      <c r="BJ496" s="76">
        <f t="shared" ca="1" si="506"/>
        <v>46915.910801204227</v>
      </c>
      <c r="BK496" s="76">
        <f t="shared" ca="1" si="506"/>
        <v>46977.409786239674</v>
      </c>
      <c r="BL496" s="76">
        <f t="shared" ca="1" si="506"/>
        <v>47033.058680323622</v>
      </c>
      <c r="BM496" s="76">
        <f t="shared" ca="1" si="506"/>
        <v>47083.413973357841</v>
      </c>
      <c r="BN496" s="76">
        <f t="shared" ca="1" si="506"/>
        <v>47128.979219142173</v>
      </c>
      <c r="BO496" s="76">
        <f t="shared" ca="1" si="506"/>
        <v>47170.210070921268</v>
      </c>
      <c r="BP496" s="76">
        <f t="shared" ca="1" si="506"/>
        <v>47207.518837924887</v>
      </c>
      <c r="BQ496" s="76">
        <f t="shared" ca="1" si="506"/>
        <v>47241.278608467277</v>
      </c>
      <c r="BR496" s="76">
        <f t="shared" ca="1" si="506"/>
        <v>47271.826980836828</v>
      </c>
      <c r="BS496" s="76">
        <f t="shared" ca="1" si="506"/>
        <v>47299.469439284723</v>
      </c>
      <c r="BT496" s="76">
        <f t="shared" ca="1" si="506"/>
        <v>47324.482408872762</v>
      </c>
      <c r="BU496" s="76">
        <f t="shared" ca="1" si="506"/>
        <v>47347.116019728746</v>
      </c>
      <c r="BV496" s="76">
        <f t="shared" ca="1" si="506"/>
        <v>47367.596608352047</v>
      </c>
      <c r="BW496" s="76">
        <f t="shared" ca="1" si="506"/>
        <v>47386.128980982554</v>
      </c>
      <c r="BX496" s="76">
        <f t="shared" ca="1" si="506"/>
        <v>47402.898461666591</v>
      </c>
      <c r="BY496" s="76">
        <f t="shared" ca="1" si="506"/>
        <v>47418.072745500554</v>
      </c>
      <c r="BZ496" s="76">
        <f t="shared" ca="1" si="506"/>
        <v>47431.803575584818</v>
      </c>
      <c r="CA496" s="76">
        <f t="shared" ca="1" si="506"/>
        <v>47444.228260457319</v>
      </c>
      <c r="CB496" s="76">
        <f t="shared" ca="1" si="506"/>
        <v>47455.471047181316</v>
      </c>
      <c r="CC496" s="76">
        <f t="shared" ca="1" si="506"/>
        <v>47465.644363818188</v>
      </c>
      <c r="CD496" s="76">
        <f t="shared" ca="1" si="506"/>
        <v>47474.849943709982</v>
      </c>
      <c r="CE496" s="76">
        <f t="shared" ca="1" si="506"/>
        <v>47483.17984281457</v>
      </c>
      <c r="CF496" s="76">
        <f t="shared" ca="1" si="506"/>
        <v>47490.717360266834</v>
      </c>
      <c r="CG496" s="76">
        <f t="shared" ref="CG496:DL496" ca="1" si="507">+CF503</f>
        <v>47497.537871371453</v>
      </c>
      <c r="CH496" s="76">
        <f t="shared" ca="1" si="507"/>
        <v>47503.709581357245</v>
      </c>
      <c r="CI496" s="76">
        <f t="shared" ca="1" si="507"/>
        <v>47509.294207430641</v>
      </c>
      <c r="CJ496" s="76">
        <f t="shared" ca="1" si="507"/>
        <v>47514.347595948806</v>
      </c>
      <c r="CK496" s="76">
        <f t="shared" ca="1" si="507"/>
        <v>47518.920280884173</v>
      </c>
      <c r="CL496" s="76">
        <f t="shared" ca="1" si="507"/>
        <v>47523.057989165063</v>
      </c>
      <c r="CM496" s="76">
        <f t="shared" ca="1" si="507"/>
        <v>47526.802097945736</v>
      </c>
      <c r="CN496" s="76">
        <f t="shared" ca="1" si="507"/>
        <v>47526.802097945736</v>
      </c>
      <c r="CO496" s="76">
        <f t="shared" ca="1" si="507"/>
        <v>47526.802097945736</v>
      </c>
      <c r="CP496" s="76" t="e">
        <f t="shared" ca="1" si="507"/>
        <v>#N/A</v>
      </c>
      <c r="CQ496" s="76" t="e">
        <f t="shared" ca="1" si="507"/>
        <v>#N/A</v>
      </c>
      <c r="CR496" s="76" t="e">
        <f t="shared" ca="1" si="507"/>
        <v>#N/A</v>
      </c>
      <c r="CS496" s="76" t="e">
        <f t="shared" ca="1" si="507"/>
        <v>#N/A</v>
      </c>
      <c r="CT496" s="76" t="e">
        <f t="shared" ca="1" si="507"/>
        <v>#N/A</v>
      </c>
      <c r="CU496" s="76" t="e">
        <f t="shared" ca="1" si="507"/>
        <v>#N/A</v>
      </c>
      <c r="CV496" s="76" t="e">
        <f t="shared" ca="1" si="507"/>
        <v>#N/A</v>
      </c>
      <c r="CW496" s="76" t="e">
        <f t="shared" ca="1" si="507"/>
        <v>#N/A</v>
      </c>
      <c r="CX496" s="76" t="e">
        <f t="shared" ca="1" si="507"/>
        <v>#N/A</v>
      </c>
      <c r="CY496" s="76" t="e">
        <f t="shared" ca="1" si="507"/>
        <v>#N/A</v>
      </c>
      <c r="CZ496" s="76" t="e">
        <f t="shared" ca="1" si="507"/>
        <v>#N/A</v>
      </c>
      <c r="DA496" s="76" t="e">
        <f t="shared" ca="1" si="507"/>
        <v>#N/A</v>
      </c>
      <c r="DB496" s="76" t="e">
        <f t="shared" ca="1" si="507"/>
        <v>#N/A</v>
      </c>
      <c r="DC496" s="76" t="e">
        <f t="shared" ca="1" si="507"/>
        <v>#N/A</v>
      </c>
      <c r="DD496" s="76" t="e">
        <f t="shared" ca="1" si="507"/>
        <v>#N/A</v>
      </c>
      <c r="DE496" s="76" t="e">
        <f t="shared" ca="1" si="507"/>
        <v>#N/A</v>
      </c>
      <c r="DF496" s="76" t="e">
        <f t="shared" ca="1" si="507"/>
        <v>#N/A</v>
      </c>
      <c r="DG496" s="76" t="e">
        <f t="shared" ca="1" si="507"/>
        <v>#N/A</v>
      </c>
      <c r="DH496" s="76" t="e">
        <f t="shared" ca="1" si="507"/>
        <v>#N/A</v>
      </c>
      <c r="DI496" s="76" t="e">
        <f t="shared" ca="1" si="507"/>
        <v>#N/A</v>
      </c>
      <c r="DJ496" s="76" t="e">
        <f t="shared" ca="1" si="507"/>
        <v>#N/A</v>
      </c>
      <c r="DK496" s="76" t="e">
        <f t="shared" ca="1" si="507"/>
        <v>#N/A</v>
      </c>
      <c r="DL496" s="76" t="e">
        <f t="shared" ca="1" si="507"/>
        <v>#N/A</v>
      </c>
    </row>
    <row r="497" spans="2:116" x14ac:dyDescent="0.4">
      <c r="B497" s="6"/>
      <c r="C497" s="6"/>
      <c r="D497" t="s">
        <v>841</v>
      </c>
      <c r="E497" s="8" t="str">
        <f t="shared" si="504"/>
        <v>497 SUBFREE-PV</v>
      </c>
      <c r="G497" s="158" t="s">
        <v>72</v>
      </c>
      <c r="K497" s="34">
        <f t="shared" ref="K497:P497" ca="1" si="508">SUMIF($3:$3,K$2,497:497)</f>
        <v>60000</v>
      </c>
      <c r="L497" s="34">
        <f t="shared" ca="1" si="508"/>
        <v>60000</v>
      </c>
      <c r="M497" s="34">
        <f t="shared" ca="1" si="508"/>
        <v>60000</v>
      </c>
      <c r="N497" s="34">
        <f t="shared" ca="1" si="508"/>
        <v>60000</v>
      </c>
      <c r="O497" s="34">
        <f t="shared" ca="1" si="508"/>
        <v>60000</v>
      </c>
      <c r="P497" s="34">
        <f t="shared" ca="1" si="508"/>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841</v>
      </c>
      <c r="E498" s="8" t="str">
        <f>ROW()&amp;" "&amp;D498</f>
        <v>498 SUBFREE-PV</v>
      </c>
      <c r="G498" s="145" t="s">
        <v>838</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841</v>
      </c>
      <c r="E499" s="8" t="str">
        <f t="shared" ref="E499:E525" si="509">ROW()&amp;" "&amp;D499</f>
        <v>499 SUBFREE-PV</v>
      </c>
      <c r="G499" s="158" t="s">
        <v>837</v>
      </c>
      <c r="K499" s="34">
        <f t="shared" ref="K499:P500" ca="1" si="510">SUMIF($3:$3,K$2,499:499)</f>
        <v>-14071.090022892329</v>
      </c>
      <c r="L499" s="34">
        <f t="shared" ca="1" si="510"/>
        <v>-26274.061338310225</v>
      </c>
      <c r="M499" s="34">
        <f t="shared" ca="1" si="510"/>
        <v>-29951.357987781921</v>
      </c>
      <c r="N499" s="34">
        <f t="shared" ca="1" si="510"/>
        <v>-31059.490613737602</v>
      </c>
      <c r="O499" s="34">
        <f t="shared" ca="1" si="510"/>
        <v>-31393.420136906148</v>
      </c>
      <c r="P499" s="34">
        <f t="shared" ca="1" si="510"/>
        <v>-31494.047917220283</v>
      </c>
      <c r="R499" s="15"/>
      <c r="S499" s="76">
        <f ca="1">-+SUM(S496:S497)*S498</f>
        <v>-250</v>
      </c>
      <c r="T499" s="76">
        <f t="shared" ref="T499:CE499" ca="1" si="511">-+SUM(T496:T497)*T498</f>
        <v>-476.21875</v>
      </c>
      <c r="U499" s="76">
        <f t="shared" ca="1" si="511"/>
        <v>-680.91844140625005</v>
      </c>
      <c r="V499" s="76">
        <f t="shared" ca="1" si="511"/>
        <v>-866.14607466748066</v>
      </c>
      <c r="W499" s="76">
        <f t="shared" ca="1" si="511"/>
        <v>-1033.7539293147365</v>
      </c>
      <c r="X499" s="76">
        <f t="shared" ca="1" si="511"/>
        <v>-1185.4180867886723</v>
      </c>
      <c r="Y499" s="76">
        <f t="shared" ca="1" si="511"/>
        <v>-1322.6551912829</v>
      </c>
      <c r="Z499" s="76">
        <f t="shared" ca="1" si="511"/>
        <v>-1446.837616212114</v>
      </c>
      <c r="AA499" s="76">
        <f t="shared" ca="1" si="511"/>
        <v>-1559.207187969937</v>
      </c>
      <c r="AB499" s="76">
        <f t="shared" ca="1" si="511"/>
        <v>-1660.887604214297</v>
      </c>
      <c r="AC499" s="76">
        <f t="shared" ca="1" si="511"/>
        <v>-1752.8956708634121</v>
      </c>
      <c r="AD499" s="76">
        <f t="shared" ca="1" si="511"/>
        <v>-1836.15147017253</v>
      </c>
      <c r="AE499" s="76">
        <f t="shared" ca="1" si="511"/>
        <v>-1911.4875615723679</v>
      </c>
      <c r="AF499" s="76">
        <f t="shared" ca="1" si="511"/>
        <v>-1979.6573072777967</v>
      </c>
      <c r="AG499" s="76">
        <f t="shared" ca="1" si="511"/>
        <v>-2041.3424059229962</v>
      </c>
      <c r="AH499" s="76">
        <f t="shared" ca="1" si="511"/>
        <v>-2097.1597095595712</v>
      </c>
      <c r="AI499" s="76">
        <f t="shared" ca="1" si="511"/>
        <v>-2147.6673921877173</v>
      </c>
      <c r="AJ499" s="76">
        <f t="shared" ca="1" si="511"/>
        <v>-2193.370531505861</v>
      </c>
      <c r="AK499" s="76">
        <f t="shared" ca="1" si="511"/>
        <v>-2234.7261596963654</v>
      </c>
      <c r="AL499" s="76">
        <f t="shared" ca="1" si="511"/>
        <v>-2272.1478337552485</v>
      </c>
      <c r="AM499" s="76">
        <f t="shared" ca="1" si="511"/>
        <v>-2306.0097710692808</v>
      </c>
      <c r="AN499" s="76">
        <f t="shared" ca="1" si="511"/>
        <v>-2336.6505915963153</v>
      </c>
      <c r="AO499" s="76">
        <f t="shared" ca="1" si="511"/>
        <v>-2364.3767040707157</v>
      </c>
      <c r="AP499" s="76">
        <f t="shared" ca="1" si="511"/>
        <v>-2389.4653700959889</v>
      </c>
      <c r="AQ499" s="76">
        <f t="shared" ca="1" si="511"/>
        <v>-2412.1674767656077</v>
      </c>
      <c r="AR499" s="76">
        <f t="shared" ca="1" si="511"/>
        <v>-2432.7100455382792</v>
      </c>
      <c r="AS499" s="76">
        <f t="shared" ca="1" si="511"/>
        <v>-2451.2985024564505</v>
      </c>
      <c r="AT499" s="76">
        <f t="shared" ca="1" si="511"/>
        <v>-2468.1187324102812</v>
      </c>
      <c r="AU499" s="76">
        <f t="shared" ca="1" si="511"/>
        <v>-2483.3389379897526</v>
      </c>
      <c r="AV499" s="76">
        <f t="shared" ca="1" si="511"/>
        <v>-2497.1113215134774</v>
      </c>
      <c r="AW499" s="76">
        <f t="shared" ca="1" si="511"/>
        <v>-2509.5736070545081</v>
      </c>
      <c r="AX499" s="76">
        <f t="shared" ca="1" si="511"/>
        <v>-2520.8504176834481</v>
      </c>
      <c r="AY499" s="76">
        <f t="shared" ca="1" si="511"/>
        <v>-2531.05452170131</v>
      </c>
      <c r="AZ499" s="76">
        <f t="shared" ca="1" si="511"/>
        <v>-2540.2879603244728</v>
      </c>
      <c r="BA499" s="76">
        <f t="shared" ca="1" si="511"/>
        <v>-2548.6430680986077</v>
      </c>
      <c r="BB499" s="76">
        <f t="shared" ca="1" si="511"/>
        <v>-2556.2033962457276</v>
      </c>
      <c r="BC499" s="76">
        <f t="shared" ca="1" si="511"/>
        <v>-2563.0445481778524</v>
      </c>
      <c r="BD499" s="76">
        <f t="shared" ca="1" si="511"/>
        <v>-2569.2349355324345</v>
      </c>
      <c r="BE499" s="76">
        <f t="shared" ca="1" si="511"/>
        <v>-2574.8364622899117</v>
      </c>
      <c r="BF499" s="76">
        <f t="shared" ca="1" si="511"/>
        <v>-2579.9051438145843</v>
      </c>
      <c r="BG499" s="76">
        <f t="shared" ca="1" si="511"/>
        <v>-2584.4916670092221</v>
      </c>
      <c r="BH499" s="76">
        <f t="shared" ca="1" si="511"/>
        <v>-2588.6418971849698</v>
      </c>
      <c r="BI499" s="76">
        <f t="shared" ca="1" si="511"/>
        <v>-2592.3973367152498</v>
      </c>
      <c r="BJ499" s="76">
        <f t="shared" ca="1" si="511"/>
        <v>-2595.7955400602114</v>
      </c>
      <c r="BK499" s="76">
        <f t="shared" ca="1" si="511"/>
        <v>-2598.8704893119839</v>
      </c>
      <c r="BL499" s="76">
        <f t="shared" ca="1" si="511"/>
        <v>-2601.6529340161815</v>
      </c>
      <c r="BM499" s="76">
        <f t="shared" ca="1" si="511"/>
        <v>-2604.1706986678923</v>
      </c>
      <c r="BN499" s="76">
        <f t="shared" ca="1" si="511"/>
        <v>-2606.4489609571087</v>
      </c>
      <c r="BO499" s="76">
        <f t="shared" ca="1" si="511"/>
        <v>-2608.5105035460638</v>
      </c>
      <c r="BP499" s="76">
        <f t="shared" ca="1" si="511"/>
        <v>-2610.3759418962445</v>
      </c>
      <c r="BQ499" s="76">
        <f t="shared" ca="1" si="511"/>
        <v>-2612.0639304233641</v>
      </c>
      <c r="BR499" s="76">
        <f t="shared" ca="1" si="511"/>
        <v>-2613.5913490418416</v>
      </c>
      <c r="BS499" s="76">
        <f t="shared" ca="1" si="511"/>
        <v>-2614.9734719642365</v>
      </c>
      <c r="BT499" s="76">
        <f t="shared" ca="1" si="511"/>
        <v>-2616.2241204436382</v>
      </c>
      <c r="BU499" s="76">
        <f t="shared" ca="1" si="511"/>
        <v>-2617.3558009864373</v>
      </c>
      <c r="BV499" s="76">
        <f t="shared" ca="1" si="511"/>
        <v>-2618.3798304176025</v>
      </c>
      <c r="BW499" s="76">
        <f t="shared" ca="1" si="511"/>
        <v>-2619.3064490491279</v>
      </c>
      <c r="BX499" s="76">
        <f t="shared" ca="1" si="511"/>
        <v>-2620.1449230833296</v>
      </c>
      <c r="BY499" s="76">
        <f t="shared" ca="1" si="511"/>
        <v>-2620.9036372750279</v>
      </c>
      <c r="BZ499" s="76">
        <f t="shared" ca="1" si="511"/>
        <v>-2621.5901787792409</v>
      </c>
      <c r="CA499" s="76">
        <f t="shared" ca="1" si="511"/>
        <v>-2622.2114130228661</v>
      </c>
      <c r="CB499" s="76">
        <f t="shared" ca="1" si="511"/>
        <v>-2622.7735523590659</v>
      </c>
      <c r="CC499" s="76">
        <f t="shared" ca="1" si="511"/>
        <v>-2623.2822181909096</v>
      </c>
      <c r="CD499" s="76">
        <f t="shared" ca="1" si="511"/>
        <v>-2623.7424971854994</v>
      </c>
      <c r="CE499" s="76">
        <f t="shared" ca="1" si="511"/>
        <v>-2624.1589921407285</v>
      </c>
      <c r="CF499" s="76">
        <f t="shared" ref="CF499:DL499" ca="1" si="512">-+SUM(CF496:CF497)*CF498</f>
        <v>-2624.5358680133418</v>
      </c>
      <c r="CG499" s="76">
        <f t="shared" ca="1" si="512"/>
        <v>-2624.876893568573</v>
      </c>
      <c r="CH499" s="76">
        <f t="shared" ca="1" si="512"/>
        <v>-2625.1854790678626</v>
      </c>
      <c r="CI499" s="76">
        <f t="shared" ca="1" si="512"/>
        <v>-2625.4647103715324</v>
      </c>
      <c r="CJ499" s="76">
        <f t="shared" ca="1" si="512"/>
        <v>-2625.7173797974406</v>
      </c>
      <c r="CK499" s="76">
        <f t="shared" ca="1" si="512"/>
        <v>-2625.9460140442088</v>
      </c>
      <c r="CL499" s="76">
        <f t="shared" ca="1" si="512"/>
        <v>-2626.1528994582532</v>
      </c>
      <c r="CM499" s="76">
        <f t="shared" ca="1" si="512"/>
        <v>0</v>
      </c>
      <c r="CN499" s="76">
        <f t="shared" ca="1" si="512"/>
        <v>0</v>
      </c>
      <c r="CO499" s="76" t="e">
        <f t="shared" ca="1" si="512"/>
        <v>#N/A</v>
      </c>
      <c r="CP499" s="76" t="e">
        <f t="shared" ca="1" si="512"/>
        <v>#N/A</v>
      </c>
      <c r="CQ499" s="76" t="e">
        <f t="shared" ca="1" si="512"/>
        <v>#N/A</v>
      </c>
      <c r="CR499" s="76" t="e">
        <f t="shared" ca="1" si="512"/>
        <v>#N/A</v>
      </c>
      <c r="CS499" s="76" t="e">
        <f t="shared" ca="1" si="512"/>
        <v>#N/A</v>
      </c>
      <c r="CT499" s="76" t="e">
        <f t="shared" ca="1" si="512"/>
        <v>#N/A</v>
      </c>
      <c r="CU499" s="76" t="e">
        <f t="shared" ca="1" si="512"/>
        <v>#N/A</v>
      </c>
      <c r="CV499" s="76" t="e">
        <f t="shared" ca="1" si="512"/>
        <v>#N/A</v>
      </c>
      <c r="CW499" s="76" t="e">
        <f t="shared" ca="1" si="512"/>
        <v>#N/A</v>
      </c>
      <c r="CX499" s="76" t="e">
        <f t="shared" ca="1" si="512"/>
        <v>#N/A</v>
      </c>
      <c r="CY499" s="76" t="e">
        <f t="shared" ca="1" si="512"/>
        <v>#N/A</v>
      </c>
      <c r="CZ499" s="76" t="e">
        <f t="shared" ca="1" si="512"/>
        <v>#N/A</v>
      </c>
      <c r="DA499" s="76" t="e">
        <f t="shared" ca="1" si="512"/>
        <v>#N/A</v>
      </c>
      <c r="DB499" s="76" t="e">
        <f t="shared" ca="1" si="512"/>
        <v>#N/A</v>
      </c>
      <c r="DC499" s="76" t="e">
        <f t="shared" ca="1" si="512"/>
        <v>#N/A</v>
      </c>
      <c r="DD499" s="76" t="e">
        <f t="shared" ca="1" si="512"/>
        <v>#N/A</v>
      </c>
      <c r="DE499" s="76" t="e">
        <f t="shared" ca="1" si="512"/>
        <v>#N/A</v>
      </c>
      <c r="DF499" s="76" t="e">
        <f t="shared" ca="1" si="512"/>
        <v>#N/A</v>
      </c>
      <c r="DG499" s="76" t="e">
        <f t="shared" ca="1" si="512"/>
        <v>#N/A</v>
      </c>
      <c r="DH499" s="76" t="e">
        <f t="shared" ca="1" si="512"/>
        <v>#N/A</v>
      </c>
      <c r="DI499" s="76" t="e">
        <f t="shared" ca="1" si="512"/>
        <v>#N/A</v>
      </c>
      <c r="DJ499" s="76" t="e">
        <f t="shared" ca="1" si="512"/>
        <v>#N/A</v>
      </c>
      <c r="DK499" s="76" t="e">
        <f t="shared" ca="1" si="512"/>
        <v>#N/A</v>
      </c>
      <c r="DL499" s="76" t="e">
        <f t="shared" ca="1" si="512"/>
        <v>#N/A</v>
      </c>
    </row>
    <row r="500" spans="2:116" x14ac:dyDescent="0.4">
      <c r="D500" t="s">
        <v>841</v>
      </c>
      <c r="E500" s="8" t="str">
        <f t="shared" si="509"/>
        <v>500 SUBFREE-PV</v>
      </c>
      <c r="G500" s="158" t="s">
        <v>840</v>
      </c>
      <c r="K500" s="34">
        <f t="shared" ca="1" si="510"/>
        <v>703.55450114461655</v>
      </c>
      <c r="L500" s="34">
        <f t="shared" ca="1" si="510"/>
        <v>1313.7030669155113</v>
      </c>
      <c r="M500" s="34">
        <f t="shared" ca="1" si="510"/>
        <v>1497.5678993890963</v>
      </c>
      <c r="N500" s="34">
        <f t="shared" ca="1" si="510"/>
        <v>1552.9745306868806</v>
      </c>
      <c r="O500" s="34">
        <f t="shared" ca="1" si="510"/>
        <v>1569.6710068453081</v>
      </c>
      <c r="P500" s="34">
        <f t="shared" ca="1" si="510"/>
        <v>1574.7023958610139</v>
      </c>
      <c r="R500" s="15"/>
      <c r="S500" s="76">
        <f ca="1">-S510</f>
        <v>12.5</v>
      </c>
      <c r="T500" s="76">
        <f t="shared" ref="T500:CE500" ca="1" si="513">-T510</f>
        <v>23.810937500000001</v>
      </c>
      <c r="U500" s="76">
        <f t="shared" ca="1" si="513"/>
        <v>34.045922070312507</v>
      </c>
      <c r="V500" s="76">
        <f t="shared" ca="1" si="513"/>
        <v>43.307303733374034</v>
      </c>
      <c r="W500" s="76">
        <f t="shared" ca="1" si="513"/>
        <v>51.687696465736828</v>
      </c>
      <c r="X500" s="76">
        <f t="shared" ca="1" si="513"/>
        <v>59.270904339433621</v>
      </c>
      <c r="Y500" s="76">
        <f t="shared" ca="1" si="513"/>
        <v>66.132759564145005</v>
      </c>
      <c r="Z500" s="76">
        <f t="shared" ca="1" si="513"/>
        <v>72.341880810605701</v>
      </c>
      <c r="AA500" s="76">
        <f t="shared" ca="1" si="513"/>
        <v>77.960359398496848</v>
      </c>
      <c r="AB500" s="76">
        <f t="shared" ca="1" si="513"/>
        <v>83.044380210714849</v>
      </c>
      <c r="AC500" s="76">
        <f t="shared" ca="1" si="513"/>
        <v>87.644783543170604</v>
      </c>
      <c r="AD500" s="76">
        <f t="shared" ca="1" si="513"/>
        <v>91.807573508626504</v>
      </c>
      <c r="AE500" s="76">
        <f t="shared" ca="1" si="513"/>
        <v>95.574378078618395</v>
      </c>
      <c r="AF500" s="76">
        <f t="shared" ca="1" si="513"/>
        <v>98.982865363889843</v>
      </c>
      <c r="AG500" s="76">
        <f t="shared" ca="1" si="513"/>
        <v>102.06712029614982</v>
      </c>
      <c r="AH500" s="76">
        <f t="shared" ca="1" si="513"/>
        <v>104.85798547797856</v>
      </c>
      <c r="AI500" s="76">
        <f t="shared" ca="1" si="513"/>
        <v>107.38336960938587</v>
      </c>
      <c r="AJ500" s="76">
        <f t="shared" ca="1" si="513"/>
        <v>109.66852657529306</v>
      </c>
      <c r="AK500" s="76">
        <f t="shared" ca="1" si="513"/>
        <v>111.73630798481827</v>
      </c>
      <c r="AL500" s="76">
        <f t="shared" ca="1" si="513"/>
        <v>113.60739168776243</v>
      </c>
      <c r="AM500" s="76">
        <f t="shared" ca="1" si="513"/>
        <v>115.30048855346405</v>
      </c>
      <c r="AN500" s="76">
        <f t="shared" ca="1" si="513"/>
        <v>116.83252957981577</v>
      </c>
      <c r="AO500" s="76">
        <f t="shared" ca="1" si="513"/>
        <v>118.21883520353579</v>
      </c>
      <c r="AP500" s="76">
        <f t="shared" ca="1" si="513"/>
        <v>119.47326850479945</v>
      </c>
      <c r="AQ500" s="76">
        <f t="shared" ca="1" si="513"/>
        <v>120.60837383828039</v>
      </c>
      <c r="AR500" s="76">
        <f t="shared" ca="1" si="513"/>
        <v>121.63550227691397</v>
      </c>
      <c r="AS500" s="76">
        <f t="shared" ca="1" si="513"/>
        <v>122.56492512282253</v>
      </c>
      <c r="AT500" s="76">
        <f t="shared" ca="1" si="513"/>
        <v>123.40593662051407</v>
      </c>
      <c r="AU500" s="76">
        <f t="shared" ca="1" si="513"/>
        <v>124.16694689948764</v>
      </c>
      <c r="AV500" s="76">
        <f t="shared" ca="1" si="513"/>
        <v>124.85556607567388</v>
      </c>
      <c r="AW500" s="76">
        <f t="shared" ca="1" si="513"/>
        <v>125.47868035272541</v>
      </c>
      <c r="AX500" s="76">
        <f t="shared" ca="1" si="513"/>
        <v>126.0425208841724</v>
      </c>
      <c r="AY500" s="76">
        <f t="shared" ca="1" si="513"/>
        <v>126.5527260850655</v>
      </c>
      <c r="AZ500" s="76">
        <f t="shared" ca="1" si="513"/>
        <v>127.01439801622365</v>
      </c>
      <c r="BA500" s="76">
        <f t="shared" ca="1" si="513"/>
        <v>127.43215340493039</v>
      </c>
      <c r="BB500" s="76">
        <f t="shared" ca="1" si="513"/>
        <v>127.81016981228639</v>
      </c>
      <c r="BC500" s="76">
        <f t="shared" ca="1" si="513"/>
        <v>128.15222740889263</v>
      </c>
      <c r="BD500" s="76">
        <f t="shared" ca="1" si="513"/>
        <v>128.46174677662174</v>
      </c>
      <c r="BE500" s="76">
        <f t="shared" ca="1" si="513"/>
        <v>128.74182311449559</v>
      </c>
      <c r="BF500" s="76">
        <f t="shared" ca="1" si="513"/>
        <v>128.99525719072923</v>
      </c>
      <c r="BG500" s="76">
        <f t="shared" ca="1" si="513"/>
        <v>129.2245833504611</v>
      </c>
      <c r="BH500" s="76">
        <f t="shared" ca="1" si="513"/>
        <v>129.43209485924851</v>
      </c>
      <c r="BI500" s="76">
        <f t="shared" ca="1" si="513"/>
        <v>129.61986683576251</v>
      </c>
      <c r="BJ500" s="76">
        <f t="shared" ca="1" si="513"/>
        <v>129.78977700301058</v>
      </c>
      <c r="BK500" s="76">
        <f t="shared" ca="1" si="513"/>
        <v>129.94352446559921</v>
      </c>
      <c r="BL500" s="76">
        <f t="shared" ca="1" si="513"/>
        <v>130.08264670080908</v>
      </c>
      <c r="BM500" s="76">
        <f t="shared" ca="1" si="513"/>
        <v>130.20853493339462</v>
      </c>
      <c r="BN500" s="76">
        <f t="shared" ca="1" si="513"/>
        <v>130.32244804785543</v>
      </c>
      <c r="BO500" s="76">
        <f t="shared" ca="1" si="513"/>
        <v>130.4255251773032</v>
      </c>
      <c r="BP500" s="76">
        <f t="shared" ca="1" si="513"/>
        <v>130.51879709481224</v>
      </c>
      <c r="BQ500" s="76">
        <f t="shared" ca="1" si="513"/>
        <v>130.6031965211682</v>
      </c>
      <c r="BR500" s="76">
        <f t="shared" ca="1" si="513"/>
        <v>130.67956745209207</v>
      </c>
      <c r="BS500" s="76">
        <f t="shared" ca="1" si="513"/>
        <v>130.74867359821184</v>
      </c>
      <c r="BT500" s="76">
        <f t="shared" ca="1" si="513"/>
        <v>130.81120602218192</v>
      </c>
      <c r="BU500" s="76">
        <f t="shared" ca="1" si="513"/>
        <v>130.86779004932188</v>
      </c>
      <c r="BV500" s="76">
        <f t="shared" ca="1" si="513"/>
        <v>130.91899152088013</v>
      </c>
      <c r="BW500" s="76">
        <f t="shared" ca="1" si="513"/>
        <v>130.96532245245641</v>
      </c>
      <c r="BX500" s="76">
        <f t="shared" ca="1" si="513"/>
        <v>131.00724615416649</v>
      </c>
      <c r="BY500" s="76">
        <f t="shared" ca="1" si="513"/>
        <v>131.0451818637514</v>
      </c>
      <c r="BZ500" s="76">
        <f t="shared" ca="1" si="513"/>
        <v>131.07950893896205</v>
      </c>
      <c r="CA500" s="76">
        <f t="shared" ca="1" si="513"/>
        <v>131.11057065114332</v>
      </c>
      <c r="CB500" s="76">
        <f t="shared" ca="1" si="513"/>
        <v>131.13867761795331</v>
      </c>
      <c r="CC500" s="76">
        <f t="shared" ca="1" si="513"/>
        <v>131.16411090954549</v>
      </c>
      <c r="CD500" s="76">
        <f t="shared" ca="1" si="513"/>
        <v>131.18712485927497</v>
      </c>
      <c r="CE500" s="76">
        <f t="shared" ca="1" si="513"/>
        <v>131.20794960703643</v>
      </c>
      <c r="CF500" s="76">
        <f t="shared" ref="CF500:DL500" ca="1" si="514">-CF510</f>
        <v>131.22679340066711</v>
      </c>
      <c r="CG500" s="76">
        <f t="shared" ca="1" si="514"/>
        <v>131.24384467842864</v>
      </c>
      <c r="CH500" s="76">
        <f t="shared" ca="1" si="514"/>
        <v>131.25927395339315</v>
      </c>
      <c r="CI500" s="76">
        <f t="shared" ca="1" si="514"/>
        <v>131.27323551857663</v>
      </c>
      <c r="CJ500" s="76">
        <f t="shared" ca="1" si="514"/>
        <v>131.28586898987203</v>
      </c>
      <c r="CK500" s="76">
        <f t="shared" ca="1" si="514"/>
        <v>131.29730070221044</v>
      </c>
      <c r="CL500" s="76">
        <f t="shared" ca="1" si="514"/>
        <v>131.30764497291267</v>
      </c>
      <c r="CM500" s="76">
        <f t="shared" si="514"/>
        <v>0</v>
      </c>
      <c r="CN500" s="76">
        <f t="shared" si="514"/>
        <v>0</v>
      </c>
      <c r="CO500" s="76" t="e">
        <f t="shared" ca="1" si="514"/>
        <v>#N/A</v>
      </c>
      <c r="CP500" s="76" t="e">
        <f t="shared" ca="1" si="514"/>
        <v>#N/A</v>
      </c>
      <c r="CQ500" s="76" t="e">
        <f t="shared" ca="1" si="514"/>
        <v>#N/A</v>
      </c>
      <c r="CR500" s="76" t="e">
        <f t="shared" ca="1" si="514"/>
        <v>#N/A</v>
      </c>
      <c r="CS500" s="76" t="e">
        <f t="shared" ca="1" si="514"/>
        <v>#N/A</v>
      </c>
      <c r="CT500" s="76" t="e">
        <f t="shared" ca="1" si="514"/>
        <v>#N/A</v>
      </c>
      <c r="CU500" s="76" t="e">
        <f t="shared" ca="1" si="514"/>
        <v>#N/A</v>
      </c>
      <c r="CV500" s="76" t="e">
        <f t="shared" ca="1" si="514"/>
        <v>#N/A</v>
      </c>
      <c r="CW500" s="76" t="e">
        <f t="shared" ca="1" si="514"/>
        <v>#N/A</v>
      </c>
      <c r="CX500" s="76" t="e">
        <f t="shared" ca="1" si="514"/>
        <v>#N/A</v>
      </c>
      <c r="CY500" s="76" t="e">
        <f t="shared" ca="1" si="514"/>
        <v>#N/A</v>
      </c>
      <c r="CZ500" s="76" t="e">
        <f t="shared" ca="1" si="514"/>
        <v>#N/A</v>
      </c>
      <c r="DA500" s="76" t="e">
        <f t="shared" ca="1" si="514"/>
        <v>#N/A</v>
      </c>
      <c r="DB500" s="76" t="e">
        <f t="shared" ca="1" si="514"/>
        <v>#N/A</v>
      </c>
      <c r="DC500" s="76" t="e">
        <f t="shared" ca="1" si="514"/>
        <v>#N/A</v>
      </c>
      <c r="DD500" s="76" t="e">
        <f t="shared" ca="1" si="514"/>
        <v>#N/A</v>
      </c>
      <c r="DE500" s="76" t="e">
        <f t="shared" ca="1" si="514"/>
        <v>#N/A</v>
      </c>
      <c r="DF500" s="76" t="e">
        <f t="shared" ca="1" si="514"/>
        <v>#N/A</v>
      </c>
      <c r="DG500" s="76" t="e">
        <f t="shared" ca="1" si="514"/>
        <v>#N/A</v>
      </c>
      <c r="DH500" s="76" t="e">
        <f t="shared" ca="1" si="514"/>
        <v>#N/A</v>
      </c>
      <c r="DI500" s="76" t="e">
        <f t="shared" ca="1" si="514"/>
        <v>#N/A</v>
      </c>
      <c r="DJ500" s="76" t="e">
        <f t="shared" ca="1" si="514"/>
        <v>#N/A</v>
      </c>
      <c r="DK500" s="76" t="e">
        <f t="shared" ca="1" si="514"/>
        <v>#N/A</v>
      </c>
      <c r="DL500" s="76" t="e">
        <f t="shared" ca="1" si="514"/>
        <v>#N/A</v>
      </c>
    </row>
    <row r="501" spans="2:116" x14ac:dyDescent="0.4">
      <c r="B501" t="str">
        <f>E501</f>
        <v>501 SUBFREE-PV</v>
      </c>
      <c r="D501" t="s">
        <v>841</v>
      </c>
      <c r="E501" s="8" t="str">
        <f t="shared" si="509"/>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841</v>
      </c>
      <c r="E502" s="8" t="str">
        <f t="shared" si="509"/>
        <v>502 SUBFREE-PV</v>
      </c>
      <c r="G502" s="158" t="s">
        <v>74</v>
      </c>
      <c r="K502" s="34">
        <f t="shared" ref="K502:P502" ca="1" si="515">SUMIF($3:$3,K$2,502:502)</f>
        <v>-13402.713246804942</v>
      </c>
      <c r="L502" s="34">
        <f t="shared" ca="1" si="515"/>
        <v>-25026.043424740485</v>
      </c>
      <c r="M502" s="34">
        <f t="shared" ca="1" si="515"/>
        <v>-28528.668483362278</v>
      </c>
      <c r="N502" s="34">
        <f t="shared" ca="1" si="515"/>
        <v>-29584.164809585069</v>
      </c>
      <c r="O502" s="34">
        <f t="shared" ca="1" si="515"/>
        <v>-29902.232680403111</v>
      </c>
      <c r="P502" s="34">
        <f t="shared" ca="1" si="515"/>
        <v>-29998.080641152323</v>
      </c>
      <c r="R502" s="15"/>
      <c r="S502" s="76">
        <f ca="1">-SUM(S499,S497,S496,S500)*S501</f>
        <v>-238.125</v>
      </c>
      <c r="T502" s="76">
        <f t="shared" ref="T502:CE502" ca="1" si="516">-SUM(T499,T497,T496,T500)*T501</f>
        <v>-453.59835937500003</v>
      </c>
      <c r="U502" s="76">
        <f t="shared" ca="1" si="516"/>
        <v>-648.57481543945312</v>
      </c>
      <c r="V502" s="76">
        <f t="shared" ca="1" si="516"/>
        <v>-825.00413612077523</v>
      </c>
      <c r="W502" s="76">
        <f t="shared" ca="1" si="516"/>
        <v>-984.65061767228656</v>
      </c>
      <c r="X502" s="76">
        <f t="shared" ca="1" si="516"/>
        <v>-1129.1107276662103</v>
      </c>
      <c r="Y502" s="76">
        <f t="shared" ca="1" si="516"/>
        <v>-1259.8290696969623</v>
      </c>
      <c r="Z502" s="76">
        <f t="shared" ca="1" si="516"/>
        <v>-1378.1128294420387</v>
      </c>
      <c r="AA502" s="76">
        <f t="shared" ca="1" si="516"/>
        <v>-1485.144846541365</v>
      </c>
      <c r="AB502" s="76">
        <f t="shared" ca="1" si="516"/>
        <v>-1581.9954430141177</v>
      </c>
      <c r="AC502" s="76">
        <f t="shared" ca="1" si="516"/>
        <v>-1669.6331264973996</v>
      </c>
      <c r="AD502" s="76">
        <f t="shared" ca="1" si="516"/>
        <v>-1748.9342753393348</v>
      </c>
      <c r="AE502" s="76">
        <f t="shared" ca="1" si="516"/>
        <v>-1820.6919023976807</v>
      </c>
      <c r="AF502" s="76">
        <f t="shared" ca="1" si="516"/>
        <v>-1885.6235851821014</v>
      </c>
      <c r="AG502" s="76">
        <f t="shared" ca="1" si="516"/>
        <v>-1944.3786416416542</v>
      </c>
      <c r="AH502" s="76">
        <f t="shared" ca="1" si="516"/>
        <v>-1997.5446233554919</v>
      </c>
      <c r="AI502" s="76">
        <f t="shared" ca="1" si="516"/>
        <v>-2045.653191058801</v>
      </c>
      <c r="AJ502" s="76">
        <f t="shared" ca="1" si="516"/>
        <v>-2089.1854312593323</v>
      </c>
      <c r="AK502" s="76">
        <f t="shared" ca="1" si="516"/>
        <v>-2128.5766671107881</v>
      </c>
      <c r="AL502" s="76">
        <f t="shared" ca="1" si="516"/>
        <v>-2164.2208116518746</v>
      </c>
      <c r="AM502" s="76">
        <f t="shared" ca="1" si="516"/>
        <v>-2196.4743069434899</v>
      </c>
      <c r="AN502" s="76">
        <f t="shared" ca="1" si="516"/>
        <v>-2225.6596884954902</v>
      </c>
      <c r="AO502" s="76">
        <f t="shared" ca="1" si="516"/>
        <v>-2252.0688106273569</v>
      </c>
      <c r="AP502" s="76">
        <f t="shared" ca="1" si="516"/>
        <v>-2275.9657650164295</v>
      </c>
      <c r="AQ502" s="76">
        <f t="shared" ca="1" si="516"/>
        <v>-2297.5895216192416</v>
      </c>
      <c r="AR502" s="76">
        <f t="shared" ca="1" si="516"/>
        <v>-2317.156318375211</v>
      </c>
      <c r="AS502" s="76">
        <f t="shared" ca="1" si="516"/>
        <v>-2334.8618235897693</v>
      </c>
      <c r="AT502" s="76">
        <f t="shared" ca="1" si="516"/>
        <v>-2350.8830926207925</v>
      </c>
      <c r="AU502" s="76">
        <f t="shared" ca="1" si="516"/>
        <v>-2365.3803384352391</v>
      </c>
      <c r="AV502" s="76">
        <f t="shared" ca="1" si="516"/>
        <v>-2378.4985337415874</v>
      </c>
      <c r="AW502" s="76">
        <f t="shared" ca="1" si="516"/>
        <v>-2390.368860719419</v>
      </c>
      <c r="AX502" s="76">
        <f t="shared" ca="1" si="516"/>
        <v>-2401.1100228434839</v>
      </c>
      <c r="AY502" s="76">
        <f t="shared" ca="1" si="516"/>
        <v>-2410.8294319204974</v>
      </c>
      <c r="AZ502" s="76">
        <f t="shared" ca="1" si="516"/>
        <v>-2419.6242822090603</v>
      </c>
      <c r="BA502" s="76">
        <f t="shared" ca="1" si="516"/>
        <v>-2427.5825223639235</v>
      </c>
      <c r="BB502" s="76">
        <f t="shared" ca="1" si="516"/>
        <v>-2434.7837349240554</v>
      </c>
      <c r="BC502" s="76">
        <f t="shared" ca="1" si="516"/>
        <v>-2441.2999321394045</v>
      </c>
      <c r="BD502" s="76">
        <f t="shared" ca="1" si="516"/>
        <v>-2447.196276094644</v>
      </c>
      <c r="BE502" s="76">
        <f t="shared" ca="1" si="516"/>
        <v>-2452.5317303311413</v>
      </c>
      <c r="BF502" s="76">
        <f t="shared" ca="1" si="516"/>
        <v>-2457.3596494833914</v>
      </c>
      <c r="BG502" s="76">
        <f t="shared" ca="1" si="516"/>
        <v>-2461.7283128262843</v>
      </c>
      <c r="BH502" s="76">
        <f t="shared" ca="1" si="516"/>
        <v>-2465.6814070686837</v>
      </c>
      <c r="BI502" s="76">
        <f t="shared" ca="1" si="516"/>
        <v>-2469.2584632212752</v>
      </c>
      <c r="BJ502" s="76">
        <f t="shared" ca="1" si="516"/>
        <v>-2472.4952519073518</v>
      </c>
      <c r="BK502" s="76">
        <f t="shared" ca="1" si="516"/>
        <v>-2475.4241410696645</v>
      </c>
      <c r="BL502" s="76">
        <f t="shared" ca="1" si="516"/>
        <v>-2478.0744196504129</v>
      </c>
      <c r="BM502" s="76">
        <f t="shared" ca="1" si="516"/>
        <v>-2480.4725904811676</v>
      </c>
      <c r="BN502" s="76">
        <f t="shared" ca="1" si="516"/>
        <v>-2482.6426353116458</v>
      </c>
      <c r="BO502" s="76">
        <f t="shared" ca="1" si="516"/>
        <v>-2484.6062546276257</v>
      </c>
      <c r="BP502" s="76">
        <f t="shared" ca="1" si="516"/>
        <v>-2486.3830846561727</v>
      </c>
      <c r="BQ502" s="76">
        <f t="shared" ca="1" si="516"/>
        <v>-2487.9908937282544</v>
      </c>
      <c r="BR502" s="76">
        <f t="shared" ca="1" si="516"/>
        <v>-2489.4457599623543</v>
      </c>
      <c r="BS502" s="76">
        <f t="shared" ca="1" si="516"/>
        <v>-2490.762232045935</v>
      </c>
      <c r="BT502" s="76">
        <f t="shared" ca="1" si="516"/>
        <v>-2491.9534747225657</v>
      </c>
      <c r="BU502" s="76">
        <f t="shared" ca="1" si="516"/>
        <v>-2493.0314004395818</v>
      </c>
      <c r="BV502" s="76">
        <f t="shared" ca="1" si="516"/>
        <v>-2494.0067884727664</v>
      </c>
      <c r="BW502" s="76">
        <f t="shared" ca="1" si="516"/>
        <v>-2494.8893927192944</v>
      </c>
      <c r="BX502" s="76">
        <f t="shared" ca="1" si="516"/>
        <v>-2495.6880392368712</v>
      </c>
      <c r="BY502" s="76">
        <f t="shared" ca="1" si="516"/>
        <v>-2496.4107145044641</v>
      </c>
      <c r="BZ502" s="76">
        <f t="shared" ca="1" si="516"/>
        <v>-2497.0646452872274</v>
      </c>
      <c r="CA502" s="76">
        <f t="shared" ca="1" si="516"/>
        <v>-2497.6563709042803</v>
      </c>
      <c r="CB502" s="76">
        <f t="shared" ca="1" si="516"/>
        <v>-2498.1918086220103</v>
      </c>
      <c r="CC502" s="76">
        <f t="shared" ca="1" si="516"/>
        <v>-2498.6763128268412</v>
      </c>
      <c r="CD502" s="76">
        <f t="shared" ca="1" si="516"/>
        <v>-2499.1147285691877</v>
      </c>
      <c r="CE502" s="76">
        <f t="shared" ca="1" si="516"/>
        <v>-2499.5114400140442</v>
      </c>
      <c r="CF502" s="76">
        <f t="shared" ref="CF502:DL502" ca="1" si="517">-SUM(CF499,CF497,CF496,CF500)*CF501</f>
        <v>-2499.8704142827082</v>
      </c>
      <c r="CG502" s="76">
        <f t="shared" ca="1" si="517"/>
        <v>-2500.1952411240654</v>
      </c>
      <c r="CH502" s="76">
        <f t="shared" ca="1" si="517"/>
        <v>-2500.4891688121388</v>
      </c>
      <c r="CI502" s="76">
        <f t="shared" ca="1" si="517"/>
        <v>-2500.7551366288844</v>
      </c>
      <c r="CJ502" s="76">
        <f t="shared" ca="1" si="517"/>
        <v>-2500.995804257062</v>
      </c>
      <c r="CK502" s="76">
        <f t="shared" ca="1" si="517"/>
        <v>-2501.2135783771087</v>
      </c>
      <c r="CL502" s="76">
        <f t="shared" ca="1" si="517"/>
        <v>-2501.4106367339864</v>
      </c>
      <c r="CM502" s="76">
        <f t="shared" ca="1" si="517"/>
        <v>0</v>
      </c>
      <c r="CN502" s="76">
        <f t="shared" ca="1" si="517"/>
        <v>0</v>
      </c>
      <c r="CO502" s="76" t="e">
        <f t="shared" ca="1" si="517"/>
        <v>#N/A</v>
      </c>
      <c r="CP502" s="76" t="e">
        <f t="shared" ca="1" si="517"/>
        <v>#N/A</v>
      </c>
      <c r="CQ502" s="76" t="e">
        <f t="shared" ca="1" si="517"/>
        <v>#N/A</v>
      </c>
      <c r="CR502" s="76" t="e">
        <f t="shared" ca="1" si="517"/>
        <v>#N/A</v>
      </c>
      <c r="CS502" s="76" t="e">
        <f t="shared" ca="1" si="517"/>
        <v>#N/A</v>
      </c>
      <c r="CT502" s="76" t="e">
        <f t="shared" ca="1" si="517"/>
        <v>#N/A</v>
      </c>
      <c r="CU502" s="76" t="e">
        <f t="shared" ca="1" si="517"/>
        <v>#N/A</v>
      </c>
      <c r="CV502" s="76" t="e">
        <f t="shared" ca="1" si="517"/>
        <v>#N/A</v>
      </c>
      <c r="CW502" s="76" t="e">
        <f t="shared" ca="1" si="517"/>
        <v>#N/A</v>
      </c>
      <c r="CX502" s="76" t="e">
        <f t="shared" ca="1" si="517"/>
        <v>#N/A</v>
      </c>
      <c r="CY502" s="76" t="e">
        <f t="shared" ca="1" si="517"/>
        <v>#N/A</v>
      </c>
      <c r="CZ502" s="76" t="e">
        <f t="shared" ca="1" si="517"/>
        <v>#N/A</v>
      </c>
      <c r="DA502" s="76" t="e">
        <f t="shared" ca="1" si="517"/>
        <v>#N/A</v>
      </c>
      <c r="DB502" s="76" t="e">
        <f t="shared" ca="1" si="517"/>
        <v>#N/A</v>
      </c>
      <c r="DC502" s="76" t="e">
        <f t="shared" ca="1" si="517"/>
        <v>#N/A</v>
      </c>
      <c r="DD502" s="76" t="e">
        <f t="shared" ca="1" si="517"/>
        <v>#N/A</v>
      </c>
      <c r="DE502" s="76" t="e">
        <f t="shared" ca="1" si="517"/>
        <v>#N/A</v>
      </c>
      <c r="DF502" s="76" t="e">
        <f t="shared" ca="1" si="517"/>
        <v>#N/A</v>
      </c>
      <c r="DG502" s="76" t="e">
        <f t="shared" ca="1" si="517"/>
        <v>#N/A</v>
      </c>
      <c r="DH502" s="76" t="e">
        <f t="shared" ca="1" si="517"/>
        <v>#N/A</v>
      </c>
      <c r="DI502" s="76" t="e">
        <f t="shared" ca="1" si="517"/>
        <v>#N/A</v>
      </c>
      <c r="DJ502" s="76" t="e">
        <f t="shared" ca="1" si="517"/>
        <v>#N/A</v>
      </c>
      <c r="DK502" s="76" t="e">
        <f t="shared" ca="1" si="517"/>
        <v>#N/A</v>
      </c>
      <c r="DL502" s="76" t="e">
        <f t="shared" ca="1" si="517"/>
        <v>#N/A</v>
      </c>
    </row>
    <row r="503" spans="2:116" x14ac:dyDescent="0.4">
      <c r="C503" t="s">
        <v>80</v>
      </c>
      <c r="D503" t="s">
        <v>841</v>
      </c>
      <c r="E503" s="8" t="str">
        <f t="shared" si="509"/>
        <v>503 SUBFREE-PV</v>
      </c>
      <c r="G503" s="127" t="str">
        <f>"# of "&amp;G519&amp;"s - Free"</f>
        <v># of subscribers - Free</v>
      </c>
      <c r="H503" s="31"/>
      <c r="I503" s="73"/>
      <c r="J503" s="73"/>
      <c r="K503" s="119">
        <f t="shared" ref="K503:P503" ca="1" si="518">SUMIF($4:$4,K$2,503:503)</f>
        <v>33229.751231447357</v>
      </c>
      <c r="L503" s="119">
        <f t="shared" ca="1" si="518"/>
        <v>43243.349535312154</v>
      </c>
      <c r="M503" s="119">
        <f t="shared" ca="1" si="518"/>
        <v>46260.890963557045</v>
      </c>
      <c r="N503" s="119">
        <f t="shared" ca="1" si="518"/>
        <v>47170.210070921268</v>
      </c>
      <c r="O503" s="119">
        <f t="shared" ca="1" si="518"/>
        <v>47444.228260457319</v>
      </c>
      <c r="P503" s="119">
        <f t="shared" ca="1" si="518"/>
        <v>47526.802097945736</v>
      </c>
      <c r="R503" s="117"/>
      <c r="S503" s="151">
        <f ca="1">S496+S497+S502+S499+S500</f>
        <v>4524.375</v>
      </c>
      <c r="T503" s="151">
        <f t="shared" ref="T503:CE503" ca="1" si="519">T496+T497+T502+T499+T500</f>
        <v>8618.3688281249997</v>
      </c>
      <c r="U503" s="151">
        <f t="shared" ca="1" si="519"/>
        <v>12322.92149334961</v>
      </c>
      <c r="V503" s="151">
        <f t="shared" ca="1" si="519"/>
        <v>15675.078586294729</v>
      </c>
      <c r="W503" s="151">
        <f t="shared" ca="1" si="519"/>
        <v>18708.361735773444</v>
      </c>
      <c r="X503" s="151">
        <f t="shared" ca="1" si="519"/>
        <v>21453.103825657996</v>
      </c>
      <c r="Y503" s="151">
        <f t="shared" ca="1" si="519"/>
        <v>23936.752324242279</v>
      </c>
      <c r="Z503" s="151">
        <f t="shared" ca="1" si="519"/>
        <v>26184.143759398736</v>
      </c>
      <c r="AA503" s="151">
        <f t="shared" ca="1" si="519"/>
        <v>28217.752084285934</v>
      </c>
      <c r="AB503" s="151">
        <f t="shared" ca="1" si="519"/>
        <v>30057.913417268235</v>
      </c>
      <c r="AC503" s="151">
        <f t="shared" ca="1" si="519"/>
        <v>31723.029403450601</v>
      </c>
      <c r="AD503" s="151">
        <f t="shared" ca="1" si="519"/>
        <v>33229.751231447357</v>
      </c>
      <c r="AE503" s="151">
        <f t="shared" ca="1" si="519"/>
        <v>34593.146145555933</v>
      </c>
      <c r="AF503" s="151">
        <f t="shared" ca="1" si="519"/>
        <v>35826.848118459922</v>
      </c>
      <c r="AG503" s="151">
        <f t="shared" ca="1" si="519"/>
        <v>36943.194191191425</v>
      </c>
      <c r="AH503" s="151">
        <f t="shared" ca="1" si="519"/>
        <v>37953.347843754345</v>
      </c>
      <c r="AI503" s="151">
        <f t="shared" ca="1" si="519"/>
        <v>38867.410630117214</v>
      </c>
      <c r="AJ503" s="151">
        <f t="shared" ca="1" si="519"/>
        <v>39694.523193927307</v>
      </c>
      <c r="AK503" s="151">
        <f t="shared" ca="1" si="519"/>
        <v>40442.956675104972</v>
      </c>
      <c r="AL503" s="151">
        <f t="shared" ca="1" si="519"/>
        <v>41120.195421385615</v>
      </c>
      <c r="AM503" s="151">
        <f t="shared" ca="1" si="519"/>
        <v>41733.011831926306</v>
      </c>
      <c r="AN503" s="151">
        <f t="shared" ca="1" si="519"/>
        <v>42287.534081414313</v>
      </c>
      <c r="AO503" s="151">
        <f t="shared" ca="1" si="519"/>
        <v>42789.307401919774</v>
      </c>
      <c r="AP503" s="151">
        <f t="shared" ca="1" si="519"/>
        <v>43243.349535312154</v>
      </c>
      <c r="AQ503" s="151">
        <f t="shared" ca="1" si="519"/>
        <v>43654.200910765583</v>
      </c>
      <c r="AR503" s="151">
        <f t="shared" ca="1" si="519"/>
        <v>44025.970049129006</v>
      </c>
      <c r="AS503" s="151">
        <f t="shared" ca="1" si="519"/>
        <v>44362.374648205616</v>
      </c>
      <c r="AT503" s="151">
        <f t="shared" ca="1" si="519"/>
        <v>44666.778759795052</v>
      </c>
      <c r="AU503" s="151">
        <f t="shared" ca="1" si="519"/>
        <v>44942.226430269548</v>
      </c>
      <c r="AV503" s="151">
        <f t="shared" ca="1" si="519"/>
        <v>45191.472141090162</v>
      </c>
      <c r="AW503" s="151">
        <f t="shared" ca="1" si="519"/>
        <v>45417.008353668956</v>
      </c>
      <c r="AX503" s="151">
        <f t="shared" ca="1" si="519"/>
        <v>45621.090434026199</v>
      </c>
      <c r="AY503" s="151">
        <f t="shared" ca="1" si="519"/>
        <v>45805.759206489456</v>
      </c>
      <c r="AZ503" s="151">
        <f t="shared" ca="1" si="519"/>
        <v>45972.861361972151</v>
      </c>
      <c r="BA503" s="151">
        <f t="shared" ca="1" si="519"/>
        <v>46124.067924914547</v>
      </c>
      <c r="BB503" s="151">
        <f t="shared" ca="1" si="519"/>
        <v>46260.890963557045</v>
      </c>
      <c r="BC503" s="151">
        <f t="shared" ca="1" si="519"/>
        <v>46384.698710648685</v>
      </c>
      <c r="BD503" s="151">
        <f t="shared" ca="1" si="519"/>
        <v>46496.729245798233</v>
      </c>
      <c r="BE503" s="151">
        <f t="shared" ca="1" si="519"/>
        <v>46598.102876291683</v>
      </c>
      <c r="BF503" s="151">
        <f t="shared" ca="1" si="519"/>
        <v>46689.833340184436</v>
      </c>
      <c r="BG503" s="151">
        <f t="shared" ca="1" si="519"/>
        <v>46772.837943699393</v>
      </c>
      <c r="BH503" s="151">
        <f t="shared" ca="1" si="519"/>
        <v>46847.946734304991</v>
      </c>
      <c r="BI503" s="151">
        <f t="shared" ca="1" si="519"/>
        <v>46915.910801204227</v>
      </c>
      <c r="BJ503" s="151">
        <f t="shared" ca="1" si="519"/>
        <v>46977.409786239674</v>
      </c>
      <c r="BK503" s="151">
        <f t="shared" ca="1" si="519"/>
        <v>47033.058680323622</v>
      </c>
      <c r="BL503" s="151">
        <f t="shared" ca="1" si="519"/>
        <v>47083.413973357841</v>
      </c>
      <c r="BM503" s="151">
        <f t="shared" ca="1" si="519"/>
        <v>47128.979219142173</v>
      </c>
      <c r="BN503" s="151">
        <f t="shared" ca="1" si="519"/>
        <v>47170.210070921268</v>
      </c>
      <c r="BO503" s="151">
        <f t="shared" ca="1" si="519"/>
        <v>47207.518837924887</v>
      </c>
      <c r="BP503" s="151">
        <f t="shared" ca="1" si="519"/>
        <v>47241.278608467277</v>
      </c>
      <c r="BQ503" s="151">
        <f t="shared" ca="1" si="519"/>
        <v>47271.826980836828</v>
      </c>
      <c r="BR503" s="151">
        <f t="shared" ca="1" si="519"/>
        <v>47299.469439284723</v>
      </c>
      <c r="BS503" s="151">
        <f t="shared" ca="1" si="519"/>
        <v>47324.482408872762</v>
      </c>
      <c r="BT503" s="151">
        <f t="shared" ca="1" si="519"/>
        <v>47347.116019728746</v>
      </c>
      <c r="BU503" s="151">
        <f t="shared" ca="1" si="519"/>
        <v>47367.596608352047</v>
      </c>
      <c r="BV503" s="151">
        <f t="shared" ca="1" si="519"/>
        <v>47386.128980982554</v>
      </c>
      <c r="BW503" s="151">
        <f t="shared" ca="1" si="519"/>
        <v>47402.898461666591</v>
      </c>
      <c r="BX503" s="151">
        <f t="shared" ca="1" si="519"/>
        <v>47418.072745500554</v>
      </c>
      <c r="BY503" s="151">
        <f t="shared" ca="1" si="519"/>
        <v>47431.803575584818</v>
      </c>
      <c r="BZ503" s="151">
        <f t="shared" ca="1" si="519"/>
        <v>47444.228260457319</v>
      </c>
      <c r="CA503" s="151">
        <f t="shared" ca="1" si="519"/>
        <v>47455.471047181316</v>
      </c>
      <c r="CB503" s="151">
        <f t="shared" ca="1" si="519"/>
        <v>47465.644363818188</v>
      </c>
      <c r="CC503" s="151">
        <f t="shared" ca="1" si="519"/>
        <v>47474.849943709982</v>
      </c>
      <c r="CD503" s="151">
        <f t="shared" ca="1" si="519"/>
        <v>47483.17984281457</v>
      </c>
      <c r="CE503" s="151">
        <f t="shared" ca="1" si="519"/>
        <v>47490.717360266834</v>
      </c>
      <c r="CF503" s="151">
        <f t="shared" ref="CF503:DL503" ca="1" si="520">CF496+CF497+CF502+CF499+CF500</f>
        <v>47497.537871371453</v>
      </c>
      <c r="CG503" s="151">
        <f t="shared" ca="1" si="520"/>
        <v>47503.709581357245</v>
      </c>
      <c r="CH503" s="151">
        <f t="shared" ca="1" si="520"/>
        <v>47509.294207430641</v>
      </c>
      <c r="CI503" s="151">
        <f t="shared" ca="1" si="520"/>
        <v>47514.347595948806</v>
      </c>
      <c r="CJ503" s="151">
        <f t="shared" ca="1" si="520"/>
        <v>47518.920280884173</v>
      </c>
      <c r="CK503" s="151">
        <f t="shared" ca="1" si="520"/>
        <v>47523.057989165063</v>
      </c>
      <c r="CL503" s="151">
        <f t="shared" ca="1" si="520"/>
        <v>47526.802097945736</v>
      </c>
      <c r="CM503" s="151">
        <f t="shared" ca="1" si="520"/>
        <v>47526.802097945736</v>
      </c>
      <c r="CN503" s="151">
        <f t="shared" ca="1" si="520"/>
        <v>47526.802097945736</v>
      </c>
      <c r="CO503" s="151" t="e">
        <f t="shared" ca="1" si="520"/>
        <v>#N/A</v>
      </c>
      <c r="CP503" s="151" t="e">
        <f t="shared" ca="1" si="520"/>
        <v>#N/A</v>
      </c>
      <c r="CQ503" s="151" t="e">
        <f t="shared" ca="1" si="520"/>
        <v>#N/A</v>
      </c>
      <c r="CR503" s="151" t="e">
        <f t="shared" ca="1" si="520"/>
        <v>#N/A</v>
      </c>
      <c r="CS503" s="151" t="e">
        <f t="shared" ca="1" si="520"/>
        <v>#N/A</v>
      </c>
      <c r="CT503" s="151" t="e">
        <f t="shared" ca="1" si="520"/>
        <v>#N/A</v>
      </c>
      <c r="CU503" s="151" t="e">
        <f t="shared" ca="1" si="520"/>
        <v>#N/A</v>
      </c>
      <c r="CV503" s="151" t="e">
        <f t="shared" ca="1" si="520"/>
        <v>#N/A</v>
      </c>
      <c r="CW503" s="151" t="e">
        <f t="shared" ca="1" si="520"/>
        <v>#N/A</v>
      </c>
      <c r="CX503" s="151" t="e">
        <f t="shared" ca="1" si="520"/>
        <v>#N/A</v>
      </c>
      <c r="CY503" s="151" t="e">
        <f t="shared" ca="1" si="520"/>
        <v>#N/A</v>
      </c>
      <c r="CZ503" s="151" t="e">
        <f t="shared" ca="1" si="520"/>
        <v>#N/A</v>
      </c>
      <c r="DA503" s="151" t="e">
        <f t="shared" ca="1" si="520"/>
        <v>#N/A</v>
      </c>
      <c r="DB503" s="151" t="e">
        <f t="shared" ca="1" si="520"/>
        <v>#N/A</v>
      </c>
      <c r="DC503" s="151" t="e">
        <f t="shared" ca="1" si="520"/>
        <v>#N/A</v>
      </c>
      <c r="DD503" s="151" t="e">
        <f t="shared" ca="1" si="520"/>
        <v>#N/A</v>
      </c>
      <c r="DE503" s="151" t="e">
        <f t="shared" ca="1" si="520"/>
        <v>#N/A</v>
      </c>
      <c r="DF503" s="151" t="e">
        <f t="shared" ca="1" si="520"/>
        <v>#N/A</v>
      </c>
      <c r="DG503" s="151" t="e">
        <f t="shared" ca="1" si="520"/>
        <v>#N/A</v>
      </c>
      <c r="DH503" s="151" t="e">
        <f t="shared" ca="1" si="520"/>
        <v>#N/A</v>
      </c>
      <c r="DI503" s="151" t="e">
        <f t="shared" ca="1" si="520"/>
        <v>#N/A</v>
      </c>
      <c r="DJ503" s="151" t="e">
        <f t="shared" ca="1" si="520"/>
        <v>#N/A</v>
      </c>
      <c r="DK503" s="151" t="e">
        <f t="shared" ca="1" si="520"/>
        <v>#N/A</v>
      </c>
      <c r="DL503" s="151" t="e">
        <f t="shared" ca="1" si="520"/>
        <v>#N/A</v>
      </c>
    </row>
    <row r="504" spans="2:116" x14ac:dyDescent="0.4">
      <c r="D504" t="s">
        <v>841</v>
      </c>
      <c r="E504" s="8" t="str">
        <f t="shared" si="509"/>
        <v>504 SUBFREE-PV</v>
      </c>
      <c r="G504" s="145" t="s">
        <v>62</v>
      </c>
      <c r="H504" s="12"/>
      <c r="I504" s="60"/>
      <c r="J504" s="60"/>
      <c r="K504" s="76">
        <f ca="1">K503-SUM(K502,K496:K497,K499)</f>
        <v>703.55450114462292</v>
      </c>
      <c r="L504" s="76">
        <f t="shared" ref="L504:P504" ca="1" si="521">L503-SUM(L502,L496:L497,L499)</f>
        <v>1313.7030669155138</v>
      </c>
      <c r="M504" s="76">
        <f t="shared" ca="1" si="521"/>
        <v>1497.5678993890833</v>
      </c>
      <c r="N504" s="76">
        <f t="shared" ca="1" si="521"/>
        <v>1552.9745306868936</v>
      </c>
      <c r="O504" s="76">
        <f t="shared" ca="1" si="521"/>
        <v>1569.6710068453176</v>
      </c>
      <c r="P504" s="76">
        <f t="shared" ca="1" si="521"/>
        <v>1574.7023958610152</v>
      </c>
      <c r="R504" s="15"/>
      <c r="S504" s="76">
        <f ca="1">S503-SUM(S502,S496:S497,S499,S500)</f>
        <v>0</v>
      </c>
      <c r="T504" s="76">
        <f t="shared" ref="T504:CE504" ca="1" si="522">T503-SUM(T502,T496:T497,T499,T500)</f>
        <v>0</v>
      </c>
      <c r="U504" s="76">
        <f t="shared" ca="1" si="522"/>
        <v>0</v>
      </c>
      <c r="V504" s="76">
        <f t="shared" ca="1" si="522"/>
        <v>0</v>
      </c>
      <c r="W504" s="76">
        <f t="shared" ca="1" si="522"/>
        <v>0</v>
      </c>
      <c r="X504" s="76">
        <f t="shared" ca="1" si="522"/>
        <v>0</v>
      </c>
      <c r="Y504" s="76">
        <f t="shared" ca="1" si="522"/>
        <v>0</v>
      </c>
      <c r="Z504" s="76">
        <f t="shared" ca="1" si="522"/>
        <v>0</v>
      </c>
      <c r="AA504" s="76">
        <f t="shared" ca="1" si="522"/>
        <v>0</v>
      </c>
      <c r="AB504" s="76">
        <f t="shared" ca="1" si="522"/>
        <v>0</v>
      </c>
      <c r="AC504" s="76">
        <f t="shared" ca="1" si="522"/>
        <v>0</v>
      </c>
      <c r="AD504" s="76">
        <f t="shared" ca="1" si="522"/>
        <v>0</v>
      </c>
      <c r="AE504" s="76">
        <f t="shared" ca="1" si="522"/>
        <v>0</v>
      </c>
      <c r="AF504" s="76">
        <f t="shared" ca="1" si="522"/>
        <v>0</v>
      </c>
      <c r="AG504" s="76">
        <f t="shared" ca="1" si="522"/>
        <v>0</v>
      </c>
      <c r="AH504" s="76">
        <f t="shared" ca="1" si="522"/>
        <v>0</v>
      </c>
      <c r="AI504" s="76">
        <f t="shared" ca="1" si="522"/>
        <v>0</v>
      </c>
      <c r="AJ504" s="76">
        <f t="shared" ca="1" si="522"/>
        <v>0</v>
      </c>
      <c r="AK504" s="76">
        <f t="shared" ca="1" si="522"/>
        <v>0</v>
      </c>
      <c r="AL504" s="76">
        <f t="shared" ca="1" si="522"/>
        <v>0</v>
      </c>
      <c r="AM504" s="76">
        <f t="shared" ca="1" si="522"/>
        <v>0</v>
      </c>
      <c r="AN504" s="76">
        <f t="shared" ca="1" si="522"/>
        <v>0</v>
      </c>
      <c r="AO504" s="76">
        <f t="shared" ca="1" si="522"/>
        <v>0</v>
      </c>
      <c r="AP504" s="76">
        <f t="shared" ca="1" si="522"/>
        <v>0</v>
      </c>
      <c r="AQ504" s="76">
        <f t="shared" ca="1" si="522"/>
        <v>0</v>
      </c>
      <c r="AR504" s="76">
        <f t="shared" ca="1" si="522"/>
        <v>0</v>
      </c>
      <c r="AS504" s="76">
        <f t="shared" ca="1" si="522"/>
        <v>0</v>
      </c>
      <c r="AT504" s="76">
        <f t="shared" ca="1" si="522"/>
        <v>0</v>
      </c>
      <c r="AU504" s="76">
        <f t="shared" ca="1" si="522"/>
        <v>0</v>
      </c>
      <c r="AV504" s="76">
        <f t="shared" ca="1" si="522"/>
        <v>0</v>
      </c>
      <c r="AW504" s="76">
        <f t="shared" ca="1" si="522"/>
        <v>0</v>
      </c>
      <c r="AX504" s="76">
        <f t="shared" ca="1" si="522"/>
        <v>0</v>
      </c>
      <c r="AY504" s="76">
        <f t="shared" ca="1" si="522"/>
        <v>0</v>
      </c>
      <c r="AZ504" s="76">
        <f t="shared" ca="1" si="522"/>
        <v>0</v>
      </c>
      <c r="BA504" s="76">
        <f t="shared" ca="1" si="522"/>
        <v>0</v>
      </c>
      <c r="BB504" s="76">
        <f t="shared" ca="1" si="522"/>
        <v>0</v>
      </c>
      <c r="BC504" s="76">
        <f t="shared" ca="1" si="522"/>
        <v>0</v>
      </c>
      <c r="BD504" s="76">
        <f t="shared" ca="1" si="522"/>
        <v>0</v>
      </c>
      <c r="BE504" s="76">
        <f t="shared" ca="1" si="522"/>
        <v>0</v>
      </c>
      <c r="BF504" s="76">
        <f t="shared" ca="1" si="522"/>
        <v>0</v>
      </c>
      <c r="BG504" s="76">
        <f t="shared" ca="1" si="522"/>
        <v>0</v>
      </c>
      <c r="BH504" s="76">
        <f t="shared" ca="1" si="522"/>
        <v>0</v>
      </c>
      <c r="BI504" s="76">
        <f t="shared" ca="1" si="522"/>
        <v>0</v>
      </c>
      <c r="BJ504" s="76">
        <f t="shared" ca="1" si="522"/>
        <v>0</v>
      </c>
      <c r="BK504" s="76">
        <f t="shared" ca="1" si="522"/>
        <v>0</v>
      </c>
      <c r="BL504" s="76">
        <f t="shared" ca="1" si="522"/>
        <v>0</v>
      </c>
      <c r="BM504" s="76">
        <f t="shared" ca="1" si="522"/>
        <v>0</v>
      </c>
      <c r="BN504" s="76">
        <f t="shared" ca="1" si="522"/>
        <v>0</v>
      </c>
      <c r="BO504" s="76">
        <f t="shared" ca="1" si="522"/>
        <v>0</v>
      </c>
      <c r="BP504" s="76">
        <f t="shared" ca="1" si="522"/>
        <v>0</v>
      </c>
      <c r="BQ504" s="76">
        <f t="shared" ca="1" si="522"/>
        <v>0</v>
      </c>
      <c r="BR504" s="76">
        <f t="shared" ca="1" si="522"/>
        <v>0</v>
      </c>
      <c r="BS504" s="76">
        <f t="shared" ca="1" si="522"/>
        <v>0</v>
      </c>
      <c r="BT504" s="76">
        <f t="shared" ca="1" si="522"/>
        <v>0</v>
      </c>
      <c r="BU504" s="76">
        <f t="shared" ca="1" si="522"/>
        <v>0</v>
      </c>
      <c r="BV504" s="76">
        <f t="shared" ca="1" si="522"/>
        <v>0</v>
      </c>
      <c r="BW504" s="76">
        <f t="shared" ca="1" si="522"/>
        <v>0</v>
      </c>
      <c r="BX504" s="76">
        <f t="shared" ca="1" si="522"/>
        <v>0</v>
      </c>
      <c r="BY504" s="76">
        <f t="shared" ca="1" si="522"/>
        <v>0</v>
      </c>
      <c r="BZ504" s="76">
        <f t="shared" ca="1" si="522"/>
        <v>0</v>
      </c>
      <c r="CA504" s="76">
        <f t="shared" ca="1" si="522"/>
        <v>0</v>
      </c>
      <c r="CB504" s="76">
        <f t="shared" ca="1" si="522"/>
        <v>0</v>
      </c>
      <c r="CC504" s="76">
        <f t="shared" ca="1" si="522"/>
        <v>0</v>
      </c>
      <c r="CD504" s="76">
        <f t="shared" ca="1" si="522"/>
        <v>0</v>
      </c>
      <c r="CE504" s="76">
        <f t="shared" ca="1" si="522"/>
        <v>0</v>
      </c>
      <c r="CF504" s="76">
        <f t="shared" ref="CF504:DL504" ca="1" si="523">CF503-SUM(CF502,CF496:CF497,CF499,CF500)</f>
        <v>0</v>
      </c>
      <c r="CG504" s="76">
        <f t="shared" ca="1" si="523"/>
        <v>0</v>
      </c>
      <c r="CH504" s="76">
        <f t="shared" ca="1" si="523"/>
        <v>0</v>
      </c>
      <c r="CI504" s="76">
        <f t="shared" ca="1" si="523"/>
        <v>0</v>
      </c>
      <c r="CJ504" s="76">
        <f t="shared" ca="1" si="523"/>
        <v>0</v>
      </c>
      <c r="CK504" s="76">
        <f t="shared" ca="1" si="523"/>
        <v>0</v>
      </c>
      <c r="CL504" s="76">
        <f t="shared" ca="1" si="523"/>
        <v>0</v>
      </c>
      <c r="CM504" s="76">
        <f t="shared" ca="1" si="523"/>
        <v>0</v>
      </c>
      <c r="CN504" s="76">
        <f t="shared" ca="1" si="523"/>
        <v>0</v>
      </c>
      <c r="CO504" s="76" t="e">
        <f t="shared" ca="1" si="523"/>
        <v>#N/A</v>
      </c>
      <c r="CP504" s="76" t="e">
        <f t="shared" ca="1" si="523"/>
        <v>#N/A</v>
      </c>
      <c r="CQ504" s="76" t="e">
        <f t="shared" ca="1" si="523"/>
        <v>#N/A</v>
      </c>
      <c r="CR504" s="76" t="e">
        <f t="shared" ca="1" si="523"/>
        <v>#N/A</v>
      </c>
      <c r="CS504" s="76" t="e">
        <f t="shared" ca="1" si="523"/>
        <v>#N/A</v>
      </c>
      <c r="CT504" s="76" t="e">
        <f t="shared" ca="1" si="523"/>
        <v>#N/A</v>
      </c>
      <c r="CU504" s="76" t="e">
        <f t="shared" ca="1" si="523"/>
        <v>#N/A</v>
      </c>
      <c r="CV504" s="76" t="e">
        <f t="shared" ca="1" si="523"/>
        <v>#N/A</v>
      </c>
      <c r="CW504" s="76" t="e">
        <f t="shared" ca="1" si="523"/>
        <v>#N/A</v>
      </c>
      <c r="CX504" s="76" t="e">
        <f t="shared" ca="1" si="523"/>
        <v>#N/A</v>
      </c>
      <c r="CY504" s="76" t="e">
        <f t="shared" ca="1" si="523"/>
        <v>#N/A</v>
      </c>
      <c r="CZ504" s="76" t="e">
        <f t="shared" ca="1" si="523"/>
        <v>#N/A</v>
      </c>
      <c r="DA504" s="76" t="e">
        <f t="shared" ca="1" si="523"/>
        <v>#N/A</v>
      </c>
      <c r="DB504" s="76" t="e">
        <f t="shared" ca="1" si="523"/>
        <v>#N/A</v>
      </c>
      <c r="DC504" s="76" t="e">
        <f t="shared" ca="1" si="523"/>
        <v>#N/A</v>
      </c>
      <c r="DD504" s="76" t="e">
        <f t="shared" ca="1" si="523"/>
        <v>#N/A</v>
      </c>
      <c r="DE504" s="76" t="e">
        <f t="shared" ca="1" si="523"/>
        <v>#N/A</v>
      </c>
      <c r="DF504" s="76" t="e">
        <f t="shared" ca="1" si="523"/>
        <v>#N/A</v>
      </c>
      <c r="DG504" s="76" t="e">
        <f t="shared" ca="1" si="523"/>
        <v>#N/A</v>
      </c>
      <c r="DH504" s="76" t="e">
        <f t="shared" ca="1" si="523"/>
        <v>#N/A</v>
      </c>
      <c r="DI504" s="76" t="e">
        <f t="shared" ca="1" si="523"/>
        <v>#N/A</v>
      </c>
      <c r="DJ504" s="76" t="e">
        <f t="shared" ca="1" si="523"/>
        <v>#N/A</v>
      </c>
      <c r="DK504" s="76" t="e">
        <f t="shared" ca="1" si="523"/>
        <v>#N/A</v>
      </c>
      <c r="DL504" s="76" t="e">
        <f t="shared" ca="1" si="523"/>
        <v>#N/A</v>
      </c>
    </row>
    <row r="505" spans="2:116" x14ac:dyDescent="0.4">
      <c r="D505" t="s">
        <v>841</v>
      </c>
      <c r="E505" s="8" t="str">
        <f t="shared" si="509"/>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841</v>
      </c>
      <c r="E506" s="8" t="str">
        <f t="shared" si="509"/>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841</v>
      </c>
      <c r="E507" s="8" t="str">
        <f t="shared" si="509"/>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4">R511</f>
        <v>0</v>
      </c>
      <c r="T507" s="76">
        <f t="shared" ref="T507" ca="1" si="525">S511</f>
        <v>237.5</v>
      </c>
      <c r="U507" s="76">
        <f t="shared" ref="U507" ca="1" si="526">T511</f>
        <v>689.90781249999998</v>
      </c>
      <c r="V507" s="76">
        <f t="shared" ref="V507" ca="1" si="527">U511</f>
        <v>1336.7803318359374</v>
      </c>
      <c r="W507" s="76">
        <f t="shared" ref="W507" ca="1" si="528">V511</f>
        <v>2159.6191027700443</v>
      </c>
      <c r="X507" s="76">
        <f t="shared" ref="X507" ca="1" si="529">W511</f>
        <v>3141.6853356190441</v>
      </c>
      <c r="Y507" s="76">
        <f t="shared" ref="Y507" ca="1" si="530">X511</f>
        <v>4267.8325180682832</v>
      </c>
      <c r="Z507" s="76">
        <f t="shared" ref="Z507" ca="1" si="531">Y511</f>
        <v>5524.3549497870381</v>
      </c>
      <c r="AA507" s="76">
        <f t="shared" ref="AA507" ca="1" si="532">Z511</f>
        <v>6898.8506851885468</v>
      </c>
      <c r="AB507" s="76">
        <f t="shared" ref="AB507" ca="1" si="533">AA511</f>
        <v>8380.0975137599853</v>
      </c>
      <c r="AC507" s="76">
        <f t="shared" ref="AC507" ca="1" si="534">AB511</f>
        <v>9957.9407377635671</v>
      </c>
      <c r="AD507" s="76">
        <f t="shared" ref="AD507" ca="1" si="535">AC511</f>
        <v>11623.191625083809</v>
      </c>
      <c r="AE507" s="76">
        <f t="shared" ref="AE507" ca="1" si="536">AD511</f>
        <v>13367.535521747714</v>
      </c>
      <c r="AF507" s="76">
        <f t="shared" ref="AF507" ca="1" si="537">AE511</f>
        <v>15183.448705241464</v>
      </c>
      <c r="AG507" s="76">
        <f t="shared" ref="AG507" ca="1" si="538">AF511</f>
        <v>17064.123147155369</v>
      </c>
      <c r="AH507" s="76">
        <f t="shared" ref="AH507" ca="1" si="539">AG511</f>
        <v>19003.398432782215</v>
      </c>
      <c r="AI507" s="76">
        <f t="shared" ref="AI507" ca="1" si="540">AH511</f>
        <v>20995.700156863808</v>
      </c>
      <c r="AJ507" s="76">
        <f t="shared" ref="AJ507" ca="1" si="541">AI511</f>
        <v>23035.984179442137</v>
      </c>
      <c r="AK507" s="76">
        <f t="shared" ref="AK507" ca="1" si="542">AJ511</f>
        <v>25119.686184372706</v>
      </c>
      <c r="AL507" s="76">
        <f t="shared" ref="AL507" ca="1" si="543">AK511</f>
        <v>27242.676036084253</v>
      </c>
      <c r="AM507" s="76">
        <f t="shared" ref="AM507" ca="1" si="544">AL511</f>
        <v>29401.216478151739</v>
      </c>
      <c r="AN507" s="76">
        <f t="shared" ref="AN507" ca="1" si="545">AM511</f>
        <v>31591.925760667556</v>
      </c>
      <c r="AO507" s="76">
        <f t="shared" ref="AO507" ca="1" si="546">AN511</f>
        <v>33811.74382268406</v>
      </c>
      <c r="AP507" s="76">
        <f t="shared" ref="AP507" ca="1" si="547">AO511</f>
        <v>36057.90169155124</v>
      </c>
      <c r="AQ507" s="76">
        <f t="shared" ref="AQ507" ca="1" si="548">AP511</f>
        <v>38327.89379314243</v>
      </c>
      <c r="AR507" s="76">
        <f t="shared" ref="AR507" ca="1" si="549">AQ511</f>
        <v>40619.452896069757</v>
      </c>
      <c r="AS507" s="76">
        <f t="shared" ref="AS507" ca="1" si="550">AR511</f>
        <v>42930.527439331127</v>
      </c>
      <c r="AT507" s="76">
        <f t="shared" ref="AT507" ca="1" si="551">AS511</f>
        <v>45259.26101666475</v>
      </c>
      <c r="AU507" s="76">
        <f t="shared" ref="AU507" ca="1" si="552">AT511</f>
        <v>47603.973812454518</v>
      </c>
      <c r="AV507" s="76">
        <f t="shared" ref="AV507" ca="1" si="553">AU511</f>
        <v>49963.145803544779</v>
      </c>
      <c r="AW507" s="76">
        <f t="shared" ref="AW507" ca="1" si="554">AV511</f>
        <v>52335.401558982579</v>
      </c>
      <c r="AX507" s="76">
        <f t="shared" ref="AX507" ca="1" si="555">AW511</f>
        <v>54719.496485684365</v>
      </c>
      <c r="AY507" s="76">
        <f t="shared" ref="AY507" ca="1" si="556">AX511</f>
        <v>57114.304382483642</v>
      </c>
      <c r="AZ507" s="76">
        <f t="shared" ref="AZ507" ca="1" si="557">AY511</f>
        <v>59518.806178099891</v>
      </c>
      <c r="BA507" s="76">
        <f t="shared" ref="BA507" ca="1" si="558">AZ511</f>
        <v>61932.079740408139</v>
      </c>
      <c r="BB507" s="76">
        <f t="shared" ref="BB507" ca="1" si="559">BA511</f>
        <v>64353.290655101817</v>
      </c>
      <c r="BC507" s="76">
        <f t="shared" ref="BC507" ca="1" si="560">BB511</f>
        <v>66781.683881535253</v>
      </c>
      <c r="BD507" s="76">
        <f t="shared" ref="BD507" ca="1" si="561">BC511</f>
        <v>69216.576202304219</v>
      </c>
      <c r="BE507" s="76">
        <f t="shared" ref="BE507" ca="1" si="562">BD511</f>
        <v>71657.349391060037</v>
      </c>
      <c r="BF507" s="76">
        <f t="shared" ref="BF507" ca="1" si="563">BE511</f>
        <v>74103.444030235449</v>
      </c>
      <c r="BG507" s="76">
        <f t="shared" ref="BG507" ca="1" si="564">BF511</f>
        <v>76554.353916859298</v>
      </c>
      <c r="BH507" s="76">
        <f t="shared" ref="BH507" ca="1" si="565">BG511</f>
        <v>79009.621000518062</v>
      </c>
      <c r="BI507" s="76">
        <f t="shared" ref="BI507" ca="1" si="566">BH511</f>
        <v>81468.830802843775</v>
      </c>
      <c r="BJ507" s="76">
        <f t="shared" ref="BJ507" ca="1" si="567">BI511</f>
        <v>83931.608272723257</v>
      </c>
      <c r="BK507" s="76">
        <f t="shared" ref="BK507" ca="1" si="568">BJ511</f>
        <v>86397.614035780454</v>
      </c>
      <c r="BL507" s="76">
        <f t="shared" ref="BL507" ca="1" si="569">BK511</f>
        <v>88866.541000626836</v>
      </c>
      <c r="BM507" s="76">
        <f t="shared" ref="BM507" ca="1" si="570">BL511</f>
        <v>91338.1112879422</v>
      </c>
      <c r="BN507" s="76">
        <f t="shared" ref="BN507" ca="1" si="571">BM511</f>
        <v>93812.073451676697</v>
      </c>
      <c r="BO507" s="76">
        <f t="shared" ref="BO507" ca="1" si="572">BN511</f>
        <v>96288.199964585947</v>
      </c>
      <c r="BP507" s="76">
        <f t="shared" ref="BP507" ca="1" si="573">BO511</f>
        <v>98766.284942954706</v>
      </c>
      <c r="BQ507" s="76">
        <f t="shared" ref="BQ507" ca="1" si="574">BP511</f>
        <v>101246.14208775613</v>
      </c>
      <c r="BR507" s="76">
        <f t="shared" ref="BR507" ca="1" si="575">BQ511</f>
        <v>103727.60282165832</v>
      </c>
      <c r="BS507" s="76">
        <f t="shared" ref="BS507" ca="1" si="576">BR511</f>
        <v>106210.51460324807</v>
      </c>
      <c r="BT507" s="76">
        <f t="shared" ref="BT507" ca="1" si="577">BS511</f>
        <v>108694.7394016141</v>
      </c>
      <c r="BU507" s="76">
        <f t="shared" ref="BU507" ca="1" si="578">BT511</f>
        <v>111180.15231603557</v>
      </c>
      <c r="BV507" s="76">
        <f t="shared" ref="BV507" ca="1" si="579">BU511</f>
        <v>113666.64032697269</v>
      </c>
      <c r="BW507" s="76">
        <f t="shared" ref="BW507" ca="1" si="580">BV511</f>
        <v>116154.1011658694</v>
      </c>
      <c r="BX507" s="76">
        <f t="shared" ref="BX507" ca="1" si="581">BW511</f>
        <v>118642.44229246608</v>
      </c>
      <c r="BY507" s="76">
        <f t="shared" ref="BY507" ca="1" si="582">BX511</f>
        <v>121131.57996939523</v>
      </c>
      <c r="BZ507" s="76">
        <f t="shared" ref="BZ507" ca="1" si="583">BY511</f>
        <v>123621.4384248065</v>
      </c>
      <c r="CA507" s="76">
        <f t="shared" ref="CA507" ca="1" si="584">BZ511</f>
        <v>126111.94909464678</v>
      </c>
      <c r="CB507" s="76">
        <f t="shared" ref="CB507" ca="1" si="585">CA511</f>
        <v>128603.04993701851</v>
      </c>
      <c r="CC507" s="76">
        <f t="shared" ref="CC507" ca="1" si="586">CB511</f>
        <v>131094.68481175962</v>
      </c>
      <c r="CD507" s="76">
        <f t="shared" ref="CD507" ca="1" si="587">CC511</f>
        <v>133586.80291904099</v>
      </c>
      <c r="CE507" s="76">
        <f t="shared" ref="CE507" ca="1" si="588">CD511</f>
        <v>136079.35829136721</v>
      </c>
      <c r="CF507" s="76">
        <f t="shared" ref="CF507" ca="1" si="589">CE511</f>
        <v>138572.30933390092</v>
      </c>
      <c r="CG507" s="76">
        <f t="shared" ref="CG507" ca="1" si="590">CF511</f>
        <v>141065.61840851358</v>
      </c>
      <c r="CH507" s="76">
        <f t="shared" ref="CH507" ca="1" si="591">CG511</f>
        <v>143559.25145740373</v>
      </c>
      <c r="CI507" s="76">
        <f t="shared" ref="CI507" ca="1" si="592">CH511</f>
        <v>146053.17766251822</v>
      </c>
      <c r="CJ507" s="76">
        <f t="shared" ref="CJ507" ca="1" si="593">CI511</f>
        <v>148547.36913737119</v>
      </c>
      <c r="CK507" s="76">
        <f t="shared" ref="CK507" ca="1" si="594">CJ511</f>
        <v>151041.80064817876</v>
      </c>
      <c r="CL507" s="76">
        <f t="shared" ref="CL507" ca="1" si="595">CK511</f>
        <v>153536.44936152073</v>
      </c>
      <c r="CO507" s="76">
        <f t="shared" ref="CO507" si="596">CN511</f>
        <v>0</v>
      </c>
      <c r="CP507" s="76" t="e">
        <f t="shared" ref="CP507" ca="1" si="597">CO511</f>
        <v>#N/A</v>
      </c>
      <c r="CQ507" s="76" t="e">
        <f t="shared" ref="CQ507" ca="1" si="598">CP511</f>
        <v>#N/A</v>
      </c>
      <c r="CR507" s="76" t="e">
        <f t="shared" ref="CR507" ca="1" si="599">CQ511</f>
        <v>#N/A</v>
      </c>
      <c r="CS507" s="76" t="e">
        <f t="shared" ref="CS507" ca="1" si="600">CR511</f>
        <v>#N/A</v>
      </c>
      <c r="CT507" s="76" t="e">
        <f t="shared" ref="CT507" ca="1" si="601">CS511</f>
        <v>#N/A</v>
      </c>
      <c r="CU507" s="76" t="e">
        <f t="shared" ref="CU507" ca="1" si="602">CT511</f>
        <v>#N/A</v>
      </c>
      <c r="CV507" s="76" t="e">
        <f t="shared" ref="CV507" ca="1" si="603">CU511</f>
        <v>#N/A</v>
      </c>
      <c r="CW507" s="76" t="e">
        <f t="shared" ref="CW507" ca="1" si="604">CV511</f>
        <v>#N/A</v>
      </c>
      <c r="CX507" s="76" t="e">
        <f t="shared" ref="CX507" ca="1" si="605">CW511</f>
        <v>#N/A</v>
      </c>
      <c r="CY507" s="76" t="e">
        <f t="shared" ref="CY507" ca="1" si="606">CX511</f>
        <v>#N/A</v>
      </c>
      <c r="CZ507" s="76" t="e">
        <f t="shared" ref="CZ507" ca="1" si="607">CY511</f>
        <v>#N/A</v>
      </c>
      <c r="DA507" s="76" t="e">
        <f t="shared" ref="DA507" ca="1" si="608">CZ511</f>
        <v>#N/A</v>
      </c>
      <c r="DB507" s="76" t="e">
        <f t="shared" ref="DB507" ca="1" si="609">DA511</f>
        <v>#N/A</v>
      </c>
      <c r="DC507" s="76" t="e">
        <f t="shared" ref="DC507" ca="1" si="610">DB511</f>
        <v>#N/A</v>
      </c>
      <c r="DD507" s="76" t="e">
        <f t="shared" ref="DD507" ca="1" si="611">DC511</f>
        <v>#N/A</v>
      </c>
      <c r="DE507" s="76" t="e">
        <f t="shared" ref="DE507" ca="1" si="612">DD511</f>
        <v>#N/A</v>
      </c>
      <c r="DF507" s="76" t="e">
        <f t="shared" ref="DF507" ca="1" si="613">DE511</f>
        <v>#N/A</v>
      </c>
      <c r="DG507" s="76" t="e">
        <f t="shared" ref="DG507" ca="1" si="614">DF511</f>
        <v>#N/A</v>
      </c>
      <c r="DH507" s="76" t="e">
        <f t="shared" ref="DH507" ca="1" si="615">DG511</f>
        <v>#N/A</v>
      </c>
      <c r="DI507" s="76" t="e">
        <f t="shared" ref="DI507" ca="1" si="616">DH511</f>
        <v>#N/A</v>
      </c>
      <c r="DJ507" s="76" t="e">
        <f t="shared" ref="DJ507" ca="1" si="617">DI511</f>
        <v>#N/A</v>
      </c>
      <c r="DK507" s="76" t="e">
        <f t="shared" ref="DK507" ca="1" si="618">DJ511</f>
        <v>#N/A</v>
      </c>
      <c r="DL507" s="76" t="e">
        <f t="shared" ref="DL507" ca="1" si="619">DK511</f>
        <v>#N/A</v>
      </c>
    </row>
    <row r="508" spans="2:116" x14ac:dyDescent="0.4">
      <c r="B508" s="6"/>
      <c r="C508" s="6"/>
      <c r="D508" t="s">
        <v>841</v>
      </c>
      <c r="E508" s="8" t="str">
        <f t="shared" si="509"/>
        <v>508 SUBFREE-PV</v>
      </c>
      <c r="G508" s="158" t="s">
        <v>837</v>
      </c>
      <c r="K508" s="34">
        <f ca="1">SUMIF($3:$3,K$2,508:508)</f>
        <v>14071.090022892329</v>
      </c>
      <c r="L508" s="34">
        <f t="shared" ref="L508:P508" ca="1" si="620">SUMIF($3:$3,L$2,508:508)</f>
        <v>26274.061338310225</v>
      </c>
      <c r="M508" s="34">
        <f t="shared" ca="1" si="620"/>
        <v>29951.357987781921</v>
      </c>
      <c r="N508" s="34">
        <f t="shared" ca="1" si="620"/>
        <v>31059.490613737602</v>
      </c>
      <c r="O508" s="34">
        <f t="shared" ca="1" si="620"/>
        <v>31393.420136906148</v>
      </c>
      <c r="P508" s="34">
        <f t="shared" ca="1" si="620"/>
        <v>31494.047917220283</v>
      </c>
      <c r="R508" s="15"/>
      <c r="S508" s="76">
        <f ca="1">-S499</f>
        <v>250</v>
      </c>
      <c r="T508" s="76">
        <f t="shared" ref="T508:CE508" ca="1" si="621">-T499</f>
        <v>476.21875</v>
      </c>
      <c r="U508" s="76">
        <f t="shared" ca="1" si="621"/>
        <v>680.91844140625005</v>
      </c>
      <c r="V508" s="76">
        <f t="shared" ca="1" si="621"/>
        <v>866.14607466748066</v>
      </c>
      <c r="W508" s="76">
        <f t="shared" ca="1" si="621"/>
        <v>1033.7539293147365</v>
      </c>
      <c r="X508" s="76">
        <f t="shared" ca="1" si="621"/>
        <v>1185.4180867886723</v>
      </c>
      <c r="Y508" s="76">
        <f t="shared" ca="1" si="621"/>
        <v>1322.6551912829</v>
      </c>
      <c r="Z508" s="76">
        <f t="shared" ca="1" si="621"/>
        <v>1446.837616212114</v>
      </c>
      <c r="AA508" s="76">
        <f t="shared" ca="1" si="621"/>
        <v>1559.207187969937</v>
      </c>
      <c r="AB508" s="76">
        <f t="shared" ca="1" si="621"/>
        <v>1660.887604214297</v>
      </c>
      <c r="AC508" s="76">
        <f t="shared" ca="1" si="621"/>
        <v>1752.8956708634121</v>
      </c>
      <c r="AD508" s="76">
        <f t="shared" ca="1" si="621"/>
        <v>1836.15147017253</v>
      </c>
      <c r="AE508" s="76">
        <f t="shared" ca="1" si="621"/>
        <v>1911.4875615723679</v>
      </c>
      <c r="AF508" s="76">
        <f t="shared" ca="1" si="621"/>
        <v>1979.6573072777967</v>
      </c>
      <c r="AG508" s="76">
        <f t="shared" ca="1" si="621"/>
        <v>2041.3424059229962</v>
      </c>
      <c r="AH508" s="76">
        <f t="shared" ca="1" si="621"/>
        <v>2097.1597095595712</v>
      </c>
      <c r="AI508" s="76">
        <f t="shared" ca="1" si="621"/>
        <v>2147.6673921877173</v>
      </c>
      <c r="AJ508" s="76">
        <f t="shared" ca="1" si="621"/>
        <v>2193.370531505861</v>
      </c>
      <c r="AK508" s="76">
        <f t="shared" ca="1" si="621"/>
        <v>2234.7261596963654</v>
      </c>
      <c r="AL508" s="76">
        <f t="shared" ca="1" si="621"/>
        <v>2272.1478337552485</v>
      </c>
      <c r="AM508" s="76">
        <f t="shared" ca="1" si="621"/>
        <v>2306.0097710692808</v>
      </c>
      <c r="AN508" s="76">
        <f t="shared" ca="1" si="621"/>
        <v>2336.6505915963153</v>
      </c>
      <c r="AO508" s="76">
        <f t="shared" ca="1" si="621"/>
        <v>2364.3767040707157</v>
      </c>
      <c r="AP508" s="76">
        <f t="shared" ca="1" si="621"/>
        <v>2389.4653700959889</v>
      </c>
      <c r="AQ508" s="76">
        <f t="shared" ca="1" si="621"/>
        <v>2412.1674767656077</v>
      </c>
      <c r="AR508" s="76">
        <f t="shared" ca="1" si="621"/>
        <v>2432.7100455382792</v>
      </c>
      <c r="AS508" s="76">
        <f t="shared" ca="1" si="621"/>
        <v>2451.2985024564505</v>
      </c>
      <c r="AT508" s="76">
        <f t="shared" ca="1" si="621"/>
        <v>2468.1187324102812</v>
      </c>
      <c r="AU508" s="76">
        <f t="shared" ca="1" si="621"/>
        <v>2483.3389379897526</v>
      </c>
      <c r="AV508" s="76">
        <f t="shared" ca="1" si="621"/>
        <v>2497.1113215134774</v>
      </c>
      <c r="AW508" s="76">
        <f t="shared" ca="1" si="621"/>
        <v>2509.5736070545081</v>
      </c>
      <c r="AX508" s="76">
        <f t="shared" ca="1" si="621"/>
        <v>2520.8504176834481</v>
      </c>
      <c r="AY508" s="76">
        <f t="shared" ca="1" si="621"/>
        <v>2531.05452170131</v>
      </c>
      <c r="AZ508" s="76">
        <f t="shared" ca="1" si="621"/>
        <v>2540.2879603244728</v>
      </c>
      <c r="BA508" s="76">
        <f t="shared" ca="1" si="621"/>
        <v>2548.6430680986077</v>
      </c>
      <c r="BB508" s="76">
        <f t="shared" ca="1" si="621"/>
        <v>2556.2033962457276</v>
      </c>
      <c r="BC508" s="76">
        <f t="shared" ca="1" si="621"/>
        <v>2563.0445481778524</v>
      </c>
      <c r="BD508" s="76">
        <f t="shared" ca="1" si="621"/>
        <v>2569.2349355324345</v>
      </c>
      <c r="BE508" s="76">
        <f t="shared" ca="1" si="621"/>
        <v>2574.8364622899117</v>
      </c>
      <c r="BF508" s="76">
        <f t="shared" ca="1" si="621"/>
        <v>2579.9051438145843</v>
      </c>
      <c r="BG508" s="76">
        <f t="shared" ca="1" si="621"/>
        <v>2584.4916670092221</v>
      </c>
      <c r="BH508" s="76">
        <f t="shared" ca="1" si="621"/>
        <v>2588.6418971849698</v>
      </c>
      <c r="BI508" s="76">
        <f t="shared" ca="1" si="621"/>
        <v>2592.3973367152498</v>
      </c>
      <c r="BJ508" s="76">
        <f t="shared" ca="1" si="621"/>
        <v>2595.7955400602114</v>
      </c>
      <c r="BK508" s="76">
        <f t="shared" ca="1" si="621"/>
        <v>2598.8704893119839</v>
      </c>
      <c r="BL508" s="76">
        <f t="shared" ca="1" si="621"/>
        <v>2601.6529340161815</v>
      </c>
      <c r="BM508" s="76">
        <f t="shared" ca="1" si="621"/>
        <v>2604.1706986678923</v>
      </c>
      <c r="BN508" s="76">
        <f t="shared" ca="1" si="621"/>
        <v>2606.4489609571087</v>
      </c>
      <c r="BO508" s="76">
        <f t="shared" ca="1" si="621"/>
        <v>2608.5105035460638</v>
      </c>
      <c r="BP508" s="76">
        <f t="shared" ca="1" si="621"/>
        <v>2610.3759418962445</v>
      </c>
      <c r="BQ508" s="76">
        <f t="shared" ca="1" si="621"/>
        <v>2612.0639304233641</v>
      </c>
      <c r="BR508" s="76">
        <f t="shared" ca="1" si="621"/>
        <v>2613.5913490418416</v>
      </c>
      <c r="BS508" s="76">
        <f t="shared" ca="1" si="621"/>
        <v>2614.9734719642365</v>
      </c>
      <c r="BT508" s="76">
        <f t="shared" ca="1" si="621"/>
        <v>2616.2241204436382</v>
      </c>
      <c r="BU508" s="76">
        <f t="shared" ca="1" si="621"/>
        <v>2617.3558009864373</v>
      </c>
      <c r="BV508" s="76">
        <f t="shared" ca="1" si="621"/>
        <v>2618.3798304176025</v>
      </c>
      <c r="BW508" s="76">
        <f t="shared" ca="1" si="621"/>
        <v>2619.3064490491279</v>
      </c>
      <c r="BX508" s="76">
        <f t="shared" ca="1" si="621"/>
        <v>2620.1449230833296</v>
      </c>
      <c r="BY508" s="76">
        <f t="shared" ca="1" si="621"/>
        <v>2620.9036372750279</v>
      </c>
      <c r="BZ508" s="76">
        <f t="shared" ca="1" si="621"/>
        <v>2621.5901787792409</v>
      </c>
      <c r="CA508" s="76">
        <f t="shared" ca="1" si="621"/>
        <v>2622.2114130228661</v>
      </c>
      <c r="CB508" s="76">
        <f t="shared" ca="1" si="621"/>
        <v>2622.7735523590659</v>
      </c>
      <c r="CC508" s="76">
        <f t="shared" ca="1" si="621"/>
        <v>2623.2822181909096</v>
      </c>
      <c r="CD508" s="76">
        <f t="shared" ca="1" si="621"/>
        <v>2623.7424971854994</v>
      </c>
      <c r="CE508" s="76">
        <f t="shared" ca="1" si="621"/>
        <v>2624.1589921407285</v>
      </c>
      <c r="CF508" s="76">
        <f t="shared" ref="CF508:DL508" ca="1" si="622">-CF499</f>
        <v>2624.5358680133418</v>
      </c>
      <c r="CG508" s="76">
        <f t="shared" ca="1" si="622"/>
        <v>2624.876893568573</v>
      </c>
      <c r="CH508" s="76">
        <f t="shared" ca="1" si="622"/>
        <v>2625.1854790678626</v>
      </c>
      <c r="CI508" s="76">
        <f t="shared" ca="1" si="622"/>
        <v>2625.4647103715324</v>
      </c>
      <c r="CJ508" s="76">
        <f t="shared" ca="1" si="622"/>
        <v>2625.7173797974406</v>
      </c>
      <c r="CK508" s="76">
        <f t="shared" ca="1" si="622"/>
        <v>2625.9460140442088</v>
      </c>
      <c r="CL508" s="76">
        <f t="shared" ca="1" si="622"/>
        <v>2626.1528994582532</v>
      </c>
      <c r="CM508" s="76">
        <f t="shared" ca="1" si="622"/>
        <v>0</v>
      </c>
      <c r="CN508" s="76">
        <f t="shared" ca="1" si="622"/>
        <v>0</v>
      </c>
      <c r="CO508" s="76" t="e">
        <f t="shared" ca="1" si="622"/>
        <v>#N/A</v>
      </c>
      <c r="CP508" s="76" t="e">
        <f t="shared" ca="1" si="622"/>
        <v>#N/A</v>
      </c>
      <c r="CQ508" s="76" t="e">
        <f t="shared" ca="1" si="622"/>
        <v>#N/A</v>
      </c>
      <c r="CR508" s="76" t="e">
        <f t="shared" ca="1" si="622"/>
        <v>#N/A</v>
      </c>
      <c r="CS508" s="76" t="e">
        <f t="shared" ca="1" si="622"/>
        <v>#N/A</v>
      </c>
      <c r="CT508" s="76" t="e">
        <f t="shared" ca="1" si="622"/>
        <v>#N/A</v>
      </c>
      <c r="CU508" s="76" t="e">
        <f t="shared" ca="1" si="622"/>
        <v>#N/A</v>
      </c>
      <c r="CV508" s="76" t="e">
        <f t="shared" ca="1" si="622"/>
        <v>#N/A</v>
      </c>
      <c r="CW508" s="76" t="e">
        <f t="shared" ca="1" si="622"/>
        <v>#N/A</v>
      </c>
      <c r="CX508" s="76" t="e">
        <f t="shared" ca="1" si="622"/>
        <v>#N/A</v>
      </c>
      <c r="CY508" s="76" t="e">
        <f t="shared" ca="1" si="622"/>
        <v>#N/A</v>
      </c>
      <c r="CZ508" s="76" t="e">
        <f t="shared" ca="1" si="622"/>
        <v>#N/A</v>
      </c>
      <c r="DA508" s="76" t="e">
        <f t="shared" ca="1" si="622"/>
        <v>#N/A</v>
      </c>
      <c r="DB508" s="76" t="e">
        <f t="shared" ca="1" si="622"/>
        <v>#N/A</v>
      </c>
      <c r="DC508" s="76" t="e">
        <f t="shared" ca="1" si="622"/>
        <v>#N/A</v>
      </c>
      <c r="DD508" s="76" t="e">
        <f t="shared" ca="1" si="622"/>
        <v>#N/A</v>
      </c>
      <c r="DE508" s="76" t="e">
        <f t="shared" ca="1" si="622"/>
        <v>#N/A</v>
      </c>
      <c r="DF508" s="76" t="e">
        <f t="shared" ca="1" si="622"/>
        <v>#N/A</v>
      </c>
      <c r="DG508" s="76" t="e">
        <f t="shared" ca="1" si="622"/>
        <v>#N/A</v>
      </c>
      <c r="DH508" s="76" t="e">
        <f t="shared" ca="1" si="622"/>
        <v>#N/A</v>
      </c>
      <c r="DI508" s="76" t="e">
        <f t="shared" ca="1" si="622"/>
        <v>#N/A</v>
      </c>
      <c r="DJ508" s="76" t="e">
        <f t="shared" ca="1" si="622"/>
        <v>#N/A</v>
      </c>
      <c r="DK508" s="76" t="e">
        <f t="shared" ca="1" si="622"/>
        <v>#N/A</v>
      </c>
      <c r="DL508" s="76" t="e">
        <f t="shared" ca="1" si="622"/>
        <v>#N/A</v>
      </c>
    </row>
    <row r="509" spans="2:116" x14ac:dyDescent="0.4">
      <c r="B509" t="str">
        <f>E509</f>
        <v>509 SUBFREE-PV</v>
      </c>
      <c r="D509" t="s">
        <v>841</v>
      </c>
      <c r="E509" s="8" t="str">
        <f t="shared" si="509"/>
        <v>509 SUBFREE-PV</v>
      </c>
      <c r="G509" s="145" t="s">
        <v>839</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841</v>
      </c>
      <c r="E510" s="8" t="str">
        <f t="shared" si="509"/>
        <v>510 SUBFREE-PV</v>
      </c>
      <c r="G510" s="158" t="s">
        <v>74</v>
      </c>
      <c r="K510" s="34">
        <f t="shared" ref="K510:P510" ca="1" si="623">SUMIF($3:$3,K$2,510:510)</f>
        <v>-703.55450114461655</v>
      </c>
      <c r="L510" s="34">
        <f t="shared" ca="1" si="623"/>
        <v>-1313.7030669155113</v>
      </c>
      <c r="M510" s="34">
        <f t="shared" ca="1" si="623"/>
        <v>-1497.5678993890963</v>
      </c>
      <c r="N510" s="34">
        <f t="shared" ca="1" si="623"/>
        <v>-1552.9745306868806</v>
      </c>
      <c r="O510" s="34">
        <f t="shared" ca="1" si="623"/>
        <v>-1569.6710068453081</v>
      </c>
      <c r="P510" s="34">
        <f t="shared" ca="1" si="623"/>
        <v>-1574.7023958610139</v>
      </c>
      <c r="R510" s="15"/>
      <c r="S510" s="76">
        <f t="shared" ref="S510:CD510" ca="1" si="624">-S508*S509</f>
        <v>-12.5</v>
      </c>
      <c r="T510" s="76">
        <f t="shared" ca="1" si="624"/>
        <v>-23.810937500000001</v>
      </c>
      <c r="U510" s="76">
        <f t="shared" ca="1" si="624"/>
        <v>-34.045922070312507</v>
      </c>
      <c r="V510" s="76">
        <f t="shared" ca="1" si="624"/>
        <v>-43.307303733374034</v>
      </c>
      <c r="W510" s="76">
        <f t="shared" ca="1" si="624"/>
        <v>-51.687696465736828</v>
      </c>
      <c r="X510" s="76">
        <f t="shared" ca="1" si="624"/>
        <v>-59.270904339433621</v>
      </c>
      <c r="Y510" s="76">
        <f t="shared" ca="1" si="624"/>
        <v>-66.132759564145005</v>
      </c>
      <c r="Z510" s="76">
        <f t="shared" ca="1" si="624"/>
        <v>-72.341880810605701</v>
      </c>
      <c r="AA510" s="76">
        <f t="shared" ca="1" si="624"/>
        <v>-77.960359398496848</v>
      </c>
      <c r="AB510" s="76">
        <f t="shared" ca="1" si="624"/>
        <v>-83.044380210714849</v>
      </c>
      <c r="AC510" s="76">
        <f t="shared" ca="1" si="624"/>
        <v>-87.644783543170604</v>
      </c>
      <c r="AD510" s="76">
        <f t="shared" ca="1" si="624"/>
        <v>-91.807573508626504</v>
      </c>
      <c r="AE510" s="76">
        <f t="shared" ca="1" si="624"/>
        <v>-95.574378078618395</v>
      </c>
      <c r="AF510" s="76">
        <f t="shared" ca="1" si="624"/>
        <v>-98.982865363889843</v>
      </c>
      <c r="AG510" s="76">
        <f t="shared" ca="1" si="624"/>
        <v>-102.06712029614982</v>
      </c>
      <c r="AH510" s="76">
        <f t="shared" ca="1" si="624"/>
        <v>-104.85798547797856</v>
      </c>
      <c r="AI510" s="76">
        <f t="shared" ca="1" si="624"/>
        <v>-107.38336960938587</v>
      </c>
      <c r="AJ510" s="76">
        <f t="shared" ca="1" si="624"/>
        <v>-109.66852657529306</v>
      </c>
      <c r="AK510" s="76">
        <f t="shared" ca="1" si="624"/>
        <v>-111.73630798481827</v>
      </c>
      <c r="AL510" s="76">
        <f t="shared" ca="1" si="624"/>
        <v>-113.60739168776243</v>
      </c>
      <c r="AM510" s="76">
        <f t="shared" ca="1" si="624"/>
        <v>-115.30048855346405</v>
      </c>
      <c r="AN510" s="76">
        <f t="shared" ca="1" si="624"/>
        <v>-116.83252957981577</v>
      </c>
      <c r="AO510" s="76">
        <f t="shared" ca="1" si="624"/>
        <v>-118.21883520353579</v>
      </c>
      <c r="AP510" s="76">
        <f t="shared" ca="1" si="624"/>
        <v>-119.47326850479945</v>
      </c>
      <c r="AQ510" s="76">
        <f t="shared" ca="1" si="624"/>
        <v>-120.60837383828039</v>
      </c>
      <c r="AR510" s="76">
        <f t="shared" ca="1" si="624"/>
        <v>-121.63550227691397</v>
      </c>
      <c r="AS510" s="76">
        <f t="shared" ca="1" si="624"/>
        <v>-122.56492512282253</v>
      </c>
      <c r="AT510" s="76">
        <f t="shared" ca="1" si="624"/>
        <v>-123.40593662051407</v>
      </c>
      <c r="AU510" s="76">
        <f t="shared" ca="1" si="624"/>
        <v>-124.16694689948764</v>
      </c>
      <c r="AV510" s="76">
        <f t="shared" ca="1" si="624"/>
        <v>-124.85556607567388</v>
      </c>
      <c r="AW510" s="76">
        <f t="shared" ca="1" si="624"/>
        <v>-125.47868035272541</v>
      </c>
      <c r="AX510" s="76">
        <f t="shared" ca="1" si="624"/>
        <v>-126.0425208841724</v>
      </c>
      <c r="AY510" s="76">
        <f t="shared" ca="1" si="624"/>
        <v>-126.5527260850655</v>
      </c>
      <c r="AZ510" s="76">
        <f t="shared" ca="1" si="624"/>
        <v>-127.01439801622365</v>
      </c>
      <c r="BA510" s="76">
        <f t="shared" ca="1" si="624"/>
        <v>-127.43215340493039</v>
      </c>
      <c r="BB510" s="76">
        <f t="shared" ca="1" si="624"/>
        <v>-127.81016981228639</v>
      </c>
      <c r="BC510" s="76">
        <f t="shared" ca="1" si="624"/>
        <v>-128.15222740889263</v>
      </c>
      <c r="BD510" s="76">
        <f t="shared" ca="1" si="624"/>
        <v>-128.46174677662174</v>
      </c>
      <c r="BE510" s="76">
        <f t="shared" ca="1" si="624"/>
        <v>-128.74182311449559</v>
      </c>
      <c r="BF510" s="76">
        <f t="shared" ca="1" si="624"/>
        <v>-128.99525719072923</v>
      </c>
      <c r="BG510" s="76">
        <f t="shared" ca="1" si="624"/>
        <v>-129.2245833504611</v>
      </c>
      <c r="BH510" s="76">
        <f t="shared" ca="1" si="624"/>
        <v>-129.43209485924851</v>
      </c>
      <c r="BI510" s="76">
        <f t="shared" ca="1" si="624"/>
        <v>-129.61986683576251</v>
      </c>
      <c r="BJ510" s="76">
        <f t="shared" ca="1" si="624"/>
        <v>-129.78977700301058</v>
      </c>
      <c r="BK510" s="76">
        <f t="shared" ca="1" si="624"/>
        <v>-129.94352446559921</v>
      </c>
      <c r="BL510" s="76">
        <f t="shared" ca="1" si="624"/>
        <v>-130.08264670080908</v>
      </c>
      <c r="BM510" s="76">
        <f t="shared" ca="1" si="624"/>
        <v>-130.20853493339462</v>
      </c>
      <c r="BN510" s="76">
        <f t="shared" ca="1" si="624"/>
        <v>-130.32244804785543</v>
      </c>
      <c r="BO510" s="76">
        <f t="shared" ca="1" si="624"/>
        <v>-130.4255251773032</v>
      </c>
      <c r="BP510" s="76">
        <f t="shared" ca="1" si="624"/>
        <v>-130.51879709481224</v>
      </c>
      <c r="BQ510" s="76">
        <f t="shared" ca="1" si="624"/>
        <v>-130.6031965211682</v>
      </c>
      <c r="BR510" s="76">
        <f t="shared" ca="1" si="624"/>
        <v>-130.67956745209207</v>
      </c>
      <c r="BS510" s="76">
        <f t="shared" ca="1" si="624"/>
        <v>-130.74867359821184</v>
      </c>
      <c r="BT510" s="76">
        <f t="shared" ca="1" si="624"/>
        <v>-130.81120602218192</v>
      </c>
      <c r="BU510" s="76">
        <f t="shared" ca="1" si="624"/>
        <v>-130.86779004932188</v>
      </c>
      <c r="BV510" s="76">
        <f t="shared" ca="1" si="624"/>
        <v>-130.91899152088013</v>
      </c>
      <c r="BW510" s="76">
        <f t="shared" ca="1" si="624"/>
        <v>-130.96532245245641</v>
      </c>
      <c r="BX510" s="76">
        <f t="shared" ca="1" si="624"/>
        <v>-131.00724615416649</v>
      </c>
      <c r="BY510" s="76">
        <f t="shared" ca="1" si="624"/>
        <v>-131.0451818637514</v>
      </c>
      <c r="BZ510" s="76">
        <f t="shared" ca="1" si="624"/>
        <v>-131.07950893896205</v>
      </c>
      <c r="CA510" s="76">
        <f t="shared" ca="1" si="624"/>
        <v>-131.11057065114332</v>
      </c>
      <c r="CB510" s="76">
        <f t="shared" ca="1" si="624"/>
        <v>-131.13867761795331</v>
      </c>
      <c r="CC510" s="76">
        <f t="shared" ca="1" si="624"/>
        <v>-131.16411090954549</v>
      </c>
      <c r="CD510" s="76">
        <f t="shared" ca="1" si="624"/>
        <v>-131.18712485927497</v>
      </c>
      <c r="CE510" s="76">
        <f t="shared" ref="CE510:CL510" ca="1" si="625">-CE508*CE509</f>
        <v>-131.20794960703643</v>
      </c>
      <c r="CF510" s="76">
        <f t="shared" ca="1" si="625"/>
        <v>-131.22679340066711</v>
      </c>
      <c r="CG510" s="76">
        <f t="shared" ca="1" si="625"/>
        <v>-131.24384467842864</v>
      </c>
      <c r="CH510" s="76">
        <f t="shared" ca="1" si="625"/>
        <v>-131.25927395339315</v>
      </c>
      <c r="CI510" s="76">
        <f t="shared" ca="1" si="625"/>
        <v>-131.27323551857663</v>
      </c>
      <c r="CJ510" s="76">
        <f t="shared" ca="1" si="625"/>
        <v>-131.28586898987203</v>
      </c>
      <c r="CK510" s="76">
        <f t="shared" ca="1" si="625"/>
        <v>-131.29730070221044</v>
      </c>
      <c r="CL510" s="76">
        <f t="shared" ca="1" si="625"/>
        <v>-131.30764497291267</v>
      </c>
      <c r="CO510" s="76" t="e">
        <f t="shared" ref="CO510:DL510" ca="1" si="626">-CO508*CO509</f>
        <v>#N/A</v>
      </c>
      <c r="CP510" s="76" t="e">
        <f t="shared" ca="1" si="626"/>
        <v>#N/A</v>
      </c>
      <c r="CQ510" s="76" t="e">
        <f t="shared" ca="1" si="626"/>
        <v>#N/A</v>
      </c>
      <c r="CR510" s="76" t="e">
        <f t="shared" ca="1" si="626"/>
        <v>#N/A</v>
      </c>
      <c r="CS510" s="76" t="e">
        <f t="shared" ca="1" si="626"/>
        <v>#N/A</v>
      </c>
      <c r="CT510" s="76" t="e">
        <f t="shared" ca="1" si="626"/>
        <v>#N/A</v>
      </c>
      <c r="CU510" s="76" t="e">
        <f t="shared" ca="1" si="626"/>
        <v>#N/A</v>
      </c>
      <c r="CV510" s="76" t="e">
        <f t="shared" ca="1" si="626"/>
        <v>#N/A</v>
      </c>
      <c r="CW510" s="76" t="e">
        <f t="shared" ca="1" si="626"/>
        <v>#N/A</v>
      </c>
      <c r="CX510" s="76" t="e">
        <f t="shared" ca="1" si="626"/>
        <v>#N/A</v>
      </c>
      <c r="CY510" s="76" t="e">
        <f t="shared" ca="1" si="626"/>
        <v>#N/A</v>
      </c>
      <c r="CZ510" s="76" t="e">
        <f t="shared" ca="1" si="626"/>
        <v>#N/A</v>
      </c>
      <c r="DA510" s="76" t="e">
        <f t="shared" ca="1" si="626"/>
        <v>#N/A</v>
      </c>
      <c r="DB510" s="76" t="e">
        <f t="shared" ca="1" si="626"/>
        <v>#N/A</v>
      </c>
      <c r="DC510" s="76" t="e">
        <f t="shared" ca="1" si="626"/>
        <v>#N/A</v>
      </c>
      <c r="DD510" s="76" t="e">
        <f t="shared" ca="1" si="626"/>
        <v>#N/A</v>
      </c>
      <c r="DE510" s="76" t="e">
        <f t="shared" ca="1" si="626"/>
        <v>#N/A</v>
      </c>
      <c r="DF510" s="76" t="e">
        <f t="shared" ca="1" si="626"/>
        <v>#N/A</v>
      </c>
      <c r="DG510" s="76" t="e">
        <f t="shared" ca="1" si="626"/>
        <v>#N/A</v>
      </c>
      <c r="DH510" s="76" t="e">
        <f t="shared" ca="1" si="626"/>
        <v>#N/A</v>
      </c>
      <c r="DI510" s="76" t="e">
        <f t="shared" ca="1" si="626"/>
        <v>#N/A</v>
      </c>
      <c r="DJ510" s="76" t="e">
        <f t="shared" ca="1" si="626"/>
        <v>#N/A</v>
      </c>
      <c r="DK510" s="76" t="e">
        <f t="shared" ca="1" si="626"/>
        <v>#N/A</v>
      </c>
      <c r="DL510" s="76" t="e">
        <f t="shared" ca="1" si="626"/>
        <v>#N/A</v>
      </c>
    </row>
    <row r="511" spans="2:116" x14ac:dyDescent="0.4">
      <c r="C511" t="s">
        <v>80</v>
      </c>
      <c r="D511" t="s">
        <v>841</v>
      </c>
      <c r="E511" s="8" t="str">
        <f t="shared" si="509"/>
        <v>511 SUBFREE-PV</v>
      </c>
      <c r="G511" s="127" t="str">
        <f>"# of "&amp;G519&amp;"s - Paid"</f>
        <v># of subscribers - Paid</v>
      </c>
      <c r="H511" s="31"/>
      <c r="I511" s="73"/>
      <c r="J511" s="73"/>
      <c r="K511" s="119">
        <f t="shared" ref="K511:P511" ca="1" si="627">SUMIF($4:$4,K$2,511:511)</f>
        <v>13367.535521747714</v>
      </c>
      <c r="L511" s="119">
        <f t="shared" ca="1" si="627"/>
        <v>38327.89379314243</v>
      </c>
      <c r="M511" s="119">
        <f t="shared" ca="1" si="627"/>
        <v>66781.683881535253</v>
      </c>
      <c r="N511" s="119">
        <f t="shared" ca="1" si="627"/>
        <v>96288.199964585947</v>
      </c>
      <c r="O511" s="119">
        <f t="shared" ca="1" si="627"/>
        <v>126111.94909464678</v>
      </c>
      <c r="P511" s="119">
        <f t="shared" ca="1" si="627"/>
        <v>156031.29461600605</v>
      </c>
      <c r="R511" s="117"/>
      <c r="S511" s="151">
        <f t="shared" ref="S511:CD511" ca="1" si="628">S507+S508+S510</f>
        <v>237.5</v>
      </c>
      <c r="T511" s="151">
        <f t="shared" ca="1" si="628"/>
        <v>689.90781249999998</v>
      </c>
      <c r="U511" s="151">
        <f t="shared" ca="1" si="628"/>
        <v>1336.7803318359374</v>
      </c>
      <c r="V511" s="151">
        <f t="shared" ca="1" si="628"/>
        <v>2159.6191027700443</v>
      </c>
      <c r="W511" s="151">
        <f t="shared" ca="1" si="628"/>
        <v>3141.6853356190441</v>
      </c>
      <c r="X511" s="151">
        <f t="shared" ca="1" si="628"/>
        <v>4267.8325180682832</v>
      </c>
      <c r="Y511" s="151">
        <f t="shared" ca="1" si="628"/>
        <v>5524.3549497870381</v>
      </c>
      <c r="Z511" s="151">
        <f t="shared" ca="1" si="628"/>
        <v>6898.8506851885468</v>
      </c>
      <c r="AA511" s="151">
        <f t="shared" ca="1" si="628"/>
        <v>8380.0975137599853</v>
      </c>
      <c r="AB511" s="151">
        <f t="shared" ca="1" si="628"/>
        <v>9957.9407377635671</v>
      </c>
      <c r="AC511" s="151">
        <f t="shared" ca="1" si="628"/>
        <v>11623.191625083809</v>
      </c>
      <c r="AD511" s="151">
        <f t="shared" ca="1" si="628"/>
        <v>13367.535521747714</v>
      </c>
      <c r="AE511" s="151">
        <f t="shared" ca="1" si="628"/>
        <v>15183.448705241464</v>
      </c>
      <c r="AF511" s="151">
        <f t="shared" ca="1" si="628"/>
        <v>17064.123147155369</v>
      </c>
      <c r="AG511" s="151">
        <f t="shared" ca="1" si="628"/>
        <v>19003.398432782215</v>
      </c>
      <c r="AH511" s="151">
        <f t="shared" ca="1" si="628"/>
        <v>20995.700156863808</v>
      </c>
      <c r="AI511" s="151">
        <f t="shared" ca="1" si="628"/>
        <v>23035.984179442137</v>
      </c>
      <c r="AJ511" s="151">
        <f t="shared" ca="1" si="628"/>
        <v>25119.686184372706</v>
      </c>
      <c r="AK511" s="151">
        <f t="shared" ca="1" si="628"/>
        <v>27242.676036084253</v>
      </c>
      <c r="AL511" s="151">
        <f t="shared" ca="1" si="628"/>
        <v>29401.216478151739</v>
      </c>
      <c r="AM511" s="151">
        <f t="shared" ca="1" si="628"/>
        <v>31591.925760667556</v>
      </c>
      <c r="AN511" s="151">
        <f t="shared" ca="1" si="628"/>
        <v>33811.74382268406</v>
      </c>
      <c r="AO511" s="151">
        <f t="shared" ca="1" si="628"/>
        <v>36057.90169155124</v>
      </c>
      <c r="AP511" s="151">
        <f t="shared" ca="1" si="628"/>
        <v>38327.89379314243</v>
      </c>
      <c r="AQ511" s="151">
        <f t="shared" ca="1" si="628"/>
        <v>40619.452896069757</v>
      </c>
      <c r="AR511" s="151">
        <f t="shared" ca="1" si="628"/>
        <v>42930.527439331127</v>
      </c>
      <c r="AS511" s="151">
        <f t="shared" ca="1" si="628"/>
        <v>45259.26101666475</v>
      </c>
      <c r="AT511" s="151">
        <f t="shared" ca="1" si="628"/>
        <v>47603.973812454518</v>
      </c>
      <c r="AU511" s="151">
        <f t="shared" ca="1" si="628"/>
        <v>49963.145803544779</v>
      </c>
      <c r="AV511" s="151">
        <f t="shared" ca="1" si="628"/>
        <v>52335.401558982579</v>
      </c>
      <c r="AW511" s="151">
        <f t="shared" ca="1" si="628"/>
        <v>54719.496485684365</v>
      </c>
      <c r="AX511" s="151">
        <f t="shared" ca="1" si="628"/>
        <v>57114.304382483642</v>
      </c>
      <c r="AY511" s="151">
        <f t="shared" ca="1" si="628"/>
        <v>59518.806178099891</v>
      </c>
      <c r="AZ511" s="151">
        <f t="shared" ca="1" si="628"/>
        <v>61932.079740408139</v>
      </c>
      <c r="BA511" s="151">
        <f t="shared" ca="1" si="628"/>
        <v>64353.290655101817</v>
      </c>
      <c r="BB511" s="151">
        <f t="shared" ca="1" si="628"/>
        <v>66781.683881535253</v>
      </c>
      <c r="BC511" s="151">
        <f t="shared" ca="1" si="628"/>
        <v>69216.576202304219</v>
      </c>
      <c r="BD511" s="151">
        <f t="shared" ca="1" si="628"/>
        <v>71657.349391060037</v>
      </c>
      <c r="BE511" s="151">
        <f t="shared" ca="1" si="628"/>
        <v>74103.444030235449</v>
      </c>
      <c r="BF511" s="151">
        <f t="shared" ca="1" si="628"/>
        <v>76554.353916859298</v>
      </c>
      <c r="BG511" s="151">
        <f t="shared" ca="1" si="628"/>
        <v>79009.621000518062</v>
      </c>
      <c r="BH511" s="151">
        <f t="shared" ca="1" si="628"/>
        <v>81468.830802843775</v>
      </c>
      <c r="BI511" s="151">
        <f t="shared" ca="1" si="628"/>
        <v>83931.608272723257</v>
      </c>
      <c r="BJ511" s="151">
        <f t="shared" ca="1" si="628"/>
        <v>86397.614035780454</v>
      </c>
      <c r="BK511" s="151">
        <f t="shared" ca="1" si="628"/>
        <v>88866.541000626836</v>
      </c>
      <c r="BL511" s="151">
        <f t="shared" ca="1" si="628"/>
        <v>91338.1112879422</v>
      </c>
      <c r="BM511" s="151">
        <f t="shared" ca="1" si="628"/>
        <v>93812.073451676697</v>
      </c>
      <c r="BN511" s="151">
        <f t="shared" ca="1" si="628"/>
        <v>96288.199964585947</v>
      </c>
      <c r="BO511" s="151">
        <f t="shared" ca="1" si="628"/>
        <v>98766.284942954706</v>
      </c>
      <c r="BP511" s="151">
        <f t="shared" ca="1" si="628"/>
        <v>101246.14208775613</v>
      </c>
      <c r="BQ511" s="151">
        <f t="shared" ca="1" si="628"/>
        <v>103727.60282165832</v>
      </c>
      <c r="BR511" s="151">
        <f t="shared" ca="1" si="628"/>
        <v>106210.51460324807</v>
      </c>
      <c r="BS511" s="151">
        <f t="shared" ca="1" si="628"/>
        <v>108694.7394016141</v>
      </c>
      <c r="BT511" s="151">
        <f t="shared" ca="1" si="628"/>
        <v>111180.15231603557</v>
      </c>
      <c r="BU511" s="151">
        <f t="shared" ca="1" si="628"/>
        <v>113666.64032697269</v>
      </c>
      <c r="BV511" s="151">
        <f t="shared" ca="1" si="628"/>
        <v>116154.1011658694</v>
      </c>
      <c r="BW511" s="151">
        <f t="shared" ca="1" si="628"/>
        <v>118642.44229246608</v>
      </c>
      <c r="BX511" s="151">
        <f t="shared" ca="1" si="628"/>
        <v>121131.57996939523</v>
      </c>
      <c r="BY511" s="151">
        <f t="shared" ca="1" si="628"/>
        <v>123621.4384248065</v>
      </c>
      <c r="BZ511" s="151">
        <f t="shared" ca="1" si="628"/>
        <v>126111.94909464678</v>
      </c>
      <c r="CA511" s="151">
        <f t="shared" ca="1" si="628"/>
        <v>128603.04993701851</v>
      </c>
      <c r="CB511" s="151">
        <f t="shared" ca="1" si="628"/>
        <v>131094.68481175962</v>
      </c>
      <c r="CC511" s="151">
        <f t="shared" ca="1" si="628"/>
        <v>133586.80291904099</v>
      </c>
      <c r="CD511" s="151">
        <f t="shared" ca="1" si="628"/>
        <v>136079.35829136721</v>
      </c>
      <c r="CE511" s="151">
        <f t="shared" ref="CE511:CL511" ca="1" si="629">CE507+CE508+CE510</f>
        <v>138572.30933390092</v>
      </c>
      <c r="CF511" s="151">
        <f t="shared" ca="1" si="629"/>
        <v>141065.61840851358</v>
      </c>
      <c r="CG511" s="151">
        <f t="shared" ca="1" si="629"/>
        <v>143559.25145740373</v>
      </c>
      <c r="CH511" s="151">
        <f t="shared" ca="1" si="629"/>
        <v>146053.17766251822</v>
      </c>
      <c r="CI511" s="151">
        <f t="shared" ca="1" si="629"/>
        <v>148547.36913737119</v>
      </c>
      <c r="CJ511" s="151">
        <f t="shared" ca="1" si="629"/>
        <v>151041.80064817876</v>
      </c>
      <c r="CK511" s="151">
        <f t="shared" ca="1" si="629"/>
        <v>153536.44936152073</v>
      </c>
      <c r="CL511" s="151">
        <f t="shared" ca="1" si="629"/>
        <v>156031.29461600605</v>
      </c>
      <c r="CN511" s="73"/>
      <c r="CO511" s="151" t="e">
        <f t="shared" ref="CO511:DL511" ca="1" si="630">CO507+CO508+CO510</f>
        <v>#N/A</v>
      </c>
      <c r="CP511" s="151" t="e">
        <f t="shared" ca="1" si="630"/>
        <v>#N/A</v>
      </c>
      <c r="CQ511" s="151" t="e">
        <f t="shared" ca="1" si="630"/>
        <v>#N/A</v>
      </c>
      <c r="CR511" s="151" t="e">
        <f t="shared" ca="1" si="630"/>
        <v>#N/A</v>
      </c>
      <c r="CS511" s="151" t="e">
        <f t="shared" ca="1" si="630"/>
        <v>#N/A</v>
      </c>
      <c r="CT511" s="151" t="e">
        <f t="shared" ca="1" si="630"/>
        <v>#N/A</v>
      </c>
      <c r="CU511" s="151" t="e">
        <f t="shared" ca="1" si="630"/>
        <v>#N/A</v>
      </c>
      <c r="CV511" s="151" t="e">
        <f t="shared" ca="1" si="630"/>
        <v>#N/A</v>
      </c>
      <c r="CW511" s="151" t="e">
        <f t="shared" ca="1" si="630"/>
        <v>#N/A</v>
      </c>
      <c r="CX511" s="151" t="e">
        <f t="shared" ca="1" si="630"/>
        <v>#N/A</v>
      </c>
      <c r="CY511" s="151" t="e">
        <f t="shared" ca="1" si="630"/>
        <v>#N/A</v>
      </c>
      <c r="CZ511" s="151" t="e">
        <f t="shared" ca="1" si="630"/>
        <v>#N/A</v>
      </c>
      <c r="DA511" s="151" t="e">
        <f t="shared" ca="1" si="630"/>
        <v>#N/A</v>
      </c>
      <c r="DB511" s="151" t="e">
        <f t="shared" ca="1" si="630"/>
        <v>#N/A</v>
      </c>
      <c r="DC511" s="151" t="e">
        <f t="shared" ca="1" si="630"/>
        <v>#N/A</v>
      </c>
      <c r="DD511" s="151" t="e">
        <f t="shared" ca="1" si="630"/>
        <v>#N/A</v>
      </c>
      <c r="DE511" s="151" t="e">
        <f t="shared" ca="1" si="630"/>
        <v>#N/A</v>
      </c>
      <c r="DF511" s="151" t="e">
        <f t="shared" ca="1" si="630"/>
        <v>#N/A</v>
      </c>
      <c r="DG511" s="151" t="e">
        <f t="shared" ca="1" si="630"/>
        <v>#N/A</v>
      </c>
      <c r="DH511" s="151" t="e">
        <f t="shared" ca="1" si="630"/>
        <v>#N/A</v>
      </c>
      <c r="DI511" s="151" t="e">
        <f t="shared" ca="1" si="630"/>
        <v>#N/A</v>
      </c>
      <c r="DJ511" s="151" t="e">
        <f t="shared" ca="1" si="630"/>
        <v>#N/A</v>
      </c>
      <c r="DK511" s="151" t="e">
        <f t="shared" ca="1" si="630"/>
        <v>#N/A</v>
      </c>
      <c r="DL511" s="151" t="e">
        <f t="shared" ca="1" si="630"/>
        <v>#N/A</v>
      </c>
    </row>
    <row r="512" spans="2:116" x14ac:dyDescent="0.4">
      <c r="D512" t="s">
        <v>841</v>
      </c>
      <c r="E512" s="8" t="str">
        <f t="shared" si="509"/>
        <v>512 SUBFREE-PV</v>
      </c>
      <c r="G512" s="145" t="s">
        <v>62</v>
      </c>
      <c r="H512" s="12"/>
      <c r="I512" s="60"/>
      <c r="J512" s="60"/>
      <c r="K512" s="34">
        <f t="shared" ref="K512:P512" ca="1" si="631">K511-SUM(K510,K507:K508)</f>
        <v>0</v>
      </c>
      <c r="L512" s="34">
        <f t="shared" ca="1" si="631"/>
        <v>0</v>
      </c>
      <c r="M512" s="34">
        <f t="shared" ca="1" si="631"/>
        <v>0</v>
      </c>
      <c r="N512" s="34">
        <f t="shared" ca="1" si="631"/>
        <v>0</v>
      </c>
      <c r="O512" s="34">
        <f t="shared" ca="1" si="631"/>
        <v>0</v>
      </c>
      <c r="P512" s="34">
        <f t="shared" ca="1" si="631"/>
        <v>0</v>
      </c>
      <c r="R512" s="15"/>
      <c r="S512" s="76">
        <f t="shared" ref="S512:CD512" ca="1" si="632">S511-SUM(S510,S507:S508)</f>
        <v>0</v>
      </c>
      <c r="T512" s="76">
        <f t="shared" ca="1" si="632"/>
        <v>0</v>
      </c>
      <c r="U512" s="76">
        <f t="shared" ca="1" si="632"/>
        <v>0</v>
      </c>
      <c r="V512" s="76">
        <f t="shared" ca="1" si="632"/>
        <v>0</v>
      </c>
      <c r="W512" s="76">
        <f t="shared" ca="1" si="632"/>
        <v>0</v>
      </c>
      <c r="X512" s="76">
        <f t="shared" ca="1" si="632"/>
        <v>0</v>
      </c>
      <c r="Y512" s="76">
        <f t="shared" ca="1" si="632"/>
        <v>0</v>
      </c>
      <c r="Z512" s="76">
        <f t="shared" ca="1" si="632"/>
        <v>0</v>
      </c>
      <c r="AA512" s="76">
        <f t="shared" ca="1" si="632"/>
        <v>0</v>
      </c>
      <c r="AB512" s="76">
        <f t="shared" ca="1" si="632"/>
        <v>0</v>
      </c>
      <c r="AC512" s="76">
        <f t="shared" ca="1" si="632"/>
        <v>0</v>
      </c>
      <c r="AD512" s="76">
        <f t="shared" ca="1" si="632"/>
        <v>0</v>
      </c>
      <c r="AE512" s="76">
        <f t="shared" ca="1" si="632"/>
        <v>0</v>
      </c>
      <c r="AF512" s="76">
        <f t="shared" ca="1" si="632"/>
        <v>0</v>
      </c>
      <c r="AG512" s="76">
        <f t="shared" ca="1" si="632"/>
        <v>0</v>
      </c>
      <c r="AH512" s="76">
        <f t="shared" ca="1" si="632"/>
        <v>0</v>
      </c>
      <c r="AI512" s="76">
        <f t="shared" ca="1" si="632"/>
        <v>0</v>
      </c>
      <c r="AJ512" s="76">
        <f t="shared" ca="1" si="632"/>
        <v>0</v>
      </c>
      <c r="AK512" s="76">
        <f t="shared" ca="1" si="632"/>
        <v>0</v>
      </c>
      <c r="AL512" s="76">
        <f t="shared" ca="1" si="632"/>
        <v>0</v>
      </c>
      <c r="AM512" s="76">
        <f t="shared" ca="1" si="632"/>
        <v>0</v>
      </c>
      <c r="AN512" s="76">
        <f t="shared" ca="1" si="632"/>
        <v>0</v>
      </c>
      <c r="AO512" s="76">
        <f t="shared" ca="1" si="632"/>
        <v>0</v>
      </c>
      <c r="AP512" s="76">
        <f t="shared" ca="1" si="632"/>
        <v>0</v>
      </c>
      <c r="AQ512" s="76">
        <f t="shared" ca="1" si="632"/>
        <v>0</v>
      </c>
      <c r="AR512" s="76">
        <f t="shared" ca="1" si="632"/>
        <v>0</v>
      </c>
      <c r="AS512" s="76">
        <f t="shared" ca="1" si="632"/>
        <v>0</v>
      </c>
      <c r="AT512" s="76">
        <f t="shared" ca="1" si="632"/>
        <v>0</v>
      </c>
      <c r="AU512" s="76">
        <f t="shared" ca="1" si="632"/>
        <v>0</v>
      </c>
      <c r="AV512" s="76">
        <f t="shared" ca="1" si="632"/>
        <v>0</v>
      </c>
      <c r="AW512" s="76">
        <f t="shared" ca="1" si="632"/>
        <v>0</v>
      </c>
      <c r="AX512" s="76">
        <f t="shared" ca="1" si="632"/>
        <v>0</v>
      </c>
      <c r="AY512" s="76">
        <f t="shared" ca="1" si="632"/>
        <v>0</v>
      </c>
      <c r="AZ512" s="76">
        <f t="shared" ca="1" si="632"/>
        <v>0</v>
      </c>
      <c r="BA512" s="76">
        <f t="shared" ca="1" si="632"/>
        <v>0</v>
      </c>
      <c r="BB512" s="76">
        <f t="shared" ca="1" si="632"/>
        <v>0</v>
      </c>
      <c r="BC512" s="76">
        <f t="shared" ca="1" si="632"/>
        <v>0</v>
      </c>
      <c r="BD512" s="76">
        <f t="shared" ca="1" si="632"/>
        <v>0</v>
      </c>
      <c r="BE512" s="76">
        <f t="shared" ca="1" si="632"/>
        <v>0</v>
      </c>
      <c r="BF512" s="76">
        <f t="shared" ca="1" si="632"/>
        <v>0</v>
      </c>
      <c r="BG512" s="76">
        <f t="shared" ca="1" si="632"/>
        <v>0</v>
      </c>
      <c r="BH512" s="76">
        <f t="shared" ca="1" si="632"/>
        <v>0</v>
      </c>
      <c r="BI512" s="76">
        <f t="shared" ca="1" si="632"/>
        <v>0</v>
      </c>
      <c r="BJ512" s="76">
        <f t="shared" ca="1" si="632"/>
        <v>0</v>
      </c>
      <c r="BK512" s="76">
        <f t="shared" ca="1" si="632"/>
        <v>0</v>
      </c>
      <c r="BL512" s="76">
        <f t="shared" ca="1" si="632"/>
        <v>0</v>
      </c>
      <c r="BM512" s="76">
        <f t="shared" ca="1" si="632"/>
        <v>0</v>
      </c>
      <c r="BN512" s="76">
        <f t="shared" ca="1" si="632"/>
        <v>0</v>
      </c>
      <c r="BO512" s="76">
        <f t="shared" ca="1" si="632"/>
        <v>0</v>
      </c>
      <c r="BP512" s="76">
        <f t="shared" ca="1" si="632"/>
        <v>0</v>
      </c>
      <c r="BQ512" s="76">
        <f t="shared" ca="1" si="632"/>
        <v>0</v>
      </c>
      <c r="BR512" s="76">
        <f t="shared" ca="1" si="632"/>
        <v>0</v>
      </c>
      <c r="BS512" s="76">
        <f t="shared" ca="1" si="632"/>
        <v>0</v>
      </c>
      <c r="BT512" s="76">
        <f t="shared" ca="1" si="632"/>
        <v>0</v>
      </c>
      <c r="BU512" s="76">
        <f t="shared" ca="1" si="632"/>
        <v>0</v>
      </c>
      <c r="BV512" s="76">
        <f t="shared" ca="1" si="632"/>
        <v>0</v>
      </c>
      <c r="BW512" s="76">
        <f t="shared" ca="1" si="632"/>
        <v>0</v>
      </c>
      <c r="BX512" s="76">
        <f t="shared" ca="1" si="632"/>
        <v>0</v>
      </c>
      <c r="BY512" s="76">
        <f t="shared" ca="1" si="632"/>
        <v>0</v>
      </c>
      <c r="BZ512" s="76">
        <f t="shared" ca="1" si="632"/>
        <v>0</v>
      </c>
      <c r="CA512" s="76">
        <f t="shared" ca="1" si="632"/>
        <v>0</v>
      </c>
      <c r="CB512" s="76">
        <f t="shared" ca="1" si="632"/>
        <v>0</v>
      </c>
      <c r="CC512" s="76">
        <f t="shared" ca="1" si="632"/>
        <v>0</v>
      </c>
      <c r="CD512" s="76">
        <f t="shared" ca="1" si="632"/>
        <v>0</v>
      </c>
      <c r="CE512" s="76">
        <f t="shared" ref="CE512:CL512" ca="1" si="633">CE511-SUM(CE510,CE507:CE508)</f>
        <v>0</v>
      </c>
      <c r="CF512" s="76">
        <f t="shared" ca="1" si="633"/>
        <v>0</v>
      </c>
      <c r="CG512" s="76">
        <f t="shared" ca="1" si="633"/>
        <v>0</v>
      </c>
      <c r="CH512" s="76">
        <f t="shared" ca="1" si="633"/>
        <v>0</v>
      </c>
      <c r="CI512" s="76">
        <f t="shared" ca="1" si="633"/>
        <v>0</v>
      </c>
      <c r="CJ512" s="76">
        <f t="shared" ca="1" si="633"/>
        <v>0</v>
      </c>
      <c r="CK512" s="76">
        <f t="shared" ca="1" si="633"/>
        <v>0</v>
      </c>
      <c r="CL512" s="76">
        <f t="shared" ca="1" si="633"/>
        <v>0</v>
      </c>
      <c r="CN512" s="60"/>
      <c r="CO512" s="76" t="e">
        <f t="shared" ref="CO512:DL512" ca="1" si="634">CO511-SUM(CO510,CO507:CO508)</f>
        <v>#N/A</v>
      </c>
      <c r="CP512" s="76" t="e">
        <f t="shared" ca="1" si="634"/>
        <v>#N/A</v>
      </c>
      <c r="CQ512" s="76" t="e">
        <f t="shared" ca="1" si="634"/>
        <v>#N/A</v>
      </c>
      <c r="CR512" s="76" t="e">
        <f t="shared" ca="1" si="634"/>
        <v>#N/A</v>
      </c>
      <c r="CS512" s="76" t="e">
        <f t="shared" ca="1" si="634"/>
        <v>#N/A</v>
      </c>
      <c r="CT512" s="76" t="e">
        <f t="shared" ca="1" si="634"/>
        <v>#N/A</v>
      </c>
      <c r="CU512" s="76" t="e">
        <f t="shared" ca="1" si="634"/>
        <v>#N/A</v>
      </c>
      <c r="CV512" s="76" t="e">
        <f t="shared" ca="1" si="634"/>
        <v>#N/A</v>
      </c>
      <c r="CW512" s="76" t="e">
        <f t="shared" ca="1" si="634"/>
        <v>#N/A</v>
      </c>
      <c r="CX512" s="76" t="e">
        <f t="shared" ca="1" si="634"/>
        <v>#N/A</v>
      </c>
      <c r="CY512" s="76" t="e">
        <f t="shared" ca="1" si="634"/>
        <v>#N/A</v>
      </c>
      <c r="CZ512" s="76" t="e">
        <f t="shared" ca="1" si="634"/>
        <v>#N/A</v>
      </c>
      <c r="DA512" s="76" t="e">
        <f t="shared" ca="1" si="634"/>
        <v>#N/A</v>
      </c>
      <c r="DB512" s="76" t="e">
        <f t="shared" ca="1" si="634"/>
        <v>#N/A</v>
      </c>
      <c r="DC512" s="76" t="e">
        <f t="shared" ca="1" si="634"/>
        <v>#N/A</v>
      </c>
      <c r="DD512" s="76" t="e">
        <f t="shared" ca="1" si="634"/>
        <v>#N/A</v>
      </c>
      <c r="DE512" s="76" t="e">
        <f t="shared" ca="1" si="634"/>
        <v>#N/A</v>
      </c>
      <c r="DF512" s="76" t="e">
        <f t="shared" ca="1" si="634"/>
        <v>#N/A</v>
      </c>
      <c r="DG512" s="76" t="e">
        <f t="shared" ca="1" si="634"/>
        <v>#N/A</v>
      </c>
      <c r="DH512" s="76" t="e">
        <f t="shared" ca="1" si="634"/>
        <v>#N/A</v>
      </c>
      <c r="DI512" s="76" t="e">
        <f t="shared" ca="1" si="634"/>
        <v>#N/A</v>
      </c>
      <c r="DJ512" s="76" t="e">
        <f t="shared" ca="1" si="634"/>
        <v>#N/A</v>
      </c>
      <c r="DK512" s="76" t="e">
        <f t="shared" ca="1" si="634"/>
        <v>#N/A</v>
      </c>
      <c r="DL512" s="76" t="e">
        <f t="shared" ca="1" si="634"/>
        <v>#N/A</v>
      </c>
    </row>
    <row r="513" spans="2:116" x14ac:dyDescent="0.4">
      <c r="D513" t="s">
        <v>841</v>
      </c>
      <c r="E513" s="8" t="str">
        <f t="shared" si="509"/>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841</v>
      </c>
      <c r="E514" s="8" t="str">
        <f t="shared" si="509"/>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841</v>
      </c>
      <c r="E515" s="8" t="str">
        <f t="shared" si="509"/>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841</v>
      </c>
      <c r="E516" s="8" t="str">
        <f t="shared" si="509"/>
        <v>516 SUBFREE-PV</v>
      </c>
      <c r="G516" s="126" t="str">
        <f>"Revenue - "&amp;G518</f>
        <v>Revenue - (Primary label)</v>
      </c>
      <c r="H516" s="27"/>
      <c r="I516" s="78"/>
      <c r="J516" s="78"/>
      <c r="K516" s="63">
        <f t="shared" ref="K516:P516" ca="1" si="635">SUMIF($3:$3,K$2,516:516)</f>
        <v>1218030.5674650024</v>
      </c>
      <c r="L516" s="63">
        <f t="shared" ca="1" si="635"/>
        <v>6087110.3850488318</v>
      </c>
      <c r="M516" s="63">
        <f t="shared" ca="1" si="635"/>
        <v>12578090.576123284</v>
      </c>
      <c r="N516" s="63">
        <f t="shared" ca="1" si="635"/>
        <v>19557821.306312613</v>
      </c>
      <c r="O516" s="63">
        <f t="shared" ca="1" si="635"/>
        <v>26684834.257647865</v>
      </c>
      <c r="P516" s="63">
        <f t="shared" ca="1" si="635"/>
        <v>33856229.876478396</v>
      </c>
      <c r="R516" s="118"/>
      <c r="S516" s="148">
        <f ca="1">S515*AVERAGE(S511,S507)</f>
        <v>2375</v>
      </c>
      <c r="T516" s="148">
        <f t="shared" ref="T516:CE516" ca="1" si="636">T515*AVERAGE(T511,T507)</f>
        <v>9274.078125</v>
      </c>
      <c r="U516" s="148">
        <f t="shared" ca="1" si="636"/>
        <v>20266.881443359376</v>
      </c>
      <c r="V516" s="148">
        <f t="shared" ca="1" si="636"/>
        <v>34963.994346059815</v>
      </c>
      <c r="W516" s="148">
        <f t="shared" ca="1" si="636"/>
        <v>53013.044383890883</v>
      </c>
      <c r="X516" s="148">
        <f t="shared" ca="1" si="636"/>
        <v>74095.178536873267</v>
      </c>
      <c r="Y516" s="148">
        <f t="shared" ca="1" si="636"/>
        <v>97921.874678553213</v>
      </c>
      <c r="Z516" s="148">
        <f t="shared" ca="1" si="636"/>
        <v>124232.05634975585</v>
      </c>
      <c r="AA516" s="148">
        <f t="shared" ca="1" si="636"/>
        <v>152789.48198948533</v>
      </c>
      <c r="AB516" s="148">
        <f t="shared" ca="1" si="636"/>
        <v>183380.38251523554</v>
      </c>
      <c r="AC516" s="148">
        <f t="shared" ca="1" si="636"/>
        <v>215811.32362847376</v>
      </c>
      <c r="AD516" s="148">
        <f t="shared" ca="1" si="636"/>
        <v>249907.27146831522</v>
      </c>
      <c r="AE516" s="148">
        <f t="shared" ca="1" si="636"/>
        <v>285509.84226989176</v>
      </c>
      <c r="AF516" s="148">
        <f t="shared" ca="1" si="636"/>
        <v>322475.7185239683</v>
      </c>
      <c r="AG516" s="148">
        <f t="shared" ca="1" si="636"/>
        <v>360675.2157993759</v>
      </c>
      <c r="AH516" s="148">
        <f t="shared" ca="1" si="636"/>
        <v>399990.98589646019</v>
      </c>
      <c r="AI516" s="148">
        <f t="shared" ca="1" si="636"/>
        <v>440316.84336305945</v>
      </c>
      <c r="AJ516" s="148">
        <f t="shared" ca="1" si="636"/>
        <v>481556.70363814849</v>
      </c>
      <c r="AK516" s="148">
        <f t="shared" ca="1" si="636"/>
        <v>523623.62220456952</v>
      </c>
      <c r="AL516" s="148">
        <f t="shared" ca="1" si="636"/>
        <v>566438.92514235992</v>
      </c>
      <c r="AM516" s="148">
        <f t="shared" ca="1" si="636"/>
        <v>609931.42238819296</v>
      </c>
      <c r="AN516" s="148">
        <f t="shared" ca="1" si="636"/>
        <v>654036.69583351607</v>
      </c>
      <c r="AO516" s="148">
        <f t="shared" ca="1" si="636"/>
        <v>698696.45514235308</v>
      </c>
      <c r="AP516" s="148">
        <f t="shared" ca="1" si="636"/>
        <v>743857.95484693663</v>
      </c>
      <c r="AQ516" s="148">
        <f t="shared" ca="1" si="636"/>
        <v>789473.46689212194</v>
      </c>
      <c r="AR516" s="148">
        <f t="shared" ca="1" si="636"/>
        <v>835499.80335400882</v>
      </c>
      <c r="AS516" s="148">
        <f t="shared" ca="1" si="636"/>
        <v>881897.88455995871</v>
      </c>
      <c r="AT516" s="148">
        <f t="shared" ca="1" si="636"/>
        <v>928632.34829119267</v>
      </c>
      <c r="AU516" s="148">
        <f t="shared" ca="1" si="636"/>
        <v>975671.19615999295</v>
      </c>
      <c r="AV516" s="148">
        <f t="shared" ca="1" si="636"/>
        <v>1022985.4736252736</v>
      </c>
      <c r="AW516" s="148">
        <f t="shared" ca="1" si="636"/>
        <v>1070548.9804466695</v>
      </c>
      <c r="AX516" s="148">
        <f t="shared" ca="1" si="636"/>
        <v>1118338.0086816801</v>
      </c>
      <c r="AY516" s="148">
        <f t="shared" ca="1" si="636"/>
        <v>1166331.1056058353</v>
      </c>
      <c r="AZ516" s="148">
        <f t="shared" ca="1" si="636"/>
        <v>1214508.8591850803</v>
      </c>
      <c r="BA516" s="148">
        <f t="shared" ca="1" si="636"/>
        <v>1262853.7039550997</v>
      </c>
      <c r="BB516" s="148">
        <f t="shared" ca="1" si="636"/>
        <v>1311349.7453663708</v>
      </c>
      <c r="BC516" s="148">
        <f t="shared" ca="1" si="636"/>
        <v>1359982.6008383948</v>
      </c>
      <c r="BD516" s="148">
        <f t="shared" ca="1" si="636"/>
        <v>1408739.2559336426</v>
      </c>
      <c r="BE516" s="148">
        <f t="shared" ca="1" si="636"/>
        <v>1457607.9342129547</v>
      </c>
      <c r="BF516" s="148">
        <f t="shared" ca="1" si="636"/>
        <v>1506577.9794709475</v>
      </c>
      <c r="BG516" s="148">
        <f t="shared" ca="1" si="636"/>
        <v>1555639.7491737735</v>
      </c>
      <c r="BH516" s="148">
        <f t="shared" ca="1" si="636"/>
        <v>1604784.5180336181</v>
      </c>
      <c r="BI516" s="148">
        <f t="shared" ca="1" si="636"/>
        <v>1654004.3907556704</v>
      </c>
      <c r="BJ516" s="148">
        <f t="shared" ca="1" si="636"/>
        <v>1703292.223085037</v>
      </c>
      <c r="BK516" s="148">
        <f t="shared" ca="1" si="636"/>
        <v>1752641.5503640729</v>
      </c>
      <c r="BL516" s="148">
        <f t="shared" ca="1" si="636"/>
        <v>1802046.5228856902</v>
      </c>
      <c r="BM516" s="148">
        <f t="shared" ca="1" si="636"/>
        <v>1851501.8473961891</v>
      </c>
      <c r="BN516" s="148">
        <f t="shared" ca="1" si="636"/>
        <v>1901002.7341626263</v>
      </c>
      <c r="BO516" s="148">
        <f t="shared" ca="1" si="636"/>
        <v>1950544.8490754068</v>
      </c>
      <c r="BP516" s="148">
        <f t="shared" ca="1" si="636"/>
        <v>2000124.2703071085</v>
      </c>
      <c r="BQ516" s="148">
        <f t="shared" ca="1" si="636"/>
        <v>2049737.4490941444</v>
      </c>
      <c r="BR516" s="148">
        <f t="shared" ca="1" si="636"/>
        <v>2099381.1742490642</v>
      </c>
      <c r="BS516" s="148">
        <f t="shared" ca="1" si="636"/>
        <v>2149052.5400486216</v>
      </c>
      <c r="BT516" s="148">
        <f t="shared" ca="1" si="636"/>
        <v>2198748.9171764967</v>
      </c>
      <c r="BU516" s="148">
        <f t="shared" ca="1" si="636"/>
        <v>2248467.9264300824</v>
      </c>
      <c r="BV516" s="148">
        <f t="shared" ca="1" si="636"/>
        <v>2298207.4149284209</v>
      </c>
      <c r="BW516" s="148">
        <f t="shared" ca="1" si="636"/>
        <v>2347965.4345833547</v>
      </c>
      <c r="BX516" s="148">
        <f t="shared" ca="1" si="636"/>
        <v>2397740.2226186129</v>
      </c>
      <c r="BY516" s="148">
        <f t="shared" ca="1" si="636"/>
        <v>2447530.1839420171</v>
      </c>
      <c r="BZ516" s="148">
        <f t="shared" ca="1" si="636"/>
        <v>2497333.8751945328</v>
      </c>
      <c r="CA516" s="148">
        <f t="shared" ca="1" si="636"/>
        <v>2547149.9903166532</v>
      </c>
      <c r="CB516" s="148">
        <f t="shared" ca="1" si="636"/>
        <v>2596977.3474877812</v>
      </c>
      <c r="CC516" s="148">
        <f t="shared" ca="1" si="636"/>
        <v>2646814.8773080064</v>
      </c>
      <c r="CD516" s="148">
        <f t="shared" ca="1" si="636"/>
        <v>2696661.612104082</v>
      </c>
      <c r="CE516" s="148">
        <f t="shared" ca="1" si="636"/>
        <v>2746516.6762526808</v>
      </c>
      <c r="CF516" s="148">
        <f t="shared" ref="CF516:DL516" ca="1" si="637">CF515*AVERAGE(CF511,CF507)</f>
        <v>2796379.2774241455</v>
      </c>
      <c r="CG516" s="148">
        <f t="shared" ca="1" si="637"/>
        <v>2846248.6986591732</v>
      </c>
      <c r="CH516" s="148">
        <f t="shared" ca="1" si="637"/>
        <v>2896124.2911992199</v>
      </c>
      <c r="CI516" s="148">
        <f t="shared" ca="1" si="637"/>
        <v>2946005.4679988939</v>
      </c>
      <c r="CJ516" s="148">
        <f t="shared" ca="1" si="637"/>
        <v>2995891.6978554996</v>
      </c>
      <c r="CK516" s="148">
        <f t="shared" ca="1" si="637"/>
        <v>3045782.5000969949</v>
      </c>
      <c r="CL516" s="148">
        <f t="shared" ca="1" si="637"/>
        <v>3095677.4397752676</v>
      </c>
      <c r="CM516" s="148" t="e">
        <f t="shared" si="637"/>
        <v>#DIV/0!</v>
      </c>
      <c r="CN516" s="148" t="e">
        <f t="shared" si="637"/>
        <v>#DIV/0!</v>
      </c>
      <c r="CO516" s="148" t="e">
        <f t="shared" ca="1" si="637"/>
        <v>#N/A</v>
      </c>
      <c r="CP516" s="148" t="e">
        <f t="shared" ca="1" si="637"/>
        <v>#N/A</v>
      </c>
      <c r="CQ516" s="148" t="e">
        <f t="shared" ca="1" si="637"/>
        <v>#N/A</v>
      </c>
      <c r="CR516" s="148" t="e">
        <f t="shared" ca="1" si="637"/>
        <v>#N/A</v>
      </c>
      <c r="CS516" s="148" t="e">
        <f t="shared" ca="1" si="637"/>
        <v>#N/A</v>
      </c>
      <c r="CT516" s="148" t="e">
        <f t="shared" ca="1" si="637"/>
        <v>#N/A</v>
      </c>
      <c r="CU516" s="148" t="e">
        <f t="shared" ca="1" si="637"/>
        <v>#N/A</v>
      </c>
      <c r="CV516" s="148" t="e">
        <f t="shared" ca="1" si="637"/>
        <v>#N/A</v>
      </c>
      <c r="CW516" s="148" t="e">
        <f t="shared" ca="1" si="637"/>
        <v>#N/A</v>
      </c>
      <c r="CX516" s="148" t="e">
        <f t="shared" ca="1" si="637"/>
        <v>#N/A</v>
      </c>
      <c r="CY516" s="148" t="e">
        <f t="shared" ca="1" si="637"/>
        <v>#N/A</v>
      </c>
      <c r="CZ516" s="148" t="e">
        <f t="shared" ca="1" si="637"/>
        <v>#N/A</v>
      </c>
      <c r="DA516" s="148" t="e">
        <f t="shared" ca="1" si="637"/>
        <v>#N/A</v>
      </c>
      <c r="DB516" s="148" t="e">
        <f t="shared" ca="1" si="637"/>
        <v>#N/A</v>
      </c>
      <c r="DC516" s="148" t="e">
        <f t="shared" ca="1" si="637"/>
        <v>#N/A</v>
      </c>
      <c r="DD516" s="148" t="e">
        <f t="shared" ca="1" si="637"/>
        <v>#N/A</v>
      </c>
      <c r="DE516" s="148" t="e">
        <f t="shared" ca="1" si="637"/>
        <v>#N/A</v>
      </c>
      <c r="DF516" s="148" t="e">
        <f t="shared" ca="1" si="637"/>
        <v>#N/A</v>
      </c>
      <c r="DG516" s="148" t="e">
        <f t="shared" ca="1" si="637"/>
        <v>#N/A</v>
      </c>
      <c r="DH516" s="148" t="e">
        <f t="shared" ca="1" si="637"/>
        <v>#N/A</v>
      </c>
      <c r="DI516" s="148" t="e">
        <f t="shared" ca="1" si="637"/>
        <v>#N/A</v>
      </c>
      <c r="DJ516" s="148" t="e">
        <f t="shared" ca="1" si="637"/>
        <v>#N/A</v>
      </c>
      <c r="DK516" s="148" t="e">
        <f t="shared" ca="1" si="637"/>
        <v>#N/A</v>
      </c>
      <c r="DL516" s="148" t="e">
        <f t="shared" ca="1" si="637"/>
        <v>#N/A</v>
      </c>
    </row>
    <row r="517" spans="2:116" x14ac:dyDescent="0.4">
      <c r="D517" t="s">
        <v>841</v>
      </c>
      <c r="E517" s="8" t="str">
        <f t="shared" si="509"/>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841</v>
      </c>
      <c r="E518" s="8" t="str">
        <f t="shared" si="509"/>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841</v>
      </c>
      <c r="E519" s="8" t="str">
        <f t="shared" si="509"/>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841</v>
      </c>
      <c r="E520" s="8" t="str">
        <f t="shared" si="509"/>
        <v>520 SUBFREE-PV</v>
      </c>
      <c r="G520" s="8" t="str">
        <f t="shared" ref="G520:G525" si="638">G486</f>
        <v>Primary revenue driver</v>
      </c>
      <c r="K520" s="53"/>
      <c r="L520" s="53"/>
      <c r="M520" s="53"/>
      <c r="N520" s="53"/>
      <c r="O520" s="53"/>
      <c r="P520" s="53"/>
      <c r="R520" s="24"/>
      <c r="S520" s="203" t="str">
        <f>ADDRESS(ROW(S516),COLUMN(S516),2)</f>
        <v>S$516</v>
      </c>
      <c r="T520" s="203" t="str">
        <f t="shared" ref="T520:CE520" si="639">ADDRESS(ROW(T516),COLUMN(T516))</f>
        <v>$T$516</v>
      </c>
      <c r="U520" s="203" t="str">
        <f t="shared" si="639"/>
        <v>$U$516</v>
      </c>
      <c r="V520" s="203" t="str">
        <f t="shared" si="639"/>
        <v>$V$516</v>
      </c>
      <c r="W520" s="203" t="str">
        <f t="shared" si="639"/>
        <v>$W$516</v>
      </c>
      <c r="X520" s="203" t="str">
        <f t="shared" si="639"/>
        <v>$X$516</v>
      </c>
      <c r="Y520" s="203" t="str">
        <f t="shared" si="639"/>
        <v>$Y$516</v>
      </c>
      <c r="Z520" s="203" t="str">
        <f t="shared" si="639"/>
        <v>$Z$516</v>
      </c>
      <c r="AA520" s="203" t="str">
        <f t="shared" si="639"/>
        <v>$AA$516</v>
      </c>
      <c r="AB520" s="203" t="str">
        <f t="shared" si="639"/>
        <v>$AB$516</v>
      </c>
      <c r="AC520" s="203" t="str">
        <f t="shared" si="639"/>
        <v>$AC$516</v>
      </c>
      <c r="AD520" s="203" t="str">
        <f t="shared" si="639"/>
        <v>$AD$516</v>
      </c>
      <c r="AE520" s="203" t="str">
        <f t="shared" si="639"/>
        <v>$AE$516</v>
      </c>
      <c r="AF520" s="203" t="str">
        <f t="shared" si="639"/>
        <v>$AF$516</v>
      </c>
      <c r="AG520" s="203" t="str">
        <f t="shared" si="639"/>
        <v>$AG$516</v>
      </c>
      <c r="AH520" s="203" t="str">
        <f t="shared" si="639"/>
        <v>$AH$516</v>
      </c>
      <c r="AI520" s="203" t="str">
        <f t="shared" si="639"/>
        <v>$AI$516</v>
      </c>
      <c r="AJ520" s="203" t="str">
        <f t="shared" si="639"/>
        <v>$AJ$516</v>
      </c>
      <c r="AK520" s="203" t="str">
        <f t="shared" si="639"/>
        <v>$AK$516</v>
      </c>
      <c r="AL520" s="203" t="str">
        <f t="shared" si="639"/>
        <v>$AL$516</v>
      </c>
      <c r="AM520" s="203" t="str">
        <f t="shared" si="639"/>
        <v>$AM$516</v>
      </c>
      <c r="AN520" s="203" t="str">
        <f t="shared" si="639"/>
        <v>$AN$516</v>
      </c>
      <c r="AO520" s="203" t="str">
        <f t="shared" si="639"/>
        <v>$AO$516</v>
      </c>
      <c r="AP520" s="203" t="str">
        <f t="shared" si="639"/>
        <v>$AP$516</v>
      </c>
      <c r="AQ520" s="203" t="str">
        <f t="shared" si="639"/>
        <v>$AQ$516</v>
      </c>
      <c r="AR520" s="203" t="str">
        <f t="shared" si="639"/>
        <v>$AR$516</v>
      </c>
      <c r="AS520" s="203" t="str">
        <f t="shared" si="639"/>
        <v>$AS$516</v>
      </c>
      <c r="AT520" s="203" t="str">
        <f t="shared" si="639"/>
        <v>$AT$516</v>
      </c>
      <c r="AU520" s="203" t="str">
        <f t="shared" si="639"/>
        <v>$AU$516</v>
      </c>
      <c r="AV520" s="203" t="str">
        <f t="shared" si="639"/>
        <v>$AV$516</v>
      </c>
      <c r="AW520" s="203" t="str">
        <f t="shared" si="639"/>
        <v>$AW$516</v>
      </c>
      <c r="AX520" s="203" t="str">
        <f t="shared" si="639"/>
        <v>$AX$516</v>
      </c>
      <c r="AY520" s="203" t="str">
        <f t="shared" si="639"/>
        <v>$AY$516</v>
      </c>
      <c r="AZ520" s="203" t="str">
        <f t="shared" si="639"/>
        <v>$AZ$516</v>
      </c>
      <c r="BA520" s="203" t="str">
        <f t="shared" si="639"/>
        <v>$BA$516</v>
      </c>
      <c r="BB520" s="203" t="str">
        <f t="shared" si="639"/>
        <v>$BB$516</v>
      </c>
      <c r="BC520" s="203" t="str">
        <f t="shared" si="639"/>
        <v>$BC$516</v>
      </c>
      <c r="BD520" s="203" t="str">
        <f t="shared" si="639"/>
        <v>$BD$516</v>
      </c>
      <c r="BE520" s="203" t="str">
        <f t="shared" si="639"/>
        <v>$BE$516</v>
      </c>
      <c r="BF520" s="203" t="str">
        <f t="shared" si="639"/>
        <v>$BF$516</v>
      </c>
      <c r="BG520" s="203" t="str">
        <f t="shared" si="639"/>
        <v>$BG$516</v>
      </c>
      <c r="BH520" s="203" t="str">
        <f t="shared" si="639"/>
        <v>$BH$516</v>
      </c>
      <c r="BI520" s="203" t="str">
        <f t="shared" si="639"/>
        <v>$BI$516</v>
      </c>
      <c r="BJ520" s="203" t="str">
        <f t="shared" si="639"/>
        <v>$BJ$516</v>
      </c>
      <c r="BK520" s="203" t="str">
        <f t="shared" si="639"/>
        <v>$BK$516</v>
      </c>
      <c r="BL520" s="203" t="str">
        <f t="shared" si="639"/>
        <v>$BL$516</v>
      </c>
      <c r="BM520" s="203" t="str">
        <f t="shared" si="639"/>
        <v>$BM$516</v>
      </c>
      <c r="BN520" s="203" t="str">
        <f t="shared" si="639"/>
        <v>$BN$516</v>
      </c>
      <c r="BO520" s="203" t="str">
        <f t="shared" si="639"/>
        <v>$BO$516</v>
      </c>
      <c r="BP520" s="203" t="str">
        <f t="shared" si="639"/>
        <v>$BP$516</v>
      </c>
      <c r="BQ520" s="203" t="str">
        <f t="shared" si="639"/>
        <v>$BQ$516</v>
      </c>
      <c r="BR520" s="203" t="str">
        <f t="shared" si="639"/>
        <v>$BR$516</v>
      </c>
      <c r="BS520" s="203" t="str">
        <f t="shared" si="639"/>
        <v>$BS$516</v>
      </c>
      <c r="BT520" s="203" t="str">
        <f t="shared" si="639"/>
        <v>$BT$516</v>
      </c>
      <c r="BU520" s="203" t="str">
        <f t="shared" si="639"/>
        <v>$BU$516</v>
      </c>
      <c r="BV520" s="203" t="str">
        <f t="shared" si="639"/>
        <v>$BV$516</v>
      </c>
      <c r="BW520" s="203" t="str">
        <f t="shared" si="639"/>
        <v>$BW$516</v>
      </c>
      <c r="BX520" s="203" t="str">
        <f t="shared" si="639"/>
        <v>$BX$516</v>
      </c>
      <c r="BY520" s="203" t="str">
        <f t="shared" si="639"/>
        <v>$BY$516</v>
      </c>
      <c r="BZ520" s="203" t="str">
        <f t="shared" si="639"/>
        <v>$BZ$516</v>
      </c>
      <c r="CA520" s="203" t="str">
        <f t="shared" si="639"/>
        <v>$CA$516</v>
      </c>
      <c r="CB520" s="203" t="str">
        <f t="shared" si="639"/>
        <v>$CB$516</v>
      </c>
      <c r="CC520" s="203" t="str">
        <f t="shared" si="639"/>
        <v>$CC$516</v>
      </c>
      <c r="CD520" s="203" t="str">
        <f t="shared" si="639"/>
        <v>$CD$516</v>
      </c>
      <c r="CE520" s="203" t="str">
        <f t="shared" si="639"/>
        <v>$CE$516</v>
      </c>
      <c r="CF520" s="203" t="str">
        <f t="shared" ref="CF520:CL520" si="640">ADDRESS(ROW(CF516),COLUMN(CF516))</f>
        <v>$CF$516</v>
      </c>
      <c r="CG520" s="203" t="str">
        <f t="shared" si="640"/>
        <v>$CG$516</v>
      </c>
      <c r="CH520" s="203" t="str">
        <f t="shared" si="640"/>
        <v>$CH$516</v>
      </c>
      <c r="CI520" s="203" t="str">
        <f t="shared" si="640"/>
        <v>$CI$516</v>
      </c>
      <c r="CJ520" s="203" t="str">
        <f t="shared" si="640"/>
        <v>$CJ$516</v>
      </c>
      <c r="CK520" s="203" t="str">
        <f t="shared" si="640"/>
        <v>$CK$516</v>
      </c>
      <c r="CL520" s="203" t="str">
        <f t="shared" si="640"/>
        <v>$CL$516</v>
      </c>
      <c r="CO520" s="203" t="str">
        <f t="shared" ref="CO520:DL520" si="641">ADDRESS(ROW(CO516),COLUMN(CO516))</f>
        <v>$CO$516</v>
      </c>
      <c r="CP520" s="203" t="str">
        <f t="shared" si="641"/>
        <v>$CP$516</v>
      </c>
      <c r="CQ520" s="203" t="str">
        <f t="shared" si="641"/>
        <v>$CQ$516</v>
      </c>
      <c r="CR520" s="203" t="str">
        <f t="shared" si="641"/>
        <v>$CR$516</v>
      </c>
      <c r="CS520" s="203" t="str">
        <f t="shared" si="641"/>
        <v>$CS$516</v>
      </c>
      <c r="CT520" s="203" t="str">
        <f t="shared" si="641"/>
        <v>$CT$516</v>
      </c>
      <c r="CU520" s="203" t="str">
        <f t="shared" si="641"/>
        <v>$CU$516</v>
      </c>
      <c r="CV520" s="203" t="str">
        <f t="shared" si="641"/>
        <v>$CV$516</v>
      </c>
      <c r="CW520" s="203" t="str">
        <f t="shared" si="641"/>
        <v>$CW$516</v>
      </c>
      <c r="CX520" s="203" t="str">
        <f t="shared" si="641"/>
        <v>$CX$516</v>
      </c>
      <c r="CY520" s="203" t="str">
        <f t="shared" si="641"/>
        <v>$CY$516</v>
      </c>
      <c r="CZ520" s="203" t="str">
        <f t="shared" si="641"/>
        <v>$CZ$516</v>
      </c>
      <c r="DA520" s="203" t="str">
        <f t="shared" si="641"/>
        <v>$DA$516</v>
      </c>
      <c r="DB520" s="203" t="str">
        <f t="shared" si="641"/>
        <v>$DB$516</v>
      </c>
      <c r="DC520" s="203" t="str">
        <f t="shared" si="641"/>
        <v>$DC$516</v>
      </c>
      <c r="DD520" s="203" t="str">
        <f t="shared" si="641"/>
        <v>$DD$516</v>
      </c>
      <c r="DE520" s="203" t="str">
        <f t="shared" si="641"/>
        <v>$DE$516</v>
      </c>
      <c r="DF520" s="203" t="str">
        <f t="shared" si="641"/>
        <v>$DF$516</v>
      </c>
      <c r="DG520" s="203" t="str">
        <f t="shared" si="641"/>
        <v>$DG$516</v>
      </c>
      <c r="DH520" s="203" t="str">
        <f t="shared" si="641"/>
        <v>$DH$516</v>
      </c>
      <c r="DI520" s="203" t="str">
        <f t="shared" si="641"/>
        <v>$DI$516</v>
      </c>
      <c r="DJ520" s="203" t="str">
        <f t="shared" si="641"/>
        <v>$DJ$516</v>
      </c>
      <c r="DK520" s="203" t="str">
        <f t="shared" si="641"/>
        <v>$DK$516</v>
      </c>
      <c r="DL520" s="203" t="str">
        <f t="shared" si="641"/>
        <v>$DL$516</v>
      </c>
    </row>
    <row r="521" spans="2:116" x14ac:dyDescent="0.4">
      <c r="B521" t="s">
        <v>332</v>
      </c>
      <c r="D521" t="s">
        <v>841</v>
      </c>
      <c r="E521" s="8" t="str">
        <f t="shared" si="509"/>
        <v>521 SUBFREE-PV</v>
      </c>
      <c r="G521" s="8" t="str">
        <f t="shared" si="638"/>
        <v>Primary volume driver</v>
      </c>
      <c r="H521" s="12"/>
      <c r="I521" s="60"/>
      <c r="J521" s="60"/>
      <c r="K521" s="34"/>
      <c r="L521" s="34"/>
      <c r="M521" s="34"/>
      <c r="N521" s="34"/>
      <c r="O521" s="34"/>
      <c r="P521" s="34"/>
      <c r="R521" s="15"/>
      <c r="S521" s="76">
        <f t="shared" ref="S521:AX521" si="642">S484</f>
        <v>0</v>
      </c>
      <c r="T521" s="76">
        <f t="shared" si="642"/>
        <v>0</v>
      </c>
      <c r="U521" s="76">
        <f t="shared" si="642"/>
        <v>0</v>
      </c>
      <c r="V521" s="76">
        <f t="shared" si="642"/>
        <v>0</v>
      </c>
      <c r="W521" s="76">
        <f t="shared" si="642"/>
        <v>0</v>
      </c>
      <c r="X521" s="76">
        <f t="shared" si="642"/>
        <v>0</v>
      </c>
      <c r="Y521" s="76">
        <f t="shared" si="642"/>
        <v>0</v>
      </c>
      <c r="Z521" s="76">
        <f t="shared" si="642"/>
        <v>0</v>
      </c>
      <c r="AA521" s="76">
        <f t="shared" si="642"/>
        <v>0</v>
      </c>
      <c r="AB521" s="76">
        <f t="shared" si="642"/>
        <v>0</v>
      </c>
      <c r="AC521" s="76">
        <f t="shared" si="642"/>
        <v>0</v>
      </c>
      <c r="AD521" s="76">
        <f t="shared" si="642"/>
        <v>0</v>
      </c>
      <c r="AE521" s="76">
        <f t="shared" si="642"/>
        <v>0</v>
      </c>
      <c r="AF521" s="76">
        <f t="shared" si="642"/>
        <v>0</v>
      </c>
      <c r="AG521" s="76">
        <f t="shared" si="642"/>
        <v>0</v>
      </c>
      <c r="AH521" s="76">
        <f t="shared" si="642"/>
        <v>0</v>
      </c>
      <c r="AI521" s="76">
        <f t="shared" si="642"/>
        <v>0</v>
      </c>
      <c r="AJ521" s="76">
        <f t="shared" si="642"/>
        <v>0</v>
      </c>
      <c r="AK521" s="76">
        <f t="shared" si="642"/>
        <v>0</v>
      </c>
      <c r="AL521" s="76">
        <f t="shared" si="642"/>
        <v>0</v>
      </c>
      <c r="AM521" s="76">
        <f t="shared" si="642"/>
        <v>0</v>
      </c>
      <c r="AN521" s="76">
        <f t="shared" si="642"/>
        <v>0</v>
      </c>
      <c r="AO521" s="76">
        <f t="shared" si="642"/>
        <v>0</v>
      </c>
      <c r="AP521" s="76">
        <f t="shared" si="642"/>
        <v>0</v>
      </c>
      <c r="AQ521" s="76">
        <f t="shared" si="642"/>
        <v>0</v>
      </c>
      <c r="AR521" s="76">
        <f t="shared" si="642"/>
        <v>0</v>
      </c>
      <c r="AS521" s="76">
        <f t="shared" si="642"/>
        <v>0</v>
      </c>
      <c r="AT521" s="76">
        <f t="shared" si="642"/>
        <v>0</v>
      </c>
      <c r="AU521" s="76">
        <f t="shared" si="642"/>
        <v>0</v>
      </c>
      <c r="AV521" s="76">
        <f t="shared" si="642"/>
        <v>0</v>
      </c>
      <c r="AW521" s="76">
        <f t="shared" si="642"/>
        <v>0</v>
      </c>
      <c r="AX521" s="76">
        <f t="shared" si="642"/>
        <v>0</v>
      </c>
      <c r="AY521" s="76">
        <f t="shared" ref="AY521:CD521" si="643">AY484</f>
        <v>0</v>
      </c>
      <c r="AZ521" s="76">
        <f t="shared" si="643"/>
        <v>0</v>
      </c>
      <c r="BA521" s="76">
        <f t="shared" si="643"/>
        <v>0</v>
      </c>
      <c r="BB521" s="76">
        <f t="shared" si="643"/>
        <v>0</v>
      </c>
      <c r="BC521" s="76">
        <f t="shared" si="643"/>
        <v>0</v>
      </c>
      <c r="BD521" s="76">
        <f t="shared" si="643"/>
        <v>0</v>
      </c>
      <c r="BE521" s="76">
        <f t="shared" si="643"/>
        <v>0</v>
      </c>
      <c r="BF521" s="76">
        <f t="shared" si="643"/>
        <v>0</v>
      </c>
      <c r="BG521" s="76">
        <f t="shared" si="643"/>
        <v>0</v>
      </c>
      <c r="BH521" s="76">
        <f t="shared" si="643"/>
        <v>0</v>
      </c>
      <c r="BI521" s="76">
        <f t="shared" si="643"/>
        <v>0</v>
      </c>
      <c r="BJ521" s="76">
        <f t="shared" si="643"/>
        <v>0</v>
      </c>
      <c r="BK521" s="76">
        <f t="shared" si="643"/>
        <v>0</v>
      </c>
      <c r="BL521" s="76">
        <f t="shared" si="643"/>
        <v>0</v>
      </c>
      <c r="BM521" s="76">
        <f t="shared" si="643"/>
        <v>0</v>
      </c>
      <c r="BN521" s="76">
        <f t="shared" si="643"/>
        <v>0</v>
      </c>
      <c r="BO521" s="76">
        <f t="shared" si="643"/>
        <v>0</v>
      </c>
      <c r="BP521" s="76">
        <f t="shared" si="643"/>
        <v>0</v>
      </c>
      <c r="BQ521" s="76">
        <f t="shared" si="643"/>
        <v>0</v>
      </c>
      <c r="BR521" s="76">
        <f t="shared" si="643"/>
        <v>0</v>
      </c>
      <c r="BS521" s="76">
        <f t="shared" si="643"/>
        <v>0</v>
      </c>
      <c r="BT521" s="76">
        <f t="shared" si="643"/>
        <v>0</v>
      </c>
      <c r="BU521" s="76">
        <f t="shared" si="643"/>
        <v>0</v>
      </c>
      <c r="BV521" s="76">
        <f t="shared" si="643"/>
        <v>0</v>
      </c>
      <c r="BW521" s="76">
        <f t="shared" si="643"/>
        <v>0</v>
      </c>
      <c r="BX521" s="76">
        <f t="shared" si="643"/>
        <v>0</v>
      </c>
      <c r="BY521" s="76">
        <f t="shared" si="643"/>
        <v>0</v>
      </c>
      <c r="BZ521" s="76">
        <f t="shared" si="643"/>
        <v>0</v>
      </c>
      <c r="CA521" s="76">
        <f t="shared" si="643"/>
        <v>0</v>
      </c>
      <c r="CB521" s="76">
        <f t="shared" si="643"/>
        <v>0</v>
      </c>
      <c r="CC521" s="76">
        <f t="shared" si="643"/>
        <v>0</v>
      </c>
      <c r="CD521" s="76">
        <f t="shared" si="643"/>
        <v>0</v>
      </c>
      <c r="CE521" s="76">
        <f t="shared" ref="CE521:CL521" si="644">CE484</f>
        <v>0</v>
      </c>
      <c r="CF521" s="76">
        <f t="shared" si="644"/>
        <v>0</v>
      </c>
      <c r="CG521" s="76">
        <f t="shared" si="644"/>
        <v>0</v>
      </c>
      <c r="CH521" s="76">
        <f t="shared" si="644"/>
        <v>0</v>
      </c>
      <c r="CI521" s="76">
        <f t="shared" si="644"/>
        <v>0</v>
      </c>
      <c r="CJ521" s="76">
        <f t="shared" si="644"/>
        <v>0</v>
      </c>
      <c r="CK521" s="76">
        <f t="shared" si="644"/>
        <v>0</v>
      </c>
      <c r="CL521" s="76">
        <f t="shared" si="644"/>
        <v>0</v>
      </c>
      <c r="CN521" s="60"/>
      <c r="CO521" s="76">
        <f t="shared" ref="CO521:DL521" si="645">CO484</f>
        <v>0</v>
      </c>
      <c r="CP521" s="76">
        <f t="shared" si="645"/>
        <v>0</v>
      </c>
      <c r="CQ521" s="76">
        <f t="shared" si="645"/>
        <v>0</v>
      </c>
      <c r="CR521" s="76">
        <f t="shared" si="645"/>
        <v>0</v>
      </c>
      <c r="CS521" s="76">
        <f t="shared" si="645"/>
        <v>0</v>
      </c>
      <c r="CT521" s="76">
        <f t="shared" si="645"/>
        <v>0</v>
      </c>
      <c r="CU521" s="76">
        <f t="shared" si="645"/>
        <v>0</v>
      </c>
      <c r="CV521" s="76">
        <f t="shared" si="645"/>
        <v>0</v>
      </c>
      <c r="CW521" s="76">
        <f t="shared" si="645"/>
        <v>0</v>
      </c>
      <c r="CX521" s="76">
        <f t="shared" si="645"/>
        <v>0</v>
      </c>
      <c r="CY521" s="76">
        <f t="shared" si="645"/>
        <v>0</v>
      </c>
      <c r="CZ521" s="76">
        <f t="shared" si="645"/>
        <v>0</v>
      </c>
      <c r="DA521" s="76">
        <f t="shared" si="645"/>
        <v>0</v>
      </c>
      <c r="DB521" s="76">
        <f t="shared" si="645"/>
        <v>0</v>
      </c>
      <c r="DC521" s="76">
        <f t="shared" si="645"/>
        <v>0</v>
      </c>
      <c r="DD521" s="76">
        <f t="shared" si="645"/>
        <v>0</v>
      </c>
      <c r="DE521" s="76">
        <f t="shared" si="645"/>
        <v>0</v>
      </c>
      <c r="DF521" s="76">
        <f t="shared" si="645"/>
        <v>0</v>
      </c>
      <c r="DG521" s="76">
        <f t="shared" si="645"/>
        <v>0</v>
      </c>
      <c r="DH521" s="76">
        <f t="shared" si="645"/>
        <v>0</v>
      </c>
      <c r="DI521" s="76">
        <f t="shared" si="645"/>
        <v>0</v>
      </c>
      <c r="DJ521" s="76">
        <f t="shared" si="645"/>
        <v>0</v>
      </c>
      <c r="DK521" s="76">
        <f t="shared" si="645"/>
        <v>0</v>
      </c>
      <c r="DL521" s="76">
        <f t="shared" si="645"/>
        <v>0</v>
      </c>
    </row>
    <row r="522" spans="2:116" x14ac:dyDescent="0.4">
      <c r="B522" t="s">
        <v>332</v>
      </c>
      <c r="D522" t="s">
        <v>841</v>
      </c>
      <c r="E522" s="8" t="str">
        <f t="shared" si="509"/>
        <v>522 SUBFREE-PV</v>
      </c>
      <c r="G522" s="8" t="str">
        <f t="shared" si="638"/>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841</v>
      </c>
      <c r="E523" s="8" t="str">
        <f t="shared" si="509"/>
        <v>523 SUBFREE-PV</v>
      </c>
      <c r="G523" s="8" t="str">
        <f t="shared" si="638"/>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841</v>
      </c>
      <c r="E524" s="8" t="str">
        <f t="shared" si="509"/>
        <v>524 SUBFREE-PV</v>
      </c>
      <c r="G524" s="8" t="str">
        <f t="shared" si="638"/>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841</v>
      </c>
      <c r="E525" s="8" t="str">
        <f t="shared" si="509"/>
        <v>525 SUBFREE-PV</v>
      </c>
      <c r="G525" s="8" t="str">
        <f t="shared" si="638"/>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6">S$20</f>
        <v>S$16</v>
      </c>
      <c r="T560" s="199" t="str">
        <f t="shared" si="646"/>
        <v>T$16</v>
      </c>
      <c r="U560" s="199" t="str">
        <f t="shared" si="646"/>
        <v>U$16</v>
      </c>
      <c r="V560" s="199" t="str">
        <f t="shared" si="646"/>
        <v>V$16</v>
      </c>
      <c r="W560" s="199" t="str">
        <f t="shared" si="646"/>
        <v>W$16</v>
      </c>
      <c r="X560" s="199" t="str">
        <f t="shared" si="646"/>
        <v>X$16</v>
      </c>
      <c r="Y560" s="199" t="str">
        <f t="shared" si="646"/>
        <v>Y$16</v>
      </c>
      <c r="Z560" s="199" t="str">
        <f t="shared" si="646"/>
        <v>Z$16</v>
      </c>
      <c r="AA560" s="199" t="str">
        <f t="shared" si="646"/>
        <v>AA$16</v>
      </c>
      <c r="AB560" s="199" t="str">
        <f t="shared" si="646"/>
        <v>AB$16</v>
      </c>
      <c r="AC560" s="199" t="str">
        <f t="shared" si="646"/>
        <v>AC$16</v>
      </c>
      <c r="AD560" s="199" t="str">
        <f t="shared" si="646"/>
        <v>AD$16</v>
      </c>
      <c r="AE560" s="199" t="str">
        <f t="shared" si="646"/>
        <v>AE$16</v>
      </c>
      <c r="AF560" s="199" t="str">
        <f t="shared" si="646"/>
        <v>AF$16</v>
      </c>
      <c r="AG560" s="199" t="str">
        <f t="shared" si="646"/>
        <v>AG$16</v>
      </c>
      <c r="AH560" s="199" t="str">
        <f t="shared" si="646"/>
        <v>AH$16</v>
      </c>
      <c r="AI560" s="199" t="str">
        <f t="shared" si="646"/>
        <v>AI$16</v>
      </c>
      <c r="AJ560" s="199" t="str">
        <f t="shared" si="646"/>
        <v>AJ$16</v>
      </c>
      <c r="AK560" s="199" t="str">
        <f t="shared" si="646"/>
        <v>AK$16</v>
      </c>
      <c r="AL560" s="199" t="str">
        <f t="shared" si="646"/>
        <v>AL$16</v>
      </c>
      <c r="AM560" s="199" t="str">
        <f t="shared" si="646"/>
        <v>AM$16</v>
      </c>
      <c r="AN560" s="199" t="str">
        <f t="shared" si="646"/>
        <v>AN$16</v>
      </c>
      <c r="AO560" s="199" t="str">
        <f t="shared" si="646"/>
        <v>AO$16</v>
      </c>
      <c r="AP560" s="199" t="str">
        <f t="shared" si="646"/>
        <v>AP$16</v>
      </c>
      <c r="AQ560" s="199" t="str">
        <f t="shared" si="646"/>
        <v>AQ$16</v>
      </c>
      <c r="AR560" s="199" t="str">
        <f t="shared" si="646"/>
        <v>AR$16</v>
      </c>
      <c r="AS560" s="199" t="str">
        <f t="shared" si="646"/>
        <v>AS$16</v>
      </c>
      <c r="AT560" s="199" t="str">
        <f t="shared" si="646"/>
        <v>AT$16</v>
      </c>
      <c r="AU560" s="199" t="str">
        <f t="shared" si="646"/>
        <v>AU$16</v>
      </c>
      <c r="AV560" s="199" t="str">
        <f t="shared" si="646"/>
        <v>AV$16</v>
      </c>
      <c r="AW560" s="199" t="str">
        <f t="shared" si="646"/>
        <v>AW$16</v>
      </c>
      <c r="AX560" s="199" t="str">
        <f t="shared" si="646"/>
        <v>AX$16</v>
      </c>
      <c r="AY560" s="199" t="str">
        <f t="shared" ref="AY560:CD560" si="647">AY$20</f>
        <v>AY$16</v>
      </c>
      <c r="AZ560" s="199" t="str">
        <f t="shared" si="647"/>
        <v>AZ$16</v>
      </c>
      <c r="BA560" s="199" t="str">
        <f t="shared" si="647"/>
        <v>BA$16</v>
      </c>
      <c r="BB560" s="199" t="str">
        <f t="shared" si="647"/>
        <v>BB$16</v>
      </c>
      <c r="BC560" s="199" t="str">
        <f t="shared" si="647"/>
        <v>BC$16</v>
      </c>
      <c r="BD560" s="199" t="str">
        <f t="shared" si="647"/>
        <v>BD$16</v>
      </c>
      <c r="BE560" s="199" t="str">
        <f t="shared" si="647"/>
        <v>BE$16</v>
      </c>
      <c r="BF560" s="199" t="str">
        <f t="shared" si="647"/>
        <v>BF$16</v>
      </c>
      <c r="BG560" s="199" t="str">
        <f t="shared" si="647"/>
        <v>BG$16</v>
      </c>
      <c r="BH560" s="199" t="str">
        <f t="shared" si="647"/>
        <v>BH$16</v>
      </c>
      <c r="BI560" s="199" t="str">
        <f t="shared" si="647"/>
        <v>BI$16</v>
      </c>
      <c r="BJ560" s="199" t="str">
        <f t="shared" si="647"/>
        <v>BJ$16</v>
      </c>
      <c r="BK560" s="199" t="str">
        <f t="shared" si="647"/>
        <v>BK$16</v>
      </c>
      <c r="BL560" s="199" t="str">
        <f t="shared" si="647"/>
        <v>BL$16</v>
      </c>
      <c r="BM560" s="199" t="str">
        <f t="shared" si="647"/>
        <v>BM$16</v>
      </c>
      <c r="BN560" s="199" t="str">
        <f t="shared" si="647"/>
        <v>BN$16</v>
      </c>
      <c r="BO560" s="199" t="str">
        <f t="shared" si="647"/>
        <v>BO$16</v>
      </c>
      <c r="BP560" s="199" t="str">
        <f t="shared" si="647"/>
        <v>BP$16</v>
      </c>
      <c r="BQ560" s="199" t="str">
        <f t="shared" si="647"/>
        <v>BQ$16</v>
      </c>
      <c r="BR560" s="199" t="str">
        <f t="shared" si="647"/>
        <v>BR$16</v>
      </c>
      <c r="BS560" s="199" t="str">
        <f t="shared" si="647"/>
        <v>BS$16</v>
      </c>
      <c r="BT560" s="199" t="str">
        <f t="shared" si="647"/>
        <v>BT$16</v>
      </c>
      <c r="BU560" s="199" t="str">
        <f t="shared" si="647"/>
        <v>BU$16</v>
      </c>
      <c r="BV560" s="199" t="str">
        <f t="shared" si="647"/>
        <v>BV$16</v>
      </c>
      <c r="BW560" s="199" t="str">
        <f t="shared" si="647"/>
        <v>BW$16</v>
      </c>
      <c r="BX560" s="199" t="str">
        <f t="shared" si="647"/>
        <v>BX$16</v>
      </c>
      <c r="BY560" s="199" t="str">
        <f t="shared" si="647"/>
        <v>BY$16</v>
      </c>
      <c r="BZ560" s="199" t="str">
        <f t="shared" si="647"/>
        <v>BZ$16</v>
      </c>
      <c r="CA560" s="199" t="str">
        <f t="shared" si="647"/>
        <v>CA$16</v>
      </c>
      <c r="CB560" s="199" t="str">
        <f t="shared" si="647"/>
        <v>CB$16</v>
      </c>
      <c r="CC560" s="199" t="str">
        <f t="shared" si="647"/>
        <v>CC$16</v>
      </c>
      <c r="CD560" s="199" t="str">
        <f t="shared" si="647"/>
        <v>CD$16</v>
      </c>
      <c r="CE560" s="199" t="str">
        <f t="shared" ref="CE560:CL560" si="648">CE$20</f>
        <v>CE$16</v>
      </c>
      <c r="CF560" s="199" t="str">
        <f t="shared" si="648"/>
        <v>CF$16</v>
      </c>
      <c r="CG560" s="199" t="str">
        <f t="shared" si="648"/>
        <v>CG$16</v>
      </c>
      <c r="CH560" s="199" t="str">
        <f t="shared" si="648"/>
        <v>CH$16</v>
      </c>
      <c r="CI560" s="199" t="str">
        <f t="shared" si="648"/>
        <v>CI$16</v>
      </c>
      <c r="CJ560" s="199" t="str">
        <f t="shared" si="648"/>
        <v>CJ$16</v>
      </c>
      <c r="CK560" s="199" t="str">
        <f t="shared" si="648"/>
        <v>CK$16</v>
      </c>
      <c r="CL560" s="199" t="str">
        <f t="shared" si="648"/>
        <v>CL$16</v>
      </c>
      <c r="CN560" s="176"/>
      <c r="CO560" s="199" t="str">
        <f t="shared" ref="CO560:DL560" si="649">CO$20</f>
        <v>CO$16</v>
      </c>
      <c r="CP560" s="199" t="str">
        <f t="shared" si="649"/>
        <v>CP$16</v>
      </c>
      <c r="CQ560" s="199" t="str">
        <f t="shared" si="649"/>
        <v>CQ$16</v>
      </c>
      <c r="CR560" s="199" t="str">
        <f t="shared" si="649"/>
        <v>CR$16</v>
      </c>
      <c r="CS560" s="199" t="str">
        <f t="shared" si="649"/>
        <v>CS$16</v>
      </c>
      <c r="CT560" s="199" t="str">
        <f t="shared" si="649"/>
        <v>CT$16</v>
      </c>
      <c r="CU560" s="199" t="str">
        <f t="shared" si="649"/>
        <v>CU$16</v>
      </c>
      <c r="CV560" s="199" t="str">
        <f t="shared" si="649"/>
        <v>CV$16</v>
      </c>
      <c r="CW560" s="199" t="str">
        <f t="shared" si="649"/>
        <v>CW$16</v>
      </c>
      <c r="CX560" s="199" t="str">
        <f t="shared" si="649"/>
        <v>CX$16</v>
      </c>
      <c r="CY560" s="199" t="str">
        <f t="shared" si="649"/>
        <v>CY$16</v>
      </c>
      <c r="CZ560" s="199" t="str">
        <f t="shared" si="649"/>
        <v>CZ$16</v>
      </c>
      <c r="DA560" s="199" t="str">
        <f t="shared" si="649"/>
        <v>DA$16</v>
      </c>
      <c r="DB560" s="199" t="str">
        <f t="shared" si="649"/>
        <v>DB$16</v>
      </c>
      <c r="DC560" s="199" t="str">
        <f t="shared" si="649"/>
        <v>DC$16</v>
      </c>
      <c r="DD560" s="199" t="str">
        <f t="shared" si="649"/>
        <v>DD$16</v>
      </c>
      <c r="DE560" s="199" t="str">
        <f t="shared" si="649"/>
        <v>DE$16</v>
      </c>
      <c r="DF560" s="199" t="str">
        <f t="shared" si="649"/>
        <v>DF$16</v>
      </c>
      <c r="DG560" s="199" t="str">
        <f t="shared" si="649"/>
        <v>DG$16</v>
      </c>
      <c r="DH560" s="199" t="str">
        <f t="shared" si="649"/>
        <v>DH$16</v>
      </c>
      <c r="DI560" s="199" t="str">
        <f t="shared" si="649"/>
        <v>DI$16</v>
      </c>
      <c r="DJ560" s="199" t="str">
        <f t="shared" si="649"/>
        <v>DJ$16</v>
      </c>
      <c r="DK560" s="199" t="str">
        <f t="shared" si="649"/>
        <v>DK$16</v>
      </c>
      <c r="DL560" s="199" t="str">
        <f t="shared" si="649"/>
        <v>DL$16</v>
      </c>
    </row>
    <row r="561" spans="1:116" x14ac:dyDescent="0.4">
      <c r="A561" s="174"/>
      <c r="E561" s="8"/>
      <c r="G561" s="175" t="s">
        <v>462</v>
      </c>
      <c r="H561" s="200"/>
      <c r="I561" s="201"/>
      <c r="J561" s="201"/>
      <c r="K561" s="202"/>
      <c r="L561" s="202"/>
      <c r="M561" s="202"/>
      <c r="N561" s="202"/>
      <c r="O561" s="202"/>
      <c r="P561" s="202"/>
      <c r="R561" s="202"/>
      <c r="S561" s="199" t="str">
        <f t="shared" ref="S561:AX561" si="650">S$21</f>
        <v>S$17</v>
      </c>
      <c r="T561" s="199" t="str">
        <f t="shared" si="650"/>
        <v>T$17</v>
      </c>
      <c r="U561" s="199" t="str">
        <f t="shared" si="650"/>
        <v>U$17</v>
      </c>
      <c r="V561" s="199" t="str">
        <f t="shared" si="650"/>
        <v>V$17</v>
      </c>
      <c r="W561" s="199" t="str">
        <f t="shared" si="650"/>
        <v>W$17</v>
      </c>
      <c r="X561" s="199" t="str">
        <f t="shared" si="650"/>
        <v>X$17</v>
      </c>
      <c r="Y561" s="199" t="str">
        <f t="shared" si="650"/>
        <v>Y$17</v>
      </c>
      <c r="Z561" s="199" t="str">
        <f t="shared" si="650"/>
        <v>Z$17</v>
      </c>
      <c r="AA561" s="199" t="str">
        <f t="shared" si="650"/>
        <v>AA$17</v>
      </c>
      <c r="AB561" s="199" t="str">
        <f t="shared" si="650"/>
        <v>AB$17</v>
      </c>
      <c r="AC561" s="199" t="str">
        <f t="shared" si="650"/>
        <v>AC$17</v>
      </c>
      <c r="AD561" s="199" t="str">
        <f t="shared" si="650"/>
        <v>AD$17</v>
      </c>
      <c r="AE561" s="199" t="str">
        <f t="shared" si="650"/>
        <v>AE$17</v>
      </c>
      <c r="AF561" s="199" t="str">
        <f t="shared" si="650"/>
        <v>AF$17</v>
      </c>
      <c r="AG561" s="199" t="str">
        <f t="shared" si="650"/>
        <v>AG$17</v>
      </c>
      <c r="AH561" s="199" t="str">
        <f t="shared" si="650"/>
        <v>AH$17</v>
      </c>
      <c r="AI561" s="199" t="str">
        <f t="shared" si="650"/>
        <v>AI$17</v>
      </c>
      <c r="AJ561" s="199" t="str">
        <f t="shared" si="650"/>
        <v>AJ$17</v>
      </c>
      <c r="AK561" s="199" t="str">
        <f t="shared" si="650"/>
        <v>AK$17</v>
      </c>
      <c r="AL561" s="199" t="str">
        <f t="shared" si="650"/>
        <v>AL$17</v>
      </c>
      <c r="AM561" s="199" t="str">
        <f t="shared" si="650"/>
        <v>AM$17</v>
      </c>
      <c r="AN561" s="199" t="str">
        <f t="shared" si="650"/>
        <v>AN$17</v>
      </c>
      <c r="AO561" s="199" t="str">
        <f t="shared" si="650"/>
        <v>AO$17</v>
      </c>
      <c r="AP561" s="199" t="str">
        <f t="shared" si="650"/>
        <v>AP$17</v>
      </c>
      <c r="AQ561" s="199" t="str">
        <f t="shared" si="650"/>
        <v>AQ$17</v>
      </c>
      <c r="AR561" s="199" t="str">
        <f t="shared" si="650"/>
        <v>AR$17</v>
      </c>
      <c r="AS561" s="199" t="str">
        <f t="shared" si="650"/>
        <v>AS$17</v>
      </c>
      <c r="AT561" s="199" t="str">
        <f t="shared" si="650"/>
        <v>AT$17</v>
      </c>
      <c r="AU561" s="199" t="str">
        <f t="shared" si="650"/>
        <v>AU$17</v>
      </c>
      <c r="AV561" s="199" t="str">
        <f t="shared" si="650"/>
        <v>AV$17</v>
      </c>
      <c r="AW561" s="199" t="str">
        <f t="shared" si="650"/>
        <v>AW$17</v>
      </c>
      <c r="AX561" s="199" t="str">
        <f t="shared" si="650"/>
        <v>AX$17</v>
      </c>
      <c r="AY561" s="199" t="str">
        <f t="shared" ref="AY561:CD561" si="651">AY$21</f>
        <v>AY$17</v>
      </c>
      <c r="AZ561" s="199" t="str">
        <f t="shared" si="651"/>
        <v>AZ$17</v>
      </c>
      <c r="BA561" s="199" t="str">
        <f t="shared" si="651"/>
        <v>BA$17</v>
      </c>
      <c r="BB561" s="199" t="str">
        <f t="shared" si="651"/>
        <v>BB$17</v>
      </c>
      <c r="BC561" s="199" t="str">
        <f t="shared" si="651"/>
        <v>BC$17</v>
      </c>
      <c r="BD561" s="199" t="str">
        <f t="shared" si="651"/>
        <v>BD$17</v>
      </c>
      <c r="BE561" s="199" t="str">
        <f t="shared" si="651"/>
        <v>BE$17</v>
      </c>
      <c r="BF561" s="199" t="str">
        <f t="shared" si="651"/>
        <v>BF$17</v>
      </c>
      <c r="BG561" s="199" t="str">
        <f t="shared" si="651"/>
        <v>BG$17</v>
      </c>
      <c r="BH561" s="199" t="str">
        <f t="shared" si="651"/>
        <v>BH$17</v>
      </c>
      <c r="BI561" s="199" t="str">
        <f t="shared" si="651"/>
        <v>BI$17</v>
      </c>
      <c r="BJ561" s="199" t="str">
        <f t="shared" si="651"/>
        <v>BJ$17</v>
      </c>
      <c r="BK561" s="199" t="str">
        <f t="shared" si="651"/>
        <v>BK$17</v>
      </c>
      <c r="BL561" s="199" t="str">
        <f t="shared" si="651"/>
        <v>BL$17</v>
      </c>
      <c r="BM561" s="199" t="str">
        <f t="shared" si="651"/>
        <v>BM$17</v>
      </c>
      <c r="BN561" s="199" t="str">
        <f t="shared" si="651"/>
        <v>BN$17</v>
      </c>
      <c r="BO561" s="199" t="str">
        <f t="shared" si="651"/>
        <v>BO$17</v>
      </c>
      <c r="BP561" s="199" t="str">
        <f t="shared" si="651"/>
        <v>BP$17</v>
      </c>
      <c r="BQ561" s="199" t="str">
        <f t="shared" si="651"/>
        <v>BQ$17</v>
      </c>
      <c r="BR561" s="199" t="str">
        <f t="shared" si="651"/>
        <v>BR$17</v>
      </c>
      <c r="BS561" s="199" t="str">
        <f t="shared" si="651"/>
        <v>BS$17</v>
      </c>
      <c r="BT561" s="199" t="str">
        <f t="shared" si="651"/>
        <v>BT$17</v>
      </c>
      <c r="BU561" s="199" t="str">
        <f t="shared" si="651"/>
        <v>BU$17</v>
      </c>
      <c r="BV561" s="199" t="str">
        <f t="shared" si="651"/>
        <v>BV$17</v>
      </c>
      <c r="BW561" s="199" t="str">
        <f t="shared" si="651"/>
        <v>BW$17</v>
      </c>
      <c r="BX561" s="199" t="str">
        <f t="shared" si="651"/>
        <v>BX$17</v>
      </c>
      <c r="BY561" s="199" t="str">
        <f t="shared" si="651"/>
        <v>BY$17</v>
      </c>
      <c r="BZ561" s="199" t="str">
        <f t="shared" si="651"/>
        <v>BZ$17</v>
      </c>
      <c r="CA561" s="199" t="str">
        <f t="shared" si="651"/>
        <v>CA$17</v>
      </c>
      <c r="CB561" s="199" t="str">
        <f t="shared" si="651"/>
        <v>CB$17</v>
      </c>
      <c r="CC561" s="199" t="str">
        <f t="shared" si="651"/>
        <v>CC$17</v>
      </c>
      <c r="CD561" s="199" t="str">
        <f t="shared" si="651"/>
        <v>CD$17</v>
      </c>
      <c r="CE561" s="199" t="str">
        <f t="shared" ref="CE561:CL561" si="652">CE$21</f>
        <v>CE$17</v>
      </c>
      <c r="CF561" s="199" t="str">
        <f t="shared" si="652"/>
        <v>CF$17</v>
      </c>
      <c r="CG561" s="199" t="str">
        <f t="shared" si="652"/>
        <v>CG$17</v>
      </c>
      <c r="CH561" s="199" t="str">
        <f t="shared" si="652"/>
        <v>CH$17</v>
      </c>
      <c r="CI561" s="199" t="str">
        <f t="shared" si="652"/>
        <v>CI$17</v>
      </c>
      <c r="CJ561" s="199" t="str">
        <f t="shared" si="652"/>
        <v>CJ$17</v>
      </c>
      <c r="CK561" s="199" t="str">
        <f t="shared" si="652"/>
        <v>CK$17</v>
      </c>
      <c r="CL561" s="199" t="str">
        <f t="shared" si="652"/>
        <v>CL$17</v>
      </c>
      <c r="CN561" s="201"/>
      <c r="CO561" s="199" t="str">
        <f t="shared" ref="CO561:DL561" si="653">CO$21</f>
        <v>CO$17</v>
      </c>
      <c r="CP561" s="199" t="str">
        <f t="shared" si="653"/>
        <v>CP$17</v>
      </c>
      <c r="CQ561" s="199" t="str">
        <f t="shared" si="653"/>
        <v>CQ$17</v>
      </c>
      <c r="CR561" s="199" t="str">
        <f t="shared" si="653"/>
        <v>CR$17</v>
      </c>
      <c r="CS561" s="199" t="str">
        <f t="shared" si="653"/>
        <v>CS$17</v>
      </c>
      <c r="CT561" s="199" t="str">
        <f t="shared" si="653"/>
        <v>CT$17</v>
      </c>
      <c r="CU561" s="199" t="str">
        <f t="shared" si="653"/>
        <v>CU$17</v>
      </c>
      <c r="CV561" s="199" t="str">
        <f t="shared" si="653"/>
        <v>CV$17</v>
      </c>
      <c r="CW561" s="199" t="str">
        <f t="shared" si="653"/>
        <v>CW$17</v>
      </c>
      <c r="CX561" s="199" t="str">
        <f t="shared" si="653"/>
        <v>CX$17</v>
      </c>
      <c r="CY561" s="199" t="str">
        <f t="shared" si="653"/>
        <v>CY$17</v>
      </c>
      <c r="CZ561" s="199" t="str">
        <f t="shared" si="653"/>
        <v>CZ$17</v>
      </c>
      <c r="DA561" s="199" t="str">
        <f t="shared" si="653"/>
        <v>DA$17</v>
      </c>
      <c r="DB561" s="199" t="str">
        <f t="shared" si="653"/>
        <v>DB$17</v>
      </c>
      <c r="DC561" s="199" t="str">
        <f t="shared" si="653"/>
        <v>DC$17</v>
      </c>
      <c r="DD561" s="199" t="str">
        <f t="shared" si="653"/>
        <v>DD$17</v>
      </c>
      <c r="DE561" s="199" t="str">
        <f t="shared" si="653"/>
        <v>DE$17</v>
      </c>
      <c r="DF561" s="199" t="str">
        <f t="shared" si="653"/>
        <v>DF$17</v>
      </c>
      <c r="DG561" s="199" t="str">
        <f t="shared" si="653"/>
        <v>DG$17</v>
      </c>
      <c r="DH561" s="199" t="str">
        <f t="shared" si="653"/>
        <v>DH$17</v>
      </c>
      <c r="DI561" s="199" t="str">
        <f t="shared" si="653"/>
        <v>DI$17</v>
      </c>
      <c r="DJ561" s="199" t="str">
        <f t="shared" si="653"/>
        <v>DJ$17</v>
      </c>
      <c r="DK561" s="199" t="str">
        <f t="shared" si="653"/>
        <v>DK$17</v>
      </c>
      <c r="DL561" s="199" t="str">
        <f t="shared" si="653"/>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4">S$22</f>
        <v>S$18</v>
      </c>
      <c r="T564" s="190" t="str">
        <f t="shared" si="654"/>
        <v>T$18</v>
      </c>
      <c r="U564" s="190" t="str">
        <f t="shared" si="654"/>
        <v>U$18</v>
      </c>
      <c r="V564" s="190" t="str">
        <f t="shared" si="654"/>
        <v>V$18</v>
      </c>
      <c r="W564" s="190" t="str">
        <f t="shared" si="654"/>
        <v>W$18</v>
      </c>
      <c r="X564" s="190" t="str">
        <f t="shared" si="654"/>
        <v>X$18</v>
      </c>
      <c r="Y564" s="190" t="str">
        <f t="shared" si="654"/>
        <v>Y$18</v>
      </c>
      <c r="Z564" s="190" t="str">
        <f t="shared" si="654"/>
        <v>Z$18</v>
      </c>
      <c r="AA564" s="190" t="str">
        <f t="shared" si="654"/>
        <v>AA$18</v>
      </c>
      <c r="AB564" s="190" t="str">
        <f t="shared" si="654"/>
        <v>AB$18</v>
      </c>
      <c r="AC564" s="190" t="str">
        <f t="shared" si="654"/>
        <v>AC$18</v>
      </c>
      <c r="AD564" s="190" t="str">
        <f t="shared" si="654"/>
        <v>AD$18</v>
      </c>
      <c r="AE564" s="190" t="str">
        <f t="shared" si="654"/>
        <v>AE$18</v>
      </c>
      <c r="AF564" s="190" t="str">
        <f t="shared" si="654"/>
        <v>AF$18</v>
      </c>
      <c r="AG564" s="190" t="str">
        <f t="shared" si="654"/>
        <v>AG$18</v>
      </c>
      <c r="AH564" s="190" t="str">
        <f t="shared" si="654"/>
        <v>AH$18</v>
      </c>
      <c r="AI564" s="190" t="str">
        <f t="shared" si="654"/>
        <v>AI$18</v>
      </c>
      <c r="AJ564" s="190" t="str">
        <f t="shared" si="654"/>
        <v>AJ$18</v>
      </c>
      <c r="AK564" s="190" t="str">
        <f t="shared" si="654"/>
        <v>AK$18</v>
      </c>
      <c r="AL564" s="190" t="str">
        <f t="shared" si="654"/>
        <v>AL$18</v>
      </c>
      <c r="AM564" s="190" t="str">
        <f t="shared" si="654"/>
        <v>AM$18</v>
      </c>
      <c r="AN564" s="190" t="str">
        <f t="shared" si="654"/>
        <v>AN$18</v>
      </c>
      <c r="AO564" s="190" t="str">
        <f t="shared" si="654"/>
        <v>AO$18</v>
      </c>
      <c r="AP564" s="190" t="str">
        <f t="shared" si="654"/>
        <v>AP$18</v>
      </c>
      <c r="AQ564" s="190" t="str">
        <f t="shared" si="654"/>
        <v>AQ$18</v>
      </c>
      <c r="AR564" s="190" t="str">
        <f t="shared" si="654"/>
        <v>AR$18</v>
      </c>
      <c r="AS564" s="190" t="str">
        <f t="shared" si="654"/>
        <v>AS$18</v>
      </c>
      <c r="AT564" s="190" t="str">
        <f t="shared" si="654"/>
        <v>AT$18</v>
      </c>
      <c r="AU564" s="190" t="str">
        <f t="shared" si="654"/>
        <v>AU$18</v>
      </c>
      <c r="AV564" s="190" t="str">
        <f t="shared" si="654"/>
        <v>AV$18</v>
      </c>
      <c r="AW564" s="190" t="str">
        <f t="shared" si="654"/>
        <v>AW$18</v>
      </c>
      <c r="AX564" s="190" t="str">
        <f t="shared" si="654"/>
        <v>AX$18</v>
      </c>
      <c r="AY564" s="190" t="str">
        <f t="shared" ref="AY564:CD564" si="655">AY$22</f>
        <v>AY$18</v>
      </c>
      <c r="AZ564" s="190" t="str">
        <f t="shared" si="655"/>
        <v>AZ$18</v>
      </c>
      <c r="BA564" s="190" t="str">
        <f t="shared" si="655"/>
        <v>BA$18</v>
      </c>
      <c r="BB564" s="190" t="str">
        <f t="shared" si="655"/>
        <v>BB$18</v>
      </c>
      <c r="BC564" s="190" t="str">
        <f t="shared" si="655"/>
        <v>BC$18</v>
      </c>
      <c r="BD564" s="190" t="str">
        <f t="shared" si="655"/>
        <v>BD$18</v>
      </c>
      <c r="BE564" s="190" t="str">
        <f t="shared" si="655"/>
        <v>BE$18</v>
      </c>
      <c r="BF564" s="190" t="str">
        <f t="shared" si="655"/>
        <v>BF$18</v>
      </c>
      <c r="BG564" s="190" t="str">
        <f t="shared" si="655"/>
        <v>BG$18</v>
      </c>
      <c r="BH564" s="190" t="str">
        <f t="shared" si="655"/>
        <v>BH$18</v>
      </c>
      <c r="BI564" s="190" t="str">
        <f t="shared" si="655"/>
        <v>BI$18</v>
      </c>
      <c r="BJ564" s="190" t="str">
        <f t="shared" si="655"/>
        <v>BJ$18</v>
      </c>
      <c r="BK564" s="190" t="str">
        <f t="shared" si="655"/>
        <v>BK$18</v>
      </c>
      <c r="BL564" s="190" t="str">
        <f t="shared" si="655"/>
        <v>BL$18</v>
      </c>
      <c r="BM564" s="190" t="str">
        <f t="shared" si="655"/>
        <v>BM$18</v>
      </c>
      <c r="BN564" s="190" t="str">
        <f t="shared" si="655"/>
        <v>BN$18</v>
      </c>
      <c r="BO564" s="190" t="str">
        <f t="shared" si="655"/>
        <v>BO$18</v>
      </c>
      <c r="BP564" s="190" t="str">
        <f t="shared" si="655"/>
        <v>BP$18</v>
      </c>
      <c r="BQ564" s="190" t="str">
        <f t="shared" si="655"/>
        <v>BQ$18</v>
      </c>
      <c r="BR564" s="190" t="str">
        <f t="shared" si="655"/>
        <v>BR$18</v>
      </c>
      <c r="BS564" s="190" t="str">
        <f t="shared" si="655"/>
        <v>BS$18</v>
      </c>
      <c r="BT564" s="190" t="str">
        <f t="shared" si="655"/>
        <v>BT$18</v>
      </c>
      <c r="BU564" s="190" t="str">
        <f t="shared" si="655"/>
        <v>BU$18</v>
      </c>
      <c r="BV564" s="190" t="str">
        <f t="shared" si="655"/>
        <v>BV$18</v>
      </c>
      <c r="BW564" s="190" t="str">
        <f t="shared" si="655"/>
        <v>BW$18</v>
      </c>
      <c r="BX564" s="190" t="str">
        <f t="shared" si="655"/>
        <v>BX$18</v>
      </c>
      <c r="BY564" s="190" t="str">
        <f t="shared" si="655"/>
        <v>BY$18</v>
      </c>
      <c r="BZ564" s="190" t="str">
        <f t="shared" si="655"/>
        <v>BZ$18</v>
      </c>
      <c r="CA564" s="190" t="str">
        <f t="shared" si="655"/>
        <v>CA$18</v>
      </c>
      <c r="CB564" s="190" t="str">
        <f t="shared" si="655"/>
        <v>CB$18</v>
      </c>
      <c r="CC564" s="190" t="str">
        <f t="shared" si="655"/>
        <v>CC$18</v>
      </c>
      <c r="CD564" s="190" t="str">
        <f t="shared" si="655"/>
        <v>CD$18</v>
      </c>
      <c r="CE564" s="190" t="str">
        <f t="shared" ref="CE564:CL564" si="656">CE$22</f>
        <v>CE$18</v>
      </c>
      <c r="CF564" s="190" t="str">
        <f t="shared" si="656"/>
        <v>CF$18</v>
      </c>
      <c r="CG564" s="190" t="str">
        <f t="shared" si="656"/>
        <v>CG$18</v>
      </c>
      <c r="CH564" s="190" t="str">
        <f t="shared" si="656"/>
        <v>CH$18</v>
      </c>
      <c r="CI564" s="190" t="str">
        <f t="shared" si="656"/>
        <v>CI$18</v>
      </c>
      <c r="CJ564" s="190" t="str">
        <f t="shared" si="656"/>
        <v>CJ$18</v>
      </c>
      <c r="CK564" s="190" t="str">
        <f t="shared" si="656"/>
        <v>CK$18</v>
      </c>
      <c r="CL564" s="190" t="str">
        <f t="shared" si="656"/>
        <v>CL$18</v>
      </c>
      <c r="CN564" s="201"/>
      <c r="CO564" s="190" t="str">
        <f t="shared" ref="CO564:DL564" si="657">CO$22</f>
        <v>CO$18</v>
      </c>
      <c r="CP564" s="190" t="str">
        <f t="shared" si="657"/>
        <v>CP$18</v>
      </c>
      <c r="CQ564" s="190" t="str">
        <f t="shared" si="657"/>
        <v>CQ$18</v>
      </c>
      <c r="CR564" s="190" t="str">
        <f t="shared" si="657"/>
        <v>CR$18</v>
      </c>
      <c r="CS564" s="190" t="str">
        <f t="shared" si="657"/>
        <v>CS$18</v>
      </c>
      <c r="CT564" s="190" t="str">
        <f t="shared" si="657"/>
        <v>CT$18</v>
      </c>
      <c r="CU564" s="190" t="str">
        <f t="shared" si="657"/>
        <v>CU$18</v>
      </c>
      <c r="CV564" s="190" t="str">
        <f t="shared" si="657"/>
        <v>CV$18</v>
      </c>
      <c r="CW564" s="190" t="str">
        <f t="shared" si="657"/>
        <v>CW$18</v>
      </c>
      <c r="CX564" s="190" t="str">
        <f t="shared" si="657"/>
        <v>CX$18</v>
      </c>
      <c r="CY564" s="190" t="str">
        <f t="shared" si="657"/>
        <v>CY$18</v>
      </c>
      <c r="CZ564" s="190" t="str">
        <f t="shared" si="657"/>
        <v>CZ$18</v>
      </c>
      <c r="DA564" s="190" t="str">
        <f t="shared" si="657"/>
        <v>DA$18</v>
      </c>
      <c r="DB564" s="190" t="str">
        <f t="shared" si="657"/>
        <v>DB$18</v>
      </c>
      <c r="DC564" s="190" t="str">
        <f t="shared" si="657"/>
        <v>DC$18</v>
      </c>
      <c r="DD564" s="190" t="str">
        <f t="shared" si="657"/>
        <v>DD$18</v>
      </c>
      <c r="DE564" s="190" t="str">
        <f t="shared" si="657"/>
        <v>DE$18</v>
      </c>
      <c r="DF564" s="190" t="str">
        <f t="shared" si="657"/>
        <v>DF$18</v>
      </c>
      <c r="DG564" s="190" t="str">
        <f t="shared" si="657"/>
        <v>DG$18</v>
      </c>
      <c r="DH564" s="190" t="str">
        <f t="shared" si="657"/>
        <v>DH$18</v>
      </c>
      <c r="DI564" s="190" t="str">
        <f t="shared" si="657"/>
        <v>DI$18</v>
      </c>
      <c r="DJ564" s="190" t="str">
        <f t="shared" si="657"/>
        <v>DJ$18</v>
      </c>
      <c r="DK564" s="190" t="str">
        <f t="shared" si="657"/>
        <v>DK$18</v>
      </c>
      <c r="DL564" s="190" t="str">
        <f t="shared" si="657"/>
        <v>DL$18</v>
      </c>
    </row>
    <row r="565" spans="1:116" x14ac:dyDescent="0.4">
      <c r="A565" s="174"/>
      <c r="E565" s="8"/>
      <c r="G565" s="175" t="s">
        <v>464</v>
      </c>
      <c r="H565" s="200"/>
      <c r="I565" s="201"/>
      <c r="J565" s="201"/>
      <c r="K565" s="202"/>
      <c r="L565" s="202"/>
      <c r="M565" s="202"/>
      <c r="N565" s="202"/>
      <c r="O565" s="202"/>
      <c r="P565" s="202"/>
      <c r="R565" s="202"/>
      <c r="S565" s="190" t="str">
        <f t="shared" ref="S565:AX565" si="658">S$23</f>
        <v>S$19</v>
      </c>
      <c r="T565" s="190" t="str">
        <f t="shared" si="658"/>
        <v>T$19</v>
      </c>
      <c r="U565" s="190" t="str">
        <f t="shared" si="658"/>
        <v>U$19</v>
      </c>
      <c r="V565" s="190" t="str">
        <f t="shared" si="658"/>
        <v>V$19</v>
      </c>
      <c r="W565" s="190" t="str">
        <f t="shared" si="658"/>
        <v>W$19</v>
      </c>
      <c r="X565" s="190" t="str">
        <f t="shared" si="658"/>
        <v>X$19</v>
      </c>
      <c r="Y565" s="190" t="str">
        <f t="shared" si="658"/>
        <v>Y$19</v>
      </c>
      <c r="Z565" s="190" t="str">
        <f t="shared" si="658"/>
        <v>Z$19</v>
      </c>
      <c r="AA565" s="190" t="str">
        <f t="shared" si="658"/>
        <v>AA$19</v>
      </c>
      <c r="AB565" s="190" t="str">
        <f t="shared" si="658"/>
        <v>AB$19</v>
      </c>
      <c r="AC565" s="190" t="str">
        <f t="shared" si="658"/>
        <v>AC$19</v>
      </c>
      <c r="AD565" s="190" t="str">
        <f t="shared" si="658"/>
        <v>AD$19</v>
      </c>
      <c r="AE565" s="190" t="str">
        <f t="shared" si="658"/>
        <v>AE$19</v>
      </c>
      <c r="AF565" s="190" t="str">
        <f t="shared" si="658"/>
        <v>AF$19</v>
      </c>
      <c r="AG565" s="190" t="str">
        <f t="shared" si="658"/>
        <v>AG$19</v>
      </c>
      <c r="AH565" s="190" t="str">
        <f t="shared" si="658"/>
        <v>AH$19</v>
      </c>
      <c r="AI565" s="190" t="str">
        <f t="shared" si="658"/>
        <v>AI$19</v>
      </c>
      <c r="AJ565" s="190" t="str">
        <f t="shared" si="658"/>
        <v>AJ$19</v>
      </c>
      <c r="AK565" s="190" t="str">
        <f t="shared" si="658"/>
        <v>AK$19</v>
      </c>
      <c r="AL565" s="190" t="str">
        <f t="shared" si="658"/>
        <v>AL$19</v>
      </c>
      <c r="AM565" s="190" t="str">
        <f t="shared" si="658"/>
        <v>AM$19</v>
      </c>
      <c r="AN565" s="190" t="str">
        <f t="shared" si="658"/>
        <v>AN$19</v>
      </c>
      <c r="AO565" s="190" t="str">
        <f t="shared" si="658"/>
        <v>AO$19</v>
      </c>
      <c r="AP565" s="190" t="str">
        <f t="shared" si="658"/>
        <v>AP$19</v>
      </c>
      <c r="AQ565" s="190" t="str">
        <f t="shared" si="658"/>
        <v>AQ$19</v>
      </c>
      <c r="AR565" s="190" t="str">
        <f t="shared" si="658"/>
        <v>AR$19</v>
      </c>
      <c r="AS565" s="190" t="str">
        <f t="shared" si="658"/>
        <v>AS$19</v>
      </c>
      <c r="AT565" s="190" t="str">
        <f t="shared" si="658"/>
        <v>AT$19</v>
      </c>
      <c r="AU565" s="190" t="str">
        <f t="shared" si="658"/>
        <v>AU$19</v>
      </c>
      <c r="AV565" s="190" t="str">
        <f t="shared" si="658"/>
        <v>AV$19</v>
      </c>
      <c r="AW565" s="190" t="str">
        <f t="shared" si="658"/>
        <v>AW$19</v>
      </c>
      <c r="AX565" s="190" t="str">
        <f t="shared" si="658"/>
        <v>AX$19</v>
      </c>
      <c r="AY565" s="190" t="str">
        <f t="shared" ref="AY565:CD565" si="659">AY$23</f>
        <v>AY$19</v>
      </c>
      <c r="AZ565" s="190" t="str">
        <f t="shared" si="659"/>
        <v>AZ$19</v>
      </c>
      <c r="BA565" s="190" t="str">
        <f t="shared" si="659"/>
        <v>BA$19</v>
      </c>
      <c r="BB565" s="190" t="str">
        <f t="shared" si="659"/>
        <v>BB$19</v>
      </c>
      <c r="BC565" s="190" t="str">
        <f t="shared" si="659"/>
        <v>BC$19</v>
      </c>
      <c r="BD565" s="190" t="str">
        <f t="shared" si="659"/>
        <v>BD$19</v>
      </c>
      <c r="BE565" s="190" t="str">
        <f t="shared" si="659"/>
        <v>BE$19</v>
      </c>
      <c r="BF565" s="190" t="str">
        <f t="shared" si="659"/>
        <v>BF$19</v>
      </c>
      <c r="BG565" s="190" t="str">
        <f t="shared" si="659"/>
        <v>BG$19</v>
      </c>
      <c r="BH565" s="190" t="str">
        <f t="shared" si="659"/>
        <v>BH$19</v>
      </c>
      <c r="BI565" s="190" t="str">
        <f t="shared" si="659"/>
        <v>BI$19</v>
      </c>
      <c r="BJ565" s="190" t="str">
        <f t="shared" si="659"/>
        <v>BJ$19</v>
      </c>
      <c r="BK565" s="190" t="str">
        <f t="shared" si="659"/>
        <v>BK$19</v>
      </c>
      <c r="BL565" s="190" t="str">
        <f t="shared" si="659"/>
        <v>BL$19</v>
      </c>
      <c r="BM565" s="190" t="str">
        <f t="shared" si="659"/>
        <v>BM$19</v>
      </c>
      <c r="BN565" s="190" t="str">
        <f t="shared" si="659"/>
        <v>BN$19</v>
      </c>
      <c r="BO565" s="190" t="str">
        <f t="shared" si="659"/>
        <v>BO$19</v>
      </c>
      <c r="BP565" s="190" t="str">
        <f t="shared" si="659"/>
        <v>BP$19</v>
      </c>
      <c r="BQ565" s="190" t="str">
        <f t="shared" si="659"/>
        <v>BQ$19</v>
      </c>
      <c r="BR565" s="190" t="str">
        <f t="shared" si="659"/>
        <v>BR$19</v>
      </c>
      <c r="BS565" s="190" t="str">
        <f t="shared" si="659"/>
        <v>BS$19</v>
      </c>
      <c r="BT565" s="190" t="str">
        <f t="shared" si="659"/>
        <v>BT$19</v>
      </c>
      <c r="BU565" s="190" t="str">
        <f t="shared" si="659"/>
        <v>BU$19</v>
      </c>
      <c r="BV565" s="190" t="str">
        <f t="shared" si="659"/>
        <v>BV$19</v>
      </c>
      <c r="BW565" s="190" t="str">
        <f t="shared" si="659"/>
        <v>BW$19</v>
      </c>
      <c r="BX565" s="190" t="str">
        <f t="shared" si="659"/>
        <v>BX$19</v>
      </c>
      <c r="BY565" s="190" t="str">
        <f t="shared" si="659"/>
        <v>BY$19</v>
      </c>
      <c r="BZ565" s="190" t="str">
        <f t="shared" si="659"/>
        <v>BZ$19</v>
      </c>
      <c r="CA565" s="190" t="str">
        <f t="shared" si="659"/>
        <v>CA$19</v>
      </c>
      <c r="CB565" s="190" t="str">
        <f t="shared" si="659"/>
        <v>CB$19</v>
      </c>
      <c r="CC565" s="190" t="str">
        <f t="shared" si="659"/>
        <v>CC$19</v>
      </c>
      <c r="CD565" s="190" t="str">
        <f t="shared" si="659"/>
        <v>CD$19</v>
      </c>
      <c r="CE565" s="190" t="str">
        <f t="shared" ref="CE565:CL565" si="660">CE$23</f>
        <v>CE$19</v>
      </c>
      <c r="CF565" s="190" t="str">
        <f t="shared" si="660"/>
        <v>CF$19</v>
      </c>
      <c r="CG565" s="190" t="str">
        <f t="shared" si="660"/>
        <v>CG$19</v>
      </c>
      <c r="CH565" s="190" t="str">
        <f t="shared" si="660"/>
        <v>CH$19</v>
      </c>
      <c r="CI565" s="190" t="str">
        <f t="shared" si="660"/>
        <v>CI$19</v>
      </c>
      <c r="CJ565" s="190" t="str">
        <f t="shared" si="660"/>
        <v>CJ$19</v>
      </c>
      <c r="CK565" s="190" t="str">
        <f t="shared" si="660"/>
        <v>CK$19</v>
      </c>
      <c r="CL565" s="190" t="str">
        <f t="shared" si="660"/>
        <v>CL$19</v>
      </c>
      <c r="CN565" s="201"/>
      <c r="CO565" s="190" t="str">
        <f t="shared" ref="CO565:DL565" si="661">CO$23</f>
        <v>CO$19</v>
      </c>
      <c r="CP565" s="190" t="str">
        <f t="shared" si="661"/>
        <v>CP$19</v>
      </c>
      <c r="CQ565" s="190" t="str">
        <f t="shared" si="661"/>
        <v>CQ$19</v>
      </c>
      <c r="CR565" s="190" t="str">
        <f t="shared" si="661"/>
        <v>CR$19</v>
      </c>
      <c r="CS565" s="190" t="str">
        <f t="shared" si="661"/>
        <v>CS$19</v>
      </c>
      <c r="CT565" s="190" t="str">
        <f t="shared" si="661"/>
        <v>CT$19</v>
      </c>
      <c r="CU565" s="190" t="str">
        <f t="shared" si="661"/>
        <v>CU$19</v>
      </c>
      <c r="CV565" s="190" t="str">
        <f t="shared" si="661"/>
        <v>CV$19</v>
      </c>
      <c r="CW565" s="190" t="str">
        <f t="shared" si="661"/>
        <v>CW$19</v>
      </c>
      <c r="CX565" s="190" t="str">
        <f t="shared" si="661"/>
        <v>CX$19</v>
      </c>
      <c r="CY565" s="190" t="str">
        <f t="shared" si="661"/>
        <v>CY$19</v>
      </c>
      <c r="CZ565" s="190" t="str">
        <f t="shared" si="661"/>
        <v>CZ$19</v>
      </c>
      <c r="DA565" s="190" t="str">
        <f t="shared" si="661"/>
        <v>DA$19</v>
      </c>
      <c r="DB565" s="190" t="str">
        <f t="shared" si="661"/>
        <v>DB$19</v>
      </c>
      <c r="DC565" s="190" t="str">
        <f t="shared" si="661"/>
        <v>DC$19</v>
      </c>
      <c r="DD565" s="190" t="str">
        <f t="shared" si="661"/>
        <v>DD$19</v>
      </c>
      <c r="DE565" s="190" t="str">
        <f t="shared" si="661"/>
        <v>DE$19</v>
      </c>
      <c r="DF565" s="190" t="str">
        <f t="shared" si="661"/>
        <v>DF$19</v>
      </c>
      <c r="DG565" s="190" t="str">
        <f t="shared" si="661"/>
        <v>DG$19</v>
      </c>
      <c r="DH565" s="190" t="str">
        <f t="shared" si="661"/>
        <v>DH$19</v>
      </c>
      <c r="DI565" s="190" t="str">
        <f t="shared" si="661"/>
        <v>DI$19</v>
      </c>
      <c r="DJ565" s="190" t="str">
        <f t="shared" si="661"/>
        <v>DJ$19</v>
      </c>
      <c r="DK565" s="190" t="str">
        <f t="shared" si="661"/>
        <v>DK$19</v>
      </c>
      <c r="DL565" s="190" t="str">
        <f t="shared" si="661"/>
        <v>DL$19</v>
      </c>
    </row>
    <row r="566" spans="1:116" x14ac:dyDescent="0.4">
      <c r="A566" s="48" t="s">
        <v>218</v>
      </c>
      <c r="B566" s="31" t="s">
        <v>81</v>
      </c>
      <c r="C566" s="31"/>
      <c r="D566" t="s">
        <v>758</v>
      </c>
      <c r="E566" s="8" t="str">
        <f t="shared" ref="E566:E576" si="662">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3">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2"/>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2"/>
        <v>571 SUB-PR</v>
      </c>
      <c r="G571" s="158" t="s">
        <v>71</v>
      </c>
      <c r="K571" s="15">
        <f>SUMIF($4:$4,K$2-1,571:571)</f>
        <v>0</v>
      </c>
      <c r="L571" s="15">
        <f ca="1">K575</f>
        <v>500</v>
      </c>
      <c r="M571" s="15">
        <f ca="1">L575</f>
        <v>500</v>
      </c>
      <c r="N571" s="15">
        <f ca="1">M575</f>
        <v>500</v>
      </c>
      <c r="O571" s="15">
        <f ca="1">N575</f>
        <v>500</v>
      </c>
      <c r="P571" s="15">
        <f ca="1">O575</f>
        <v>500</v>
      </c>
      <c r="R571" s="15"/>
      <c r="S571" s="76">
        <f t="shared" ref="S571" si="664">R575</f>
        <v>0</v>
      </c>
      <c r="T571" s="76">
        <f t="shared" ref="T571:AY571" ca="1" si="665">S575</f>
        <v>500</v>
      </c>
      <c r="U571" s="76">
        <f t="shared" ca="1" si="665"/>
        <v>500</v>
      </c>
      <c r="V571" s="76">
        <f t="shared" ca="1" si="665"/>
        <v>500</v>
      </c>
      <c r="W571" s="76">
        <f t="shared" ca="1" si="665"/>
        <v>500</v>
      </c>
      <c r="X571" s="76">
        <f t="shared" ca="1" si="665"/>
        <v>500</v>
      </c>
      <c r="Y571" s="76">
        <f t="shared" ca="1" si="665"/>
        <v>500</v>
      </c>
      <c r="Z571" s="76">
        <f t="shared" ca="1" si="665"/>
        <v>500</v>
      </c>
      <c r="AA571" s="76">
        <f t="shared" ca="1" si="665"/>
        <v>500</v>
      </c>
      <c r="AB571" s="76">
        <f t="shared" ca="1" si="665"/>
        <v>500</v>
      </c>
      <c r="AC571" s="76">
        <f t="shared" ca="1" si="665"/>
        <v>500</v>
      </c>
      <c r="AD571" s="76">
        <f t="shared" ca="1" si="665"/>
        <v>500</v>
      </c>
      <c r="AE571" s="76">
        <f t="shared" ca="1" si="665"/>
        <v>500</v>
      </c>
      <c r="AF571" s="76">
        <f t="shared" ca="1" si="665"/>
        <v>500</v>
      </c>
      <c r="AG571" s="76">
        <f t="shared" ca="1" si="665"/>
        <v>500</v>
      </c>
      <c r="AH571" s="76">
        <f t="shared" ca="1" si="665"/>
        <v>500</v>
      </c>
      <c r="AI571" s="76">
        <f t="shared" ca="1" si="665"/>
        <v>500</v>
      </c>
      <c r="AJ571" s="76">
        <f t="shared" ca="1" si="665"/>
        <v>500</v>
      </c>
      <c r="AK571" s="76">
        <f t="shared" ca="1" si="665"/>
        <v>500</v>
      </c>
      <c r="AL571" s="76">
        <f t="shared" ca="1" si="665"/>
        <v>500</v>
      </c>
      <c r="AM571" s="76">
        <f t="shared" ca="1" si="665"/>
        <v>500</v>
      </c>
      <c r="AN571" s="76">
        <f t="shared" ca="1" si="665"/>
        <v>500</v>
      </c>
      <c r="AO571" s="76">
        <f t="shared" ca="1" si="665"/>
        <v>500</v>
      </c>
      <c r="AP571" s="76">
        <f t="shared" ca="1" si="665"/>
        <v>500</v>
      </c>
      <c r="AQ571" s="76">
        <f t="shared" ca="1" si="665"/>
        <v>500</v>
      </c>
      <c r="AR571" s="76">
        <f t="shared" ca="1" si="665"/>
        <v>500</v>
      </c>
      <c r="AS571" s="76">
        <f t="shared" ca="1" si="665"/>
        <v>500</v>
      </c>
      <c r="AT571" s="76">
        <f t="shared" ca="1" si="665"/>
        <v>500</v>
      </c>
      <c r="AU571" s="76">
        <f t="shared" ca="1" si="665"/>
        <v>500</v>
      </c>
      <c r="AV571" s="76">
        <f t="shared" ca="1" si="665"/>
        <v>500</v>
      </c>
      <c r="AW571" s="76">
        <f t="shared" ca="1" si="665"/>
        <v>500</v>
      </c>
      <c r="AX571" s="76">
        <f t="shared" ca="1" si="665"/>
        <v>500</v>
      </c>
      <c r="AY571" s="76">
        <f t="shared" ca="1" si="665"/>
        <v>500</v>
      </c>
      <c r="AZ571" s="76">
        <f t="shared" ref="AZ571:CE571" ca="1" si="666">AY575</f>
        <v>500</v>
      </c>
      <c r="BA571" s="76">
        <f t="shared" ca="1" si="666"/>
        <v>500</v>
      </c>
      <c r="BB571" s="76">
        <f t="shared" ca="1" si="666"/>
        <v>500</v>
      </c>
      <c r="BC571" s="76">
        <f t="shared" ca="1" si="666"/>
        <v>500</v>
      </c>
      <c r="BD571" s="76">
        <f t="shared" ca="1" si="666"/>
        <v>500</v>
      </c>
      <c r="BE571" s="76">
        <f t="shared" ca="1" si="666"/>
        <v>500</v>
      </c>
      <c r="BF571" s="76">
        <f t="shared" ca="1" si="666"/>
        <v>500</v>
      </c>
      <c r="BG571" s="76">
        <f t="shared" ca="1" si="666"/>
        <v>500</v>
      </c>
      <c r="BH571" s="76">
        <f t="shared" ca="1" si="666"/>
        <v>500</v>
      </c>
      <c r="BI571" s="76">
        <f t="shared" ca="1" si="666"/>
        <v>500</v>
      </c>
      <c r="BJ571" s="76">
        <f t="shared" ca="1" si="666"/>
        <v>500</v>
      </c>
      <c r="BK571" s="76">
        <f t="shared" ca="1" si="666"/>
        <v>500</v>
      </c>
      <c r="BL571" s="76">
        <f t="shared" ca="1" si="666"/>
        <v>500</v>
      </c>
      <c r="BM571" s="76">
        <f t="shared" ca="1" si="666"/>
        <v>500</v>
      </c>
      <c r="BN571" s="76">
        <f t="shared" ca="1" si="666"/>
        <v>500</v>
      </c>
      <c r="BO571" s="76">
        <f t="shared" ca="1" si="666"/>
        <v>500</v>
      </c>
      <c r="BP571" s="76">
        <f t="shared" ca="1" si="666"/>
        <v>500</v>
      </c>
      <c r="BQ571" s="76">
        <f t="shared" ca="1" si="666"/>
        <v>500</v>
      </c>
      <c r="BR571" s="76">
        <f t="shared" ca="1" si="666"/>
        <v>500</v>
      </c>
      <c r="BS571" s="76">
        <f t="shared" ca="1" si="666"/>
        <v>500</v>
      </c>
      <c r="BT571" s="76">
        <f t="shared" ca="1" si="666"/>
        <v>500</v>
      </c>
      <c r="BU571" s="76">
        <f t="shared" ca="1" si="666"/>
        <v>500</v>
      </c>
      <c r="BV571" s="76">
        <f t="shared" ca="1" si="666"/>
        <v>500</v>
      </c>
      <c r="BW571" s="76">
        <f t="shared" ca="1" si="666"/>
        <v>500</v>
      </c>
      <c r="BX571" s="76">
        <f t="shared" ca="1" si="666"/>
        <v>500</v>
      </c>
      <c r="BY571" s="76">
        <f t="shared" ca="1" si="666"/>
        <v>500</v>
      </c>
      <c r="BZ571" s="76">
        <f t="shared" ca="1" si="666"/>
        <v>500</v>
      </c>
      <c r="CA571" s="76">
        <f t="shared" ca="1" si="666"/>
        <v>500</v>
      </c>
      <c r="CB571" s="76">
        <f t="shared" ca="1" si="666"/>
        <v>500</v>
      </c>
      <c r="CC571" s="76">
        <f t="shared" ca="1" si="666"/>
        <v>500</v>
      </c>
      <c r="CD571" s="76">
        <f t="shared" ca="1" si="666"/>
        <v>500</v>
      </c>
      <c r="CE571" s="76">
        <f t="shared" ca="1" si="666"/>
        <v>500</v>
      </c>
      <c r="CF571" s="76">
        <f t="shared" ref="CF571:CL571" ca="1" si="667">CE575</f>
        <v>500</v>
      </c>
      <c r="CG571" s="76">
        <f t="shared" ca="1" si="667"/>
        <v>500</v>
      </c>
      <c r="CH571" s="76">
        <f t="shared" ca="1" si="667"/>
        <v>500</v>
      </c>
      <c r="CI571" s="76">
        <f t="shared" ca="1" si="667"/>
        <v>500</v>
      </c>
      <c r="CJ571" s="76">
        <f t="shared" ca="1" si="667"/>
        <v>500</v>
      </c>
      <c r="CK571" s="76">
        <f t="shared" ca="1" si="667"/>
        <v>500</v>
      </c>
      <c r="CL571" s="76">
        <f t="shared" ca="1" si="667"/>
        <v>500</v>
      </c>
      <c r="CO571" s="76">
        <f t="shared" ref="CO571:DL571" si="668">CN575</f>
        <v>0</v>
      </c>
      <c r="CP571" s="76" t="e">
        <f t="shared" ca="1" si="668"/>
        <v>#N/A</v>
      </c>
      <c r="CQ571" s="76" t="e">
        <f t="shared" ca="1" si="668"/>
        <v>#N/A</v>
      </c>
      <c r="CR571" s="76" t="e">
        <f t="shared" ca="1" si="668"/>
        <v>#N/A</v>
      </c>
      <c r="CS571" s="76" t="e">
        <f t="shared" ca="1" si="668"/>
        <v>#N/A</v>
      </c>
      <c r="CT571" s="76" t="e">
        <f t="shared" ca="1" si="668"/>
        <v>#N/A</v>
      </c>
      <c r="CU571" s="76" t="e">
        <f t="shared" ca="1" si="668"/>
        <v>#N/A</v>
      </c>
      <c r="CV571" s="76" t="e">
        <f t="shared" ca="1" si="668"/>
        <v>#N/A</v>
      </c>
      <c r="CW571" s="76" t="e">
        <f t="shared" ca="1" si="668"/>
        <v>#N/A</v>
      </c>
      <c r="CX571" s="76" t="e">
        <f t="shared" ca="1" si="668"/>
        <v>#N/A</v>
      </c>
      <c r="CY571" s="76" t="e">
        <f t="shared" ca="1" si="668"/>
        <v>#N/A</v>
      </c>
      <c r="CZ571" s="76" t="e">
        <f t="shared" ca="1" si="668"/>
        <v>#N/A</v>
      </c>
      <c r="DA571" s="76" t="e">
        <f t="shared" ca="1" si="668"/>
        <v>#N/A</v>
      </c>
      <c r="DB571" s="76" t="e">
        <f t="shared" ca="1" si="668"/>
        <v>#N/A</v>
      </c>
      <c r="DC571" s="76" t="e">
        <f t="shared" ca="1" si="668"/>
        <v>#N/A</v>
      </c>
      <c r="DD571" s="76" t="e">
        <f t="shared" ca="1" si="668"/>
        <v>#N/A</v>
      </c>
      <c r="DE571" s="76" t="e">
        <f t="shared" ca="1" si="668"/>
        <v>#N/A</v>
      </c>
      <c r="DF571" s="76" t="e">
        <f t="shared" ca="1" si="668"/>
        <v>#N/A</v>
      </c>
      <c r="DG571" s="76" t="e">
        <f t="shared" ca="1" si="668"/>
        <v>#N/A</v>
      </c>
      <c r="DH571" s="76" t="e">
        <f t="shared" ca="1" si="668"/>
        <v>#N/A</v>
      </c>
      <c r="DI571" s="76" t="e">
        <f t="shared" ca="1" si="668"/>
        <v>#N/A</v>
      </c>
      <c r="DJ571" s="76" t="e">
        <f t="shared" ca="1" si="668"/>
        <v>#N/A</v>
      </c>
      <c r="DK571" s="76" t="e">
        <f t="shared" ca="1" si="668"/>
        <v>#N/A</v>
      </c>
      <c r="DL571" s="76" t="e">
        <f t="shared" ca="1" si="668"/>
        <v>#N/A</v>
      </c>
    </row>
    <row r="572" spans="1:116" x14ac:dyDescent="0.4">
      <c r="B572" s="6"/>
      <c r="C572" s="6"/>
      <c r="D572" t="s">
        <v>758</v>
      </c>
      <c r="E572" s="8" t="str">
        <f t="shared" si="662"/>
        <v>572 SUB-PR</v>
      </c>
      <c r="G572" s="158" t="s">
        <v>72</v>
      </c>
      <c r="K572" s="34">
        <f t="shared" ref="K572:P572" ca="1" si="669">SUMIF($3:$3,K$2,572:572)</f>
        <v>815.78947368420995</v>
      </c>
      <c r="L572" s="34">
        <f t="shared" ca="1" si="669"/>
        <v>315.78947368420995</v>
      </c>
      <c r="M572" s="34">
        <f t="shared" ca="1" si="669"/>
        <v>315.78947368420995</v>
      </c>
      <c r="N572" s="34">
        <f t="shared" ca="1" si="669"/>
        <v>315.78947368420995</v>
      </c>
      <c r="O572" s="34">
        <f t="shared" ca="1" si="669"/>
        <v>315.78947368420995</v>
      </c>
      <c r="P572" s="34">
        <f t="shared" ca="1" si="669"/>
        <v>315.78947368420995</v>
      </c>
      <c r="R572" s="15"/>
      <c r="S572" s="76">
        <f t="shared" ref="S572:AX572" ca="1" si="670">S575-S574-S571</f>
        <v>526.31578947368416</v>
      </c>
      <c r="T572" s="76">
        <f t="shared" ca="1" si="670"/>
        <v>26.315789473684163</v>
      </c>
      <c r="U572" s="76">
        <f t="shared" ca="1" si="670"/>
        <v>26.315789473684163</v>
      </c>
      <c r="V572" s="76">
        <f t="shared" ca="1" si="670"/>
        <v>26.315789473684163</v>
      </c>
      <c r="W572" s="76">
        <f t="shared" ca="1" si="670"/>
        <v>26.315789473684163</v>
      </c>
      <c r="X572" s="76">
        <f t="shared" ca="1" si="670"/>
        <v>26.315789473684163</v>
      </c>
      <c r="Y572" s="76">
        <f t="shared" ca="1" si="670"/>
        <v>26.315789473684163</v>
      </c>
      <c r="Z572" s="76">
        <f t="shared" ca="1" si="670"/>
        <v>26.315789473684163</v>
      </c>
      <c r="AA572" s="76">
        <f t="shared" ca="1" si="670"/>
        <v>26.315789473684163</v>
      </c>
      <c r="AB572" s="76">
        <f t="shared" ca="1" si="670"/>
        <v>26.315789473684163</v>
      </c>
      <c r="AC572" s="76">
        <f t="shared" ca="1" si="670"/>
        <v>26.315789473684163</v>
      </c>
      <c r="AD572" s="76">
        <f t="shared" ca="1" si="670"/>
        <v>26.315789473684163</v>
      </c>
      <c r="AE572" s="76">
        <f t="shared" ca="1" si="670"/>
        <v>26.315789473684163</v>
      </c>
      <c r="AF572" s="76">
        <f t="shared" ca="1" si="670"/>
        <v>26.315789473684163</v>
      </c>
      <c r="AG572" s="76">
        <f t="shared" ca="1" si="670"/>
        <v>26.315789473684163</v>
      </c>
      <c r="AH572" s="76">
        <f t="shared" ca="1" si="670"/>
        <v>26.315789473684163</v>
      </c>
      <c r="AI572" s="76">
        <f t="shared" ca="1" si="670"/>
        <v>26.315789473684163</v>
      </c>
      <c r="AJ572" s="76">
        <f t="shared" ca="1" si="670"/>
        <v>26.315789473684163</v>
      </c>
      <c r="AK572" s="76">
        <f t="shared" ca="1" si="670"/>
        <v>26.315789473684163</v>
      </c>
      <c r="AL572" s="76">
        <f t="shared" ca="1" si="670"/>
        <v>26.315789473684163</v>
      </c>
      <c r="AM572" s="76">
        <f t="shared" ca="1" si="670"/>
        <v>26.315789473684163</v>
      </c>
      <c r="AN572" s="76">
        <f t="shared" ca="1" si="670"/>
        <v>26.315789473684163</v>
      </c>
      <c r="AO572" s="76">
        <f t="shared" ca="1" si="670"/>
        <v>26.315789473684163</v>
      </c>
      <c r="AP572" s="76">
        <f t="shared" ca="1" si="670"/>
        <v>26.315789473684163</v>
      </c>
      <c r="AQ572" s="76">
        <f t="shared" ca="1" si="670"/>
        <v>26.315789473684163</v>
      </c>
      <c r="AR572" s="76">
        <f t="shared" ca="1" si="670"/>
        <v>26.315789473684163</v>
      </c>
      <c r="AS572" s="76">
        <f t="shared" ca="1" si="670"/>
        <v>26.315789473684163</v>
      </c>
      <c r="AT572" s="76">
        <f t="shared" ca="1" si="670"/>
        <v>26.315789473684163</v>
      </c>
      <c r="AU572" s="76">
        <f t="shared" ca="1" si="670"/>
        <v>26.315789473684163</v>
      </c>
      <c r="AV572" s="76">
        <f t="shared" ca="1" si="670"/>
        <v>26.315789473684163</v>
      </c>
      <c r="AW572" s="76">
        <f t="shared" ca="1" si="670"/>
        <v>26.315789473684163</v>
      </c>
      <c r="AX572" s="76">
        <f t="shared" ca="1" si="670"/>
        <v>26.315789473684163</v>
      </c>
      <c r="AY572" s="76">
        <f t="shared" ref="AY572:CD572" ca="1" si="671">AY575-AY574-AY571</f>
        <v>26.315789473684163</v>
      </c>
      <c r="AZ572" s="76">
        <f t="shared" ca="1" si="671"/>
        <v>26.315789473684163</v>
      </c>
      <c r="BA572" s="76">
        <f t="shared" ca="1" si="671"/>
        <v>26.315789473684163</v>
      </c>
      <c r="BB572" s="76">
        <f t="shared" ca="1" si="671"/>
        <v>26.315789473684163</v>
      </c>
      <c r="BC572" s="76">
        <f t="shared" ca="1" si="671"/>
        <v>26.315789473684163</v>
      </c>
      <c r="BD572" s="76">
        <f t="shared" ca="1" si="671"/>
        <v>26.315789473684163</v>
      </c>
      <c r="BE572" s="76">
        <f t="shared" ca="1" si="671"/>
        <v>26.315789473684163</v>
      </c>
      <c r="BF572" s="76">
        <f t="shared" ca="1" si="671"/>
        <v>26.315789473684163</v>
      </c>
      <c r="BG572" s="76">
        <f t="shared" ca="1" si="671"/>
        <v>26.315789473684163</v>
      </c>
      <c r="BH572" s="76">
        <f t="shared" ca="1" si="671"/>
        <v>26.315789473684163</v>
      </c>
      <c r="BI572" s="76">
        <f t="shared" ca="1" si="671"/>
        <v>26.315789473684163</v>
      </c>
      <c r="BJ572" s="76">
        <f t="shared" ca="1" si="671"/>
        <v>26.315789473684163</v>
      </c>
      <c r="BK572" s="76">
        <f t="shared" ca="1" si="671"/>
        <v>26.315789473684163</v>
      </c>
      <c r="BL572" s="76">
        <f t="shared" ca="1" si="671"/>
        <v>26.315789473684163</v>
      </c>
      <c r="BM572" s="76">
        <f t="shared" ca="1" si="671"/>
        <v>26.315789473684163</v>
      </c>
      <c r="BN572" s="76">
        <f t="shared" ca="1" si="671"/>
        <v>26.315789473684163</v>
      </c>
      <c r="BO572" s="76">
        <f t="shared" ca="1" si="671"/>
        <v>26.315789473684163</v>
      </c>
      <c r="BP572" s="76">
        <f t="shared" ca="1" si="671"/>
        <v>26.315789473684163</v>
      </c>
      <c r="BQ572" s="76">
        <f t="shared" ca="1" si="671"/>
        <v>26.315789473684163</v>
      </c>
      <c r="BR572" s="76">
        <f t="shared" ca="1" si="671"/>
        <v>26.315789473684163</v>
      </c>
      <c r="BS572" s="76">
        <f t="shared" ca="1" si="671"/>
        <v>26.315789473684163</v>
      </c>
      <c r="BT572" s="76">
        <f t="shared" ca="1" si="671"/>
        <v>26.315789473684163</v>
      </c>
      <c r="BU572" s="76">
        <f t="shared" ca="1" si="671"/>
        <v>26.315789473684163</v>
      </c>
      <c r="BV572" s="76">
        <f t="shared" ca="1" si="671"/>
        <v>26.315789473684163</v>
      </c>
      <c r="BW572" s="76">
        <f t="shared" ca="1" si="671"/>
        <v>26.315789473684163</v>
      </c>
      <c r="BX572" s="76">
        <f t="shared" ca="1" si="671"/>
        <v>26.315789473684163</v>
      </c>
      <c r="BY572" s="76">
        <f t="shared" ca="1" si="671"/>
        <v>26.315789473684163</v>
      </c>
      <c r="BZ572" s="76">
        <f t="shared" ca="1" si="671"/>
        <v>26.315789473684163</v>
      </c>
      <c r="CA572" s="76">
        <f t="shared" ca="1" si="671"/>
        <v>26.315789473684163</v>
      </c>
      <c r="CB572" s="76">
        <f t="shared" ca="1" si="671"/>
        <v>26.315789473684163</v>
      </c>
      <c r="CC572" s="76">
        <f t="shared" ca="1" si="671"/>
        <v>26.315789473684163</v>
      </c>
      <c r="CD572" s="76">
        <f t="shared" ca="1" si="671"/>
        <v>26.315789473684163</v>
      </c>
      <c r="CE572" s="76">
        <f t="shared" ref="CE572:CL572" ca="1" si="672">CE575-CE574-CE571</f>
        <v>26.315789473684163</v>
      </c>
      <c r="CF572" s="76">
        <f t="shared" ca="1" si="672"/>
        <v>26.315789473684163</v>
      </c>
      <c r="CG572" s="76">
        <f t="shared" ca="1" si="672"/>
        <v>26.315789473684163</v>
      </c>
      <c r="CH572" s="76">
        <f t="shared" ca="1" si="672"/>
        <v>26.315789473684163</v>
      </c>
      <c r="CI572" s="76">
        <f t="shared" ca="1" si="672"/>
        <v>26.315789473684163</v>
      </c>
      <c r="CJ572" s="76">
        <f t="shared" ca="1" si="672"/>
        <v>26.315789473684163</v>
      </c>
      <c r="CK572" s="76">
        <f t="shared" ca="1" si="672"/>
        <v>26.315789473684163</v>
      </c>
      <c r="CL572" s="76">
        <f t="shared" ca="1" si="672"/>
        <v>26.315789473684163</v>
      </c>
      <c r="CO572" s="76" t="e">
        <f t="shared" ref="CO572:DK572" ca="1" si="673">CO575-CO574-CO571</f>
        <v>#N/A</v>
      </c>
      <c r="CP572" s="76" t="e">
        <f t="shared" ca="1" si="673"/>
        <v>#N/A</v>
      </c>
      <c r="CQ572" s="76" t="e">
        <f t="shared" ca="1" si="673"/>
        <v>#N/A</v>
      </c>
      <c r="CR572" s="76" t="e">
        <f t="shared" ca="1" si="673"/>
        <v>#N/A</v>
      </c>
      <c r="CS572" s="76" t="e">
        <f t="shared" ca="1" si="673"/>
        <v>#N/A</v>
      </c>
      <c r="CT572" s="76" t="e">
        <f t="shared" ca="1" si="673"/>
        <v>#N/A</v>
      </c>
      <c r="CU572" s="76" t="e">
        <f t="shared" ca="1" si="673"/>
        <v>#N/A</v>
      </c>
      <c r="CV572" s="76" t="e">
        <f t="shared" ca="1" si="673"/>
        <v>#N/A</v>
      </c>
      <c r="CW572" s="76" t="e">
        <f t="shared" ca="1" si="673"/>
        <v>#N/A</v>
      </c>
      <c r="CX572" s="76" t="e">
        <f t="shared" ca="1" si="673"/>
        <v>#N/A</v>
      </c>
      <c r="CY572" s="76" t="e">
        <f t="shared" ca="1" si="673"/>
        <v>#N/A</v>
      </c>
      <c r="CZ572" s="76" t="e">
        <f t="shared" ca="1" si="673"/>
        <v>#N/A</v>
      </c>
      <c r="DA572" s="76" t="e">
        <f t="shared" ca="1" si="673"/>
        <v>#N/A</v>
      </c>
      <c r="DB572" s="76" t="e">
        <f t="shared" ca="1" si="673"/>
        <v>#N/A</v>
      </c>
      <c r="DC572" s="76" t="e">
        <f t="shared" ca="1" si="673"/>
        <v>#N/A</v>
      </c>
      <c r="DD572" s="76" t="e">
        <f t="shared" ca="1" si="673"/>
        <v>#N/A</v>
      </c>
      <c r="DE572" s="76" t="e">
        <f t="shared" ca="1" si="673"/>
        <v>#N/A</v>
      </c>
      <c r="DF572" s="76" t="e">
        <f t="shared" ca="1" si="673"/>
        <v>#N/A</v>
      </c>
      <c r="DG572" s="76" t="e">
        <f t="shared" ca="1" si="673"/>
        <v>#N/A</v>
      </c>
      <c r="DH572" s="76" t="e">
        <f t="shared" ca="1" si="673"/>
        <v>#N/A</v>
      </c>
      <c r="DI572" s="76" t="e">
        <f t="shared" ca="1" si="673"/>
        <v>#N/A</v>
      </c>
      <c r="DJ572" s="76" t="e">
        <f t="shared" ca="1" si="673"/>
        <v>#N/A</v>
      </c>
      <c r="DK572" s="76" t="e">
        <f t="shared" ca="1" si="673"/>
        <v>#N/A</v>
      </c>
      <c r="DL572" s="76" t="e">
        <f t="shared" ref="DL572" ca="1" si="674">DL575-DL574-DL571</f>
        <v>#N/A</v>
      </c>
    </row>
    <row r="573" spans="1:116" x14ac:dyDescent="0.4">
      <c r="B573" t="str">
        <f>E573</f>
        <v>573 SUB-PR</v>
      </c>
      <c r="D573" t="s">
        <v>758</v>
      </c>
      <c r="E573" s="8" t="str">
        <f t="shared" si="662"/>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2"/>
        <v>574 SUB-PR</v>
      </c>
      <c r="G574" s="158" t="s">
        <v>74</v>
      </c>
      <c r="K574" s="34">
        <f t="shared" ref="K574:P574" ca="1" si="675">SUMIF($3:$3,K$2,574:574)</f>
        <v>-315.78947368421058</v>
      </c>
      <c r="L574" s="34">
        <f t="shared" ca="1" si="675"/>
        <v>-315.78947368421058</v>
      </c>
      <c r="M574" s="34">
        <f t="shared" ca="1" si="675"/>
        <v>-315.78947368421058</v>
      </c>
      <c r="N574" s="34">
        <f t="shared" ca="1" si="675"/>
        <v>-315.78947368421058</v>
      </c>
      <c r="O574" s="34">
        <f t="shared" ca="1" si="675"/>
        <v>-315.78947368421058</v>
      </c>
      <c r="P574" s="34">
        <f t="shared" ca="1" si="675"/>
        <v>-315.78947368421058</v>
      </c>
      <c r="R574" s="15"/>
      <c r="S574" s="76">
        <f t="shared" ref="S574:AX574" ca="1" si="676">-S575/(1-S573)*S573</f>
        <v>-26.315789473684216</v>
      </c>
      <c r="T574" s="76">
        <f t="shared" ca="1" si="676"/>
        <v>-26.315789473684216</v>
      </c>
      <c r="U574" s="76">
        <f t="shared" ca="1" si="676"/>
        <v>-26.315789473684216</v>
      </c>
      <c r="V574" s="76">
        <f t="shared" ca="1" si="676"/>
        <v>-26.315789473684216</v>
      </c>
      <c r="W574" s="76">
        <f t="shared" ca="1" si="676"/>
        <v>-26.315789473684216</v>
      </c>
      <c r="X574" s="76">
        <f t="shared" ca="1" si="676"/>
        <v>-26.315789473684216</v>
      </c>
      <c r="Y574" s="76">
        <f t="shared" ca="1" si="676"/>
        <v>-26.315789473684216</v>
      </c>
      <c r="Z574" s="76">
        <f t="shared" ca="1" si="676"/>
        <v>-26.315789473684216</v>
      </c>
      <c r="AA574" s="76">
        <f t="shared" ca="1" si="676"/>
        <v>-26.315789473684216</v>
      </c>
      <c r="AB574" s="76">
        <f t="shared" ca="1" si="676"/>
        <v>-26.315789473684216</v>
      </c>
      <c r="AC574" s="76">
        <f t="shared" ca="1" si="676"/>
        <v>-26.315789473684216</v>
      </c>
      <c r="AD574" s="76">
        <f t="shared" ca="1" si="676"/>
        <v>-26.315789473684216</v>
      </c>
      <c r="AE574" s="76">
        <f t="shared" ca="1" si="676"/>
        <v>-26.315789473684216</v>
      </c>
      <c r="AF574" s="76">
        <f t="shared" ca="1" si="676"/>
        <v>-26.315789473684216</v>
      </c>
      <c r="AG574" s="76">
        <f t="shared" ca="1" si="676"/>
        <v>-26.315789473684216</v>
      </c>
      <c r="AH574" s="76">
        <f t="shared" ca="1" si="676"/>
        <v>-26.315789473684216</v>
      </c>
      <c r="AI574" s="76">
        <f t="shared" ca="1" si="676"/>
        <v>-26.315789473684216</v>
      </c>
      <c r="AJ574" s="76">
        <f t="shared" ca="1" si="676"/>
        <v>-26.315789473684216</v>
      </c>
      <c r="AK574" s="76">
        <f t="shared" ca="1" si="676"/>
        <v>-26.315789473684216</v>
      </c>
      <c r="AL574" s="76">
        <f t="shared" ca="1" si="676"/>
        <v>-26.315789473684216</v>
      </c>
      <c r="AM574" s="76">
        <f t="shared" ca="1" si="676"/>
        <v>-26.315789473684216</v>
      </c>
      <c r="AN574" s="76">
        <f t="shared" ca="1" si="676"/>
        <v>-26.315789473684216</v>
      </c>
      <c r="AO574" s="76">
        <f t="shared" ca="1" si="676"/>
        <v>-26.315789473684216</v>
      </c>
      <c r="AP574" s="76">
        <f t="shared" ca="1" si="676"/>
        <v>-26.315789473684216</v>
      </c>
      <c r="AQ574" s="76">
        <f t="shared" ca="1" si="676"/>
        <v>-26.315789473684216</v>
      </c>
      <c r="AR574" s="76">
        <f t="shared" ca="1" si="676"/>
        <v>-26.315789473684216</v>
      </c>
      <c r="AS574" s="76">
        <f t="shared" ca="1" si="676"/>
        <v>-26.315789473684216</v>
      </c>
      <c r="AT574" s="76">
        <f t="shared" ca="1" si="676"/>
        <v>-26.315789473684216</v>
      </c>
      <c r="AU574" s="76">
        <f t="shared" ca="1" si="676"/>
        <v>-26.315789473684216</v>
      </c>
      <c r="AV574" s="76">
        <f t="shared" ca="1" si="676"/>
        <v>-26.315789473684216</v>
      </c>
      <c r="AW574" s="76">
        <f t="shared" ca="1" si="676"/>
        <v>-26.315789473684216</v>
      </c>
      <c r="AX574" s="76">
        <f t="shared" ca="1" si="676"/>
        <v>-26.315789473684216</v>
      </c>
      <c r="AY574" s="76">
        <f t="shared" ref="AY574:CD574" ca="1" si="677">-AY575/(1-AY573)*AY573</f>
        <v>-26.315789473684216</v>
      </c>
      <c r="AZ574" s="76">
        <f t="shared" ca="1" si="677"/>
        <v>-26.315789473684216</v>
      </c>
      <c r="BA574" s="76">
        <f t="shared" ca="1" si="677"/>
        <v>-26.315789473684216</v>
      </c>
      <c r="BB574" s="76">
        <f t="shared" ca="1" si="677"/>
        <v>-26.315789473684216</v>
      </c>
      <c r="BC574" s="76">
        <f t="shared" ca="1" si="677"/>
        <v>-26.315789473684216</v>
      </c>
      <c r="BD574" s="76">
        <f t="shared" ca="1" si="677"/>
        <v>-26.315789473684216</v>
      </c>
      <c r="BE574" s="76">
        <f t="shared" ca="1" si="677"/>
        <v>-26.315789473684216</v>
      </c>
      <c r="BF574" s="76">
        <f t="shared" ca="1" si="677"/>
        <v>-26.315789473684216</v>
      </c>
      <c r="BG574" s="76">
        <f t="shared" ca="1" si="677"/>
        <v>-26.315789473684216</v>
      </c>
      <c r="BH574" s="76">
        <f t="shared" ca="1" si="677"/>
        <v>-26.315789473684216</v>
      </c>
      <c r="BI574" s="76">
        <f t="shared" ca="1" si="677"/>
        <v>-26.315789473684216</v>
      </c>
      <c r="BJ574" s="76">
        <f t="shared" ca="1" si="677"/>
        <v>-26.315789473684216</v>
      </c>
      <c r="BK574" s="76">
        <f t="shared" ca="1" si="677"/>
        <v>-26.315789473684216</v>
      </c>
      <c r="BL574" s="76">
        <f t="shared" ca="1" si="677"/>
        <v>-26.315789473684216</v>
      </c>
      <c r="BM574" s="76">
        <f t="shared" ca="1" si="677"/>
        <v>-26.315789473684216</v>
      </c>
      <c r="BN574" s="76">
        <f t="shared" ca="1" si="677"/>
        <v>-26.315789473684216</v>
      </c>
      <c r="BO574" s="76">
        <f t="shared" ca="1" si="677"/>
        <v>-26.315789473684216</v>
      </c>
      <c r="BP574" s="76">
        <f t="shared" ca="1" si="677"/>
        <v>-26.315789473684216</v>
      </c>
      <c r="BQ574" s="76">
        <f t="shared" ca="1" si="677"/>
        <v>-26.315789473684216</v>
      </c>
      <c r="BR574" s="76">
        <f t="shared" ca="1" si="677"/>
        <v>-26.315789473684216</v>
      </c>
      <c r="BS574" s="76">
        <f t="shared" ca="1" si="677"/>
        <v>-26.315789473684216</v>
      </c>
      <c r="BT574" s="76">
        <f t="shared" ca="1" si="677"/>
        <v>-26.315789473684216</v>
      </c>
      <c r="BU574" s="76">
        <f t="shared" ca="1" si="677"/>
        <v>-26.315789473684216</v>
      </c>
      <c r="BV574" s="76">
        <f t="shared" ca="1" si="677"/>
        <v>-26.315789473684216</v>
      </c>
      <c r="BW574" s="76">
        <f t="shared" ca="1" si="677"/>
        <v>-26.315789473684216</v>
      </c>
      <c r="BX574" s="76">
        <f t="shared" ca="1" si="677"/>
        <v>-26.315789473684216</v>
      </c>
      <c r="BY574" s="76">
        <f t="shared" ca="1" si="677"/>
        <v>-26.315789473684216</v>
      </c>
      <c r="BZ574" s="76">
        <f t="shared" ca="1" si="677"/>
        <v>-26.315789473684216</v>
      </c>
      <c r="CA574" s="76">
        <f t="shared" ca="1" si="677"/>
        <v>-26.315789473684216</v>
      </c>
      <c r="CB574" s="76">
        <f t="shared" ca="1" si="677"/>
        <v>-26.315789473684216</v>
      </c>
      <c r="CC574" s="76">
        <f t="shared" ca="1" si="677"/>
        <v>-26.315789473684216</v>
      </c>
      <c r="CD574" s="76">
        <f t="shared" ca="1" si="677"/>
        <v>-26.315789473684216</v>
      </c>
      <c r="CE574" s="76">
        <f t="shared" ref="CE574:CL574" ca="1" si="678">-CE575/(1-CE573)*CE573</f>
        <v>-26.315789473684216</v>
      </c>
      <c r="CF574" s="76">
        <f t="shared" ca="1" si="678"/>
        <v>-26.315789473684216</v>
      </c>
      <c r="CG574" s="76">
        <f t="shared" ca="1" si="678"/>
        <v>-26.315789473684216</v>
      </c>
      <c r="CH574" s="76">
        <f t="shared" ca="1" si="678"/>
        <v>-26.315789473684216</v>
      </c>
      <c r="CI574" s="76">
        <f t="shared" ca="1" si="678"/>
        <v>-26.315789473684216</v>
      </c>
      <c r="CJ574" s="76">
        <f t="shared" ca="1" si="678"/>
        <v>-26.315789473684216</v>
      </c>
      <c r="CK574" s="76">
        <f t="shared" ca="1" si="678"/>
        <v>-26.315789473684216</v>
      </c>
      <c r="CL574" s="76">
        <f t="shared" ca="1" si="678"/>
        <v>-26.315789473684216</v>
      </c>
      <c r="CO574" s="76" t="e">
        <f t="shared" ref="CO574:DK574" ca="1" si="679">-CO575/(1-CO573)*CO573</f>
        <v>#N/A</v>
      </c>
      <c r="CP574" s="76" t="e">
        <f t="shared" ca="1" si="679"/>
        <v>#N/A</v>
      </c>
      <c r="CQ574" s="76" t="e">
        <f t="shared" ca="1" si="679"/>
        <v>#N/A</v>
      </c>
      <c r="CR574" s="76" t="e">
        <f t="shared" ca="1" si="679"/>
        <v>#N/A</v>
      </c>
      <c r="CS574" s="76" t="e">
        <f t="shared" ca="1" si="679"/>
        <v>#N/A</v>
      </c>
      <c r="CT574" s="76" t="e">
        <f t="shared" ca="1" si="679"/>
        <v>#N/A</v>
      </c>
      <c r="CU574" s="76" t="e">
        <f t="shared" ca="1" si="679"/>
        <v>#N/A</v>
      </c>
      <c r="CV574" s="76" t="e">
        <f t="shared" ca="1" si="679"/>
        <v>#N/A</v>
      </c>
      <c r="CW574" s="76" t="e">
        <f t="shared" ca="1" si="679"/>
        <v>#N/A</v>
      </c>
      <c r="CX574" s="76" t="e">
        <f t="shared" ca="1" si="679"/>
        <v>#N/A</v>
      </c>
      <c r="CY574" s="76" t="e">
        <f t="shared" ca="1" si="679"/>
        <v>#N/A</v>
      </c>
      <c r="CZ574" s="76" t="e">
        <f t="shared" ca="1" si="679"/>
        <v>#N/A</v>
      </c>
      <c r="DA574" s="76" t="e">
        <f t="shared" ca="1" si="679"/>
        <v>#N/A</v>
      </c>
      <c r="DB574" s="76" t="e">
        <f t="shared" ca="1" si="679"/>
        <v>#N/A</v>
      </c>
      <c r="DC574" s="76" t="e">
        <f t="shared" ca="1" si="679"/>
        <v>#N/A</v>
      </c>
      <c r="DD574" s="76" t="e">
        <f t="shared" ca="1" si="679"/>
        <v>#N/A</v>
      </c>
      <c r="DE574" s="76" t="e">
        <f t="shared" ca="1" si="679"/>
        <v>#N/A</v>
      </c>
      <c r="DF574" s="76" t="e">
        <f t="shared" ca="1" si="679"/>
        <v>#N/A</v>
      </c>
      <c r="DG574" s="76" t="e">
        <f t="shared" ca="1" si="679"/>
        <v>#N/A</v>
      </c>
      <c r="DH574" s="76" t="e">
        <f t="shared" ca="1" si="679"/>
        <v>#N/A</v>
      </c>
      <c r="DI574" s="76" t="e">
        <f t="shared" ca="1" si="679"/>
        <v>#N/A</v>
      </c>
      <c r="DJ574" s="76" t="e">
        <f t="shared" ca="1" si="679"/>
        <v>#N/A</v>
      </c>
      <c r="DK574" s="76" t="e">
        <f t="shared" ca="1" si="679"/>
        <v>#N/A</v>
      </c>
      <c r="DL574" s="76" t="e">
        <f t="shared" ref="DL574" ca="1" si="680">-DL575/(1-DL573)*DL573</f>
        <v>#N/A</v>
      </c>
    </row>
    <row r="575" spans="1:116" x14ac:dyDescent="0.4">
      <c r="C575" t="s">
        <v>80</v>
      </c>
      <c r="D575" t="s">
        <v>758</v>
      </c>
      <c r="E575" s="8" t="str">
        <f t="shared" si="662"/>
        <v>575 SUB-PR</v>
      </c>
      <c r="G575" s="127" t="str">
        <f>"# of "&amp;G579&amp;"s"</f>
        <v># of subscribers</v>
      </c>
      <c r="H575" s="31"/>
      <c r="I575" s="73"/>
      <c r="J575" s="73"/>
      <c r="K575" s="119">
        <f t="shared" ref="K575:P575" ca="1" si="681">SUMIF($4:$4,K$2,575:575)</f>
        <v>500</v>
      </c>
      <c r="L575" s="119">
        <f t="shared" ca="1" si="681"/>
        <v>500</v>
      </c>
      <c r="M575" s="119">
        <f t="shared" ca="1" si="681"/>
        <v>500</v>
      </c>
      <c r="N575" s="119">
        <f t="shared" ca="1" si="681"/>
        <v>500</v>
      </c>
      <c r="O575" s="119">
        <f t="shared" ca="1" si="681"/>
        <v>500</v>
      </c>
      <c r="P575" s="119">
        <f t="shared" ca="1" si="681"/>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2"/>
        <v>576 SUB-PR</v>
      </c>
      <c r="G576" s="145" t="s">
        <v>62</v>
      </c>
      <c r="H576" s="12"/>
      <c r="I576" s="60"/>
      <c r="J576" s="60"/>
      <c r="K576" s="34">
        <f t="shared" ref="K576:P576" ca="1" si="682">K575-SUM(K574,K571:K572)</f>
        <v>6.2527760746888816E-13</v>
      </c>
      <c r="L576" s="34">
        <f t="shared" ca="1" si="682"/>
        <v>6.2527760746888816E-13</v>
      </c>
      <c r="M576" s="34">
        <f t="shared" ca="1" si="682"/>
        <v>6.2527760746888816E-13</v>
      </c>
      <c r="N576" s="34">
        <f t="shared" ca="1" si="682"/>
        <v>6.2527760746888816E-13</v>
      </c>
      <c r="O576" s="34">
        <f t="shared" ca="1" si="682"/>
        <v>6.2527760746888816E-13</v>
      </c>
      <c r="P576" s="34">
        <f t="shared" ca="1" si="682"/>
        <v>6.2527760746888816E-13</v>
      </c>
      <c r="R576" s="15"/>
      <c r="S576" s="76">
        <f t="shared" ref="S576:AX576" ca="1" si="683">S575-SUM(S574,S571:S572)</f>
        <v>0</v>
      </c>
      <c r="T576" s="76">
        <f t="shared" ca="1" si="683"/>
        <v>0</v>
      </c>
      <c r="U576" s="76">
        <f t="shared" ca="1" si="683"/>
        <v>0</v>
      </c>
      <c r="V576" s="76">
        <f t="shared" ca="1" si="683"/>
        <v>0</v>
      </c>
      <c r="W576" s="76">
        <f t="shared" ca="1" si="683"/>
        <v>0</v>
      </c>
      <c r="X576" s="76">
        <f t="shared" ca="1" si="683"/>
        <v>0</v>
      </c>
      <c r="Y576" s="76">
        <f t="shared" ca="1" si="683"/>
        <v>0</v>
      </c>
      <c r="Z576" s="76">
        <f t="shared" ca="1" si="683"/>
        <v>0</v>
      </c>
      <c r="AA576" s="76">
        <f t="shared" ca="1" si="683"/>
        <v>0</v>
      </c>
      <c r="AB576" s="76">
        <f t="shared" ca="1" si="683"/>
        <v>0</v>
      </c>
      <c r="AC576" s="76">
        <f t="shared" ca="1" si="683"/>
        <v>0</v>
      </c>
      <c r="AD576" s="76">
        <f t="shared" ca="1" si="683"/>
        <v>0</v>
      </c>
      <c r="AE576" s="76">
        <f t="shared" ca="1" si="683"/>
        <v>0</v>
      </c>
      <c r="AF576" s="76">
        <f t="shared" ca="1" si="683"/>
        <v>0</v>
      </c>
      <c r="AG576" s="76">
        <f t="shared" ca="1" si="683"/>
        <v>0</v>
      </c>
      <c r="AH576" s="76">
        <f t="shared" ca="1" si="683"/>
        <v>0</v>
      </c>
      <c r="AI576" s="76">
        <f t="shared" ca="1" si="683"/>
        <v>0</v>
      </c>
      <c r="AJ576" s="76">
        <f t="shared" ca="1" si="683"/>
        <v>0</v>
      </c>
      <c r="AK576" s="76">
        <f t="shared" ca="1" si="683"/>
        <v>0</v>
      </c>
      <c r="AL576" s="76">
        <f t="shared" ca="1" si="683"/>
        <v>0</v>
      </c>
      <c r="AM576" s="76">
        <f t="shared" ca="1" si="683"/>
        <v>0</v>
      </c>
      <c r="AN576" s="76">
        <f t="shared" ca="1" si="683"/>
        <v>0</v>
      </c>
      <c r="AO576" s="76">
        <f t="shared" ca="1" si="683"/>
        <v>0</v>
      </c>
      <c r="AP576" s="76">
        <f t="shared" ca="1" si="683"/>
        <v>0</v>
      </c>
      <c r="AQ576" s="76">
        <f t="shared" ca="1" si="683"/>
        <v>0</v>
      </c>
      <c r="AR576" s="76">
        <f t="shared" ca="1" si="683"/>
        <v>0</v>
      </c>
      <c r="AS576" s="76">
        <f t="shared" ca="1" si="683"/>
        <v>0</v>
      </c>
      <c r="AT576" s="76">
        <f t="shared" ca="1" si="683"/>
        <v>0</v>
      </c>
      <c r="AU576" s="76">
        <f t="shared" ca="1" si="683"/>
        <v>0</v>
      </c>
      <c r="AV576" s="76">
        <f t="shared" ca="1" si="683"/>
        <v>0</v>
      </c>
      <c r="AW576" s="76">
        <f t="shared" ca="1" si="683"/>
        <v>0</v>
      </c>
      <c r="AX576" s="76">
        <f t="shared" ca="1" si="683"/>
        <v>0</v>
      </c>
      <c r="AY576" s="76">
        <f t="shared" ref="AY576:CD576" ca="1" si="684">AY575-SUM(AY574,AY571:AY572)</f>
        <v>0</v>
      </c>
      <c r="AZ576" s="76">
        <f t="shared" ca="1" si="684"/>
        <v>0</v>
      </c>
      <c r="BA576" s="76">
        <f t="shared" ca="1" si="684"/>
        <v>0</v>
      </c>
      <c r="BB576" s="76">
        <f t="shared" ca="1" si="684"/>
        <v>0</v>
      </c>
      <c r="BC576" s="76">
        <f t="shared" ca="1" si="684"/>
        <v>0</v>
      </c>
      <c r="BD576" s="76">
        <f t="shared" ca="1" si="684"/>
        <v>0</v>
      </c>
      <c r="BE576" s="76">
        <f t="shared" ca="1" si="684"/>
        <v>0</v>
      </c>
      <c r="BF576" s="76">
        <f t="shared" ca="1" si="684"/>
        <v>0</v>
      </c>
      <c r="BG576" s="76">
        <f t="shared" ca="1" si="684"/>
        <v>0</v>
      </c>
      <c r="BH576" s="76">
        <f t="shared" ca="1" si="684"/>
        <v>0</v>
      </c>
      <c r="BI576" s="76">
        <f t="shared" ca="1" si="684"/>
        <v>0</v>
      </c>
      <c r="BJ576" s="76">
        <f t="shared" ca="1" si="684"/>
        <v>0</v>
      </c>
      <c r="BK576" s="76">
        <f t="shared" ca="1" si="684"/>
        <v>0</v>
      </c>
      <c r="BL576" s="76">
        <f t="shared" ca="1" si="684"/>
        <v>0</v>
      </c>
      <c r="BM576" s="76">
        <f t="shared" ca="1" si="684"/>
        <v>0</v>
      </c>
      <c r="BN576" s="76">
        <f t="shared" ca="1" si="684"/>
        <v>0</v>
      </c>
      <c r="BO576" s="76">
        <f t="shared" ca="1" si="684"/>
        <v>0</v>
      </c>
      <c r="BP576" s="76">
        <f t="shared" ca="1" si="684"/>
        <v>0</v>
      </c>
      <c r="BQ576" s="76">
        <f t="shared" ca="1" si="684"/>
        <v>0</v>
      </c>
      <c r="BR576" s="76">
        <f t="shared" ca="1" si="684"/>
        <v>0</v>
      </c>
      <c r="BS576" s="76">
        <f t="shared" ca="1" si="684"/>
        <v>0</v>
      </c>
      <c r="BT576" s="76">
        <f t="shared" ca="1" si="684"/>
        <v>0</v>
      </c>
      <c r="BU576" s="76">
        <f t="shared" ca="1" si="684"/>
        <v>0</v>
      </c>
      <c r="BV576" s="76">
        <f t="shared" ca="1" si="684"/>
        <v>0</v>
      </c>
      <c r="BW576" s="76">
        <f t="shared" ca="1" si="684"/>
        <v>0</v>
      </c>
      <c r="BX576" s="76">
        <f t="shared" ca="1" si="684"/>
        <v>0</v>
      </c>
      <c r="BY576" s="76">
        <f t="shared" ca="1" si="684"/>
        <v>0</v>
      </c>
      <c r="BZ576" s="76">
        <f t="shared" ca="1" si="684"/>
        <v>0</v>
      </c>
      <c r="CA576" s="76">
        <f t="shared" ca="1" si="684"/>
        <v>0</v>
      </c>
      <c r="CB576" s="76">
        <f t="shared" ca="1" si="684"/>
        <v>0</v>
      </c>
      <c r="CC576" s="76">
        <f t="shared" ca="1" si="684"/>
        <v>0</v>
      </c>
      <c r="CD576" s="76">
        <f t="shared" ca="1" si="684"/>
        <v>0</v>
      </c>
      <c r="CE576" s="76">
        <f t="shared" ref="CE576:CL576" ca="1" si="685">CE575-SUM(CE574,CE571:CE572)</f>
        <v>0</v>
      </c>
      <c r="CF576" s="76">
        <f t="shared" ca="1" si="685"/>
        <v>0</v>
      </c>
      <c r="CG576" s="76">
        <f t="shared" ca="1" si="685"/>
        <v>0</v>
      </c>
      <c r="CH576" s="76">
        <f t="shared" ca="1" si="685"/>
        <v>0</v>
      </c>
      <c r="CI576" s="76">
        <f t="shared" ca="1" si="685"/>
        <v>0</v>
      </c>
      <c r="CJ576" s="76">
        <f t="shared" ca="1" si="685"/>
        <v>0</v>
      </c>
      <c r="CK576" s="76">
        <f t="shared" ca="1" si="685"/>
        <v>0</v>
      </c>
      <c r="CL576" s="76">
        <f t="shared" ca="1" si="685"/>
        <v>0</v>
      </c>
      <c r="CN576" s="60"/>
      <c r="CO576" s="76" t="e">
        <f t="shared" ref="CO576:DK576" ca="1" si="686">CO575-SUM(CO574,CO571:CO572)</f>
        <v>#N/A</v>
      </c>
      <c r="CP576" s="76" t="e">
        <f t="shared" ca="1" si="686"/>
        <v>#N/A</v>
      </c>
      <c r="CQ576" s="76" t="e">
        <f t="shared" ca="1" si="686"/>
        <v>#N/A</v>
      </c>
      <c r="CR576" s="76" t="e">
        <f t="shared" ca="1" si="686"/>
        <v>#N/A</v>
      </c>
      <c r="CS576" s="76" t="e">
        <f t="shared" ca="1" si="686"/>
        <v>#N/A</v>
      </c>
      <c r="CT576" s="76" t="e">
        <f t="shared" ca="1" si="686"/>
        <v>#N/A</v>
      </c>
      <c r="CU576" s="76" t="e">
        <f t="shared" ca="1" si="686"/>
        <v>#N/A</v>
      </c>
      <c r="CV576" s="76" t="e">
        <f t="shared" ca="1" si="686"/>
        <v>#N/A</v>
      </c>
      <c r="CW576" s="76" t="e">
        <f t="shared" ca="1" si="686"/>
        <v>#N/A</v>
      </c>
      <c r="CX576" s="76" t="e">
        <f t="shared" ca="1" si="686"/>
        <v>#N/A</v>
      </c>
      <c r="CY576" s="76" t="e">
        <f t="shared" ca="1" si="686"/>
        <v>#N/A</v>
      </c>
      <c r="CZ576" s="76" t="e">
        <f t="shared" ca="1" si="686"/>
        <v>#N/A</v>
      </c>
      <c r="DA576" s="76" t="e">
        <f t="shared" ca="1" si="686"/>
        <v>#N/A</v>
      </c>
      <c r="DB576" s="76" t="e">
        <f t="shared" ca="1" si="686"/>
        <v>#N/A</v>
      </c>
      <c r="DC576" s="76" t="e">
        <f t="shared" ca="1" si="686"/>
        <v>#N/A</v>
      </c>
      <c r="DD576" s="76" t="e">
        <f t="shared" ca="1" si="686"/>
        <v>#N/A</v>
      </c>
      <c r="DE576" s="76" t="e">
        <f t="shared" ca="1" si="686"/>
        <v>#N/A</v>
      </c>
      <c r="DF576" s="76" t="e">
        <f t="shared" ca="1" si="686"/>
        <v>#N/A</v>
      </c>
      <c r="DG576" s="76" t="e">
        <f t="shared" ca="1" si="686"/>
        <v>#N/A</v>
      </c>
      <c r="DH576" s="76" t="e">
        <f t="shared" ca="1" si="686"/>
        <v>#N/A</v>
      </c>
      <c r="DI576" s="76" t="e">
        <f t="shared" ca="1" si="686"/>
        <v>#N/A</v>
      </c>
      <c r="DJ576" s="76" t="e">
        <f t="shared" ca="1" si="686"/>
        <v>#N/A</v>
      </c>
      <c r="DK576" s="76" t="e">
        <f t="shared" ca="1" si="686"/>
        <v>#N/A</v>
      </c>
      <c r="DL576" s="76" t="e">
        <f t="shared" ref="DL576" ca="1" si="687">DL575-SUM(DL574,DL571:DL572)</f>
        <v>#N/A</v>
      </c>
    </row>
    <row r="577" spans="1:116" x14ac:dyDescent="0.4">
      <c r="D577" t="s">
        <v>758</v>
      </c>
      <c r="E577" s="8" t="str">
        <f t="shared" ref="E577" si="688">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9">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9"/>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9"/>
        <v>580 SUB-PR</v>
      </c>
      <c r="F580" t="s">
        <v>461</v>
      </c>
      <c r="G580" s="8" t="str">
        <f>G560</f>
        <v>Primary revenue driver</v>
      </c>
      <c r="H580" s="90"/>
      <c r="I580" s="213"/>
      <c r="J580" s="213"/>
      <c r="K580" s="216"/>
      <c r="L580" s="216"/>
      <c r="M580" s="216"/>
      <c r="N580" s="216"/>
      <c r="O580" s="216"/>
      <c r="P580" s="216"/>
      <c r="R580" s="214"/>
      <c r="S580" s="76" t="str">
        <f t="shared" ref="S580:AX580" si="690">S560</f>
        <v>S$16</v>
      </c>
      <c r="T580" s="76" t="str">
        <f t="shared" si="690"/>
        <v>T$16</v>
      </c>
      <c r="U580" s="76" t="str">
        <f t="shared" si="690"/>
        <v>U$16</v>
      </c>
      <c r="V580" s="76" t="str">
        <f t="shared" si="690"/>
        <v>V$16</v>
      </c>
      <c r="W580" s="76" t="str">
        <f t="shared" si="690"/>
        <v>W$16</v>
      </c>
      <c r="X580" s="76" t="str">
        <f t="shared" si="690"/>
        <v>X$16</v>
      </c>
      <c r="Y580" s="76" t="str">
        <f t="shared" si="690"/>
        <v>Y$16</v>
      </c>
      <c r="Z580" s="76" t="str">
        <f t="shared" si="690"/>
        <v>Z$16</v>
      </c>
      <c r="AA580" s="76" t="str">
        <f t="shared" si="690"/>
        <v>AA$16</v>
      </c>
      <c r="AB580" s="76" t="str">
        <f t="shared" si="690"/>
        <v>AB$16</v>
      </c>
      <c r="AC580" s="76" t="str">
        <f t="shared" si="690"/>
        <v>AC$16</v>
      </c>
      <c r="AD580" s="76" t="str">
        <f t="shared" si="690"/>
        <v>AD$16</v>
      </c>
      <c r="AE580" s="76" t="str">
        <f t="shared" si="690"/>
        <v>AE$16</v>
      </c>
      <c r="AF580" s="76" t="str">
        <f t="shared" si="690"/>
        <v>AF$16</v>
      </c>
      <c r="AG580" s="76" t="str">
        <f t="shared" si="690"/>
        <v>AG$16</v>
      </c>
      <c r="AH580" s="76" t="str">
        <f t="shared" si="690"/>
        <v>AH$16</v>
      </c>
      <c r="AI580" s="76" t="str">
        <f t="shared" si="690"/>
        <v>AI$16</v>
      </c>
      <c r="AJ580" s="76" t="str">
        <f t="shared" si="690"/>
        <v>AJ$16</v>
      </c>
      <c r="AK580" s="76" t="str">
        <f t="shared" si="690"/>
        <v>AK$16</v>
      </c>
      <c r="AL580" s="76" t="str">
        <f t="shared" si="690"/>
        <v>AL$16</v>
      </c>
      <c r="AM580" s="76" t="str">
        <f t="shared" si="690"/>
        <v>AM$16</v>
      </c>
      <c r="AN580" s="76" t="str">
        <f t="shared" si="690"/>
        <v>AN$16</v>
      </c>
      <c r="AO580" s="76" t="str">
        <f t="shared" si="690"/>
        <v>AO$16</v>
      </c>
      <c r="AP580" s="76" t="str">
        <f t="shared" si="690"/>
        <v>AP$16</v>
      </c>
      <c r="AQ580" s="76" t="str">
        <f t="shared" si="690"/>
        <v>AQ$16</v>
      </c>
      <c r="AR580" s="76" t="str">
        <f t="shared" si="690"/>
        <v>AR$16</v>
      </c>
      <c r="AS580" s="76" t="str">
        <f t="shared" si="690"/>
        <v>AS$16</v>
      </c>
      <c r="AT580" s="76" t="str">
        <f t="shared" si="690"/>
        <v>AT$16</v>
      </c>
      <c r="AU580" s="76" t="str">
        <f t="shared" si="690"/>
        <v>AU$16</v>
      </c>
      <c r="AV580" s="76" t="str">
        <f t="shared" si="690"/>
        <v>AV$16</v>
      </c>
      <c r="AW580" s="76" t="str">
        <f t="shared" si="690"/>
        <v>AW$16</v>
      </c>
      <c r="AX580" s="76" t="str">
        <f t="shared" si="690"/>
        <v>AX$16</v>
      </c>
      <c r="AY580" s="76" t="str">
        <f t="shared" ref="AY580:CD580" si="691">AY560</f>
        <v>AY$16</v>
      </c>
      <c r="AZ580" s="76" t="str">
        <f t="shared" si="691"/>
        <v>AZ$16</v>
      </c>
      <c r="BA580" s="76" t="str">
        <f t="shared" si="691"/>
        <v>BA$16</v>
      </c>
      <c r="BB580" s="76" t="str">
        <f t="shared" si="691"/>
        <v>BB$16</v>
      </c>
      <c r="BC580" s="76" t="str">
        <f t="shared" si="691"/>
        <v>BC$16</v>
      </c>
      <c r="BD580" s="76" t="str">
        <f t="shared" si="691"/>
        <v>BD$16</v>
      </c>
      <c r="BE580" s="76" t="str">
        <f t="shared" si="691"/>
        <v>BE$16</v>
      </c>
      <c r="BF580" s="76" t="str">
        <f t="shared" si="691"/>
        <v>BF$16</v>
      </c>
      <c r="BG580" s="76" t="str">
        <f t="shared" si="691"/>
        <v>BG$16</v>
      </c>
      <c r="BH580" s="76" t="str">
        <f t="shared" si="691"/>
        <v>BH$16</v>
      </c>
      <c r="BI580" s="76" t="str">
        <f t="shared" si="691"/>
        <v>BI$16</v>
      </c>
      <c r="BJ580" s="76" t="str">
        <f t="shared" si="691"/>
        <v>BJ$16</v>
      </c>
      <c r="BK580" s="76" t="str">
        <f t="shared" si="691"/>
        <v>BK$16</v>
      </c>
      <c r="BL580" s="76" t="str">
        <f t="shared" si="691"/>
        <v>BL$16</v>
      </c>
      <c r="BM580" s="76" t="str">
        <f t="shared" si="691"/>
        <v>BM$16</v>
      </c>
      <c r="BN580" s="76" t="str">
        <f t="shared" si="691"/>
        <v>BN$16</v>
      </c>
      <c r="BO580" s="76" t="str">
        <f t="shared" si="691"/>
        <v>BO$16</v>
      </c>
      <c r="BP580" s="76" t="str">
        <f t="shared" si="691"/>
        <v>BP$16</v>
      </c>
      <c r="BQ580" s="76" t="str">
        <f t="shared" si="691"/>
        <v>BQ$16</v>
      </c>
      <c r="BR580" s="76" t="str">
        <f t="shared" si="691"/>
        <v>BR$16</v>
      </c>
      <c r="BS580" s="76" t="str">
        <f t="shared" si="691"/>
        <v>BS$16</v>
      </c>
      <c r="BT580" s="76" t="str">
        <f t="shared" si="691"/>
        <v>BT$16</v>
      </c>
      <c r="BU580" s="76" t="str">
        <f t="shared" si="691"/>
        <v>BU$16</v>
      </c>
      <c r="BV580" s="76" t="str">
        <f t="shared" si="691"/>
        <v>BV$16</v>
      </c>
      <c r="BW580" s="76" t="str">
        <f t="shared" si="691"/>
        <v>BW$16</v>
      </c>
      <c r="BX580" s="76" t="str">
        <f t="shared" si="691"/>
        <v>BX$16</v>
      </c>
      <c r="BY580" s="76" t="str">
        <f t="shared" si="691"/>
        <v>BY$16</v>
      </c>
      <c r="BZ580" s="76" t="str">
        <f t="shared" si="691"/>
        <v>BZ$16</v>
      </c>
      <c r="CA580" s="76" t="str">
        <f t="shared" si="691"/>
        <v>CA$16</v>
      </c>
      <c r="CB580" s="76" t="str">
        <f t="shared" si="691"/>
        <v>CB$16</v>
      </c>
      <c r="CC580" s="76" t="str">
        <f t="shared" si="691"/>
        <v>CC$16</v>
      </c>
      <c r="CD580" s="76" t="str">
        <f t="shared" si="691"/>
        <v>CD$16</v>
      </c>
      <c r="CE580" s="76" t="str">
        <f t="shared" ref="CE580:CL580" si="692">CE560</f>
        <v>CE$16</v>
      </c>
      <c r="CF580" s="76" t="str">
        <f t="shared" si="692"/>
        <v>CF$16</v>
      </c>
      <c r="CG580" s="76" t="str">
        <f t="shared" si="692"/>
        <v>CG$16</v>
      </c>
      <c r="CH580" s="76" t="str">
        <f t="shared" si="692"/>
        <v>CH$16</v>
      </c>
      <c r="CI580" s="76" t="str">
        <f t="shared" si="692"/>
        <v>CI$16</v>
      </c>
      <c r="CJ580" s="76" t="str">
        <f t="shared" si="692"/>
        <v>CJ$16</v>
      </c>
      <c r="CK580" s="76" t="str">
        <f t="shared" si="692"/>
        <v>CK$16</v>
      </c>
      <c r="CL580" s="76" t="str">
        <f t="shared" si="692"/>
        <v>CL$16</v>
      </c>
      <c r="CO580" s="76" t="str">
        <f t="shared" ref="CO580:DL580" si="693">CO560</f>
        <v>CO$16</v>
      </c>
      <c r="CP580" s="76" t="str">
        <f t="shared" si="693"/>
        <v>CP$16</v>
      </c>
      <c r="CQ580" s="76" t="str">
        <f t="shared" si="693"/>
        <v>CQ$16</v>
      </c>
      <c r="CR580" s="76" t="str">
        <f t="shared" si="693"/>
        <v>CR$16</v>
      </c>
      <c r="CS580" s="76" t="str">
        <f t="shared" si="693"/>
        <v>CS$16</v>
      </c>
      <c r="CT580" s="76" t="str">
        <f t="shared" si="693"/>
        <v>CT$16</v>
      </c>
      <c r="CU580" s="76" t="str">
        <f t="shared" si="693"/>
        <v>CU$16</v>
      </c>
      <c r="CV580" s="76" t="str">
        <f t="shared" si="693"/>
        <v>CV$16</v>
      </c>
      <c r="CW580" s="76" t="str">
        <f t="shared" si="693"/>
        <v>CW$16</v>
      </c>
      <c r="CX580" s="76" t="str">
        <f t="shared" si="693"/>
        <v>CX$16</v>
      </c>
      <c r="CY580" s="76" t="str">
        <f t="shared" si="693"/>
        <v>CY$16</v>
      </c>
      <c r="CZ580" s="76" t="str">
        <f t="shared" si="693"/>
        <v>CZ$16</v>
      </c>
      <c r="DA580" s="76" t="str">
        <f t="shared" si="693"/>
        <v>DA$16</v>
      </c>
      <c r="DB580" s="76" t="str">
        <f t="shared" si="693"/>
        <v>DB$16</v>
      </c>
      <c r="DC580" s="76" t="str">
        <f t="shared" si="693"/>
        <v>DC$16</v>
      </c>
      <c r="DD580" s="76" t="str">
        <f t="shared" si="693"/>
        <v>DD$16</v>
      </c>
      <c r="DE580" s="76" t="str">
        <f t="shared" si="693"/>
        <v>DE$16</v>
      </c>
      <c r="DF580" s="76" t="str">
        <f t="shared" si="693"/>
        <v>DF$16</v>
      </c>
      <c r="DG580" s="76" t="str">
        <f t="shared" si="693"/>
        <v>DG$16</v>
      </c>
      <c r="DH580" s="76" t="str">
        <f t="shared" si="693"/>
        <v>DH$16</v>
      </c>
      <c r="DI580" s="76" t="str">
        <f t="shared" si="693"/>
        <v>DI$16</v>
      </c>
      <c r="DJ580" s="76" t="str">
        <f t="shared" si="693"/>
        <v>DJ$16</v>
      </c>
      <c r="DK580" s="76" t="str">
        <f t="shared" si="693"/>
        <v>DK$16</v>
      </c>
      <c r="DL580" s="76" t="str">
        <f t="shared" si="693"/>
        <v>DL$16</v>
      </c>
    </row>
    <row r="581" spans="1:116" x14ac:dyDescent="0.4">
      <c r="B581" t="s">
        <v>332</v>
      </c>
      <c r="D581" t="s">
        <v>758</v>
      </c>
      <c r="E581" s="8" t="str">
        <f t="shared" si="689"/>
        <v>581 SUB-PR</v>
      </c>
      <c r="F581" t="s">
        <v>462</v>
      </c>
      <c r="G581" s="8" t="str">
        <f>G561</f>
        <v>Primary volume driver</v>
      </c>
      <c r="H581" s="12"/>
      <c r="I581" s="60"/>
      <c r="J581" s="60"/>
      <c r="K581" s="15"/>
      <c r="L581" s="15"/>
      <c r="M581" s="15"/>
      <c r="N581" s="15"/>
      <c r="O581" s="15"/>
      <c r="P581" s="15"/>
      <c r="R581" s="15"/>
      <c r="S581" s="203" t="str">
        <f t="shared" ref="S581:AX581" si="694">ADDRESS(ROW(S575),COLUMN(S575),2)</f>
        <v>S$575</v>
      </c>
      <c r="T581" s="203" t="str">
        <f t="shared" si="694"/>
        <v>T$575</v>
      </c>
      <c r="U581" s="203" t="str">
        <f t="shared" si="694"/>
        <v>U$575</v>
      </c>
      <c r="V581" s="203" t="str">
        <f t="shared" si="694"/>
        <v>V$575</v>
      </c>
      <c r="W581" s="203" t="str">
        <f t="shared" si="694"/>
        <v>W$575</v>
      </c>
      <c r="X581" s="203" t="str">
        <f t="shared" si="694"/>
        <v>X$575</v>
      </c>
      <c r="Y581" s="203" t="str">
        <f t="shared" si="694"/>
        <v>Y$575</v>
      </c>
      <c r="Z581" s="203" t="str">
        <f t="shared" si="694"/>
        <v>Z$575</v>
      </c>
      <c r="AA581" s="203" t="str">
        <f t="shared" si="694"/>
        <v>AA$575</v>
      </c>
      <c r="AB581" s="203" t="str">
        <f t="shared" si="694"/>
        <v>AB$575</v>
      </c>
      <c r="AC581" s="203" t="str">
        <f t="shared" si="694"/>
        <v>AC$575</v>
      </c>
      <c r="AD581" s="203" t="str">
        <f t="shared" si="694"/>
        <v>AD$575</v>
      </c>
      <c r="AE581" s="203" t="str">
        <f t="shared" si="694"/>
        <v>AE$575</v>
      </c>
      <c r="AF581" s="203" t="str">
        <f t="shared" si="694"/>
        <v>AF$575</v>
      </c>
      <c r="AG581" s="203" t="str">
        <f t="shared" si="694"/>
        <v>AG$575</v>
      </c>
      <c r="AH581" s="203" t="str">
        <f t="shared" si="694"/>
        <v>AH$575</v>
      </c>
      <c r="AI581" s="203" t="str">
        <f t="shared" si="694"/>
        <v>AI$575</v>
      </c>
      <c r="AJ581" s="203" t="str">
        <f t="shared" si="694"/>
        <v>AJ$575</v>
      </c>
      <c r="AK581" s="203" t="str">
        <f t="shared" si="694"/>
        <v>AK$575</v>
      </c>
      <c r="AL581" s="203" t="str">
        <f t="shared" si="694"/>
        <v>AL$575</v>
      </c>
      <c r="AM581" s="203" t="str">
        <f t="shared" si="694"/>
        <v>AM$575</v>
      </c>
      <c r="AN581" s="203" t="str">
        <f t="shared" si="694"/>
        <v>AN$575</v>
      </c>
      <c r="AO581" s="203" t="str">
        <f t="shared" si="694"/>
        <v>AO$575</v>
      </c>
      <c r="AP581" s="203" t="str">
        <f t="shared" si="694"/>
        <v>AP$575</v>
      </c>
      <c r="AQ581" s="203" t="str">
        <f t="shared" si="694"/>
        <v>AQ$575</v>
      </c>
      <c r="AR581" s="203" t="str">
        <f t="shared" si="694"/>
        <v>AR$575</v>
      </c>
      <c r="AS581" s="203" t="str">
        <f t="shared" si="694"/>
        <v>AS$575</v>
      </c>
      <c r="AT581" s="203" t="str">
        <f t="shared" si="694"/>
        <v>AT$575</v>
      </c>
      <c r="AU581" s="203" t="str">
        <f t="shared" si="694"/>
        <v>AU$575</v>
      </c>
      <c r="AV581" s="203" t="str">
        <f t="shared" si="694"/>
        <v>AV$575</v>
      </c>
      <c r="AW581" s="203" t="str">
        <f t="shared" si="694"/>
        <v>AW$575</v>
      </c>
      <c r="AX581" s="203" t="str">
        <f t="shared" si="694"/>
        <v>AX$575</v>
      </c>
      <c r="AY581" s="203" t="str">
        <f t="shared" ref="AY581:CD581" si="695">ADDRESS(ROW(AY575),COLUMN(AY575),2)</f>
        <v>AY$575</v>
      </c>
      <c r="AZ581" s="203" t="str">
        <f t="shared" si="695"/>
        <v>AZ$575</v>
      </c>
      <c r="BA581" s="203" t="str">
        <f t="shared" si="695"/>
        <v>BA$575</v>
      </c>
      <c r="BB581" s="203" t="str">
        <f t="shared" si="695"/>
        <v>BB$575</v>
      </c>
      <c r="BC581" s="203" t="str">
        <f t="shared" si="695"/>
        <v>BC$575</v>
      </c>
      <c r="BD581" s="203" t="str">
        <f t="shared" si="695"/>
        <v>BD$575</v>
      </c>
      <c r="BE581" s="203" t="str">
        <f t="shared" si="695"/>
        <v>BE$575</v>
      </c>
      <c r="BF581" s="203" t="str">
        <f t="shared" si="695"/>
        <v>BF$575</v>
      </c>
      <c r="BG581" s="203" t="str">
        <f t="shared" si="695"/>
        <v>BG$575</v>
      </c>
      <c r="BH581" s="203" t="str">
        <f t="shared" si="695"/>
        <v>BH$575</v>
      </c>
      <c r="BI581" s="203" t="str">
        <f t="shared" si="695"/>
        <v>BI$575</v>
      </c>
      <c r="BJ581" s="203" t="str">
        <f t="shared" si="695"/>
        <v>BJ$575</v>
      </c>
      <c r="BK581" s="203" t="str">
        <f t="shared" si="695"/>
        <v>BK$575</v>
      </c>
      <c r="BL581" s="203" t="str">
        <f t="shared" si="695"/>
        <v>BL$575</v>
      </c>
      <c r="BM581" s="203" t="str">
        <f t="shared" si="695"/>
        <v>BM$575</v>
      </c>
      <c r="BN581" s="203" t="str">
        <f t="shared" si="695"/>
        <v>BN$575</v>
      </c>
      <c r="BO581" s="203" t="str">
        <f t="shared" si="695"/>
        <v>BO$575</v>
      </c>
      <c r="BP581" s="203" t="str">
        <f t="shared" si="695"/>
        <v>BP$575</v>
      </c>
      <c r="BQ581" s="203" t="str">
        <f t="shared" si="695"/>
        <v>BQ$575</v>
      </c>
      <c r="BR581" s="203" t="str">
        <f t="shared" si="695"/>
        <v>BR$575</v>
      </c>
      <c r="BS581" s="203" t="str">
        <f t="shared" si="695"/>
        <v>BS$575</v>
      </c>
      <c r="BT581" s="203" t="str">
        <f t="shared" si="695"/>
        <v>BT$575</v>
      </c>
      <c r="BU581" s="203" t="str">
        <f t="shared" si="695"/>
        <v>BU$575</v>
      </c>
      <c r="BV581" s="203" t="str">
        <f t="shared" si="695"/>
        <v>BV$575</v>
      </c>
      <c r="BW581" s="203" t="str">
        <f t="shared" si="695"/>
        <v>BW$575</v>
      </c>
      <c r="BX581" s="203" t="str">
        <f t="shared" si="695"/>
        <v>BX$575</v>
      </c>
      <c r="BY581" s="203" t="str">
        <f t="shared" si="695"/>
        <v>BY$575</v>
      </c>
      <c r="BZ581" s="203" t="str">
        <f t="shared" si="695"/>
        <v>BZ$575</v>
      </c>
      <c r="CA581" s="203" t="str">
        <f t="shared" si="695"/>
        <v>CA$575</v>
      </c>
      <c r="CB581" s="203" t="str">
        <f t="shared" si="695"/>
        <v>CB$575</v>
      </c>
      <c r="CC581" s="203" t="str">
        <f t="shared" si="695"/>
        <v>CC$575</v>
      </c>
      <c r="CD581" s="203" t="str">
        <f t="shared" si="695"/>
        <v>CD$575</v>
      </c>
      <c r="CE581" s="203" t="str">
        <f t="shared" ref="CE581:CL581" si="696">ADDRESS(ROW(CE575),COLUMN(CE575),2)</f>
        <v>CE$575</v>
      </c>
      <c r="CF581" s="203" t="str">
        <f t="shared" si="696"/>
        <v>CF$575</v>
      </c>
      <c r="CG581" s="203" t="str">
        <f t="shared" si="696"/>
        <v>CG$575</v>
      </c>
      <c r="CH581" s="203" t="str">
        <f t="shared" si="696"/>
        <v>CH$575</v>
      </c>
      <c r="CI581" s="203" t="str">
        <f t="shared" si="696"/>
        <v>CI$575</v>
      </c>
      <c r="CJ581" s="203" t="str">
        <f t="shared" si="696"/>
        <v>CJ$575</v>
      </c>
      <c r="CK581" s="203" t="str">
        <f t="shared" si="696"/>
        <v>CK$575</v>
      </c>
      <c r="CL581" s="203" t="str">
        <f t="shared" si="696"/>
        <v>CL$575</v>
      </c>
      <c r="CN581" s="213"/>
      <c r="CO581" s="203" t="str">
        <f t="shared" ref="CO581:DL581" si="697">ADDRESS(ROW(CO575),COLUMN(CO575),2)</f>
        <v>CO$575</v>
      </c>
      <c r="CP581" s="203" t="str">
        <f t="shared" si="697"/>
        <v>CP$575</v>
      </c>
      <c r="CQ581" s="203" t="str">
        <f t="shared" si="697"/>
        <v>CQ$575</v>
      </c>
      <c r="CR581" s="203" t="str">
        <f t="shared" si="697"/>
        <v>CR$575</v>
      </c>
      <c r="CS581" s="203" t="str">
        <f t="shared" si="697"/>
        <v>CS$575</v>
      </c>
      <c r="CT581" s="203" t="str">
        <f t="shared" si="697"/>
        <v>CT$575</v>
      </c>
      <c r="CU581" s="203" t="str">
        <f t="shared" si="697"/>
        <v>CU$575</v>
      </c>
      <c r="CV581" s="203" t="str">
        <f t="shared" si="697"/>
        <v>CV$575</v>
      </c>
      <c r="CW581" s="203" t="str">
        <f t="shared" si="697"/>
        <v>CW$575</v>
      </c>
      <c r="CX581" s="203" t="str">
        <f t="shared" si="697"/>
        <v>CX$575</v>
      </c>
      <c r="CY581" s="203" t="str">
        <f t="shared" si="697"/>
        <v>CY$575</v>
      </c>
      <c r="CZ581" s="203" t="str">
        <f t="shared" si="697"/>
        <v>CZ$575</v>
      </c>
      <c r="DA581" s="203" t="str">
        <f t="shared" si="697"/>
        <v>DA$575</v>
      </c>
      <c r="DB581" s="203" t="str">
        <f t="shared" si="697"/>
        <v>DB$575</v>
      </c>
      <c r="DC581" s="203" t="str">
        <f t="shared" si="697"/>
        <v>DC$575</v>
      </c>
      <c r="DD581" s="203" t="str">
        <f t="shared" si="697"/>
        <v>DD$575</v>
      </c>
      <c r="DE581" s="203" t="str">
        <f t="shared" si="697"/>
        <v>DE$575</v>
      </c>
      <c r="DF581" s="203" t="str">
        <f t="shared" si="697"/>
        <v>DF$575</v>
      </c>
      <c r="DG581" s="203" t="str">
        <f t="shared" si="697"/>
        <v>DG$575</v>
      </c>
      <c r="DH581" s="203" t="str">
        <f t="shared" si="697"/>
        <v>DH$575</v>
      </c>
      <c r="DI581" s="203" t="str">
        <f t="shared" si="697"/>
        <v>DI$575</v>
      </c>
      <c r="DJ581" s="203" t="str">
        <f t="shared" si="697"/>
        <v>DJ$575</v>
      </c>
      <c r="DK581" s="203" t="str">
        <f t="shared" si="697"/>
        <v>DK$575</v>
      </c>
      <c r="DL581" s="203" t="str">
        <f t="shared" si="697"/>
        <v>DL$575</v>
      </c>
    </row>
    <row r="582" spans="1:116" x14ac:dyDescent="0.4">
      <c r="B582" t="s">
        <v>332</v>
      </c>
      <c r="D582" t="s">
        <v>758</v>
      </c>
      <c r="E582" s="8" t="str">
        <f t="shared" si="689"/>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9"/>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8">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9">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700">S$20</f>
        <v>S$16</v>
      </c>
      <c r="T588" s="199" t="str">
        <f t="shared" si="700"/>
        <v>T$16</v>
      </c>
      <c r="U588" s="199" t="str">
        <f t="shared" si="700"/>
        <v>U$16</v>
      </c>
      <c r="V588" s="199" t="str">
        <f t="shared" si="700"/>
        <v>V$16</v>
      </c>
      <c r="W588" s="199" t="str">
        <f t="shared" si="700"/>
        <v>W$16</v>
      </c>
      <c r="X588" s="199" t="str">
        <f t="shared" si="700"/>
        <v>X$16</v>
      </c>
      <c r="Y588" s="199" t="str">
        <f t="shared" si="700"/>
        <v>Y$16</v>
      </c>
      <c r="Z588" s="199" t="str">
        <f t="shared" si="700"/>
        <v>Z$16</v>
      </c>
      <c r="AA588" s="199" t="str">
        <f t="shared" si="700"/>
        <v>AA$16</v>
      </c>
      <c r="AB588" s="199" t="str">
        <f t="shared" si="700"/>
        <v>AB$16</v>
      </c>
      <c r="AC588" s="199" t="str">
        <f t="shared" si="700"/>
        <v>AC$16</v>
      </c>
      <c r="AD588" s="199" t="str">
        <f t="shared" si="700"/>
        <v>AD$16</v>
      </c>
      <c r="AE588" s="199" t="str">
        <f t="shared" si="700"/>
        <v>AE$16</v>
      </c>
      <c r="AF588" s="199" t="str">
        <f t="shared" si="700"/>
        <v>AF$16</v>
      </c>
      <c r="AG588" s="199" t="str">
        <f t="shared" si="700"/>
        <v>AG$16</v>
      </c>
      <c r="AH588" s="199" t="str">
        <f t="shared" si="700"/>
        <v>AH$16</v>
      </c>
      <c r="AI588" s="199" t="str">
        <f t="shared" si="700"/>
        <v>AI$16</v>
      </c>
      <c r="AJ588" s="199" t="str">
        <f t="shared" si="700"/>
        <v>AJ$16</v>
      </c>
      <c r="AK588" s="199" t="str">
        <f t="shared" si="700"/>
        <v>AK$16</v>
      </c>
      <c r="AL588" s="199" t="str">
        <f t="shared" si="700"/>
        <v>AL$16</v>
      </c>
      <c r="AM588" s="199" t="str">
        <f t="shared" si="700"/>
        <v>AM$16</v>
      </c>
      <c r="AN588" s="199" t="str">
        <f t="shared" si="700"/>
        <v>AN$16</v>
      </c>
      <c r="AO588" s="199" t="str">
        <f t="shared" si="700"/>
        <v>AO$16</v>
      </c>
      <c r="AP588" s="199" t="str">
        <f t="shared" si="700"/>
        <v>AP$16</v>
      </c>
      <c r="AQ588" s="199" t="str">
        <f t="shared" si="700"/>
        <v>AQ$16</v>
      </c>
      <c r="AR588" s="199" t="str">
        <f t="shared" si="700"/>
        <v>AR$16</v>
      </c>
      <c r="AS588" s="199" t="str">
        <f t="shared" si="700"/>
        <v>AS$16</v>
      </c>
      <c r="AT588" s="199" t="str">
        <f t="shared" si="700"/>
        <v>AT$16</v>
      </c>
      <c r="AU588" s="199" t="str">
        <f t="shared" si="700"/>
        <v>AU$16</v>
      </c>
      <c r="AV588" s="199" t="str">
        <f t="shared" si="700"/>
        <v>AV$16</v>
      </c>
      <c r="AW588" s="199" t="str">
        <f t="shared" si="700"/>
        <v>AW$16</v>
      </c>
      <c r="AX588" s="199" t="str">
        <f t="shared" si="700"/>
        <v>AX$16</v>
      </c>
      <c r="AY588" s="199" t="str">
        <f t="shared" ref="AY588:CD588" si="701">AY$20</f>
        <v>AY$16</v>
      </c>
      <c r="AZ588" s="199" t="str">
        <f t="shared" si="701"/>
        <v>AZ$16</v>
      </c>
      <c r="BA588" s="199" t="str">
        <f t="shared" si="701"/>
        <v>BA$16</v>
      </c>
      <c r="BB588" s="199" t="str">
        <f t="shared" si="701"/>
        <v>BB$16</v>
      </c>
      <c r="BC588" s="199" t="str">
        <f t="shared" si="701"/>
        <v>BC$16</v>
      </c>
      <c r="BD588" s="199" t="str">
        <f t="shared" si="701"/>
        <v>BD$16</v>
      </c>
      <c r="BE588" s="199" t="str">
        <f t="shared" si="701"/>
        <v>BE$16</v>
      </c>
      <c r="BF588" s="199" t="str">
        <f t="shared" si="701"/>
        <v>BF$16</v>
      </c>
      <c r="BG588" s="199" t="str">
        <f t="shared" si="701"/>
        <v>BG$16</v>
      </c>
      <c r="BH588" s="199" t="str">
        <f t="shared" si="701"/>
        <v>BH$16</v>
      </c>
      <c r="BI588" s="199" t="str">
        <f t="shared" si="701"/>
        <v>BI$16</v>
      </c>
      <c r="BJ588" s="199" t="str">
        <f t="shared" si="701"/>
        <v>BJ$16</v>
      </c>
      <c r="BK588" s="199" t="str">
        <f t="shared" si="701"/>
        <v>BK$16</v>
      </c>
      <c r="BL588" s="199" t="str">
        <f t="shared" si="701"/>
        <v>BL$16</v>
      </c>
      <c r="BM588" s="199" t="str">
        <f t="shared" si="701"/>
        <v>BM$16</v>
      </c>
      <c r="BN588" s="199" t="str">
        <f t="shared" si="701"/>
        <v>BN$16</v>
      </c>
      <c r="BO588" s="199" t="str">
        <f t="shared" si="701"/>
        <v>BO$16</v>
      </c>
      <c r="BP588" s="199" t="str">
        <f t="shared" si="701"/>
        <v>BP$16</v>
      </c>
      <c r="BQ588" s="199" t="str">
        <f t="shared" si="701"/>
        <v>BQ$16</v>
      </c>
      <c r="BR588" s="199" t="str">
        <f t="shared" si="701"/>
        <v>BR$16</v>
      </c>
      <c r="BS588" s="199" t="str">
        <f t="shared" si="701"/>
        <v>BS$16</v>
      </c>
      <c r="BT588" s="199" t="str">
        <f t="shared" si="701"/>
        <v>BT$16</v>
      </c>
      <c r="BU588" s="199" t="str">
        <f t="shared" si="701"/>
        <v>BU$16</v>
      </c>
      <c r="BV588" s="199" t="str">
        <f t="shared" si="701"/>
        <v>BV$16</v>
      </c>
      <c r="BW588" s="199" t="str">
        <f t="shared" si="701"/>
        <v>BW$16</v>
      </c>
      <c r="BX588" s="199" t="str">
        <f t="shared" si="701"/>
        <v>BX$16</v>
      </c>
      <c r="BY588" s="199" t="str">
        <f t="shared" si="701"/>
        <v>BY$16</v>
      </c>
      <c r="BZ588" s="199" t="str">
        <f t="shared" si="701"/>
        <v>BZ$16</v>
      </c>
      <c r="CA588" s="199" t="str">
        <f t="shared" si="701"/>
        <v>CA$16</v>
      </c>
      <c r="CB588" s="199" t="str">
        <f t="shared" si="701"/>
        <v>CB$16</v>
      </c>
      <c r="CC588" s="199" t="str">
        <f t="shared" si="701"/>
        <v>CC$16</v>
      </c>
      <c r="CD588" s="199" t="str">
        <f t="shared" si="701"/>
        <v>CD$16</v>
      </c>
      <c r="CE588" s="199" t="str">
        <f t="shared" ref="CE588:CL588" si="702">CE$20</f>
        <v>CE$16</v>
      </c>
      <c r="CF588" s="199" t="str">
        <f t="shared" si="702"/>
        <v>CF$16</v>
      </c>
      <c r="CG588" s="199" t="str">
        <f t="shared" si="702"/>
        <v>CG$16</v>
      </c>
      <c r="CH588" s="199" t="str">
        <f t="shared" si="702"/>
        <v>CH$16</v>
      </c>
      <c r="CI588" s="199" t="str">
        <f t="shared" si="702"/>
        <v>CI$16</v>
      </c>
      <c r="CJ588" s="199" t="str">
        <f t="shared" si="702"/>
        <v>CJ$16</v>
      </c>
      <c r="CK588" s="199" t="str">
        <f t="shared" si="702"/>
        <v>CK$16</v>
      </c>
      <c r="CL588" s="199" t="str">
        <f t="shared" si="702"/>
        <v>CL$16</v>
      </c>
      <c r="CN588" s="176"/>
      <c r="CO588" s="199" t="str">
        <f t="shared" ref="CO588:DL588" si="703">CO$20</f>
        <v>CO$16</v>
      </c>
      <c r="CP588" s="199" t="str">
        <f t="shared" si="703"/>
        <v>CP$16</v>
      </c>
      <c r="CQ588" s="199" t="str">
        <f t="shared" si="703"/>
        <v>CQ$16</v>
      </c>
      <c r="CR588" s="199" t="str">
        <f t="shared" si="703"/>
        <v>CR$16</v>
      </c>
      <c r="CS588" s="199" t="str">
        <f t="shared" si="703"/>
        <v>CS$16</v>
      </c>
      <c r="CT588" s="199" t="str">
        <f t="shared" si="703"/>
        <v>CT$16</v>
      </c>
      <c r="CU588" s="199" t="str">
        <f t="shared" si="703"/>
        <v>CU$16</v>
      </c>
      <c r="CV588" s="199" t="str">
        <f t="shared" si="703"/>
        <v>CV$16</v>
      </c>
      <c r="CW588" s="199" t="str">
        <f t="shared" si="703"/>
        <v>CW$16</v>
      </c>
      <c r="CX588" s="199" t="str">
        <f t="shared" si="703"/>
        <v>CX$16</v>
      </c>
      <c r="CY588" s="199" t="str">
        <f t="shared" si="703"/>
        <v>CY$16</v>
      </c>
      <c r="CZ588" s="199" t="str">
        <f t="shared" si="703"/>
        <v>CZ$16</v>
      </c>
      <c r="DA588" s="199" t="str">
        <f t="shared" si="703"/>
        <v>DA$16</v>
      </c>
      <c r="DB588" s="199" t="str">
        <f t="shared" si="703"/>
        <v>DB$16</v>
      </c>
      <c r="DC588" s="199" t="str">
        <f t="shared" si="703"/>
        <v>DC$16</v>
      </c>
      <c r="DD588" s="199" t="str">
        <f t="shared" si="703"/>
        <v>DD$16</v>
      </c>
      <c r="DE588" s="199" t="str">
        <f t="shared" si="703"/>
        <v>DE$16</v>
      </c>
      <c r="DF588" s="199" t="str">
        <f t="shared" si="703"/>
        <v>DF$16</v>
      </c>
      <c r="DG588" s="199" t="str">
        <f t="shared" si="703"/>
        <v>DG$16</v>
      </c>
      <c r="DH588" s="199" t="str">
        <f t="shared" si="703"/>
        <v>DH$16</v>
      </c>
      <c r="DI588" s="199" t="str">
        <f t="shared" si="703"/>
        <v>DI$16</v>
      </c>
      <c r="DJ588" s="199" t="str">
        <f t="shared" si="703"/>
        <v>DJ$16</v>
      </c>
      <c r="DK588" s="199" t="str">
        <f t="shared" si="703"/>
        <v>DK$16</v>
      </c>
      <c r="DL588" s="199" t="str">
        <f t="shared" si="703"/>
        <v>DL$16</v>
      </c>
    </row>
    <row r="589" spans="1:116" x14ac:dyDescent="0.4">
      <c r="A589" s="174"/>
      <c r="E589" s="8"/>
      <c r="G589" s="175" t="s">
        <v>462</v>
      </c>
      <c r="H589" s="200"/>
      <c r="I589" s="201"/>
      <c r="J589" s="201"/>
      <c r="K589" s="202"/>
      <c r="L589" s="202"/>
      <c r="M589" s="202"/>
      <c r="N589" s="202"/>
      <c r="O589" s="202"/>
      <c r="P589" s="202"/>
      <c r="R589" s="202"/>
      <c r="S589" s="199" t="str">
        <f t="shared" ref="S589:AX589" si="704">S$21</f>
        <v>S$17</v>
      </c>
      <c r="T589" s="199" t="str">
        <f t="shared" si="704"/>
        <v>T$17</v>
      </c>
      <c r="U589" s="199" t="str">
        <f t="shared" si="704"/>
        <v>U$17</v>
      </c>
      <c r="V589" s="199" t="str">
        <f t="shared" si="704"/>
        <v>V$17</v>
      </c>
      <c r="W589" s="199" t="str">
        <f t="shared" si="704"/>
        <v>W$17</v>
      </c>
      <c r="X589" s="199" t="str">
        <f t="shared" si="704"/>
        <v>X$17</v>
      </c>
      <c r="Y589" s="199" t="str">
        <f t="shared" si="704"/>
        <v>Y$17</v>
      </c>
      <c r="Z589" s="199" t="str">
        <f t="shared" si="704"/>
        <v>Z$17</v>
      </c>
      <c r="AA589" s="199" t="str">
        <f t="shared" si="704"/>
        <v>AA$17</v>
      </c>
      <c r="AB589" s="199" t="str">
        <f t="shared" si="704"/>
        <v>AB$17</v>
      </c>
      <c r="AC589" s="199" t="str">
        <f t="shared" si="704"/>
        <v>AC$17</v>
      </c>
      <c r="AD589" s="199" t="str">
        <f t="shared" si="704"/>
        <v>AD$17</v>
      </c>
      <c r="AE589" s="199" t="str">
        <f t="shared" si="704"/>
        <v>AE$17</v>
      </c>
      <c r="AF589" s="199" t="str">
        <f t="shared" si="704"/>
        <v>AF$17</v>
      </c>
      <c r="AG589" s="199" t="str">
        <f t="shared" si="704"/>
        <v>AG$17</v>
      </c>
      <c r="AH589" s="199" t="str">
        <f t="shared" si="704"/>
        <v>AH$17</v>
      </c>
      <c r="AI589" s="199" t="str">
        <f t="shared" si="704"/>
        <v>AI$17</v>
      </c>
      <c r="AJ589" s="199" t="str">
        <f t="shared" si="704"/>
        <v>AJ$17</v>
      </c>
      <c r="AK589" s="199" t="str">
        <f t="shared" si="704"/>
        <v>AK$17</v>
      </c>
      <c r="AL589" s="199" t="str">
        <f t="shared" si="704"/>
        <v>AL$17</v>
      </c>
      <c r="AM589" s="199" t="str">
        <f t="shared" si="704"/>
        <v>AM$17</v>
      </c>
      <c r="AN589" s="199" t="str">
        <f t="shared" si="704"/>
        <v>AN$17</v>
      </c>
      <c r="AO589" s="199" t="str">
        <f t="shared" si="704"/>
        <v>AO$17</v>
      </c>
      <c r="AP589" s="199" t="str">
        <f t="shared" si="704"/>
        <v>AP$17</v>
      </c>
      <c r="AQ589" s="199" t="str">
        <f t="shared" si="704"/>
        <v>AQ$17</v>
      </c>
      <c r="AR589" s="199" t="str">
        <f t="shared" si="704"/>
        <v>AR$17</v>
      </c>
      <c r="AS589" s="199" t="str">
        <f t="shared" si="704"/>
        <v>AS$17</v>
      </c>
      <c r="AT589" s="199" t="str">
        <f t="shared" si="704"/>
        <v>AT$17</v>
      </c>
      <c r="AU589" s="199" t="str">
        <f t="shared" si="704"/>
        <v>AU$17</v>
      </c>
      <c r="AV589" s="199" t="str">
        <f t="shared" si="704"/>
        <v>AV$17</v>
      </c>
      <c r="AW589" s="199" t="str">
        <f t="shared" si="704"/>
        <v>AW$17</v>
      </c>
      <c r="AX589" s="199" t="str">
        <f t="shared" si="704"/>
        <v>AX$17</v>
      </c>
      <c r="AY589" s="199" t="str">
        <f t="shared" ref="AY589:CD589" si="705">AY$21</f>
        <v>AY$17</v>
      </c>
      <c r="AZ589" s="199" t="str">
        <f t="shared" si="705"/>
        <v>AZ$17</v>
      </c>
      <c r="BA589" s="199" t="str">
        <f t="shared" si="705"/>
        <v>BA$17</v>
      </c>
      <c r="BB589" s="199" t="str">
        <f t="shared" si="705"/>
        <v>BB$17</v>
      </c>
      <c r="BC589" s="199" t="str">
        <f t="shared" si="705"/>
        <v>BC$17</v>
      </c>
      <c r="BD589" s="199" t="str">
        <f t="shared" si="705"/>
        <v>BD$17</v>
      </c>
      <c r="BE589" s="199" t="str">
        <f t="shared" si="705"/>
        <v>BE$17</v>
      </c>
      <c r="BF589" s="199" t="str">
        <f t="shared" si="705"/>
        <v>BF$17</v>
      </c>
      <c r="BG589" s="199" t="str">
        <f t="shared" si="705"/>
        <v>BG$17</v>
      </c>
      <c r="BH589" s="199" t="str">
        <f t="shared" si="705"/>
        <v>BH$17</v>
      </c>
      <c r="BI589" s="199" t="str">
        <f t="shared" si="705"/>
        <v>BI$17</v>
      </c>
      <c r="BJ589" s="199" t="str">
        <f t="shared" si="705"/>
        <v>BJ$17</v>
      </c>
      <c r="BK589" s="199" t="str">
        <f t="shared" si="705"/>
        <v>BK$17</v>
      </c>
      <c r="BL589" s="199" t="str">
        <f t="shared" si="705"/>
        <v>BL$17</v>
      </c>
      <c r="BM589" s="199" t="str">
        <f t="shared" si="705"/>
        <v>BM$17</v>
      </c>
      <c r="BN589" s="199" t="str">
        <f t="shared" si="705"/>
        <v>BN$17</v>
      </c>
      <c r="BO589" s="199" t="str">
        <f t="shared" si="705"/>
        <v>BO$17</v>
      </c>
      <c r="BP589" s="199" t="str">
        <f t="shared" si="705"/>
        <v>BP$17</v>
      </c>
      <c r="BQ589" s="199" t="str">
        <f t="shared" si="705"/>
        <v>BQ$17</v>
      </c>
      <c r="BR589" s="199" t="str">
        <f t="shared" si="705"/>
        <v>BR$17</v>
      </c>
      <c r="BS589" s="199" t="str">
        <f t="shared" si="705"/>
        <v>BS$17</v>
      </c>
      <c r="BT589" s="199" t="str">
        <f t="shared" si="705"/>
        <v>BT$17</v>
      </c>
      <c r="BU589" s="199" t="str">
        <f t="shared" si="705"/>
        <v>BU$17</v>
      </c>
      <c r="BV589" s="199" t="str">
        <f t="shared" si="705"/>
        <v>BV$17</v>
      </c>
      <c r="BW589" s="199" t="str">
        <f t="shared" si="705"/>
        <v>BW$17</v>
      </c>
      <c r="BX589" s="199" t="str">
        <f t="shared" si="705"/>
        <v>BX$17</v>
      </c>
      <c r="BY589" s="199" t="str">
        <f t="shared" si="705"/>
        <v>BY$17</v>
      </c>
      <c r="BZ589" s="199" t="str">
        <f t="shared" si="705"/>
        <v>BZ$17</v>
      </c>
      <c r="CA589" s="199" t="str">
        <f t="shared" si="705"/>
        <v>CA$17</v>
      </c>
      <c r="CB589" s="199" t="str">
        <f t="shared" si="705"/>
        <v>CB$17</v>
      </c>
      <c r="CC589" s="199" t="str">
        <f t="shared" si="705"/>
        <v>CC$17</v>
      </c>
      <c r="CD589" s="199" t="str">
        <f t="shared" si="705"/>
        <v>CD$17</v>
      </c>
      <c r="CE589" s="199" t="str">
        <f t="shared" ref="CE589:CL589" si="706">CE$21</f>
        <v>CE$17</v>
      </c>
      <c r="CF589" s="199" t="str">
        <f t="shared" si="706"/>
        <v>CF$17</v>
      </c>
      <c r="CG589" s="199" t="str">
        <f t="shared" si="706"/>
        <v>CG$17</v>
      </c>
      <c r="CH589" s="199" t="str">
        <f t="shared" si="706"/>
        <v>CH$17</v>
      </c>
      <c r="CI589" s="199" t="str">
        <f t="shared" si="706"/>
        <v>CI$17</v>
      </c>
      <c r="CJ589" s="199" t="str">
        <f t="shared" si="706"/>
        <v>CJ$17</v>
      </c>
      <c r="CK589" s="199" t="str">
        <f t="shared" si="706"/>
        <v>CK$17</v>
      </c>
      <c r="CL589" s="199" t="str">
        <f t="shared" si="706"/>
        <v>CL$17</v>
      </c>
      <c r="CN589" s="201"/>
      <c r="CO589" s="199" t="str">
        <f t="shared" ref="CO589:DL589" si="707">CO$21</f>
        <v>CO$17</v>
      </c>
      <c r="CP589" s="199" t="str">
        <f t="shared" si="707"/>
        <v>CP$17</v>
      </c>
      <c r="CQ589" s="199" t="str">
        <f t="shared" si="707"/>
        <v>CQ$17</v>
      </c>
      <c r="CR589" s="199" t="str">
        <f t="shared" si="707"/>
        <v>CR$17</v>
      </c>
      <c r="CS589" s="199" t="str">
        <f t="shared" si="707"/>
        <v>CS$17</v>
      </c>
      <c r="CT589" s="199" t="str">
        <f t="shared" si="707"/>
        <v>CT$17</v>
      </c>
      <c r="CU589" s="199" t="str">
        <f t="shared" si="707"/>
        <v>CU$17</v>
      </c>
      <c r="CV589" s="199" t="str">
        <f t="shared" si="707"/>
        <v>CV$17</v>
      </c>
      <c r="CW589" s="199" t="str">
        <f t="shared" si="707"/>
        <v>CW$17</v>
      </c>
      <c r="CX589" s="199" t="str">
        <f t="shared" si="707"/>
        <v>CX$17</v>
      </c>
      <c r="CY589" s="199" t="str">
        <f t="shared" si="707"/>
        <v>CY$17</v>
      </c>
      <c r="CZ589" s="199" t="str">
        <f t="shared" si="707"/>
        <v>CZ$17</v>
      </c>
      <c r="DA589" s="199" t="str">
        <f t="shared" si="707"/>
        <v>DA$17</v>
      </c>
      <c r="DB589" s="199" t="str">
        <f t="shared" si="707"/>
        <v>DB$17</v>
      </c>
      <c r="DC589" s="199" t="str">
        <f t="shared" si="707"/>
        <v>DC$17</v>
      </c>
      <c r="DD589" s="199" t="str">
        <f t="shared" si="707"/>
        <v>DD$17</v>
      </c>
      <c r="DE589" s="199" t="str">
        <f t="shared" si="707"/>
        <v>DE$17</v>
      </c>
      <c r="DF589" s="199" t="str">
        <f t="shared" si="707"/>
        <v>DF$17</v>
      </c>
      <c r="DG589" s="199" t="str">
        <f t="shared" si="707"/>
        <v>DG$17</v>
      </c>
      <c r="DH589" s="199" t="str">
        <f t="shared" si="707"/>
        <v>DH$17</v>
      </c>
      <c r="DI589" s="199" t="str">
        <f t="shared" si="707"/>
        <v>DI$17</v>
      </c>
      <c r="DJ589" s="199" t="str">
        <f t="shared" si="707"/>
        <v>DJ$17</v>
      </c>
      <c r="DK589" s="199" t="str">
        <f t="shared" si="707"/>
        <v>DK$17</v>
      </c>
      <c r="DL589" s="199" t="str">
        <f t="shared" si="707"/>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8">S$22</f>
        <v>S$18</v>
      </c>
      <c r="T592" s="190" t="str">
        <f t="shared" si="708"/>
        <v>T$18</v>
      </c>
      <c r="U592" s="190" t="str">
        <f t="shared" si="708"/>
        <v>U$18</v>
      </c>
      <c r="V592" s="190" t="str">
        <f t="shared" si="708"/>
        <v>V$18</v>
      </c>
      <c r="W592" s="190" t="str">
        <f t="shared" si="708"/>
        <v>W$18</v>
      </c>
      <c r="X592" s="190" t="str">
        <f t="shared" si="708"/>
        <v>X$18</v>
      </c>
      <c r="Y592" s="190" t="str">
        <f t="shared" si="708"/>
        <v>Y$18</v>
      </c>
      <c r="Z592" s="190" t="str">
        <f t="shared" si="708"/>
        <v>Z$18</v>
      </c>
      <c r="AA592" s="190" t="str">
        <f t="shared" si="708"/>
        <v>AA$18</v>
      </c>
      <c r="AB592" s="190" t="str">
        <f t="shared" si="708"/>
        <v>AB$18</v>
      </c>
      <c r="AC592" s="190" t="str">
        <f t="shared" si="708"/>
        <v>AC$18</v>
      </c>
      <c r="AD592" s="190" t="str">
        <f t="shared" si="708"/>
        <v>AD$18</v>
      </c>
      <c r="AE592" s="190" t="str">
        <f t="shared" si="708"/>
        <v>AE$18</v>
      </c>
      <c r="AF592" s="190" t="str">
        <f t="shared" si="708"/>
        <v>AF$18</v>
      </c>
      <c r="AG592" s="190" t="str">
        <f t="shared" si="708"/>
        <v>AG$18</v>
      </c>
      <c r="AH592" s="190" t="str">
        <f t="shared" si="708"/>
        <v>AH$18</v>
      </c>
      <c r="AI592" s="190" t="str">
        <f t="shared" si="708"/>
        <v>AI$18</v>
      </c>
      <c r="AJ592" s="190" t="str">
        <f t="shared" si="708"/>
        <v>AJ$18</v>
      </c>
      <c r="AK592" s="190" t="str">
        <f t="shared" si="708"/>
        <v>AK$18</v>
      </c>
      <c r="AL592" s="190" t="str">
        <f t="shared" si="708"/>
        <v>AL$18</v>
      </c>
      <c r="AM592" s="190" t="str">
        <f t="shared" si="708"/>
        <v>AM$18</v>
      </c>
      <c r="AN592" s="190" t="str">
        <f t="shared" si="708"/>
        <v>AN$18</v>
      </c>
      <c r="AO592" s="190" t="str">
        <f t="shared" si="708"/>
        <v>AO$18</v>
      </c>
      <c r="AP592" s="190" t="str">
        <f t="shared" si="708"/>
        <v>AP$18</v>
      </c>
      <c r="AQ592" s="190" t="str">
        <f t="shared" si="708"/>
        <v>AQ$18</v>
      </c>
      <c r="AR592" s="190" t="str">
        <f t="shared" si="708"/>
        <v>AR$18</v>
      </c>
      <c r="AS592" s="190" t="str">
        <f t="shared" si="708"/>
        <v>AS$18</v>
      </c>
      <c r="AT592" s="190" t="str">
        <f t="shared" si="708"/>
        <v>AT$18</v>
      </c>
      <c r="AU592" s="190" t="str">
        <f t="shared" si="708"/>
        <v>AU$18</v>
      </c>
      <c r="AV592" s="190" t="str">
        <f t="shared" si="708"/>
        <v>AV$18</v>
      </c>
      <c r="AW592" s="190" t="str">
        <f t="shared" si="708"/>
        <v>AW$18</v>
      </c>
      <c r="AX592" s="190" t="str">
        <f t="shared" si="708"/>
        <v>AX$18</v>
      </c>
      <c r="AY592" s="190" t="str">
        <f t="shared" ref="AY592:CD592" si="709">AY$22</f>
        <v>AY$18</v>
      </c>
      <c r="AZ592" s="190" t="str">
        <f t="shared" si="709"/>
        <v>AZ$18</v>
      </c>
      <c r="BA592" s="190" t="str">
        <f t="shared" si="709"/>
        <v>BA$18</v>
      </c>
      <c r="BB592" s="190" t="str">
        <f t="shared" si="709"/>
        <v>BB$18</v>
      </c>
      <c r="BC592" s="190" t="str">
        <f t="shared" si="709"/>
        <v>BC$18</v>
      </c>
      <c r="BD592" s="190" t="str">
        <f t="shared" si="709"/>
        <v>BD$18</v>
      </c>
      <c r="BE592" s="190" t="str">
        <f t="shared" si="709"/>
        <v>BE$18</v>
      </c>
      <c r="BF592" s="190" t="str">
        <f t="shared" si="709"/>
        <v>BF$18</v>
      </c>
      <c r="BG592" s="190" t="str">
        <f t="shared" si="709"/>
        <v>BG$18</v>
      </c>
      <c r="BH592" s="190" t="str">
        <f t="shared" si="709"/>
        <v>BH$18</v>
      </c>
      <c r="BI592" s="190" t="str">
        <f t="shared" si="709"/>
        <v>BI$18</v>
      </c>
      <c r="BJ592" s="190" t="str">
        <f t="shared" si="709"/>
        <v>BJ$18</v>
      </c>
      <c r="BK592" s="190" t="str">
        <f t="shared" si="709"/>
        <v>BK$18</v>
      </c>
      <c r="BL592" s="190" t="str">
        <f t="shared" si="709"/>
        <v>BL$18</v>
      </c>
      <c r="BM592" s="190" t="str">
        <f t="shared" si="709"/>
        <v>BM$18</v>
      </c>
      <c r="BN592" s="190" t="str">
        <f t="shared" si="709"/>
        <v>BN$18</v>
      </c>
      <c r="BO592" s="190" t="str">
        <f t="shared" si="709"/>
        <v>BO$18</v>
      </c>
      <c r="BP592" s="190" t="str">
        <f t="shared" si="709"/>
        <v>BP$18</v>
      </c>
      <c r="BQ592" s="190" t="str">
        <f t="shared" si="709"/>
        <v>BQ$18</v>
      </c>
      <c r="BR592" s="190" t="str">
        <f t="shared" si="709"/>
        <v>BR$18</v>
      </c>
      <c r="BS592" s="190" t="str">
        <f t="shared" si="709"/>
        <v>BS$18</v>
      </c>
      <c r="BT592" s="190" t="str">
        <f t="shared" si="709"/>
        <v>BT$18</v>
      </c>
      <c r="BU592" s="190" t="str">
        <f t="shared" si="709"/>
        <v>BU$18</v>
      </c>
      <c r="BV592" s="190" t="str">
        <f t="shared" si="709"/>
        <v>BV$18</v>
      </c>
      <c r="BW592" s="190" t="str">
        <f t="shared" si="709"/>
        <v>BW$18</v>
      </c>
      <c r="BX592" s="190" t="str">
        <f t="shared" si="709"/>
        <v>BX$18</v>
      </c>
      <c r="BY592" s="190" t="str">
        <f t="shared" si="709"/>
        <v>BY$18</v>
      </c>
      <c r="BZ592" s="190" t="str">
        <f t="shared" si="709"/>
        <v>BZ$18</v>
      </c>
      <c r="CA592" s="190" t="str">
        <f t="shared" si="709"/>
        <v>CA$18</v>
      </c>
      <c r="CB592" s="190" t="str">
        <f t="shared" si="709"/>
        <v>CB$18</v>
      </c>
      <c r="CC592" s="190" t="str">
        <f t="shared" si="709"/>
        <v>CC$18</v>
      </c>
      <c r="CD592" s="190" t="str">
        <f t="shared" si="709"/>
        <v>CD$18</v>
      </c>
      <c r="CE592" s="190" t="str">
        <f t="shared" ref="CE592:CL592" si="710">CE$22</f>
        <v>CE$18</v>
      </c>
      <c r="CF592" s="190" t="str">
        <f t="shared" si="710"/>
        <v>CF$18</v>
      </c>
      <c r="CG592" s="190" t="str">
        <f t="shared" si="710"/>
        <v>CG$18</v>
      </c>
      <c r="CH592" s="190" t="str">
        <f t="shared" si="710"/>
        <v>CH$18</v>
      </c>
      <c r="CI592" s="190" t="str">
        <f t="shared" si="710"/>
        <v>CI$18</v>
      </c>
      <c r="CJ592" s="190" t="str">
        <f t="shared" si="710"/>
        <v>CJ$18</v>
      </c>
      <c r="CK592" s="190" t="str">
        <f t="shared" si="710"/>
        <v>CK$18</v>
      </c>
      <c r="CL592" s="190" t="str">
        <f t="shared" si="710"/>
        <v>CL$18</v>
      </c>
      <c r="CN592" s="201"/>
      <c r="CO592" s="190" t="str">
        <f t="shared" ref="CO592:DL592" si="711">CO$22</f>
        <v>CO$18</v>
      </c>
      <c r="CP592" s="190" t="str">
        <f t="shared" si="711"/>
        <v>CP$18</v>
      </c>
      <c r="CQ592" s="190" t="str">
        <f t="shared" si="711"/>
        <v>CQ$18</v>
      </c>
      <c r="CR592" s="190" t="str">
        <f t="shared" si="711"/>
        <v>CR$18</v>
      </c>
      <c r="CS592" s="190" t="str">
        <f t="shared" si="711"/>
        <v>CS$18</v>
      </c>
      <c r="CT592" s="190" t="str">
        <f t="shared" si="711"/>
        <v>CT$18</v>
      </c>
      <c r="CU592" s="190" t="str">
        <f t="shared" si="711"/>
        <v>CU$18</v>
      </c>
      <c r="CV592" s="190" t="str">
        <f t="shared" si="711"/>
        <v>CV$18</v>
      </c>
      <c r="CW592" s="190" t="str">
        <f t="shared" si="711"/>
        <v>CW$18</v>
      </c>
      <c r="CX592" s="190" t="str">
        <f t="shared" si="711"/>
        <v>CX$18</v>
      </c>
      <c r="CY592" s="190" t="str">
        <f t="shared" si="711"/>
        <v>CY$18</v>
      </c>
      <c r="CZ592" s="190" t="str">
        <f t="shared" si="711"/>
        <v>CZ$18</v>
      </c>
      <c r="DA592" s="190" t="str">
        <f t="shared" si="711"/>
        <v>DA$18</v>
      </c>
      <c r="DB592" s="190" t="str">
        <f t="shared" si="711"/>
        <v>DB$18</v>
      </c>
      <c r="DC592" s="190" t="str">
        <f t="shared" si="711"/>
        <v>DC$18</v>
      </c>
      <c r="DD592" s="190" t="str">
        <f t="shared" si="711"/>
        <v>DD$18</v>
      </c>
      <c r="DE592" s="190" t="str">
        <f t="shared" si="711"/>
        <v>DE$18</v>
      </c>
      <c r="DF592" s="190" t="str">
        <f t="shared" si="711"/>
        <v>DF$18</v>
      </c>
      <c r="DG592" s="190" t="str">
        <f t="shared" si="711"/>
        <v>DG$18</v>
      </c>
      <c r="DH592" s="190" t="str">
        <f t="shared" si="711"/>
        <v>DH$18</v>
      </c>
      <c r="DI592" s="190" t="str">
        <f t="shared" si="711"/>
        <v>DI$18</v>
      </c>
      <c r="DJ592" s="190" t="str">
        <f t="shared" si="711"/>
        <v>DJ$18</v>
      </c>
      <c r="DK592" s="190" t="str">
        <f t="shared" si="711"/>
        <v>DK$18</v>
      </c>
      <c r="DL592" s="190" t="str">
        <f t="shared" si="711"/>
        <v>DL$18</v>
      </c>
    </row>
    <row r="593" spans="1:116" x14ac:dyDescent="0.4">
      <c r="A593" s="174"/>
      <c r="E593" s="8"/>
      <c r="G593" s="175" t="s">
        <v>464</v>
      </c>
      <c r="H593" s="200"/>
      <c r="I593" s="201"/>
      <c r="J593" s="201"/>
      <c r="K593" s="202"/>
      <c r="L593" s="202"/>
      <c r="M593" s="202"/>
      <c r="N593" s="202"/>
      <c r="O593" s="202"/>
      <c r="P593" s="202"/>
      <c r="R593" s="202"/>
      <c r="S593" s="190" t="str">
        <f t="shared" ref="S593:AX593" si="712">S$23</f>
        <v>S$19</v>
      </c>
      <c r="T593" s="190" t="str">
        <f t="shared" si="712"/>
        <v>T$19</v>
      </c>
      <c r="U593" s="190" t="str">
        <f t="shared" si="712"/>
        <v>U$19</v>
      </c>
      <c r="V593" s="190" t="str">
        <f t="shared" si="712"/>
        <v>V$19</v>
      </c>
      <c r="W593" s="190" t="str">
        <f t="shared" si="712"/>
        <v>W$19</v>
      </c>
      <c r="X593" s="190" t="str">
        <f t="shared" si="712"/>
        <v>X$19</v>
      </c>
      <c r="Y593" s="190" t="str">
        <f t="shared" si="712"/>
        <v>Y$19</v>
      </c>
      <c r="Z593" s="190" t="str">
        <f t="shared" si="712"/>
        <v>Z$19</v>
      </c>
      <c r="AA593" s="190" t="str">
        <f t="shared" si="712"/>
        <v>AA$19</v>
      </c>
      <c r="AB593" s="190" t="str">
        <f t="shared" si="712"/>
        <v>AB$19</v>
      </c>
      <c r="AC593" s="190" t="str">
        <f t="shared" si="712"/>
        <v>AC$19</v>
      </c>
      <c r="AD593" s="190" t="str">
        <f t="shared" si="712"/>
        <v>AD$19</v>
      </c>
      <c r="AE593" s="190" t="str">
        <f t="shared" si="712"/>
        <v>AE$19</v>
      </c>
      <c r="AF593" s="190" t="str">
        <f t="shared" si="712"/>
        <v>AF$19</v>
      </c>
      <c r="AG593" s="190" t="str">
        <f t="shared" si="712"/>
        <v>AG$19</v>
      </c>
      <c r="AH593" s="190" t="str">
        <f t="shared" si="712"/>
        <v>AH$19</v>
      </c>
      <c r="AI593" s="190" t="str">
        <f t="shared" si="712"/>
        <v>AI$19</v>
      </c>
      <c r="AJ593" s="190" t="str">
        <f t="shared" si="712"/>
        <v>AJ$19</v>
      </c>
      <c r="AK593" s="190" t="str">
        <f t="shared" si="712"/>
        <v>AK$19</v>
      </c>
      <c r="AL593" s="190" t="str">
        <f t="shared" si="712"/>
        <v>AL$19</v>
      </c>
      <c r="AM593" s="190" t="str">
        <f t="shared" si="712"/>
        <v>AM$19</v>
      </c>
      <c r="AN593" s="190" t="str">
        <f t="shared" si="712"/>
        <v>AN$19</v>
      </c>
      <c r="AO593" s="190" t="str">
        <f t="shared" si="712"/>
        <v>AO$19</v>
      </c>
      <c r="AP593" s="190" t="str">
        <f t="shared" si="712"/>
        <v>AP$19</v>
      </c>
      <c r="AQ593" s="190" t="str">
        <f t="shared" si="712"/>
        <v>AQ$19</v>
      </c>
      <c r="AR593" s="190" t="str">
        <f t="shared" si="712"/>
        <v>AR$19</v>
      </c>
      <c r="AS593" s="190" t="str">
        <f t="shared" si="712"/>
        <v>AS$19</v>
      </c>
      <c r="AT593" s="190" t="str">
        <f t="shared" si="712"/>
        <v>AT$19</v>
      </c>
      <c r="AU593" s="190" t="str">
        <f t="shared" si="712"/>
        <v>AU$19</v>
      </c>
      <c r="AV593" s="190" t="str">
        <f t="shared" si="712"/>
        <v>AV$19</v>
      </c>
      <c r="AW593" s="190" t="str">
        <f t="shared" si="712"/>
        <v>AW$19</v>
      </c>
      <c r="AX593" s="190" t="str">
        <f t="shared" si="712"/>
        <v>AX$19</v>
      </c>
      <c r="AY593" s="190" t="str">
        <f t="shared" ref="AY593:CD593" si="713">AY$23</f>
        <v>AY$19</v>
      </c>
      <c r="AZ593" s="190" t="str">
        <f t="shared" si="713"/>
        <v>AZ$19</v>
      </c>
      <c r="BA593" s="190" t="str">
        <f t="shared" si="713"/>
        <v>BA$19</v>
      </c>
      <c r="BB593" s="190" t="str">
        <f t="shared" si="713"/>
        <v>BB$19</v>
      </c>
      <c r="BC593" s="190" t="str">
        <f t="shared" si="713"/>
        <v>BC$19</v>
      </c>
      <c r="BD593" s="190" t="str">
        <f t="shared" si="713"/>
        <v>BD$19</v>
      </c>
      <c r="BE593" s="190" t="str">
        <f t="shared" si="713"/>
        <v>BE$19</v>
      </c>
      <c r="BF593" s="190" t="str">
        <f t="shared" si="713"/>
        <v>BF$19</v>
      </c>
      <c r="BG593" s="190" t="str">
        <f t="shared" si="713"/>
        <v>BG$19</v>
      </c>
      <c r="BH593" s="190" t="str">
        <f t="shared" si="713"/>
        <v>BH$19</v>
      </c>
      <c r="BI593" s="190" t="str">
        <f t="shared" si="713"/>
        <v>BI$19</v>
      </c>
      <c r="BJ593" s="190" t="str">
        <f t="shared" si="713"/>
        <v>BJ$19</v>
      </c>
      <c r="BK593" s="190" t="str">
        <f t="shared" si="713"/>
        <v>BK$19</v>
      </c>
      <c r="BL593" s="190" t="str">
        <f t="shared" si="713"/>
        <v>BL$19</v>
      </c>
      <c r="BM593" s="190" t="str">
        <f t="shared" si="713"/>
        <v>BM$19</v>
      </c>
      <c r="BN593" s="190" t="str">
        <f t="shared" si="713"/>
        <v>BN$19</v>
      </c>
      <c r="BO593" s="190" t="str">
        <f t="shared" si="713"/>
        <v>BO$19</v>
      </c>
      <c r="BP593" s="190" t="str">
        <f t="shared" si="713"/>
        <v>BP$19</v>
      </c>
      <c r="BQ593" s="190" t="str">
        <f t="shared" si="713"/>
        <v>BQ$19</v>
      </c>
      <c r="BR593" s="190" t="str">
        <f t="shared" si="713"/>
        <v>BR$19</v>
      </c>
      <c r="BS593" s="190" t="str">
        <f t="shared" si="713"/>
        <v>BS$19</v>
      </c>
      <c r="BT593" s="190" t="str">
        <f t="shared" si="713"/>
        <v>BT$19</v>
      </c>
      <c r="BU593" s="190" t="str">
        <f t="shared" si="713"/>
        <v>BU$19</v>
      </c>
      <c r="BV593" s="190" t="str">
        <f t="shared" si="713"/>
        <v>BV$19</v>
      </c>
      <c r="BW593" s="190" t="str">
        <f t="shared" si="713"/>
        <v>BW$19</v>
      </c>
      <c r="BX593" s="190" t="str">
        <f t="shared" si="713"/>
        <v>BX$19</v>
      </c>
      <c r="BY593" s="190" t="str">
        <f t="shared" si="713"/>
        <v>BY$19</v>
      </c>
      <c r="BZ593" s="190" t="str">
        <f t="shared" si="713"/>
        <v>BZ$19</v>
      </c>
      <c r="CA593" s="190" t="str">
        <f t="shared" si="713"/>
        <v>CA$19</v>
      </c>
      <c r="CB593" s="190" t="str">
        <f t="shared" si="713"/>
        <v>CB$19</v>
      </c>
      <c r="CC593" s="190" t="str">
        <f t="shared" si="713"/>
        <v>CC$19</v>
      </c>
      <c r="CD593" s="190" t="str">
        <f t="shared" si="713"/>
        <v>CD$19</v>
      </c>
      <c r="CE593" s="190" t="str">
        <f t="shared" ref="CE593:CL593" si="714">CE$23</f>
        <v>CE$19</v>
      </c>
      <c r="CF593" s="190" t="str">
        <f t="shared" si="714"/>
        <v>CF$19</v>
      </c>
      <c r="CG593" s="190" t="str">
        <f t="shared" si="714"/>
        <v>CG$19</v>
      </c>
      <c r="CH593" s="190" t="str">
        <f t="shared" si="714"/>
        <v>CH$19</v>
      </c>
      <c r="CI593" s="190" t="str">
        <f t="shared" si="714"/>
        <v>CI$19</v>
      </c>
      <c r="CJ593" s="190" t="str">
        <f t="shared" si="714"/>
        <v>CJ$19</v>
      </c>
      <c r="CK593" s="190" t="str">
        <f t="shared" si="714"/>
        <v>CK$19</v>
      </c>
      <c r="CL593" s="190" t="str">
        <f t="shared" si="714"/>
        <v>CL$19</v>
      </c>
      <c r="CN593" s="201"/>
      <c r="CO593" s="190" t="str">
        <f t="shared" ref="CO593:DL593" si="715">CO$23</f>
        <v>CO$19</v>
      </c>
      <c r="CP593" s="190" t="str">
        <f t="shared" si="715"/>
        <v>CP$19</v>
      </c>
      <c r="CQ593" s="190" t="str">
        <f t="shared" si="715"/>
        <v>CQ$19</v>
      </c>
      <c r="CR593" s="190" t="str">
        <f t="shared" si="715"/>
        <v>CR$19</v>
      </c>
      <c r="CS593" s="190" t="str">
        <f t="shared" si="715"/>
        <v>CS$19</v>
      </c>
      <c r="CT593" s="190" t="str">
        <f t="shared" si="715"/>
        <v>CT$19</v>
      </c>
      <c r="CU593" s="190" t="str">
        <f t="shared" si="715"/>
        <v>CU$19</v>
      </c>
      <c r="CV593" s="190" t="str">
        <f t="shared" si="715"/>
        <v>CV$19</v>
      </c>
      <c r="CW593" s="190" t="str">
        <f t="shared" si="715"/>
        <v>CW$19</v>
      </c>
      <c r="CX593" s="190" t="str">
        <f t="shared" si="715"/>
        <v>CX$19</v>
      </c>
      <c r="CY593" s="190" t="str">
        <f t="shared" si="715"/>
        <v>CY$19</v>
      </c>
      <c r="CZ593" s="190" t="str">
        <f t="shared" si="715"/>
        <v>CZ$19</v>
      </c>
      <c r="DA593" s="190" t="str">
        <f t="shared" si="715"/>
        <v>DA$19</v>
      </c>
      <c r="DB593" s="190" t="str">
        <f t="shared" si="715"/>
        <v>DB$19</v>
      </c>
      <c r="DC593" s="190" t="str">
        <f t="shared" si="715"/>
        <v>DC$19</v>
      </c>
      <c r="DD593" s="190" t="str">
        <f t="shared" si="715"/>
        <v>DD$19</v>
      </c>
      <c r="DE593" s="190" t="str">
        <f t="shared" si="715"/>
        <v>DE$19</v>
      </c>
      <c r="DF593" s="190" t="str">
        <f t="shared" si="715"/>
        <v>DF$19</v>
      </c>
      <c r="DG593" s="190" t="str">
        <f t="shared" si="715"/>
        <v>DG$19</v>
      </c>
      <c r="DH593" s="190" t="str">
        <f t="shared" si="715"/>
        <v>DH$19</v>
      </c>
      <c r="DI593" s="190" t="str">
        <f t="shared" si="715"/>
        <v>DI$19</v>
      </c>
      <c r="DJ593" s="190" t="str">
        <f t="shared" si="715"/>
        <v>DJ$19</v>
      </c>
      <c r="DK593" s="190" t="str">
        <f t="shared" si="715"/>
        <v>DK$19</v>
      </c>
      <c r="DL593" s="190" t="str">
        <f t="shared" si="715"/>
        <v>DL$19</v>
      </c>
    </row>
    <row r="594" spans="1:116" x14ac:dyDescent="0.4">
      <c r="A594" s="31" t="s">
        <v>218</v>
      </c>
      <c r="B594" s="31" t="s">
        <v>81</v>
      </c>
      <c r="C594" s="31"/>
      <c r="D594" t="s">
        <v>759</v>
      </c>
      <c r="E594" s="8" t="str">
        <f t="shared" ref="E594:E597" si="716">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6"/>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6"/>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6"/>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7">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7"/>
        <v>599 SALES-PR</v>
      </c>
      <c r="F599" s="27"/>
      <c r="G599" s="127" t="str">
        <f>"# of "&amp;G602&amp;"s sold"</f>
        <v># of units sold</v>
      </c>
      <c r="H599" s="31"/>
      <c r="I599" s="73"/>
      <c r="J599" s="73"/>
      <c r="K599" s="38">
        <f t="shared" ref="K599:P599" ca="1" si="718">SUMIF($3:$3,K$2,599:599)</f>
        <v>6000</v>
      </c>
      <c r="L599" s="38">
        <f t="shared" ca="1" si="718"/>
        <v>6000</v>
      </c>
      <c r="M599" s="38">
        <f t="shared" ca="1" si="718"/>
        <v>6000</v>
      </c>
      <c r="N599" s="38">
        <f t="shared" ca="1" si="718"/>
        <v>6000</v>
      </c>
      <c r="O599" s="38">
        <f t="shared" ca="1" si="718"/>
        <v>6000</v>
      </c>
      <c r="P599" s="38">
        <f t="shared" ca="1" si="718"/>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9">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20">G588</f>
        <v>Primary revenue driver</v>
      </c>
      <c r="H603" s="31"/>
      <c r="I603" s="73"/>
      <c r="J603" s="73"/>
      <c r="K603" s="58"/>
      <c r="L603" s="58"/>
      <c r="M603" s="58"/>
      <c r="N603" s="58"/>
      <c r="O603" s="58"/>
      <c r="P603" s="58"/>
      <c r="R603" s="33"/>
      <c r="S603" s="179" t="str">
        <f t="shared" ref="S603:AX603" si="721">S588</f>
        <v>S$16</v>
      </c>
      <c r="T603" s="179" t="str">
        <f t="shared" si="721"/>
        <v>T$16</v>
      </c>
      <c r="U603" s="179" t="str">
        <f t="shared" si="721"/>
        <v>U$16</v>
      </c>
      <c r="V603" s="179" t="str">
        <f t="shared" si="721"/>
        <v>V$16</v>
      </c>
      <c r="W603" s="179" t="str">
        <f t="shared" si="721"/>
        <v>W$16</v>
      </c>
      <c r="X603" s="179" t="str">
        <f t="shared" si="721"/>
        <v>X$16</v>
      </c>
      <c r="Y603" s="179" t="str">
        <f t="shared" si="721"/>
        <v>Y$16</v>
      </c>
      <c r="Z603" s="179" t="str">
        <f t="shared" si="721"/>
        <v>Z$16</v>
      </c>
      <c r="AA603" s="179" t="str">
        <f t="shared" si="721"/>
        <v>AA$16</v>
      </c>
      <c r="AB603" s="179" t="str">
        <f t="shared" si="721"/>
        <v>AB$16</v>
      </c>
      <c r="AC603" s="179" t="str">
        <f t="shared" si="721"/>
        <v>AC$16</v>
      </c>
      <c r="AD603" s="179" t="str">
        <f t="shared" si="721"/>
        <v>AD$16</v>
      </c>
      <c r="AE603" s="179" t="str">
        <f t="shared" si="721"/>
        <v>AE$16</v>
      </c>
      <c r="AF603" s="179" t="str">
        <f t="shared" si="721"/>
        <v>AF$16</v>
      </c>
      <c r="AG603" s="179" t="str">
        <f t="shared" si="721"/>
        <v>AG$16</v>
      </c>
      <c r="AH603" s="179" t="str">
        <f t="shared" si="721"/>
        <v>AH$16</v>
      </c>
      <c r="AI603" s="179" t="str">
        <f t="shared" si="721"/>
        <v>AI$16</v>
      </c>
      <c r="AJ603" s="179" t="str">
        <f t="shared" si="721"/>
        <v>AJ$16</v>
      </c>
      <c r="AK603" s="179" t="str">
        <f t="shared" si="721"/>
        <v>AK$16</v>
      </c>
      <c r="AL603" s="179" t="str">
        <f t="shared" si="721"/>
        <v>AL$16</v>
      </c>
      <c r="AM603" s="179" t="str">
        <f t="shared" si="721"/>
        <v>AM$16</v>
      </c>
      <c r="AN603" s="179" t="str">
        <f t="shared" si="721"/>
        <v>AN$16</v>
      </c>
      <c r="AO603" s="179" t="str">
        <f t="shared" si="721"/>
        <v>AO$16</v>
      </c>
      <c r="AP603" s="179" t="str">
        <f t="shared" si="721"/>
        <v>AP$16</v>
      </c>
      <c r="AQ603" s="179" t="str">
        <f t="shared" si="721"/>
        <v>AQ$16</v>
      </c>
      <c r="AR603" s="179" t="str">
        <f t="shared" si="721"/>
        <v>AR$16</v>
      </c>
      <c r="AS603" s="179" t="str">
        <f t="shared" si="721"/>
        <v>AS$16</v>
      </c>
      <c r="AT603" s="179" t="str">
        <f t="shared" si="721"/>
        <v>AT$16</v>
      </c>
      <c r="AU603" s="179" t="str">
        <f t="shared" si="721"/>
        <v>AU$16</v>
      </c>
      <c r="AV603" s="179" t="str">
        <f t="shared" si="721"/>
        <v>AV$16</v>
      </c>
      <c r="AW603" s="179" t="str">
        <f t="shared" si="721"/>
        <v>AW$16</v>
      </c>
      <c r="AX603" s="179" t="str">
        <f t="shared" si="721"/>
        <v>AX$16</v>
      </c>
      <c r="AY603" s="179" t="str">
        <f t="shared" ref="AY603:CD603" si="722">AY588</f>
        <v>AY$16</v>
      </c>
      <c r="AZ603" s="179" t="str">
        <f t="shared" si="722"/>
        <v>AZ$16</v>
      </c>
      <c r="BA603" s="179" t="str">
        <f t="shared" si="722"/>
        <v>BA$16</v>
      </c>
      <c r="BB603" s="179" t="str">
        <f t="shared" si="722"/>
        <v>BB$16</v>
      </c>
      <c r="BC603" s="179" t="str">
        <f t="shared" si="722"/>
        <v>BC$16</v>
      </c>
      <c r="BD603" s="179" t="str">
        <f t="shared" si="722"/>
        <v>BD$16</v>
      </c>
      <c r="BE603" s="179" t="str">
        <f t="shared" si="722"/>
        <v>BE$16</v>
      </c>
      <c r="BF603" s="179" t="str">
        <f t="shared" si="722"/>
        <v>BF$16</v>
      </c>
      <c r="BG603" s="179" t="str">
        <f t="shared" si="722"/>
        <v>BG$16</v>
      </c>
      <c r="BH603" s="179" t="str">
        <f t="shared" si="722"/>
        <v>BH$16</v>
      </c>
      <c r="BI603" s="179" t="str">
        <f t="shared" si="722"/>
        <v>BI$16</v>
      </c>
      <c r="BJ603" s="179" t="str">
        <f t="shared" si="722"/>
        <v>BJ$16</v>
      </c>
      <c r="BK603" s="179" t="str">
        <f t="shared" si="722"/>
        <v>BK$16</v>
      </c>
      <c r="BL603" s="179" t="str">
        <f t="shared" si="722"/>
        <v>BL$16</v>
      </c>
      <c r="BM603" s="179" t="str">
        <f t="shared" si="722"/>
        <v>BM$16</v>
      </c>
      <c r="BN603" s="179" t="str">
        <f t="shared" si="722"/>
        <v>BN$16</v>
      </c>
      <c r="BO603" s="179" t="str">
        <f t="shared" si="722"/>
        <v>BO$16</v>
      </c>
      <c r="BP603" s="179" t="str">
        <f t="shared" si="722"/>
        <v>BP$16</v>
      </c>
      <c r="BQ603" s="179" t="str">
        <f t="shared" si="722"/>
        <v>BQ$16</v>
      </c>
      <c r="BR603" s="179" t="str">
        <f t="shared" si="722"/>
        <v>BR$16</v>
      </c>
      <c r="BS603" s="179" t="str">
        <f t="shared" si="722"/>
        <v>BS$16</v>
      </c>
      <c r="BT603" s="179" t="str">
        <f t="shared" si="722"/>
        <v>BT$16</v>
      </c>
      <c r="BU603" s="179" t="str">
        <f t="shared" si="722"/>
        <v>BU$16</v>
      </c>
      <c r="BV603" s="179" t="str">
        <f t="shared" si="722"/>
        <v>BV$16</v>
      </c>
      <c r="BW603" s="179" t="str">
        <f t="shared" si="722"/>
        <v>BW$16</v>
      </c>
      <c r="BX603" s="179" t="str">
        <f t="shared" si="722"/>
        <v>BX$16</v>
      </c>
      <c r="BY603" s="179" t="str">
        <f t="shared" si="722"/>
        <v>BY$16</v>
      </c>
      <c r="BZ603" s="179" t="str">
        <f t="shared" si="722"/>
        <v>BZ$16</v>
      </c>
      <c r="CA603" s="179" t="str">
        <f t="shared" si="722"/>
        <v>CA$16</v>
      </c>
      <c r="CB603" s="179" t="str">
        <f t="shared" si="722"/>
        <v>CB$16</v>
      </c>
      <c r="CC603" s="179" t="str">
        <f t="shared" si="722"/>
        <v>CC$16</v>
      </c>
      <c r="CD603" s="179" t="str">
        <f t="shared" si="722"/>
        <v>CD$16</v>
      </c>
      <c r="CE603" s="179" t="str">
        <f t="shared" ref="CE603:CL603" si="723">CE588</f>
        <v>CE$16</v>
      </c>
      <c r="CF603" s="179" t="str">
        <f t="shared" si="723"/>
        <v>CF$16</v>
      </c>
      <c r="CG603" s="179" t="str">
        <f t="shared" si="723"/>
        <v>CG$16</v>
      </c>
      <c r="CH603" s="179" t="str">
        <f t="shared" si="723"/>
        <v>CH$16</v>
      </c>
      <c r="CI603" s="179" t="str">
        <f t="shared" si="723"/>
        <v>CI$16</v>
      </c>
      <c r="CJ603" s="179" t="str">
        <f t="shared" si="723"/>
        <v>CJ$16</v>
      </c>
      <c r="CK603" s="179" t="str">
        <f t="shared" si="723"/>
        <v>CK$16</v>
      </c>
      <c r="CL603" s="179" t="str">
        <f t="shared" si="723"/>
        <v>CL$16</v>
      </c>
      <c r="CN603" s="73"/>
      <c r="CO603" s="179" t="str">
        <f t="shared" ref="CO603:DK603" si="724">CO588</f>
        <v>CO$16</v>
      </c>
      <c r="CP603" s="179" t="str">
        <f t="shared" si="724"/>
        <v>CP$16</v>
      </c>
      <c r="CQ603" s="179" t="str">
        <f t="shared" si="724"/>
        <v>CQ$16</v>
      </c>
      <c r="CR603" s="179" t="str">
        <f t="shared" si="724"/>
        <v>CR$16</v>
      </c>
      <c r="CS603" s="179" t="str">
        <f t="shared" si="724"/>
        <v>CS$16</v>
      </c>
      <c r="CT603" s="179" t="str">
        <f t="shared" si="724"/>
        <v>CT$16</v>
      </c>
      <c r="CU603" s="179" t="str">
        <f t="shared" si="724"/>
        <v>CU$16</v>
      </c>
      <c r="CV603" s="179" t="str">
        <f t="shared" si="724"/>
        <v>CV$16</v>
      </c>
      <c r="CW603" s="179" t="str">
        <f t="shared" si="724"/>
        <v>CW$16</v>
      </c>
      <c r="CX603" s="179" t="str">
        <f t="shared" si="724"/>
        <v>CX$16</v>
      </c>
      <c r="CY603" s="179" t="str">
        <f t="shared" si="724"/>
        <v>CY$16</v>
      </c>
      <c r="CZ603" s="179" t="str">
        <f t="shared" si="724"/>
        <v>CZ$16</v>
      </c>
      <c r="DA603" s="179" t="str">
        <f t="shared" si="724"/>
        <v>DA$16</v>
      </c>
      <c r="DB603" s="179" t="str">
        <f t="shared" si="724"/>
        <v>DB$16</v>
      </c>
      <c r="DC603" s="179" t="str">
        <f t="shared" si="724"/>
        <v>DC$16</v>
      </c>
      <c r="DD603" s="179" t="str">
        <f t="shared" si="724"/>
        <v>DD$16</v>
      </c>
      <c r="DE603" s="179" t="str">
        <f t="shared" si="724"/>
        <v>DE$16</v>
      </c>
      <c r="DF603" s="179" t="str">
        <f t="shared" si="724"/>
        <v>DF$16</v>
      </c>
      <c r="DG603" s="179" t="str">
        <f t="shared" si="724"/>
        <v>DG$16</v>
      </c>
      <c r="DH603" s="179" t="str">
        <f t="shared" si="724"/>
        <v>DH$16</v>
      </c>
      <c r="DI603" s="179" t="str">
        <f t="shared" si="724"/>
        <v>DI$16</v>
      </c>
      <c r="DJ603" s="179" t="str">
        <f t="shared" si="724"/>
        <v>DJ$16</v>
      </c>
      <c r="DK603" s="179" t="str">
        <f t="shared" si="724"/>
        <v>DK$16</v>
      </c>
      <c r="DL603" s="179" t="str">
        <f t="shared" ref="DL603" si="725">DL588</f>
        <v>DL$16</v>
      </c>
    </row>
    <row r="604" spans="1:116" x14ac:dyDescent="0.4">
      <c r="A604" s="3"/>
      <c r="B604" t="s">
        <v>332</v>
      </c>
      <c r="D604" t="s">
        <v>759</v>
      </c>
      <c r="E604" s="8" t="str">
        <f>ROW()&amp;" "&amp;D604</f>
        <v>604 SALES-PR</v>
      </c>
      <c r="G604" s="89" t="str">
        <f t="shared" si="720"/>
        <v>Primary volume driver</v>
      </c>
      <c r="H604" s="208"/>
      <c r="I604" s="209"/>
      <c r="J604" s="209"/>
      <c r="K604" s="217"/>
      <c r="L604" s="217"/>
      <c r="M604" s="217"/>
      <c r="N604" s="217"/>
      <c r="O604" s="217"/>
      <c r="P604" s="217"/>
      <c r="R604" s="218"/>
      <c r="S604" s="212" t="str">
        <f t="shared" ref="S604:AX604" si="726">ADDRESS(ROW(S599),COLUMN(S599),2)</f>
        <v>S$599</v>
      </c>
      <c r="T604" s="212" t="str">
        <f t="shared" si="726"/>
        <v>T$599</v>
      </c>
      <c r="U604" s="212" t="str">
        <f t="shared" si="726"/>
        <v>U$599</v>
      </c>
      <c r="V604" s="212" t="str">
        <f t="shared" si="726"/>
        <v>V$599</v>
      </c>
      <c r="W604" s="212" t="str">
        <f t="shared" si="726"/>
        <v>W$599</v>
      </c>
      <c r="X604" s="212" t="str">
        <f t="shared" si="726"/>
        <v>X$599</v>
      </c>
      <c r="Y604" s="212" t="str">
        <f t="shared" si="726"/>
        <v>Y$599</v>
      </c>
      <c r="Z604" s="212" t="str">
        <f t="shared" si="726"/>
        <v>Z$599</v>
      </c>
      <c r="AA604" s="212" t="str">
        <f t="shared" si="726"/>
        <v>AA$599</v>
      </c>
      <c r="AB604" s="212" t="str">
        <f t="shared" si="726"/>
        <v>AB$599</v>
      </c>
      <c r="AC604" s="212" t="str">
        <f t="shared" si="726"/>
        <v>AC$599</v>
      </c>
      <c r="AD604" s="212" t="str">
        <f t="shared" si="726"/>
        <v>AD$599</v>
      </c>
      <c r="AE604" s="212" t="str">
        <f t="shared" si="726"/>
        <v>AE$599</v>
      </c>
      <c r="AF604" s="212" t="str">
        <f t="shared" si="726"/>
        <v>AF$599</v>
      </c>
      <c r="AG604" s="212" t="str">
        <f t="shared" si="726"/>
        <v>AG$599</v>
      </c>
      <c r="AH604" s="212" t="str">
        <f t="shared" si="726"/>
        <v>AH$599</v>
      </c>
      <c r="AI604" s="212" t="str">
        <f t="shared" si="726"/>
        <v>AI$599</v>
      </c>
      <c r="AJ604" s="212" t="str">
        <f t="shared" si="726"/>
        <v>AJ$599</v>
      </c>
      <c r="AK604" s="212" t="str">
        <f t="shared" si="726"/>
        <v>AK$599</v>
      </c>
      <c r="AL604" s="212" t="str">
        <f t="shared" si="726"/>
        <v>AL$599</v>
      </c>
      <c r="AM604" s="212" t="str">
        <f t="shared" si="726"/>
        <v>AM$599</v>
      </c>
      <c r="AN604" s="212" t="str">
        <f t="shared" si="726"/>
        <v>AN$599</v>
      </c>
      <c r="AO604" s="212" t="str">
        <f t="shared" si="726"/>
        <v>AO$599</v>
      </c>
      <c r="AP604" s="212" t="str">
        <f t="shared" si="726"/>
        <v>AP$599</v>
      </c>
      <c r="AQ604" s="212" t="str">
        <f t="shared" si="726"/>
        <v>AQ$599</v>
      </c>
      <c r="AR604" s="212" t="str">
        <f t="shared" si="726"/>
        <v>AR$599</v>
      </c>
      <c r="AS604" s="212" t="str">
        <f t="shared" si="726"/>
        <v>AS$599</v>
      </c>
      <c r="AT604" s="212" t="str">
        <f t="shared" si="726"/>
        <v>AT$599</v>
      </c>
      <c r="AU604" s="212" t="str">
        <f t="shared" si="726"/>
        <v>AU$599</v>
      </c>
      <c r="AV604" s="212" t="str">
        <f t="shared" si="726"/>
        <v>AV$599</v>
      </c>
      <c r="AW604" s="212" t="str">
        <f t="shared" si="726"/>
        <v>AW$599</v>
      </c>
      <c r="AX604" s="212" t="str">
        <f t="shared" si="726"/>
        <v>AX$599</v>
      </c>
      <c r="AY604" s="212" t="str">
        <f t="shared" ref="AY604:CD604" si="727">ADDRESS(ROW(AY599),COLUMN(AY599),2)</f>
        <v>AY$599</v>
      </c>
      <c r="AZ604" s="212" t="str">
        <f t="shared" si="727"/>
        <v>AZ$599</v>
      </c>
      <c r="BA604" s="212" t="str">
        <f t="shared" si="727"/>
        <v>BA$599</v>
      </c>
      <c r="BB604" s="212" t="str">
        <f t="shared" si="727"/>
        <v>BB$599</v>
      </c>
      <c r="BC604" s="212" t="str">
        <f t="shared" si="727"/>
        <v>BC$599</v>
      </c>
      <c r="BD604" s="212" t="str">
        <f t="shared" si="727"/>
        <v>BD$599</v>
      </c>
      <c r="BE604" s="212" t="str">
        <f t="shared" si="727"/>
        <v>BE$599</v>
      </c>
      <c r="BF604" s="212" t="str">
        <f t="shared" si="727"/>
        <v>BF$599</v>
      </c>
      <c r="BG604" s="212" t="str">
        <f t="shared" si="727"/>
        <v>BG$599</v>
      </c>
      <c r="BH604" s="212" t="str">
        <f t="shared" si="727"/>
        <v>BH$599</v>
      </c>
      <c r="BI604" s="212" t="str">
        <f t="shared" si="727"/>
        <v>BI$599</v>
      </c>
      <c r="BJ604" s="212" t="str">
        <f t="shared" si="727"/>
        <v>BJ$599</v>
      </c>
      <c r="BK604" s="212" t="str">
        <f t="shared" si="727"/>
        <v>BK$599</v>
      </c>
      <c r="BL604" s="212" t="str">
        <f t="shared" si="727"/>
        <v>BL$599</v>
      </c>
      <c r="BM604" s="212" t="str">
        <f t="shared" si="727"/>
        <v>BM$599</v>
      </c>
      <c r="BN604" s="212" t="str">
        <f t="shared" si="727"/>
        <v>BN$599</v>
      </c>
      <c r="BO604" s="212" t="str">
        <f t="shared" si="727"/>
        <v>BO$599</v>
      </c>
      <c r="BP604" s="212" t="str">
        <f t="shared" si="727"/>
        <v>BP$599</v>
      </c>
      <c r="BQ604" s="212" t="str">
        <f t="shared" si="727"/>
        <v>BQ$599</v>
      </c>
      <c r="BR604" s="212" t="str">
        <f t="shared" si="727"/>
        <v>BR$599</v>
      </c>
      <c r="BS604" s="212" t="str">
        <f t="shared" si="727"/>
        <v>BS$599</v>
      </c>
      <c r="BT604" s="212" t="str">
        <f t="shared" si="727"/>
        <v>BT$599</v>
      </c>
      <c r="BU604" s="212" t="str">
        <f t="shared" si="727"/>
        <v>BU$599</v>
      </c>
      <c r="BV604" s="212" t="str">
        <f t="shared" si="727"/>
        <v>BV$599</v>
      </c>
      <c r="BW604" s="212" t="str">
        <f t="shared" si="727"/>
        <v>BW$599</v>
      </c>
      <c r="BX604" s="212" t="str">
        <f t="shared" si="727"/>
        <v>BX$599</v>
      </c>
      <c r="BY604" s="212" t="str">
        <f t="shared" si="727"/>
        <v>BY$599</v>
      </c>
      <c r="BZ604" s="212" t="str">
        <f t="shared" si="727"/>
        <v>BZ$599</v>
      </c>
      <c r="CA604" s="212" t="str">
        <f t="shared" si="727"/>
        <v>CA$599</v>
      </c>
      <c r="CB604" s="212" t="str">
        <f t="shared" si="727"/>
        <v>CB$599</v>
      </c>
      <c r="CC604" s="212" t="str">
        <f t="shared" si="727"/>
        <v>CC$599</v>
      </c>
      <c r="CD604" s="212" t="str">
        <f t="shared" si="727"/>
        <v>CD$599</v>
      </c>
      <c r="CE604" s="212" t="str">
        <f t="shared" ref="CE604:CL604" si="728">ADDRESS(ROW(CE599),COLUMN(CE599),2)</f>
        <v>CE$599</v>
      </c>
      <c r="CF604" s="212" t="str">
        <f t="shared" si="728"/>
        <v>CF$599</v>
      </c>
      <c r="CG604" s="212" t="str">
        <f t="shared" si="728"/>
        <v>CG$599</v>
      </c>
      <c r="CH604" s="212" t="str">
        <f t="shared" si="728"/>
        <v>CH$599</v>
      </c>
      <c r="CI604" s="212" t="str">
        <f t="shared" si="728"/>
        <v>CI$599</v>
      </c>
      <c r="CJ604" s="212" t="str">
        <f t="shared" si="728"/>
        <v>CJ$599</v>
      </c>
      <c r="CK604" s="212" t="str">
        <f t="shared" si="728"/>
        <v>CK$599</v>
      </c>
      <c r="CL604" s="212" t="str">
        <f t="shared" si="728"/>
        <v>CL$599</v>
      </c>
      <c r="CN604" s="209"/>
      <c r="CO604" s="212" t="str">
        <f t="shared" ref="CO604:DK604" si="729">ADDRESS(ROW(CO599),COLUMN(CO599),2)</f>
        <v>CO$599</v>
      </c>
      <c r="CP604" s="212" t="str">
        <f t="shared" si="729"/>
        <v>CP$599</v>
      </c>
      <c r="CQ604" s="212" t="str">
        <f t="shared" si="729"/>
        <v>CQ$599</v>
      </c>
      <c r="CR604" s="212" t="str">
        <f t="shared" si="729"/>
        <v>CR$599</v>
      </c>
      <c r="CS604" s="212" t="str">
        <f t="shared" si="729"/>
        <v>CS$599</v>
      </c>
      <c r="CT604" s="212" t="str">
        <f t="shared" si="729"/>
        <v>CT$599</v>
      </c>
      <c r="CU604" s="212" t="str">
        <f t="shared" si="729"/>
        <v>CU$599</v>
      </c>
      <c r="CV604" s="212" t="str">
        <f t="shared" si="729"/>
        <v>CV$599</v>
      </c>
      <c r="CW604" s="212" t="str">
        <f t="shared" si="729"/>
        <v>CW$599</v>
      </c>
      <c r="CX604" s="212" t="str">
        <f t="shared" si="729"/>
        <v>CX$599</v>
      </c>
      <c r="CY604" s="212" t="str">
        <f t="shared" si="729"/>
        <v>CY$599</v>
      </c>
      <c r="CZ604" s="212" t="str">
        <f t="shared" si="729"/>
        <v>CZ$599</v>
      </c>
      <c r="DA604" s="212" t="str">
        <f t="shared" si="729"/>
        <v>DA$599</v>
      </c>
      <c r="DB604" s="212" t="str">
        <f t="shared" si="729"/>
        <v>DB$599</v>
      </c>
      <c r="DC604" s="212" t="str">
        <f t="shared" si="729"/>
        <v>DC$599</v>
      </c>
      <c r="DD604" s="212" t="str">
        <f t="shared" si="729"/>
        <v>DD$599</v>
      </c>
      <c r="DE604" s="212" t="str">
        <f t="shared" si="729"/>
        <v>DE$599</v>
      </c>
      <c r="DF604" s="212" t="str">
        <f t="shared" si="729"/>
        <v>DF$599</v>
      </c>
      <c r="DG604" s="212" t="str">
        <f t="shared" si="729"/>
        <v>DG$599</v>
      </c>
      <c r="DH604" s="212" t="str">
        <f t="shared" si="729"/>
        <v>DH$599</v>
      </c>
      <c r="DI604" s="212" t="str">
        <f t="shared" si="729"/>
        <v>DI$599</v>
      </c>
      <c r="DJ604" s="212" t="str">
        <f t="shared" si="729"/>
        <v>DJ$599</v>
      </c>
      <c r="DK604" s="212" t="str">
        <f t="shared" si="729"/>
        <v>DK$599</v>
      </c>
      <c r="DL604" s="212" t="str">
        <f t="shared" ref="DL604" si="730">ADDRESS(ROW(DL599),COLUMN(DL599),2)</f>
        <v>DL$599</v>
      </c>
    </row>
    <row r="605" spans="1:116" x14ac:dyDescent="0.4">
      <c r="B605" t="s">
        <v>332</v>
      </c>
      <c r="D605" t="s">
        <v>759</v>
      </c>
      <c r="E605" s="8" t="str">
        <f t="shared" ref="E605:E608" si="731">ROW()&amp;" "&amp;D605</f>
        <v>605 SALES-PR</v>
      </c>
      <c r="G605" s="8" t="str">
        <f t="shared" si="720"/>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2">ROW()&amp;" "&amp;D606</f>
        <v>606 SALES-PR</v>
      </c>
      <c r="G606" s="8" t="str">
        <f t="shared" si="720"/>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2"/>
        <v>607 SALES-PR</v>
      </c>
      <c r="G607" s="8" t="str">
        <f t="shared" si="720"/>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31"/>
        <v>608 SALES-PR</v>
      </c>
      <c r="G608" s="8" t="str">
        <f t="shared" si="720"/>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3">S$20</f>
        <v>S$16</v>
      </c>
      <c r="T612" s="199" t="str">
        <f t="shared" si="733"/>
        <v>T$16</v>
      </c>
      <c r="U612" s="199" t="str">
        <f t="shared" si="733"/>
        <v>U$16</v>
      </c>
      <c r="V612" s="199" t="str">
        <f t="shared" si="733"/>
        <v>V$16</v>
      </c>
      <c r="W612" s="199" t="str">
        <f t="shared" si="733"/>
        <v>W$16</v>
      </c>
      <c r="X612" s="199" t="str">
        <f t="shared" si="733"/>
        <v>X$16</v>
      </c>
      <c r="Y612" s="199" t="str">
        <f t="shared" si="733"/>
        <v>Y$16</v>
      </c>
      <c r="Z612" s="199" t="str">
        <f t="shared" si="733"/>
        <v>Z$16</v>
      </c>
      <c r="AA612" s="199" t="str">
        <f t="shared" si="733"/>
        <v>AA$16</v>
      </c>
      <c r="AB612" s="199" t="str">
        <f t="shared" si="733"/>
        <v>AB$16</v>
      </c>
      <c r="AC612" s="199" t="str">
        <f t="shared" si="733"/>
        <v>AC$16</v>
      </c>
      <c r="AD612" s="199" t="str">
        <f t="shared" si="733"/>
        <v>AD$16</v>
      </c>
      <c r="AE612" s="199" t="str">
        <f t="shared" si="733"/>
        <v>AE$16</v>
      </c>
      <c r="AF612" s="199" t="str">
        <f t="shared" si="733"/>
        <v>AF$16</v>
      </c>
      <c r="AG612" s="199" t="str">
        <f t="shared" si="733"/>
        <v>AG$16</v>
      </c>
      <c r="AH612" s="199" t="str">
        <f t="shared" si="733"/>
        <v>AH$16</v>
      </c>
      <c r="AI612" s="199" t="str">
        <f t="shared" si="733"/>
        <v>AI$16</v>
      </c>
      <c r="AJ612" s="199" t="str">
        <f t="shared" si="733"/>
        <v>AJ$16</v>
      </c>
      <c r="AK612" s="199" t="str">
        <f t="shared" si="733"/>
        <v>AK$16</v>
      </c>
      <c r="AL612" s="199" t="str">
        <f t="shared" si="733"/>
        <v>AL$16</v>
      </c>
      <c r="AM612" s="199" t="str">
        <f t="shared" si="733"/>
        <v>AM$16</v>
      </c>
      <c r="AN612" s="199" t="str">
        <f t="shared" si="733"/>
        <v>AN$16</v>
      </c>
      <c r="AO612" s="199" t="str">
        <f t="shared" si="733"/>
        <v>AO$16</v>
      </c>
      <c r="AP612" s="199" t="str">
        <f t="shared" si="733"/>
        <v>AP$16</v>
      </c>
      <c r="AQ612" s="199" t="str">
        <f t="shared" si="733"/>
        <v>AQ$16</v>
      </c>
      <c r="AR612" s="199" t="str">
        <f t="shared" si="733"/>
        <v>AR$16</v>
      </c>
      <c r="AS612" s="199" t="str">
        <f t="shared" si="733"/>
        <v>AS$16</v>
      </c>
      <c r="AT612" s="199" t="str">
        <f t="shared" si="733"/>
        <v>AT$16</v>
      </c>
      <c r="AU612" s="199" t="str">
        <f t="shared" si="733"/>
        <v>AU$16</v>
      </c>
      <c r="AV612" s="199" t="str">
        <f t="shared" si="733"/>
        <v>AV$16</v>
      </c>
      <c r="AW612" s="199" t="str">
        <f t="shared" si="733"/>
        <v>AW$16</v>
      </c>
      <c r="AX612" s="199" t="str">
        <f t="shared" si="733"/>
        <v>AX$16</v>
      </c>
      <c r="AY612" s="199" t="str">
        <f t="shared" ref="AY612:CD612" si="734">AY$20</f>
        <v>AY$16</v>
      </c>
      <c r="AZ612" s="199" t="str">
        <f t="shared" si="734"/>
        <v>AZ$16</v>
      </c>
      <c r="BA612" s="199" t="str">
        <f t="shared" si="734"/>
        <v>BA$16</v>
      </c>
      <c r="BB612" s="199" t="str">
        <f t="shared" si="734"/>
        <v>BB$16</v>
      </c>
      <c r="BC612" s="199" t="str">
        <f t="shared" si="734"/>
        <v>BC$16</v>
      </c>
      <c r="BD612" s="199" t="str">
        <f t="shared" si="734"/>
        <v>BD$16</v>
      </c>
      <c r="BE612" s="199" t="str">
        <f t="shared" si="734"/>
        <v>BE$16</v>
      </c>
      <c r="BF612" s="199" t="str">
        <f t="shared" si="734"/>
        <v>BF$16</v>
      </c>
      <c r="BG612" s="199" t="str">
        <f t="shared" si="734"/>
        <v>BG$16</v>
      </c>
      <c r="BH612" s="199" t="str">
        <f t="shared" si="734"/>
        <v>BH$16</v>
      </c>
      <c r="BI612" s="199" t="str">
        <f t="shared" si="734"/>
        <v>BI$16</v>
      </c>
      <c r="BJ612" s="199" t="str">
        <f t="shared" si="734"/>
        <v>BJ$16</v>
      </c>
      <c r="BK612" s="199" t="str">
        <f t="shared" si="734"/>
        <v>BK$16</v>
      </c>
      <c r="BL612" s="199" t="str">
        <f t="shared" si="734"/>
        <v>BL$16</v>
      </c>
      <c r="BM612" s="199" t="str">
        <f t="shared" si="734"/>
        <v>BM$16</v>
      </c>
      <c r="BN612" s="199" t="str">
        <f t="shared" si="734"/>
        <v>BN$16</v>
      </c>
      <c r="BO612" s="199" t="str">
        <f t="shared" si="734"/>
        <v>BO$16</v>
      </c>
      <c r="BP612" s="199" t="str">
        <f t="shared" si="734"/>
        <v>BP$16</v>
      </c>
      <c r="BQ612" s="199" t="str">
        <f t="shared" si="734"/>
        <v>BQ$16</v>
      </c>
      <c r="BR612" s="199" t="str">
        <f t="shared" si="734"/>
        <v>BR$16</v>
      </c>
      <c r="BS612" s="199" t="str">
        <f t="shared" si="734"/>
        <v>BS$16</v>
      </c>
      <c r="BT612" s="199" t="str">
        <f t="shared" si="734"/>
        <v>BT$16</v>
      </c>
      <c r="BU612" s="199" t="str">
        <f t="shared" si="734"/>
        <v>BU$16</v>
      </c>
      <c r="BV612" s="199" t="str">
        <f t="shared" si="734"/>
        <v>BV$16</v>
      </c>
      <c r="BW612" s="199" t="str">
        <f t="shared" si="734"/>
        <v>BW$16</v>
      </c>
      <c r="BX612" s="199" t="str">
        <f t="shared" si="734"/>
        <v>BX$16</v>
      </c>
      <c r="BY612" s="199" t="str">
        <f t="shared" si="734"/>
        <v>BY$16</v>
      </c>
      <c r="BZ612" s="199" t="str">
        <f t="shared" si="734"/>
        <v>BZ$16</v>
      </c>
      <c r="CA612" s="199" t="str">
        <f t="shared" si="734"/>
        <v>CA$16</v>
      </c>
      <c r="CB612" s="199" t="str">
        <f t="shared" si="734"/>
        <v>CB$16</v>
      </c>
      <c r="CC612" s="199" t="str">
        <f t="shared" si="734"/>
        <v>CC$16</v>
      </c>
      <c r="CD612" s="199" t="str">
        <f t="shared" si="734"/>
        <v>CD$16</v>
      </c>
      <c r="CE612" s="199" t="str">
        <f t="shared" ref="CE612:CL612" si="735">CE$20</f>
        <v>CE$16</v>
      </c>
      <c r="CF612" s="199" t="str">
        <f t="shared" si="735"/>
        <v>CF$16</v>
      </c>
      <c r="CG612" s="199" t="str">
        <f t="shared" si="735"/>
        <v>CG$16</v>
      </c>
      <c r="CH612" s="199" t="str">
        <f t="shared" si="735"/>
        <v>CH$16</v>
      </c>
      <c r="CI612" s="199" t="str">
        <f t="shared" si="735"/>
        <v>CI$16</v>
      </c>
      <c r="CJ612" s="199" t="str">
        <f t="shared" si="735"/>
        <v>CJ$16</v>
      </c>
      <c r="CK612" s="199" t="str">
        <f t="shared" si="735"/>
        <v>CK$16</v>
      </c>
      <c r="CL612" s="199" t="str">
        <f t="shared" si="735"/>
        <v>CL$16</v>
      </c>
      <c r="CN612" s="176"/>
      <c r="CO612" s="199" t="str">
        <f t="shared" ref="CO612:DL612" si="736">CO$20</f>
        <v>CO$16</v>
      </c>
      <c r="CP612" s="199" t="str">
        <f t="shared" si="736"/>
        <v>CP$16</v>
      </c>
      <c r="CQ612" s="199" t="str">
        <f t="shared" si="736"/>
        <v>CQ$16</v>
      </c>
      <c r="CR612" s="199" t="str">
        <f t="shared" si="736"/>
        <v>CR$16</v>
      </c>
      <c r="CS612" s="199" t="str">
        <f t="shared" si="736"/>
        <v>CS$16</v>
      </c>
      <c r="CT612" s="199" t="str">
        <f t="shared" si="736"/>
        <v>CT$16</v>
      </c>
      <c r="CU612" s="199" t="str">
        <f t="shared" si="736"/>
        <v>CU$16</v>
      </c>
      <c r="CV612" s="199" t="str">
        <f t="shared" si="736"/>
        <v>CV$16</v>
      </c>
      <c r="CW612" s="199" t="str">
        <f t="shared" si="736"/>
        <v>CW$16</v>
      </c>
      <c r="CX612" s="199" t="str">
        <f t="shared" si="736"/>
        <v>CX$16</v>
      </c>
      <c r="CY612" s="199" t="str">
        <f t="shared" si="736"/>
        <v>CY$16</v>
      </c>
      <c r="CZ612" s="199" t="str">
        <f t="shared" si="736"/>
        <v>CZ$16</v>
      </c>
      <c r="DA612" s="199" t="str">
        <f t="shared" si="736"/>
        <v>DA$16</v>
      </c>
      <c r="DB612" s="199" t="str">
        <f t="shared" si="736"/>
        <v>DB$16</v>
      </c>
      <c r="DC612" s="199" t="str">
        <f t="shared" si="736"/>
        <v>DC$16</v>
      </c>
      <c r="DD612" s="199" t="str">
        <f t="shared" si="736"/>
        <v>DD$16</v>
      </c>
      <c r="DE612" s="199" t="str">
        <f t="shared" si="736"/>
        <v>DE$16</v>
      </c>
      <c r="DF612" s="199" t="str">
        <f t="shared" si="736"/>
        <v>DF$16</v>
      </c>
      <c r="DG612" s="199" t="str">
        <f t="shared" si="736"/>
        <v>DG$16</v>
      </c>
      <c r="DH612" s="199" t="str">
        <f t="shared" si="736"/>
        <v>DH$16</v>
      </c>
      <c r="DI612" s="199" t="str">
        <f t="shared" si="736"/>
        <v>DI$16</v>
      </c>
      <c r="DJ612" s="199" t="str">
        <f t="shared" si="736"/>
        <v>DJ$16</v>
      </c>
      <c r="DK612" s="199" t="str">
        <f t="shared" si="736"/>
        <v>DK$16</v>
      </c>
      <c r="DL612" s="199" t="str">
        <f t="shared" si="736"/>
        <v>DL$16</v>
      </c>
    </row>
    <row r="613" spans="1:116" x14ac:dyDescent="0.4">
      <c r="A613" s="174"/>
      <c r="E613" s="8"/>
      <c r="G613" s="175" t="s">
        <v>462</v>
      </c>
      <c r="H613" s="200"/>
      <c r="I613" s="201"/>
      <c r="J613" s="201"/>
      <c r="K613" s="202"/>
      <c r="L613" s="202"/>
      <c r="M613" s="202"/>
      <c r="N613" s="202"/>
      <c r="O613" s="202"/>
      <c r="P613" s="202"/>
      <c r="R613" s="202"/>
      <c r="S613" s="199" t="str">
        <f t="shared" ref="S613:AX613" si="737">S$21</f>
        <v>S$17</v>
      </c>
      <c r="T613" s="199" t="str">
        <f t="shared" si="737"/>
        <v>T$17</v>
      </c>
      <c r="U613" s="199" t="str">
        <f t="shared" si="737"/>
        <v>U$17</v>
      </c>
      <c r="V613" s="199" t="str">
        <f t="shared" si="737"/>
        <v>V$17</v>
      </c>
      <c r="W613" s="199" t="str">
        <f t="shared" si="737"/>
        <v>W$17</v>
      </c>
      <c r="X613" s="199" t="str">
        <f t="shared" si="737"/>
        <v>X$17</v>
      </c>
      <c r="Y613" s="199" t="str">
        <f t="shared" si="737"/>
        <v>Y$17</v>
      </c>
      <c r="Z613" s="199" t="str">
        <f t="shared" si="737"/>
        <v>Z$17</v>
      </c>
      <c r="AA613" s="199" t="str">
        <f t="shared" si="737"/>
        <v>AA$17</v>
      </c>
      <c r="AB613" s="199" t="str">
        <f t="shared" si="737"/>
        <v>AB$17</v>
      </c>
      <c r="AC613" s="199" t="str">
        <f t="shared" si="737"/>
        <v>AC$17</v>
      </c>
      <c r="AD613" s="199" t="str">
        <f t="shared" si="737"/>
        <v>AD$17</v>
      </c>
      <c r="AE613" s="199" t="str">
        <f t="shared" si="737"/>
        <v>AE$17</v>
      </c>
      <c r="AF613" s="199" t="str">
        <f t="shared" si="737"/>
        <v>AF$17</v>
      </c>
      <c r="AG613" s="199" t="str">
        <f t="shared" si="737"/>
        <v>AG$17</v>
      </c>
      <c r="AH613" s="199" t="str">
        <f t="shared" si="737"/>
        <v>AH$17</v>
      </c>
      <c r="AI613" s="199" t="str">
        <f t="shared" si="737"/>
        <v>AI$17</v>
      </c>
      <c r="AJ613" s="199" t="str">
        <f t="shared" si="737"/>
        <v>AJ$17</v>
      </c>
      <c r="AK613" s="199" t="str">
        <f t="shared" si="737"/>
        <v>AK$17</v>
      </c>
      <c r="AL613" s="199" t="str">
        <f t="shared" si="737"/>
        <v>AL$17</v>
      </c>
      <c r="AM613" s="199" t="str">
        <f t="shared" si="737"/>
        <v>AM$17</v>
      </c>
      <c r="AN613" s="199" t="str">
        <f t="shared" si="737"/>
        <v>AN$17</v>
      </c>
      <c r="AO613" s="199" t="str">
        <f t="shared" si="737"/>
        <v>AO$17</v>
      </c>
      <c r="AP613" s="199" t="str">
        <f t="shared" si="737"/>
        <v>AP$17</v>
      </c>
      <c r="AQ613" s="199" t="str">
        <f t="shared" si="737"/>
        <v>AQ$17</v>
      </c>
      <c r="AR613" s="199" t="str">
        <f t="shared" si="737"/>
        <v>AR$17</v>
      </c>
      <c r="AS613" s="199" t="str">
        <f t="shared" si="737"/>
        <v>AS$17</v>
      </c>
      <c r="AT613" s="199" t="str">
        <f t="shared" si="737"/>
        <v>AT$17</v>
      </c>
      <c r="AU613" s="199" t="str">
        <f t="shared" si="737"/>
        <v>AU$17</v>
      </c>
      <c r="AV613" s="199" t="str">
        <f t="shared" si="737"/>
        <v>AV$17</v>
      </c>
      <c r="AW613" s="199" t="str">
        <f t="shared" si="737"/>
        <v>AW$17</v>
      </c>
      <c r="AX613" s="199" t="str">
        <f t="shared" si="737"/>
        <v>AX$17</v>
      </c>
      <c r="AY613" s="199" t="str">
        <f t="shared" ref="AY613:CD613" si="738">AY$21</f>
        <v>AY$17</v>
      </c>
      <c r="AZ613" s="199" t="str">
        <f t="shared" si="738"/>
        <v>AZ$17</v>
      </c>
      <c r="BA613" s="199" t="str">
        <f t="shared" si="738"/>
        <v>BA$17</v>
      </c>
      <c r="BB613" s="199" t="str">
        <f t="shared" si="738"/>
        <v>BB$17</v>
      </c>
      <c r="BC613" s="199" t="str">
        <f t="shared" si="738"/>
        <v>BC$17</v>
      </c>
      <c r="BD613" s="199" t="str">
        <f t="shared" si="738"/>
        <v>BD$17</v>
      </c>
      <c r="BE613" s="199" t="str">
        <f t="shared" si="738"/>
        <v>BE$17</v>
      </c>
      <c r="BF613" s="199" t="str">
        <f t="shared" si="738"/>
        <v>BF$17</v>
      </c>
      <c r="BG613" s="199" t="str">
        <f t="shared" si="738"/>
        <v>BG$17</v>
      </c>
      <c r="BH613" s="199" t="str">
        <f t="shared" si="738"/>
        <v>BH$17</v>
      </c>
      <c r="BI613" s="199" t="str">
        <f t="shared" si="738"/>
        <v>BI$17</v>
      </c>
      <c r="BJ613" s="199" t="str">
        <f t="shared" si="738"/>
        <v>BJ$17</v>
      </c>
      <c r="BK613" s="199" t="str">
        <f t="shared" si="738"/>
        <v>BK$17</v>
      </c>
      <c r="BL613" s="199" t="str">
        <f t="shared" si="738"/>
        <v>BL$17</v>
      </c>
      <c r="BM613" s="199" t="str">
        <f t="shared" si="738"/>
        <v>BM$17</v>
      </c>
      <c r="BN613" s="199" t="str">
        <f t="shared" si="738"/>
        <v>BN$17</v>
      </c>
      <c r="BO613" s="199" t="str">
        <f t="shared" si="738"/>
        <v>BO$17</v>
      </c>
      <c r="BP613" s="199" t="str">
        <f t="shared" si="738"/>
        <v>BP$17</v>
      </c>
      <c r="BQ613" s="199" t="str">
        <f t="shared" si="738"/>
        <v>BQ$17</v>
      </c>
      <c r="BR613" s="199" t="str">
        <f t="shared" si="738"/>
        <v>BR$17</v>
      </c>
      <c r="BS613" s="199" t="str">
        <f t="shared" si="738"/>
        <v>BS$17</v>
      </c>
      <c r="BT613" s="199" t="str">
        <f t="shared" si="738"/>
        <v>BT$17</v>
      </c>
      <c r="BU613" s="199" t="str">
        <f t="shared" si="738"/>
        <v>BU$17</v>
      </c>
      <c r="BV613" s="199" t="str">
        <f t="shared" si="738"/>
        <v>BV$17</v>
      </c>
      <c r="BW613" s="199" t="str">
        <f t="shared" si="738"/>
        <v>BW$17</v>
      </c>
      <c r="BX613" s="199" t="str">
        <f t="shared" si="738"/>
        <v>BX$17</v>
      </c>
      <c r="BY613" s="199" t="str">
        <f t="shared" si="738"/>
        <v>BY$17</v>
      </c>
      <c r="BZ613" s="199" t="str">
        <f t="shared" si="738"/>
        <v>BZ$17</v>
      </c>
      <c r="CA613" s="199" t="str">
        <f t="shared" si="738"/>
        <v>CA$17</v>
      </c>
      <c r="CB613" s="199" t="str">
        <f t="shared" si="738"/>
        <v>CB$17</v>
      </c>
      <c r="CC613" s="199" t="str">
        <f t="shared" si="738"/>
        <v>CC$17</v>
      </c>
      <c r="CD613" s="199" t="str">
        <f t="shared" si="738"/>
        <v>CD$17</v>
      </c>
      <c r="CE613" s="199" t="str">
        <f t="shared" ref="CE613:CL613" si="739">CE$21</f>
        <v>CE$17</v>
      </c>
      <c r="CF613" s="199" t="str">
        <f t="shared" si="739"/>
        <v>CF$17</v>
      </c>
      <c r="CG613" s="199" t="str">
        <f t="shared" si="739"/>
        <v>CG$17</v>
      </c>
      <c r="CH613" s="199" t="str">
        <f t="shared" si="739"/>
        <v>CH$17</v>
      </c>
      <c r="CI613" s="199" t="str">
        <f t="shared" si="739"/>
        <v>CI$17</v>
      </c>
      <c r="CJ613" s="199" t="str">
        <f t="shared" si="739"/>
        <v>CJ$17</v>
      </c>
      <c r="CK613" s="199" t="str">
        <f t="shared" si="739"/>
        <v>CK$17</v>
      </c>
      <c r="CL613" s="199" t="str">
        <f t="shared" si="739"/>
        <v>CL$17</v>
      </c>
      <c r="CN613" s="201"/>
      <c r="CO613" s="199" t="str">
        <f t="shared" ref="CO613:DL613" si="740">CO$21</f>
        <v>CO$17</v>
      </c>
      <c r="CP613" s="199" t="str">
        <f t="shared" si="740"/>
        <v>CP$17</v>
      </c>
      <c r="CQ613" s="199" t="str">
        <f t="shared" si="740"/>
        <v>CQ$17</v>
      </c>
      <c r="CR613" s="199" t="str">
        <f t="shared" si="740"/>
        <v>CR$17</v>
      </c>
      <c r="CS613" s="199" t="str">
        <f t="shared" si="740"/>
        <v>CS$17</v>
      </c>
      <c r="CT613" s="199" t="str">
        <f t="shared" si="740"/>
        <v>CT$17</v>
      </c>
      <c r="CU613" s="199" t="str">
        <f t="shared" si="740"/>
        <v>CU$17</v>
      </c>
      <c r="CV613" s="199" t="str">
        <f t="shared" si="740"/>
        <v>CV$17</v>
      </c>
      <c r="CW613" s="199" t="str">
        <f t="shared" si="740"/>
        <v>CW$17</v>
      </c>
      <c r="CX613" s="199" t="str">
        <f t="shared" si="740"/>
        <v>CX$17</v>
      </c>
      <c r="CY613" s="199" t="str">
        <f t="shared" si="740"/>
        <v>CY$17</v>
      </c>
      <c r="CZ613" s="199" t="str">
        <f t="shared" si="740"/>
        <v>CZ$17</v>
      </c>
      <c r="DA613" s="199" t="str">
        <f t="shared" si="740"/>
        <v>DA$17</v>
      </c>
      <c r="DB613" s="199" t="str">
        <f t="shared" si="740"/>
        <v>DB$17</v>
      </c>
      <c r="DC613" s="199" t="str">
        <f t="shared" si="740"/>
        <v>DC$17</v>
      </c>
      <c r="DD613" s="199" t="str">
        <f t="shared" si="740"/>
        <v>DD$17</v>
      </c>
      <c r="DE613" s="199" t="str">
        <f t="shared" si="740"/>
        <v>DE$17</v>
      </c>
      <c r="DF613" s="199" t="str">
        <f t="shared" si="740"/>
        <v>DF$17</v>
      </c>
      <c r="DG613" s="199" t="str">
        <f t="shared" si="740"/>
        <v>DG$17</v>
      </c>
      <c r="DH613" s="199" t="str">
        <f t="shared" si="740"/>
        <v>DH$17</v>
      </c>
      <c r="DI613" s="199" t="str">
        <f t="shared" si="740"/>
        <v>DI$17</v>
      </c>
      <c r="DJ613" s="199" t="str">
        <f t="shared" si="740"/>
        <v>DJ$17</v>
      </c>
      <c r="DK613" s="199" t="str">
        <f t="shared" si="740"/>
        <v>DK$17</v>
      </c>
      <c r="DL613" s="199" t="str">
        <f t="shared" si="740"/>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41">S$22</f>
        <v>S$18</v>
      </c>
      <c r="T616" s="190" t="str">
        <f t="shared" si="741"/>
        <v>T$18</v>
      </c>
      <c r="U616" s="190" t="str">
        <f t="shared" si="741"/>
        <v>U$18</v>
      </c>
      <c r="V616" s="190" t="str">
        <f t="shared" si="741"/>
        <v>V$18</v>
      </c>
      <c r="W616" s="190" t="str">
        <f t="shared" si="741"/>
        <v>W$18</v>
      </c>
      <c r="X616" s="190" t="str">
        <f t="shared" si="741"/>
        <v>X$18</v>
      </c>
      <c r="Y616" s="190" t="str">
        <f t="shared" si="741"/>
        <v>Y$18</v>
      </c>
      <c r="Z616" s="190" t="str">
        <f t="shared" si="741"/>
        <v>Z$18</v>
      </c>
      <c r="AA616" s="190" t="str">
        <f t="shared" si="741"/>
        <v>AA$18</v>
      </c>
      <c r="AB616" s="190" t="str">
        <f t="shared" si="741"/>
        <v>AB$18</v>
      </c>
      <c r="AC616" s="190" t="str">
        <f t="shared" si="741"/>
        <v>AC$18</v>
      </c>
      <c r="AD616" s="190" t="str">
        <f t="shared" si="741"/>
        <v>AD$18</v>
      </c>
      <c r="AE616" s="190" t="str">
        <f t="shared" si="741"/>
        <v>AE$18</v>
      </c>
      <c r="AF616" s="190" t="str">
        <f t="shared" si="741"/>
        <v>AF$18</v>
      </c>
      <c r="AG616" s="190" t="str">
        <f t="shared" si="741"/>
        <v>AG$18</v>
      </c>
      <c r="AH616" s="190" t="str">
        <f t="shared" si="741"/>
        <v>AH$18</v>
      </c>
      <c r="AI616" s="190" t="str">
        <f t="shared" si="741"/>
        <v>AI$18</v>
      </c>
      <c r="AJ616" s="190" t="str">
        <f t="shared" si="741"/>
        <v>AJ$18</v>
      </c>
      <c r="AK616" s="190" t="str">
        <f t="shared" si="741"/>
        <v>AK$18</v>
      </c>
      <c r="AL616" s="190" t="str">
        <f t="shared" si="741"/>
        <v>AL$18</v>
      </c>
      <c r="AM616" s="190" t="str">
        <f t="shared" si="741"/>
        <v>AM$18</v>
      </c>
      <c r="AN616" s="190" t="str">
        <f t="shared" si="741"/>
        <v>AN$18</v>
      </c>
      <c r="AO616" s="190" t="str">
        <f t="shared" si="741"/>
        <v>AO$18</v>
      </c>
      <c r="AP616" s="190" t="str">
        <f t="shared" si="741"/>
        <v>AP$18</v>
      </c>
      <c r="AQ616" s="190" t="str">
        <f t="shared" si="741"/>
        <v>AQ$18</v>
      </c>
      <c r="AR616" s="190" t="str">
        <f t="shared" si="741"/>
        <v>AR$18</v>
      </c>
      <c r="AS616" s="190" t="str">
        <f t="shared" si="741"/>
        <v>AS$18</v>
      </c>
      <c r="AT616" s="190" t="str">
        <f t="shared" si="741"/>
        <v>AT$18</v>
      </c>
      <c r="AU616" s="190" t="str">
        <f t="shared" si="741"/>
        <v>AU$18</v>
      </c>
      <c r="AV616" s="190" t="str">
        <f t="shared" si="741"/>
        <v>AV$18</v>
      </c>
      <c r="AW616" s="190" t="str">
        <f t="shared" si="741"/>
        <v>AW$18</v>
      </c>
      <c r="AX616" s="190" t="str">
        <f t="shared" si="741"/>
        <v>AX$18</v>
      </c>
      <c r="AY616" s="190" t="str">
        <f t="shared" ref="AY616:CD616" si="742">AY$22</f>
        <v>AY$18</v>
      </c>
      <c r="AZ616" s="190" t="str">
        <f t="shared" si="742"/>
        <v>AZ$18</v>
      </c>
      <c r="BA616" s="190" t="str">
        <f t="shared" si="742"/>
        <v>BA$18</v>
      </c>
      <c r="BB616" s="190" t="str">
        <f t="shared" si="742"/>
        <v>BB$18</v>
      </c>
      <c r="BC616" s="190" t="str">
        <f t="shared" si="742"/>
        <v>BC$18</v>
      </c>
      <c r="BD616" s="190" t="str">
        <f t="shared" si="742"/>
        <v>BD$18</v>
      </c>
      <c r="BE616" s="190" t="str">
        <f t="shared" si="742"/>
        <v>BE$18</v>
      </c>
      <c r="BF616" s="190" t="str">
        <f t="shared" si="742"/>
        <v>BF$18</v>
      </c>
      <c r="BG616" s="190" t="str">
        <f t="shared" si="742"/>
        <v>BG$18</v>
      </c>
      <c r="BH616" s="190" t="str">
        <f t="shared" si="742"/>
        <v>BH$18</v>
      </c>
      <c r="BI616" s="190" t="str">
        <f t="shared" si="742"/>
        <v>BI$18</v>
      </c>
      <c r="BJ616" s="190" t="str">
        <f t="shared" si="742"/>
        <v>BJ$18</v>
      </c>
      <c r="BK616" s="190" t="str">
        <f t="shared" si="742"/>
        <v>BK$18</v>
      </c>
      <c r="BL616" s="190" t="str">
        <f t="shared" si="742"/>
        <v>BL$18</v>
      </c>
      <c r="BM616" s="190" t="str">
        <f t="shared" si="742"/>
        <v>BM$18</v>
      </c>
      <c r="BN616" s="190" t="str">
        <f t="shared" si="742"/>
        <v>BN$18</v>
      </c>
      <c r="BO616" s="190" t="str">
        <f t="shared" si="742"/>
        <v>BO$18</v>
      </c>
      <c r="BP616" s="190" t="str">
        <f t="shared" si="742"/>
        <v>BP$18</v>
      </c>
      <c r="BQ616" s="190" t="str">
        <f t="shared" si="742"/>
        <v>BQ$18</v>
      </c>
      <c r="BR616" s="190" t="str">
        <f t="shared" si="742"/>
        <v>BR$18</v>
      </c>
      <c r="BS616" s="190" t="str">
        <f t="shared" si="742"/>
        <v>BS$18</v>
      </c>
      <c r="BT616" s="190" t="str">
        <f t="shared" si="742"/>
        <v>BT$18</v>
      </c>
      <c r="BU616" s="190" t="str">
        <f t="shared" si="742"/>
        <v>BU$18</v>
      </c>
      <c r="BV616" s="190" t="str">
        <f t="shared" si="742"/>
        <v>BV$18</v>
      </c>
      <c r="BW616" s="190" t="str">
        <f t="shared" si="742"/>
        <v>BW$18</v>
      </c>
      <c r="BX616" s="190" t="str">
        <f t="shared" si="742"/>
        <v>BX$18</v>
      </c>
      <c r="BY616" s="190" t="str">
        <f t="shared" si="742"/>
        <v>BY$18</v>
      </c>
      <c r="BZ616" s="190" t="str">
        <f t="shared" si="742"/>
        <v>BZ$18</v>
      </c>
      <c r="CA616" s="190" t="str">
        <f t="shared" si="742"/>
        <v>CA$18</v>
      </c>
      <c r="CB616" s="190" t="str">
        <f t="shared" si="742"/>
        <v>CB$18</v>
      </c>
      <c r="CC616" s="190" t="str">
        <f t="shared" si="742"/>
        <v>CC$18</v>
      </c>
      <c r="CD616" s="190" t="str">
        <f t="shared" si="742"/>
        <v>CD$18</v>
      </c>
      <c r="CE616" s="190" t="str">
        <f t="shared" ref="CE616:CL616" si="743">CE$22</f>
        <v>CE$18</v>
      </c>
      <c r="CF616" s="190" t="str">
        <f t="shared" si="743"/>
        <v>CF$18</v>
      </c>
      <c r="CG616" s="190" t="str">
        <f t="shared" si="743"/>
        <v>CG$18</v>
      </c>
      <c r="CH616" s="190" t="str">
        <f t="shared" si="743"/>
        <v>CH$18</v>
      </c>
      <c r="CI616" s="190" t="str">
        <f t="shared" si="743"/>
        <v>CI$18</v>
      </c>
      <c r="CJ616" s="190" t="str">
        <f t="shared" si="743"/>
        <v>CJ$18</v>
      </c>
      <c r="CK616" s="190" t="str">
        <f t="shared" si="743"/>
        <v>CK$18</v>
      </c>
      <c r="CL616" s="190" t="str">
        <f t="shared" si="743"/>
        <v>CL$18</v>
      </c>
      <c r="CN616" s="201"/>
      <c r="CO616" s="190" t="str">
        <f t="shared" ref="CO616:DL616" si="744">CO$22</f>
        <v>CO$18</v>
      </c>
      <c r="CP616" s="190" t="str">
        <f t="shared" si="744"/>
        <v>CP$18</v>
      </c>
      <c r="CQ616" s="190" t="str">
        <f t="shared" si="744"/>
        <v>CQ$18</v>
      </c>
      <c r="CR616" s="190" t="str">
        <f t="shared" si="744"/>
        <v>CR$18</v>
      </c>
      <c r="CS616" s="190" t="str">
        <f t="shared" si="744"/>
        <v>CS$18</v>
      </c>
      <c r="CT616" s="190" t="str">
        <f t="shared" si="744"/>
        <v>CT$18</v>
      </c>
      <c r="CU616" s="190" t="str">
        <f t="shared" si="744"/>
        <v>CU$18</v>
      </c>
      <c r="CV616" s="190" t="str">
        <f t="shared" si="744"/>
        <v>CV$18</v>
      </c>
      <c r="CW616" s="190" t="str">
        <f t="shared" si="744"/>
        <v>CW$18</v>
      </c>
      <c r="CX616" s="190" t="str">
        <f t="shared" si="744"/>
        <v>CX$18</v>
      </c>
      <c r="CY616" s="190" t="str">
        <f t="shared" si="744"/>
        <v>CY$18</v>
      </c>
      <c r="CZ616" s="190" t="str">
        <f t="shared" si="744"/>
        <v>CZ$18</v>
      </c>
      <c r="DA616" s="190" t="str">
        <f t="shared" si="744"/>
        <v>DA$18</v>
      </c>
      <c r="DB616" s="190" t="str">
        <f t="shared" si="744"/>
        <v>DB$18</v>
      </c>
      <c r="DC616" s="190" t="str">
        <f t="shared" si="744"/>
        <v>DC$18</v>
      </c>
      <c r="DD616" s="190" t="str">
        <f t="shared" si="744"/>
        <v>DD$18</v>
      </c>
      <c r="DE616" s="190" t="str">
        <f t="shared" si="744"/>
        <v>DE$18</v>
      </c>
      <c r="DF616" s="190" t="str">
        <f t="shared" si="744"/>
        <v>DF$18</v>
      </c>
      <c r="DG616" s="190" t="str">
        <f t="shared" si="744"/>
        <v>DG$18</v>
      </c>
      <c r="DH616" s="190" t="str">
        <f t="shared" si="744"/>
        <v>DH$18</v>
      </c>
      <c r="DI616" s="190" t="str">
        <f t="shared" si="744"/>
        <v>DI$18</v>
      </c>
      <c r="DJ616" s="190" t="str">
        <f t="shared" si="744"/>
        <v>DJ$18</v>
      </c>
      <c r="DK616" s="190" t="str">
        <f t="shared" si="744"/>
        <v>DK$18</v>
      </c>
      <c r="DL616" s="190" t="str">
        <f t="shared" si="744"/>
        <v>DL$18</v>
      </c>
    </row>
    <row r="617" spans="1:116" x14ac:dyDescent="0.4">
      <c r="A617" s="174"/>
      <c r="E617" s="8"/>
      <c r="G617" s="175" t="s">
        <v>464</v>
      </c>
      <c r="H617" s="200"/>
      <c r="I617" s="201"/>
      <c r="J617" s="201"/>
      <c r="K617" s="202"/>
      <c r="L617" s="202"/>
      <c r="M617" s="202"/>
      <c r="N617" s="202"/>
      <c r="O617" s="202"/>
      <c r="P617" s="202"/>
      <c r="R617" s="202"/>
      <c r="S617" s="190" t="str">
        <f t="shared" ref="S617:AX617" si="745">S$23</f>
        <v>S$19</v>
      </c>
      <c r="T617" s="190" t="str">
        <f t="shared" si="745"/>
        <v>T$19</v>
      </c>
      <c r="U617" s="190" t="str">
        <f t="shared" si="745"/>
        <v>U$19</v>
      </c>
      <c r="V617" s="190" t="str">
        <f t="shared" si="745"/>
        <v>V$19</v>
      </c>
      <c r="W617" s="190" t="str">
        <f t="shared" si="745"/>
        <v>W$19</v>
      </c>
      <c r="X617" s="190" t="str">
        <f t="shared" si="745"/>
        <v>X$19</v>
      </c>
      <c r="Y617" s="190" t="str">
        <f t="shared" si="745"/>
        <v>Y$19</v>
      </c>
      <c r="Z617" s="190" t="str">
        <f t="shared" si="745"/>
        <v>Z$19</v>
      </c>
      <c r="AA617" s="190" t="str">
        <f t="shared" si="745"/>
        <v>AA$19</v>
      </c>
      <c r="AB617" s="190" t="str">
        <f t="shared" si="745"/>
        <v>AB$19</v>
      </c>
      <c r="AC617" s="190" t="str">
        <f t="shared" si="745"/>
        <v>AC$19</v>
      </c>
      <c r="AD617" s="190" t="str">
        <f t="shared" si="745"/>
        <v>AD$19</v>
      </c>
      <c r="AE617" s="190" t="str">
        <f t="shared" si="745"/>
        <v>AE$19</v>
      </c>
      <c r="AF617" s="190" t="str">
        <f t="shared" si="745"/>
        <v>AF$19</v>
      </c>
      <c r="AG617" s="190" t="str">
        <f t="shared" si="745"/>
        <v>AG$19</v>
      </c>
      <c r="AH617" s="190" t="str">
        <f t="shared" si="745"/>
        <v>AH$19</v>
      </c>
      <c r="AI617" s="190" t="str">
        <f t="shared" si="745"/>
        <v>AI$19</v>
      </c>
      <c r="AJ617" s="190" t="str">
        <f t="shared" si="745"/>
        <v>AJ$19</v>
      </c>
      <c r="AK617" s="190" t="str">
        <f t="shared" si="745"/>
        <v>AK$19</v>
      </c>
      <c r="AL617" s="190" t="str">
        <f t="shared" si="745"/>
        <v>AL$19</v>
      </c>
      <c r="AM617" s="190" t="str">
        <f t="shared" si="745"/>
        <v>AM$19</v>
      </c>
      <c r="AN617" s="190" t="str">
        <f t="shared" si="745"/>
        <v>AN$19</v>
      </c>
      <c r="AO617" s="190" t="str">
        <f t="shared" si="745"/>
        <v>AO$19</v>
      </c>
      <c r="AP617" s="190" t="str">
        <f t="shared" si="745"/>
        <v>AP$19</v>
      </c>
      <c r="AQ617" s="190" t="str">
        <f t="shared" si="745"/>
        <v>AQ$19</v>
      </c>
      <c r="AR617" s="190" t="str">
        <f t="shared" si="745"/>
        <v>AR$19</v>
      </c>
      <c r="AS617" s="190" t="str">
        <f t="shared" si="745"/>
        <v>AS$19</v>
      </c>
      <c r="AT617" s="190" t="str">
        <f t="shared" si="745"/>
        <v>AT$19</v>
      </c>
      <c r="AU617" s="190" t="str">
        <f t="shared" si="745"/>
        <v>AU$19</v>
      </c>
      <c r="AV617" s="190" t="str">
        <f t="shared" si="745"/>
        <v>AV$19</v>
      </c>
      <c r="AW617" s="190" t="str">
        <f t="shared" si="745"/>
        <v>AW$19</v>
      </c>
      <c r="AX617" s="190" t="str">
        <f t="shared" si="745"/>
        <v>AX$19</v>
      </c>
      <c r="AY617" s="190" t="str">
        <f t="shared" ref="AY617:CD617" si="746">AY$23</f>
        <v>AY$19</v>
      </c>
      <c r="AZ617" s="190" t="str">
        <f t="shared" si="746"/>
        <v>AZ$19</v>
      </c>
      <c r="BA617" s="190" t="str">
        <f t="shared" si="746"/>
        <v>BA$19</v>
      </c>
      <c r="BB617" s="190" t="str">
        <f t="shared" si="746"/>
        <v>BB$19</v>
      </c>
      <c r="BC617" s="190" t="str">
        <f t="shared" si="746"/>
        <v>BC$19</v>
      </c>
      <c r="BD617" s="190" t="str">
        <f t="shared" si="746"/>
        <v>BD$19</v>
      </c>
      <c r="BE617" s="190" t="str">
        <f t="shared" si="746"/>
        <v>BE$19</v>
      </c>
      <c r="BF617" s="190" t="str">
        <f t="shared" si="746"/>
        <v>BF$19</v>
      </c>
      <c r="BG617" s="190" t="str">
        <f t="shared" si="746"/>
        <v>BG$19</v>
      </c>
      <c r="BH617" s="190" t="str">
        <f t="shared" si="746"/>
        <v>BH$19</v>
      </c>
      <c r="BI617" s="190" t="str">
        <f t="shared" si="746"/>
        <v>BI$19</v>
      </c>
      <c r="BJ617" s="190" t="str">
        <f t="shared" si="746"/>
        <v>BJ$19</v>
      </c>
      <c r="BK617" s="190" t="str">
        <f t="shared" si="746"/>
        <v>BK$19</v>
      </c>
      <c r="BL617" s="190" t="str">
        <f t="shared" si="746"/>
        <v>BL$19</v>
      </c>
      <c r="BM617" s="190" t="str">
        <f t="shared" si="746"/>
        <v>BM$19</v>
      </c>
      <c r="BN617" s="190" t="str">
        <f t="shared" si="746"/>
        <v>BN$19</v>
      </c>
      <c r="BO617" s="190" t="str">
        <f t="shared" si="746"/>
        <v>BO$19</v>
      </c>
      <c r="BP617" s="190" t="str">
        <f t="shared" si="746"/>
        <v>BP$19</v>
      </c>
      <c r="BQ617" s="190" t="str">
        <f t="shared" si="746"/>
        <v>BQ$19</v>
      </c>
      <c r="BR617" s="190" t="str">
        <f t="shared" si="746"/>
        <v>BR$19</v>
      </c>
      <c r="BS617" s="190" t="str">
        <f t="shared" si="746"/>
        <v>BS$19</v>
      </c>
      <c r="BT617" s="190" t="str">
        <f t="shared" si="746"/>
        <v>BT$19</v>
      </c>
      <c r="BU617" s="190" t="str">
        <f t="shared" si="746"/>
        <v>BU$19</v>
      </c>
      <c r="BV617" s="190" t="str">
        <f t="shared" si="746"/>
        <v>BV$19</v>
      </c>
      <c r="BW617" s="190" t="str">
        <f t="shared" si="746"/>
        <v>BW$19</v>
      </c>
      <c r="BX617" s="190" t="str">
        <f t="shared" si="746"/>
        <v>BX$19</v>
      </c>
      <c r="BY617" s="190" t="str">
        <f t="shared" si="746"/>
        <v>BY$19</v>
      </c>
      <c r="BZ617" s="190" t="str">
        <f t="shared" si="746"/>
        <v>BZ$19</v>
      </c>
      <c r="CA617" s="190" t="str">
        <f t="shared" si="746"/>
        <v>CA$19</v>
      </c>
      <c r="CB617" s="190" t="str">
        <f t="shared" si="746"/>
        <v>CB$19</v>
      </c>
      <c r="CC617" s="190" t="str">
        <f t="shared" si="746"/>
        <v>CC$19</v>
      </c>
      <c r="CD617" s="190" t="str">
        <f t="shared" si="746"/>
        <v>CD$19</v>
      </c>
      <c r="CE617" s="190" t="str">
        <f t="shared" ref="CE617:CL617" si="747">CE$23</f>
        <v>CE$19</v>
      </c>
      <c r="CF617" s="190" t="str">
        <f t="shared" si="747"/>
        <v>CF$19</v>
      </c>
      <c r="CG617" s="190" t="str">
        <f t="shared" si="747"/>
        <v>CG$19</v>
      </c>
      <c r="CH617" s="190" t="str">
        <f t="shared" si="747"/>
        <v>CH$19</v>
      </c>
      <c r="CI617" s="190" t="str">
        <f t="shared" si="747"/>
        <v>CI$19</v>
      </c>
      <c r="CJ617" s="190" t="str">
        <f t="shared" si="747"/>
        <v>CJ$19</v>
      </c>
      <c r="CK617" s="190" t="str">
        <f t="shared" si="747"/>
        <v>CK$19</v>
      </c>
      <c r="CL617" s="190" t="str">
        <f t="shared" si="747"/>
        <v>CL$19</v>
      </c>
      <c r="CN617" s="201"/>
      <c r="CO617" s="190" t="str">
        <f t="shared" ref="CO617:DL617" si="748">CO$23</f>
        <v>CO$19</v>
      </c>
      <c r="CP617" s="190" t="str">
        <f t="shared" si="748"/>
        <v>CP$19</v>
      </c>
      <c r="CQ617" s="190" t="str">
        <f t="shared" si="748"/>
        <v>CQ$19</v>
      </c>
      <c r="CR617" s="190" t="str">
        <f t="shared" si="748"/>
        <v>CR$19</v>
      </c>
      <c r="CS617" s="190" t="str">
        <f t="shared" si="748"/>
        <v>CS$19</v>
      </c>
      <c r="CT617" s="190" t="str">
        <f t="shared" si="748"/>
        <v>CT$19</v>
      </c>
      <c r="CU617" s="190" t="str">
        <f t="shared" si="748"/>
        <v>CU$19</v>
      </c>
      <c r="CV617" s="190" t="str">
        <f t="shared" si="748"/>
        <v>CV$19</v>
      </c>
      <c r="CW617" s="190" t="str">
        <f t="shared" si="748"/>
        <v>CW$19</v>
      </c>
      <c r="CX617" s="190" t="str">
        <f t="shared" si="748"/>
        <v>CX$19</v>
      </c>
      <c r="CY617" s="190" t="str">
        <f t="shared" si="748"/>
        <v>CY$19</v>
      </c>
      <c r="CZ617" s="190" t="str">
        <f t="shared" si="748"/>
        <v>CZ$19</v>
      </c>
      <c r="DA617" s="190" t="str">
        <f t="shared" si="748"/>
        <v>DA$19</v>
      </c>
      <c r="DB617" s="190" t="str">
        <f t="shared" si="748"/>
        <v>DB$19</v>
      </c>
      <c r="DC617" s="190" t="str">
        <f t="shared" si="748"/>
        <v>DC$19</v>
      </c>
      <c r="DD617" s="190" t="str">
        <f t="shared" si="748"/>
        <v>DD$19</v>
      </c>
      <c r="DE617" s="190" t="str">
        <f t="shared" si="748"/>
        <v>DE$19</v>
      </c>
      <c r="DF617" s="190" t="str">
        <f t="shared" si="748"/>
        <v>DF$19</v>
      </c>
      <c r="DG617" s="190" t="str">
        <f t="shared" si="748"/>
        <v>DG$19</v>
      </c>
      <c r="DH617" s="190" t="str">
        <f t="shared" si="748"/>
        <v>DH$19</v>
      </c>
      <c r="DI617" s="190" t="str">
        <f t="shared" si="748"/>
        <v>DI$19</v>
      </c>
      <c r="DJ617" s="190" t="str">
        <f t="shared" si="748"/>
        <v>DJ$19</v>
      </c>
      <c r="DK617" s="190" t="str">
        <f t="shared" si="748"/>
        <v>DK$19</v>
      </c>
      <c r="DL617" s="190" t="str">
        <f t="shared" si="748"/>
        <v>DL$19</v>
      </c>
    </row>
    <row r="618" spans="1:116" x14ac:dyDescent="0.4">
      <c r="A618" s="31" t="s">
        <v>218</v>
      </c>
      <c r="B618" s="31" t="s">
        <v>81</v>
      </c>
      <c r="C618" s="31"/>
      <c r="D618" t="s">
        <v>478</v>
      </c>
      <c r="E618" s="8" t="str">
        <f t="shared" ref="E618:E621" si="749">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9"/>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9"/>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9"/>
        <v>621 SAM-PR-R</v>
      </c>
      <c r="F621" s="27"/>
      <c r="G621" s="126" t="str">
        <f>"Revenue - "&amp;G623</f>
        <v>Revenue - (Primary label)</v>
      </c>
      <c r="H621" s="24"/>
      <c r="I621" s="24"/>
      <c r="J621" s="24"/>
      <c r="K621" s="33">
        <f t="shared" ref="K621:P621" ca="1" si="750">SUMIF($3:$3,K$2,621:621)</f>
        <v>3120</v>
      </c>
      <c r="L621" s="33">
        <f t="shared" ca="1" si="750"/>
        <v>8230</v>
      </c>
      <c r="M621" s="33">
        <f t="shared" ca="1" si="750"/>
        <v>12789.999999999996</v>
      </c>
      <c r="N621" s="33">
        <f t="shared" ca="1" si="750"/>
        <v>17350.000000000007</v>
      </c>
      <c r="O621" s="33">
        <f t="shared" ca="1" si="750"/>
        <v>21910.000000000025</v>
      </c>
      <c r="P621" s="33">
        <f t="shared" ca="1" si="750"/>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51">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2">ADDRESS(ROW(S621),COLUMN(S621),2)</f>
        <v>S$621</v>
      </c>
      <c r="T624" s="212" t="str">
        <f t="shared" si="752"/>
        <v>T$621</v>
      </c>
      <c r="U624" s="212" t="str">
        <f t="shared" si="752"/>
        <v>U$621</v>
      </c>
      <c r="V624" s="212" t="str">
        <f t="shared" si="752"/>
        <v>V$621</v>
      </c>
      <c r="W624" s="212" t="str">
        <f t="shared" si="752"/>
        <v>W$621</v>
      </c>
      <c r="X624" s="212" t="str">
        <f t="shared" si="752"/>
        <v>X$621</v>
      </c>
      <c r="Y624" s="212" t="str">
        <f t="shared" si="752"/>
        <v>Y$621</v>
      </c>
      <c r="Z624" s="212" t="str">
        <f t="shared" si="752"/>
        <v>Z$621</v>
      </c>
      <c r="AA624" s="212" t="str">
        <f t="shared" si="752"/>
        <v>AA$621</v>
      </c>
      <c r="AB624" s="212" t="str">
        <f t="shared" si="752"/>
        <v>AB$621</v>
      </c>
      <c r="AC624" s="212" t="str">
        <f t="shared" si="752"/>
        <v>AC$621</v>
      </c>
      <c r="AD624" s="212" t="str">
        <f t="shared" si="752"/>
        <v>AD$621</v>
      </c>
      <c r="AE624" s="212" t="str">
        <f t="shared" si="752"/>
        <v>AE$621</v>
      </c>
      <c r="AF624" s="212" t="str">
        <f t="shared" si="752"/>
        <v>AF$621</v>
      </c>
      <c r="AG624" s="212" t="str">
        <f t="shared" si="752"/>
        <v>AG$621</v>
      </c>
      <c r="AH624" s="212" t="str">
        <f t="shared" si="752"/>
        <v>AH$621</v>
      </c>
      <c r="AI624" s="212" t="str">
        <f t="shared" si="752"/>
        <v>AI$621</v>
      </c>
      <c r="AJ624" s="212" t="str">
        <f t="shared" si="752"/>
        <v>AJ$621</v>
      </c>
      <c r="AK624" s="212" t="str">
        <f t="shared" si="752"/>
        <v>AK$621</v>
      </c>
      <c r="AL624" s="212" t="str">
        <f t="shared" si="752"/>
        <v>AL$621</v>
      </c>
      <c r="AM624" s="212" t="str">
        <f t="shared" si="752"/>
        <v>AM$621</v>
      </c>
      <c r="AN624" s="212" t="str">
        <f t="shared" si="752"/>
        <v>AN$621</v>
      </c>
      <c r="AO624" s="212" t="str">
        <f t="shared" si="752"/>
        <v>AO$621</v>
      </c>
      <c r="AP624" s="212" t="str">
        <f t="shared" si="752"/>
        <v>AP$621</v>
      </c>
      <c r="AQ624" s="212" t="str">
        <f t="shared" si="752"/>
        <v>AQ$621</v>
      </c>
      <c r="AR624" s="212" t="str">
        <f t="shared" si="752"/>
        <v>AR$621</v>
      </c>
      <c r="AS624" s="212" t="str">
        <f t="shared" si="752"/>
        <v>AS$621</v>
      </c>
      <c r="AT624" s="212" t="str">
        <f t="shared" si="752"/>
        <v>AT$621</v>
      </c>
      <c r="AU624" s="212" t="str">
        <f t="shared" si="752"/>
        <v>AU$621</v>
      </c>
      <c r="AV624" s="212" t="str">
        <f t="shared" si="752"/>
        <v>AV$621</v>
      </c>
      <c r="AW624" s="212" t="str">
        <f t="shared" si="752"/>
        <v>AW$621</v>
      </c>
      <c r="AX624" s="212" t="str">
        <f t="shared" si="752"/>
        <v>AX$621</v>
      </c>
      <c r="AY624" s="212" t="str">
        <f t="shared" ref="AY624:CD624" si="753">ADDRESS(ROW(AY621),COLUMN(AY621),2)</f>
        <v>AY$621</v>
      </c>
      <c r="AZ624" s="212" t="str">
        <f t="shared" si="753"/>
        <v>AZ$621</v>
      </c>
      <c r="BA624" s="212" t="str">
        <f t="shared" si="753"/>
        <v>BA$621</v>
      </c>
      <c r="BB624" s="212" t="str">
        <f t="shared" si="753"/>
        <v>BB$621</v>
      </c>
      <c r="BC624" s="212" t="str">
        <f t="shared" si="753"/>
        <v>BC$621</v>
      </c>
      <c r="BD624" s="212" t="str">
        <f t="shared" si="753"/>
        <v>BD$621</v>
      </c>
      <c r="BE624" s="212" t="str">
        <f t="shared" si="753"/>
        <v>BE$621</v>
      </c>
      <c r="BF624" s="212" t="str">
        <f t="shared" si="753"/>
        <v>BF$621</v>
      </c>
      <c r="BG624" s="212" t="str">
        <f t="shared" si="753"/>
        <v>BG$621</v>
      </c>
      <c r="BH624" s="212" t="str">
        <f t="shared" si="753"/>
        <v>BH$621</v>
      </c>
      <c r="BI624" s="212" t="str">
        <f t="shared" si="753"/>
        <v>BI$621</v>
      </c>
      <c r="BJ624" s="212" t="str">
        <f t="shared" si="753"/>
        <v>BJ$621</v>
      </c>
      <c r="BK624" s="212" t="str">
        <f t="shared" si="753"/>
        <v>BK$621</v>
      </c>
      <c r="BL624" s="212" t="str">
        <f t="shared" si="753"/>
        <v>BL$621</v>
      </c>
      <c r="BM624" s="212" t="str">
        <f t="shared" si="753"/>
        <v>BM$621</v>
      </c>
      <c r="BN624" s="212" t="str">
        <f t="shared" si="753"/>
        <v>BN$621</v>
      </c>
      <c r="BO624" s="212" t="str">
        <f t="shared" si="753"/>
        <v>BO$621</v>
      </c>
      <c r="BP624" s="212" t="str">
        <f t="shared" si="753"/>
        <v>BP$621</v>
      </c>
      <c r="BQ624" s="212" t="str">
        <f t="shared" si="753"/>
        <v>BQ$621</v>
      </c>
      <c r="BR624" s="212" t="str">
        <f t="shared" si="753"/>
        <v>BR$621</v>
      </c>
      <c r="BS624" s="212" t="str">
        <f t="shared" si="753"/>
        <v>BS$621</v>
      </c>
      <c r="BT624" s="212" t="str">
        <f t="shared" si="753"/>
        <v>BT$621</v>
      </c>
      <c r="BU624" s="212" t="str">
        <f t="shared" si="753"/>
        <v>BU$621</v>
      </c>
      <c r="BV624" s="212" t="str">
        <f t="shared" si="753"/>
        <v>BV$621</v>
      </c>
      <c r="BW624" s="212" t="str">
        <f t="shared" si="753"/>
        <v>BW$621</v>
      </c>
      <c r="BX624" s="212" t="str">
        <f t="shared" si="753"/>
        <v>BX$621</v>
      </c>
      <c r="BY624" s="212" t="str">
        <f t="shared" si="753"/>
        <v>BY$621</v>
      </c>
      <c r="BZ624" s="212" t="str">
        <f t="shared" si="753"/>
        <v>BZ$621</v>
      </c>
      <c r="CA624" s="212" t="str">
        <f t="shared" si="753"/>
        <v>CA$621</v>
      </c>
      <c r="CB624" s="212" t="str">
        <f t="shared" si="753"/>
        <v>CB$621</v>
      </c>
      <c r="CC624" s="212" t="str">
        <f t="shared" si="753"/>
        <v>CC$621</v>
      </c>
      <c r="CD624" s="212" t="str">
        <f t="shared" si="753"/>
        <v>CD$621</v>
      </c>
      <c r="CE624" s="212" t="str">
        <f t="shared" ref="CE624:CL624" si="754">ADDRESS(ROW(CE621),COLUMN(CE621),2)</f>
        <v>CE$621</v>
      </c>
      <c r="CF624" s="212" t="str">
        <f t="shared" si="754"/>
        <v>CF$621</v>
      </c>
      <c r="CG624" s="212" t="str">
        <f t="shared" si="754"/>
        <v>CG$621</v>
      </c>
      <c r="CH624" s="212" t="str">
        <f t="shared" si="754"/>
        <v>CH$621</v>
      </c>
      <c r="CI624" s="212" t="str">
        <f t="shared" si="754"/>
        <v>CI$621</v>
      </c>
      <c r="CJ624" s="212" t="str">
        <f t="shared" si="754"/>
        <v>CJ$621</v>
      </c>
      <c r="CK624" s="212" t="str">
        <f t="shared" si="754"/>
        <v>CK$621</v>
      </c>
      <c r="CL624" s="212" t="str">
        <f t="shared" si="754"/>
        <v>CL$621</v>
      </c>
      <c r="CN624" s="209"/>
      <c r="CO624" s="212" t="str">
        <f t="shared" ref="CO624:DK624" si="755">ADDRESS(ROW(CO621),COLUMN(CO621),2)</f>
        <v>CO$621</v>
      </c>
      <c r="CP624" s="212" t="str">
        <f t="shared" si="755"/>
        <v>CP$621</v>
      </c>
      <c r="CQ624" s="212" t="str">
        <f t="shared" si="755"/>
        <v>CQ$621</v>
      </c>
      <c r="CR624" s="212" t="str">
        <f t="shared" si="755"/>
        <v>CR$621</v>
      </c>
      <c r="CS624" s="212" t="str">
        <f t="shared" si="755"/>
        <v>CS$621</v>
      </c>
      <c r="CT624" s="212" t="str">
        <f t="shared" si="755"/>
        <v>CT$621</v>
      </c>
      <c r="CU624" s="212" t="str">
        <f t="shared" si="755"/>
        <v>CU$621</v>
      </c>
      <c r="CV624" s="212" t="str">
        <f t="shared" si="755"/>
        <v>CV$621</v>
      </c>
      <c r="CW624" s="212" t="str">
        <f t="shared" si="755"/>
        <v>CW$621</v>
      </c>
      <c r="CX624" s="212" t="str">
        <f t="shared" si="755"/>
        <v>CX$621</v>
      </c>
      <c r="CY624" s="212" t="str">
        <f t="shared" si="755"/>
        <v>CY$621</v>
      </c>
      <c r="CZ624" s="212" t="str">
        <f t="shared" si="755"/>
        <v>CZ$621</v>
      </c>
      <c r="DA624" s="212" t="str">
        <f t="shared" si="755"/>
        <v>DA$621</v>
      </c>
      <c r="DB624" s="212" t="str">
        <f t="shared" si="755"/>
        <v>DB$621</v>
      </c>
      <c r="DC624" s="212" t="str">
        <f t="shared" si="755"/>
        <v>DC$621</v>
      </c>
      <c r="DD624" s="212" t="str">
        <f t="shared" si="755"/>
        <v>DD$621</v>
      </c>
      <c r="DE624" s="212" t="str">
        <f t="shared" si="755"/>
        <v>DE$621</v>
      </c>
      <c r="DF624" s="212" t="str">
        <f t="shared" si="755"/>
        <v>DF$621</v>
      </c>
      <c r="DG624" s="212" t="str">
        <f t="shared" si="755"/>
        <v>DG$621</v>
      </c>
      <c r="DH624" s="212" t="str">
        <f t="shared" si="755"/>
        <v>DH$621</v>
      </c>
      <c r="DI624" s="212" t="str">
        <f t="shared" si="755"/>
        <v>DI$621</v>
      </c>
      <c r="DJ624" s="212" t="str">
        <f t="shared" si="755"/>
        <v>DJ$621</v>
      </c>
      <c r="DK624" s="212" t="str">
        <f t="shared" si="755"/>
        <v>DK$621</v>
      </c>
      <c r="DL624" s="212" t="str">
        <f t="shared" ref="DL624" si="756">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7">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8">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7"/>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7"/>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9">S$20</f>
        <v>S$16</v>
      </c>
      <c r="T637" s="199" t="str">
        <f t="shared" si="759"/>
        <v>T$16</v>
      </c>
      <c r="U637" s="199" t="str">
        <f t="shared" si="759"/>
        <v>U$16</v>
      </c>
      <c r="V637" s="199" t="str">
        <f t="shared" si="759"/>
        <v>V$16</v>
      </c>
      <c r="W637" s="199" t="str">
        <f t="shared" si="759"/>
        <v>W$16</v>
      </c>
      <c r="X637" s="199" t="str">
        <f t="shared" si="759"/>
        <v>X$16</v>
      </c>
      <c r="Y637" s="199" t="str">
        <f t="shared" si="759"/>
        <v>Y$16</v>
      </c>
      <c r="Z637" s="199" t="str">
        <f t="shared" si="759"/>
        <v>Z$16</v>
      </c>
      <c r="AA637" s="199" t="str">
        <f t="shared" si="759"/>
        <v>AA$16</v>
      </c>
      <c r="AB637" s="199" t="str">
        <f t="shared" si="759"/>
        <v>AB$16</v>
      </c>
      <c r="AC637" s="199" t="str">
        <f t="shared" si="759"/>
        <v>AC$16</v>
      </c>
      <c r="AD637" s="199" t="str">
        <f t="shared" si="759"/>
        <v>AD$16</v>
      </c>
      <c r="AE637" s="199" t="str">
        <f t="shared" si="759"/>
        <v>AE$16</v>
      </c>
      <c r="AF637" s="199" t="str">
        <f t="shared" si="759"/>
        <v>AF$16</v>
      </c>
      <c r="AG637" s="199" t="str">
        <f t="shared" si="759"/>
        <v>AG$16</v>
      </c>
      <c r="AH637" s="199" t="str">
        <f t="shared" si="759"/>
        <v>AH$16</v>
      </c>
      <c r="AI637" s="199" t="str">
        <f t="shared" si="759"/>
        <v>AI$16</v>
      </c>
      <c r="AJ637" s="199" t="str">
        <f t="shared" si="759"/>
        <v>AJ$16</v>
      </c>
      <c r="AK637" s="199" t="str">
        <f t="shared" si="759"/>
        <v>AK$16</v>
      </c>
      <c r="AL637" s="199" t="str">
        <f t="shared" si="759"/>
        <v>AL$16</v>
      </c>
      <c r="AM637" s="199" t="str">
        <f t="shared" si="759"/>
        <v>AM$16</v>
      </c>
      <c r="AN637" s="199" t="str">
        <f t="shared" si="759"/>
        <v>AN$16</v>
      </c>
      <c r="AO637" s="199" t="str">
        <f t="shared" si="759"/>
        <v>AO$16</v>
      </c>
      <c r="AP637" s="199" t="str">
        <f t="shared" si="759"/>
        <v>AP$16</v>
      </c>
      <c r="AQ637" s="199" t="str">
        <f t="shared" si="759"/>
        <v>AQ$16</v>
      </c>
      <c r="AR637" s="199" t="str">
        <f t="shared" si="759"/>
        <v>AR$16</v>
      </c>
      <c r="AS637" s="199" t="str">
        <f t="shared" si="759"/>
        <v>AS$16</v>
      </c>
      <c r="AT637" s="199" t="str">
        <f t="shared" si="759"/>
        <v>AT$16</v>
      </c>
      <c r="AU637" s="199" t="str">
        <f t="shared" si="759"/>
        <v>AU$16</v>
      </c>
      <c r="AV637" s="199" t="str">
        <f t="shared" si="759"/>
        <v>AV$16</v>
      </c>
      <c r="AW637" s="199" t="str">
        <f t="shared" si="759"/>
        <v>AW$16</v>
      </c>
      <c r="AX637" s="199" t="str">
        <f t="shared" si="759"/>
        <v>AX$16</v>
      </c>
      <c r="AY637" s="199" t="str">
        <f t="shared" ref="AY637:CD637" si="760">AY$20</f>
        <v>AY$16</v>
      </c>
      <c r="AZ637" s="199" t="str">
        <f t="shared" si="760"/>
        <v>AZ$16</v>
      </c>
      <c r="BA637" s="199" t="str">
        <f t="shared" si="760"/>
        <v>BA$16</v>
      </c>
      <c r="BB637" s="199" t="str">
        <f t="shared" si="760"/>
        <v>BB$16</v>
      </c>
      <c r="BC637" s="199" t="str">
        <f t="shared" si="760"/>
        <v>BC$16</v>
      </c>
      <c r="BD637" s="199" t="str">
        <f t="shared" si="760"/>
        <v>BD$16</v>
      </c>
      <c r="BE637" s="199" t="str">
        <f t="shared" si="760"/>
        <v>BE$16</v>
      </c>
      <c r="BF637" s="199" t="str">
        <f t="shared" si="760"/>
        <v>BF$16</v>
      </c>
      <c r="BG637" s="199" t="str">
        <f t="shared" si="760"/>
        <v>BG$16</v>
      </c>
      <c r="BH637" s="199" t="str">
        <f t="shared" si="760"/>
        <v>BH$16</v>
      </c>
      <c r="BI637" s="199" t="str">
        <f t="shared" si="760"/>
        <v>BI$16</v>
      </c>
      <c r="BJ637" s="199" t="str">
        <f t="shared" si="760"/>
        <v>BJ$16</v>
      </c>
      <c r="BK637" s="199" t="str">
        <f t="shared" si="760"/>
        <v>BK$16</v>
      </c>
      <c r="BL637" s="199" t="str">
        <f t="shared" si="760"/>
        <v>BL$16</v>
      </c>
      <c r="BM637" s="199" t="str">
        <f t="shared" si="760"/>
        <v>BM$16</v>
      </c>
      <c r="BN637" s="199" t="str">
        <f t="shared" si="760"/>
        <v>BN$16</v>
      </c>
      <c r="BO637" s="199" t="str">
        <f t="shared" si="760"/>
        <v>BO$16</v>
      </c>
      <c r="BP637" s="199" t="str">
        <f t="shared" si="760"/>
        <v>BP$16</v>
      </c>
      <c r="BQ637" s="199" t="str">
        <f t="shared" si="760"/>
        <v>BQ$16</v>
      </c>
      <c r="BR637" s="199" t="str">
        <f t="shared" si="760"/>
        <v>BR$16</v>
      </c>
      <c r="BS637" s="199" t="str">
        <f t="shared" si="760"/>
        <v>BS$16</v>
      </c>
      <c r="BT637" s="199" t="str">
        <f t="shared" si="760"/>
        <v>BT$16</v>
      </c>
      <c r="BU637" s="199" t="str">
        <f t="shared" si="760"/>
        <v>BU$16</v>
      </c>
      <c r="BV637" s="199" t="str">
        <f t="shared" si="760"/>
        <v>BV$16</v>
      </c>
      <c r="BW637" s="199" t="str">
        <f t="shared" si="760"/>
        <v>BW$16</v>
      </c>
      <c r="BX637" s="199" t="str">
        <f t="shared" si="760"/>
        <v>BX$16</v>
      </c>
      <c r="BY637" s="199" t="str">
        <f t="shared" si="760"/>
        <v>BY$16</v>
      </c>
      <c r="BZ637" s="199" t="str">
        <f t="shared" si="760"/>
        <v>BZ$16</v>
      </c>
      <c r="CA637" s="199" t="str">
        <f t="shared" si="760"/>
        <v>CA$16</v>
      </c>
      <c r="CB637" s="199" t="str">
        <f t="shared" si="760"/>
        <v>CB$16</v>
      </c>
      <c r="CC637" s="199" t="str">
        <f t="shared" si="760"/>
        <v>CC$16</v>
      </c>
      <c r="CD637" s="199" t="str">
        <f t="shared" si="760"/>
        <v>CD$16</v>
      </c>
      <c r="CE637" s="199" t="str">
        <f t="shared" ref="CE637:CL637" si="761">CE$20</f>
        <v>CE$16</v>
      </c>
      <c r="CF637" s="199" t="str">
        <f t="shared" si="761"/>
        <v>CF$16</v>
      </c>
      <c r="CG637" s="199" t="str">
        <f t="shared" si="761"/>
        <v>CG$16</v>
      </c>
      <c r="CH637" s="199" t="str">
        <f t="shared" si="761"/>
        <v>CH$16</v>
      </c>
      <c r="CI637" s="199" t="str">
        <f t="shared" si="761"/>
        <v>CI$16</v>
      </c>
      <c r="CJ637" s="199" t="str">
        <f t="shared" si="761"/>
        <v>CJ$16</v>
      </c>
      <c r="CK637" s="199" t="str">
        <f t="shared" si="761"/>
        <v>CK$16</v>
      </c>
      <c r="CL637" s="199" t="str">
        <f t="shared" si="761"/>
        <v>CL$16</v>
      </c>
      <c r="CN637" s="176"/>
      <c r="CO637" s="199" t="str">
        <f t="shared" ref="CO637:DL637" si="762">CO$20</f>
        <v>CO$16</v>
      </c>
      <c r="CP637" s="199" t="str">
        <f t="shared" si="762"/>
        <v>CP$16</v>
      </c>
      <c r="CQ637" s="199" t="str">
        <f t="shared" si="762"/>
        <v>CQ$16</v>
      </c>
      <c r="CR637" s="199" t="str">
        <f t="shared" si="762"/>
        <v>CR$16</v>
      </c>
      <c r="CS637" s="199" t="str">
        <f t="shared" si="762"/>
        <v>CS$16</v>
      </c>
      <c r="CT637" s="199" t="str">
        <f t="shared" si="762"/>
        <v>CT$16</v>
      </c>
      <c r="CU637" s="199" t="str">
        <f t="shared" si="762"/>
        <v>CU$16</v>
      </c>
      <c r="CV637" s="199" t="str">
        <f t="shared" si="762"/>
        <v>CV$16</v>
      </c>
      <c r="CW637" s="199" t="str">
        <f t="shared" si="762"/>
        <v>CW$16</v>
      </c>
      <c r="CX637" s="199" t="str">
        <f t="shared" si="762"/>
        <v>CX$16</v>
      </c>
      <c r="CY637" s="199" t="str">
        <f t="shared" si="762"/>
        <v>CY$16</v>
      </c>
      <c r="CZ637" s="199" t="str">
        <f t="shared" si="762"/>
        <v>CZ$16</v>
      </c>
      <c r="DA637" s="199" t="str">
        <f t="shared" si="762"/>
        <v>DA$16</v>
      </c>
      <c r="DB637" s="199" t="str">
        <f t="shared" si="762"/>
        <v>DB$16</v>
      </c>
      <c r="DC637" s="199" t="str">
        <f t="shared" si="762"/>
        <v>DC$16</v>
      </c>
      <c r="DD637" s="199" t="str">
        <f t="shared" si="762"/>
        <v>DD$16</v>
      </c>
      <c r="DE637" s="199" t="str">
        <f t="shared" si="762"/>
        <v>DE$16</v>
      </c>
      <c r="DF637" s="199" t="str">
        <f t="shared" si="762"/>
        <v>DF$16</v>
      </c>
      <c r="DG637" s="199" t="str">
        <f t="shared" si="762"/>
        <v>DG$16</v>
      </c>
      <c r="DH637" s="199" t="str">
        <f t="shared" si="762"/>
        <v>DH$16</v>
      </c>
      <c r="DI637" s="199" t="str">
        <f t="shared" si="762"/>
        <v>DI$16</v>
      </c>
      <c r="DJ637" s="199" t="str">
        <f t="shared" si="762"/>
        <v>DJ$16</v>
      </c>
      <c r="DK637" s="199" t="str">
        <f t="shared" si="762"/>
        <v>DK$16</v>
      </c>
      <c r="DL637" s="199" t="str">
        <f t="shared" si="762"/>
        <v>DL$16</v>
      </c>
    </row>
    <row r="638" spans="1:116" x14ac:dyDescent="0.4">
      <c r="A638" s="174"/>
      <c r="E638" s="8"/>
      <c r="G638" s="175" t="s">
        <v>462</v>
      </c>
      <c r="H638" s="200"/>
      <c r="I638" s="201"/>
      <c r="J638" s="201"/>
      <c r="K638" s="202"/>
      <c r="L638" s="202"/>
      <c r="M638" s="202"/>
      <c r="N638" s="202"/>
      <c r="O638" s="202"/>
      <c r="P638" s="202"/>
      <c r="R638" s="202"/>
      <c r="S638" s="199" t="str">
        <f t="shared" ref="S638:AX638" si="763">S$21</f>
        <v>S$17</v>
      </c>
      <c r="T638" s="199" t="str">
        <f t="shared" si="763"/>
        <v>T$17</v>
      </c>
      <c r="U638" s="199" t="str">
        <f t="shared" si="763"/>
        <v>U$17</v>
      </c>
      <c r="V638" s="199" t="str">
        <f t="shared" si="763"/>
        <v>V$17</v>
      </c>
      <c r="W638" s="199" t="str">
        <f t="shared" si="763"/>
        <v>W$17</v>
      </c>
      <c r="X638" s="199" t="str">
        <f t="shared" si="763"/>
        <v>X$17</v>
      </c>
      <c r="Y638" s="199" t="str">
        <f t="shared" si="763"/>
        <v>Y$17</v>
      </c>
      <c r="Z638" s="199" t="str">
        <f t="shared" si="763"/>
        <v>Z$17</v>
      </c>
      <c r="AA638" s="199" t="str">
        <f t="shared" si="763"/>
        <v>AA$17</v>
      </c>
      <c r="AB638" s="199" t="str">
        <f t="shared" si="763"/>
        <v>AB$17</v>
      </c>
      <c r="AC638" s="199" t="str">
        <f t="shared" si="763"/>
        <v>AC$17</v>
      </c>
      <c r="AD638" s="199" t="str">
        <f t="shared" si="763"/>
        <v>AD$17</v>
      </c>
      <c r="AE638" s="199" t="str">
        <f t="shared" si="763"/>
        <v>AE$17</v>
      </c>
      <c r="AF638" s="199" t="str">
        <f t="shared" si="763"/>
        <v>AF$17</v>
      </c>
      <c r="AG638" s="199" t="str">
        <f t="shared" si="763"/>
        <v>AG$17</v>
      </c>
      <c r="AH638" s="199" t="str">
        <f t="shared" si="763"/>
        <v>AH$17</v>
      </c>
      <c r="AI638" s="199" t="str">
        <f t="shared" si="763"/>
        <v>AI$17</v>
      </c>
      <c r="AJ638" s="199" t="str">
        <f t="shared" si="763"/>
        <v>AJ$17</v>
      </c>
      <c r="AK638" s="199" t="str">
        <f t="shared" si="763"/>
        <v>AK$17</v>
      </c>
      <c r="AL638" s="199" t="str">
        <f t="shared" si="763"/>
        <v>AL$17</v>
      </c>
      <c r="AM638" s="199" t="str">
        <f t="shared" si="763"/>
        <v>AM$17</v>
      </c>
      <c r="AN638" s="199" t="str">
        <f t="shared" si="763"/>
        <v>AN$17</v>
      </c>
      <c r="AO638" s="199" t="str">
        <f t="shared" si="763"/>
        <v>AO$17</v>
      </c>
      <c r="AP638" s="199" t="str">
        <f t="shared" si="763"/>
        <v>AP$17</v>
      </c>
      <c r="AQ638" s="199" t="str">
        <f t="shared" si="763"/>
        <v>AQ$17</v>
      </c>
      <c r="AR638" s="199" t="str">
        <f t="shared" si="763"/>
        <v>AR$17</v>
      </c>
      <c r="AS638" s="199" t="str">
        <f t="shared" si="763"/>
        <v>AS$17</v>
      </c>
      <c r="AT638" s="199" t="str">
        <f t="shared" si="763"/>
        <v>AT$17</v>
      </c>
      <c r="AU638" s="199" t="str">
        <f t="shared" si="763"/>
        <v>AU$17</v>
      </c>
      <c r="AV638" s="199" t="str">
        <f t="shared" si="763"/>
        <v>AV$17</v>
      </c>
      <c r="AW638" s="199" t="str">
        <f t="shared" si="763"/>
        <v>AW$17</v>
      </c>
      <c r="AX638" s="199" t="str">
        <f t="shared" si="763"/>
        <v>AX$17</v>
      </c>
      <c r="AY638" s="199" t="str">
        <f t="shared" ref="AY638:CD638" si="764">AY$21</f>
        <v>AY$17</v>
      </c>
      <c r="AZ638" s="199" t="str">
        <f t="shared" si="764"/>
        <v>AZ$17</v>
      </c>
      <c r="BA638" s="199" t="str">
        <f t="shared" si="764"/>
        <v>BA$17</v>
      </c>
      <c r="BB638" s="199" t="str">
        <f t="shared" si="764"/>
        <v>BB$17</v>
      </c>
      <c r="BC638" s="199" t="str">
        <f t="shared" si="764"/>
        <v>BC$17</v>
      </c>
      <c r="BD638" s="199" t="str">
        <f t="shared" si="764"/>
        <v>BD$17</v>
      </c>
      <c r="BE638" s="199" t="str">
        <f t="shared" si="764"/>
        <v>BE$17</v>
      </c>
      <c r="BF638" s="199" t="str">
        <f t="shared" si="764"/>
        <v>BF$17</v>
      </c>
      <c r="BG638" s="199" t="str">
        <f t="shared" si="764"/>
        <v>BG$17</v>
      </c>
      <c r="BH638" s="199" t="str">
        <f t="shared" si="764"/>
        <v>BH$17</v>
      </c>
      <c r="BI638" s="199" t="str">
        <f t="shared" si="764"/>
        <v>BI$17</v>
      </c>
      <c r="BJ638" s="199" t="str">
        <f t="shared" si="764"/>
        <v>BJ$17</v>
      </c>
      <c r="BK638" s="199" t="str">
        <f t="shared" si="764"/>
        <v>BK$17</v>
      </c>
      <c r="BL638" s="199" t="str">
        <f t="shared" si="764"/>
        <v>BL$17</v>
      </c>
      <c r="BM638" s="199" t="str">
        <f t="shared" si="764"/>
        <v>BM$17</v>
      </c>
      <c r="BN638" s="199" t="str">
        <f t="shared" si="764"/>
        <v>BN$17</v>
      </c>
      <c r="BO638" s="199" t="str">
        <f t="shared" si="764"/>
        <v>BO$17</v>
      </c>
      <c r="BP638" s="199" t="str">
        <f t="shared" si="764"/>
        <v>BP$17</v>
      </c>
      <c r="BQ638" s="199" t="str">
        <f t="shared" si="764"/>
        <v>BQ$17</v>
      </c>
      <c r="BR638" s="199" t="str">
        <f t="shared" si="764"/>
        <v>BR$17</v>
      </c>
      <c r="BS638" s="199" t="str">
        <f t="shared" si="764"/>
        <v>BS$17</v>
      </c>
      <c r="BT638" s="199" t="str">
        <f t="shared" si="764"/>
        <v>BT$17</v>
      </c>
      <c r="BU638" s="199" t="str">
        <f t="shared" si="764"/>
        <v>BU$17</v>
      </c>
      <c r="BV638" s="199" t="str">
        <f t="shared" si="764"/>
        <v>BV$17</v>
      </c>
      <c r="BW638" s="199" t="str">
        <f t="shared" si="764"/>
        <v>BW$17</v>
      </c>
      <c r="BX638" s="199" t="str">
        <f t="shared" si="764"/>
        <v>BX$17</v>
      </c>
      <c r="BY638" s="199" t="str">
        <f t="shared" si="764"/>
        <v>BY$17</v>
      </c>
      <c r="BZ638" s="199" t="str">
        <f t="shared" si="764"/>
        <v>BZ$17</v>
      </c>
      <c r="CA638" s="199" t="str">
        <f t="shared" si="764"/>
        <v>CA$17</v>
      </c>
      <c r="CB638" s="199" t="str">
        <f t="shared" si="764"/>
        <v>CB$17</v>
      </c>
      <c r="CC638" s="199" t="str">
        <f t="shared" si="764"/>
        <v>CC$17</v>
      </c>
      <c r="CD638" s="199" t="str">
        <f t="shared" si="764"/>
        <v>CD$17</v>
      </c>
      <c r="CE638" s="199" t="str">
        <f t="shared" ref="CE638:CL638" si="765">CE$21</f>
        <v>CE$17</v>
      </c>
      <c r="CF638" s="199" t="str">
        <f t="shared" si="765"/>
        <v>CF$17</v>
      </c>
      <c r="CG638" s="199" t="str">
        <f t="shared" si="765"/>
        <v>CG$17</v>
      </c>
      <c r="CH638" s="199" t="str">
        <f t="shared" si="765"/>
        <v>CH$17</v>
      </c>
      <c r="CI638" s="199" t="str">
        <f t="shared" si="765"/>
        <v>CI$17</v>
      </c>
      <c r="CJ638" s="199" t="str">
        <f t="shared" si="765"/>
        <v>CJ$17</v>
      </c>
      <c r="CK638" s="199" t="str">
        <f t="shared" si="765"/>
        <v>CK$17</v>
      </c>
      <c r="CL638" s="199" t="str">
        <f t="shared" si="765"/>
        <v>CL$17</v>
      </c>
      <c r="CN638" s="201"/>
      <c r="CO638" s="199" t="str">
        <f t="shared" ref="CO638:DL638" si="766">CO$21</f>
        <v>CO$17</v>
      </c>
      <c r="CP638" s="199" t="str">
        <f t="shared" si="766"/>
        <v>CP$17</v>
      </c>
      <c r="CQ638" s="199" t="str">
        <f t="shared" si="766"/>
        <v>CQ$17</v>
      </c>
      <c r="CR638" s="199" t="str">
        <f t="shared" si="766"/>
        <v>CR$17</v>
      </c>
      <c r="CS638" s="199" t="str">
        <f t="shared" si="766"/>
        <v>CS$17</v>
      </c>
      <c r="CT638" s="199" t="str">
        <f t="shared" si="766"/>
        <v>CT$17</v>
      </c>
      <c r="CU638" s="199" t="str">
        <f t="shared" si="766"/>
        <v>CU$17</v>
      </c>
      <c r="CV638" s="199" t="str">
        <f t="shared" si="766"/>
        <v>CV$17</v>
      </c>
      <c r="CW638" s="199" t="str">
        <f t="shared" si="766"/>
        <v>CW$17</v>
      </c>
      <c r="CX638" s="199" t="str">
        <f t="shared" si="766"/>
        <v>CX$17</v>
      </c>
      <c r="CY638" s="199" t="str">
        <f t="shared" si="766"/>
        <v>CY$17</v>
      </c>
      <c r="CZ638" s="199" t="str">
        <f t="shared" si="766"/>
        <v>CZ$17</v>
      </c>
      <c r="DA638" s="199" t="str">
        <f t="shared" si="766"/>
        <v>DA$17</v>
      </c>
      <c r="DB638" s="199" t="str">
        <f t="shared" si="766"/>
        <v>DB$17</v>
      </c>
      <c r="DC638" s="199" t="str">
        <f t="shared" si="766"/>
        <v>DC$17</v>
      </c>
      <c r="DD638" s="199" t="str">
        <f t="shared" si="766"/>
        <v>DD$17</v>
      </c>
      <c r="DE638" s="199" t="str">
        <f t="shared" si="766"/>
        <v>DE$17</v>
      </c>
      <c r="DF638" s="199" t="str">
        <f t="shared" si="766"/>
        <v>DF$17</v>
      </c>
      <c r="DG638" s="199" t="str">
        <f t="shared" si="766"/>
        <v>DG$17</v>
      </c>
      <c r="DH638" s="199" t="str">
        <f t="shared" si="766"/>
        <v>DH$17</v>
      </c>
      <c r="DI638" s="199" t="str">
        <f t="shared" si="766"/>
        <v>DI$17</v>
      </c>
      <c r="DJ638" s="199" t="str">
        <f t="shared" si="766"/>
        <v>DJ$17</v>
      </c>
      <c r="DK638" s="199" t="str">
        <f t="shared" si="766"/>
        <v>DK$17</v>
      </c>
      <c r="DL638" s="199" t="str">
        <f t="shared" si="766"/>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7">S$22</f>
        <v>S$18</v>
      </c>
      <c r="T641" s="190" t="str">
        <f t="shared" si="767"/>
        <v>T$18</v>
      </c>
      <c r="U641" s="190" t="str">
        <f t="shared" si="767"/>
        <v>U$18</v>
      </c>
      <c r="V641" s="190" t="str">
        <f t="shared" si="767"/>
        <v>V$18</v>
      </c>
      <c r="W641" s="190" t="str">
        <f t="shared" si="767"/>
        <v>W$18</v>
      </c>
      <c r="X641" s="190" t="str">
        <f t="shared" si="767"/>
        <v>X$18</v>
      </c>
      <c r="Y641" s="190" t="str">
        <f t="shared" si="767"/>
        <v>Y$18</v>
      </c>
      <c r="Z641" s="190" t="str">
        <f t="shared" si="767"/>
        <v>Z$18</v>
      </c>
      <c r="AA641" s="190" t="str">
        <f t="shared" si="767"/>
        <v>AA$18</v>
      </c>
      <c r="AB641" s="190" t="str">
        <f t="shared" si="767"/>
        <v>AB$18</v>
      </c>
      <c r="AC641" s="190" t="str">
        <f t="shared" si="767"/>
        <v>AC$18</v>
      </c>
      <c r="AD641" s="190" t="str">
        <f t="shared" si="767"/>
        <v>AD$18</v>
      </c>
      <c r="AE641" s="190" t="str">
        <f t="shared" si="767"/>
        <v>AE$18</v>
      </c>
      <c r="AF641" s="190" t="str">
        <f t="shared" si="767"/>
        <v>AF$18</v>
      </c>
      <c r="AG641" s="190" t="str">
        <f t="shared" si="767"/>
        <v>AG$18</v>
      </c>
      <c r="AH641" s="190" t="str">
        <f t="shared" si="767"/>
        <v>AH$18</v>
      </c>
      <c r="AI641" s="190" t="str">
        <f t="shared" si="767"/>
        <v>AI$18</v>
      </c>
      <c r="AJ641" s="190" t="str">
        <f t="shared" si="767"/>
        <v>AJ$18</v>
      </c>
      <c r="AK641" s="190" t="str">
        <f t="shared" si="767"/>
        <v>AK$18</v>
      </c>
      <c r="AL641" s="190" t="str">
        <f t="shared" si="767"/>
        <v>AL$18</v>
      </c>
      <c r="AM641" s="190" t="str">
        <f t="shared" si="767"/>
        <v>AM$18</v>
      </c>
      <c r="AN641" s="190" t="str">
        <f t="shared" si="767"/>
        <v>AN$18</v>
      </c>
      <c r="AO641" s="190" t="str">
        <f t="shared" si="767"/>
        <v>AO$18</v>
      </c>
      <c r="AP641" s="190" t="str">
        <f t="shared" si="767"/>
        <v>AP$18</v>
      </c>
      <c r="AQ641" s="190" t="str">
        <f t="shared" si="767"/>
        <v>AQ$18</v>
      </c>
      <c r="AR641" s="190" t="str">
        <f t="shared" si="767"/>
        <v>AR$18</v>
      </c>
      <c r="AS641" s="190" t="str">
        <f t="shared" si="767"/>
        <v>AS$18</v>
      </c>
      <c r="AT641" s="190" t="str">
        <f t="shared" si="767"/>
        <v>AT$18</v>
      </c>
      <c r="AU641" s="190" t="str">
        <f t="shared" si="767"/>
        <v>AU$18</v>
      </c>
      <c r="AV641" s="190" t="str">
        <f t="shared" si="767"/>
        <v>AV$18</v>
      </c>
      <c r="AW641" s="190" t="str">
        <f t="shared" si="767"/>
        <v>AW$18</v>
      </c>
      <c r="AX641" s="190" t="str">
        <f t="shared" si="767"/>
        <v>AX$18</v>
      </c>
      <c r="AY641" s="190" t="str">
        <f t="shared" ref="AY641:CD641" si="768">AY$22</f>
        <v>AY$18</v>
      </c>
      <c r="AZ641" s="190" t="str">
        <f t="shared" si="768"/>
        <v>AZ$18</v>
      </c>
      <c r="BA641" s="190" t="str">
        <f t="shared" si="768"/>
        <v>BA$18</v>
      </c>
      <c r="BB641" s="190" t="str">
        <f t="shared" si="768"/>
        <v>BB$18</v>
      </c>
      <c r="BC641" s="190" t="str">
        <f t="shared" si="768"/>
        <v>BC$18</v>
      </c>
      <c r="BD641" s="190" t="str">
        <f t="shared" si="768"/>
        <v>BD$18</v>
      </c>
      <c r="BE641" s="190" t="str">
        <f t="shared" si="768"/>
        <v>BE$18</v>
      </c>
      <c r="BF641" s="190" t="str">
        <f t="shared" si="768"/>
        <v>BF$18</v>
      </c>
      <c r="BG641" s="190" t="str">
        <f t="shared" si="768"/>
        <v>BG$18</v>
      </c>
      <c r="BH641" s="190" t="str">
        <f t="shared" si="768"/>
        <v>BH$18</v>
      </c>
      <c r="BI641" s="190" t="str">
        <f t="shared" si="768"/>
        <v>BI$18</v>
      </c>
      <c r="BJ641" s="190" t="str">
        <f t="shared" si="768"/>
        <v>BJ$18</v>
      </c>
      <c r="BK641" s="190" t="str">
        <f t="shared" si="768"/>
        <v>BK$18</v>
      </c>
      <c r="BL641" s="190" t="str">
        <f t="shared" si="768"/>
        <v>BL$18</v>
      </c>
      <c r="BM641" s="190" t="str">
        <f t="shared" si="768"/>
        <v>BM$18</v>
      </c>
      <c r="BN641" s="190" t="str">
        <f t="shared" si="768"/>
        <v>BN$18</v>
      </c>
      <c r="BO641" s="190" t="str">
        <f t="shared" si="768"/>
        <v>BO$18</v>
      </c>
      <c r="BP641" s="190" t="str">
        <f t="shared" si="768"/>
        <v>BP$18</v>
      </c>
      <c r="BQ641" s="190" t="str">
        <f t="shared" si="768"/>
        <v>BQ$18</v>
      </c>
      <c r="BR641" s="190" t="str">
        <f t="shared" si="768"/>
        <v>BR$18</v>
      </c>
      <c r="BS641" s="190" t="str">
        <f t="shared" si="768"/>
        <v>BS$18</v>
      </c>
      <c r="BT641" s="190" t="str">
        <f t="shared" si="768"/>
        <v>BT$18</v>
      </c>
      <c r="BU641" s="190" t="str">
        <f t="shared" si="768"/>
        <v>BU$18</v>
      </c>
      <c r="BV641" s="190" t="str">
        <f t="shared" si="768"/>
        <v>BV$18</v>
      </c>
      <c r="BW641" s="190" t="str">
        <f t="shared" si="768"/>
        <v>BW$18</v>
      </c>
      <c r="BX641" s="190" t="str">
        <f t="shared" si="768"/>
        <v>BX$18</v>
      </c>
      <c r="BY641" s="190" t="str">
        <f t="shared" si="768"/>
        <v>BY$18</v>
      </c>
      <c r="BZ641" s="190" t="str">
        <f t="shared" si="768"/>
        <v>BZ$18</v>
      </c>
      <c r="CA641" s="190" t="str">
        <f t="shared" si="768"/>
        <v>CA$18</v>
      </c>
      <c r="CB641" s="190" t="str">
        <f t="shared" si="768"/>
        <v>CB$18</v>
      </c>
      <c r="CC641" s="190" t="str">
        <f t="shared" si="768"/>
        <v>CC$18</v>
      </c>
      <c r="CD641" s="190" t="str">
        <f t="shared" si="768"/>
        <v>CD$18</v>
      </c>
      <c r="CE641" s="190" t="str">
        <f t="shared" ref="CE641:CL641" si="769">CE$22</f>
        <v>CE$18</v>
      </c>
      <c r="CF641" s="190" t="str">
        <f t="shared" si="769"/>
        <v>CF$18</v>
      </c>
      <c r="CG641" s="190" t="str">
        <f t="shared" si="769"/>
        <v>CG$18</v>
      </c>
      <c r="CH641" s="190" t="str">
        <f t="shared" si="769"/>
        <v>CH$18</v>
      </c>
      <c r="CI641" s="190" t="str">
        <f t="shared" si="769"/>
        <v>CI$18</v>
      </c>
      <c r="CJ641" s="190" t="str">
        <f t="shared" si="769"/>
        <v>CJ$18</v>
      </c>
      <c r="CK641" s="190" t="str">
        <f t="shared" si="769"/>
        <v>CK$18</v>
      </c>
      <c r="CL641" s="190" t="str">
        <f t="shared" si="769"/>
        <v>CL$18</v>
      </c>
      <c r="CN641" s="201"/>
      <c r="CO641" s="190" t="str">
        <f t="shared" ref="CO641:DL641" si="770">CO$22</f>
        <v>CO$18</v>
      </c>
      <c r="CP641" s="190" t="str">
        <f t="shared" si="770"/>
        <v>CP$18</v>
      </c>
      <c r="CQ641" s="190" t="str">
        <f t="shared" si="770"/>
        <v>CQ$18</v>
      </c>
      <c r="CR641" s="190" t="str">
        <f t="shared" si="770"/>
        <v>CR$18</v>
      </c>
      <c r="CS641" s="190" t="str">
        <f t="shared" si="770"/>
        <v>CS$18</v>
      </c>
      <c r="CT641" s="190" t="str">
        <f t="shared" si="770"/>
        <v>CT$18</v>
      </c>
      <c r="CU641" s="190" t="str">
        <f t="shared" si="770"/>
        <v>CU$18</v>
      </c>
      <c r="CV641" s="190" t="str">
        <f t="shared" si="770"/>
        <v>CV$18</v>
      </c>
      <c r="CW641" s="190" t="str">
        <f t="shared" si="770"/>
        <v>CW$18</v>
      </c>
      <c r="CX641" s="190" t="str">
        <f t="shared" si="770"/>
        <v>CX$18</v>
      </c>
      <c r="CY641" s="190" t="str">
        <f t="shared" si="770"/>
        <v>CY$18</v>
      </c>
      <c r="CZ641" s="190" t="str">
        <f t="shared" si="770"/>
        <v>CZ$18</v>
      </c>
      <c r="DA641" s="190" t="str">
        <f t="shared" si="770"/>
        <v>DA$18</v>
      </c>
      <c r="DB641" s="190" t="str">
        <f t="shared" si="770"/>
        <v>DB$18</v>
      </c>
      <c r="DC641" s="190" t="str">
        <f t="shared" si="770"/>
        <v>DC$18</v>
      </c>
      <c r="DD641" s="190" t="str">
        <f t="shared" si="770"/>
        <v>DD$18</v>
      </c>
      <c r="DE641" s="190" t="str">
        <f t="shared" si="770"/>
        <v>DE$18</v>
      </c>
      <c r="DF641" s="190" t="str">
        <f t="shared" si="770"/>
        <v>DF$18</v>
      </c>
      <c r="DG641" s="190" t="str">
        <f t="shared" si="770"/>
        <v>DG$18</v>
      </c>
      <c r="DH641" s="190" t="str">
        <f t="shared" si="770"/>
        <v>DH$18</v>
      </c>
      <c r="DI641" s="190" t="str">
        <f t="shared" si="770"/>
        <v>DI$18</v>
      </c>
      <c r="DJ641" s="190" t="str">
        <f t="shared" si="770"/>
        <v>DJ$18</v>
      </c>
      <c r="DK641" s="190" t="str">
        <f t="shared" si="770"/>
        <v>DK$18</v>
      </c>
      <c r="DL641" s="190" t="str">
        <f t="shared" si="770"/>
        <v>DL$18</v>
      </c>
    </row>
    <row r="642" spans="1:116" x14ac:dyDescent="0.4">
      <c r="A642" s="174"/>
      <c r="E642" s="8"/>
      <c r="G642" s="175" t="s">
        <v>464</v>
      </c>
      <c r="H642" s="200"/>
      <c r="I642" s="201"/>
      <c r="J642" s="201"/>
      <c r="K642" s="202"/>
      <c r="L642" s="202"/>
      <c r="M642" s="202"/>
      <c r="N642" s="202"/>
      <c r="O642" s="202"/>
      <c r="P642" s="202"/>
      <c r="R642" s="202"/>
      <c r="S642" s="190" t="str">
        <f t="shared" ref="S642:AX642" si="771">S$23</f>
        <v>S$19</v>
      </c>
      <c r="T642" s="190" t="str">
        <f t="shared" si="771"/>
        <v>T$19</v>
      </c>
      <c r="U642" s="190" t="str">
        <f t="shared" si="771"/>
        <v>U$19</v>
      </c>
      <c r="V642" s="190" t="str">
        <f t="shared" si="771"/>
        <v>V$19</v>
      </c>
      <c r="W642" s="190" t="str">
        <f t="shared" si="771"/>
        <v>W$19</v>
      </c>
      <c r="X642" s="190" t="str">
        <f t="shared" si="771"/>
        <v>X$19</v>
      </c>
      <c r="Y642" s="190" t="str">
        <f t="shared" si="771"/>
        <v>Y$19</v>
      </c>
      <c r="Z642" s="190" t="str">
        <f t="shared" si="771"/>
        <v>Z$19</v>
      </c>
      <c r="AA642" s="190" t="str">
        <f t="shared" si="771"/>
        <v>AA$19</v>
      </c>
      <c r="AB642" s="190" t="str">
        <f t="shared" si="771"/>
        <v>AB$19</v>
      </c>
      <c r="AC642" s="190" t="str">
        <f t="shared" si="771"/>
        <v>AC$19</v>
      </c>
      <c r="AD642" s="190" t="str">
        <f t="shared" si="771"/>
        <v>AD$19</v>
      </c>
      <c r="AE642" s="190" t="str">
        <f t="shared" si="771"/>
        <v>AE$19</v>
      </c>
      <c r="AF642" s="190" t="str">
        <f t="shared" si="771"/>
        <v>AF$19</v>
      </c>
      <c r="AG642" s="190" t="str">
        <f t="shared" si="771"/>
        <v>AG$19</v>
      </c>
      <c r="AH642" s="190" t="str">
        <f t="shared" si="771"/>
        <v>AH$19</v>
      </c>
      <c r="AI642" s="190" t="str">
        <f t="shared" si="771"/>
        <v>AI$19</v>
      </c>
      <c r="AJ642" s="190" t="str">
        <f t="shared" si="771"/>
        <v>AJ$19</v>
      </c>
      <c r="AK642" s="190" t="str">
        <f t="shared" si="771"/>
        <v>AK$19</v>
      </c>
      <c r="AL642" s="190" t="str">
        <f t="shared" si="771"/>
        <v>AL$19</v>
      </c>
      <c r="AM642" s="190" t="str">
        <f t="shared" si="771"/>
        <v>AM$19</v>
      </c>
      <c r="AN642" s="190" t="str">
        <f t="shared" si="771"/>
        <v>AN$19</v>
      </c>
      <c r="AO642" s="190" t="str">
        <f t="shared" si="771"/>
        <v>AO$19</v>
      </c>
      <c r="AP642" s="190" t="str">
        <f t="shared" si="771"/>
        <v>AP$19</v>
      </c>
      <c r="AQ642" s="190" t="str">
        <f t="shared" si="771"/>
        <v>AQ$19</v>
      </c>
      <c r="AR642" s="190" t="str">
        <f t="shared" si="771"/>
        <v>AR$19</v>
      </c>
      <c r="AS642" s="190" t="str">
        <f t="shared" si="771"/>
        <v>AS$19</v>
      </c>
      <c r="AT642" s="190" t="str">
        <f t="shared" si="771"/>
        <v>AT$19</v>
      </c>
      <c r="AU642" s="190" t="str">
        <f t="shared" si="771"/>
        <v>AU$19</v>
      </c>
      <c r="AV642" s="190" t="str">
        <f t="shared" si="771"/>
        <v>AV$19</v>
      </c>
      <c r="AW642" s="190" t="str">
        <f t="shared" si="771"/>
        <v>AW$19</v>
      </c>
      <c r="AX642" s="190" t="str">
        <f t="shared" si="771"/>
        <v>AX$19</v>
      </c>
      <c r="AY642" s="190" t="str">
        <f t="shared" ref="AY642:CD642" si="772">AY$23</f>
        <v>AY$19</v>
      </c>
      <c r="AZ642" s="190" t="str">
        <f t="shared" si="772"/>
        <v>AZ$19</v>
      </c>
      <c r="BA642" s="190" t="str">
        <f t="shared" si="772"/>
        <v>BA$19</v>
      </c>
      <c r="BB642" s="190" t="str">
        <f t="shared" si="772"/>
        <v>BB$19</v>
      </c>
      <c r="BC642" s="190" t="str">
        <f t="shared" si="772"/>
        <v>BC$19</v>
      </c>
      <c r="BD642" s="190" t="str">
        <f t="shared" si="772"/>
        <v>BD$19</v>
      </c>
      <c r="BE642" s="190" t="str">
        <f t="shared" si="772"/>
        <v>BE$19</v>
      </c>
      <c r="BF642" s="190" t="str">
        <f t="shared" si="772"/>
        <v>BF$19</v>
      </c>
      <c r="BG642" s="190" t="str">
        <f t="shared" si="772"/>
        <v>BG$19</v>
      </c>
      <c r="BH642" s="190" t="str">
        <f t="shared" si="772"/>
        <v>BH$19</v>
      </c>
      <c r="BI642" s="190" t="str">
        <f t="shared" si="772"/>
        <v>BI$19</v>
      </c>
      <c r="BJ642" s="190" t="str">
        <f t="shared" si="772"/>
        <v>BJ$19</v>
      </c>
      <c r="BK642" s="190" t="str">
        <f t="shared" si="772"/>
        <v>BK$19</v>
      </c>
      <c r="BL642" s="190" t="str">
        <f t="shared" si="772"/>
        <v>BL$19</v>
      </c>
      <c r="BM642" s="190" t="str">
        <f t="shared" si="772"/>
        <v>BM$19</v>
      </c>
      <c r="BN642" s="190" t="str">
        <f t="shared" si="772"/>
        <v>BN$19</v>
      </c>
      <c r="BO642" s="190" t="str">
        <f t="shared" si="772"/>
        <v>BO$19</v>
      </c>
      <c r="BP642" s="190" t="str">
        <f t="shared" si="772"/>
        <v>BP$19</v>
      </c>
      <c r="BQ642" s="190" t="str">
        <f t="shared" si="772"/>
        <v>BQ$19</v>
      </c>
      <c r="BR642" s="190" t="str">
        <f t="shared" si="772"/>
        <v>BR$19</v>
      </c>
      <c r="BS642" s="190" t="str">
        <f t="shared" si="772"/>
        <v>BS$19</v>
      </c>
      <c r="BT642" s="190" t="str">
        <f t="shared" si="772"/>
        <v>BT$19</v>
      </c>
      <c r="BU642" s="190" t="str">
        <f t="shared" si="772"/>
        <v>BU$19</v>
      </c>
      <c r="BV642" s="190" t="str">
        <f t="shared" si="772"/>
        <v>BV$19</v>
      </c>
      <c r="BW642" s="190" t="str">
        <f t="shared" si="772"/>
        <v>BW$19</v>
      </c>
      <c r="BX642" s="190" t="str">
        <f t="shared" si="772"/>
        <v>BX$19</v>
      </c>
      <c r="BY642" s="190" t="str">
        <f t="shared" si="772"/>
        <v>BY$19</v>
      </c>
      <c r="BZ642" s="190" t="str">
        <f t="shared" si="772"/>
        <v>BZ$19</v>
      </c>
      <c r="CA642" s="190" t="str">
        <f t="shared" si="772"/>
        <v>CA$19</v>
      </c>
      <c r="CB642" s="190" t="str">
        <f t="shared" si="772"/>
        <v>CB$19</v>
      </c>
      <c r="CC642" s="190" t="str">
        <f t="shared" si="772"/>
        <v>CC$19</v>
      </c>
      <c r="CD642" s="190" t="str">
        <f t="shared" si="772"/>
        <v>CD$19</v>
      </c>
      <c r="CE642" s="190" t="str">
        <f t="shared" ref="CE642:CL642" si="773">CE$23</f>
        <v>CE$19</v>
      </c>
      <c r="CF642" s="190" t="str">
        <f t="shared" si="773"/>
        <v>CF$19</v>
      </c>
      <c r="CG642" s="190" t="str">
        <f t="shared" si="773"/>
        <v>CG$19</v>
      </c>
      <c r="CH642" s="190" t="str">
        <f t="shared" si="773"/>
        <v>CH$19</v>
      </c>
      <c r="CI642" s="190" t="str">
        <f t="shared" si="773"/>
        <v>CI$19</v>
      </c>
      <c r="CJ642" s="190" t="str">
        <f t="shared" si="773"/>
        <v>CJ$19</v>
      </c>
      <c r="CK642" s="190" t="str">
        <f t="shared" si="773"/>
        <v>CK$19</v>
      </c>
      <c r="CL642" s="190" t="str">
        <f t="shared" si="773"/>
        <v>CL$19</v>
      </c>
      <c r="CN642" s="201"/>
      <c r="CO642" s="190" t="str">
        <f t="shared" ref="CO642:DL642" si="774">CO$23</f>
        <v>CO$19</v>
      </c>
      <c r="CP642" s="190" t="str">
        <f t="shared" si="774"/>
        <v>CP$19</v>
      </c>
      <c r="CQ642" s="190" t="str">
        <f t="shared" si="774"/>
        <v>CQ$19</v>
      </c>
      <c r="CR642" s="190" t="str">
        <f t="shared" si="774"/>
        <v>CR$19</v>
      </c>
      <c r="CS642" s="190" t="str">
        <f t="shared" si="774"/>
        <v>CS$19</v>
      </c>
      <c r="CT642" s="190" t="str">
        <f t="shared" si="774"/>
        <v>CT$19</v>
      </c>
      <c r="CU642" s="190" t="str">
        <f t="shared" si="774"/>
        <v>CU$19</v>
      </c>
      <c r="CV642" s="190" t="str">
        <f t="shared" si="774"/>
        <v>CV$19</v>
      </c>
      <c r="CW642" s="190" t="str">
        <f t="shared" si="774"/>
        <v>CW$19</v>
      </c>
      <c r="CX642" s="190" t="str">
        <f t="shared" si="774"/>
        <v>CX$19</v>
      </c>
      <c r="CY642" s="190" t="str">
        <f t="shared" si="774"/>
        <v>CY$19</v>
      </c>
      <c r="CZ642" s="190" t="str">
        <f t="shared" si="774"/>
        <v>CZ$19</v>
      </c>
      <c r="DA642" s="190" t="str">
        <f t="shared" si="774"/>
        <v>DA$19</v>
      </c>
      <c r="DB642" s="190" t="str">
        <f t="shared" si="774"/>
        <v>DB$19</v>
      </c>
      <c r="DC642" s="190" t="str">
        <f t="shared" si="774"/>
        <v>DC$19</v>
      </c>
      <c r="DD642" s="190" t="str">
        <f t="shared" si="774"/>
        <v>DD$19</v>
      </c>
      <c r="DE642" s="190" t="str">
        <f t="shared" si="774"/>
        <v>DE$19</v>
      </c>
      <c r="DF642" s="190" t="str">
        <f t="shared" si="774"/>
        <v>DF$19</v>
      </c>
      <c r="DG642" s="190" t="str">
        <f t="shared" si="774"/>
        <v>DG$19</v>
      </c>
      <c r="DH642" s="190" t="str">
        <f t="shared" si="774"/>
        <v>DH$19</v>
      </c>
      <c r="DI642" s="190" t="str">
        <f t="shared" si="774"/>
        <v>DI$19</v>
      </c>
      <c r="DJ642" s="190" t="str">
        <f t="shared" si="774"/>
        <v>DJ$19</v>
      </c>
      <c r="DK642" s="190" t="str">
        <f t="shared" si="774"/>
        <v>DK$19</v>
      </c>
      <c r="DL642" s="190" t="str">
        <f t="shared" si="774"/>
        <v>DL$19</v>
      </c>
    </row>
    <row r="643" spans="1:116" x14ac:dyDescent="0.4">
      <c r="A643" s="31" t="s">
        <v>218</v>
      </c>
      <c r="B643" s="31" t="s">
        <v>81</v>
      </c>
      <c r="C643" s="31"/>
      <c r="D643" t="s">
        <v>272</v>
      </c>
      <c r="E643" s="8" t="str">
        <f t="shared" ref="E643:E653" si="775">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5"/>
        <v>644 GMV-PV</v>
      </c>
      <c r="G644" s="145" t="str">
        <f>"# of "&amp;G651&amp;"s"</f>
        <v># of units</v>
      </c>
      <c r="H644" s="12"/>
      <c r="I644" s="60"/>
      <c r="J644" s="60"/>
      <c r="K644" s="15"/>
      <c r="L644" s="15"/>
      <c r="M644" s="15"/>
      <c r="N644" s="15"/>
      <c r="O644" s="15"/>
      <c r="P644" s="15"/>
      <c r="R644" s="15"/>
      <c r="S644" s="76" t="str">
        <f>S638</f>
        <v>S$17</v>
      </c>
      <c r="T644" s="76" t="str">
        <f t="shared" ref="T644:CE644" si="776">T638</f>
        <v>T$17</v>
      </c>
      <c r="U644" s="76" t="str">
        <f t="shared" si="776"/>
        <v>U$17</v>
      </c>
      <c r="V644" s="76" t="str">
        <f t="shared" si="776"/>
        <v>V$17</v>
      </c>
      <c r="W644" s="76" t="str">
        <f t="shared" si="776"/>
        <v>W$17</v>
      </c>
      <c r="X644" s="76" t="str">
        <f t="shared" si="776"/>
        <v>X$17</v>
      </c>
      <c r="Y644" s="76" t="str">
        <f t="shared" si="776"/>
        <v>Y$17</v>
      </c>
      <c r="Z644" s="76" t="str">
        <f t="shared" si="776"/>
        <v>Z$17</v>
      </c>
      <c r="AA644" s="76" t="str">
        <f t="shared" si="776"/>
        <v>AA$17</v>
      </c>
      <c r="AB644" s="76" t="str">
        <f t="shared" si="776"/>
        <v>AB$17</v>
      </c>
      <c r="AC644" s="76" t="str">
        <f t="shared" si="776"/>
        <v>AC$17</v>
      </c>
      <c r="AD644" s="76" t="str">
        <f t="shared" si="776"/>
        <v>AD$17</v>
      </c>
      <c r="AE644" s="76" t="str">
        <f t="shared" si="776"/>
        <v>AE$17</v>
      </c>
      <c r="AF644" s="76" t="str">
        <f t="shared" si="776"/>
        <v>AF$17</v>
      </c>
      <c r="AG644" s="76" t="str">
        <f t="shared" si="776"/>
        <v>AG$17</v>
      </c>
      <c r="AH644" s="76" t="str">
        <f t="shared" si="776"/>
        <v>AH$17</v>
      </c>
      <c r="AI644" s="76" t="str">
        <f t="shared" si="776"/>
        <v>AI$17</v>
      </c>
      <c r="AJ644" s="76" t="str">
        <f t="shared" si="776"/>
        <v>AJ$17</v>
      </c>
      <c r="AK644" s="76" t="str">
        <f t="shared" si="776"/>
        <v>AK$17</v>
      </c>
      <c r="AL644" s="76" t="str">
        <f t="shared" si="776"/>
        <v>AL$17</v>
      </c>
      <c r="AM644" s="76" t="str">
        <f t="shared" si="776"/>
        <v>AM$17</v>
      </c>
      <c r="AN644" s="76" t="str">
        <f t="shared" si="776"/>
        <v>AN$17</v>
      </c>
      <c r="AO644" s="76" t="str">
        <f t="shared" si="776"/>
        <v>AO$17</v>
      </c>
      <c r="AP644" s="76" t="str">
        <f t="shared" si="776"/>
        <v>AP$17</v>
      </c>
      <c r="AQ644" s="76" t="str">
        <f t="shared" si="776"/>
        <v>AQ$17</v>
      </c>
      <c r="AR644" s="76" t="str">
        <f t="shared" si="776"/>
        <v>AR$17</v>
      </c>
      <c r="AS644" s="76" t="str">
        <f t="shared" si="776"/>
        <v>AS$17</v>
      </c>
      <c r="AT644" s="76" t="str">
        <f t="shared" si="776"/>
        <v>AT$17</v>
      </c>
      <c r="AU644" s="76" t="str">
        <f t="shared" si="776"/>
        <v>AU$17</v>
      </c>
      <c r="AV644" s="76" t="str">
        <f t="shared" si="776"/>
        <v>AV$17</v>
      </c>
      <c r="AW644" s="76" t="str">
        <f t="shared" si="776"/>
        <v>AW$17</v>
      </c>
      <c r="AX644" s="76" t="str">
        <f t="shared" si="776"/>
        <v>AX$17</v>
      </c>
      <c r="AY644" s="76" t="str">
        <f t="shared" si="776"/>
        <v>AY$17</v>
      </c>
      <c r="AZ644" s="76" t="str">
        <f t="shared" si="776"/>
        <v>AZ$17</v>
      </c>
      <c r="BA644" s="76" t="str">
        <f t="shared" si="776"/>
        <v>BA$17</v>
      </c>
      <c r="BB644" s="76" t="str">
        <f t="shared" si="776"/>
        <v>BB$17</v>
      </c>
      <c r="BC644" s="76" t="str">
        <f t="shared" si="776"/>
        <v>BC$17</v>
      </c>
      <c r="BD644" s="76" t="str">
        <f t="shared" si="776"/>
        <v>BD$17</v>
      </c>
      <c r="BE644" s="76" t="str">
        <f t="shared" si="776"/>
        <v>BE$17</v>
      </c>
      <c r="BF644" s="76" t="str">
        <f t="shared" si="776"/>
        <v>BF$17</v>
      </c>
      <c r="BG644" s="76" t="str">
        <f t="shared" si="776"/>
        <v>BG$17</v>
      </c>
      <c r="BH644" s="76" t="str">
        <f t="shared" si="776"/>
        <v>BH$17</v>
      </c>
      <c r="BI644" s="76" t="str">
        <f t="shared" si="776"/>
        <v>BI$17</v>
      </c>
      <c r="BJ644" s="76" t="str">
        <f t="shared" si="776"/>
        <v>BJ$17</v>
      </c>
      <c r="BK644" s="76" t="str">
        <f t="shared" si="776"/>
        <v>BK$17</v>
      </c>
      <c r="BL644" s="76" t="str">
        <f t="shared" si="776"/>
        <v>BL$17</v>
      </c>
      <c r="BM644" s="76" t="str">
        <f t="shared" si="776"/>
        <v>BM$17</v>
      </c>
      <c r="BN644" s="76" t="str">
        <f t="shared" si="776"/>
        <v>BN$17</v>
      </c>
      <c r="BO644" s="76" t="str">
        <f t="shared" si="776"/>
        <v>BO$17</v>
      </c>
      <c r="BP644" s="76" t="str">
        <f t="shared" si="776"/>
        <v>BP$17</v>
      </c>
      <c r="BQ644" s="76" t="str">
        <f t="shared" si="776"/>
        <v>BQ$17</v>
      </c>
      <c r="BR644" s="76" t="str">
        <f t="shared" si="776"/>
        <v>BR$17</v>
      </c>
      <c r="BS644" s="76" t="str">
        <f t="shared" si="776"/>
        <v>BS$17</v>
      </c>
      <c r="BT644" s="76" t="str">
        <f t="shared" si="776"/>
        <v>BT$17</v>
      </c>
      <c r="BU644" s="76" t="str">
        <f t="shared" si="776"/>
        <v>BU$17</v>
      </c>
      <c r="BV644" s="76" t="str">
        <f t="shared" si="776"/>
        <v>BV$17</v>
      </c>
      <c r="BW644" s="76" t="str">
        <f t="shared" si="776"/>
        <v>BW$17</v>
      </c>
      <c r="BX644" s="76" t="str">
        <f t="shared" si="776"/>
        <v>BX$17</v>
      </c>
      <c r="BY644" s="76" t="str">
        <f t="shared" si="776"/>
        <v>BY$17</v>
      </c>
      <c r="BZ644" s="76" t="str">
        <f t="shared" si="776"/>
        <v>BZ$17</v>
      </c>
      <c r="CA644" s="76" t="str">
        <f t="shared" si="776"/>
        <v>CA$17</v>
      </c>
      <c r="CB644" s="76" t="str">
        <f t="shared" si="776"/>
        <v>CB$17</v>
      </c>
      <c r="CC644" s="76" t="str">
        <f t="shared" si="776"/>
        <v>CC$17</v>
      </c>
      <c r="CD644" s="76" t="str">
        <f t="shared" si="776"/>
        <v>CD$17</v>
      </c>
      <c r="CE644" s="76" t="str">
        <f t="shared" si="776"/>
        <v>CE$17</v>
      </c>
      <c r="CF644" s="76" t="str">
        <f t="shared" ref="CF644:CL644" si="777">CF638</f>
        <v>CF$17</v>
      </c>
      <c r="CG644" s="76" t="str">
        <f t="shared" si="777"/>
        <v>CG$17</v>
      </c>
      <c r="CH644" s="76" t="str">
        <f t="shared" si="777"/>
        <v>CH$17</v>
      </c>
      <c r="CI644" s="76" t="str">
        <f t="shared" si="777"/>
        <v>CI$17</v>
      </c>
      <c r="CJ644" s="76" t="str">
        <f t="shared" si="777"/>
        <v>CJ$17</v>
      </c>
      <c r="CK644" s="76" t="str">
        <f t="shared" si="777"/>
        <v>CK$17</v>
      </c>
      <c r="CL644" s="76" t="str">
        <f t="shared" si="777"/>
        <v>CL$17</v>
      </c>
      <c r="CN644" s="60"/>
      <c r="CO644" s="76" t="str">
        <f t="shared" ref="CO644:DK644" si="778">CO638</f>
        <v>CO$17</v>
      </c>
      <c r="CP644" s="76" t="str">
        <f t="shared" si="778"/>
        <v>CP$17</v>
      </c>
      <c r="CQ644" s="76" t="str">
        <f t="shared" si="778"/>
        <v>CQ$17</v>
      </c>
      <c r="CR644" s="76" t="str">
        <f t="shared" si="778"/>
        <v>CR$17</v>
      </c>
      <c r="CS644" s="76" t="str">
        <f t="shared" si="778"/>
        <v>CS$17</v>
      </c>
      <c r="CT644" s="76" t="str">
        <f t="shared" si="778"/>
        <v>CT$17</v>
      </c>
      <c r="CU644" s="76" t="str">
        <f t="shared" si="778"/>
        <v>CU$17</v>
      </c>
      <c r="CV644" s="76" t="str">
        <f t="shared" si="778"/>
        <v>CV$17</v>
      </c>
      <c r="CW644" s="76" t="str">
        <f t="shared" si="778"/>
        <v>CW$17</v>
      </c>
      <c r="CX644" s="76" t="str">
        <f t="shared" si="778"/>
        <v>CX$17</v>
      </c>
      <c r="CY644" s="76" t="str">
        <f t="shared" si="778"/>
        <v>CY$17</v>
      </c>
      <c r="CZ644" s="76" t="str">
        <f t="shared" si="778"/>
        <v>CZ$17</v>
      </c>
      <c r="DA644" s="76" t="str">
        <f t="shared" si="778"/>
        <v>DA$17</v>
      </c>
      <c r="DB644" s="76" t="str">
        <f t="shared" si="778"/>
        <v>DB$17</v>
      </c>
      <c r="DC644" s="76" t="str">
        <f t="shared" si="778"/>
        <v>DC$17</v>
      </c>
      <c r="DD644" s="76" t="str">
        <f t="shared" si="778"/>
        <v>DD$17</v>
      </c>
      <c r="DE644" s="76" t="str">
        <f t="shared" si="778"/>
        <v>DE$17</v>
      </c>
      <c r="DF644" s="76" t="str">
        <f t="shared" si="778"/>
        <v>DF$17</v>
      </c>
      <c r="DG644" s="76" t="str">
        <f t="shared" si="778"/>
        <v>DG$17</v>
      </c>
      <c r="DH644" s="76" t="str">
        <f t="shared" si="778"/>
        <v>DH$17</v>
      </c>
      <c r="DI644" s="76" t="str">
        <f t="shared" si="778"/>
        <v>DI$17</v>
      </c>
      <c r="DJ644" s="76" t="str">
        <f t="shared" si="778"/>
        <v>DJ$17</v>
      </c>
      <c r="DK644" s="76" t="str">
        <f t="shared" si="778"/>
        <v>DK$17</v>
      </c>
      <c r="DL644" s="76" t="str">
        <f t="shared" ref="DL644" si="779">DL638</f>
        <v>DL$17</v>
      </c>
    </row>
    <row r="645" spans="1:116" x14ac:dyDescent="0.4">
      <c r="B645" t="str">
        <f>E645</f>
        <v>645 GMV-PV</v>
      </c>
      <c r="D645" t="s">
        <v>272</v>
      </c>
      <c r="E645" s="8" t="str">
        <f t="shared" si="775"/>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5"/>
        <v>646 GMV-PV</v>
      </c>
      <c r="G646" s="126" t="str">
        <f>"GMV - "&amp;G650</f>
        <v>GMV - (Primary label)</v>
      </c>
      <c r="H646" s="27"/>
      <c r="I646" s="78"/>
      <c r="J646" s="78"/>
      <c r="K646" s="118">
        <f t="shared" ref="K646:P646" ca="1" si="780">SUMIF($3:$3,K$2,646:646)</f>
        <v>600000</v>
      </c>
      <c r="L646" s="118">
        <f t="shared" ca="1" si="780"/>
        <v>600000</v>
      </c>
      <c r="M646" s="118">
        <f t="shared" ca="1" si="780"/>
        <v>600000</v>
      </c>
      <c r="N646" s="118">
        <f t="shared" ca="1" si="780"/>
        <v>600000</v>
      </c>
      <c r="O646" s="118">
        <f t="shared" ca="1" si="780"/>
        <v>600000</v>
      </c>
      <c r="P646" s="118">
        <f t="shared" ca="1" si="780"/>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5"/>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5"/>
        <v>648 GMV-PV</v>
      </c>
      <c r="G648" s="126" t="str">
        <f>"Revenue - "&amp;G650</f>
        <v>Revenue - (Primary label)</v>
      </c>
      <c r="H648" s="27"/>
      <c r="I648" s="78"/>
      <c r="J648" s="78"/>
      <c r="K648" s="118">
        <f t="shared" ref="K648:P648" ca="1" si="781">SUMIF($3:$3,K$2,648:648)</f>
        <v>60000</v>
      </c>
      <c r="L648" s="118">
        <f t="shared" ca="1" si="781"/>
        <v>60000</v>
      </c>
      <c r="M648" s="118">
        <f t="shared" ca="1" si="781"/>
        <v>60000</v>
      </c>
      <c r="N648" s="118">
        <f t="shared" ca="1" si="781"/>
        <v>60000</v>
      </c>
      <c r="O648" s="118">
        <f t="shared" ca="1" si="781"/>
        <v>60000</v>
      </c>
      <c r="P648" s="118">
        <f t="shared" ca="1" si="781"/>
        <v>60000</v>
      </c>
      <c r="R648" s="33"/>
      <c r="S648" s="148">
        <f t="shared" ref="S648:AX648" ca="1" si="782">S647*S646</f>
        <v>5000</v>
      </c>
      <c r="T648" s="148">
        <f t="shared" ca="1" si="782"/>
        <v>5000</v>
      </c>
      <c r="U648" s="148">
        <f t="shared" ca="1" si="782"/>
        <v>5000</v>
      </c>
      <c r="V648" s="148">
        <f t="shared" ca="1" si="782"/>
        <v>5000</v>
      </c>
      <c r="W648" s="148">
        <f t="shared" ca="1" si="782"/>
        <v>5000</v>
      </c>
      <c r="X648" s="148">
        <f t="shared" ca="1" si="782"/>
        <v>5000</v>
      </c>
      <c r="Y648" s="148">
        <f t="shared" ca="1" si="782"/>
        <v>5000</v>
      </c>
      <c r="Z648" s="148">
        <f t="shared" ca="1" si="782"/>
        <v>5000</v>
      </c>
      <c r="AA648" s="148">
        <f t="shared" ca="1" si="782"/>
        <v>5000</v>
      </c>
      <c r="AB648" s="148">
        <f t="shared" ca="1" si="782"/>
        <v>5000</v>
      </c>
      <c r="AC648" s="148">
        <f t="shared" ca="1" si="782"/>
        <v>5000</v>
      </c>
      <c r="AD648" s="148">
        <f t="shared" ca="1" si="782"/>
        <v>5000</v>
      </c>
      <c r="AE648" s="148">
        <f t="shared" ca="1" si="782"/>
        <v>5000</v>
      </c>
      <c r="AF648" s="148">
        <f t="shared" ca="1" si="782"/>
        <v>5000</v>
      </c>
      <c r="AG648" s="148">
        <f t="shared" ca="1" si="782"/>
        <v>5000</v>
      </c>
      <c r="AH648" s="148">
        <f t="shared" ca="1" si="782"/>
        <v>5000</v>
      </c>
      <c r="AI648" s="148">
        <f t="shared" ca="1" si="782"/>
        <v>5000</v>
      </c>
      <c r="AJ648" s="148">
        <f t="shared" ca="1" si="782"/>
        <v>5000</v>
      </c>
      <c r="AK648" s="148">
        <f t="shared" ca="1" si="782"/>
        <v>5000</v>
      </c>
      <c r="AL648" s="148">
        <f t="shared" ca="1" si="782"/>
        <v>5000</v>
      </c>
      <c r="AM648" s="148">
        <f t="shared" ca="1" si="782"/>
        <v>5000</v>
      </c>
      <c r="AN648" s="148">
        <f t="shared" ca="1" si="782"/>
        <v>5000</v>
      </c>
      <c r="AO648" s="148">
        <f t="shared" ca="1" si="782"/>
        <v>5000</v>
      </c>
      <c r="AP648" s="148">
        <f t="shared" ca="1" si="782"/>
        <v>5000</v>
      </c>
      <c r="AQ648" s="148">
        <f t="shared" ca="1" si="782"/>
        <v>5000</v>
      </c>
      <c r="AR648" s="148">
        <f t="shared" ca="1" si="782"/>
        <v>5000</v>
      </c>
      <c r="AS648" s="148">
        <f t="shared" ca="1" si="782"/>
        <v>5000</v>
      </c>
      <c r="AT648" s="148">
        <f t="shared" ca="1" si="782"/>
        <v>5000</v>
      </c>
      <c r="AU648" s="148">
        <f t="shared" ca="1" si="782"/>
        <v>5000</v>
      </c>
      <c r="AV648" s="148">
        <f t="shared" ca="1" si="782"/>
        <v>5000</v>
      </c>
      <c r="AW648" s="148">
        <f t="shared" ca="1" si="782"/>
        <v>5000</v>
      </c>
      <c r="AX648" s="148">
        <f t="shared" ca="1" si="782"/>
        <v>5000</v>
      </c>
      <c r="AY648" s="148">
        <f t="shared" ref="AY648:CD648" ca="1" si="783">AY647*AY646</f>
        <v>5000</v>
      </c>
      <c r="AZ648" s="148">
        <f t="shared" ca="1" si="783"/>
        <v>5000</v>
      </c>
      <c r="BA648" s="148">
        <f t="shared" ca="1" si="783"/>
        <v>5000</v>
      </c>
      <c r="BB648" s="148">
        <f t="shared" ca="1" si="783"/>
        <v>5000</v>
      </c>
      <c r="BC648" s="148">
        <f t="shared" ca="1" si="783"/>
        <v>5000</v>
      </c>
      <c r="BD648" s="148">
        <f t="shared" ca="1" si="783"/>
        <v>5000</v>
      </c>
      <c r="BE648" s="148">
        <f t="shared" ca="1" si="783"/>
        <v>5000</v>
      </c>
      <c r="BF648" s="148">
        <f t="shared" ca="1" si="783"/>
        <v>5000</v>
      </c>
      <c r="BG648" s="148">
        <f t="shared" ca="1" si="783"/>
        <v>5000</v>
      </c>
      <c r="BH648" s="148">
        <f t="shared" ca="1" si="783"/>
        <v>5000</v>
      </c>
      <c r="BI648" s="148">
        <f t="shared" ca="1" si="783"/>
        <v>5000</v>
      </c>
      <c r="BJ648" s="148">
        <f t="shared" ca="1" si="783"/>
        <v>5000</v>
      </c>
      <c r="BK648" s="148">
        <f t="shared" ca="1" si="783"/>
        <v>5000</v>
      </c>
      <c r="BL648" s="148">
        <f t="shared" ca="1" si="783"/>
        <v>5000</v>
      </c>
      <c r="BM648" s="148">
        <f t="shared" ca="1" si="783"/>
        <v>5000</v>
      </c>
      <c r="BN648" s="148">
        <f t="shared" ca="1" si="783"/>
        <v>5000</v>
      </c>
      <c r="BO648" s="148">
        <f t="shared" ca="1" si="783"/>
        <v>5000</v>
      </c>
      <c r="BP648" s="148">
        <f t="shared" ca="1" si="783"/>
        <v>5000</v>
      </c>
      <c r="BQ648" s="148">
        <f t="shared" ca="1" si="783"/>
        <v>5000</v>
      </c>
      <c r="BR648" s="148">
        <f t="shared" ca="1" si="783"/>
        <v>5000</v>
      </c>
      <c r="BS648" s="148">
        <f t="shared" ca="1" si="783"/>
        <v>5000</v>
      </c>
      <c r="BT648" s="148">
        <f t="shared" ca="1" si="783"/>
        <v>5000</v>
      </c>
      <c r="BU648" s="148">
        <f t="shared" ca="1" si="783"/>
        <v>5000</v>
      </c>
      <c r="BV648" s="148">
        <f t="shared" ca="1" si="783"/>
        <v>5000</v>
      </c>
      <c r="BW648" s="148">
        <f t="shared" ca="1" si="783"/>
        <v>5000</v>
      </c>
      <c r="BX648" s="148">
        <f t="shared" ca="1" si="783"/>
        <v>5000</v>
      </c>
      <c r="BY648" s="148">
        <f t="shared" ca="1" si="783"/>
        <v>5000</v>
      </c>
      <c r="BZ648" s="148">
        <f t="shared" ca="1" si="783"/>
        <v>5000</v>
      </c>
      <c r="CA648" s="148">
        <f t="shared" ca="1" si="783"/>
        <v>5000</v>
      </c>
      <c r="CB648" s="148">
        <f t="shared" ca="1" si="783"/>
        <v>5000</v>
      </c>
      <c r="CC648" s="148">
        <f t="shared" ca="1" si="783"/>
        <v>5000</v>
      </c>
      <c r="CD648" s="148">
        <f t="shared" ca="1" si="783"/>
        <v>5000</v>
      </c>
      <c r="CE648" s="148">
        <f t="shared" ref="CE648:CL648" ca="1" si="784">CE647*CE646</f>
        <v>5000</v>
      </c>
      <c r="CF648" s="148">
        <f t="shared" ca="1" si="784"/>
        <v>5000</v>
      </c>
      <c r="CG648" s="148">
        <f t="shared" ca="1" si="784"/>
        <v>5000</v>
      </c>
      <c r="CH648" s="148">
        <f t="shared" ca="1" si="784"/>
        <v>5000</v>
      </c>
      <c r="CI648" s="148">
        <f t="shared" ca="1" si="784"/>
        <v>5000</v>
      </c>
      <c r="CJ648" s="148">
        <f t="shared" ca="1" si="784"/>
        <v>5000</v>
      </c>
      <c r="CK648" s="148">
        <f t="shared" ca="1" si="784"/>
        <v>5000</v>
      </c>
      <c r="CL648" s="148">
        <f t="shared" ca="1" si="784"/>
        <v>5000</v>
      </c>
      <c r="CN648" s="78"/>
      <c r="CO648" s="148" t="e">
        <f t="shared" ref="CO648:DK648" ca="1" si="785">CO647*CO646</f>
        <v>#N/A</v>
      </c>
      <c r="CP648" s="148" t="e">
        <f t="shared" ca="1" si="785"/>
        <v>#N/A</v>
      </c>
      <c r="CQ648" s="148" t="e">
        <f t="shared" ca="1" si="785"/>
        <v>#N/A</v>
      </c>
      <c r="CR648" s="148" t="e">
        <f t="shared" ca="1" si="785"/>
        <v>#N/A</v>
      </c>
      <c r="CS648" s="148" t="e">
        <f t="shared" ca="1" si="785"/>
        <v>#N/A</v>
      </c>
      <c r="CT648" s="148" t="e">
        <f t="shared" ca="1" si="785"/>
        <v>#N/A</v>
      </c>
      <c r="CU648" s="148" t="e">
        <f t="shared" ca="1" si="785"/>
        <v>#N/A</v>
      </c>
      <c r="CV648" s="148" t="e">
        <f t="shared" ca="1" si="785"/>
        <v>#N/A</v>
      </c>
      <c r="CW648" s="148" t="e">
        <f t="shared" ca="1" si="785"/>
        <v>#N/A</v>
      </c>
      <c r="CX648" s="148" t="e">
        <f t="shared" ca="1" si="785"/>
        <v>#N/A</v>
      </c>
      <c r="CY648" s="148" t="e">
        <f t="shared" ca="1" si="785"/>
        <v>#N/A</v>
      </c>
      <c r="CZ648" s="148" t="e">
        <f t="shared" ca="1" si="785"/>
        <v>#N/A</v>
      </c>
      <c r="DA648" s="148" t="e">
        <f t="shared" ca="1" si="785"/>
        <v>#N/A</v>
      </c>
      <c r="DB648" s="148" t="e">
        <f t="shared" ca="1" si="785"/>
        <v>#N/A</v>
      </c>
      <c r="DC648" s="148" t="e">
        <f t="shared" ca="1" si="785"/>
        <v>#N/A</v>
      </c>
      <c r="DD648" s="148" t="e">
        <f t="shared" ca="1" si="785"/>
        <v>#N/A</v>
      </c>
      <c r="DE648" s="148" t="e">
        <f t="shared" ca="1" si="785"/>
        <v>#N/A</v>
      </c>
      <c r="DF648" s="148" t="e">
        <f t="shared" ca="1" si="785"/>
        <v>#N/A</v>
      </c>
      <c r="DG648" s="148" t="e">
        <f t="shared" ca="1" si="785"/>
        <v>#N/A</v>
      </c>
      <c r="DH648" s="148" t="e">
        <f t="shared" ca="1" si="785"/>
        <v>#N/A</v>
      </c>
      <c r="DI648" s="148" t="e">
        <f t="shared" ca="1" si="785"/>
        <v>#N/A</v>
      </c>
      <c r="DJ648" s="148" t="e">
        <f t="shared" ca="1" si="785"/>
        <v>#N/A</v>
      </c>
      <c r="DK648" s="148" t="e">
        <f t="shared" ca="1" si="785"/>
        <v>#N/A</v>
      </c>
      <c r="DL648" s="148" t="e">
        <f t="shared" ref="DL648" ca="1" si="786">DL647*DL646</f>
        <v>#N/A</v>
      </c>
    </row>
    <row r="649" spans="1:116" x14ac:dyDescent="0.4">
      <c r="D649" t="s">
        <v>272</v>
      </c>
      <c r="E649" s="8" t="str">
        <f t="shared" ref="E649" si="787">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5"/>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5"/>
        <v>652 GMV-PV</v>
      </c>
      <c r="G652" s="191" t="s">
        <v>334</v>
      </c>
      <c r="H652" s="3"/>
      <c r="I652" s="4"/>
      <c r="J652" s="4"/>
      <c r="K652" s="219"/>
      <c r="L652" s="219"/>
      <c r="M652" s="219"/>
      <c r="N652" s="219"/>
      <c r="O652" s="219"/>
      <c r="P652" s="219"/>
      <c r="R652" s="220"/>
      <c r="S652" s="212" t="str">
        <f t="shared" ref="S652:AX652" si="788">ADDRESS(ROW(S648),COLUMN(S648),2)</f>
        <v>S$648</v>
      </c>
      <c r="T652" s="212" t="str">
        <f t="shared" si="788"/>
        <v>T$648</v>
      </c>
      <c r="U652" s="212" t="str">
        <f t="shared" si="788"/>
        <v>U$648</v>
      </c>
      <c r="V652" s="212" t="str">
        <f t="shared" si="788"/>
        <v>V$648</v>
      </c>
      <c r="W652" s="212" t="str">
        <f t="shared" si="788"/>
        <v>W$648</v>
      </c>
      <c r="X652" s="212" t="str">
        <f t="shared" si="788"/>
        <v>X$648</v>
      </c>
      <c r="Y652" s="212" t="str">
        <f t="shared" si="788"/>
        <v>Y$648</v>
      </c>
      <c r="Z652" s="212" t="str">
        <f t="shared" si="788"/>
        <v>Z$648</v>
      </c>
      <c r="AA652" s="212" t="str">
        <f t="shared" si="788"/>
        <v>AA$648</v>
      </c>
      <c r="AB652" s="212" t="str">
        <f t="shared" si="788"/>
        <v>AB$648</v>
      </c>
      <c r="AC652" s="212" t="str">
        <f t="shared" si="788"/>
        <v>AC$648</v>
      </c>
      <c r="AD652" s="212" t="str">
        <f t="shared" si="788"/>
        <v>AD$648</v>
      </c>
      <c r="AE652" s="212" t="str">
        <f t="shared" si="788"/>
        <v>AE$648</v>
      </c>
      <c r="AF652" s="212" t="str">
        <f t="shared" si="788"/>
        <v>AF$648</v>
      </c>
      <c r="AG652" s="212" t="str">
        <f t="shared" si="788"/>
        <v>AG$648</v>
      </c>
      <c r="AH652" s="212" t="str">
        <f t="shared" si="788"/>
        <v>AH$648</v>
      </c>
      <c r="AI652" s="212" t="str">
        <f t="shared" si="788"/>
        <v>AI$648</v>
      </c>
      <c r="AJ652" s="212" t="str">
        <f t="shared" si="788"/>
        <v>AJ$648</v>
      </c>
      <c r="AK652" s="212" t="str">
        <f t="shared" si="788"/>
        <v>AK$648</v>
      </c>
      <c r="AL652" s="212" t="str">
        <f t="shared" si="788"/>
        <v>AL$648</v>
      </c>
      <c r="AM652" s="212" t="str">
        <f t="shared" si="788"/>
        <v>AM$648</v>
      </c>
      <c r="AN652" s="212" t="str">
        <f t="shared" si="788"/>
        <v>AN$648</v>
      </c>
      <c r="AO652" s="212" t="str">
        <f t="shared" si="788"/>
        <v>AO$648</v>
      </c>
      <c r="AP652" s="212" t="str">
        <f t="shared" si="788"/>
        <v>AP$648</v>
      </c>
      <c r="AQ652" s="212" t="str">
        <f t="shared" si="788"/>
        <v>AQ$648</v>
      </c>
      <c r="AR652" s="212" t="str">
        <f t="shared" si="788"/>
        <v>AR$648</v>
      </c>
      <c r="AS652" s="212" t="str">
        <f t="shared" si="788"/>
        <v>AS$648</v>
      </c>
      <c r="AT652" s="212" t="str">
        <f t="shared" si="788"/>
        <v>AT$648</v>
      </c>
      <c r="AU652" s="212" t="str">
        <f t="shared" si="788"/>
        <v>AU$648</v>
      </c>
      <c r="AV652" s="212" t="str">
        <f t="shared" si="788"/>
        <v>AV$648</v>
      </c>
      <c r="AW652" s="212" t="str">
        <f t="shared" si="788"/>
        <v>AW$648</v>
      </c>
      <c r="AX652" s="212" t="str">
        <f t="shared" si="788"/>
        <v>AX$648</v>
      </c>
      <c r="AY652" s="212" t="str">
        <f t="shared" ref="AY652:CD652" si="789">ADDRESS(ROW(AY648),COLUMN(AY648),2)</f>
        <v>AY$648</v>
      </c>
      <c r="AZ652" s="212" t="str">
        <f t="shared" si="789"/>
        <v>AZ$648</v>
      </c>
      <c r="BA652" s="212" t="str">
        <f t="shared" si="789"/>
        <v>BA$648</v>
      </c>
      <c r="BB652" s="212" t="str">
        <f t="shared" si="789"/>
        <v>BB$648</v>
      </c>
      <c r="BC652" s="212" t="str">
        <f t="shared" si="789"/>
        <v>BC$648</v>
      </c>
      <c r="BD652" s="212" t="str">
        <f t="shared" si="789"/>
        <v>BD$648</v>
      </c>
      <c r="BE652" s="212" t="str">
        <f t="shared" si="789"/>
        <v>BE$648</v>
      </c>
      <c r="BF652" s="212" t="str">
        <f t="shared" si="789"/>
        <v>BF$648</v>
      </c>
      <c r="BG652" s="212" t="str">
        <f t="shared" si="789"/>
        <v>BG$648</v>
      </c>
      <c r="BH652" s="212" t="str">
        <f t="shared" si="789"/>
        <v>BH$648</v>
      </c>
      <c r="BI652" s="212" t="str">
        <f t="shared" si="789"/>
        <v>BI$648</v>
      </c>
      <c r="BJ652" s="212" t="str">
        <f t="shared" si="789"/>
        <v>BJ$648</v>
      </c>
      <c r="BK652" s="212" t="str">
        <f t="shared" si="789"/>
        <v>BK$648</v>
      </c>
      <c r="BL652" s="212" t="str">
        <f t="shared" si="789"/>
        <v>BL$648</v>
      </c>
      <c r="BM652" s="212" t="str">
        <f t="shared" si="789"/>
        <v>BM$648</v>
      </c>
      <c r="BN652" s="212" t="str">
        <f t="shared" si="789"/>
        <v>BN$648</v>
      </c>
      <c r="BO652" s="212" t="str">
        <f t="shared" si="789"/>
        <v>BO$648</v>
      </c>
      <c r="BP652" s="212" t="str">
        <f t="shared" si="789"/>
        <v>BP$648</v>
      </c>
      <c r="BQ652" s="212" t="str">
        <f t="shared" si="789"/>
        <v>BQ$648</v>
      </c>
      <c r="BR652" s="212" t="str">
        <f t="shared" si="789"/>
        <v>BR$648</v>
      </c>
      <c r="BS652" s="212" t="str">
        <f t="shared" si="789"/>
        <v>BS$648</v>
      </c>
      <c r="BT652" s="212" t="str">
        <f t="shared" si="789"/>
        <v>BT$648</v>
      </c>
      <c r="BU652" s="212" t="str">
        <f t="shared" si="789"/>
        <v>BU$648</v>
      </c>
      <c r="BV652" s="212" t="str">
        <f t="shared" si="789"/>
        <v>BV$648</v>
      </c>
      <c r="BW652" s="212" t="str">
        <f t="shared" si="789"/>
        <v>BW$648</v>
      </c>
      <c r="BX652" s="212" t="str">
        <f t="shared" si="789"/>
        <v>BX$648</v>
      </c>
      <c r="BY652" s="212" t="str">
        <f t="shared" si="789"/>
        <v>BY$648</v>
      </c>
      <c r="BZ652" s="212" t="str">
        <f t="shared" si="789"/>
        <v>BZ$648</v>
      </c>
      <c r="CA652" s="212" t="str">
        <f t="shared" si="789"/>
        <v>CA$648</v>
      </c>
      <c r="CB652" s="212" t="str">
        <f t="shared" si="789"/>
        <v>CB$648</v>
      </c>
      <c r="CC652" s="212" t="str">
        <f t="shared" si="789"/>
        <v>CC$648</v>
      </c>
      <c r="CD652" s="212" t="str">
        <f t="shared" si="789"/>
        <v>CD$648</v>
      </c>
      <c r="CE652" s="212" t="str">
        <f t="shared" ref="CE652:CL652" si="790">ADDRESS(ROW(CE648),COLUMN(CE648),2)</f>
        <v>CE$648</v>
      </c>
      <c r="CF652" s="212" t="str">
        <f t="shared" si="790"/>
        <v>CF$648</v>
      </c>
      <c r="CG652" s="212" t="str">
        <f t="shared" si="790"/>
        <v>CG$648</v>
      </c>
      <c r="CH652" s="212" t="str">
        <f t="shared" si="790"/>
        <v>CH$648</v>
      </c>
      <c r="CI652" s="212" t="str">
        <f t="shared" si="790"/>
        <v>CI$648</v>
      </c>
      <c r="CJ652" s="212" t="str">
        <f t="shared" si="790"/>
        <v>CJ$648</v>
      </c>
      <c r="CK652" s="212" t="str">
        <f t="shared" si="790"/>
        <v>CK$648</v>
      </c>
      <c r="CL652" s="212" t="str">
        <f t="shared" si="790"/>
        <v>CL$648</v>
      </c>
      <c r="CN652" s="4"/>
      <c r="CO652" s="212" t="str">
        <f t="shared" ref="CO652:DK652" si="791">ADDRESS(ROW(CO648),COLUMN(CO648),2)</f>
        <v>CO$648</v>
      </c>
      <c r="CP652" s="212" t="str">
        <f t="shared" si="791"/>
        <v>CP$648</v>
      </c>
      <c r="CQ652" s="212" t="str">
        <f t="shared" si="791"/>
        <v>CQ$648</v>
      </c>
      <c r="CR652" s="212" t="str">
        <f t="shared" si="791"/>
        <v>CR$648</v>
      </c>
      <c r="CS652" s="212" t="str">
        <f t="shared" si="791"/>
        <v>CS$648</v>
      </c>
      <c r="CT652" s="212" t="str">
        <f t="shared" si="791"/>
        <v>CT$648</v>
      </c>
      <c r="CU652" s="212" t="str">
        <f t="shared" si="791"/>
        <v>CU$648</v>
      </c>
      <c r="CV652" s="212" t="str">
        <f t="shared" si="791"/>
        <v>CV$648</v>
      </c>
      <c r="CW652" s="212" t="str">
        <f t="shared" si="791"/>
        <v>CW$648</v>
      </c>
      <c r="CX652" s="212" t="str">
        <f t="shared" si="791"/>
        <v>CX$648</v>
      </c>
      <c r="CY652" s="212" t="str">
        <f t="shared" si="791"/>
        <v>CY$648</v>
      </c>
      <c r="CZ652" s="212" t="str">
        <f t="shared" si="791"/>
        <v>CZ$648</v>
      </c>
      <c r="DA652" s="212" t="str">
        <f t="shared" si="791"/>
        <v>DA$648</v>
      </c>
      <c r="DB652" s="212" t="str">
        <f t="shared" si="791"/>
        <v>DB$648</v>
      </c>
      <c r="DC652" s="212" t="str">
        <f t="shared" si="791"/>
        <v>DC$648</v>
      </c>
      <c r="DD652" s="212" t="str">
        <f t="shared" si="791"/>
        <v>DD$648</v>
      </c>
      <c r="DE652" s="212" t="str">
        <f t="shared" si="791"/>
        <v>DE$648</v>
      </c>
      <c r="DF652" s="212" t="str">
        <f t="shared" si="791"/>
        <v>DF$648</v>
      </c>
      <c r="DG652" s="212" t="str">
        <f t="shared" si="791"/>
        <v>DG$648</v>
      </c>
      <c r="DH652" s="212" t="str">
        <f t="shared" si="791"/>
        <v>DH$648</v>
      </c>
      <c r="DI652" s="212" t="str">
        <f t="shared" si="791"/>
        <v>DI$648</v>
      </c>
      <c r="DJ652" s="212" t="str">
        <f t="shared" si="791"/>
        <v>DJ$648</v>
      </c>
      <c r="DK652" s="212" t="str">
        <f t="shared" si="791"/>
        <v>DK$648</v>
      </c>
      <c r="DL652" s="212" t="str">
        <f t="shared" ref="DL652" si="792">ADDRESS(ROW(DL648),COLUMN(DL648),2)</f>
        <v>DL$648</v>
      </c>
    </row>
    <row r="653" spans="1:116" x14ac:dyDescent="0.4">
      <c r="B653" t="s">
        <v>332</v>
      </c>
      <c r="D653" t="s">
        <v>272</v>
      </c>
      <c r="E653" s="8" t="str">
        <f t="shared" si="775"/>
        <v>653 GMV-PV</v>
      </c>
      <c r="G653" s="136" t="s">
        <v>333</v>
      </c>
      <c r="H653" s="12"/>
      <c r="I653" s="60"/>
      <c r="J653" s="60"/>
      <c r="K653" s="15"/>
      <c r="L653" s="15"/>
      <c r="M653" s="15"/>
      <c r="N653" s="15"/>
      <c r="O653" s="15"/>
      <c r="P653" s="15"/>
      <c r="R653" s="15"/>
      <c r="S653" s="179" t="str">
        <f t="shared" ref="S653:AX653" si="793">S638</f>
        <v>S$17</v>
      </c>
      <c r="T653" s="179" t="str">
        <f t="shared" si="793"/>
        <v>T$17</v>
      </c>
      <c r="U653" s="179" t="str">
        <f t="shared" si="793"/>
        <v>U$17</v>
      </c>
      <c r="V653" s="179" t="str">
        <f t="shared" si="793"/>
        <v>V$17</v>
      </c>
      <c r="W653" s="179" t="str">
        <f t="shared" si="793"/>
        <v>W$17</v>
      </c>
      <c r="X653" s="179" t="str">
        <f t="shared" si="793"/>
        <v>X$17</v>
      </c>
      <c r="Y653" s="179" t="str">
        <f t="shared" si="793"/>
        <v>Y$17</v>
      </c>
      <c r="Z653" s="179" t="str">
        <f t="shared" si="793"/>
        <v>Z$17</v>
      </c>
      <c r="AA653" s="179" t="str">
        <f t="shared" si="793"/>
        <v>AA$17</v>
      </c>
      <c r="AB653" s="179" t="str">
        <f t="shared" si="793"/>
        <v>AB$17</v>
      </c>
      <c r="AC653" s="179" t="str">
        <f t="shared" si="793"/>
        <v>AC$17</v>
      </c>
      <c r="AD653" s="179" t="str">
        <f t="shared" si="793"/>
        <v>AD$17</v>
      </c>
      <c r="AE653" s="179" t="str">
        <f t="shared" si="793"/>
        <v>AE$17</v>
      </c>
      <c r="AF653" s="179" t="str">
        <f t="shared" si="793"/>
        <v>AF$17</v>
      </c>
      <c r="AG653" s="179" t="str">
        <f t="shared" si="793"/>
        <v>AG$17</v>
      </c>
      <c r="AH653" s="179" t="str">
        <f t="shared" si="793"/>
        <v>AH$17</v>
      </c>
      <c r="AI653" s="179" t="str">
        <f t="shared" si="793"/>
        <v>AI$17</v>
      </c>
      <c r="AJ653" s="179" t="str">
        <f t="shared" si="793"/>
        <v>AJ$17</v>
      </c>
      <c r="AK653" s="179" t="str">
        <f t="shared" si="793"/>
        <v>AK$17</v>
      </c>
      <c r="AL653" s="179" t="str">
        <f t="shared" si="793"/>
        <v>AL$17</v>
      </c>
      <c r="AM653" s="179" t="str">
        <f t="shared" si="793"/>
        <v>AM$17</v>
      </c>
      <c r="AN653" s="179" t="str">
        <f t="shared" si="793"/>
        <v>AN$17</v>
      </c>
      <c r="AO653" s="179" t="str">
        <f t="shared" si="793"/>
        <v>AO$17</v>
      </c>
      <c r="AP653" s="179" t="str">
        <f t="shared" si="793"/>
        <v>AP$17</v>
      </c>
      <c r="AQ653" s="179" t="str">
        <f t="shared" si="793"/>
        <v>AQ$17</v>
      </c>
      <c r="AR653" s="179" t="str">
        <f t="shared" si="793"/>
        <v>AR$17</v>
      </c>
      <c r="AS653" s="179" t="str">
        <f t="shared" si="793"/>
        <v>AS$17</v>
      </c>
      <c r="AT653" s="179" t="str">
        <f t="shared" si="793"/>
        <v>AT$17</v>
      </c>
      <c r="AU653" s="179" t="str">
        <f t="shared" si="793"/>
        <v>AU$17</v>
      </c>
      <c r="AV653" s="179" t="str">
        <f t="shared" si="793"/>
        <v>AV$17</v>
      </c>
      <c r="AW653" s="179" t="str">
        <f t="shared" si="793"/>
        <v>AW$17</v>
      </c>
      <c r="AX653" s="179" t="str">
        <f t="shared" si="793"/>
        <v>AX$17</v>
      </c>
      <c r="AY653" s="179" t="str">
        <f t="shared" ref="AY653:CD653" si="794">AY638</f>
        <v>AY$17</v>
      </c>
      <c r="AZ653" s="179" t="str">
        <f t="shared" si="794"/>
        <v>AZ$17</v>
      </c>
      <c r="BA653" s="179" t="str">
        <f t="shared" si="794"/>
        <v>BA$17</v>
      </c>
      <c r="BB653" s="179" t="str">
        <f t="shared" si="794"/>
        <v>BB$17</v>
      </c>
      <c r="BC653" s="179" t="str">
        <f t="shared" si="794"/>
        <v>BC$17</v>
      </c>
      <c r="BD653" s="179" t="str">
        <f t="shared" si="794"/>
        <v>BD$17</v>
      </c>
      <c r="BE653" s="179" t="str">
        <f t="shared" si="794"/>
        <v>BE$17</v>
      </c>
      <c r="BF653" s="179" t="str">
        <f t="shared" si="794"/>
        <v>BF$17</v>
      </c>
      <c r="BG653" s="179" t="str">
        <f t="shared" si="794"/>
        <v>BG$17</v>
      </c>
      <c r="BH653" s="179" t="str">
        <f t="shared" si="794"/>
        <v>BH$17</v>
      </c>
      <c r="BI653" s="179" t="str">
        <f t="shared" si="794"/>
        <v>BI$17</v>
      </c>
      <c r="BJ653" s="179" t="str">
        <f t="shared" si="794"/>
        <v>BJ$17</v>
      </c>
      <c r="BK653" s="179" t="str">
        <f t="shared" si="794"/>
        <v>BK$17</v>
      </c>
      <c r="BL653" s="179" t="str">
        <f t="shared" si="794"/>
        <v>BL$17</v>
      </c>
      <c r="BM653" s="179" t="str">
        <f t="shared" si="794"/>
        <v>BM$17</v>
      </c>
      <c r="BN653" s="179" t="str">
        <f t="shared" si="794"/>
        <v>BN$17</v>
      </c>
      <c r="BO653" s="179" t="str">
        <f t="shared" si="794"/>
        <v>BO$17</v>
      </c>
      <c r="BP653" s="179" t="str">
        <f t="shared" si="794"/>
        <v>BP$17</v>
      </c>
      <c r="BQ653" s="179" t="str">
        <f t="shared" si="794"/>
        <v>BQ$17</v>
      </c>
      <c r="BR653" s="179" t="str">
        <f t="shared" si="794"/>
        <v>BR$17</v>
      </c>
      <c r="BS653" s="179" t="str">
        <f t="shared" si="794"/>
        <v>BS$17</v>
      </c>
      <c r="BT653" s="179" t="str">
        <f t="shared" si="794"/>
        <v>BT$17</v>
      </c>
      <c r="BU653" s="179" t="str">
        <f t="shared" si="794"/>
        <v>BU$17</v>
      </c>
      <c r="BV653" s="179" t="str">
        <f t="shared" si="794"/>
        <v>BV$17</v>
      </c>
      <c r="BW653" s="179" t="str">
        <f t="shared" si="794"/>
        <v>BW$17</v>
      </c>
      <c r="BX653" s="179" t="str">
        <f t="shared" si="794"/>
        <v>BX$17</v>
      </c>
      <c r="BY653" s="179" t="str">
        <f t="shared" si="794"/>
        <v>BY$17</v>
      </c>
      <c r="BZ653" s="179" t="str">
        <f t="shared" si="794"/>
        <v>BZ$17</v>
      </c>
      <c r="CA653" s="179" t="str">
        <f t="shared" si="794"/>
        <v>CA$17</v>
      </c>
      <c r="CB653" s="179" t="str">
        <f t="shared" si="794"/>
        <v>CB$17</v>
      </c>
      <c r="CC653" s="179" t="str">
        <f t="shared" si="794"/>
        <v>CC$17</v>
      </c>
      <c r="CD653" s="179" t="str">
        <f t="shared" si="794"/>
        <v>CD$17</v>
      </c>
      <c r="CE653" s="179" t="str">
        <f t="shared" ref="CE653:CL653" si="795">CE638</f>
        <v>CE$17</v>
      </c>
      <c r="CF653" s="179" t="str">
        <f t="shared" si="795"/>
        <v>CF$17</v>
      </c>
      <c r="CG653" s="179" t="str">
        <f t="shared" si="795"/>
        <v>CG$17</v>
      </c>
      <c r="CH653" s="179" t="str">
        <f t="shared" si="795"/>
        <v>CH$17</v>
      </c>
      <c r="CI653" s="179" t="str">
        <f t="shared" si="795"/>
        <v>CI$17</v>
      </c>
      <c r="CJ653" s="179" t="str">
        <f t="shared" si="795"/>
        <v>CJ$17</v>
      </c>
      <c r="CK653" s="179" t="str">
        <f t="shared" si="795"/>
        <v>CK$17</v>
      </c>
      <c r="CL653" s="179" t="str">
        <f t="shared" si="795"/>
        <v>CL$17</v>
      </c>
      <c r="CN653" s="60"/>
      <c r="CO653" s="179" t="str">
        <f t="shared" ref="CO653:DK653" si="796">CO638</f>
        <v>CO$17</v>
      </c>
      <c r="CP653" s="179" t="str">
        <f t="shared" si="796"/>
        <v>CP$17</v>
      </c>
      <c r="CQ653" s="179" t="str">
        <f t="shared" si="796"/>
        <v>CQ$17</v>
      </c>
      <c r="CR653" s="179" t="str">
        <f t="shared" si="796"/>
        <v>CR$17</v>
      </c>
      <c r="CS653" s="179" t="str">
        <f t="shared" si="796"/>
        <v>CS$17</v>
      </c>
      <c r="CT653" s="179" t="str">
        <f t="shared" si="796"/>
        <v>CT$17</v>
      </c>
      <c r="CU653" s="179" t="str">
        <f t="shared" si="796"/>
        <v>CU$17</v>
      </c>
      <c r="CV653" s="179" t="str">
        <f t="shared" si="796"/>
        <v>CV$17</v>
      </c>
      <c r="CW653" s="179" t="str">
        <f t="shared" si="796"/>
        <v>CW$17</v>
      </c>
      <c r="CX653" s="179" t="str">
        <f t="shared" si="796"/>
        <v>CX$17</v>
      </c>
      <c r="CY653" s="179" t="str">
        <f t="shared" si="796"/>
        <v>CY$17</v>
      </c>
      <c r="CZ653" s="179" t="str">
        <f t="shared" si="796"/>
        <v>CZ$17</v>
      </c>
      <c r="DA653" s="179" t="str">
        <f t="shared" si="796"/>
        <v>DA$17</v>
      </c>
      <c r="DB653" s="179" t="str">
        <f t="shared" si="796"/>
        <v>DB$17</v>
      </c>
      <c r="DC653" s="179" t="str">
        <f t="shared" si="796"/>
        <v>DC$17</v>
      </c>
      <c r="DD653" s="179" t="str">
        <f t="shared" si="796"/>
        <v>DD$17</v>
      </c>
      <c r="DE653" s="179" t="str">
        <f t="shared" si="796"/>
        <v>DE$17</v>
      </c>
      <c r="DF653" s="179" t="str">
        <f t="shared" si="796"/>
        <v>DF$17</v>
      </c>
      <c r="DG653" s="179" t="str">
        <f t="shared" si="796"/>
        <v>DG$17</v>
      </c>
      <c r="DH653" s="179" t="str">
        <f t="shared" si="796"/>
        <v>DH$17</v>
      </c>
      <c r="DI653" s="179" t="str">
        <f t="shared" si="796"/>
        <v>DI$17</v>
      </c>
      <c r="DJ653" s="179" t="str">
        <f t="shared" si="796"/>
        <v>DJ$17</v>
      </c>
      <c r="DK653" s="179" t="str">
        <f t="shared" si="796"/>
        <v>DK$17</v>
      </c>
      <c r="DL653" s="179" t="str">
        <f t="shared" ref="DL653" si="797">DL638</f>
        <v>DL$17</v>
      </c>
    </row>
    <row r="654" spans="1:116" x14ac:dyDescent="0.4">
      <c r="B654" t="s">
        <v>332</v>
      </c>
      <c r="D654" t="s">
        <v>272</v>
      </c>
      <c r="E654" s="8" t="str">
        <f t="shared" ref="E654:E657" si="798">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9">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8"/>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8"/>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800">S$20</f>
        <v>S$16</v>
      </c>
      <c r="T661" s="199" t="str">
        <f t="shared" si="800"/>
        <v>T$16</v>
      </c>
      <c r="U661" s="199" t="str">
        <f t="shared" si="800"/>
        <v>U$16</v>
      </c>
      <c r="V661" s="199" t="str">
        <f t="shared" si="800"/>
        <v>V$16</v>
      </c>
      <c r="W661" s="199" t="str">
        <f t="shared" si="800"/>
        <v>W$16</v>
      </c>
      <c r="X661" s="199" t="str">
        <f t="shared" si="800"/>
        <v>X$16</v>
      </c>
      <c r="Y661" s="199" t="str">
        <f t="shared" si="800"/>
        <v>Y$16</v>
      </c>
      <c r="Z661" s="199" t="str">
        <f t="shared" si="800"/>
        <v>Z$16</v>
      </c>
      <c r="AA661" s="199" t="str">
        <f t="shared" si="800"/>
        <v>AA$16</v>
      </c>
      <c r="AB661" s="199" t="str">
        <f t="shared" si="800"/>
        <v>AB$16</v>
      </c>
      <c r="AC661" s="199" t="str">
        <f t="shared" si="800"/>
        <v>AC$16</v>
      </c>
      <c r="AD661" s="199" t="str">
        <f t="shared" si="800"/>
        <v>AD$16</v>
      </c>
      <c r="AE661" s="199" t="str">
        <f t="shared" si="800"/>
        <v>AE$16</v>
      </c>
      <c r="AF661" s="199" t="str">
        <f t="shared" si="800"/>
        <v>AF$16</v>
      </c>
      <c r="AG661" s="199" t="str">
        <f t="shared" si="800"/>
        <v>AG$16</v>
      </c>
      <c r="AH661" s="199" t="str">
        <f t="shared" si="800"/>
        <v>AH$16</v>
      </c>
      <c r="AI661" s="199" t="str">
        <f t="shared" si="800"/>
        <v>AI$16</v>
      </c>
      <c r="AJ661" s="199" t="str">
        <f t="shared" si="800"/>
        <v>AJ$16</v>
      </c>
      <c r="AK661" s="199" t="str">
        <f t="shared" si="800"/>
        <v>AK$16</v>
      </c>
      <c r="AL661" s="199" t="str">
        <f t="shared" si="800"/>
        <v>AL$16</v>
      </c>
      <c r="AM661" s="199" t="str">
        <f t="shared" si="800"/>
        <v>AM$16</v>
      </c>
      <c r="AN661" s="199" t="str">
        <f t="shared" si="800"/>
        <v>AN$16</v>
      </c>
      <c r="AO661" s="199" t="str">
        <f t="shared" si="800"/>
        <v>AO$16</v>
      </c>
      <c r="AP661" s="199" t="str">
        <f t="shared" si="800"/>
        <v>AP$16</v>
      </c>
      <c r="AQ661" s="199" t="str">
        <f t="shared" si="800"/>
        <v>AQ$16</v>
      </c>
      <c r="AR661" s="199" t="str">
        <f t="shared" si="800"/>
        <v>AR$16</v>
      </c>
      <c r="AS661" s="199" t="str">
        <f t="shared" si="800"/>
        <v>AS$16</v>
      </c>
      <c r="AT661" s="199" t="str">
        <f t="shared" si="800"/>
        <v>AT$16</v>
      </c>
      <c r="AU661" s="199" t="str">
        <f t="shared" si="800"/>
        <v>AU$16</v>
      </c>
      <c r="AV661" s="199" t="str">
        <f t="shared" si="800"/>
        <v>AV$16</v>
      </c>
      <c r="AW661" s="199" t="str">
        <f t="shared" si="800"/>
        <v>AW$16</v>
      </c>
      <c r="AX661" s="199" t="str">
        <f t="shared" si="800"/>
        <v>AX$16</v>
      </c>
      <c r="AY661" s="199" t="str">
        <f t="shared" ref="AY661:CD661" si="801">AY$20</f>
        <v>AY$16</v>
      </c>
      <c r="AZ661" s="199" t="str">
        <f t="shared" si="801"/>
        <v>AZ$16</v>
      </c>
      <c r="BA661" s="199" t="str">
        <f t="shared" si="801"/>
        <v>BA$16</v>
      </c>
      <c r="BB661" s="199" t="str">
        <f t="shared" si="801"/>
        <v>BB$16</v>
      </c>
      <c r="BC661" s="199" t="str">
        <f t="shared" si="801"/>
        <v>BC$16</v>
      </c>
      <c r="BD661" s="199" t="str">
        <f t="shared" si="801"/>
        <v>BD$16</v>
      </c>
      <c r="BE661" s="199" t="str">
        <f t="shared" si="801"/>
        <v>BE$16</v>
      </c>
      <c r="BF661" s="199" t="str">
        <f t="shared" si="801"/>
        <v>BF$16</v>
      </c>
      <c r="BG661" s="199" t="str">
        <f t="shared" si="801"/>
        <v>BG$16</v>
      </c>
      <c r="BH661" s="199" t="str">
        <f t="shared" si="801"/>
        <v>BH$16</v>
      </c>
      <c r="BI661" s="199" t="str">
        <f t="shared" si="801"/>
        <v>BI$16</v>
      </c>
      <c r="BJ661" s="199" t="str">
        <f t="shared" si="801"/>
        <v>BJ$16</v>
      </c>
      <c r="BK661" s="199" t="str">
        <f t="shared" si="801"/>
        <v>BK$16</v>
      </c>
      <c r="BL661" s="199" t="str">
        <f t="shared" si="801"/>
        <v>BL$16</v>
      </c>
      <c r="BM661" s="199" t="str">
        <f t="shared" si="801"/>
        <v>BM$16</v>
      </c>
      <c r="BN661" s="199" t="str">
        <f t="shared" si="801"/>
        <v>BN$16</v>
      </c>
      <c r="BO661" s="199" t="str">
        <f t="shared" si="801"/>
        <v>BO$16</v>
      </c>
      <c r="BP661" s="199" t="str">
        <f t="shared" si="801"/>
        <v>BP$16</v>
      </c>
      <c r="BQ661" s="199" t="str">
        <f t="shared" si="801"/>
        <v>BQ$16</v>
      </c>
      <c r="BR661" s="199" t="str">
        <f t="shared" si="801"/>
        <v>BR$16</v>
      </c>
      <c r="BS661" s="199" t="str">
        <f t="shared" si="801"/>
        <v>BS$16</v>
      </c>
      <c r="BT661" s="199" t="str">
        <f t="shared" si="801"/>
        <v>BT$16</v>
      </c>
      <c r="BU661" s="199" t="str">
        <f t="shared" si="801"/>
        <v>BU$16</v>
      </c>
      <c r="BV661" s="199" t="str">
        <f t="shared" si="801"/>
        <v>BV$16</v>
      </c>
      <c r="BW661" s="199" t="str">
        <f t="shared" si="801"/>
        <v>BW$16</v>
      </c>
      <c r="BX661" s="199" t="str">
        <f t="shared" si="801"/>
        <v>BX$16</v>
      </c>
      <c r="BY661" s="199" t="str">
        <f t="shared" si="801"/>
        <v>BY$16</v>
      </c>
      <c r="BZ661" s="199" t="str">
        <f t="shared" si="801"/>
        <v>BZ$16</v>
      </c>
      <c r="CA661" s="199" t="str">
        <f t="shared" si="801"/>
        <v>CA$16</v>
      </c>
      <c r="CB661" s="199" t="str">
        <f t="shared" si="801"/>
        <v>CB$16</v>
      </c>
      <c r="CC661" s="199" t="str">
        <f t="shared" si="801"/>
        <v>CC$16</v>
      </c>
      <c r="CD661" s="199" t="str">
        <f t="shared" si="801"/>
        <v>CD$16</v>
      </c>
      <c r="CE661" s="199" t="str">
        <f t="shared" ref="CE661:CL661" si="802">CE$20</f>
        <v>CE$16</v>
      </c>
      <c r="CF661" s="199" t="str">
        <f t="shared" si="802"/>
        <v>CF$16</v>
      </c>
      <c r="CG661" s="199" t="str">
        <f t="shared" si="802"/>
        <v>CG$16</v>
      </c>
      <c r="CH661" s="199" t="str">
        <f t="shared" si="802"/>
        <v>CH$16</v>
      </c>
      <c r="CI661" s="199" t="str">
        <f t="shared" si="802"/>
        <v>CI$16</v>
      </c>
      <c r="CJ661" s="199" t="str">
        <f t="shared" si="802"/>
        <v>CJ$16</v>
      </c>
      <c r="CK661" s="199" t="str">
        <f t="shared" si="802"/>
        <v>CK$16</v>
      </c>
      <c r="CL661" s="199" t="str">
        <f t="shared" si="802"/>
        <v>CL$16</v>
      </c>
      <c r="CN661" s="176"/>
      <c r="CO661" s="199" t="str">
        <f t="shared" ref="CO661:DL661" si="803">CO$20</f>
        <v>CO$16</v>
      </c>
      <c r="CP661" s="199" t="str">
        <f t="shared" si="803"/>
        <v>CP$16</v>
      </c>
      <c r="CQ661" s="199" t="str">
        <f t="shared" si="803"/>
        <v>CQ$16</v>
      </c>
      <c r="CR661" s="199" t="str">
        <f t="shared" si="803"/>
        <v>CR$16</v>
      </c>
      <c r="CS661" s="199" t="str">
        <f t="shared" si="803"/>
        <v>CS$16</v>
      </c>
      <c r="CT661" s="199" t="str">
        <f t="shared" si="803"/>
        <v>CT$16</v>
      </c>
      <c r="CU661" s="199" t="str">
        <f t="shared" si="803"/>
        <v>CU$16</v>
      </c>
      <c r="CV661" s="199" t="str">
        <f t="shared" si="803"/>
        <v>CV$16</v>
      </c>
      <c r="CW661" s="199" t="str">
        <f t="shared" si="803"/>
        <v>CW$16</v>
      </c>
      <c r="CX661" s="199" t="str">
        <f t="shared" si="803"/>
        <v>CX$16</v>
      </c>
      <c r="CY661" s="199" t="str">
        <f t="shared" si="803"/>
        <v>CY$16</v>
      </c>
      <c r="CZ661" s="199" t="str">
        <f t="shared" si="803"/>
        <v>CZ$16</v>
      </c>
      <c r="DA661" s="199" t="str">
        <f t="shared" si="803"/>
        <v>DA$16</v>
      </c>
      <c r="DB661" s="199" t="str">
        <f t="shared" si="803"/>
        <v>DB$16</v>
      </c>
      <c r="DC661" s="199" t="str">
        <f t="shared" si="803"/>
        <v>DC$16</v>
      </c>
      <c r="DD661" s="199" t="str">
        <f t="shared" si="803"/>
        <v>DD$16</v>
      </c>
      <c r="DE661" s="199" t="str">
        <f t="shared" si="803"/>
        <v>DE$16</v>
      </c>
      <c r="DF661" s="199" t="str">
        <f t="shared" si="803"/>
        <v>DF$16</v>
      </c>
      <c r="DG661" s="199" t="str">
        <f t="shared" si="803"/>
        <v>DG$16</v>
      </c>
      <c r="DH661" s="199" t="str">
        <f t="shared" si="803"/>
        <v>DH$16</v>
      </c>
      <c r="DI661" s="199" t="str">
        <f t="shared" si="803"/>
        <v>DI$16</v>
      </c>
      <c r="DJ661" s="199" t="str">
        <f t="shared" si="803"/>
        <v>DJ$16</v>
      </c>
      <c r="DK661" s="199" t="str">
        <f t="shared" si="803"/>
        <v>DK$16</v>
      </c>
      <c r="DL661" s="199" t="str">
        <f t="shared" si="803"/>
        <v>DL$16</v>
      </c>
    </row>
    <row r="662" spans="1:116" x14ac:dyDescent="0.4">
      <c r="A662" s="174"/>
      <c r="E662" s="8"/>
      <c r="G662" s="175" t="s">
        <v>462</v>
      </c>
      <c r="H662" s="200"/>
      <c r="I662" s="201"/>
      <c r="J662" s="201"/>
      <c r="K662" s="202"/>
      <c r="L662" s="202"/>
      <c r="M662" s="202"/>
      <c r="N662" s="202"/>
      <c r="O662" s="202"/>
      <c r="P662" s="202"/>
      <c r="R662" s="202"/>
      <c r="S662" s="199" t="str">
        <f t="shared" ref="S662:AX662" si="804">S$21</f>
        <v>S$17</v>
      </c>
      <c r="T662" s="199" t="str">
        <f t="shared" si="804"/>
        <v>T$17</v>
      </c>
      <c r="U662" s="199" t="str">
        <f t="shared" si="804"/>
        <v>U$17</v>
      </c>
      <c r="V662" s="199" t="str">
        <f t="shared" si="804"/>
        <v>V$17</v>
      </c>
      <c r="W662" s="199" t="str">
        <f t="shared" si="804"/>
        <v>W$17</v>
      </c>
      <c r="X662" s="199" t="str">
        <f t="shared" si="804"/>
        <v>X$17</v>
      </c>
      <c r="Y662" s="199" t="str">
        <f t="shared" si="804"/>
        <v>Y$17</v>
      </c>
      <c r="Z662" s="199" t="str">
        <f t="shared" si="804"/>
        <v>Z$17</v>
      </c>
      <c r="AA662" s="199" t="str">
        <f t="shared" si="804"/>
        <v>AA$17</v>
      </c>
      <c r="AB662" s="199" t="str">
        <f t="shared" si="804"/>
        <v>AB$17</v>
      </c>
      <c r="AC662" s="199" t="str">
        <f t="shared" si="804"/>
        <v>AC$17</v>
      </c>
      <c r="AD662" s="199" t="str">
        <f t="shared" si="804"/>
        <v>AD$17</v>
      </c>
      <c r="AE662" s="199" t="str">
        <f t="shared" si="804"/>
        <v>AE$17</v>
      </c>
      <c r="AF662" s="199" t="str">
        <f t="shared" si="804"/>
        <v>AF$17</v>
      </c>
      <c r="AG662" s="199" t="str">
        <f t="shared" si="804"/>
        <v>AG$17</v>
      </c>
      <c r="AH662" s="199" t="str">
        <f t="shared" si="804"/>
        <v>AH$17</v>
      </c>
      <c r="AI662" s="199" t="str">
        <f t="shared" si="804"/>
        <v>AI$17</v>
      </c>
      <c r="AJ662" s="199" t="str">
        <f t="shared" si="804"/>
        <v>AJ$17</v>
      </c>
      <c r="AK662" s="199" t="str">
        <f t="shared" si="804"/>
        <v>AK$17</v>
      </c>
      <c r="AL662" s="199" t="str">
        <f t="shared" si="804"/>
        <v>AL$17</v>
      </c>
      <c r="AM662" s="199" t="str">
        <f t="shared" si="804"/>
        <v>AM$17</v>
      </c>
      <c r="AN662" s="199" t="str">
        <f t="shared" si="804"/>
        <v>AN$17</v>
      </c>
      <c r="AO662" s="199" t="str">
        <f t="shared" si="804"/>
        <v>AO$17</v>
      </c>
      <c r="AP662" s="199" t="str">
        <f t="shared" si="804"/>
        <v>AP$17</v>
      </c>
      <c r="AQ662" s="199" t="str">
        <f t="shared" si="804"/>
        <v>AQ$17</v>
      </c>
      <c r="AR662" s="199" t="str">
        <f t="shared" si="804"/>
        <v>AR$17</v>
      </c>
      <c r="AS662" s="199" t="str">
        <f t="shared" si="804"/>
        <v>AS$17</v>
      </c>
      <c r="AT662" s="199" t="str">
        <f t="shared" si="804"/>
        <v>AT$17</v>
      </c>
      <c r="AU662" s="199" t="str">
        <f t="shared" si="804"/>
        <v>AU$17</v>
      </c>
      <c r="AV662" s="199" t="str">
        <f t="shared" si="804"/>
        <v>AV$17</v>
      </c>
      <c r="AW662" s="199" t="str">
        <f t="shared" si="804"/>
        <v>AW$17</v>
      </c>
      <c r="AX662" s="199" t="str">
        <f t="shared" si="804"/>
        <v>AX$17</v>
      </c>
      <c r="AY662" s="199" t="str">
        <f t="shared" ref="AY662:CD662" si="805">AY$21</f>
        <v>AY$17</v>
      </c>
      <c r="AZ662" s="199" t="str">
        <f t="shared" si="805"/>
        <v>AZ$17</v>
      </c>
      <c r="BA662" s="199" t="str">
        <f t="shared" si="805"/>
        <v>BA$17</v>
      </c>
      <c r="BB662" s="199" t="str">
        <f t="shared" si="805"/>
        <v>BB$17</v>
      </c>
      <c r="BC662" s="199" t="str">
        <f t="shared" si="805"/>
        <v>BC$17</v>
      </c>
      <c r="BD662" s="199" t="str">
        <f t="shared" si="805"/>
        <v>BD$17</v>
      </c>
      <c r="BE662" s="199" t="str">
        <f t="shared" si="805"/>
        <v>BE$17</v>
      </c>
      <c r="BF662" s="199" t="str">
        <f t="shared" si="805"/>
        <v>BF$17</v>
      </c>
      <c r="BG662" s="199" t="str">
        <f t="shared" si="805"/>
        <v>BG$17</v>
      </c>
      <c r="BH662" s="199" t="str">
        <f t="shared" si="805"/>
        <v>BH$17</v>
      </c>
      <c r="BI662" s="199" t="str">
        <f t="shared" si="805"/>
        <v>BI$17</v>
      </c>
      <c r="BJ662" s="199" t="str">
        <f t="shared" si="805"/>
        <v>BJ$17</v>
      </c>
      <c r="BK662" s="199" t="str">
        <f t="shared" si="805"/>
        <v>BK$17</v>
      </c>
      <c r="BL662" s="199" t="str">
        <f t="shared" si="805"/>
        <v>BL$17</v>
      </c>
      <c r="BM662" s="199" t="str">
        <f t="shared" si="805"/>
        <v>BM$17</v>
      </c>
      <c r="BN662" s="199" t="str">
        <f t="shared" si="805"/>
        <v>BN$17</v>
      </c>
      <c r="BO662" s="199" t="str">
        <f t="shared" si="805"/>
        <v>BO$17</v>
      </c>
      <c r="BP662" s="199" t="str">
        <f t="shared" si="805"/>
        <v>BP$17</v>
      </c>
      <c r="BQ662" s="199" t="str">
        <f t="shared" si="805"/>
        <v>BQ$17</v>
      </c>
      <c r="BR662" s="199" t="str">
        <f t="shared" si="805"/>
        <v>BR$17</v>
      </c>
      <c r="BS662" s="199" t="str">
        <f t="shared" si="805"/>
        <v>BS$17</v>
      </c>
      <c r="BT662" s="199" t="str">
        <f t="shared" si="805"/>
        <v>BT$17</v>
      </c>
      <c r="BU662" s="199" t="str">
        <f t="shared" si="805"/>
        <v>BU$17</v>
      </c>
      <c r="BV662" s="199" t="str">
        <f t="shared" si="805"/>
        <v>BV$17</v>
      </c>
      <c r="BW662" s="199" t="str">
        <f t="shared" si="805"/>
        <v>BW$17</v>
      </c>
      <c r="BX662" s="199" t="str">
        <f t="shared" si="805"/>
        <v>BX$17</v>
      </c>
      <c r="BY662" s="199" t="str">
        <f t="shared" si="805"/>
        <v>BY$17</v>
      </c>
      <c r="BZ662" s="199" t="str">
        <f t="shared" si="805"/>
        <v>BZ$17</v>
      </c>
      <c r="CA662" s="199" t="str">
        <f t="shared" si="805"/>
        <v>CA$17</v>
      </c>
      <c r="CB662" s="199" t="str">
        <f t="shared" si="805"/>
        <v>CB$17</v>
      </c>
      <c r="CC662" s="199" t="str">
        <f t="shared" si="805"/>
        <v>CC$17</v>
      </c>
      <c r="CD662" s="199" t="str">
        <f t="shared" si="805"/>
        <v>CD$17</v>
      </c>
      <c r="CE662" s="199" t="str">
        <f t="shared" ref="CE662:CL662" si="806">CE$21</f>
        <v>CE$17</v>
      </c>
      <c r="CF662" s="199" t="str">
        <f t="shared" si="806"/>
        <v>CF$17</v>
      </c>
      <c r="CG662" s="199" t="str">
        <f t="shared" si="806"/>
        <v>CG$17</v>
      </c>
      <c r="CH662" s="199" t="str">
        <f t="shared" si="806"/>
        <v>CH$17</v>
      </c>
      <c r="CI662" s="199" t="str">
        <f t="shared" si="806"/>
        <v>CI$17</v>
      </c>
      <c r="CJ662" s="199" t="str">
        <f t="shared" si="806"/>
        <v>CJ$17</v>
      </c>
      <c r="CK662" s="199" t="str">
        <f t="shared" si="806"/>
        <v>CK$17</v>
      </c>
      <c r="CL662" s="199" t="str">
        <f t="shared" si="806"/>
        <v>CL$17</v>
      </c>
      <c r="CN662" s="201"/>
      <c r="CO662" s="199" t="str">
        <f t="shared" ref="CO662:DL662" si="807">CO$21</f>
        <v>CO$17</v>
      </c>
      <c r="CP662" s="199" t="str">
        <f t="shared" si="807"/>
        <v>CP$17</v>
      </c>
      <c r="CQ662" s="199" t="str">
        <f t="shared" si="807"/>
        <v>CQ$17</v>
      </c>
      <c r="CR662" s="199" t="str">
        <f t="shared" si="807"/>
        <v>CR$17</v>
      </c>
      <c r="CS662" s="199" t="str">
        <f t="shared" si="807"/>
        <v>CS$17</v>
      </c>
      <c r="CT662" s="199" t="str">
        <f t="shared" si="807"/>
        <v>CT$17</v>
      </c>
      <c r="CU662" s="199" t="str">
        <f t="shared" si="807"/>
        <v>CU$17</v>
      </c>
      <c r="CV662" s="199" t="str">
        <f t="shared" si="807"/>
        <v>CV$17</v>
      </c>
      <c r="CW662" s="199" t="str">
        <f t="shared" si="807"/>
        <v>CW$17</v>
      </c>
      <c r="CX662" s="199" t="str">
        <f t="shared" si="807"/>
        <v>CX$17</v>
      </c>
      <c r="CY662" s="199" t="str">
        <f t="shared" si="807"/>
        <v>CY$17</v>
      </c>
      <c r="CZ662" s="199" t="str">
        <f t="shared" si="807"/>
        <v>CZ$17</v>
      </c>
      <c r="DA662" s="199" t="str">
        <f t="shared" si="807"/>
        <v>DA$17</v>
      </c>
      <c r="DB662" s="199" t="str">
        <f t="shared" si="807"/>
        <v>DB$17</v>
      </c>
      <c r="DC662" s="199" t="str">
        <f t="shared" si="807"/>
        <v>DC$17</v>
      </c>
      <c r="DD662" s="199" t="str">
        <f t="shared" si="807"/>
        <v>DD$17</v>
      </c>
      <c r="DE662" s="199" t="str">
        <f t="shared" si="807"/>
        <v>DE$17</v>
      </c>
      <c r="DF662" s="199" t="str">
        <f t="shared" si="807"/>
        <v>DF$17</v>
      </c>
      <c r="DG662" s="199" t="str">
        <f t="shared" si="807"/>
        <v>DG$17</v>
      </c>
      <c r="DH662" s="199" t="str">
        <f t="shared" si="807"/>
        <v>DH$17</v>
      </c>
      <c r="DI662" s="199" t="str">
        <f t="shared" si="807"/>
        <v>DI$17</v>
      </c>
      <c r="DJ662" s="199" t="str">
        <f t="shared" si="807"/>
        <v>DJ$17</v>
      </c>
      <c r="DK662" s="199" t="str">
        <f t="shared" si="807"/>
        <v>DK$17</v>
      </c>
      <c r="DL662" s="199" t="str">
        <f t="shared" si="807"/>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8">S$22</f>
        <v>S$18</v>
      </c>
      <c r="T665" s="190" t="str">
        <f t="shared" si="808"/>
        <v>T$18</v>
      </c>
      <c r="U665" s="190" t="str">
        <f t="shared" si="808"/>
        <v>U$18</v>
      </c>
      <c r="V665" s="190" t="str">
        <f t="shared" si="808"/>
        <v>V$18</v>
      </c>
      <c r="W665" s="190" t="str">
        <f t="shared" si="808"/>
        <v>W$18</v>
      </c>
      <c r="X665" s="190" t="str">
        <f t="shared" si="808"/>
        <v>X$18</v>
      </c>
      <c r="Y665" s="190" t="str">
        <f t="shared" si="808"/>
        <v>Y$18</v>
      </c>
      <c r="Z665" s="190" t="str">
        <f t="shared" si="808"/>
        <v>Z$18</v>
      </c>
      <c r="AA665" s="190" t="str">
        <f t="shared" si="808"/>
        <v>AA$18</v>
      </c>
      <c r="AB665" s="190" t="str">
        <f t="shared" si="808"/>
        <v>AB$18</v>
      </c>
      <c r="AC665" s="190" t="str">
        <f t="shared" si="808"/>
        <v>AC$18</v>
      </c>
      <c r="AD665" s="190" t="str">
        <f t="shared" si="808"/>
        <v>AD$18</v>
      </c>
      <c r="AE665" s="190" t="str">
        <f t="shared" si="808"/>
        <v>AE$18</v>
      </c>
      <c r="AF665" s="190" t="str">
        <f t="shared" si="808"/>
        <v>AF$18</v>
      </c>
      <c r="AG665" s="190" t="str">
        <f t="shared" si="808"/>
        <v>AG$18</v>
      </c>
      <c r="AH665" s="190" t="str">
        <f t="shared" si="808"/>
        <v>AH$18</v>
      </c>
      <c r="AI665" s="190" t="str">
        <f t="shared" si="808"/>
        <v>AI$18</v>
      </c>
      <c r="AJ665" s="190" t="str">
        <f t="shared" si="808"/>
        <v>AJ$18</v>
      </c>
      <c r="AK665" s="190" t="str">
        <f t="shared" si="808"/>
        <v>AK$18</v>
      </c>
      <c r="AL665" s="190" t="str">
        <f t="shared" si="808"/>
        <v>AL$18</v>
      </c>
      <c r="AM665" s="190" t="str">
        <f t="shared" si="808"/>
        <v>AM$18</v>
      </c>
      <c r="AN665" s="190" t="str">
        <f t="shared" si="808"/>
        <v>AN$18</v>
      </c>
      <c r="AO665" s="190" t="str">
        <f t="shared" si="808"/>
        <v>AO$18</v>
      </c>
      <c r="AP665" s="190" t="str">
        <f t="shared" si="808"/>
        <v>AP$18</v>
      </c>
      <c r="AQ665" s="190" t="str">
        <f t="shared" si="808"/>
        <v>AQ$18</v>
      </c>
      <c r="AR665" s="190" t="str">
        <f t="shared" si="808"/>
        <v>AR$18</v>
      </c>
      <c r="AS665" s="190" t="str">
        <f t="shared" si="808"/>
        <v>AS$18</v>
      </c>
      <c r="AT665" s="190" t="str">
        <f t="shared" si="808"/>
        <v>AT$18</v>
      </c>
      <c r="AU665" s="190" t="str">
        <f t="shared" si="808"/>
        <v>AU$18</v>
      </c>
      <c r="AV665" s="190" t="str">
        <f t="shared" si="808"/>
        <v>AV$18</v>
      </c>
      <c r="AW665" s="190" t="str">
        <f t="shared" si="808"/>
        <v>AW$18</v>
      </c>
      <c r="AX665" s="190" t="str">
        <f t="shared" si="808"/>
        <v>AX$18</v>
      </c>
      <c r="AY665" s="190" t="str">
        <f t="shared" ref="AY665:CD665" si="809">AY$22</f>
        <v>AY$18</v>
      </c>
      <c r="AZ665" s="190" t="str">
        <f t="shared" si="809"/>
        <v>AZ$18</v>
      </c>
      <c r="BA665" s="190" t="str">
        <f t="shared" si="809"/>
        <v>BA$18</v>
      </c>
      <c r="BB665" s="190" t="str">
        <f t="shared" si="809"/>
        <v>BB$18</v>
      </c>
      <c r="BC665" s="190" t="str">
        <f t="shared" si="809"/>
        <v>BC$18</v>
      </c>
      <c r="BD665" s="190" t="str">
        <f t="shared" si="809"/>
        <v>BD$18</v>
      </c>
      <c r="BE665" s="190" t="str">
        <f t="shared" si="809"/>
        <v>BE$18</v>
      </c>
      <c r="BF665" s="190" t="str">
        <f t="shared" si="809"/>
        <v>BF$18</v>
      </c>
      <c r="BG665" s="190" t="str">
        <f t="shared" si="809"/>
        <v>BG$18</v>
      </c>
      <c r="BH665" s="190" t="str">
        <f t="shared" si="809"/>
        <v>BH$18</v>
      </c>
      <c r="BI665" s="190" t="str">
        <f t="shared" si="809"/>
        <v>BI$18</v>
      </c>
      <c r="BJ665" s="190" t="str">
        <f t="shared" si="809"/>
        <v>BJ$18</v>
      </c>
      <c r="BK665" s="190" t="str">
        <f t="shared" si="809"/>
        <v>BK$18</v>
      </c>
      <c r="BL665" s="190" t="str">
        <f t="shared" si="809"/>
        <v>BL$18</v>
      </c>
      <c r="BM665" s="190" t="str">
        <f t="shared" si="809"/>
        <v>BM$18</v>
      </c>
      <c r="BN665" s="190" t="str">
        <f t="shared" si="809"/>
        <v>BN$18</v>
      </c>
      <c r="BO665" s="190" t="str">
        <f t="shared" si="809"/>
        <v>BO$18</v>
      </c>
      <c r="BP665" s="190" t="str">
        <f t="shared" si="809"/>
        <v>BP$18</v>
      </c>
      <c r="BQ665" s="190" t="str">
        <f t="shared" si="809"/>
        <v>BQ$18</v>
      </c>
      <c r="BR665" s="190" t="str">
        <f t="shared" si="809"/>
        <v>BR$18</v>
      </c>
      <c r="BS665" s="190" t="str">
        <f t="shared" si="809"/>
        <v>BS$18</v>
      </c>
      <c r="BT665" s="190" t="str">
        <f t="shared" si="809"/>
        <v>BT$18</v>
      </c>
      <c r="BU665" s="190" t="str">
        <f t="shared" si="809"/>
        <v>BU$18</v>
      </c>
      <c r="BV665" s="190" t="str">
        <f t="shared" si="809"/>
        <v>BV$18</v>
      </c>
      <c r="BW665" s="190" t="str">
        <f t="shared" si="809"/>
        <v>BW$18</v>
      </c>
      <c r="BX665" s="190" t="str">
        <f t="shared" si="809"/>
        <v>BX$18</v>
      </c>
      <c r="BY665" s="190" t="str">
        <f t="shared" si="809"/>
        <v>BY$18</v>
      </c>
      <c r="BZ665" s="190" t="str">
        <f t="shared" si="809"/>
        <v>BZ$18</v>
      </c>
      <c r="CA665" s="190" t="str">
        <f t="shared" si="809"/>
        <v>CA$18</v>
      </c>
      <c r="CB665" s="190" t="str">
        <f t="shared" si="809"/>
        <v>CB$18</v>
      </c>
      <c r="CC665" s="190" t="str">
        <f t="shared" si="809"/>
        <v>CC$18</v>
      </c>
      <c r="CD665" s="190" t="str">
        <f t="shared" si="809"/>
        <v>CD$18</v>
      </c>
      <c r="CE665" s="190" t="str">
        <f t="shared" ref="CE665:CL665" si="810">CE$22</f>
        <v>CE$18</v>
      </c>
      <c r="CF665" s="190" t="str">
        <f t="shared" si="810"/>
        <v>CF$18</v>
      </c>
      <c r="CG665" s="190" t="str">
        <f t="shared" si="810"/>
        <v>CG$18</v>
      </c>
      <c r="CH665" s="190" t="str">
        <f t="shared" si="810"/>
        <v>CH$18</v>
      </c>
      <c r="CI665" s="190" t="str">
        <f t="shared" si="810"/>
        <v>CI$18</v>
      </c>
      <c r="CJ665" s="190" t="str">
        <f t="shared" si="810"/>
        <v>CJ$18</v>
      </c>
      <c r="CK665" s="190" t="str">
        <f t="shared" si="810"/>
        <v>CK$18</v>
      </c>
      <c r="CL665" s="190" t="str">
        <f t="shared" si="810"/>
        <v>CL$18</v>
      </c>
      <c r="CN665" s="201"/>
      <c r="CO665" s="190" t="str">
        <f t="shared" ref="CO665:DL665" si="811">CO$22</f>
        <v>CO$18</v>
      </c>
      <c r="CP665" s="190" t="str">
        <f t="shared" si="811"/>
        <v>CP$18</v>
      </c>
      <c r="CQ665" s="190" t="str">
        <f t="shared" si="811"/>
        <v>CQ$18</v>
      </c>
      <c r="CR665" s="190" t="str">
        <f t="shared" si="811"/>
        <v>CR$18</v>
      </c>
      <c r="CS665" s="190" t="str">
        <f t="shared" si="811"/>
        <v>CS$18</v>
      </c>
      <c r="CT665" s="190" t="str">
        <f t="shared" si="811"/>
        <v>CT$18</v>
      </c>
      <c r="CU665" s="190" t="str">
        <f t="shared" si="811"/>
        <v>CU$18</v>
      </c>
      <c r="CV665" s="190" t="str">
        <f t="shared" si="811"/>
        <v>CV$18</v>
      </c>
      <c r="CW665" s="190" t="str">
        <f t="shared" si="811"/>
        <v>CW$18</v>
      </c>
      <c r="CX665" s="190" t="str">
        <f t="shared" si="811"/>
        <v>CX$18</v>
      </c>
      <c r="CY665" s="190" t="str">
        <f t="shared" si="811"/>
        <v>CY$18</v>
      </c>
      <c r="CZ665" s="190" t="str">
        <f t="shared" si="811"/>
        <v>CZ$18</v>
      </c>
      <c r="DA665" s="190" t="str">
        <f t="shared" si="811"/>
        <v>DA$18</v>
      </c>
      <c r="DB665" s="190" t="str">
        <f t="shared" si="811"/>
        <v>DB$18</v>
      </c>
      <c r="DC665" s="190" t="str">
        <f t="shared" si="811"/>
        <v>DC$18</v>
      </c>
      <c r="DD665" s="190" t="str">
        <f t="shared" si="811"/>
        <v>DD$18</v>
      </c>
      <c r="DE665" s="190" t="str">
        <f t="shared" si="811"/>
        <v>DE$18</v>
      </c>
      <c r="DF665" s="190" t="str">
        <f t="shared" si="811"/>
        <v>DF$18</v>
      </c>
      <c r="DG665" s="190" t="str">
        <f t="shared" si="811"/>
        <v>DG$18</v>
      </c>
      <c r="DH665" s="190" t="str">
        <f t="shared" si="811"/>
        <v>DH$18</v>
      </c>
      <c r="DI665" s="190" t="str">
        <f t="shared" si="811"/>
        <v>DI$18</v>
      </c>
      <c r="DJ665" s="190" t="str">
        <f t="shared" si="811"/>
        <v>DJ$18</v>
      </c>
      <c r="DK665" s="190" t="str">
        <f t="shared" si="811"/>
        <v>DK$18</v>
      </c>
      <c r="DL665" s="190" t="str">
        <f t="shared" si="811"/>
        <v>DL$18</v>
      </c>
    </row>
    <row r="666" spans="1:116" x14ac:dyDescent="0.4">
      <c r="A666" s="174"/>
      <c r="E666" s="8"/>
      <c r="G666" s="175" t="s">
        <v>464</v>
      </c>
      <c r="H666" s="200"/>
      <c r="I666" s="201"/>
      <c r="J666" s="201"/>
      <c r="K666" s="202"/>
      <c r="L666" s="202"/>
      <c r="M666" s="202"/>
      <c r="N666" s="202"/>
      <c r="O666" s="202"/>
      <c r="P666" s="202"/>
      <c r="R666" s="202"/>
      <c r="S666" s="190" t="str">
        <f t="shared" ref="S666:AX666" si="812">S$23</f>
        <v>S$19</v>
      </c>
      <c r="T666" s="190" t="str">
        <f t="shared" si="812"/>
        <v>T$19</v>
      </c>
      <c r="U666" s="190" t="str">
        <f t="shared" si="812"/>
        <v>U$19</v>
      </c>
      <c r="V666" s="190" t="str">
        <f t="shared" si="812"/>
        <v>V$19</v>
      </c>
      <c r="W666" s="190" t="str">
        <f t="shared" si="812"/>
        <v>W$19</v>
      </c>
      <c r="X666" s="190" t="str">
        <f t="shared" si="812"/>
        <v>X$19</v>
      </c>
      <c r="Y666" s="190" t="str">
        <f t="shared" si="812"/>
        <v>Y$19</v>
      </c>
      <c r="Z666" s="190" t="str">
        <f t="shared" si="812"/>
        <v>Z$19</v>
      </c>
      <c r="AA666" s="190" t="str">
        <f t="shared" si="812"/>
        <v>AA$19</v>
      </c>
      <c r="AB666" s="190" t="str">
        <f t="shared" si="812"/>
        <v>AB$19</v>
      </c>
      <c r="AC666" s="190" t="str">
        <f t="shared" si="812"/>
        <v>AC$19</v>
      </c>
      <c r="AD666" s="190" t="str">
        <f t="shared" si="812"/>
        <v>AD$19</v>
      </c>
      <c r="AE666" s="190" t="str">
        <f t="shared" si="812"/>
        <v>AE$19</v>
      </c>
      <c r="AF666" s="190" t="str">
        <f t="shared" si="812"/>
        <v>AF$19</v>
      </c>
      <c r="AG666" s="190" t="str">
        <f t="shared" si="812"/>
        <v>AG$19</v>
      </c>
      <c r="AH666" s="190" t="str">
        <f t="shared" si="812"/>
        <v>AH$19</v>
      </c>
      <c r="AI666" s="190" t="str">
        <f t="shared" si="812"/>
        <v>AI$19</v>
      </c>
      <c r="AJ666" s="190" t="str">
        <f t="shared" si="812"/>
        <v>AJ$19</v>
      </c>
      <c r="AK666" s="190" t="str">
        <f t="shared" si="812"/>
        <v>AK$19</v>
      </c>
      <c r="AL666" s="190" t="str">
        <f t="shared" si="812"/>
        <v>AL$19</v>
      </c>
      <c r="AM666" s="190" t="str">
        <f t="shared" si="812"/>
        <v>AM$19</v>
      </c>
      <c r="AN666" s="190" t="str">
        <f t="shared" si="812"/>
        <v>AN$19</v>
      </c>
      <c r="AO666" s="190" t="str">
        <f t="shared" si="812"/>
        <v>AO$19</v>
      </c>
      <c r="AP666" s="190" t="str">
        <f t="shared" si="812"/>
        <v>AP$19</v>
      </c>
      <c r="AQ666" s="190" t="str">
        <f t="shared" si="812"/>
        <v>AQ$19</v>
      </c>
      <c r="AR666" s="190" t="str">
        <f t="shared" si="812"/>
        <v>AR$19</v>
      </c>
      <c r="AS666" s="190" t="str">
        <f t="shared" si="812"/>
        <v>AS$19</v>
      </c>
      <c r="AT666" s="190" t="str">
        <f t="shared" si="812"/>
        <v>AT$19</v>
      </c>
      <c r="AU666" s="190" t="str">
        <f t="shared" si="812"/>
        <v>AU$19</v>
      </c>
      <c r="AV666" s="190" t="str">
        <f t="shared" si="812"/>
        <v>AV$19</v>
      </c>
      <c r="AW666" s="190" t="str">
        <f t="shared" si="812"/>
        <v>AW$19</v>
      </c>
      <c r="AX666" s="190" t="str">
        <f t="shared" si="812"/>
        <v>AX$19</v>
      </c>
      <c r="AY666" s="190" t="str">
        <f t="shared" ref="AY666:CD666" si="813">AY$23</f>
        <v>AY$19</v>
      </c>
      <c r="AZ666" s="190" t="str">
        <f t="shared" si="813"/>
        <v>AZ$19</v>
      </c>
      <c r="BA666" s="190" t="str">
        <f t="shared" si="813"/>
        <v>BA$19</v>
      </c>
      <c r="BB666" s="190" t="str">
        <f t="shared" si="813"/>
        <v>BB$19</v>
      </c>
      <c r="BC666" s="190" t="str">
        <f t="shared" si="813"/>
        <v>BC$19</v>
      </c>
      <c r="BD666" s="190" t="str">
        <f t="shared" si="813"/>
        <v>BD$19</v>
      </c>
      <c r="BE666" s="190" t="str">
        <f t="shared" si="813"/>
        <v>BE$19</v>
      </c>
      <c r="BF666" s="190" t="str">
        <f t="shared" si="813"/>
        <v>BF$19</v>
      </c>
      <c r="BG666" s="190" t="str">
        <f t="shared" si="813"/>
        <v>BG$19</v>
      </c>
      <c r="BH666" s="190" t="str">
        <f t="shared" si="813"/>
        <v>BH$19</v>
      </c>
      <c r="BI666" s="190" t="str">
        <f t="shared" si="813"/>
        <v>BI$19</v>
      </c>
      <c r="BJ666" s="190" t="str">
        <f t="shared" si="813"/>
        <v>BJ$19</v>
      </c>
      <c r="BK666" s="190" t="str">
        <f t="shared" si="813"/>
        <v>BK$19</v>
      </c>
      <c r="BL666" s="190" t="str">
        <f t="shared" si="813"/>
        <v>BL$19</v>
      </c>
      <c r="BM666" s="190" t="str">
        <f t="shared" si="813"/>
        <v>BM$19</v>
      </c>
      <c r="BN666" s="190" t="str">
        <f t="shared" si="813"/>
        <v>BN$19</v>
      </c>
      <c r="BO666" s="190" t="str">
        <f t="shared" si="813"/>
        <v>BO$19</v>
      </c>
      <c r="BP666" s="190" t="str">
        <f t="shared" si="813"/>
        <v>BP$19</v>
      </c>
      <c r="BQ666" s="190" t="str">
        <f t="shared" si="813"/>
        <v>BQ$19</v>
      </c>
      <c r="BR666" s="190" t="str">
        <f t="shared" si="813"/>
        <v>BR$19</v>
      </c>
      <c r="BS666" s="190" t="str">
        <f t="shared" si="813"/>
        <v>BS$19</v>
      </c>
      <c r="BT666" s="190" t="str">
        <f t="shared" si="813"/>
        <v>BT$19</v>
      </c>
      <c r="BU666" s="190" t="str">
        <f t="shared" si="813"/>
        <v>BU$19</v>
      </c>
      <c r="BV666" s="190" t="str">
        <f t="shared" si="813"/>
        <v>BV$19</v>
      </c>
      <c r="BW666" s="190" t="str">
        <f t="shared" si="813"/>
        <v>BW$19</v>
      </c>
      <c r="BX666" s="190" t="str">
        <f t="shared" si="813"/>
        <v>BX$19</v>
      </c>
      <c r="BY666" s="190" t="str">
        <f t="shared" si="813"/>
        <v>BY$19</v>
      </c>
      <c r="BZ666" s="190" t="str">
        <f t="shared" si="813"/>
        <v>BZ$19</v>
      </c>
      <c r="CA666" s="190" t="str">
        <f t="shared" si="813"/>
        <v>CA$19</v>
      </c>
      <c r="CB666" s="190" t="str">
        <f t="shared" si="813"/>
        <v>CB$19</v>
      </c>
      <c r="CC666" s="190" t="str">
        <f t="shared" si="813"/>
        <v>CC$19</v>
      </c>
      <c r="CD666" s="190" t="str">
        <f t="shared" si="813"/>
        <v>CD$19</v>
      </c>
      <c r="CE666" s="190" t="str">
        <f t="shared" ref="CE666:CL666" si="814">CE$23</f>
        <v>CE$19</v>
      </c>
      <c r="CF666" s="190" t="str">
        <f t="shared" si="814"/>
        <v>CF$19</v>
      </c>
      <c r="CG666" s="190" t="str">
        <f t="shared" si="814"/>
        <v>CG$19</v>
      </c>
      <c r="CH666" s="190" t="str">
        <f t="shared" si="814"/>
        <v>CH$19</v>
      </c>
      <c r="CI666" s="190" t="str">
        <f t="shared" si="814"/>
        <v>CI$19</v>
      </c>
      <c r="CJ666" s="190" t="str">
        <f t="shared" si="814"/>
        <v>CJ$19</v>
      </c>
      <c r="CK666" s="190" t="str">
        <f t="shared" si="814"/>
        <v>CK$19</v>
      </c>
      <c r="CL666" s="190" t="str">
        <f t="shared" si="814"/>
        <v>CL$19</v>
      </c>
      <c r="CN666" s="201"/>
      <c r="CO666" s="190" t="str">
        <f t="shared" ref="CO666:DL666" si="815">CO$23</f>
        <v>CO$19</v>
      </c>
      <c r="CP666" s="190" t="str">
        <f t="shared" si="815"/>
        <v>CP$19</v>
      </c>
      <c r="CQ666" s="190" t="str">
        <f t="shared" si="815"/>
        <v>CQ$19</v>
      </c>
      <c r="CR666" s="190" t="str">
        <f t="shared" si="815"/>
        <v>CR$19</v>
      </c>
      <c r="CS666" s="190" t="str">
        <f t="shared" si="815"/>
        <v>CS$19</v>
      </c>
      <c r="CT666" s="190" t="str">
        <f t="shared" si="815"/>
        <v>CT$19</v>
      </c>
      <c r="CU666" s="190" t="str">
        <f t="shared" si="815"/>
        <v>CU$19</v>
      </c>
      <c r="CV666" s="190" t="str">
        <f t="shared" si="815"/>
        <v>CV$19</v>
      </c>
      <c r="CW666" s="190" t="str">
        <f t="shared" si="815"/>
        <v>CW$19</v>
      </c>
      <c r="CX666" s="190" t="str">
        <f t="shared" si="815"/>
        <v>CX$19</v>
      </c>
      <c r="CY666" s="190" t="str">
        <f t="shared" si="815"/>
        <v>CY$19</v>
      </c>
      <c r="CZ666" s="190" t="str">
        <f t="shared" si="815"/>
        <v>CZ$19</v>
      </c>
      <c r="DA666" s="190" t="str">
        <f t="shared" si="815"/>
        <v>DA$19</v>
      </c>
      <c r="DB666" s="190" t="str">
        <f t="shared" si="815"/>
        <v>DB$19</v>
      </c>
      <c r="DC666" s="190" t="str">
        <f t="shared" si="815"/>
        <v>DC$19</v>
      </c>
      <c r="DD666" s="190" t="str">
        <f t="shared" si="815"/>
        <v>DD$19</v>
      </c>
      <c r="DE666" s="190" t="str">
        <f t="shared" si="815"/>
        <v>DE$19</v>
      </c>
      <c r="DF666" s="190" t="str">
        <f t="shared" si="815"/>
        <v>DF$19</v>
      </c>
      <c r="DG666" s="190" t="str">
        <f t="shared" si="815"/>
        <v>DG$19</v>
      </c>
      <c r="DH666" s="190" t="str">
        <f t="shared" si="815"/>
        <v>DH$19</v>
      </c>
      <c r="DI666" s="190" t="str">
        <f t="shared" si="815"/>
        <v>DI$19</v>
      </c>
      <c r="DJ666" s="190" t="str">
        <f t="shared" si="815"/>
        <v>DJ$19</v>
      </c>
      <c r="DK666" s="190" t="str">
        <f t="shared" si="815"/>
        <v>DK$19</v>
      </c>
      <c r="DL666" s="190" t="str">
        <f t="shared" si="815"/>
        <v>DL$19</v>
      </c>
    </row>
    <row r="667" spans="1:116" x14ac:dyDescent="0.4">
      <c r="A667" s="48" t="s">
        <v>218</v>
      </c>
      <c r="B667" s="31" t="s">
        <v>81</v>
      </c>
      <c r="C667" s="31"/>
      <c r="D667" t="s">
        <v>760</v>
      </c>
      <c r="E667" s="8" t="str">
        <f t="shared" ref="E667:E679" si="816">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6"/>
        <v>668 SALES-PV</v>
      </c>
      <c r="G668" s="145" t="str">
        <f>"# of "&amp;G673&amp;"s"</f>
        <v># of units</v>
      </c>
      <c r="H668" s="12"/>
      <c r="I668" s="60"/>
      <c r="J668" s="60"/>
      <c r="K668" s="15">
        <f t="shared" ref="K668:P668" si="817">SUMIF($3:$3,K$2,668:668)</f>
        <v>0</v>
      </c>
      <c r="L668" s="15">
        <f t="shared" si="817"/>
        <v>0</v>
      </c>
      <c r="M668" s="15">
        <f t="shared" si="817"/>
        <v>0</v>
      </c>
      <c r="N668" s="15">
        <f t="shared" si="817"/>
        <v>0</v>
      </c>
      <c r="O668" s="15">
        <f t="shared" si="817"/>
        <v>0</v>
      </c>
      <c r="P668" s="15">
        <f t="shared" si="817"/>
        <v>0</v>
      </c>
      <c r="R668" s="15"/>
      <c r="S668" s="15">
        <f t="shared" ref="S668:AX668" si="818">S194</f>
        <v>0</v>
      </c>
      <c r="T668" s="15">
        <f t="shared" si="818"/>
        <v>0</v>
      </c>
      <c r="U668" s="15">
        <f t="shared" si="818"/>
        <v>0</v>
      </c>
      <c r="V668" s="15">
        <f t="shared" si="818"/>
        <v>0</v>
      </c>
      <c r="W668" s="15">
        <f t="shared" si="818"/>
        <v>0</v>
      </c>
      <c r="X668" s="15">
        <f t="shared" si="818"/>
        <v>0</v>
      </c>
      <c r="Y668" s="15">
        <f t="shared" si="818"/>
        <v>0</v>
      </c>
      <c r="Z668" s="15">
        <f t="shared" si="818"/>
        <v>0</v>
      </c>
      <c r="AA668" s="15">
        <f t="shared" si="818"/>
        <v>0</v>
      </c>
      <c r="AB668" s="15">
        <f t="shared" si="818"/>
        <v>0</v>
      </c>
      <c r="AC668" s="15">
        <f t="shared" si="818"/>
        <v>0</v>
      </c>
      <c r="AD668" s="15">
        <f t="shared" si="818"/>
        <v>0</v>
      </c>
      <c r="AE668" s="15">
        <f t="shared" si="818"/>
        <v>0</v>
      </c>
      <c r="AF668" s="15">
        <f t="shared" si="818"/>
        <v>0</v>
      </c>
      <c r="AG668" s="15">
        <f t="shared" si="818"/>
        <v>0</v>
      </c>
      <c r="AH668" s="15">
        <f t="shared" si="818"/>
        <v>0</v>
      </c>
      <c r="AI668" s="15">
        <f t="shared" si="818"/>
        <v>0</v>
      </c>
      <c r="AJ668" s="15">
        <f t="shared" si="818"/>
        <v>0</v>
      </c>
      <c r="AK668" s="15">
        <f t="shared" si="818"/>
        <v>0</v>
      </c>
      <c r="AL668" s="15">
        <f t="shared" si="818"/>
        <v>0</v>
      </c>
      <c r="AM668" s="15">
        <f t="shared" si="818"/>
        <v>0</v>
      </c>
      <c r="AN668" s="15">
        <f t="shared" si="818"/>
        <v>0</v>
      </c>
      <c r="AO668" s="15">
        <f t="shared" si="818"/>
        <v>0</v>
      </c>
      <c r="AP668" s="15">
        <f t="shared" si="818"/>
        <v>0</v>
      </c>
      <c r="AQ668" s="15">
        <f t="shared" si="818"/>
        <v>0</v>
      </c>
      <c r="AR668" s="15">
        <f t="shared" si="818"/>
        <v>0</v>
      </c>
      <c r="AS668" s="15">
        <f t="shared" si="818"/>
        <v>0</v>
      </c>
      <c r="AT668" s="15">
        <f t="shared" si="818"/>
        <v>0</v>
      </c>
      <c r="AU668" s="15">
        <f t="shared" si="818"/>
        <v>0</v>
      </c>
      <c r="AV668" s="15">
        <f t="shared" si="818"/>
        <v>0</v>
      </c>
      <c r="AW668" s="15">
        <f t="shared" si="818"/>
        <v>0</v>
      </c>
      <c r="AX668" s="15">
        <f t="shared" si="818"/>
        <v>0</v>
      </c>
      <c r="AY668" s="15">
        <f t="shared" ref="AY668:CD668" si="819">AY194</f>
        <v>0</v>
      </c>
      <c r="AZ668" s="15">
        <f t="shared" si="819"/>
        <v>0</v>
      </c>
      <c r="BA668" s="15">
        <f t="shared" si="819"/>
        <v>0</v>
      </c>
      <c r="BB668" s="15">
        <f t="shared" si="819"/>
        <v>0</v>
      </c>
      <c r="BC668" s="15">
        <f t="shared" si="819"/>
        <v>0</v>
      </c>
      <c r="BD668" s="15">
        <f t="shared" si="819"/>
        <v>0</v>
      </c>
      <c r="BE668" s="15">
        <f t="shared" si="819"/>
        <v>0</v>
      </c>
      <c r="BF668" s="15">
        <f t="shared" si="819"/>
        <v>0</v>
      </c>
      <c r="BG668" s="15">
        <f t="shared" si="819"/>
        <v>0</v>
      </c>
      <c r="BH668" s="15">
        <f t="shared" si="819"/>
        <v>0</v>
      </c>
      <c r="BI668" s="15">
        <f t="shared" si="819"/>
        <v>0</v>
      </c>
      <c r="BJ668" s="15">
        <f t="shared" si="819"/>
        <v>0</v>
      </c>
      <c r="BK668" s="15">
        <f t="shared" si="819"/>
        <v>0</v>
      </c>
      <c r="BL668" s="15">
        <f t="shared" si="819"/>
        <v>0</v>
      </c>
      <c r="BM668" s="15">
        <f t="shared" si="819"/>
        <v>0</v>
      </c>
      <c r="BN668" s="15">
        <f t="shared" si="819"/>
        <v>0</v>
      </c>
      <c r="BO668" s="15">
        <f t="shared" si="819"/>
        <v>0</v>
      </c>
      <c r="BP668" s="15">
        <f t="shared" si="819"/>
        <v>0</v>
      </c>
      <c r="BQ668" s="15">
        <f t="shared" si="819"/>
        <v>0</v>
      </c>
      <c r="BR668" s="15">
        <f t="shared" si="819"/>
        <v>0</v>
      </c>
      <c r="BS668" s="15">
        <f t="shared" si="819"/>
        <v>0</v>
      </c>
      <c r="BT668" s="15">
        <f t="shared" si="819"/>
        <v>0</v>
      </c>
      <c r="BU668" s="15">
        <f t="shared" si="819"/>
        <v>0</v>
      </c>
      <c r="BV668" s="15">
        <f t="shared" si="819"/>
        <v>0</v>
      </c>
      <c r="BW668" s="15">
        <f t="shared" si="819"/>
        <v>0</v>
      </c>
      <c r="BX668" s="15">
        <f t="shared" si="819"/>
        <v>0</v>
      </c>
      <c r="BY668" s="15">
        <f t="shared" si="819"/>
        <v>0</v>
      </c>
      <c r="BZ668" s="15">
        <f t="shared" si="819"/>
        <v>0</v>
      </c>
      <c r="CA668" s="15">
        <f t="shared" si="819"/>
        <v>0</v>
      </c>
      <c r="CB668" s="15">
        <f t="shared" si="819"/>
        <v>0</v>
      </c>
      <c r="CC668" s="15">
        <f t="shared" si="819"/>
        <v>0</v>
      </c>
      <c r="CD668" s="15">
        <f t="shared" si="819"/>
        <v>0</v>
      </c>
      <c r="CE668" s="15">
        <f t="shared" ref="CE668:CL668" si="820">CE194</f>
        <v>0</v>
      </c>
      <c r="CF668" s="15">
        <f t="shared" si="820"/>
        <v>0</v>
      </c>
      <c r="CG668" s="15">
        <f t="shared" si="820"/>
        <v>0</v>
      </c>
      <c r="CH668" s="15">
        <f t="shared" si="820"/>
        <v>0</v>
      </c>
      <c r="CI668" s="15">
        <f t="shared" si="820"/>
        <v>0</v>
      </c>
      <c r="CJ668" s="15">
        <f t="shared" si="820"/>
        <v>0</v>
      </c>
      <c r="CK668" s="15">
        <f t="shared" si="820"/>
        <v>0</v>
      </c>
      <c r="CL668" s="15">
        <f t="shared" si="820"/>
        <v>0</v>
      </c>
      <c r="CN668" s="60"/>
      <c r="CO668" s="15" t="e">
        <f t="shared" ref="CO668:DL668" si="821">CO40</f>
        <v>#N/A</v>
      </c>
      <c r="CP668" s="15" t="e">
        <f t="shared" si="821"/>
        <v>#N/A</v>
      </c>
      <c r="CQ668" s="15" t="e">
        <f t="shared" si="821"/>
        <v>#N/A</v>
      </c>
      <c r="CR668" s="15" t="e">
        <f t="shared" si="821"/>
        <v>#N/A</v>
      </c>
      <c r="CS668" s="15" t="e">
        <f t="shared" si="821"/>
        <v>#N/A</v>
      </c>
      <c r="CT668" s="15" t="e">
        <f t="shared" si="821"/>
        <v>#N/A</v>
      </c>
      <c r="CU668" s="15" t="e">
        <f t="shared" si="821"/>
        <v>#N/A</v>
      </c>
      <c r="CV668" s="15" t="e">
        <f t="shared" si="821"/>
        <v>#N/A</v>
      </c>
      <c r="CW668" s="15" t="e">
        <f t="shared" si="821"/>
        <v>#N/A</v>
      </c>
      <c r="CX668" s="15" t="e">
        <f t="shared" si="821"/>
        <v>#N/A</v>
      </c>
      <c r="CY668" s="15" t="e">
        <f t="shared" si="821"/>
        <v>#N/A</v>
      </c>
      <c r="CZ668" s="15" t="e">
        <f t="shared" si="821"/>
        <v>#N/A</v>
      </c>
      <c r="DA668" s="15" t="e">
        <f t="shared" si="821"/>
        <v>#N/A</v>
      </c>
      <c r="DB668" s="15" t="e">
        <f t="shared" si="821"/>
        <v>#N/A</v>
      </c>
      <c r="DC668" s="15" t="e">
        <f t="shared" si="821"/>
        <v>#N/A</v>
      </c>
      <c r="DD668" s="15" t="e">
        <f t="shared" si="821"/>
        <v>#N/A</v>
      </c>
      <c r="DE668" s="15" t="e">
        <f t="shared" si="821"/>
        <v>#N/A</v>
      </c>
      <c r="DF668" s="15" t="e">
        <f t="shared" si="821"/>
        <v>#N/A</v>
      </c>
      <c r="DG668" s="15" t="e">
        <f t="shared" si="821"/>
        <v>#N/A</v>
      </c>
      <c r="DH668" s="15" t="e">
        <f t="shared" si="821"/>
        <v>#N/A</v>
      </c>
      <c r="DI668" s="15" t="e">
        <f t="shared" si="821"/>
        <v>#N/A</v>
      </c>
      <c r="DJ668" s="15" t="e">
        <f t="shared" si="821"/>
        <v>#N/A</v>
      </c>
      <c r="DK668" s="15" t="e">
        <f t="shared" si="821"/>
        <v>#N/A</v>
      </c>
      <c r="DL668" s="15" t="e">
        <f t="shared" si="821"/>
        <v>#N/A</v>
      </c>
    </row>
    <row r="669" spans="1:116" x14ac:dyDescent="0.4">
      <c r="B669" t="str">
        <f>E669</f>
        <v>669 SALES-PV</v>
      </c>
      <c r="D669" t="s">
        <v>760</v>
      </c>
      <c r="E669" s="8" t="str">
        <f t="shared" si="816"/>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6"/>
        <v>670 SALES-PV</v>
      </c>
      <c r="G670" s="126" t="str">
        <f>"Revenue - "&amp;G672</f>
        <v>Revenue - (Primary label)</v>
      </c>
      <c r="H670" s="27"/>
      <c r="I670" s="78"/>
      <c r="J670" s="78"/>
      <c r="K670" s="33">
        <f t="shared" ref="K670:P670" ca="1" si="822">SUMIF($3:$3,K$2,670:670)</f>
        <v>600000</v>
      </c>
      <c r="L670" s="33">
        <f t="shared" ca="1" si="822"/>
        <v>600000</v>
      </c>
      <c r="M670" s="33">
        <f t="shared" ca="1" si="822"/>
        <v>600000</v>
      </c>
      <c r="N670" s="33">
        <f t="shared" ca="1" si="822"/>
        <v>600000</v>
      </c>
      <c r="O670" s="33">
        <f t="shared" ca="1" si="822"/>
        <v>600000</v>
      </c>
      <c r="P670" s="33">
        <f t="shared" ca="1" si="822"/>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3">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6"/>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6"/>
        <v>674 SALES-PV</v>
      </c>
      <c r="G674" s="8" t="s">
        <v>334</v>
      </c>
      <c r="H674" s="27"/>
      <c r="I674" s="78"/>
      <c r="J674" s="78"/>
      <c r="K674" s="33"/>
      <c r="L674" s="33"/>
      <c r="M674" s="33"/>
      <c r="N674" s="33"/>
      <c r="O674" s="33"/>
      <c r="P674" s="33"/>
      <c r="R674" s="33"/>
      <c r="S674" s="4" t="str">
        <f t="shared" ref="S674:AX674" si="824">ADDRESS(ROW(S670),COLUMN(S670),2)</f>
        <v>S$670</v>
      </c>
      <c r="T674" s="4" t="str">
        <f t="shared" si="824"/>
        <v>T$670</v>
      </c>
      <c r="U674" s="4" t="str">
        <f t="shared" si="824"/>
        <v>U$670</v>
      </c>
      <c r="V674" s="4" t="str">
        <f t="shared" si="824"/>
        <v>V$670</v>
      </c>
      <c r="W674" s="4" t="str">
        <f t="shared" si="824"/>
        <v>W$670</v>
      </c>
      <c r="X674" s="4" t="str">
        <f t="shared" si="824"/>
        <v>X$670</v>
      </c>
      <c r="Y674" s="4" t="str">
        <f t="shared" si="824"/>
        <v>Y$670</v>
      </c>
      <c r="Z674" s="4" t="str">
        <f t="shared" si="824"/>
        <v>Z$670</v>
      </c>
      <c r="AA674" s="4" t="str">
        <f t="shared" si="824"/>
        <v>AA$670</v>
      </c>
      <c r="AB674" s="4" t="str">
        <f t="shared" si="824"/>
        <v>AB$670</v>
      </c>
      <c r="AC674" s="4" t="str">
        <f t="shared" si="824"/>
        <v>AC$670</v>
      </c>
      <c r="AD674" s="4" t="str">
        <f t="shared" si="824"/>
        <v>AD$670</v>
      </c>
      <c r="AE674" s="4" t="str">
        <f t="shared" si="824"/>
        <v>AE$670</v>
      </c>
      <c r="AF674" s="4" t="str">
        <f t="shared" si="824"/>
        <v>AF$670</v>
      </c>
      <c r="AG674" s="4" t="str">
        <f t="shared" si="824"/>
        <v>AG$670</v>
      </c>
      <c r="AH674" s="4" t="str">
        <f t="shared" si="824"/>
        <v>AH$670</v>
      </c>
      <c r="AI674" s="4" t="str">
        <f t="shared" si="824"/>
        <v>AI$670</v>
      </c>
      <c r="AJ674" s="4" t="str">
        <f t="shared" si="824"/>
        <v>AJ$670</v>
      </c>
      <c r="AK674" s="4" t="str">
        <f t="shared" si="824"/>
        <v>AK$670</v>
      </c>
      <c r="AL674" s="4" t="str">
        <f t="shared" si="824"/>
        <v>AL$670</v>
      </c>
      <c r="AM674" s="4" t="str">
        <f t="shared" si="824"/>
        <v>AM$670</v>
      </c>
      <c r="AN674" s="4" t="str">
        <f t="shared" si="824"/>
        <v>AN$670</v>
      </c>
      <c r="AO674" s="4" t="str">
        <f t="shared" si="824"/>
        <v>AO$670</v>
      </c>
      <c r="AP674" s="4" t="str">
        <f t="shared" si="824"/>
        <v>AP$670</v>
      </c>
      <c r="AQ674" s="4" t="str">
        <f t="shared" si="824"/>
        <v>AQ$670</v>
      </c>
      <c r="AR674" s="4" t="str">
        <f t="shared" si="824"/>
        <v>AR$670</v>
      </c>
      <c r="AS674" s="4" t="str">
        <f t="shared" si="824"/>
        <v>AS$670</v>
      </c>
      <c r="AT674" s="4" t="str">
        <f t="shared" si="824"/>
        <v>AT$670</v>
      </c>
      <c r="AU674" s="4" t="str">
        <f t="shared" si="824"/>
        <v>AU$670</v>
      </c>
      <c r="AV674" s="4" t="str">
        <f t="shared" si="824"/>
        <v>AV$670</v>
      </c>
      <c r="AW674" s="4" t="str">
        <f t="shared" si="824"/>
        <v>AW$670</v>
      </c>
      <c r="AX674" s="4" t="str">
        <f t="shared" si="824"/>
        <v>AX$670</v>
      </c>
      <c r="AY674" s="4" t="str">
        <f t="shared" ref="AY674:CD674" si="825">ADDRESS(ROW(AY670),COLUMN(AY670),2)</f>
        <v>AY$670</v>
      </c>
      <c r="AZ674" s="4" t="str">
        <f t="shared" si="825"/>
        <v>AZ$670</v>
      </c>
      <c r="BA674" s="4" t="str">
        <f t="shared" si="825"/>
        <v>BA$670</v>
      </c>
      <c r="BB674" s="4" t="str">
        <f t="shared" si="825"/>
        <v>BB$670</v>
      </c>
      <c r="BC674" s="4" t="str">
        <f t="shared" si="825"/>
        <v>BC$670</v>
      </c>
      <c r="BD674" s="4" t="str">
        <f t="shared" si="825"/>
        <v>BD$670</v>
      </c>
      <c r="BE674" s="4" t="str">
        <f t="shared" si="825"/>
        <v>BE$670</v>
      </c>
      <c r="BF674" s="4" t="str">
        <f t="shared" si="825"/>
        <v>BF$670</v>
      </c>
      <c r="BG674" s="4" t="str">
        <f t="shared" si="825"/>
        <v>BG$670</v>
      </c>
      <c r="BH674" s="4" t="str">
        <f t="shared" si="825"/>
        <v>BH$670</v>
      </c>
      <c r="BI674" s="4" t="str">
        <f t="shared" si="825"/>
        <v>BI$670</v>
      </c>
      <c r="BJ674" s="4" t="str">
        <f t="shared" si="825"/>
        <v>BJ$670</v>
      </c>
      <c r="BK674" s="4" t="str">
        <f t="shared" si="825"/>
        <v>BK$670</v>
      </c>
      <c r="BL674" s="4" t="str">
        <f t="shared" si="825"/>
        <v>BL$670</v>
      </c>
      <c r="BM674" s="4" t="str">
        <f t="shared" si="825"/>
        <v>BM$670</v>
      </c>
      <c r="BN674" s="4" t="str">
        <f t="shared" si="825"/>
        <v>BN$670</v>
      </c>
      <c r="BO674" s="4" t="str">
        <f t="shared" si="825"/>
        <v>BO$670</v>
      </c>
      <c r="BP674" s="4" t="str">
        <f t="shared" si="825"/>
        <v>BP$670</v>
      </c>
      <c r="BQ674" s="4" t="str">
        <f t="shared" si="825"/>
        <v>BQ$670</v>
      </c>
      <c r="BR674" s="4" t="str">
        <f t="shared" si="825"/>
        <v>BR$670</v>
      </c>
      <c r="BS674" s="4" t="str">
        <f t="shared" si="825"/>
        <v>BS$670</v>
      </c>
      <c r="BT674" s="4" t="str">
        <f t="shared" si="825"/>
        <v>BT$670</v>
      </c>
      <c r="BU674" s="4" t="str">
        <f t="shared" si="825"/>
        <v>BU$670</v>
      </c>
      <c r="BV674" s="4" t="str">
        <f t="shared" si="825"/>
        <v>BV$670</v>
      </c>
      <c r="BW674" s="4" t="str">
        <f t="shared" si="825"/>
        <v>BW$670</v>
      </c>
      <c r="BX674" s="4" t="str">
        <f t="shared" si="825"/>
        <v>BX$670</v>
      </c>
      <c r="BY674" s="4" t="str">
        <f t="shared" si="825"/>
        <v>BY$670</v>
      </c>
      <c r="BZ674" s="4" t="str">
        <f t="shared" si="825"/>
        <v>BZ$670</v>
      </c>
      <c r="CA674" s="4" t="str">
        <f t="shared" si="825"/>
        <v>CA$670</v>
      </c>
      <c r="CB674" s="4" t="str">
        <f t="shared" si="825"/>
        <v>CB$670</v>
      </c>
      <c r="CC674" s="4" t="str">
        <f t="shared" si="825"/>
        <v>CC$670</v>
      </c>
      <c r="CD674" s="4" t="str">
        <f t="shared" si="825"/>
        <v>CD$670</v>
      </c>
      <c r="CE674" s="4" t="str">
        <f t="shared" ref="CE674:CL674" si="826">ADDRESS(ROW(CE670),COLUMN(CE670),2)</f>
        <v>CE$670</v>
      </c>
      <c r="CF674" s="4" t="str">
        <f t="shared" si="826"/>
        <v>CF$670</v>
      </c>
      <c r="CG674" s="4" t="str">
        <f t="shared" si="826"/>
        <v>CG$670</v>
      </c>
      <c r="CH674" s="4" t="str">
        <f t="shared" si="826"/>
        <v>CH$670</v>
      </c>
      <c r="CI674" s="4" t="str">
        <f t="shared" si="826"/>
        <v>CI$670</v>
      </c>
      <c r="CJ674" s="4" t="str">
        <f t="shared" si="826"/>
        <v>CJ$670</v>
      </c>
      <c r="CK674" s="4" t="str">
        <f t="shared" si="826"/>
        <v>CK$670</v>
      </c>
      <c r="CL674" s="4" t="str">
        <f t="shared" si="826"/>
        <v>CL$670</v>
      </c>
      <c r="CN674" s="78"/>
      <c r="CO674" s="4" t="str">
        <f t="shared" ref="CO674:DK674" si="827">ADDRESS(ROW(CO670),COLUMN(CO670),2)</f>
        <v>CO$670</v>
      </c>
      <c r="CP674" s="4" t="str">
        <f t="shared" si="827"/>
        <v>CP$670</v>
      </c>
      <c r="CQ674" s="4" t="str">
        <f t="shared" si="827"/>
        <v>CQ$670</v>
      </c>
      <c r="CR674" s="4" t="str">
        <f t="shared" si="827"/>
        <v>CR$670</v>
      </c>
      <c r="CS674" s="4" t="str">
        <f t="shared" si="827"/>
        <v>CS$670</v>
      </c>
      <c r="CT674" s="4" t="str">
        <f t="shared" si="827"/>
        <v>CT$670</v>
      </c>
      <c r="CU674" s="4" t="str">
        <f t="shared" si="827"/>
        <v>CU$670</v>
      </c>
      <c r="CV674" s="4" t="str">
        <f t="shared" si="827"/>
        <v>CV$670</v>
      </c>
      <c r="CW674" s="4" t="str">
        <f t="shared" si="827"/>
        <v>CW$670</v>
      </c>
      <c r="CX674" s="4" t="str">
        <f t="shared" si="827"/>
        <v>CX$670</v>
      </c>
      <c r="CY674" s="4" t="str">
        <f t="shared" si="827"/>
        <v>CY$670</v>
      </c>
      <c r="CZ674" s="4" t="str">
        <f t="shared" si="827"/>
        <v>CZ$670</v>
      </c>
      <c r="DA674" s="4" t="str">
        <f t="shared" si="827"/>
        <v>DA$670</v>
      </c>
      <c r="DB674" s="4" t="str">
        <f t="shared" si="827"/>
        <v>DB$670</v>
      </c>
      <c r="DC674" s="4" t="str">
        <f t="shared" si="827"/>
        <v>DC$670</v>
      </c>
      <c r="DD674" s="4" t="str">
        <f t="shared" si="827"/>
        <v>DD$670</v>
      </c>
      <c r="DE674" s="4" t="str">
        <f t="shared" si="827"/>
        <v>DE$670</v>
      </c>
      <c r="DF674" s="4" t="str">
        <f t="shared" si="827"/>
        <v>DF$670</v>
      </c>
      <c r="DG674" s="4" t="str">
        <f t="shared" si="827"/>
        <v>DG$670</v>
      </c>
      <c r="DH674" s="4" t="str">
        <f t="shared" si="827"/>
        <v>DH$670</v>
      </c>
      <c r="DI674" s="4" t="str">
        <f t="shared" si="827"/>
        <v>DI$670</v>
      </c>
      <c r="DJ674" s="4" t="str">
        <f t="shared" si="827"/>
        <v>DJ$670</v>
      </c>
      <c r="DK674" s="4" t="str">
        <f t="shared" si="827"/>
        <v>DK$670</v>
      </c>
      <c r="DL674" s="4" t="str">
        <f t="shared" ref="DL674" si="828">ADDRESS(ROW(DL670),COLUMN(DL670),2)</f>
        <v>DL$670</v>
      </c>
    </row>
    <row r="675" spans="1:116" x14ac:dyDescent="0.4">
      <c r="B675" t="s">
        <v>332</v>
      </c>
      <c r="D675" t="s">
        <v>760</v>
      </c>
      <c r="E675" s="8" t="str">
        <f t="shared" si="816"/>
        <v>675 SALES-PV</v>
      </c>
      <c r="G675" s="128" t="s">
        <v>333</v>
      </c>
      <c r="H675" s="56"/>
      <c r="I675" s="79"/>
      <c r="J675" s="79"/>
      <c r="K675" s="15"/>
      <c r="L675" s="15"/>
      <c r="M675" s="15"/>
      <c r="N675" s="15"/>
      <c r="O675" s="15"/>
      <c r="P675" s="15"/>
      <c r="R675" s="15"/>
      <c r="S675" s="179" t="str">
        <f t="shared" ref="S675:AX675" si="829">S662</f>
        <v>S$17</v>
      </c>
      <c r="T675" s="179" t="str">
        <f t="shared" si="829"/>
        <v>T$17</v>
      </c>
      <c r="U675" s="179" t="str">
        <f t="shared" si="829"/>
        <v>U$17</v>
      </c>
      <c r="V675" s="179" t="str">
        <f t="shared" si="829"/>
        <v>V$17</v>
      </c>
      <c r="W675" s="179" t="str">
        <f t="shared" si="829"/>
        <v>W$17</v>
      </c>
      <c r="X675" s="179" t="str">
        <f t="shared" si="829"/>
        <v>X$17</v>
      </c>
      <c r="Y675" s="179" t="str">
        <f t="shared" si="829"/>
        <v>Y$17</v>
      </c>
      <c r="Z675" s="179" t="str">
        <f t="shared" si="829"/>
        <v>Z$17</v>
      </c>
      <c r="AA675" s="179" t="str">
        <f t="shared" si="829"/>
        <v>AA$17</v>
      </c>
      <c r="AB675" s="179" t="str">
        <f t="shared" si="829"/>
        <v>AB$17</v>
      </c>
      <c r="AC675" s="179" t="str">
        <f t="shared" si="829"/>
        <v>AC$17</v>
      </c>
      <c r="AD675" s="179" t="str">
        <f t="shared" si="829"/>
        <v>AD$17</v>
      </c>
      <c r="AE675" s="179" t="str">
        <f t="shared" si="829"/>
        <v>AE$17</v>
      </c>
      <c r="AF675" s="179" t="str">
        <f t="shared" si="829"/>
        <v>AF$17</v>
      </c>
      <c r="AG675" s="179" t="str">
        <f t="shared" si="829"/>
        <v>AG$17</v>
      </c>
      <c r="AH675" s="179" t="str">
        <f t="shared" si="829"/>
        <v>AH$17</v>
      </c>
      <c r="AI675" s="179" t="str">
        <f t="shared" si="829"/>
        <v>AI$17</v>
      </c>
      <c r="AJ675" s="179" t="str">
        <f t="shared" si="829"/>
        <v>AJ$17</v>
      </c>
      <c r="AK675" s="179" t="str">
        <f t="shared" si="829"/>
        <v>AK$17</v>
      </c>
      <c r="AL675" s="179" t="str">
        <f t="shared" si="829"/>
        <v>AL$17</v>
      </c>
      <c r="AM675" s="179" t="str">
        <f t="shared" si="829"/>
        <v>AM$17</v>
      </c>
      <c r="AN675" s="179" t="str">
        <f t="shared" si="829"/>
        <v>AN$17</v>
      </c>
      <c r="AO675" s="179" t="str">
        <f t="shared" si="829"/>
        <v>AO$17</v>
      </c>
      <c r="AP675" s="179" t="str">
        <f t="shared" si="829"/>
        <v>AP$17</v>
      </c>
      <c r="AQ675" s="179" t="str">
        <f t="shared" si="829"/>
        <v>AQ$17</v>
      </c>
      <c r="AR675" s="179" t="str">
        <f t="shared" si="829"/>
        <v>AR$17</v>
      </c>
      <c r="AS675" s="179" t="str">
        <f t="shared" si="829"/>
        <v>AS$17</v>
      </c>
      <c r="AT675" s="179" t="str">
        <f t="shared" si="829"/>
        <v>AT$17</v>
      </c>
      <c r="AU675" s="179" t="str">
        <f t="shared" si="829"/>
        <v>AU$17</v>
      </c>
      <c r="AV675" s="179" t="str">
        <f t="shared" si="829"/>
        <v>AV$17</v>
      </c>
      <c r="AW675" s="179" t="str">
        <f t="shared" si="829"/>
        <v>AW$17</v>
      </c>
      <c r="AX675" s="179" t="str">
        <f t="shared" si="829"/>
        <v>AX$17</v>
      </c>
      <c r="AY675" s="179" t="str">
        <f t="shared" ref="AY675:CD675" si="830">AY662</f>
        <v>AY$17</v>
      </c>
      <c r="AZ675" s="179" t="str">
        <f t="shared" si="830"/>
        <v>AZ$17</v>
      </c>
      <c r="BA675" s="179" t="str">
        <f t="shared" si="830"/>
        <v>BA$17</v>
      </c>
      <c r="BB675" s="179" t="str">
        <f t="shared" si="830"/>
        <v>BB$17</v>
      </c>
      <c r="BC675" s="179" t="str">
        <f t="shared" si="830"/>
        <v>BC$17</v>
      </c>
      <c r="BD675" s="179" t="str">
        <f t="shared" si="830"/>
        <v>BD$17</v>
      </c>
      <c r="BE675" s="179" t="str">
        <f t="shared" si="830"/>
        <v>BE$17</v>
      </c>
      <c r="BF675" s="179" t="str">
        <f t="shared" si="830"/>
        <v>BF$17</v>
      </c>
      <c r="BG675" s="179" t="str">
        <f t="shared" si="830"/>
        <v>BG$17</v>
      </c>
      <c r="BH675" s="179" t="str">
        <f t="shared" si="830"/>
        <v>BH$17</v>
      </c>
      <c r="BI675" s="179" t="str">
        <f t="shared" si="830"/>
        <v>BI$17</v>
      </c>
      <c r="BJ675" s="179" t="str">
        <f t="shared" si="830"/>
        <v>BJ$17</v>
      </c>
      <c r="BK675" s="179" t="str">
        <f t="shared" si="830"/>
        <v>BK$17</v>
      </c>
      <c r="BL675" s="179" t="str">
        <f t="shared" si="830"/>
        <v>BL$17</v>
      </c>
      <c r="BM675" s="179" t="str">
        <f t="shared" si="830"/>
        <v>BM$17</v>
      </c>
      <c r="BN675" s="179" t="str">
        <f t="shared" si="830"/>
        <v>BN$17</v>
      </c>
      <c r="BO675" s="179" t="str">
        <f t="shared" si="830"/>
        <v>BO$17</v>
      </c>
      <c r="BP675" s="179" t="str">
        <f t="shared" si="830"/>
        <v>BP$17</v>
      </c>
      <c r="BQ675" s="179" t="str">
        <f t="shared" si="830"/>
        <v>BQ$17</v>
      </c>
      <c r="BR675" s="179" t="str">
        <f t="shared" si="830"/>
        <v>BR$17</v>
      </c>
      <c r="BS675" s="179" t="str">
        <f t="shared" si="830"/>
        <v>BS$17</v>
      </c>
      <c r="BT675" s="179" t="str">
        <f t="shared" si="830"/>
        <v>BT$17</v>
      </c>
      <c r="BU675" s="179" t="str">
        <f t="shared" si="830"/>
        <v>BU$17</v>
      </c>
      <c r="BV675" s="179" t="str">
        <f t="shared" si="830"/>
        <v>BV$17</v>
      </c>
      <c r="BW675" s="179" t="str">
        <f t="shared" si="830"/>
        <v>BW$17</v>
      </c>
      <c r="BX675" s="179" t="str">
        <f t="shared" si="830"/>
        <v>BX$17</v>
      </c>
      <c r="BY675" s="179" t="str">
        <f t="shared" si="830"/>
        <v>BY$17</v>
      </c>
      <c r="BZ675" s="179" t="str">
        <f t="shared" si="830"/>
        <v>BZ$17</v>
      </c>
      <c r="CA675" s="179" t="str">
        <f t="shared" si="830"/>
        <v>CA$17</v>
      </c>
      <c r="CB675" s="179" t="str">
        <f t="shared" si="830"/>
        <v>CB$17</v>
      </c>
      <c r="CC675" s="179" t="str">
        <f t="shared" si="830"/>
        <v>CC$17</v>
      </c>
      <c r="CD675" s="179" t="str">
        <f t="shared" si="830"/>
        <v>CD$17</v>
      </c>
      <c r="CE675" s="179" t="str">
        <f t="shared" ref="CE675:CL675" si="831">CE662</f>
        <v>CE$17</v>
      </c>
      <c r="CF675" s="179" t="str">
        <f t="shared" si="831"/>
        <v>CF$17</v>
      </c>
      <c r="CG675" s="179" t="str">
        <f t="shared" si="831"/>
        <v>CG$17</v>
      </c>
      <c r="CH675" s="179" t="str">
        <f t="shared" si="831"/>
        <v>CH$17</v>
      </c>
      <c r="CI675" s="179" t="str">
        <f t="shared" si="831"/>
        <v>CI$17</v>
      </c>
      <c r="CJ675" s="179" t="str">
        <f t="shared" si="831"/>
        <v>CJ$17</v>
      </c>
      <c r="CK675" s="179" t="str">
        <f t="shared" si="831"/>
        <v>CK$17</v>
      </c>
      <c r="CL675" s="179" t="str">
        <f t="shared" si="831"/>
        <v>CL$17</v>
      </c>
      <c r="CN675" s="79"/>
      <c r="CO675" s="179" t="str">
        <f t="shared" ref="CO675:DK675" si="832">CO662</f>
        <v>CO$17</v>
      </c>
      <c r="CP675" s="179" t="str">
        <f t="shared" si="832"/>
        <v>CP$17</v>
      </c>
      <c r="CQ675" s="179" t="str">
        <f t="shared" si="832"/>
        <v>CQ$17</v>
      </c>
      <c r="CR675" s="179" t="str">
        <f t="shared" si="832"/>
        <v>CR$17</v>
      </c>
      <c r="CS675" s="179" t="str">
        <f t="shared" si="832"/>
        <v>CS$17</v>
      </c>
      <c r="CT675" s="179" t="str">
        <f t="shared" si="832"/>
        <v>CT$17</v>
      </c>
      <c r="CU675" s="179" t="str">
        <f t="shared" si="832"/>
        <v>CU$17</v>
      </c>
      <c r="CV675" s="179" t="str">
        <f t="shared" si="832"/>
        <v>CV$17</v>
      </c>
      <c r="CW675" s="179" t="str">
        <f t="shared" si="832"/>
        <v>CW$17</v>
      </c>
      <c r="CX675" s="179" t="str">
        <f t="shared" si="832"/>
        <v>CX$17</v>
      </c>
      <c r="CY675" s="179" t="str">
        <f t="shared" si="832"/>
        <v>CY$17</v>
      </c>
      <c r="CZ675" s="179" t="str">
        <f t="shared" si="832"/>
        <v>CZ$17</v>
      </c>
      <c r="DA675" s="179" t="str">
        <f t="shared" si="832"/>
        <v>DA$17</v>
      </c>
      <c r="DB675" s="179" t="str">
        <f t="shared" si="832"/>
        <v>DB$17</v>
      </c>
      <c r="DC675" s="179" t="str">
        <f t="shared" si="832"/>
        <v>DC$17</v>
      </c>
      <c r="DD675" s="179" t="str">
        <f t="shared" si="832"/>
        <v>DD$17</v>
      </c>
      <c r="DE675" s="179" t="str">
        <f t="shared" si="832"/>
        <v>DE$17</v>
      </c>
      <c r="DF675" s="179" t="str">
        <f t="shared" si="832"/>
        <v>DF$17</v>
      </c>
      <c r="DG675" s="179" t="str">
        <f t="shared" si="832"/>
        <v>DG$17</v>
      </c>
      <c r="DH675" s="179" t="str">
        <f t="shared" si="832"/>
        <v>DH$17</v>
      </c>
      <c r="DI675" s="179" t="str">
        <f t="shared" si="832"/>
        <v>DI$17</v>
      </c>
      <c r="DJ675" s="179" t="str">
        <f t="shared" si="832"/>
        <v>DJ$17</v>
      </c>
      <c r="DK675" s="179" t="str">
        <f t="shared" si="832"/>
        <v>DK$17</v>
      </c>
      <c r="DL675" s="179" t="str">
        <f t="shared" ref="DL675" si="833">DL662</f>
        <v>DL$17</v>
      </c>
    </row>
    <row r="676" spans="1:116" x14ac:dyDescent="0.4">
      <c r="B676" t="s">
        <v>332</v>
      </c>
      <c r="D676" t="s">
        <v>760</v>
      </c>
      <c r="E676" s="8" t="str">
        <f t="shared" si="816"/>
        <v>676 SALES-PV</v>
      </c>
      <c r="G676" s="8" t="str">
        <f>G663</f>
        <v>(Secondary label)</v>
      </c>
      <c r="H676" s="12"/>
      <c r="I676" s="60"/>
      <c r="J676" s="60"/>
      <c r="K676" s="15"/>
      <c r="L676" s="15"/>
      <c r="M676" s="15"/>
      <c r="N676" s="15"/>
      <c r="O676" s="15"/>
      <c r="P676" s="15"/>
      <c r="R676" s="15"/>
      <c r="S676" s="179">
        <f t="shared" ref="S676:AX676" si="834">S663</f>
        <v>0</v>
      </c>
      <c r="T676" s="179">
        <f t="shared" si="834"/>
        <v>0</v>
      </c>
      <c r="U676" s="179">
        <f t="shared" si="834"/>
        <v>0</v>
      </c>
      <c r="V676" s="179">
        <f t="shared" si="834"/>
        <v>0</v>
      </c>
      <c r="W676" s="179">
        <f t="shared" si="834"/>
        <v>0</v>
      </c>
      <c r="X676" s="179">
        <f t="shared" si="834"/>
        <v>0</v>
      </c>
      <c r="Y676" s="179">
        <f t="shared" si="834"/>
        <v>0</v>
      </c>
      <c r="Z676" s="179">
        <f t="shared" si="834"/>
        <v>0</v>
      </c>
      <c r="AA676" s="179">
        <f t="shared" si="834"/>
        <v>0</v>
      </c>
      <c r="AB676" s="179">
        <f t="shared" si="834"/>
        <v>0</v>
      </c>
      <c r="AC676" s="179">
        <f t="shared" si="834"/>
        <v>0</v>
      </c>
      <c r="AD676" s="179">
        <f t="shared" si="834"/>
        <v>0</v>
      </c>
      <c r="AE676" s="179">
        <f t="shared" si="834"/>
        <v>0</v>
      </c>
      <c r="AF676" s="179">
        <f t="shared" si="834"/>
        <v>0</v>
      </c>
      <c r="AG676" s="179">
        <f t="shared" si="834"/>
        <v>0</v>
      </c>
      <c r="AH676" s="179">
        <f t="shared" si="834"/>
        <v>0</v>
      </c>
      <c r="AI676" s="179">
        <f t="shared" si="834"/>
        <v>0</v>
      </c>
      <c r="AJ676" s="179">
        <f t="shared" si="834"/>
        <v>0</v>
      </c>
      <c r="AK676" s="179">
        <f t="shared" si="834"/>
        <v>0</v>
      </c>
      <c r="AL676" s="179">
        <f t="shared" si="834"/>
        <v>0</v>
      </c>
      <c r="AM676" s="179">
        <f t="shared" si="834"/>
        <v>0</v>
      </c>
      <c r="AN676" s="179">
        <f t="shared" si="834"/>
        <v>0</v>
      </c>
      <c r="AO676" s="179">
        <f t="shared" si="834"/>
        <v>0</v>
      </c>
      <c r="AP676" s="179">
        <f t="shared" si="834"/>
        <v>0</v>
      </c>
      <c r="AQ676" s="179">
        <f t="shared" si="834"/>
        <v>0</v>
      </c>
      <c r="AR676" s="179">
        <f t="shared" si="834"/>
        <v>0</v>
      </c>
      <c r="AS676" s="179">
        <f t="shared" si="834"/>
        <v>0</v>
      </c>
      <c r="AT676" s="179">
        <f t="shared" si="834"/>
        <v>0</v>
      </c>
      <c r="AU676" s="179">
        <f t="shared" si="834"/>
        <v>0</v>
      </c>
      <c r="AV676" s="179">
        <f t="shared" si="834"/>
        <v>0</v>
      </c>
      <c r="AW676" s="179">
        <f t="shared" si="834"/>
        <v>0</v>
      </c>
      <c r="AX676" s="179">
        <f t="shared" si="834"/>
        <v>0</v>
      </c>
      <c r="AY676" s="179">
        <f t="shared" ref="AY676:CD676" si="835">AY663</f>
        <v>0</v>
      </c>
      <c r="AZ676" s="179">
        <f t="shared" si="835"/>
        <v>0</v>
      </c>
      <c r="BA676" s="179">
        <f t="shared" si="835"/>
        <v>0</v>
      </c>
      <c r="BB676" s="179">
        <f t="shared" si="835"/>
        <v>0</v>
      </c>
      <c r="BC676" s="179">
        <f t="shared" si="835"/>
        <v>0</v>
      </c>
      <c r="BD676" s="179">
        <f t="shared" si="835"/>
        <v>0</v>
      </c>
      <c r="BE676" s="179">
        <f t="shared" si="835"/>
        <v>0</v>
      </c>
      <c r="BF676" s="179">
        <f t="shared" si="835"/>
        <v>0</v>
      </c>
      <c r="BG676" s="179">
        <f t="shared" si="835"/>
        <v>0</v>
      </c>
      <c r="BH676" s="179">
        <f t="shared" si="835"/>
        <v>0</v>
      </c>
      <c r="BI676" s="179">
        <f t="shared" si="835"/>
        <v>0</v>
      </c>
      <c r="BJ676" s="179">
        <f t="shared" si="835"/>
        <v>0</v>
      </c>
      <c r="BK676" s="179">
        <f t="shared" si="835"/>
        <v>0</v>
      </c>
      <c r="BL676" s="179">
        <f t="shared" si="835"/>
        <v>0</v>
      </c>
      <c r="BM676" s="179">
        <f t="shared" si="835"/>
        <v>0</v>
      </c>
      <c r="BN676" s="179">
        <f t="shared" si="835"/>
        <v>0</v>
      </c>
      <c r="BO676" s="179">
        <f t="shared" si="835"/>
        <v>0</v>
      </c>
      <c r="BP676" s="179">
        <f t="shared" si="835"/>
        <v>0</v>
      </c>
      <c r="BQ676" s="179">
        <f t="shared" si="835"/>
        <v>0</v>
      </c>
      <c r="BR676" s="179">
        <f t="shared" si="835"/>
        <v>0</v>
      </c>
      <c r="BS676" s="179">
        <f t="shared" si="835"/>
        <v>0</v>
      </c>
      <c r="BT676" s="179">
        <f t="shared" si="835"/>
        <v>0</v>
      </c>
      <c r="BU676" s="179">
        <f t="shared" si="835"/>
        <v>0</v>
      </c>
      <c r="BV676" s="179">
        <f t="shared" si="835"/>
        <v>0</v>
      </c>
      <c r="BW676" s="179">
        <f t="shared" si="835"/>
        <v>0</v>
      </c>
      <c r="BX676" s="179">
        <f t="shared" si="835"/>
        <v>0</v>
      </c>
      <c r="BY676" s="179">
        <f t="shared" si="835"/>
        <v>0</v>
      </c>
      <c r="BZ676" s="179">
        <f t="shared" si="835"/>
        <v>0</v>
      </c>
      <c r="CA676" s="179">
        <f t="shared" si="835"/>
        <v>0</v>
      </c>
      <c r="CB676" s="179">
        <f t="shared" si="835"/>
        <v>0</v>
      </c>
      <c r="CC676" s="179">
        <f t="shared" si="835"/>
        <v>0</v>
      </c>
      <c r="CD676" s="179">
        <f t="shared" si="835"/>
        <v>0</v>
      </c>
      <c r="CE676" s="179">
        <f t="shared" ref="CE676:CL676" si="836">CE663</f>
        <v>0</v>
      </c>
      <c r="CF676" s="179">
        <f t="shared" si="836"/>
        <v>0</v>
      </c>
      <c r="CG676" s="179">
        <f t="shared" si="836"/>
        <v>0</v>
      </c>
      <c r="CH676" s="179">
        <f t="shared" si="836"/>
        <v>0</v>
      </c>
      <c r="CI676" s="179">
        <f t="shared" si="836"/>
        <v>0</v>
      </c>
      <c r="CJ676" s="179">
        <f t="shared" si="836"/>
        <v>0</v>
      </c>
      <c r="CK676" s="179">
        <f t="shared" si="836"/>
        <v>0</v>
      </c>
      <c r="CL676" s="179">
        <f t="shared" si="836"/>
        <v>0</v>
      </c>
      <c r="CN676" s="60"/>
      <c r="CO676" s="179">
        <f t="shared" ref="CO676:DK676" si="837">CO663</f>
        <v>0</v>
      </c>
      <c r="CP676" s="179">
        <f t="shared" si="837"/>
        <v>0</v>
      </c>
      <c r="CQ676" s="179">
        <f t="shared" si="837"/>
        <v>0</v>
      </c>
      <c r="CR676" s="179">
        <f t="shared" si="837"/>
        <v>0</v>
      </c>
      <c r="CS676" s="179">
        <f t="shared" si="837"/>
        <v>0</v>
      </c>
      <c r="CT676" s="179">
        <f t="shared" si="837"/>
        <v>0</v>
      </c>
      <c r="CU676" s="179">
        <f t="shared" si="837"/>
        <v>0</v>
      </c>
      <c r="CV676" s="179">
        <f t="shared" si="837"/>
        <v>0</v>
      </c>
      <c r="CW676" s="179">
        <f t="shared" si="837"/>
        <v>0</v>
      </c>
      <c r="CX676" s="179">
        <f t="shared" si="837"/>
        <v>0</v>
      </c>
      <c r="CY676" s="179">
        <f t="shared" si="837"/>
        <v>0</v>
      </c>
      <c r="CZ676" s="179">
        <f t="shared" si="837"/>
        <v>0</v>
      </c>
      <c r="DA676" s="179">
        <f t="shared" si="837"/>
        <v>0</v>
      </c>
      <c r="DB676" s="179">
        <f t="shared" si="837"/>
        <v>0</v>
      </c>
      <c r="DC676" s="179">
        <f t="shared" si="837"/>
        <v>0</v>
      </c>
      <c r="DD676" s="179">
        <f t="shared" si="837"/>
        <v>0</v>
      </c>
      <c r="DE676" s="179">
        <f t="shared" si="837"/>
        <v>0</v>
      </c>
      <c r="DF676" s="179">
        <f t="shared" si="837"/>
        <v>0</v>
      </c>
      <c r="DG676" s="179">
        <f t="shared" si="837"/>
        <v>0</v>
      </c>
      <c r="DH676" s="179">
        <f t="shared" si="837"/>
        <v>0</v>
      </c>
      <c r="DI676" s="179">
        <f t="shared" si="837"/>
        <v>0</v>
      </c>
      <c r="DJ676" s="179">
        <f t="shared" si="837"/>
        <v>0</v>
      </c>
      <c r="DK676" s="179">
        <f t="shared" si="837"/>
        <v>0</v>
      </c>
      <c r="DL676" s="179">
        <f t="shared" ref="DL676" si="838">DL663</f>
        <v>0</v>
      </c>
    </row>
    <row r="677" spans="1:116" x14ac:dyDescent="0.4">
      <c r="B677" t="s">
        <v>332</v>
      </c>
      <c r="D677" t="s">
        <v>760</v>
      </c>
      <c r="E677" s="8" t="str">
        <f t="shared" ref="E677" si="839">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6"/>
        <v>678 SALES-PV</v>
      </c>
      <c r="G678" s="8" t="str">
        <f>G665</f>
        <v>Secondary revenue driver</v>
      </c>
      <c r="H678" s="12"/>
      <c r="I678" s="60"/>
      <c r="J678" s="60"/>
      <c r="K678" s="15"/>
      <c r="L678" s="15"/>
      <c r="M678" s="15"/>
      <c r="N678" s="15"/>
      <c r="O678" s="15"/>
      <c r="P678" s="15"/>
      <c r="R678" s="15"/>
      <c r="S678" s="179" t="str">
        <f t="shared" ref="S678:AX678" si="840">S665</f>
        <v>S$18</v>
      </c>
      <c r="T678" s="179" t="str">
        <f t="shared" si="840"/>
        <v>T$18</v>
      </c>
      <c r="U678" s="179" t="str">
        <f t="shared" si="840"/>
        <v>U$18</v>
      </c>
      <c r="V678" s="179" t="str">
        <f t="shared" si="840"/>
        <v>V$18</v>
      </c>
      <c r="W678" s="179" t="str">
        <f t="shared" si="840"/>
        <v>W$18</v>
      </c>
      <c r="X678" s="179" t="str">
        <f t="shared" si="840"/>
        <v>X$18</v>
      </c>
      <c r="Y678" s="179" t="str">
        <f t="shared" si="840"/>
        <v>Y$18</v>
      </c>
      <c r="Z678" s="179" t="str">
        <f t="shared" si="840"/>
        <v>Z$18</v>
      </c>
      <c r="AA678" s="179" t="str">
        <f t="shared" si="840"/>
        <v>AA$18</v>
      </c>
      <c r="AB678" s="179" t="str">
        <f t="shared" si="840"/>
        <v>AB$18</v>
      </c>
      <c r="AC678" s="179" t="str">
        <f t="shared" si="840"/>
        <v>AC$18</v>
      </c>
      <c r="AD678" s="179" t="str">
        <f t="shared" si="840"/>
        <v>AD$18</v>
      </c>
      <c r="AE678" s="179" t="str">
        <f t="shared" si="840"/>
        <v>AE$18</v>
      </c>
      <c r="AF678" s="179" t="str">
        <f t="shared" si="840"/>
        <v>AF$18</v>
      </c>
      <c r="AG678" s="179" t="str">
        <f t="shared" si="840"/>
        <v>AG$18</v>
      </c>
      <c r="AH678" s="179" t="str">
        <f t="shared" si="840"/>
        <v>AH$18</v>
      </c>
      <c r="AI678" s="179" t="str">
        <f t="shared" si="840"/>
        <v>AI$18</v>
      </c>
      <c r="AJ678" s="179" t="str">
        <f t="shared" si="840"/>
        <v>AJ$18</v>
      </c>
      <c r="AK678" s="179" t="str">
        <f t="shared" si="840"/>
        <v>AK$18</v>
      </c>
      <c r="AL678" s="179" t="str">
        <f t="shared" si="840"/>
        <v>AL$18</v>
      </c>
      <c r="AM678" s="179" t="str">
        <f t="shared" si="840"/>
        <v>AM$18</v>
      </c>
      <c r="AN678" s="179" t="str">
        <f t="shared" si="840"/>
        <v>AN$18</v>
      </c>
      <c r="AO678" s="179" t="str">
        <f t="shared" si="840"/>
        <v>AO$18</v>
      </c>
      <c r="AP678" s="179" t="str">
        <f t="shared" si="840"/>
        <v>AP$18</v>
      </c>
      <c r="AQ678" s="179" t="str">
        <f t="shared" si="840"/>
        <v>AQ$18</v>
      </c>
      <c r="AR678" s="179" t="str">
        <f t="shared" si="840"/>
        <v>AR$18</v>
      </c>
      <c r="AS678" s="179" t="str">
        <f t="shared" si="840"/>
        <v>AS$18</v>
      </c>
      <c r="AT678" s="179" t="str">
        <f t="shared" si="840"/>
        <v>AT$18</v>
      </c>
      <c r="AU678" s="179" t="str">
        <f t="shared" si="840"/>
        <v>AU$18</v>
      </c>
      <c r="AV678" s="179" t="str">
        <f t="shared" si="840"/>
        <v>AV$18</v>
      </c>
      <c r="AW678" s="179" t="str">
        <f t="shared" si="840"/>
        <v>AW$18</v>
      </c>
      <c r="AX678" s="179" t="str">
        <f t="shared" si="840"/>
        <v>AX$18</v>
      </c>
      <c r="AY678" s="179" t="str">
        <f t="shared" ref="AY678:CD678" si="841">AY665</f>
        <v>AY$18</v>
      </c>
      <c r="AZ678" s="179" t="str">
        <f t="shared" si="841"/>
        <v>AZ$18</v>
      </c>
      <c r="BA678" s="179" t="str">
        <f t="shared" si="841"/>
        <v>BA$18</v>
      </c>
      <c r="BB678" s="179" t="str">
        <f t="shared" si="841"/>
        <v>BB$18</v>
      </c>
      <c r="BC678" s="179" t="str">
        <f t="shared" si="841"/>
        <v>BC$18</v>
      </c>
      <c r="BD678" s="179" t="str">
        <f t="shared" si="841"/>
        <v>BD$18</v>
      </c>
      <c r="BE678" s="179" t="str">
        <f t="shared" si="841"/>
        <v>BE$18</v>
      </c>
      <c r="BF678" s="179" t="str">
        <f t="shared" si="841"/>
        <v>BF$18</v>
      </c>
      <c r="BG678" s="179" t="str">
        <f t="shared" si="841"/>
        <v>BG$18</v>
      </c>
      <c r="BH678" s="179" t="str">
        <f t="shared" si="841"/>
        <v>BH$18</v>
      </c>
      <c r="BI678" s="179" t="str">
        <f t="shared" si="841"/>
        <v>BI$18</v>
      </c>
      <c r="BJ678" s="179" t="str">
        <f t="shared" si="841"/>
        <v>BJ$18</v>
      </c>
      <c r="BK678" s="179" t="str">
        <f t="shared" si="841"/>
        <v>BK$18</v>
      </c>
      <c r="BL678" s="179" t="str">
        <f t="shared" si="841"/>
        <v>BL$18</v>
      </c>
      <c r="BM678" s="179" t="str">
        <f t="shared" si="841"/>
        <v>BM$18</v>
      </c>
      <c r="BN678" s="179" t="str">
        <f t="shared" si="841"/>
        <v>BN$18</v>
      </c>
      <c r="BO678" s="179" t="str">
        <f t="shared" si="841"/>
        <v>BO$18</v>
      </c>
      <c r="BP678" s="179" t="str">
        <f t="shared" si="841"/>
        <v>BP$18</v>
      </c>
      <c r="BQ678" s="179" t="str">
        <f t="shared" si="841"/>
        <v>BQ$18</v>
      </c>
      <c r="BR678" s="179" t="str">
        <f t="shared" si="841"/>
        <v>BR$18</v>
      </c>
      <c r="BS678" s="179" t="str">
        <f t="shared" si="841"/>
        <v>BS$18</v>
      </c>
      <c r="BT678" s="179" t="str">
        <f t="shared" si="841"/>
        <v>BT$18</v>
      </c>
      <c r="BU678" s="179" t="str">
        <f t="shared" si="841"/>
        <v>BU$18</v>
      </c>
      <c r="BV678" s="179" t="str">
        <f t="shared" si="841"/>
        <v>BV$18</v>
      </c>
      <c r="BW678" s="179" t="str">
        <f t="shared" si="841"/>
        <v>BW$18</v>
      </c>
      <c r="BX678" s="179" t="str">
        <f t="shared" si="841"/>
        <v>BX$18</v>
      </c>
      <c r="BY678" s="179" t="str">
        <f t="shared" si="841"/>
        <v>BY$18</v>
      </c>
      <c r="BZ678" s="179" t="str">
        <f t="shared" si="841"/>
        <v>BZ$18</v>
      </c>
      <c r="CA678" s="179" t="str">
        <f t="shared" si="841"/>
        <v>CA$18</v>
      </c>
      <c r="CB678" s="179" t="str">
        <f t="shared" si="841"/>
        <v>CB$18</v>
      </c>
      <c r="CC678" s="179" t="str">
        <f t="shared" si="841"/>
        <v>CC$18</v>
      </c>
      <c r="CD678" s="179" t="str">
        <f t="shared" si="841"/>
        <v>CD$18</v>
      </c>
      <c r="CE678" s="179" t="str">
        <f t="shared" ref="CE678:CL678" si="842">CE665</f>
        <v>CE$18</v>
      </c>
      <c r="CF678" s="179" t="str">
        <f t="shared" si="842"/>
        <v>CF$18</v>
      </c>
      <c r="CG678" s="179" t="str">
        <f t="shared" si="842"/>
        <v>CG$18</v>
      </c>
      <c r="CH678" s="179" t="str">
        <f t="shared" si="842"/>
        <v>CH$18</v>
      </c>
      <c r="CI678" s="179" t="str">
        <f t="shared" si="842"/>
        <v>CI$18</v>
      </c>
      <c r="CJ678" s="179" t="str">
        <f t="shared" si="842"/>
        <v>CJ$18</v>
      </c>
      <c r="CK678" s="179" t="str">
        <f t="shared" si="842"/>
        <v>CK$18</v>
      </c>
      <c r="CL678" s="179" t="str">
        <f t="shared" si="842"/>
        <v>CL$18</v>
      </c>
      <c r="CN678" s="60"/>
      <c r="CO678" s="179" t="str">
        <f t="shared" ref="CO678:DK678" si="843">CO665</f>
        <v>CO$18</v>
      </c>
      <c r="CP678" s="179" t="str">
        <f t="shared" si="843"/>
        <v>CP$18</v>
      </c>
      <c r="CQ678" s="179" t="str">
        <f t="shared" si="843"/>
        <v>CQ$18</v>
      </c>
      <c r="CR678" s="179" t="str">
        <f t="shared" si="843"/>
        <v>CR$18</v>
      </c>
      <c r="CS678" s="179" t="str">
        <f t="shared" si="843"/>
        <v>CS$18</v>
      </c>
      <c r="CT678" s="179" t="str">
        <f t="shared" si="843"/>
        <v>CT$18</v>
      </c>
      <c r="CU678" s="179" t="str">
        <f t="shared" si="843"/>
        <v>CU$18</v>
      </c>
      <c r="CV678" s="179" t="str">
        <f t="shared" si="843"/>
        <v>CV$18</v>
      </c>
      <c r="CW678" s="179" t="str">
        <f t="shared" si="843"/>
        <v>CW$18</v>
      </c>
      <c r="CX678" s="179" t="str">
        <f t="shared" si="843"/>
        <v>CX$18</v>
      </c>
      <c r="CY678" s="179" t="str">
        <f t="shared" si="843"/>
        <v>CY$18</v>
      </c>
      <c r="CZ678" s="179" t="str">
        <f t="shared" si="843"/>
        <v>CZ$18</v>
      </c>
      <c r="DA678" s="179" t="str">
        <f t="shared" si="843"/>
        <v>DA$18</v>
      </c>
      <c r="DB678" s="179" t="str">
        <f t="shared" si="843"/>
        <v>DB$18</v>
      </c>
      <c r="DC678" s="179" t="str">
        <f t="shared" si="843"/>
        <v>DC$18</v>
      </c>
      <c r="DD678" s="179" t="str">
        <f t="shared" si="843"/>
        <v>DD$18</v>
      </c>
      <c r="DE678" s="179" t="str">
        <f t="shared" si="843"/>
        <v>DE$18</v>
      </c>
      <c r="DF678" s="179" t="str">
        <f t="shared" si="843"/>
        <v>DF$18</v>
      </c>
      <c r="DG678" s="179" t="str">
        <f t="shared" si="843"/>
        <v>DG$18</v>
      </c>
      <c r="DH678" s="179" t="str">
        <f t="shared" si="843"/>
        <v>DH$18</v>
      </c>
      <c r="DI678" s="179" t="str">
        <f t="shared" si="843"/>
        <v>DI$18</v>
      </c>
      <c r="DJ678" s="179" t="str">
        <f t="shared" si="843"/>
        <v>DJ$18</v>
      </c>
      <c r="DK678" s="179" t="str">
        <f t="shared" si="843"/>
        <v>DK$18</v>
      </c>
      <c r="DL678" s="179" t="str">
        <f t="shared" ref="DL678" si="844">DL665</f>
        <v>DL$18</v>
      </c>
    </row>
    <row r="679" spans="1:116" x14ac:dyDescent="0.4">
      <c r="B679" t="s">
        <v>332</v>
      </c>
      <c r="D679" t="s">
        <v>760</v>
      </c>
      <c r="E679" s="8" t="str">
        <f t="shared" si="816"/>
        <v>679 SALES-PV</v>
      </c>
      <c r="G679" s="8" t="str">
        <f>G666</f>
        <v>Secondary volume driver</v>
      </c>
      <c r="H679" s="12"/>
      <c r="I679" s="60"/>
      <c r="J679" s="60"/>
      <c r="K679" s="15"/>
      <c r="L679" s="15"/>
      <c r="M679" s="15"/>
      <c r="N679" s="15"/>
      <c r="O679" s="15"/>
      <c r="P679" s="15"/>
      <c r="R679" s="15"/>
      <c r="S679" s="179" t="str">
        <f t="shared" ref="S679:AX679" si="845">S666</f>
        <v>S$19</v>
      </c>
      <c r="T679" s="179" t="str">
        <f t="shared" si="845"/>
        <v>T$19</v>
      </c>
      <c r="U679" s="179" t="str">
        <f t="shared" si="845"/>
        <v>U$19</v>
      </c>
      <c r="V679" s="179" t="str">
        <f t="shared" si="845"/>
        <v>V$19</v>
      </c>
      <c r="W679" s="179" t="str">
        <f t="shared" si="845"/>
        <v>W$19</v>
      </c>
      <c r="X679" s="179" t="str">
        <f t="shared" si="845"/>
        <v>X$19</v>
      </c>
      <c r="Y679" s="179" t="str">
        <f t="shared" si="845"/>
        <v>Y$19</v>
      </c>
      <c r="Z679" s="179" t="str">
        <f t="shared" si="845"/>
        <v>Z$19</v>
      </c>
      <c r="AA679" s="179" t="str">
        <f t="shared" si="845"/>
        <v>AA$19</v>
      </c>
      <c r="AB679" s="179" t="str">
        <f t="shared" si="845"/>
        <v>AB$19</v>
      </c>
      <c r="AC679" s="179" t="str">
        <f t="shared" si="845"/>
        <v>AC$19</v>
      </c>
      <c r="AD679" s="179" t="str">
        <f t="shared" si="845"/>
        <v>AD$19</v>
      </c>
      <c r="AE679" s="179" t="str">
        <f t="shared" si="845"/>
        <v>AE$19</v>
      </c>
      <c r="AF679" s="179" t="str">
        <f t="shared" si="845"/>
        <v>AF$19</v>
      </c>
      <c r="AG679" s="179" t="str">
        <f t="shared" si="845"/>
        <v>AG$19</v>
      </c>
      <c r="AH679" s="179" t="str">
        <f t="shared" si="845"/>
        <v>AH$19</v>
      </c>
      <c r="AI679" s="179" t="str">
        <f t="shared" si="845"/>
        <v>AI$19</v>
      </c>
      <c r="AJ679" s="179" t="str">
        <f t="shared" si="845"/>
        <v>AJ$19</v>
      </c>
      <c r="AK679" s="179" t="str">
        <f t="shared" si="845"/>
        <v>AK$19</v>
      </c>
      <c r="AL679" s="179" t="str">
        <f t="shared" si="845"/>
        <v>AL$19</v>
      </c>
      <c r="AM679" s="179" t="str">
        <f t="shared" si="845"/>
        <v>AM$19</v>
      </c>
      <c r="AN679" s="179" t="str">
        <f t="shared" si="845"/>
        <v>AN$19</v>
      </c>
      <c r="AO679" s="179" t="str">
        <f t="shared" si="845"/>
        <v>AO$19</v>
      </c>
      <c r="AP679" s="179" t="str">
        <f t="shared" si="845"/>
        <v>AP$19</v>
      </c>
      <c r="AQ679" s="179" t="str">
        <f t="shared" si="845"/>
        <v>AQ$19</v>
      </c>
      <c r="AR679" s="179" t="str">
        <f t="shared" si="845"/>
        <v>AR$19</v>
      </c>
      <c r="AS679" s="179" t="str">
        <f t="shared" si="845"/>
        <v>AS$19</v>
      </c>
      <c r="AT679" s="179" t="str">
        <f t="shared" si="845"/>
        <v>AT$19</v>
      </c>
      <c r="AU679" s="179" t="str">
        <f t="shared" si="845"/>
        <v>AU$19</v>
      </c>
      <c r="AV679" s="179" t="str">
        <f t="shared" si="845"/>
        <v>AV$19</v>
      </c>
      <c r="AW679" s="179" t="str">
        <f t="shared" si="845"/>
        <v>AW$19</v>
      </c>
      <c r="AX679" s="179" t="str">
        <f t="shared" si="845"/>
        <v>AX$19</v>
      </c>
      <c r="AY679" s="179" t="str">
        <f t="shared" ref="AY679:CD679" si="846">AY666</f>
        <v>AY$19</v>
      </c>
      <c r="AZ679" s="179" t="str">
        <f t="shared" si="846"/>
        <v>AZ$19</v>
      </c>
      <c r="BA679" s="179" t="str">
        <f t="shared" si="846"/>
        <v>BA$19</v>
      </c>
      <c r="BB679" s="179" t="str">
        <f t="shared" si="846"/>
        <v>BB$19</v>
      </c>
      <c r="BC679" s="179" t="str">
        <f t="shared" si="846"/>
        <v>BC$19</v>
      </c>
      <c r="BD679" s="179" t="str">
        <f t="shared" si="846"/>
        <v>BD$19</v>
      </c>
      <c r="BE679" s="179" t="str">
        <f t="shared" si="846"/>
        <v>BE$19</v>
      </c>
      <c r="BF679" s="179" t="str">
        <f t="shared" si="846"/>
        <v>BF$19</v>
      </c>
      <c r="BG679" s="179" t="str">
        <f t="shared" si="846"/>
        <v>BG$19</v>
      </c>
      <c r="BH679" s="179" t="str">
        <f t="shared" si="846"/>
        <v>BH$19</v>
      </c>
      <c r="BI679" s="179" t="str">
        <f t="shared" si="846"/>
        <v>BI$19</v>
      </c>
      <c r="BJ679" s="179" t="str">
        <f t="shared" si="846"/>
        <v>BJ$19</v>
      </c>
      <c r="BK679" s="179" t="str">
        <f t="shared" si="846"/>
        <v>BK$19</v>
      </c>
      <c r="BL679" s="179" t="str">
        <f t="shared" si="846"/>
        <v>BL$19</v>
      </c>
      <c r="BM679" s="179" t="str">
        <f t="shared" si="846"/>
        <v>BM$19</v>
      </c>
      <c r="BN679" s="179" t="str">
        <f t="shared" si="846"/>
        <v>BN$19</v>
      </c>
      <c r="BO679" s="179" t="str">
        <f t="shared" si="846"/>
        <v>BO$19</v>
      </c>
      <c r="BP679" s="179" t="str">
        <f t="shared" si="846"/>
        <v>BP$19</v>
      </c>
      <c r="BQ679" s="179" t="str">
        <f t="shared" si="846"/>
        <v>BQ$19</v>
      </c>
      <c r="BR679" s="179" t="str">
        <f t="shared" si="846"/>
        <v>BR$19</v>
      </c>
      <c r="BS679" s="179" t="str">
        <f t="shared" si="846"/>
        <v>BS$19</v>
      </c>
      <c r="BT679" s="179" t="str">
        <f t="shared" si="846"/>
        <v>BT$19</v>
      </c>
      <c r="BU679" s="179" t="str">
        <f t="shared" si="846"/>
        <v>BU$19</v>
      </c>
      <c r="BV679" s="179" t="str">
        <f t="shared" si="846"/>
        <v>BV$19</v>
      </c>
      <c r="BW679" s="179" t="str">
        <f t="shared" si="846"/>
        <v>BW$19</v>
      </c>
      <c r="BX679" s="179" t="str">
        <f t="shared" si="846"/>
        <v>BX$19</v>
      </c>
      <c r="BY679" s="179" t="str">
        <f t="shared" si="846"/>
        <v>BY$19</v>
      </c>
      <c r="BZ679" s="179" t="str">
        <f t="shared" si="846"/>
        <v>BZ$19</v>
      </c>
      <c r="CA679" s="179" t="str">
        <f t="shared" si="846"/>
        <v>CA$19</v>
      </c>
      <c r="CB679" s="179" t="str">
        <f t="shared" si="846"/>
        <v>CB$19</v>
      </c>
      <c r="CC679" s="179" t="str">
        <f t="shared" si="846"/>
        <v>CC$19</v>
      </c>
      <c r="CD679" s="179" t="str">
        <f t="shared" si="846"/>
        <v>CD$19</v>
      </c>
      <c r="CE679" s="179" t="str">
        <f t="shared" ref="CE679:CL679" si="847">CE666</f>
        <v>CE$19</v>
      </c>
      <c r="CF679" s="179" t="str">
        <f t="shared" si="847"/>
        <v>CF$19</v>
      </c>
      <c r="CG679" s="179" t="str">
        <f t="shared" si="847"/>
        <v>CG$19</v>
      </c>
      <c r="CH679" s="179" t="str">
        <f t="shared" si="847"/>
        <v>CH$19</v>
      </c>
      <c r="CI679" s="179" t="str">
        <f t="shared" si="847"/>
        <v>CI$19</v>
      </c>
      <c r="CJ679" s="179" t="str">
        <f t="shared" si="847"/>
        <v>CJ$19</v>
      </c>
      <c r="CK679" s="179" t="str">
        <f t="shared" si="847"/>
        <v>CK$19</v>
      </c>
      <c r="CL679" s="179" t="str">
        <f t="shared" si="847"/>
        <v>CL$19</v>
      </c>
      <c r="CN679" s="60"/>
      <c r="CO679" s="179" t="str">
        <f t="shared" ref="CO679:DK679" si="848">CO666</f>
        <v>CO$19</v>
      </c>
      <c r="CP679" s="179" t="str">
        <f t="shared" si="848"/>
        <v>CP$19</v>
      </c>
      <c r="CQ679" s="179" t="str">
        <f t="shared" si="848"/>
        <v>CQ$19</v>
      </c>
      <c r="CR679" s="179" t="str">
        <f t="shared" si="848"/>
        <v>CR$19</v>
      </c>
      <c r="CS679" s="179" t="str">
        <f t="shared" si="848"/>
        <v>CS$19</v>
      </c>
      <c r="CT679" s="179" t="str">
        <f t="shared" si="848"/>
        <v>CT$19</v>
      </c>
      <c r="CU679" s="179" t="str">
        <f t="shared" si="848"/>
        <v>CU$19</v>
      </c>
      <c r="CV679" s="179" t="str">
        <f t="shared" si="848"/>
        <v>CV$19</v>
      </c>
      <c r="CW679" s="179" t="str">
        <f t="shared" si="848"/>
        <v>CW$19</v>
      </c>
      <c r="CX679" s="179" t="str">
        <f t="shared" si="848"/>
        <v>CX$19</v>
      </c>
      <c r="CY679" s="179" t="str">
        <f t="shared" si="848"/>
        <v>CY$19</v>
      </c>
      <c r="CZ679" s="179" t="str">
        <f t="shared" si="848"/>
        <v>CZ$19</v>
      </c>
      <c r="DA679" s="179" t="str">
        <f t="shared" si="848"/>
        <v>DA$19</v>
      </c>
      <c r="DB679" s="179" t="str">
        <f t="shared" si="848"/>
        <v>DB$19</v>
      </c>
      <c r="DC679" s="179" t="str">
        <f t="shared" si="848"/>
        <v>DC$19</v>
      </c>
      <c r="DD679" s="179" t="str">
        <f t="shared" si="848"/>
        <v>DD$19</v>
      </c>
      <c r="DE679" s="179" t="str">
        <f t="shared" si="848"/>
        <v>DE$19</v>
      </c>
      <c r="DF679" s="179" t="str">
        <f t="shared" si="848"/>
        <v>DF$19</v>
      </c>
      <c r="DG679" s="179" t="str">
        <f t="shared" si="848"/>
        <v>DG$19</v>
      </c>
      <c r="DH679" s="179" t="str">
        <f t="shared" si="848"/>
        <v>DH$19</v>
      </c>
      <c r="DI679" s="179" t="str">
        <f t="shared" si="848"/>
        <v>DI$19</v>
      </c>
      <c r="DJ679" s="179" t="str">
        <f t="shared" si="848"/>
        <v>DJ$19</v>
      </c>
      <c r="DK679" s="179" t="str">
        <f t="shared" si="848"/>
        <v>DK$19</v>
      </c>
      <c r="DL679" s="179" t="str">
        <f t="shared" ref="DL679" si="849">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50">S$20</f>
        <v>S$16</v>
      </c>
      <c r="T683" s="199" t="str">
        <f t="shared" si="850"/>
        <v>T$16</v>
      </c>
      <c r="U683" s="199" t="str">
        <f t="shared" si="850"/>
        <v>U$16</v>
      </c>
      <c r="V683" s="199" t="str">
        <f t="shared" si="850"/>
        <v>V$16</v>
      </c>
      <c r="W683" s="199" t="str">
        <f t="shared" si="850"/>
        <v>W$16</v>
      </c>
      <c r="X683" s="199" t="str">
        <f t="shared" si="850"/>
        <v>X$16</v>
      </c>
      <c r="Y683" s="199" t="str">
        <f t="shared" si="850"/>
        <v>Y$16</v>
      </c>
      <c r="Z683" s="199" t="str">
        <f t="shared" si="850"/>
        <v>Z$16</v>
      </c>
      <c r="AA683" s="199" t="str">
        <f t="shared" si="850"/>
        <v>AA$16</v>
      </c>
      <c r="AB683" s="199" t="str">
        <f t="shared" si="850"/>
        <v>AB$16</v>
      </c>
      <c r="AC683" s="199" t="str">
        <f t="shared" si="850"/>
        <v>AC$16</v>
      </c>
      <c r="AD683" s="199" t="str">
        <f t="shared" si="850"/>
        <v>AD$16</v>
      </c>
      <c r="AE683" s="199" t="str">
        <f t="shared" si="850"/>
        <v>AE$16</v>
      </c>
      <c r="AF683" s="199" t="str">
        <f t="shared" si="850"/>
        <v>AF$16</v>
      </c>
      <c r="AG683" s="199" t="str">
        <f t="shared" si="850"/>
        <v>AG$16</v>
      </c>
      <c r="AH683" s="199" t="str">
        <f t="shared" si="850"/>
        <v>AH$16</v>
      </c>
      <c r="AI683" s="199" t="str">
        <f t="shared" si="850"/>
        <v>AI$16</v>
      </c>
      <c r="AJ683" s="199" t="str">
        <f t="shared" si="850"/>
        <v>AJ$16</v>
      </c>
      <c r="AK683" s="199" t="str">
        <f t="shared" si="850"/>
        <v>AK$16</v>
      </c>
      <c r="AL683" s="199" t="str">
        <f t="shared" si="850"/>
        <v>AL$16</v>
      </c>
      <c r="AM683" s="199" t="str">
        <f t="shared" si="850"/>
        <v>AM$16</v>
      </c>
      <c r="AN683" s="199" t="str">
        <f t="shared" si="850"/>
        <v>AN$16</v>
      </c>
      <c r="AO683" s="199" t="str">
        <f t="shared" si="850"/>
        <v>AO$16</v>
      </c>
      <c r="AP683" s="199" t="str">
        <f t="shared" si="850"/>
        <v>AP$16</v>
      </c>
      <c r="AQ683" s="199" t="str">
        <f t="shared" si="850"/>
        <v>AQ$16</v>
      </c>
      <c r="AR683" s="199" t="str">
        <f t="shared" si="850"/>
        <v>AR$16</v>
      </c>
      <c r="AS683" s="199" t="str">
        <f t="shared" si="850"/>
        <v>AS$16</v>
      </c>
      <c r="AT683" s="199" t="str">
        <f t="shared" si="850"/>
        <v>AT$16</v>
      </c>
      <c r="AU683" s="199" t="str">
        <f t="shared" si="850"/>
        <v>AU$16</v>
      </c>
      <c r="AV683" s="199" t="str">
        <f t="shared" si="850"/>
        <v>AV$16</v>
      </c>
      <c r="AW683" s="199" t="str">
        <f t="shared" si="850"/>
        <v>AW$16</v>
      </c>
      <c r="AX683" s="199" t="str">
        <f t="shared" si="850"/>
        <v>AX$16</v>
      </c>
      <c r="AY683" s="199" t="str">
        <f t="shared" si="850"/>
        <v>AY$16</v>
      </c>
      <c r="AZ683" s="199" t="str">
        <f t="shared" si="850"/>
        <v>AZ$16</v>
      </c>
      <c r="BA683" s="199" t="str">
        <f t="shared" si="850"/>
        <v>BA$16</v>
      </c>
      <c r="BB683" s="199" t="str">
        <f t="shared" si="850"/>
        <v>BB$16</v>
      </c>
      <c r="BC683" s="199" t="str">
        <f t="shared" si="850"/>
        <v>BC$16</v>
      </c>
      <c r="BD683" s="199" t="str">
        <f t="shared" si="850"/>
        <v>BD$16</v>
      </c>
      <c r="BE683" s="199" t="str">
        <f t="shared" si="850"/>
        <v>BE$16</v>
      </c>
      <c r="BF683" s="199" t="str">
        <f t="shared" si="850"/>
        <v>BF$16</v>
      </c>
      <c r="BG683" s="199" t="str">
        <f t="shared" si="850"/>
        <v>BG$16</v>
      </c>
      <c r="BH683" s="199" t="str">
        <f t="shared" si="850"/>
        <v>BH$16</v>
      </c>
      <c r="BI683" s="199" t="str">
        <f t="shared" si="850"/>
        <v>BI$16</v>
      </c>
      <c r="BJ683" s="199" t="str">
        <f t="shared" si="850"/>
        <v>BJ$16</v>
      </c>
      <c r="BK683" s="199" t="str">
        <f t="shared" si="850"/>
        <v>BK$16</v>
      </c>
      <c r="BL683" s="199" t="str">
        <f t="shared" si="850"/>
        <v>BL$16</v>
      </c>
      <c r="BM683" s="199" t="str">
        <f t="shared" si="850"/>
        <v>BM$16</v>
      </c>
      <c r="BN683" s="199" t="str">
        <f t="shared" si="850"/>
        <v>BN$16</v>
      </c>
      <c r="BO683" s="199" t="str">
        <f t="shared" si="850"/>
        <v>BO$16</v>
      </c>
      <c r="BP683" s="199" t="str">
        <f t="shared" si="850"/>
        <v>BP$16</v>
      </c>
      <c r="BQ683" s="199" t="str">
        <f t="shared" si="850"/>
        <v>BQ$16</v>
      </c>
      <c r="BR683" s="199" t="str">
        <f t="shared" si="850"/>
        <v>BR$16</v>
      </c>
      <c r="BS683" s="199" t="str">
        <f t="shared" si="850"/>
        <v>BS$16</v>
      </c>
      <c r="BT683" s="199" t="str">
        <f t="shared" si="850"/>
        <v>BT$16</v>
      </c>
      <c r="BU683" s="199" t="str">
        <f t="shared" si="850"/>
        <v>BU$16</v>
      </c>
      <c r="BV683" s="199" t="str">
        <f t="shared" si="850"/>
        <v>BV$16</v>
      </c>
      <c r="BW683" s="199" t="str">
        <f t="shared" si="850"/>
        <v>BW$16</v>
      </c>
      <c r="BX683" s="199" t="str">
        <f t="shared" si="850"/>
        <v>BX$16</v>
      </c>
      <c r="BY683" s="199" t="str">
        <f t="shared" si="850"/>
        <v>BY$16</v>
      </c>
      <c r="BZ683" s="199" t="str">
        <f t="shared" si="850"/>
        <v>BZ$16</v>
      </c>
      <c r="CA683" s="199" t="str">
        <f t="shared" si="850"/>
        <v>CA$16</v>
      </c>
      <c r="CB683" s="199" t="str">
        <f t="shared" si="850"/>
        <v>CB$16</v>
      </c>
      <c r="CC683" s="199" t="str">
        <f t="shared" si="850"/>
        <v>CC$16</v>
      </c>
      <c r="CD683" s="199" t="str">
        <f t="shared" si="850"/>
        <v>CD$16</v>
      </c>
      <c r="CE683" s="199" t="str">
        <f t="shared" ref="CE683:CL683" si="851">CE$20</f>
        <v>CE$16</v>
      </c>
      <c r="CF683" s="199" t="str">
        <f t="shared" si="851"/>
        <v>CF$16</v>
      </c>
      <c r="CG683" s="199" t="str">
        <f t="shared" si="851"/>
        <v>CG$16</v>
      </c>
      <c r="CH683" s="199" t="str">
        <f t="shared" si="851"/>
        <v>CH$16</v>
      </c>
      <c r="CI683" s="199" t="str">
        <f t="shared" si="851"/>
        <v>CI$16</v>
      </c>
      <c r="CJ683" s="199" t="str">
        <f t="shared" si="851"/>
        <v>CJ$16</v>
      </c>
      <c r="CK683" s="199" t="str">
        <f t="shared" si="851"/>
        <v>CK$16</v>
      </c>
      <c r="CL683" s="199" t="str">
        <f t="shared" si="851"/>
        <v>CL$16</v>
      </c>
      <c r="CN683" s="176"/>
      <c r="CO683" s="199" t="str">
        <f t="shared" ref="CO683:DL683" si="852">CO$20</f>
        <v>CO$16</v>
      </c>
      <c r="CP683" s="199" t="str">
        <f t="shared" si="852"/>
        <v>CP$16</v>
      </c>
      <c r="CQ683" s="199" t="str">
        <f t="shared" si="852"/>
        <v>CQ$16</v>
      </c>
      <c r="CR683" s="199" t="str">
        <f t="shared" si="852"/>
        <v>CR$16</v>
      </c>
      <c r="CS683" s="199" t="str">
        <f t="shared" si="852"/>
        <v>CS$16</v>
      </c>
      <c r="CT683" s="199" t="str">
        <f t="shared" si="852"/>
        <v>CT$16</v>
      </c>
      <c r="CU683" s="199" t="str">
        <f t="shared" si="852"/>
        <v>CU$16</v>
      </c>
      <c r="CV683" s="199" t="str">
        <f t="shared" si="852"/>
        <v>CV$16</v>
      </c>
      <c r="CW683" s="199" t="str">
        <f t="shared" si="852"/>
        <v>CW$16</v>
      </c>
      <c r="CX683" s="199" t="str">
        <f t="shared" si="852"/>
        <v>CX$16</v>
      </c>
      <c r="CY683" s="199" t="str">
        <f t="shared" si="852"/>
        <v>CY$16</v>
      </c>
      <c r="CZ683" s="199" t="str">
        <f t="shared" si="852"/>
        <v>CZ$16</v>
      </c>
      <c r="DA683" s="199" t="str">
        <f t="shared" si="852"/>
        <v>DA$16</v>
      </c>
      <c r="DB683" s="199" t="str">
        <f t="shared" si="852"/>
        <v>DB$16</v>
      </c>
      <c r="DC683" s="199" t="str">
        <f t="shared" si="852"/>
        <v>DC$16</v>
      </c>
      <c r="DD683" s="199" t="str">
        <f t="shared" si="852"/>
        <v>DD$16</v>
      </c>
      <c r="DE683" s="199" t="str">
        <f t="shared" si="852"/>
        <v>DE$16</v>
      </c>
      <c r="DF683" s="199" t="str">
        <f t="shared" si="852"/>
        <v>DF$16</v>
      </c>
      <c r="DG683" s="199" t="str">
        <f t="shared" si="852"/>
        <v>DG$16</v>
      </c>
      <c r="DH683" s="199" t="str">
        <f t="shared" si="852"/>
        <v>DH$16</v>
      </c>
      <c r="DI683" s="199" t="str">
        <f t="shared" si="852"/>
        <v>DI$16</v>
      </c>
      <c r="DJ683" s="199" t="str">
        <f t="shared" si="852"/>
        <v>DJ$16</v>
      </c>
      <c r="DK683" s="199" t="str">
        <f t="shared" si="852"/>
        <v>DK$16</v>
      </c>
      <c r="DL683" s="199" t="str">
        <f t="shared" si="852"/>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3">ADDRESS(ROW(T680),COLUMN(T680),4)</f>
        <v>T680</v>
      </c>
      <c r="U684" s="199" t="str">
        <f t="shared" si="853"/>
        <v>U680</v>
      </c>
      <c r="V684" s="199" t="str">
        <f t="shared" si="853"/>
        <v>V680</v>
      </c>
      <c r="W684" s="199" t="str">
        <f t="shared" si="853"/>
        <v>W680</v>
      </c>
      <c r="X684" s="199" t="str">
        <f t="shared" si="853"/>
        <v>X680</v>
      </c>
      <c r="Y684" s="199" t="str">
        <f t="shared" si="853"/>
        <v>Y680</v>
      </c>
      <c r="Z684" s="199" t="str">
        <f t="shared" si="853"/>
        <v>Z680</v>
      </c>
      <c r="AA684" s="199" t="str">
        <f t="shared" si="853"/>
        <v>AA680</v>
      </c>
      <c r="AB684" s="199" t="str">
        <f t="shared" si="853"/>
        <v>AB680</v>
      </c>
      <c r="AC684" s="199" t="str">
        <f t="shared" si="853"/>
        <v>AC680</v>
      </c>
      <c r="AD684" s="199" t="str">
        <f t="shared" si="853"/>
        <v>AD680</v>
      </c>
      <c r="AE684" s="199" t="str">
        <f t="shared" si="853"/>
        <v>AE680</v>
      </c>
      <c r="AF684" s="199" t="str">
        <f t="shared" si="853"/>
        <v>AF680</v>
      </c>
      <c r="AG684" s="199" t="str">
        <f t="shared" si="853"/>
        <v>AG680</v>
      </c>
      <c r="AH684" s="199" t="str">
        <f t="shared" si="853"/>
        <v>AH680</v>
      </c>
      <c r="AI684" s="199" t="str">
        <f t="shared" si="853"/>
        <v>AI680</v>
      </c>
      <c r="AJ684" s="199" t="str">
        <f t="shared" si="853"/>
        <v>AJ680</v>
      </c>
      <c r="AK684" s="199" t="str">
        <f t="shared" si="853"/>
        <v>AK680</v>
      </c>
      <c r="AL684" s="199" t="str">
        <f t="shared" si="853"/>
        <v>AL680</v>
      </c>
      <c r="AM684" s="199" t="str">
        <f t="shared" si="853"/>
        <v>AM680</v>
      </c>
      <c r="AN684" s="199" t="str">
        <f t="shared" si="853"/>
        <v>AN680</v>
      </c>
      <c r="AO684" s="199" t="str">
        <f t="shared" si="853"/>
        <v>AO680</v>
      </c>
      <c r="AP684" s="199" t="str">
        <f t="shared" si="853"/>
        <v>AP680</v>
      </c>
      <c r="AQ684" s="199" t="str">
        <f t="shared" si="853"/>
        <v>AQ680</v>
      </c>
      <c r="AR684" s="199" t="str">
        <f t="shared" si="853"/>
        <v>AR680</v>
      </c>
      <c r="AS684" s="199" t="str">
        <f t="shared" si="853"/>
        <v>AS680</v>
      </c>
      <c r="AT684" s="199" t="str">
        <f t="shared" si="853"/>
        <v>AT680</v>
      </c>
      <c r="AU684" s="199" t="str">
        <f t="shared" si="853"/>
        <v>AU680</v>
      </c>
      <c r="AV684" s="199" t="str">
        <f t="shared" si="853"/>
        <v>AV680</v>
      </c>
      <c r="AW684" s="199" t="str">
        <f t="shared" si="853"/>
        <v>AW680</v>
      </c>
      <c r="AX684" s="199" t="str">
        <f t="shared" si="853"/>
        <v>AX680</v>
      </c>
      <c r="AY684" s="199" t="str">
        <f t="shared" si="853"/>
        <v>AY680</v>
      </c>
      <c r="AZ684" s="199" t="str">
        <f t="shared" si="853"/>
        <v>AZ680</v>
      </c>
      <c r="BA684" s="199" t="str">
        <f t="shared" si="853"/>
        <v>BA680</v>
      </c>
      <c r="BB684" s="199" t="str">
        <f t="shared" si="853"/>
        <v>BB680</v>
      </c>
      <c r="BC684" s="199" t="str">
        <f t="shared" si="853"/>
        <v>BC680</v>
      </c>
      <c r="BD684" s="199" t="str">
        <f t="shared" si="853"/>
        <v>BD680</v>
      </c>
      <c r="BE684" s="199" t="str">
        <f t="shared" si="853"/>
        <v>BE680</v>
      </c>
      <c r="BF684" s="199" t="str">
        <f t="shared" si="853"/>
        <v>BF680</v>
      </c>
      <c r="BG684" s="199" t="str">
        <f t="shared" si="853"/>
        <v>BG680</v>
      </c>
      <c r="BH684" s="199" t="str">
        <f t="shared" si="853"/>
        <v>BH680</v>
      </c>
      <c r="BI684" s="199" t="str">
        <f t="shared" si="853"/>
        <v>BI680</v>
      </c>
      <c r="BJ684" s="199" t="str">
        <f t="shared" si="853"/>
        <v>BJ680</v>
      </c>
      <c r="BK684" s="199" t="str">
        <f t="shared" si="853"/>
        <v>BK680</v>
      </c>
      <c r="BL684" s="199" t="str">
        <f t="shared" si="853"/>
        <v>BL680</v>
      </c>
      <c r="BM684" s="199" t="str">
        <f t="shared" si="853"/>
        <v>BM680</v>
      </c>
      <c r="BN684" s="199" t="str">
        <f t="shared" si="853"/>
        <v>BN680</v>
      </c>
      <c r="BO684" s="199" t="str">
        <f t="shared" si="853"/>
        <v>BO680</v>
      </c>
      <c r="BP684" s="199" t="str">
        <f t="shared" si="853"/>
        <v>BP680</v>
      </c>
      <c r="BQ684" s="199" t="str">
        <f t="shared" si="853"/>
        <v>BQ680</v>
      </c>
      <c r="BR684" s="199" t="str">
        <f t="shared" si="853"/>
        <v>BR680</v>
      </c>
      <c r="BS684" s="199" t="str">
        <f t="shared" si="853"/>
        <v>BS680</v>
      </c>
      <c r="BT684" s="199" t="str">
        <f t="shared" si="853"/>
        <v>BT680</v>
      </c>
      <c r="BU684" s="199" t="str">
        <f t="shared" si="853"/>
        <v>BU680</v>
      </c>
      <c r="BV684" s="199" t="str">
        <f t="shared" si="853"/>
        <v>BV680</v>
      </c>
      <c r="BW684" s="199" t="str">
        <f t="shared" si="853"/>
        <v>BW680</v>
      </c>
      <c r="BX684" s="199" t="str">
        <f t="shared" si="853"/>
        <v>BX680</v>
      </c>
      <c r="BY684" s="199" t="str">
        <f t="shared" si="853"/>
        <v>BY680</v>
      </c>
      <c r="BZ684" s="199" t="str">
        <f t="shared" si="853"/>
        <v>BZ680</v>
      </c>
      <c r="CA684" s="199" t="str">
        <f t="shared" si="853"/>
        <v>CA680</v>
      </c>
      <c r="CB684" s="199" t="str">
        <f t="shared" si="853"/>
        <v>CB680</v>
      </c>
      <c r="CC684" s="199" t="str">
        <f t="shared" si="853"/>
        <v>CC680</v>
      </c>
      <c r="CD684" s="199" t="str">
        <f t="shared" si="853"/>
        <v>CD680</v>
      </c>
      <c r="CE684" s="199" t="str">
        <f t="shared" si="853"/>
        <v>CE680</v>
      </c>
      <c r="CF684" s="199" t="str">
        <f t="shared" ref="CF684:CL684" si="854">ADDRESS(ROW(CF680),COLUMN(CF680),4)</f>
        <v>CF680</v>
      </c>
      <c r="CG684" s="199" t="str">
        <f t="shared" si="854"/>
        <v>CG680</v>
      </c>
      <c r="CH684" s="199" t="str">
        <f t="shared" si="854"/>
        <v>CH680</v>
      </c>
      <c r="CI684" s="199" t="str">
        <f t="shared" si="854"/>
        <v>CI680</v>
      </c>
      <c r="CJ684" s="199" t="str">
        <f t="shared" si="854"/>
        <v>CJ680</v>
      </c>
      <c r="CK684" s="199" t="str">
        <f t="shared" si="854"/>
        <v>CK680</v>
      </c>
      <c r="CL684" s="199" t="str">
        <f t="shared" si="854"/>
        <v>CL680</v>
      </c>
      <c r="CN684" s="201"/>
      <c r="CO684" s="199" t="str">
        <f t="shared" ref="CO684:DL684" si="855">CO$21</f>
        <v>CO$17</v>
      </c>
      <c r="CP684" s="199" t="str">
        <f t="shared" si="855"/>
        <v>CP$17</v>
      </c>
      <c r="CQ684" s="199" t="str">
        <f t="shared" si="855"/>
        <v>CQ$17</v>
      </c>
      <c r="CR684" s="199" t="str">
        <f t="shared" si="855"/>
        <v>CR$17</v>
      </c>
      <c r="CS684" s="199" t="str">
        <f t="shared" si="855"/>
        <v>CS$17</v>
      </c>
      <c r="CT684" s="199" t="str">
        <f t="shared" si="855"/>
        <v>CT$17</v>
      </c>
      <c r="CU684" s="199" t="str">
        <f t="shared" si="855"/>
        <v>CU$17</v>
      </c>
      <c r="CV684" s="199" t="str">
        <f t="shared" si="855"/>
        <v>CV$17</v>
      </c>
      <c r="CW684" s="199" t="str">
        <f t="shared" si="855"/>
        <v>CW$17</v>
      </c>
      <c r="CX684" s="199" t="str">
        <f t="shared" si="855"/>
        <v>CX$17</v>
      </c>
      <c r="CY684" s="199" t="str">
        <f t="shared" si="855"/>
        <v>CY$17</v>
      </c>
      <c r="CZ684" s="199" t="str">
        <f t="shared" si="855"/>
        <v>CZ$17</v>
      </c>
      <c r="DA684" s="199" t="str">
        <f t="shared" si="855"/>
        <v>DA$17</v>
      </c>
      <c r="DB684" s="199" t="str">
        <f t="shared" si="855"/>
        <v>DB$17</v>
      </c>
      <c r="DC684" s="199" t="str">
        <f t="shared" si="855"/>
        <v>DC$17</v>
      </c>
      <c r="DD684" s="199" t="str">
        <f t="shared" si="855"/>
        <v>DD$17</v>
      </c>
      <c r="DE684" s="199" t="str">
        <f t="shared" si="855"/>
        <v>DE$17</v>
      </c>
      <c r="DF684" s="199" t="str">
        <f t="shared" si="855"/>
        <v>DF$17</v>
      </c>
      <c r="DG684" s="199" t="str">
        <f t="shared" si="855"/>
        <v>DG$17</v>
      </c>
      <c r="DH684" s="199" t="str">
        <f t="shared" si="855"/>
        <v>DH$17</v>
      </c>
      <c r="DI684" s="199" t="str">
        <f t="shared" si="855"/>
        <v>DI$17</v>
      </c>
      <c r="DJ684" s="199" t="str">
        <f t="shared" si="855"/>
        <v>DJ$17</v>
      </c>
      <c r="DK684" s="199" t="str">
        <f t="shared" si="855"/>
        <v>DK$17</v>
      </c>
      <c r="DL684" s="199" t="str">
        <f t="shared" si="855"/>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6">S$22</f>
        <v>S$18</v>
      </c>
      <c r="T687" s="190" t="str">
        <f t="shared" si="856"/>
        <v>T$18</v>
      </c>
      <c r="U687" s="190" t="str">
        <f t="shared" si="856"/>
        <v>U$18</v>
      </c>
      <c r="V687" s="190" t="str">
        <f t="shared" si="856"/>
        <v>V$18</v>
      </c>
      <c r="W687" s="190" t="str">
        <f t="shared" si="856"/>
        <v>W$18</v>
      </c>
      <c r="X687" s="190" t="str">
        <f t="shared" si="856"/>
        <v>X$18</v>
      </c>
      <c r="Y687" s="190" t="str">
        <f t="shared" si="856"/>
        <v>Y$18</v>
      </c>
      <c r="Z687" s="190" t="str">
        <f t="shared" si="856"/>
        <v>Z$18</v>
      </c>
      <c r="AA687" s="190" t="str">
        <f t="shared" si="856"/>
        <v>AA$18</v>
      </c>
      <c r="AB687" s="190" t="str">
        <f t="shared" si="856"/>
        <v>AB$18</v>
      </c>
      <c r="AC687" s="190" t="str">
        <f t="shared" si="856"/>
        <v>AC$18</v>
      </c>
      <c r="AD687" s="190" t="str">
        <f t="shared" si="856"/>
        <v>AD$18</v>
      </c>
      <c r="AE687" s="190" t="str">
        <f t="shared" si="856"/>
        <v>AE$18</v>
      </c>
      <c r="AF687" s="190" t="str">
        <f t="shared" si="856"/>
        <v>AF$18</v>
      </c>
      <c r="AG687" s="190" t="str">
        <f t="shared" si="856"/>
        <v>AG$18</v>
      </c>
      <c r="AH687" s="190" t="str">
        <f t="shared" si="856"/>
        <v>AH$18</v>
      </c>
      <c r="AI687" s="190" t="str">
        <f t="shared" si="856"/>
        <v>AI$18</v>
      </c>
      <c r="AJ687" s="190" t="str">
        <f t="shared" si="856"/>
        <v>AJ$18</v>
      </c>
      <c r="AK687" s="190" t="str">
        <f t="shared" si="856"/>
        <v>AK$18</v>
      </c>
      <c r="AL687" s="190" t="str">
        <f t="shared" si="856"/>
        <v>AL$18</v>
      </c>
      <c r="AM687" s="190" t="str">
        <f t="shared" si="856"/>
        <v>AM$18</v>
      </c>
      <c r="AN687" s="190" t="str">
        <f t="shared" si="856"/>
        <v>AN$18</v>
      </c>
      <c r="AO687" s="190" t="str">
        <f t="shared" si="856"/>
        <v>AO$18</v>
      </c>
      <c r="AP687" s="190" t="str">
        <f t="shared" si="856"/>
        <v>AP$18</v>
      </c>
      <c r="AQ687" s="190" t="str">
        <f t="shared" si="856"/>
        <v>AQ$18</v>
      </c>
      <c r="AR687" s="190" t="str">
        <f t="shared" si="856"/>
        <v>AR$18</v>
      </c>
      <c r="AS687" s="190" t="str">
        <f t="shared" si="856"/>
        <v>AS$18</v>
      </c>
      <c r="AT687" s="190" t="str">
        <f t="shared" si="856"/>
        <v>AT$18</v>
      </c>
      <c r="AU687" s="190" t="str">
        <f t="shared" si="856"/>
        <v>AU$18</v>
      </c>
      <c r="AV687" s="190" t="str">
        <f t="shared" si="856"/>
        <v>AV$18</v>
      </c>
      <c r="AW687" s="190" t="str">
        <f t="shared" si="856"/>
        <v>AW$18</v>
      </c>
      <c r="AX687" s="190" t="str">
        <f t="shared" si="856"/>
        <v>AX$18</v>
      </c>
      <c r="AY687" s="190" t="str">
        <f t="shared" si="856"/>
        <v>AY$18</v>
      </c>
      <c r="AZ687" s="190" t="str">
        <f t="shared" si="856"/>
        <v>AZ$18</v>
      </c>
      <c r="BA687" s="190" t="str">
        <f t="shared" si="856"/>
        <v>BA$18</v>
      </c>
      <c r="BB687" s="190" t="str">
        <f t="shared" si="856"/>
        <v>BB$18</v>
      </c>
      <c r="BC687" s="190" t="str">
        <f t="shared" si="856"/>
        <v>BC$18</v>
      </c>
      <c r="BD687" s="190" t="str">
        <f t="shared" si="856"/>
        <v>BD$18</v>
      </c>
      <c r="BE687" s="190" t="str">
        <f t="shared" si="856"/>
        <v>BE$18</v>
      </c>
      <c r="BF687" s="190" t="str">
        <f t="shared" si="856"/>
        <v>BF$18</v>
      </c>
      <c r="BG687" s="190" t="str">
        <f t="shared" si="856"/>
        <v>BG$18</v>
      </c>
      <c r="BH687" s="190" t="str">
        <f t="shared" si="856"/>
        <v>BH$18</v>
      </c>
      <c r="BI687" s="190" t="str">
        <f t="shared" si="856"/>
        <v>BI$18</v>
      </c>
      <c r="BJ687" s="190" t="str">
        <f t="shared" si="856"/>
        <v>BJ$18</v>
      </c>
      <c r="BK687" s="190" t="str">
        <f t="shared" si="856"/>
        <v>BK$18</v>
      </c>
      <c r="BL687" s="190" t="str">
        <f t="shared" si="856"/>
        <v>BL$18</v>
      </c>
      <c r="BM687" s="190" t="str">
        <f t="shared" si="856"/>
        <v>BM$18</v>
      </c>
      <c r="BN687" s="190" t="str">
        <f t="shared" si="856"/>
        <v>BN$18</v>
      </c>
      <c r="BO687" s="190" t="str">
        <f t="shared" si="856"/>
        <v>BO$18</v>
      </c>
      <c r="BP687" s="190" t="str">
        <f t="shared" si="856"/>
        <v>BP$18</v>
      </c>
      <c r="BQ687" s="190" t="str">
        <f t="shared" si="856"/>
        <v>BQ$18</v>
      </c>
      <c r="BR687" s="190" t="str">
        <f t="shared" si="856"/>
        <v>BR$18</v>
      </c>
      <c r="BS687" s="190" t="str">
        <f t="shared" si="856"/>
        <v>BS$18</v>
      </c>
      <c r="BT687" s="190" t="str">
        <f t="shared" si="856"/>
        <v>BT$18</v>
      </c>
      <c r="BU687" s="190" t="str">
        <f t="shared" si="856"/>
        <v>BU$18</v>
      </c>
      <c r="BV687" s="190" t="str">
        <f t="shared" si="856"/>
        <v>BV$18</v>
      </c>
      <c r="BW687" s="190" t="str">
        <f t="shared" si="856"/>
        <v>BW$18</v>
      </c>
      <c r="BX687" s="190" t="str">
        <f t="shared" si="856"/>
        <v>BX$18</v>
      </c>
      <c r="BY687" s="190" t="str">
        <f t="shared" si="856"/>
        <v>BY$18</v>
      </c>
      <c r="BZ687" s="190" t="str">
        <f t="shared" si="856"/>
        <v>BZ$18</v>
      </c>
      <c r="CA687" s="190" t="str">
        <f t="shared" si="856"/>
        <v>CA$18</v>
      </c>
      <c r="CB687" s="190" t="str">
        <f t="shared" si="856"/>
        <v>CB$18</v>
      </c>
      <c r="CC687" s="190" t="str">
        <f t="shared" si="856"/>
        <v>CC$18</v>
      </c>
      <c r="CD687" s="190" t="str">
        <f t="shared" si="856"/>
        <v>CD$18</v>
      </c>
      <c r="CE687" s="190" t="str">
        <f t="shared" ref="CE687:CL687" si="857">CE$22</f>
        <v>CE$18</v>
      </c>
      <c r="CF687" s="190" t="str">
        <f t="shared" si="857"/>
        <v>CF$18</v>
      </c>
      <c r="CG687" s="190" t="str">
        <f t="shared" si="857"/>
        <v>CG$18</v>
      </c>
      <c r="CH687" s="190" t="str">
        <f t="shared" si="857"/>
        <v>CH$18</v>
      </c>
      <c r="CI687" s="190" t="str">
        <f t="shared" si="857"/>
        <v>CI$18</v>
      </c>
      <c r="CJ687" s="190" t="str">
        <f t="shared" si="857"/>
        <v>CJ$18</v>
      </c>
      <c r="CK687" s="190" t="str">
        <f t="shared" si="857"/>
        <v>CK$18</v>
      </c>
      <c r="CL687" s="190" t="str">
        <f t="shared" si="857"/>
        <v>CL$18</v>
      </c>
      <c r="CN687" s="201"/>
      <c r="CO687" s="190" t="str">
        <f t="shared" ref="CO687:DL687" si="858">CO$22</f>
        <v>CO$18</v>
      </c>
      <c r="CP687" s="190" t="str">
        <f t="shared" si="858"/>
        <v>CP$18</v>
      </c>
      <c r="CQ687" s="190" t="str">
        <f t="shared" si="858"/>
        <v>CQ$18</v>
      </c>
      <c r="CR687" s="190" t="str">
        <f t="shared" si="858"/>
        <v>CR$18</v>
      </c>
      <c r="CS687" s="190" t="str">
        <f t="shared" si="858"/>
        <v>CS$18</v>
      </c>
      <c r="CT687" s="190" t="str">
        <f t="shared" si="858"/>
        <v>CT$18</v>
      </c>
      <c r="CU687" s="190" t="str">
        <f t="shared" si="858"/>
        <v>CU$18</v>
      </c>
      <c r="CV687" s="190" t="str">
        <f t="shared" si="858"/>
        <v>CV$18</v>
      </c>
      <c r="CW687" s="190" t="str">
        <f t="shared" si="858"/>
        <v>CW$18</v>
      </c>
      <c r="CX687" s="190" t="str">
        <f t="shared" si="858"/>
        <v>CX$18</v>
      </c>
      <c r="CY687" s="190" t="str">
        <f t="shared" si="858"/>
        <v>CY$18</v>
      </c>
      <c r="CZ687" s="190" t="str">
        <f t="shared" si="858"/>
        <v>CZ$18</v>
      </c>
      <c r="DA687" s="190" t="str">
        <f t="shared" si="858"/>
        <v>DA$18</v>
      </c>
      <c r="DB687" s="190" t="str">
        <f t="shared" si="858"/>
        <v>DB$18</v>
      </c>
      <c r="DC687" s="190" t="str">
        <f t="shared" si="858"/>
        <v>DC$18</v>
      </c>
      <c r="DD687" s="190" t="str">
        <f t="shared" si="858"/>
        <v>DD$18</v>
      </c>
      <c r="DE687" s="190" t="str">
        <f t="shared" si="858"/>
        <v>DE$18</v>
      </c>
      <c r="DF687" s="190" t="str">
        <f t="shared" si="858"/>
        <v>DF$18</v>
      </c>
      <c r="DG687" s="190" t="str">
        <f t="shared" si="858"/>
        <v>DG$18</v>
      </c>
      <c r="DH687" s="190" t="str">
        <f t="shared" si="858"/>
        <v>DH$18</v>
      </c>
      <c r="DI687" s="190" t="str">
        <f t="shared" si="858"/>
        <v>DI$18</v>
      </c>
      <c r="DJ687" s="190" t="str">
        <f t="shared" si="858"/>
        <v>DJ$18</v>
      </c>
      <c r="DK687" s="190" t="str">
        <f t="shared" si="858"/>
        <v>DK$18</v>
      </c>
      <c r="DL687" s="190" t="str">
        <f t="shared" si="858"/>
        <v>DL$18</v>
      </c>
    </row>
    <row r="688" spans="1:116" x14ac:dyDescent="0.4">
      <c r="A688" s="174"/>
      <c r="E688" s="8"/>
      <c r="G688" s="175" t="s">
        <v>464</v>
      </c>
      <c r="H688" s="200"/>
      <c r="I688" s="201"/>
      <c r="J688" s="201"/>
      <c r="K688" s="202"/>
      <c r="L688" s="202"/>
      <c r="M688" s="202"/>
      <c r="N688" s="202"/>
      <c r="O688" s="202"/>
      <c r="P688" s="202"/>
      <c r="R688" s="202"/>
      <c r="S688" s="190" t="str">
        <f t="shared" ref="S688:CD688" si="859">S$23</f>
        <v>S$19</v>
      </c>
      <c r="T688" s="190" t="str">
        <f t="shared" si="859"/>
        <v>T$19</v>
      </c>
      <c r="U688" s="190" t="str">
        <f t="shared" si="859"/>
        <v>U$19</v>
      </c>
      <c r="V688" s="190" t="str">
        <f t="shared" si="859"/>
        <v>V$19</v>
      </c>
      <c r="W688" s="190" t="str">
        <f t="shared" si="859"/>
        <v>W$19</v>
      </c>
      <c r="X688" s="190" t="str">
        <f t="shared" si="859"/>
        <v>X$19</v>
      </c>
      <c r="Y688" s="190" t="str">
        <f t="shared" si="859"/>
        <v>Y$19</v>
      </c>
      <c r="Z688" s="190" t="str">
        <f t="shared" si="859"/>
        <v>Z$19</v>
      </c>
      <c r="AA688" s="190" t="str">
        <f t="shared" si="859"/>
        <v>AA$19</v>
      </c>
      <c r="AB688" s="190" t="str">
        <f t="shared" si="859"/>
        <v>AB$19</v>
      </c>
      <c r="AC688" s="190" t="str">
        <f t="shared" si="859"/>
        <v>AC$19</v>
      </c>
      <c r="AD688" s="190" t="str">
        <f t="shared" si="859"/>
        <v>AD$19</v>
      </c>
      <c r="AE688" s="190" t="str">
        <f t="shared" si="859"/>
        <v>AE$19</v>
      </c>
      <c r="AF688" s="190" t="str">
        <f t="shared" si="859"/>
        <v>AF$19</v>
      </c>
      <c r="AG688" s="190" t="str">
        <f t="shared" si="859"/>
        <v>AG$19</v>
      </c>
      <c r="AH688" s="190" t="str">
        <f t="shared" si="859"/>
        <v>AH$19</v>
      </c>
      <c r="AI688" s="190" t="str">
        <f t="shared" si="859"/>
        <v>AI$19</v>
      </c>
      <c r="AJ688" s="190" t="str">
        <f t="shared" si="859"/>
        <v>AJ$19</v>
      </c>
      <c r="AK688" s="190" t="str">
        <f t="shared" si="859"/>
        <v>AK$19</v>
      </c>
      <c r="AL688" s="190" t="str">
        <f t="shared" si="859"/>
        <v>AL$19</v>
      </c>
      <c r="AM688" s="190" t="str">
        <f t="shared" si="859"/>
        <v>AM$19</v>
      </c>
      <c r="AN688" s="190" t="str">
        <f t="shared" si="859"/>
        <v>AN$19</v>
      </c>
      <c r="AO688" s="190" t="str">
        <f t="shared" si="859"/>
        <v>AO$19</v>
      </c>
      <c r="AP688" s="190" t="str">
        <f t="shared" si="859"/>
        <v>AP$19</v>
      </c>
      <c r="AQ688" s="190" t="str">
        <f t="shared" si="859"/>
        <v>AQ$19</v>
      </c>
      <c r="AR688" s="190" t="str">
        <f t="shared" si="859"/>
        <v>AR$19</v>
      </c>
      <c r="AS688" s="190" t="str">
        <f t="shared" si="859"/>
        <v>AS$19</v>
      </c>
      <c r="AT688" s="190" t="str">
        <f t="shared" si="859"/>
        <v>AT$19</v>
      </c>
      <c r="AU688" s="190" t="str">
        <f t="shared" si="859"/>
        <v>AU$19</v>
      </c>
      <c r="AV688" s="190" t="str">
        <f t="shared" si="859"/>
        <v>AV$19</v>
      </c>
      <c r="AW688" s="190" t="str">
        <f t="shared" si="859"/>
        <v>AW$19</v>
      </c>
      <c r="AX688" s="190" t="str">
        <f t="shared" si="859"/>
        <v>AX$19</v>
      </c>
      <c r="AY688" s="190" t="str">
        <f t="shared" si="859"/>
        <v>AY$19</v>
      </c>
      <c r="AZ688" s="190" t="str">
        <f t="shared" si="859"/>
        <v>AZ$19</v>
      </c>
      <c r="BA688" s="190" t="str">
        <f t="shared" si="859"/>
        <v>BA$19</v>
      </c>
      <c r="BB688" s="190" t="str">
        <f t="shared" si="859"/>
        <v>BB$19</v>
      </c>
      <c r="BC688" s="190" t="str">
        <f t="shared" si="859"/>
        <v>BC$19</v>
      </c>
      <c r="BD688" s="190" t="str">
        <f t="shared" si="859"/>
        <v>BD$19</v>
      </c>
      <c r="BE688" s="190" t="str">
        <f t="shared" si="859"/>
        <v>BE$19</v>
      </c>
      <c r="BF688" s="190" t="str">
        <f t="shared" si="859"/>
        <v>BF$19</v>
      </c>
      <c r="BG688" s="190" t="str">
        <f t="shared" si="859"/>
        <v>BG$19</v>
      </c>
      <c r="BH688" s="190" t="str">
        <f t="shared" si="859"/>
        <v>BH$19</v>
      </c>
      <c r="BI688" s="190" t="str">
        <f t="shared" si="859"/>
        <v>BI$19</v>
      </c>
      <c r="BJ688" s="190" t="str">
        <f t="shared" si="859"/>
        <v>BJ$19</v>
      </c>
      <c r="BK688" s="190" t="str">
        <f t="shared" si="859"/>
        <v>BK$19</v>
      </c>
      <c r="BL688" s="190" t="str">
        <f t="shared" si="859"/>
        <v>BL$19</v>
      </c>
      <c r="BM688" s="190" t="str">
        <f t="shared" si="859"/>
        <v>BM$19</v>
      </c>
      <c r="BN688" s="190" t="str">
        <f t="shared" si="859"/>
        <v>BN$19</v>
      </c>
      <c r="BO688" s="190" t="str">
        <f t="shared" si="859"/>
        <v>BO$19</v>
      </c>
      <c r="BP688" s="190" t="str">
        <f t="shared" si="859"/>
        <v>BP$19</v>
      </c>
      <c r="BQ688" s="190" t="str">
        <f t="shared" si="859"/>
        <v>BQ$19</v>
      </c>
      <c r="BR688" s="190" t="str">
        <f t="shared" si="859"/>
        <v>BR$19</v>
      </c>
      <c r="BS688" s="190" t="str">
        <f t="shared" si="859"/>
        <v>BS$19</v>
      </c>
      <c r="BT688" s="190" t="str">
        <f t="shared" si="859"/>
        <v>BT$19</v>
      </c>
      <c r="BU688" s="190" t="str">
        <f t="shared" si="859"/>
        <v>BU$19</v>
      </c>
      <c r="BV688" s="190" t="str">
        <f t="shared" si="859"/>
        <v>BV$19</v>
      </c>
      <c r="BW688" s="190" t="str">
        <f t="shared" si="859"/>
        <v>BW$19</v>
      </c>
      <c r="BX688" s="190" t="str">
        <f t="shared" si="859"/>
        <v>BX$19</v>
      </c>
      <c r="BY688" s="190" t="str">
        <f t="shared" si="859"/>
        <v>BY$19</v>
      </c>
      <c r="BZ688" s="190" t="str">
        <f t="shared" si="859"/>
        <v>BZ$19</v>
      </c>
      <c r="CA688" s="190" t="str">
        <f t="shared" si="859"/>
        <v>CA$19</v>
      </c>
      <c r="CB688" s="190" t="str">
        <f t="shared" si="859"/>
        <v>CB$19</v>
      </c>
      <c r="CC688" s="190" t="str">
        <f t="shared" si="859"/>
        <v>CC$19</v>
      </c>
      <c r="CD688" s="190" t="str">
        <f t="shared" si="859"/>
        <v>CD$19</v>
      </c>
      <c r="CE688" s="190" t="str">
        <f t="shared" ref="CE688:CL688" si="860">CE$23</f>
        <v>CE$19</v>
      </c>
      <c r="CF688" s="190" t="str">
        <f t="shared" si="860"/>
        <v>CF$19</v>
      </c>
      <c r="CG688" s="190" t="str">
        <f t="shared" si="860"/>
        <v>CG$19</v>
      </c>
      <c r="CH688" s="190" t="str">
        <f t="shared" si="860"/>
        <v>CH$19</v>
      </c>
      <c r="CI688" s="190" t="str">
        <f t="shared" si="860"/>
        <v>CI$19</v>
      </c>
      <c r="CJ688" s="190" t="str">
        <f t="shared" si="860"/>
        <v>CJ$19</v>
      </c>
      <c r="CK688" s="190" t="str">
        <f t="shared" si="860"/>
        <v>CK$19</v>
      </c>
      <c r="CL688" s="190" t="str">
        <f t="shared" si="860"/>
        <v>CL$19</v>
      </c>
      <c r="CN688" s="201"/>
      <c r="CO688" s="190" t="str">
        <f t="shared" ref="CO688:DL688" si="861">CO$23</f>
        <v>CO$19</v>
      </c>
      <c r="CP688" s="190" t="str">
        <f t="shared" si="861"/>
        <v>CP$19</v>
      </c>
      <c r="CQ688" s="190" t="str">
        <f t="shared" si="861"/>
        <v>CQ$19</v>
      </c>
      <c r="CR688" s="190" t="str">
        <f t="shared" si="861"/>
        <v>CR$19</v>
      </c>
      <c r="CS688" s="190" t="str">
        <f t="shared" si="861"/>
        <v>CS$19</v>
      </c>
      <c r="CT688" s="190" t="str">
        <f t="shared" si="861"/>
        <v>CT$19</v>
      </c>
      <c r="CU688" s="190" t="str">
        <f t="shared" si="861"/>
        <v>CU$19</v>
      </c>
      <c r="CV688" s="190" t="str">
        <f t="shared" si="861"/>
        <v>CV$19</v>
      </c>
      <c r="CW688" s="190" t="str">
        <f t="shared" si="861"/>
        <v>CW$19</v>
      </c>
      <c r="CX688" s="190" t="str">
        <f t="shared" si="861"/>
        <v>CX$19</v>
      </c>
      <c r="CY688" s="190" t="str">
        <f t="shared" si="861"/>
        <v>CY$19</v>
      </c>
      <c r="CZ688" s="190" t="str">
        <f t="shared" si="861"/>
        <v>CZ$19</v>
      </c>
      <c r="DA688" s="190" t="str">
        <f t="shared" si="861"/>
        <v>DA$19</v>
      </c>
      <c r="DB688" s="190" t="str">
        <f t="shared" si="861"/>
        <v>DB$19</v>
      </c>
      <c r="DC688" s="190" t="str">
        <f t="shared" si="861"/>
        <v>DC$19</v>
      </c>
      <c r="DD688" s="190" t="str">
        <f t="shared" si="861"/>
        <v>DD$19</v>
      </c>
      <c r="DE688" s="190" t="str">
        <f t="shared" si="861"/>
        <v>DE$19</v>
      </c>
      <c r="DF688" s="190" t="str">
        <f t="shared" si="861"/>
        <v>DF$19</v>
      </c>
      <c r="DG688" s="190" t="str">
        <f t="shared" si="861"/>
        <v>DG$19</v>
      </c>
      <c r="DH688" s="190" t="str">
        <f t="shared" si="861"/>
        <v>DH$19</v>
      </c>
      <c r="DI688" s="190" t="str">
        <f t="shared" si="861"/>
        <v>DI$19</v>
      </c>
      <c r="DJ688" s="190" t="str">
        <f t="shared" si="861"/>
        <v>DJ$19</v>
      </c>
      <c r="DK688" s="190" t="str">
        <f t="shared" si="861"/>
        <v>DK$19</v>
      </c>
      <c r="DL688" s="190" t="str">
        <f t="shared" si="861"/>
        <v>DL$19</v>
      </c>
    </row>
    <row r="689" spans="1:116" x14ac:dyDescent="0.4">
      <c r="A689" s="48" t="s">
        <v>218</v>
      </c>
      <c r="B689" s="31" t="s">
        <v>81</v>
      </c>
      <c r="C689" s="31"/>
      <c r="D689" t="s">
        <v>761</v>
      </c>
      <c r="E689" s="8" t="str">
        <f t="shared" ref="E689:E710" si="862">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3">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2"/>
        <v>691 ASSETSALE-PV</v>
      </c>
      <c r="G691" s="145" t="str">
        <f>"# of "&amp;G711&amp;"s constructed"</f>
        <v># of Units constructed</v>
      </c>
      <c r="H691" s="12"/>
      <c r="I691" s="60"/>
      <c r="J691" s="60"/>
      <c r="K691" s="15">
        <f t="shared" ref="K691:P691" ca="1" si="864">SUMIF($3:$3,K$2,691:691)</f>
        <v>140</v>
      </c>
      <c r="L691" s="15">
        <f t="shared" ca="1" si="864"/>
        <v>0</v>
      </c>
      <c r="M691" s="15">
        <f t="shared" ca="1" si="864"/>
        <v>0</v>
      </c>
      <c r="N691" s="15">
        <f t="shared" ca="1" si="864"/>
        <v>0</v>
      </c>
      <c r="O691" s="15">
        <f t="shared" ca="1" si="864"/>
        <v>0</v>
      </c>
      <c r="P691" s="15">
        <f t="shared" ca="1" si="864"/>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5">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6">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7">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7"/>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7"/>
        <v>696 ASSETSALE-PV</v>
      </c>
      <c r="G696" s="158" t="s">
        <v>71</v>
      </c>
      <c r="H696" s="27"/>
      <c r="I696" s="78"/>
      <c r="J696" s="78"/>
      <c r="K696" s="24">
        <v>0</v>
      </c>
      <c r="L696" s="24">
        <f ca="1">K700</f>
        <v>14000000</v>
      </c>
      <c r="M696" s="24">
        <f t="shared" ref="M696:P696" ca="1" si="868">L703</f>
        <v>28000000</v>
      </c>
      <c r="N696" s="24">
        <f t="shared" ca="1" si="868"/>
        <v>0</v>
      </c>
      <c r="O696" s="24">
        <f t="shared" ca="1" si="868"/>
        <v>0</v>
      </c>
      <c r="P696" s="24">
        <f t="shared" ca="1" si="868"/>
        <v>0</v>
      </c>
      <c r="R696" s="33"/>
      <c r="S696" s="33"/>
      <c r="T696" s="24">
        <f ca="1">S700</f>
        <v>2000000</v>
      </c>
      <c r="U696" s="24">
        <f t="shared" ref="U696:X696" ca="1" si="869">T700</f>
        <v>4000000</v>
      </c>
      <c r="V696" s="24">
        <f t="shared" ca="1" si="869"/>
        <v>6000000</v>
      </c>
      <c r="W696" s="24">
        <f t="shared" ca="1" si="869"/>
        <v>8000000</v>
      </c>
      <c r="X696" s="24">
        <f t="shared" ca="1" si="869"/>
        <v>10000000</v>
      </c>
      <c r="Y696" s="24">
        <f t="shared" ref="Y696:CJ696" ca="1" si="870">X700</f>
        <v>12000000</v>
      </c>
      <c r="Z696" s="24">
        <f t="shared" ca="1" si="870"/>
        <v>14000000</v>
      </c>
      <c r="AA696" s="24">
        <f t="shared" ca="1" si="870"/>
        <v>14000000</v>
      </c>
      <c r="AB696" s="24">
        <f t="shared" ca="1" si="870"/>
        <v>14000000</v>
      </c>
      <c r="AC696" s="24">
        <f t="shared" ca="1" si="870"/>
        <v>14000000</v>
      </c>
      <c r="AD696" s="24">
        <f t="shared" ca="1" si="870"/>
        <v>14000000</v>
      </c>
      <c r="AE696" s="24">
        <f t="shared" ca="1" si="870"/>
        <v>14000000</v>
      </c>
      <c r="AF696" s="24">
        <f t="shared" ca="1" si="870"/>
        <v>12000000</v>
      </c>
      <c r="AG696" s="24">
        <f t="shared" ca="1" si="870"/>
        <v>10000000</v>
      </c>
      <c r="AH696" s="24">
        <f t="shared" ca="1" si="870"/>
        <v>8000000</v>
      </c>
      <c r="AI696" s="24">
        <f t="shared" ca="1" si="870"/>
        <v>6000000</v>
      </c>
      <c r="AJ696" s="24">
        <f t="shared" ca="1" si="870"/>
        <v>4000000</v>
      </c>
      <c r="AK696" s="24">
        <f t="shared" ca="1" si="870"/>
        <v>2000000</v>
      </c>
      <c r="AL696" s="24">
        <f t="shared" ca="1" si="870"/>
        <v>0</v>
      </c>
      <c r="AM696" s="24">
        <f t="shared" ca="1" si="870"/>
        <v>0</v>
      </c>
      <c r="AN696" s="24">
        <f t="shared" ca="1" si="870"/>
        <v>0</v>
      </c>
      <c r="AO696" s="24">
        <f t="shared" ca="1" si="870"/>
        <v>0</v>
      </c>
      <c r="AP696" s="24">
        <f t="shared" ca="1" si="870"/>
        <v>0</v>
      </c>
      <c r="AQ696" s="24">
        <f t="shared" ca="1" si="870"/>
        <v>0</v>
      </c>
      <c r="AR696" s="24">
        <f t="shared" ca="1" si="870"/>
        <v>0</v>
      </c>
      <c r="AS696" s="24">
        <f t="shared" ca="1" si="870"/>
        <v>0</v>
      </c>
      <c r="AT696" s="24">
        <f t="shared" ca="1" si="870"/>
        <v>0</v>
      </c>
      <c r="AU696" s="24">
        <f t="shared" ca="1" si="870"/>
        <v>0</v>
      </c>
      <c r="AV696" s="24">
        <f t="shared" ca="1" si="870"/>
        <v>0</v>
      </c>
      <c r="AW696" s="24">
        <f t="shared" ca="1" si="870"/>
        <v>0</v>
      </c>
      <c r="AX696" s="24">
        <f t="shared" ca="1" si="870"/>
        <v>0</v>
      </c>
      <c r="AY696" s="24">
        <f t="shared" ca="1" si="870"/>
        <v>0</v>
      </c>
      <c r="AZ696" s="24">
        <f t="shared" ca="1" si="870"/>
        <v>0</v>
      </c>
      <c r="BA696" s="24">
        <f t="shared" ca="1" si="870"/>
        <v>0</v>
      </c>
      <c r="BB696" s="24">
        <f t="shared" ca="1" si="870"/>
        <v>0</v>
      </c>
      <c r="BC696" s="24">
        <f t="shared" ca="1" si="870"/>
        <v>0</v>
      </c>
      <c r="BD696" s="24">
        <f t="shared" ca="1" si="870"/>
        <v>0</v>
      </c>
      <c r="BE696" s="24">
        <f t="shared" ca="1" si="870"/>
        <v>0</v>
      </c>
      <c r="BF696" s="24">
        <f t="shared" ca="1" si="870"/>
        <v>0</v>
      </c>
      <c r="BG696" s="24">
        <f t="shared" ca="1" si="870"/>
        <v>0</v>
      </c>
      <c r="BH696" s="24">
        <f t="shared" ca="1" si="870"/>
        <v>0</v>
      </c>
      <c r="BI696" s="24">
        <f t="shared" ca="1" si="870"/>
        <v>0</v>
      </c>
      <c r="BJ696" s="24">
        <f t="shared" ca="1" si="870"/>
        <v>0</v>
      </c>
      <c r="BK696" s="24">
        <f t="shared" ca="1" si="870"/>
        <v>0</v>
      </c>
      <c r="BL696" s="24">
        <f t="shared" ca="1" si="870"/>
        <v>0</v>
      </c>
      <c r="BM696" s="24">
        <f t="shared" ca="1" si="870"/>
        <v>0</v>
      </c>
      <c r="BN696" s="24">
        <f t="shared" ca="1" si="870"/>
        <v>0</v>
      </c>
      <c r="BO696" s="24">
        <f t="shared" ca="1" si="870"/>
        <v>0</v>
      </c>
      <c r="BP696" s="24">
        <f t="shared" ca="1" si="870"/>
        <v>0</v>
      </c>
      <c r="BQ696" s="24">
        <f t="shared" ca="1" si="870"/>
        <v>0</v>
      </c>
      <c r="BR696" s="24">
        <f t="shared" ca="1" si="870"/>
        <v>0</v>
      </c>
      <c r="BS696" s="24">
        <f t="shared" ca="1" si="870"/>
        <v>0</v>
      </c>
      <c r="BT696" s="24">
        <f t="shared" ca="1" si="870"/>
        <v>0</v>
      </c>
      <c r="BU696" s="24">
        <f t="shared" ca="1" si="870"/>
        <v>0</v>
      </c>
      <c r="BV696" s="24">
        <f t="shared" ca="1" si="870"/>
        <v>0</v>
      </c>
      <c r="BW696" s="24">
        <f t="shared" ca="1" si="870"/>
        <v>0</v>
      </c>
      <c r="BX696" s="24">
        <f t="shared" ca="1" si="870"/>
        <v>0</v>
      </c>
      <c r="BY696" s="24">
        <f t="shared" ca="1" si="870"/>
        <v>0</v>
      </c>
      <c r="BZ696" s="24">
        <f t="shared" ca="1" si="870"/>
        <v>0</v>
      </c>
      <c r="CA696" s="24">
        <f t="shared" ca="1" si="870"/>
        <v>0</v>
      </c>
      <c r="CB696" s="24">
        <f t="shared" ca="1" si="870"/>
        <v>0</v>
      </c>
      <c r="CC696" s="24">
        <f t="shared" ca="1" si="870"/>
        <v>0</v>
      </c>
      <c r="CD696" s="24">
        <f t="shared" ca="1" si="870"/>
        <v>0</v>
      </c>
      <c r="CE696" s="24">
        <f t="shared" ca="1" si="870"/>
        <v>0</v>
      </c>
      <c r="CF696" s="24">
        <f t="shared" ca="1" si="870"/>
        <v>0</v>
      </c>
      <c r="CG696" s="24">
        <f t="shared" ca="1" si="870"/>
        <v>0</v>
      </c>
      <c r="CH696" s="24">
        <f t="shared" ca="1" si="870"/>
        <v>0</v>
      </c>
      <c r="CI696" s="24">
        <f t="shared" ca="1" si="870"/>
        <v>0</v>
      </c>
      <c r="CJ696" s="24">
        <f t="shared" ca="1" si="870"/>
        <v>0</v>
      </c>
      <c r="CK696" s="24">
        <f t="shared" ref="CK696:CL696" ca="1" si="871">CJ700</f>
        <v>0</v>
      </c>
      <c r="CL696" s="24">
        <f t="shared" ca="1" si="871"/>
        <v>0</v>
      </c>
      <c r="CN696" s="24">
        <f>CM700</f>
        <v>0</v>
      </c>
      <c r="CO696" s="24" t="e">
        <f t="shared" ref="CO696:DL696" ca="1" si="872">CN700</f>
        <v>#REF!</v>
      </c>
      <c r="CP696" s="24" t="e">
        <f t="shared" ca="1" si="872"/>
        <v>#N/A</v>
      </c>
      <c r="CQ696" s="24" t="e">
        <f t="shared" ca="1" si="872"/>
        <v>#N/A</v>
      </c>
      <c r="CR696" s="24" t="e">
        <f t="shared" ca="1" si="872"/>
        <v>#N/A</v>
      </c>
      <c r="CS696" s="24" t="e">
        <f t="shared" ca="1" si="872"/>
        <v>#N/A</v>
      </c>
      <c r="CT696" s="24" t="e">
        <f t="shared" ca="1" si="872"/>
        <v>#N/A</v>
      </c>
      <c r="CU696" s="24" t="e">
        <f t="shared" ca="1" si="872"/>
        <v>#N/A</v>
      </c>
      <c r="CV696" s="24" t="e">
        <f t="shared" ca="1" si="872"/>
        <v>#N/A</v>
      </c>
      <c r="CW696" s="24" t="e">
        <f t="shared" ca="1" si="872"/>
        <v>#N/A</v>
      </c>
      <c r="CX696" s="24" t="e">
        <f t="shared" ca="1" si="872"/>
        <v>#N/A</v>
      </c>
      <c r="CY696" s="24" t="e">
        <f t="shared" ca="1" si="872"/>
        <v>#N/A</v>
      </c>
      <c r="CZ696" s="24" t="e">
        <f t="shared" ca="1" si="872"/>
        <v>#N/A</v>
      </c>
      <c r="DA696" s="24" t="e">
        <f t="shared" ca="1" si="872"/>
        <v>#N/A</v>
      </c>
      <c r="DB696" s="24" t="e">
        <f t="shared" ca="1" si="872"/>
        <v>#N/A</v>
      </c>
      <c r="DC696" s="24" t="e">
        <f t="shared" ca="1" si="872"/>
        <v>#N/A</v>
      </c>
      <c r="DD696" s="24" t="e">
        <f t="shared" ca="1" si="872"/>
        <v>#N/A</v>
      </c>
      <c r="DE696" s="24" t="e">
        <f t="shared" ca="1" si="872"/>
        <v>#N/A</v>
      </c>
      <c r="DF696" s="24" t="e">
        <f t="shared" ca="1" si="872"/>
        <v>#N/A</v>
      </c>
      <c r="DG696" s="24" t="e">
        <f t="shared" ca="1" si="872"/>
        <v>#N/A</v>
      </c>
      <c r="DH696" s="24" t="e">
        <f t="shared" ca="1" si="872"/>
        <v>#N/A</v>
      </c>
      <c r="DI696" s="24" t="e">
        <f t="shared" ca="1" si="872"/>
        <v>#N/A</v>
      </c>
      <c r="DJ696" s="24" t="e">
        <f t="shared" ca="1" si="872"/>
        <v>#N/A</v>
      </c>
      <c r="DK696" s="24" t="e">
        <f t="shared" ca="1" si="872"/>
        <v>#N/A</v>
      </c>
      <c r="DL696" s="24" t="e">
        <f t="shared" ca="1" si="872"/>
        <v>#N/A</v>
      </c>
    </row>
    <row r="697" spans="1:116" x14ac:dyDescent="0.4">
      <c r="D697" t="s">
        <v>761</v>
      </c>
      <c r="E697" s="8" t="str">
        <f t="shared" si="867"/>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7"/>
        <v>698 ASSETSALE-PV</v>
      </c>
      <c r="G698" s="158" t="str">
        <f>PROPER(G711&amp;"s constructed")</f>
        <v>Units Constructed</v>
      </c>
      <c r="H698" s="27"/>
      <c r="I698" s="78"/>
      <c r="J698" s="78"/>
      <c r="K698" s="24">
        <f t="shared" ref="K698:P699" ca="1" si="873">SUMIF($3:$3,K$2,698:698)</f>
        <v>14000000</v>
      </c>
      <c r="L698" s="24">
        <f t="shared" ca="1" si="873"/>
        <v>0</v>
      </c>
      <c r="M698" s="24">
        <f t="shared" ca="1" si="873"/>
        <v>0</v>
      </c>
      <c r="N698" s="24">
        <f t="shared" ca="1" si="873"/>
        <v>0</v>
      </c>
      <c r="O698" s="24">
        <f t="shared" ca="1" si="873"/>
        <v>0</v>
      </c>
      <c r="P698" s="24">
        <f t="shared" ca="1" si="873"/>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7"/>
        <v>699 ASSETSALE-PV</v>
      </c>
      <c r="G699" s="158" t="str">
        <f>PROPER(G711)&amp;"s sold"</f>
        <v>Units sold</v>
      </c>
      <c r="H699" s="27"/>
      <c r="I699" s="78"/>
      <c r="J699" s="78"/>
      <c r="K699" s="24">
        <f t="shared" ca="1" si="873"/>
        <v>0</v>
      </c>
      <c r="L699" s="24">
        <f t="shared" ca="1" si="873"/>
        <v>-14000000</v>
      </c>
      <c r="M699" s="24">
        <f t="shared" ca="1" si="873"/>
        <v>0</v>
      </c>
      <c r="N699" s="24">
        <f t="shared" ca="1" si="873"/>
        <v>0</v>
      </c>
      <c r="O699" s="24">
        <f t="shared" ca="1" si="873"/>
        <v>0</v>
      </c>
      <c r="P699" s="24">
        <f t="shared" ca="1" si="873"/>
        <v>0</v>
      </c>
      <c r="R699" s="33"/>
      <c r="S699" s="251">
        <f t="shared" ref="S699:W699" ca="1" si="874">OFFSET(S697,0,-$H698)*S693</f>
        <v>0</v>
      </c>
      <c r="T699" s="251">
        <f t="shared" ca="1" si="874"/>
        <v>0</v>
      </c>
      <c r="U699" s="251">
        <f t="shared" ca="1" si="874"/>
        <v>0</v>
      </c>
      <c r="V699" s="251">
        <f t="shared" ca="1" si="874"/>
        <v>0</v>
      </c>
      <c r="W699" s="251">
        <f t="shared" ca="1" si="874"/>
        <v>0</v>
      </c>
      <c r="X699" s="251">
        <f ca="1">OFFSET(X697,0,-$H698)*X693</f>
        <v>0</v>
      </c>
      <c r="Y699" s="251">
        <f t="shared" ref="Y699:CJ699" ca="1" si="875">OFFSET(Y697,0,-$H698)*Y693</f>
        <v>0</v>
      </c>
      <c r="Z699" s="251">
        <f t="shared" ca="1" si="875"/>
        <v>0</v>
      </c>
      <c r="AA699" s="251">
        <f t="shared" ca="1" si="875"/>
        <v>0</v>
      </c>
      <c r="AB699" s="251">
        <f t="shared" ca="1" si="875"/>
        <v>0</v>
      </c>
      <c r="AC699" s="251">
        <f t="shared" ca="1" si="875"/>
        <v>0</v>
      </c>
      <c r="AD699" s="251">
        <f t="shared" ca="1" si="875"/>
        <v>0</v>
      </c>
      <c r="AE699" s="251">
        <f t="shared" ca="1" si="875"/>
        <v>-2000000</v>
      </c>
      <c r="AF699" s="251">
        <f t="shared" ca="1" si="875"/>
        <v>-2000000</v>
      </c>
      <c r="AG699" s="251">
        <f t="shared" ca="1" si="875"/>
        <v>-2000000</v>
      </c>
      <c r="AH699" s="251">
        <f t="shared" ca="1" si="875"/>
        <v>-2000000</v>
      </c>
      <c r="AI699" s="251">
        <f t="shared" ca="1" si="875"/>
        <v>-2000000</v>
      </c>
      <c r="AJ699" s="251">
        <f t="shared" ca="1" si="875"/>
        <v>-2000000</v>
      </c>
      <c r="AK699" s="251">
        <f t="shared" ca="1" si="875"/>
        <v>-2000000</v>
      </c>
      <c r="AL699" s="251">
        <f t="shared" ca="1" si="875"/>
        <v>0</v>
      </c>
      <c r="AM699" s="251">
        <f t="shared" ca="1" si="875"/>
        <v>0</v>
      </c>
      <c r="AN699" s="251">
        <f t="shared" ca="1" si="875"/>
        <v>0</v>
      </c>
      <c r="AO699" s="251">
        <f t="shared" ca="1" si="875"/>
        <v>0</v>
      </c>
      <c r="AP699" s="251">
        <f t="shared" ca="1" si="875"/>
        <v>0</v>
      </c>
      <c r="AQ699" s="251">
        <f t="shared" ca="1" si="875"/>
        <v>0</v>
      </c>
      <c r="AR699" s="251">
        <f t="shared" ca="1" si="875"/>
        <v>0</v>
      </c>
      <c r="AS699" s="251">
        <f t="shared" ca="1" si="875"/>
        <v>0</v>
      </c>
      <c r="AT699" s="251">
        <f t="shared" ca="1" si="875"/>
        <v>0</v>
      </c>
      <c r="AU699" s="251">
        <f t="shared" ca="1" si="875"/>
        <v>0</v>
      </c>
      <c r="AV699" s="251">
        <f t="shared" ca="1" si="875"/>
        <v>0</v>
      </c>
      <c r="AW699" s="251">
        <f t="shared" ca="1" si="875"/>
        <v>0</v>
      </c>
      <c r="AX699" s="251">
        <f t="shared" ca="1" si="875"/>
        <v>0</v>
      </c>
      <c r="AY699" s="251">
        <f t="shared" ca="1" si="875"/>
        <v>0</v>
      </c>
      <c r="AZ699" s="251">
        <f t="shared" ca="1" si="875"/>
        <v>0</v>
      </c>
      <c r="BA699" s="251">
        <f t="shared" ca="1" si="875"/>
        <v>0</v>
      </c>
      <c r="BB699" s="251">
        <f t="shared" ca="1" si="875"/>
        <v>0</v>
      </c>
      <c r="BC699" s="251">
        <f t="shared" ca="1" si="875"/>
        <v>0</v>
      </c>
      <c r="BD699" s="251">
        <f t="shared" ca="1" si="875"/>
        <v>0</v>
      </c>
      <c r="BE699" s="251">
        <f t="shared" ca="1" si="875"/>
        <v>0</v>
      </c>
      <c r="BF699" s="251">
        <f t="shared" ca="1" si="875"/>
        <v>0</v>
      </c>
      <c r="BG699" s="251">
        <f t="shared" ca="1" si="875"/>
        <v>0</v>
      </c>
      <c r="BH699" s="251">
        <f t="shared" ca="1" si="875"/>
        <v>0</v>
      </c>
      <c r="BI699" s="251">
        <f t="shared" ca="1" si="875"/>
        <v>0</v>
      </c>
      <c r="BJ699" s="251">
        <f t="shared" ca="1" si="875"/>
        <v>0</v>
      </c>
      <c r="BK699" s="251">
        <f t="shared" ca="1" si="875"/>
        <v>0</v>
      </c>
      <c r="BL699" s="251">
        <f t="shared" ca="1" si="875"/>
        <v>0</v>
      </c>
      <c r="BM699" s="251">
        <f t="shared" ca="1" si="875"/>
        <v>0</v>
      </c>
      <c r="BN699" s="251">
        <f t="shared" ca="1" si="875"/>
        <v>0</v>
      </c>
      <c r="BO699" s="251">
        <f t="shared" ca="1" si="875"/>
        <v>0</v>
      </c>
      <c r="BP699" s="251">
        <f t="shared" ca="1" si="875"/>
        <v>0</v>
      </c>
      <c r="BQ699" s="251">
        <f t="shared" ca="1" si="875"/>
        <v>0</v>
      </c>
      <c r="BR699" s="251">
        <f t="shared" ca="1" si="875"/>
        <v>0</v>
      </c>
      <c r="BS699" s="251">
        <f t="shared" ca="1" si="875"/>
        <v>0</v>
      </c>
      <c r="BT699" s="251">
        <f t="shared" ca="1" si="875"/>
        <v>0</v>
      </c>
      <c r="BU699" s="251">
        <f t="shared" ca="1" si="875"/>
        <v>0</v>
      </c>
      <c r="BV699" s="251">
        <f t="shared" ca="1" si="875"/>
        <v>0</v>
      </c>
      <c r="BW699" s="251">
        <f t="shared" ca="1" si="875"/>
        <v>0</v>
      </c>
      <c r="BX699" s="251">
        <f t="shared" ca="1" si="875"/>
        <v>0</v>
      </c>
      <c r="BY699" s="251">
        <f t="shared" ca="1" si="875"/>
        <v>0</v>
      </c>
      <c r="BZ699" s="251">
        <f t="shared" ca="1" si="875"/>
        <v>0</v>
      </c>
      <c r="CA699" s="251">
        <f t="shared" ca="1" si="875"/>
        <v>0</v>
      </c>
      <c r="CB699" s="251">
        <f t="shared" ca="1" si="875"/>
        <v>0</v>
      </c>
      <c r="CC699" s="251">
        <f t="shared" ca="1" si="875"/>
        <v>0</v>
      </c>
      <c r="CD699" s="251">
        <f t="shared" ca="1" si="875"/>
        <v>0</v>
      </c>
      <c r="CE699" s="251">
        <f t="shared" ca="1" si="875"/>
        <v>0</v>
      </c>
      <c r="CF699" s="251">
        <f t="shared" ca="1" si="875"/>
        <v>0</v>
      </c>
      <c r="CG699" s="251">
        <f t="shared" ca="1" si="875"/>
        <v>0</v>
      </c>
      <c r="CH699" s="251">
        <f t="shared" ca="1" si="875"/>
        <v>0</v>
      </c>
      <c r="CI699" s="251">
        <f t="shared" ca="1" si="875"/>
        <v>0</v>
      </c>
      <c r="CJ699" s="251">
        <f t="shared" ca="1" si="875"/>
        <v>0</v>
      </c>
      <c r="CK699" s="251">
        <f t="shared" ref="CK699:CL699" ca="1" si="876">OFFSET(CK697,0,-$H698)*CK693</f>
        <v>0</v>
      </c>
      <c r="CL699" s="251">
        <f t="shared" ca="1" si="876"/>
        <v>0</v>
      </c>
      <c r="CN699" s="251" t="e">
        <f t="shared" ref="CN699" ca="1" si="877">OFFSET(CN697,0,-$H698)*CN693</f>
        <v>#N/A</v>
      </c>
      <c r="CO699" s="251" t="e">
        <f t="shared" ref="CO699" ca="1" si="878">OFFSET(CO697,0,-$H698)*CO693</f>
        <v>#N/A</v>
      </c>
      <c r="CP699" s="251" t="e">
        <f t="shared" ref="CP699" ca="1" si="879">OFFSET(CP697,0,-$H698)*CP693</f>
        <v>#N/A</v>
      </c>
      <c r="CQ699" s="251" t="e">
        <f t="shared" ref="CQ699" ca="1" si="880">OFFSET(CQ697,0,-$H698)*CQ693</f>
        <v>#N/A</v>
      </c>
      <c r="CR699" s="251" t="e">
        <f t="shared" ref="CR699" ca="1" si="881">OFFSET(CR697,0,-$H698)*CR693</f>
        <v>#N/A</v>
      </c>
      <c r="CS699" s="251" t="e">
        <f t="shared" ref="CS699" ca="1" si="882">OFFSET(CS697,0,-$H698)*CS693</f>
        <v>#N/A</v>
      </c>
      <c r="CT699" s="251" t="e">
        <f t="shared" ref="CT699" ca="1" si="883">OFFSET(CT697,0,-$H698)*CT693</f>
        <v>#N/A</v>
      </c>
      <c r="CU699" s="251" t="e">
        <f t="shared" ref="CU699" ca="1" si="884">OFFSET(CU697,0,-$H698)*CU693</f>
        <v>#N/A</v>
      </c>
      <c r="CV699" s="251" t="e">
        <f t="shared" ref="CV699" ca="1" si="885">OFFSET(CV697,0,-$H698)*CV693</f>
        <v>#N/A</v>
      </c>
      <c r="CW699" s="251" t="e">
        <f t="shared" ref="CW699" ca="1" si="886">OFFSET(CW697,0,-$H698)*CW693</f>
        <v>#N/A</v>
      </c>
      <c r="CX699" s="251" t="e">
        <f t="shared" ref="CX699" ca="1" si="887">OFFSET(CX697,0,-$H698)*CX693</f>
        <v>#N/A</v>
      </c>
      <c r="CY699" s="251" t="e">
        <f t="shared" ref="CY699" ca="1" si="888">OFFSET(CY697,0,-$H698)*CY693</f>
        <v>#N/A</v>
      </c>
      <c r="CZ699" s="251" t="e">
        <f t="shared" ref="CZ699" ca="1" si="889">OFFSET(CZ697,0,-$H698)*CZ693</f>
        <v>#N/A</v>
      </c>
      <c r="DA699" s="251" t="e">
        <f t="shared" ref="DA699" ca="1" si="890">OFFSET(DA697,0,-$H698)*DA693</f>
        <v>#N/A</v>
      </c>
      <c r="DB699" s="251" t="e">
        <f t="shared" ref="DB699" ca="1" si="891">OFFSET(DB697,0,-$H698)*DB693</f>
        <v>#N/A</v>
      </c>
      <c r="DC699" s="251" t="e">
        <f t="shared" ref="DC699" ca="1" si="892">OFFSET(DC697,0,-$H698)*DC693</f>
        <v>#N/A</v>
      </c>
      <c r="DD699" s="251" t="e">
        <f t="shared" ref="DD699" ca="1" si="893">OFFSET(DD697,0,-$H698)*DD693</f>
        <v>#N/A</v>
      </c>
      <c r="DE699" s="251" t="e">
        <f t="shared" ref="DE699" ca="1" si="894">OFFSET(DE697,0,-$H698)*DE693</f>
        <v>#N/A</v>
      </c>
      <c r="DF699" s="251" t="e">
        <f t="shared" ref="DF699" ca="1" si="895">OFFSET(DF697,0,-$H698)*DF693</f>
        <v>#N/A</v>
      </c>
      <c r="DG699" s="251" t="e">
        <f t="shared" ref="DG699" ca="1" si="896">OFFSET(DG697,0,-$H698)*DG693</f>
        <v>#N/A</v>
      </c>
      <c r="DH699" s="251" t="e">
        <f t="shared" ref="DH699" ca="1" si="897">OFFSET(DH697,0,-$H698)*DH693</f>
        <v>#N/A</v>
      </c>
      <c r="DI699" s="251" t="e">
        <f t="shared" ref="DI699" ca="1" si="898">OFFSET(DI697,0,-$H698)*DI693</f>
        <v>#N/A</v>
      </c>
      <c r="DJ699" s="251" t="e">
        <f t="shared" ref="DJ699" ca="1" si="899">OFFSET(DJ697,0,-$H698)*DJ693</f>
        <v>#N/A</v>
      </c>
      <c r="DK699" s="251" t="e">
        <f t="shared" ref="DK699" ca="1" si="900">OFFSET(DK697,0,-$H698)*DK693</f>
        <v>#N/A</v>
      </c>
      <c r="DL699" s="251" t="e">
        <f t="shared" ref="DL699" ca="1" si="901">OFFSET(DL697,0,-$H698)*DL693</f>
        <v>#N/A</v>
      </c>
    </row>
    <row r="700" spans="1:116" x14ac:dyDescent="0.4">
      <c r="C700" t="s">
        <v>240</v>
      </c>
      <c r="D700" t="s">
        <v>761</v>
      </c>
      <c r="E700" s="8" t="str">
        <f t="shared" si="867"/>
        <v>700 ASSETSALE-PV</v>
      </c>
      <c r="G700" s="126" t="str">
        <f>"Net fixed assets - "&amp;SUBSTITUTE(G710,":","")</f>
        <v>Net fixed assets - (Primary label)</v>
      </c>
      <c r="H700" s="27"/>
      <c r="I700" s="78"/>
      <c r="J700" s="78"/>
      <c r="K700" s="118">
        <f t="shared" ref="K700:P700" ca="1" si="902">SUMIF($4:$4,K$2,700:700)</f>
        <v>14000000</v>
      </c>
      <c r="L700" s="118">
        <f t="shared" ca="1" si="902"/>
        <v>0</v>
      </c>
      <c r="M700" s="118">
        <f t="shared" ca="1" si="902"/>
        <v>0</v>
      </c>
      <c r="N700" s="118">
        <f t="shared" ca="1" si="902"/>
        <v>0</v>
      </c>
      <c r="O700" s="118">
        <f t="shared" ca="1" si="902"/>
        <v>0</v>
      </c>
      <c r="P700" s="118">
        <f t="shared" ca="1" si="902"/>
        <v>0</v>
      </c>
      <c r="R700" s="33"/>
      <c r="S700" s="118">
        <f ca="1">SUM(S698:S699,S696)</f>
        <v>2000000</v>
      </c>
      <c r="T700" s="118">
        <f t="shared" ref="T700:CE700" ca="1" si="903">SUM(T698:T699,T696)</f>
        <v>4000000</v>
      </c>
      <c r="U700" s="118">
        <f t="shared" ca="1" si="903"/>
        <v>6000000</v>
      </c>
      <c r="V700" s="118">
        <f t="shared" ca="1" si="903"/>
        <v>8000000</v>
      </c>
      <c r="W700" s="118">
        <f t="shared" ca="1" si="903"/>
        <v>10000000</v>
      </c>
      <c r="X700" s="118">
        <f t="shared" ca="1" si="903"/>
        <v>12000000</v>
      </c>
      <c r="Y700" s="118">
        <f t="shared" ca="1" si="903"/>
        <v>14000000</v>
      </c>
      <c r="Z700" s="118">
        <f t="shared" ca="1" si="903"/>
        <v>14000000</v>
      </c>
      <c r="AA700" s="118">
        <f t="shared" ca="1" si="903"/>
        <v>14000000</v>
      </c>
      <c r="AB700" s="118">
        <f t="shared" ca="1" si="903"/>
        <v>14000000</v>
      </c>
      <c r="AC700" s="118">
        <f t="shared" ca="1" si="903"/>
        <v>14000000</v>
      </c>
      <c r="AD700" s="118">
        <f t="shared" ca="1" si="903"/>
        <v>14000000</v>
      </c>
      <c r="AE700" s="118">
        <f t="shared" ca="1" si="903"/>
        <v>12000000</v>
      </c>
      <c r="AF700" s="118">
        <f t="shared" ca="1" si="903"/>
        <v>10000000</v>
      </c>
      <c r="AG700" s="118">
        <f t="shared" ca="1" si="903"/>
        <v>8000000</v>
      </c>
      <c r="AH700" s="118">
        <f t="shared" ca="1" si="903"/>
        <v>6000000</v>
      </c>
      <c r="AI700" s="118">
        <f t="shared" ca="1" si="903"/>
        <v>4000000</v>
      </c>
      <c r="AJ700" s="118">
        <f t="shared" ca="1" si="903"/>
        <v>2000000</v>
      </c>
      <c r="AK700" s="118">
        <f t="shared" ca="1" si="903"/>
        <v>0</v>
      </c>
      <c r="AL700" s="118">
        <f t="shared" ca="1" si="903"/>
        <v>0</v>
      </c>
      <c r="AM700" s="118">
        <f t="shared" ca="1" si="903"/>
        <v>0</v>
      </c>
      <c r="AN700" s="118">
        <f t="shared" ca="1" si="903"/>
        <v>0</v>
      </c>
      <c r="AO700" s="118">
        <f t="shared" ca="1" si="903"/>
        <v>0</v>
      </c>
      <c r="AP700" s="118">
        <f t="shared" ca="1" si="903"/>
        <v>0</v>
      </c>
      <c r="AQ700" s="118">
        <f t="shared" ca="1" si="903"/>
        <v>0</v>
      </c>
      <c r="AR700" s="118">
        <f t="shared" ca="1" si="903"/>
        <v>0</v>
      </c>
      <c r="AS700" s="118">
        <f t="shared" ca="1" si="903"/>
        <v>0</v>
      </c>
      <c r="AT700" s="118">
        <f t="shared" ca="1" si="903"/>
        <v>0</v>
      </c>
      <c r="AU700" s="118">
        <f t="shared" ca="1" si="903"/>
        <v>0</v>
      </c>
      <c r="AV700" s="118">
        <f t="shared" ca="1" si="903"/>
        <v>0</v>
      </c>
      <c r="AW700" s="118">
        <f t="shared" ca="1" si="903"/>
        <v>0</v>
      </c>
      <c r="AX700" s="118">
        <f t="shared" ca="1" si="903"/>
        <v>0</v>
      </c>
      <c r="AY700" s="118">
        <f t="shared" ca="1" si="903"/>
        <v>0</v>
      </c>
      <c r="AZ700" s="118">
        <f t="shared" ca="1" si="903"/>
        <v>0</v>
      </c>
      <c r="BA700" s="118">
        <f t="shared" ca="1" si="903"/>
        <v>0</v>
      </c>
      <c r="BB700" s="118">
        <f t="shared" ca="1" si="903"/>
        <v>0</v>
      </c>
      <c r="BC700" s="118">
        <f t="shared" ca="1" si="903"/>
        <v>0</v>
      </c>
      <c r="BD700" s="118">
        <f t="shared" ca="1" si="903"/>
        <v>0</v>
      </c>
      <c r="BE700" s="118">
        <f t="shared" ca="1" si="903"/>
        <v>0</v>
      </c>
      <c r="BF700" s="118">
        <f t="shared" ca="1" si="903"/>
        <v>0</v>
      </c>
      <c r="BG700" s="118">
        <f t="shared" ca="1" si="903"/>
        <v>0</v>
      </c>
      <c r="BH700" s="118">
        <f t="shared" ca="1" si="903"/>
        <v>0</v>
      </c>
      <c r="BI700" s="118">
        <f t="shared" ca="1" si="903"/>
        <v>0</v>
      </c>
      <c r="BJ700" s="118">
        <f t="shared" ca="1" si="903"/>
        <v>0</v>
      </c>
      <c r="BK700" s="118">
        <f t="shared" ca="1" si="903"/>
        <v>0</v>
      </c>
      <c r="BL700" s="118">
        <f t="shared" ca="1" si="903"/>
        <v>0</v>
      </c>
      <c r="BM700" s="118">
        <f t="shared" ca="1" si="903"/>
        <v>0</v>
      </c>
      <c r="BN700" s="118">
        <f t="shared" ca="1" si="903"/>
        <v>0</v>
      </c>
      <c r="BO700" s="118">
        <f t="shared" ca="1" si="903"/>
        <v>0</v>
      </c>
      <c r="BP700" s="118">
        <f t="shared" ca="1" si="903"/>
        <v>0</v>
      </c>
      <c r="BQ700" s="118">
        <f t="shared" ca="1" si="903"/>
        <v>0</v>
      </c>
      <c r="BR700" s="118">
        <f t="shared" ca="1" si="903"/>
        <v>0</v>
      </c>
      <c r="BS700" s="118">
        <f t="shared" ca="1" si="903"/>
        <v>0</v>
      </c>
      <c r="BT700" s="118">
        <f t="shared" ca="1" si="903"/>
        <v>0</v>
      </c>
      <c r="BU700" s="118">
        <f t="shared" ca="1" si="903"/>
        <v>0</v>
      </c>
      <c r="BV700" s="118">
        <f t="shared" ca="1" si="903"/>
        <v>0</v>
      </c>
      <c r="BW700" s="118">
        <f t="shared" ca="1" si="903"/>
        <v>0</v>
      </c>
      <c r="BX700" s="118">
        <f t="shared" ca="1" si="903"/>
        <v>0</v>
      </c>
      <c r="BY700" s="118">
        <f t="shared" ca="1" si="903"/>
        <v>0</v>
      </c>
      <c r="BZ700" s="118">
        <f t="shared" ca="1" si="903"/>
        <v>0</v>
      </c>
      <c r="CA700" s="118">
        <f t="shared" ca="1" si="903"/>
        <v>0</v>
      </c>
      <c r="CB700" s="118">
        <f t="shared" ca="1" si="903"/>
        <v>0</v>
      </c>
      <c r="CC700" s="118">
        <f t="shared" ca="1" si="903"/>
        <v>0</v>
      </c>
      <c r="CD700" s="118">
        <f t="shared" ca="1" si="903"/>
        <v>0</v>
      </c>
      <c r="CE700" s="118">
        <f t="shared" ca="1" si="903"/>
        <v>0</v>
      </c>
      <c r="CF700" s="118">
        <f t="shared" ref="CF700:CL700" ca="1" si="904">SUM(CF698:CF699,CF696)</f>
        <v>0</v>
      </c>
      <c r="CG700" s="118">
        <f t="shared" ca="1" si="904"/>
        <v>0</v>
      </c>
      <c r="CH700" s="118">
        <f t="shared" ca="1" si="904"/>
        <v>0</v>
      </c>
      <c r="CI700" s="118">
        <f t="shared" ca="1" si="904"/>
        <v>0</v>
      </c>
      <c r="CJ700" s="118">
        <f t="shared" ca="1" si="904"/>
        <v>0</v>
      </c>
      <c r="CK700" s="118">
        <f t="shared" ca="1" si="904"/>
        <v>0</v>
      </c>
      <c r="CL700" s="118">
        <f t="shared" ca="1" si="904"/>
        <v>0</v>
      </c>
      <c r="CN700" s="118" t="e">
        <f t="shared" ref="CN700" ca="1" si="905">SUM(CN698:CN699,CN696)</f>
        <v>#REF!</v>
      </c>
      <c r="CO700" s="118" t="e">
        <f t="shared" ref="CO700" ca="1" si="906">SUM(CO698:CO699,CO696)</f>
        <v>#N/A</v>
      </c>
      <c r="CP700" s="118" t="e">
        <f t="shared" ref="CP700" ca="1" si="907">SUM(CP698:CP699,CP696)</f>
        <v>#N/A</v>
      </c>
      <c r="CQ700" s="118" t="e">
        <f t="shared" ref="CQ700" ca="1" si="908">SUM(CQ698:CQ699,CQ696)</f>
        <v>#N/A</v>
      </c>
      <c r="CR700" s="118" t="e">
        <f t="shared" ref="CR700" ca="1" si="909">SUM(CR698:CR699,CR696)</f>
        <v>#N/A</v>
      </c>
      <c r="CS700" s="118" t="e">
        <f t="shared" ref="CS700" ca="1" si="910">SUM(CS698:CS699,CS696)</f>
        <v>#N/A</v>
      </c>
      <c r="CT700" s="118" t="e">
        <f t="shared" ref="CT700" ca="1" si="911">SUM(CT698:CT699,CT696)</f>
        <v>#N/A</v>
      </c>
      <c r="CU700" s="118" t="e">
        <f t="shared" ref="CU700" ca="1" si="912">SUM(CU698:CU699,CU696)</f>
        <v>#N/A</v>
      </c>
      <c r="CV700" s="118" t="e">
        <f t="shared" ref="CV700" ca="1" si="913">SUM(CV698:CV699,CV696)</f>
        <v>#N/A</v>
      </c>
      <c r="CW700" s="118" t="e">
        <f t="shared" ref="CW700" ca="1" si="914">SUM(CW698:CW699,CW696)</f>
        <v>#N/A</v>
      </c>
      <c r="CX700" s="118" t="e">
        <f t="shared" ref="CX700" ca="1" si="915">SUM(CX698:CX699,CX696)</f>
        <v>#N/A</v>
      </c>
      <c r="CY700" s="118" t="e">
        <f t="shared" ref="CY700" ca="1" si="916">SUM(CY698:CY699,CY696)</f>
        <v>#N/A</v>
      </c>
      <c r="CZ700" s="118" t="e">
        <f t="shared" ref="CZ700" ca="1" si="917">SUM(CZ698:CZ699,CZ696)</f>
        <v>#N/A</v>
      </c>
      <c r="DA700" s="118" t="e">
        <f t="shared" ref="DA700" ca="1" si="918">SUM(DA698:DA699,DA696)</f>
        <v>#N/A</v>
      </c>
      <c r="DB700" s="118" t="e">
        <f t="shared" ref="DB700" ca="1" si="919">SUM(DB698:DB699,DB696)</f>
        <v>#N/A</v>
      </c>
      <c r="DC700" s="118" t="e">
        <f t="shared" ref="DC700" ca="1" si="920">SUM(DC698:DC699,DC696)</f>
        <v>#N/A</v>
      </c>
      <c r="DD700" s="118" t="e">
        <f t="shared" ref="DD700" ca="1" si="921">SUM(DD698:DD699,DD696)</f>
        <v>#N/A</v>
      </c>
      <c r="DE700" s="118" t="e">
        <f t="shared" ref="DE700" ca="1" si="922">SUM(DE698:DE699,DE696)</f>
        <v>#N/A</v>
      </c>
      <c r="DF700" s="118" t="e">
        <f t="shared" ref="DF700" ca="1" si="923">SUM(DF698:DF699,DF696)</f>
        <v>#N/A</v>
      </c>
      <c r="DG700" s="118" t="e">
        <f t="shared" ref="DG700" ca="1" si="924">SUM(DG698:DG699,DG696)</f>
        <v>#N/A</v>
      </c>
      <c r="DH700" s="118" t="e">
        <f t="shared" ref="DH700" ca="1" si="925">SUM(DH698:DH699,DH696)</f>
        <v>#N/A</v>
      </c>
      <c r="DI700" s="118" t="e">
        <f t="shared" ref="DI700" ca="1" si="926">SUM(DI698:DI699,DI696)</f>
        <v>#N/A</v>
      </c>
      <c r="DJ700" s="118" t="e">
        <f t="shared" ref="DJ700" ca="1" si="927">SUM(DJ698:DJ699,DJ696)</f>
        <v>#N/A</v>
      </c>
      <c r="DK700" s="118" t="e">
        <f t="shared" ref="DK700" ca="1" si="928">SUM(DK698:DK699,DK696)</f>
        <v>#N/A</v>
      </c>
      <c r="DL700" s="118" t="e">
        <f t="shared" ref="DL700" ca="1" si="929">SUM(DL698:DL699,DL696)</f>
        <v>#N/A</v>
      </c>
    </row>
    <row r="701" spans="1:116" x14ac:dyDescent="0.4">
      <c r="D701" t="s">
        <v>761</v>
      </c>
      <c r="E701" s="8" t="str">
        <f t="shared" si="867"/>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7"/>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30">SUMIF($3:$3,K$2,703:703)</f>
        <v>0</v>
      </c>
      <c r="L703" s="33">
        <f t="shared" ca="1" si="930"/>
        <v>28000000</v>
      </c>
      <c r="M703" s="33">
        <f t="shared" ca="1" si="930"/>
        <v>0</v>
      </c>
      <c r="N703" s="33">
        <f t="shared" ca="1" si="930"/>
        <v>0</v>
      </c>
      <c r="O703" s="33">
        <f t="shared" ca="1" si="930"/>
        <v>0</v>
      </c>
      <c r="P703" s="33">
        <f t="shared" ca="1" si="930"/>
        <v>0</v>
      </c>
      <c r="R703" s="33"/>
      <c r="S703" s="33">
        <f ca="1">-S702*S693</f>
        <v>0</v>
      </c>
      <c r="T703" s="33">
        <f t="shared" ref="T703:CE703" ca="1" si="931">-T702*T693</f>
        <v>0</v>
      </c>
      <c r="U703" s="33">
        <f t="shared" ca="1" si="931"/>
        <v>0</v>
      </c>
      <c r="V703" s="33">
        <f t="shared" ca="1" si="931"/>
        <v>0</v>
      </c>
      <c r="W703" s="33">
        <f t="shared" ca="1" si="931"/>
        <v>0</v>
      </c>
      <c r="X703" s="33">
        <f t="shared" ca="1" si="931"/>
        <v>0</v>
      </c>
      <c r="Y703" s="33">
        <f t="shared" ca="1" si="931"/>
        <v>0</v>
      </c>
      <c r="Z703" s="33">
        <f t="shared" ca="1" si="931"/>
        <v>0</v>
      </c>
      <c r="AA703" s="33">
        <f t="shared" ca="1" si="931"/>
        <v>0</v>
      </c>
      <c r="AB703" s="33">
        <f t="shared" ca="1" si="931"/>
        <v>0</v>
      </c>
      <c r="AC703" s="33">
        <f t="shared" ca="1" si="931"/>
        <v>0</v>
      </c>
      <c r="AD703" s="33">
        <f t="shared" ca="1" si="931"/>
        <v>0</v>
      </c>
      <c r="AE703" s="33">
        <f t="shared" ca="1" si="931"/>
        <v>4000000</v>
      </c>
      <c r="AF703" s="33">
        <f t="shared" ca="1" si="931"/>
        <v>4000000</v>
      </c>
      <c r="AG703" s="33">
        <f t="shared" ca="1" si="931"/>
        <v>4000000</v>
      </c>
      <c r="AH703" s="33">
        <f t="shared" ca="1" si="931"/>
        <v>4000000</v>
      </c>
      <c r="AI703" s="33">
        <f t="shared" ca="1" si="931"/>
        <v>4000000</v>
      </c>
      <c r="AJ703" s="33">
        <f t="shared" ca="1" si="931"/>
        <v>4000000</v>
      </c>
      <c r="AK703" s="33">
        <f t="shared" ca="1" si="931"/>
        <v>4000000</v>
      </c>
      <c r="AL703" s="33">
        <f t="shared" ca="1" si="931"/>
        <v>0</v>
      </c>
      <c r="AM703" s="33">
        <f t="shared" ca="1" si="931"/>
        <v>0</v>
      </c>
      <c r="AN703" s="33">
        <f t="shared" ca="1" si="931"/>
        <v>0</v>
      </c>
      <c r="AO703" s="33">
        <f t="shared" ca="1" si="931"/>
        <v>0</v>
      </c>
      <c r="AP703" s="33">
        <f t="shared" ca="1" si="931"/>
        <v>0</v>
      </c>
      <c r="AQ703" s="33">
        <f t="shared" ca="1" si="931"/>
        <v>0</v>
      </c>
      <c r="AR703" s="33">
        <f t="shared" ca="1" si="931"/>
        <v>0</v>
      </c>
      <c r="AS703" s="33">
        <f t="shared" ca="1" si="931"/>
        <v>0</v>
      </c>
      <c r="AT703" s="33">
        <f t="shared" ca="1" si="931"/>
        <v>0</v>
      </c>
      <c r="AU703" s="33">
        <f t="shared" ca="1" si="931"/>
        <v>0</v>
      </c>
      <c r="AV703" s="33">
        <f t="shared" ca="1" si="931"/>
        <v>0</v>
      </c>
      <c r="AW703" s="33">
        <f t="shared" ca="1" si="931"/>
        <v>0</v>
      </c>
      <c r="AX703" s="33">
        <f t="shared" ca="1" si="931"/>
        <v>0</v>
      </c>
      <c r="AY703" s="33">
        <f t="shared" ca="1" si="931"/>
        <v>0</v>
      </c>
      <c r="AZ703" s="33">
        <f t="shared" ca="1" si="931"/>
        <v>0</v>
      </c>
      <c r="BA703" s="33">
        <f t="shared" ca="1" si="931"/>
        <v>0</v>
      </c>
      <c r="BB703" s="33">
        <f t="shared" ca="1" si="931"/>
        <v>0</v>
      </c>
      <c r="BC703" s="33">
        <f t="shared" ca="1" si="931"/>
        <v>0</v>
      </c>
      <c r="BD703" s="33">
        <f t="shared" ca="1" si="931"/>
        <v>0</v>
      </c>
      <c r="BE703" s="33">
        <f t="shared" ca="1" si="931"/>
        <v>0</v>
      </c>
      <c r="BF703" s="33">
        <f t="shared" ca="1" si="931"/>
        <v>0</v>
      </c>
      <c r="BG703" s="33">
        <f t="shared" ca="1" si="931"/>
        <v>0</v>
      </c>
      <c r="BH703" s="33">
        <f t="shared" ca="1" si="931"/>
        <v>0</v>
      </c>
      <c r="BI703" s="33">
        <f t="shared" ca="1" si="931"/>
        <v>0</v>
      </c>
      <c r="BJ703" s="33">
        <f t="shared" ca="1" si="931"/>
        <v>0</v>
      </c>
      <c r="BK703" s="33">
        <f t="shared" ca="1" si="931"/>
        <v>0</v>
      </c>
      <c r="BL703" s="33">
        <f t="shared" ca="1" si="931"/>
        <v>0</v>
      </c>
      <c r="BM703" s="33">
        <f t="shared" ca="1" si="931"/>
        <v>0</v>
      </c>
      <c r="BN703" s="33">
        <f t="shared" ca="1" si="931"/>
        <v>0</v>
      </c>
      <c r="BO703" s="33">
        <f t="shared" ca="1" si="931"/>
        <v>0</v>
      </c>
      <c r="BP703" s="33">
        <f t="shared" ca="1" si="931"/>
        <v>0</v>
      </c>
      <c r="BQ703" s="33">
        <f t="shared" ca="1" si="931"/>
        <v>0</v>
      </c>
      <c r="BR703" s="33">
        <f t="shared" ca="1" si="931"/>
        <v>0</v>
      </c>
      <c r="BS703" s="33">
        <f t="shared" ca="1" si="931"/>
        <v>0</v>
      </c>
      <c r="BT703" s="33">
        <f t="shared" ca="1" si="931"/>
        <v>0</v>
      </c>
      <c r="BU703" s="33">
        <f t="shared" ca="1" si="931"/>
        <v>0</v>
      </c>
      <c r="BV703" s="33">
        <f t="shared" ca="1" si="931"/>
        <v>0</v>
      </c>
      <c r="BW703" s="33">
        <f t="shared" ca="1" si="931"/>
        <v>0</v>
      </c>
      <c r="BX703" s="33">
        <f t="shared" ca="1" si="931"/>
        <v>0</v>
      </c>
      <c r="BY703" s="33">
        <f t="shared" ca="1" si="931"/>
        <v>0</v>
      </c>
      <c r="BZ703" s="33">
        <f t="shared" ca="1" si="931"/>
        <v>0</v>
      </c>
      <c r="CA703" s="33">
        <f t="shared" ca="1" si="931"/>
        <v>0</v>
      </c>
      <c r="CB703" s="33">
        <f t="shared" ca="1" si="931"/>
        <v>0</v>
      </c>
      <c r="CC703" s="33">
        <f t="shared" ca="1" si="931"/>
        <v>0</v>
      </c>
      <c r="CD703" s="33">
        <f t="shared" ca="1" si="931"/>
        <v>0</v>
      </c>
      <c r="CE703" s="33">
        <f t="shared" ca="1" si="931"/>
        <v>0</v>
      </c>
      <c r="CF703" s="33">
        <f t="shared" ref="CF703:CL703" ca="1" si="932">-CF702*CF693</f>
        <v>0</v>
      </c>
      <c r="CG703" s="33">
        <f t="shared" ca="1" si="932"/>
        <v>0</v>
      </c>
      <c r="CH703" s="33">
        <f t="shared" ca="1" si="932"/>
        <v>0</v>
      </c>
      <c r="CI703" s="33">
        <f t="shared" ca="1" si="932"/>
        <v>0</v>
      </c>
      <c r="CJ703" s="33">
        <f t="shared" ca="1" si="932"/>
        <v>0</v>
      </c>
      <c r="CK703" s="33">
        <f t="shared" ca="1" si="932"/>
        <v>0</v>
      </c>
      <c r="CL703" s="33">
        <f t="shared" ca="1" si="932"/>
        <v>0</v>
      </c>
      <c r="CN703" s="33" t="e">
        <f t="shared" ref="CN703" ca="1" si="933">-CN702*CN693</f>
        <v>#N/A</v>
      </c>
      <c r="CO703" s="33" t="e">
        <f t="shared" ref="CO703" ca="1" si="934">-CO702*CO693</f>
        <v>#N/A</v>
      </c>
      <c r="CP703" s="33" t="e">
        <f t="shared" ref="CP703" ca="1" si="935">-CP702*CP693</f>
        <v>#N/A</v>
      </c>
      <c r="CQ703" s="33" t="e">
        <f t="shared" ref="CQ703" ca="1" si="936">-CQ702*CQ693</f>
        <v>#N/A</v>
      </c>
      <c r="CR703" s="33" t="e">
        <f t="shared" ref="CR703" ca="1" si="937">-CR702*CR693</f>
        <v>#N/A</v>
      </c>
      <c r="CS703" s="33" t="e">
        <f t="shared" ref="CS703" ca="1" si="938">-CS702*CS693</f>
        <v>#N/A</v>
      </c>
      <c r="CT703" s="33" t="e">
        <f t="shared" ref="CT703" ca="1" si="939">-CT702*CT693</f>
        <v>#N/A</v>
      </c>
      <c r="CU703" s="33" t="e">
        <f t="shared" ref="CU703" ca="1" si="940">-CU702*CU693</f>
        <v>#N/A</v>
      </c>
      <c r="CV703" s="33" t="e">
        <f t="shared" ref="CV703" ca="1" si="941">-CV702*CV693</f>
        <v>#N/A</v>
      </c>
      <c r="CW703" s="33" t="e">
        <f t="shared" ref="CW703" ca="1" si="942">-CW702*CW693</f>
        <v>#N/A</v>
      </c>
      <c r="CX703" s="33" t="e">
        <f t="shared" ref="CX703" ca="1" si="943">-CX702*CX693</f>
        <v>#N/A</v>
      </c>
      <c r="CY703" s="33" t="e">
        <f t="shared" ref="CY703" ca="1" si="944">-CY702*CY693</f>
        <v>#N/A</v>
      </c>
      <c r="CZ703" s="33" t="e">
        <f t="shared" ref="CZ703" ca="1" si="945">-CZ702*CZ693</f>
        <v>#N/A</v>
      </c>
      <c r="DA703" s="33" t="e">
        <f t="shared" ref="DA703" ca="1" si="946">-DA702*DA693</f>
        <v>#N/A</v>
      </c>
      <c r="DB703" s="33" t="e">
        <f t="shared" ref="DB703" ca="1" si="947">-DB702*DB693</f>
        <v>#N/A</v>
      </c>
      <c r="DC703" s="33" t="e">
        <f t="shared" ref="DC703" ca="1" si="948">-DC702*DC693</f>
        <v>#N/A</v>
      </c>
      <c r="DD703" s="33" t="e">
        <f t="shared" ref="DD703" ca="1" si="949">-DD702*DD693</f>
        <v>#N/A</v>
      </c>
      <c r="DE703" s="33" t="e">
        <f t="shared" ref="DE703" ca="1" si="950">-DE702*DE693</f>
        <v>#N/A</v>
      </c>
      <c r="DF703" s="33" t="e">
        <f t="shared" ref="DF703" ca="1" si="951">-DF702*DF693</f>
        <v>#N/A</v>
      </c>
      <c r="DG703" s="33" t="e">
        <f t="shared" ref="DG703" ca="1" si="952">-DG702*DG693</f>
        <v>#N/A</v>
      </c>
      <c r="DH703" s="33" t="e">
        <f t="shared" ref="DH703" ca="1" si="953">-DH702*DH693</f>
        <v>#N/A</v>
      </c>
      <c r="DI703" s="33" t="e">
        <f t="shared" ref="DI703" ca="1" si="954">-DI702*DI693</f>
        <v>#N/A</v>
      </c>
      <c r="DJ703" s="33" t="e">
        <f t="shared" ref="DJ703" ca="1" si="955">-DJ702*DJ693</f>
        <v>#N/A</v>
      </c>
      <c r="DK703" s="33" t="e">
        <f t="shared" ref="DK703" ca="1" si="956">-DK702*DK693</f>
        <v>#N/A</v>
      </c>
      <c r="DL703" s="33" t="e">
        <f t="shared" ref="DL703" ca="1" si="957">-DL702*DL693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8">SUMIF($3:$3,K$2,706:706)</f>
        <v>0</v>
      </c>
      <c r="L706" s="24">
        <f t="shared" ca="1" si="958"/>
        <v>14000000</v>
      </c>
      <c r="M706" s="24">
        <f t="shared" ca="1" si="958"/>
        <v>0</v>
      </c>
      <c r="N706" s="24">
        <f t="shared" ca="1" si="958"/>
        <v>0</v>
      </c>
      <c r="O706" s="24">
        <f t="shared" ca="1" si="958"/>
        <v>0</v>
      </c>
      <c r="P706" s="24">
        <f t="shared" ca="1" si="958"/>
        <v>0</v>
      </c>
      <c r="R706" s="24"/>
      <c r="S706" s="24">
        <f ca="1">S703+S699</f>
        <v>0</v>
      </c>
      <c r="T706" s="24">
        <f t="shared" ref="T706:CE706" ca="1" si="959">T703+T699</f>
        <v>0</v>
      </c>
      <c r="U706" s="24">
        <f t="shared" ca="1" si="959"/>
        <v>0</v>
      </c>
      <c r="V706" s="24">
        <f t="shared" ca="1" si="959"/>
        <v>0</v>
      </c>
      <c r="W706" s="24">
        <f t="shared" ca="1" si="959"/>
        <v>0</v>
      </c>
      <c r="X706" s="24">
        <f t="shared" ca="1" si="959"/>
        <v>0</v>
      </c>
      <c r="Y706" s="24">
        <f t="shared" ca="1" si="959"/>
        <v>0</v>
      </c>
      <c r="Z706" s="24">
        <f t="shared" ca="1" si="959"/>
        <v>0</v>
      </c>
      <c r="AA706" s="24">
        <f t="shared" ca="1" si="959"/>
        <v>0</v>
      </c>
      <c r="AB706" s="24">
        <f t="shared" ca="1" si="959"/>
        <v>0</v>
      </c>
      <c r="AC706" s="24">
        <f t="shared" ca="1" si="959"/>
        <v>0</v>
      </c>
      <c r="AD706" s="24">
        <f t="shared" ca="1" si="959"/>
        <v>0</v>
      </c>
      <c r="AE706" s="24">
        <f t="shared" ca="1" si="959"/>
        <v>2000000</v>
      </c>
      <c r="AF706" s="24">
        <f t="shared" ca="1" si="959"/>
        <v>2000000</v>
      </c>
      <c r="AG706" s="24">
        <f t="shared" ca="1" si="959"/>
        <v>2000000</v>
      </c>
      <c r="AH706" s="24">
        <f t="shared" ca="1" si="959"/>
        <v>2000000</v>
      </c>
      <c r="AI706" s="24">
        <f t="shared" ca="1" si="959"/>
        <v>2000000</v>
      </c>
      <c r="AJ706" s="24">
        <f t="shared" ca="1" si="959"/>
        <v>2000000</v>
      </c>
      <c r="AK706" s="24">
        <f t="shared" ca="1" si="959"/>
        <v>2000000</v>
      </c>
      <c r="AL706" s="24">
        <f t="shared" ca="1" si="959"/>
        <v>0</v>
      </c>
      <c r="AM706" s="24">
        <f t="shared" ca="1" si="959"/>
        <v>0</v>
      </c>
      <c r="AN706" s="24">
        <f t="shared" ca="1" si="959"/>
        <v>0</v>
      </c>
      <c r="AO706" s="24">
        <f t="shared" ca="1" si="959"/>
        <v>0</v>
      </c>
      <c r="AP706" s="24">
        <f t="shared" ca="1" si="959"/>
        <v>0</v>
      </c>
      <c r="AQ706" s="24">
        <f t="shared" ca="1" si="959"/>
        <v>0</v>
      </c>
      <c r="AR706" s="24">
        <f t="shared" ca="1" si="959"/>
        <v>0</v>
      </c>
      <c r="AS706" s="24">
        <f t="shared" ca="1" si="959"/>
        <v>0</v>
      </c>
      <c r="AT706" s="24">
        <f t="shared" ca="1" si="959"/>
        <v>0</v>
      </c>
      <c r="AU706" s="24">
        <f t="shared" ca="1" si="959"/>
        <v>0</v>
      </c>
      <c r="AV706" s="24">
        <f t="shared" ca="1" si="959"/>
        <v>0</v>
      </c>
      <c r="AW706" s="24">
        <f t="shared" ca="1" si="959"/>
        <v>0</v>
      </c>
      <c r="AX706" s="24">
        <f t="shared" ca="1" si="959"/>
        <v>0</v>
      </c>
      <c r="AY706" s="24">
        <f t="shared" ca="1" si="959"/>
        <v>0</v>
      </c>
      <c r="AZ706" s="24">
        <f t="shared" ca="1" si="959"/>
        <v>0</v>
      </c>
      <c r="BA706" s="24">
        <f t="shared" ca="1" si="959"/>
        <v>0</v>
      </c>
      <c r="BB706" s="24">
        <f t="shared" ca="1" si="959"/>
        <v>0</v>
      </c>
      <c r="BC706" s="24">
        <f t="shared" ca="1" si="959"/>
        <v>0</v>
      </c>
      <c r="BD706" s="24">
        <f t="shared" ca="1" si="959"/>
        <v>0</v>
      </c>
      <c r="BE706" s="24">
        <f t="shared" ca="1" si="959"/>
        <v>0</v>
      </c>
      <c r="BF706" s="24">
        <f t="shared" ca="1" si="959"/>
        <v>0</v>
      </c>
      <c r="BG706" s="24">
        <f t="shared" ca="1" si="959"/>
        <v>0</v>
      </c>
      <c r="BH706" s="24">
        <f t="shared" ca="1" si="959"/>
        <v>0</v>
      </c>
      <c r="BI706" s="24">
        <f t="shared" ca="1" si="959"/>
        <v>0</v>
      </c>
      <c r="BJ706" s="24">
        <f t="shared" ca="1" si="959"/>
        <v>0</v>
      </c>
      <c r="BK706" s="24">
        <f t="shared" ca="1" si="959"/>
        <v>0</v>
      </c>
      <c r="BL706" s="24">
        <f t="shared" ca="1" si="959"/>
        <v>0</v>
      </c>
      <c r="BM706" s="24">
        <f t="shared" ca="1" si="959"/>
        <v>0</v>
      </c>
      <c r="BN706" s="24">
        <f t="shared" ca="1" si="959"/>
        <v>0</v>
      </c>
      <c r="BO706" s="24">
        <f t="shared" ca="1" si="959"/>
        <v>0</v>
      </c>
      <c r="BP706" s="24">
        <f t="shared" ca="1" si="959"/>
        <v>0</v>
      </c>
      <c r="BQ706" s="24">
        <f t="shared" ca="1" si="959"/>
        <v>0</v>
      </c>
      <c r="BR706" s="24">
        <f t="shared" ca="1" si="959"/>
        <v>0</v>
      </c>
      <c r="BS706" s="24">
        <f t="shared" ca="1" si="959"/>
        <v>0</v>
      </c>
      <c r="BT706" s="24">
        <f t="shared" ca="1" si="959"/>
        <v>0</v>
      </c>
      <c r="BU706" s="24">
        <f t="shared" ca="1" si="959"/>
        <v>0</v>
      </c>
      <c r="BV706" s="24">
        <f t="shared" ca="1" si="959"/>
        <v>0</v>
      </c>
      <c r="BW706" s="24">
        <f t="shared" ca="1" si="959"/>
        <v>0</v>
      </c>
      <c r="BX706" s="24">
        <f t="shared" ca="1" si="959"/>
        <v>0</v>
      </c>
      <c r="BY706" s="24">
        <f t="shared" ca="1" si="959"/>
        <v>0</v>
      </c>
      <c r="BZ706" s="24">
        <f t="shared" ca="1" si="959"/>
        <v>0</v>
      </c>
      <c r="CA706" s="24">
        <f t="shared" ca="1" si="959"/>
        <v>0</v>
      </c>
      <c r="CB706" s="24">
        <f t="shared" ca="1" si="959"/>
        <v>0</v>
      </c>
      <c r="CC706" s="24">
        <f t="shared" ca="1" si="959"/>
        <v>0</v>
      </c>
      <c r="CD706" s="24">
        <f t="shared" ca="1" si="959"/>
        <v>0</v>
      </c>
      <c r="CE706" s="24">
        <f t="shared" ca="1" si="959"/>
        <v>0</v>
      </c>
      <c r="CF706" s="24">
        <f t="shared" ref="CF706:CL706" ca="1" si="960">CF703+CF699</f>
        <v>0</v>
      </c>
      <c r="CG706" s="24">
        <f t="shared" ca="1" si="960"/>
        <v>0</v>
      </c>
      <c r="CH706" s="24">
        <f t="shared" ca="1" si="960"/>
        <v>0</v>
      </c>
      <c r="CI706" s="24">
        <f t="shared" ca="1" si="960"/>
        <v>0</v>
      </c>
      <c r="CJ706" s="24">
        <f t="shared" ca="1" si="960"/>
        <v>0</v>
      </c>
      <c r="CK706" s="24">
        <f t="shared" ca="1" si="960"/>
        <v>0</v>
      </c>
      <c r="CL706" s="24">
        <f t="shared" ca="1" si="960"/>
        <v>0</v>
      </c>
      <c r="CN706" s="24" t="e">
        <f t="shared" ref="CN706:DL706" ca="1" si="961">CN703+CN699</f>
        <v>#N/A</v>
      </c>
      <c r="CO706" s="24" t="e">
        <f t="shared" ca="1" si="961"/>
        <v>#N/A</v>
      </c>
      <c r="CP706" s="24" t="e">
        <f t="shared" ca="1" si="961"/>
        <v>#N/A</v>
      </c>
      <c r="CQ706" s="24" t="e">
        <f t="shared" ca="1" si="961"/>
        <v>#N/A</v>
      </c>
      <c r="CR706" s="24" t="e">
        <f t="shared" ca="1" si="961"/>
        <v>#N/A</v>
      </c>
      <c r="CS706" s="24" t="e">
        <f t="shared" ca="1" si="961"/>
        <v>#N/A</v>
      </c>
      <c r="CT706" s="24" t="e">
        <f t="shared" ca="1" si="961"/>
        <v>#N/A</v>
      </c>
      <c r="CU706" s="24" t="e">
        <f t="shared" ca="1" si="961"/>
        <v>#N/A</v>
      </c>
      <c r="CV706" s="24" t="e">
        <f t="shared" ca="1" si="961"/>
        <v>#N/A</v>
      </c>
      <c r="CW706" s="24" t="e">
        <f t="shared" ca="1" si="961"/>
        <v>#N/A</v>
      </c>
      <c r="CX706" s="24" t="e">
        <f t="shared" ca="1" si="961"/>
        <v>#N/A</v>
      </c>
      <c r="CY706" s="24" t="e">
        <f t="shared" ca="1" si="961"/>
        <v>#N/A</v>
      </c>
      <c r="CZ706" s="24" t="e">
        <f t="shared" ca="1" si="961"/>
        <v>#N/A</v>
      </c>
      <c r="DA706" s="24" t="e">
        <f t="shared" ca="1" si="961"/>
        <v>#N/A</v>
      </c>
      <c r="DB706" s="24" t="e">
        <f t="shared" ca="1" si="961"/>
        <v>#N/A</v>
      </c>
      <c r="DC706" s="24" t="e">
        <f t="shared" ca="1" si="961"/>
        <v>#N/A</v>
      </c>
      <c r="DD706" s="24" t="e">
        <f t="shared" ca="1" si="961"/>
        <v>#N/A</v>
      </c>
      <c r="DE706" s="24" t="e">
        <f t="shared" ca="1" si="961"/>
        <v>#N/A</v>
      </c>
      <c r="DF706" s="24" t="e">
        <f t="shared" ca="1" si="961"/>
        <v>#N/A</v>
      </c>
      <c r="DG706" s="24" t="e">
        <f t="shared" ca="1" si="961"/>
        <v>#N/A</v>
      </c>
      <c r="DH706" s="24" t="e">
        <f t="shared" ca="1" si="961"/>
        <v>#N/A</v>
      </c>
      <c r="DI706" s="24" t="e">
        <f t="shared" ca="1" si="961"/>
        <v>#N/A</v>
      </c>
      <c r="DJ706" s="24" t="e">
        <f t="shared" ca="1" si="961"/>
        <v>#N/A</v>
      </c>
      <c r="DK706" s="24" t="e">
        <f t="shared" ca="1" si="961"/>
        <v>#N/A</v>
      </c>
      <c r="DL706" s="24" t="e">
        <f t="shared" ca="1" si="961"/>
        <v>#N/A</v>
      </c>
    </row>
    <row r="707" spans="2:116" x14ac:dyDescent="0.4">
      <c r="C707" t="s">
        <v>577</v>
      </c>
      <c r="D707" t="s">
        <v>761</v>
      </c>
      <c r="E707" s="8"/>
      <c r="G707" s="158" t="str">
        <f>"Gain on sale of "&amp;G711&amp;"s - "&amp;G710</f>
        <v>Gain on sale of Units - (Primary label)</v>
      </c>
      <c r="K707" s="24">
        <f t="shared" ca="1" si="958"/>
        <v>0</v>
      </c>
      <c r="L707" s="24">
        <f t="shared" ca="1" si="958"/>
        <v>-14000000</v>
      </c>
      <c r="M707" s="24">
        <f t="shared" ca="1" si="958"/>
        <v>0</v>
      </c>
      <c r="N707" s="24">
        <f t="shared" ca="1" si="958"/>
        <v>0</v>
      </c>
      <c r="O707" s="24">
        <f t="shared" ca="1" si="958"/>
        <v>0</v>
      </c>
      <c r="P707" s="24">
        <f t="shared" ca="1" si="958"/>
        <v>0</v>
      </c>
      <c r="R707" s="24"/>
      <c r="S707" s="24">
        <f ca="1">-S703+S699</f>
        <v>0</v>
      </c>
      <c r="T707" s="24">
        <f t="shared" ref="T707:W707" ca="1" si="962">-T703+T699</f>
        <v>0</v>
      </c>
      <c r="U707" s="24">
        <f t="shared" ca="1" si="962"/>
        <v>0</v>
      </c>
      <c r="V707" s="24">
        <f t="shared" ca="1" si="962"/>
        <v>0</v>
      </c>
      <c r="W707" s="24">
        <f t="shared" ca="1" si="962"/>
        <v>0</v>
      </c>
      <c r="X707" s="24">
        <f ca="1">-(X703+X699)</f>
        <v>0</v>
      </c>
      <c r="Y707" s="24">
        <f t="shared" ref="Y707:CJ707" ca="1" si="963">-(Y703+Y699)</f>
        <v>0</v>
      </c>
      <c r="Z707" s="24">
        <f t="shared" ca="1" si="963"/>
        <v>0</v>
      </c>
      <c r="AA707" s="24">
        <f t="shared" ca="1" si="963"/>
        <v>0</v>
      </c>
      <c r="AB707" s="24">
        <f t="shared" ca="1" si="963"/>
        <v>0</v>
      </c>
      <c r="AC707" s="24">
        <f t="shared" ca="1" si="963"/>
        <v>0</v>
      </c>
      <c r="AD707" s="24">
        <f t="shared" ca="1" si="963"/>
        <v>0</v>
      </c>
      <c r="AE707" s="24">
        <f t="shared" ca="1" si="963"/>
        <v>-2000000</v>
      </c>
      <c r="AF707" s="24">
        <f t="shared" ca="1" si="963"/>
        <v>-2000000</v>
      </c>
      <c r="AG707" s="24">
        <f t="shared" ca="1" si="963"/>
        <v>-2000000</v>
      </c>
      <c r="AH707" s="24">
        <f t="shared" ca="1" si="963"/>
        <v>-2000000</v>
      </c>
      <c r="AI707" s="24">
        <f t="shared" ca="1" si="963"/>
        <v>-2000000</v>
      </c>
      <c r="AJ707" s="24">
        <f t="shared" ca="1" si="963"/>
        <v>-2000000</v>
      </c>
      <c r="AK707" s="24">
        <f t="shared" ca="1" si="963"/>
        <v>-2000000</v>
      </c>
      <c r="AL707" s="24">
        <f t="shared" ca="1" si="963"/>
        <v>0</v>
      </c>
      <c r="AM707" s="24">
        <f t="shared" ca="1" si="963"/>
        <v>0</v>
      </c>
      <c r="AN707" s="24">
        <f t="shared" ca="1" si="963"/>
        <v>0</v>
      </c>
      <c r="AO707" s="24">
        <f t="shared" ca="1" si="963"/>
        <v>0</v>
      </c>
      <c r="AP707" s="24">
        <f t="shared" ca="1" si="963"/>
        <v>0</v>
      </c>
      <c r="AQ707" s="24">
        <f t="shared" ca="1" si="963"/>
        <v>0</v>
      </c>
      <c r="AR707" s="24">
        <f t="shared" ca="1" si="963"/>
        <v>0</v>
      </c>
      <c r="AS707" s="24">
        <f t="shared" ca="1" si="963"/>
        <v>0</v>
      </c>
      <c r="AT707" s="24">
        <f t="shared" ca="1" si="963"/>
        <v>0</v>
      </c>
      <c r="AU707" s="24">
        <f t="shared" ca="1" si="963"/>
        <v>0</v>
      </c>
      <c r="AV707" s="24">
        <f t="shared" ca="1" si="963"/>
        <v>0</v>
      </c>
      <c r="AW707" s="24">
        <f t="shared" ca="1" si="963"/>
        <v>0</v>
      </c>
      <c r="AX707" s="24">
        <f t="shared" ca="1" si="963"/>
        <v>0</v>
      </c>
      <c r="AY707" s="24">
        <f t="shared" ca="1" si="963"/>
        <v>0</v>
      </c>
      <c r="AZ707" s="24">
        <f t="shared" ca="1" si="963"/>
        <v>0</v>
      </c>
      <c r="BA707" s="24">
        <f t="shared" ca="1" si="963"/>
        <v>0</v>
      </c>
      <c r="BB707" s="24">
        <f t="shared" ca="1" si="963"/>
        <v>0</v>
      </c>
      <c r="BC707" s="24">
        <f t="shared" ca="1" si="963"/>
        <v>0</v>
      </c>
      <c r="BD707" s="24">
        <f t="shared" ca="1" si="963"/>
        <v>0</v>
      </c>
      <c r="BE707" s="24">
        <f t="shared" ca="1" si="963"/>
        <v>0</v>
      </c>
      <c r="BF707" s="24">
        <f t="shared" ca="1" si="963"/>
        <v>0</v>
      </c>
      <c r="BG707" s="24">
        <f t="shared" ca="1" si="963"/>
        <v>0</v>
      </c>
      <c r="BH707" s="24">
        <f t="shared" ca="1" si="963"/>
        <v>0</v>
      </c>
      <c r="BI707" s="24">
        <f t="shared" ca="1" si="963"/>
        <v>0</v>
      </c>
      <c r="BJ707" s="24">
        <f t="shared" ca="1" si="963"/>
        <v>0</v>
      </c>
      <c r="BK707" s="24">
        <f t="shared" ca="1" si="963"/>
        <v>0</v>
      </c>
      <c r="BL707" s="24">
        <f t="shared" ca="1" si="963"/>
        <v>0</v>
      </c>
      <c r="BM707" s="24">
        <f t="shared" ca="1" si="963"/>
        <v>0</v>
      </c>
      <c r="BN707" s="24">
        <f t="shared" ca="1" si="963"/>
        <v>0</v>
      </c>
      <c r="BO707" s="24">
        <f t="shared" ca="1" si="963"/>
        <v>0</v>
      </c>
      <c r="BP707" s="24">
        <f t="shared" ca="1" si="963"/>
        <v>0</v>
      </c>
      <c r="BQ707" s="24">
        <f t="shared" ca="1" si="963"/>
        <v>0</v>
      </c>
      <c r="BR707" s="24">
        <f t="shared" ca="1" si="963"/>
        <v>0</v>
      </c>
      <c r="BS707" s="24">
        <f t="shared" ca="1" si="963"/>
        <v>0</v>
      </c>
      <c r="BT707" s="24">
        <f t="shared" ca="1" si="963"/>
        <v>0</v>
      </c>
      <c r="BU707" s="24">
        <f t="shared" ca="1" si="963"/>
        <v>0</v>
      </c>
      <c r="BV707" s="24">
        <f t="shared" ca="1" si="963"/>
        <v>0</v>
      </c>
      <c r="BW707" s="24">
        <f t="shared" ca="1" si="963"/>
        <v>0</v>
      </c>
      <c r="BX707" s="24">
        <f t="shared" ca="1" si="963"/>
        <v>0</v>
      </c>
      <c r="BY707" s="24">
        <f t="shared" ca="1" si="963"/>
        <v>0</v>
      </c>
      <c r="BZ707" s="24">
        <f t="shared" ca="1" si="963"/>
        <v>0</v>
      </c>
      <c r="CA707" s="24">
        <f t="shared" ca="1" si="963"/>
        <v>0</v>
      </c>
      <c r="CB707" s="24">
        <f t="shared" ca="1" si="963"/>
        <v>0</v>
      </c>
      <c r="CC707" s="24">
        <f t="shared" ca="1" si="963"/>
        <v>0</v>
      </c>
      <c r="CD707" s="24">
        <f t="shared" ca="1" si="963"/>
        <v>0</v>
      </c>
      <c r="CE707" s="24">
        <f t="shared" ca="1" si="963"/>
        <v>0</v>
      </c>
      <c r="CF707" s="24">
        <f t="shared" ca="1" si="963"/>
        <v>0</v>
      </c>
      <c r="CG707" s="24">
        <f t="shared" ca="1" si="963"/>
        <v>0</v>
      </c>
      <c r="CH707" s="24">
        <f t="shared" ca="1" si="963"/>
        <v>0</v>
      </c>
      <c r="CI707" s="24">
        <f t="shared" ca="1" si="963"/>
        <v>0</v>
      </c>
      <c r="CJ707" s="24">
        <f t="shared" ca="1" si="963"/>
        <v>0</v>
      </c>
      <c r="CK707" s="24">
        <f t="shared" ref="CK707:CL707" ca="1" si="964">-(CK703+CK699)</f>
        <v>0</v>
      </c>
      <c r="CL707" s="24">
        <f t="shared" ca="1" si="964"/>
        <v>0</v>
      </c>
      <c r="CN707" s="24" t="e">
        <f t="shared" ref="CN707:DL707" ca="1" si="965">-(CN703+CN699)</f>
        <v>#N/A</v>
      </c>
      <c r="CO707" s="24" t="e">
        <f t="shared" ca="1" si="965"/>
        <v>#N/A</v>
      </c>
      <c r="CP707" s="24" t="e">
        <f t="shared" ca="1" si="965"/>
        <v>#N/A</v>
      </c>
      <c r="CQ707" s="24" t="e">
        <f t="shared" ca="1" si="965"/>
        <v>#N/A</v>
      </c>
      <c r="CR707" s="24" t="e">
        <f t="shared" ca="1" si="965"/>
        <v>#N/A</v>
      </c>
      <c r="CS707" s="24" t="e">
        <f t="shared" ca="1" si="965"/>
        <v>#N/A</v>
      </c>
      <c r="CT707" s="24" t="e">
        <f t="shared" ca="1" si="965"/>
        <v>#N/A</v>
      </c>
      <c r="CU707" s="24" t="e">
        <f t="shared" ca="1" si="965"/>
        <v>#N/A</v>
      </c>
      <c r="CV707" s="24" t="e">
        <f t="shared" ca="1" si="965"/>
        <v>#N/A</v>
      </c>
      <c r="CW707" s="24" t="e">
        <f t="shared" ca="1" si="965"/>
        <v>#N/A</v>
      </c>
      <c r="CX707" s="24" t="e">
        <f t="shared" ca="1" si="965"/>
        <v>#N/A</v>
      </c>
      <c r="CY707" s="24" t="e">
        <f t="shared" ca="1" si="965"/>
        <v>#N/A</v>
      </c>
      <c r="CZ707" s="24" t="e">
        <f t="shared" ca="1" si="965"/>
        <v>#N/A</v>
      </c>
      <c r="DA707" s="24" t="e">
        <f t="shared" ca="1" si="965"/>
        <v>#N/A</v>
      </c>
      <c r="DB707" s="24" t="e">
        <f t="shared" ca="1" si="965"/>
        <v>#N/A</v>
      </c>
      <c r="DC707" s="24" t="e">
        <f t="shared" ca="1" si="965"/>
        <v>#N/A</v>
      </c>
      <c r="DD707" s="24" t="e">
        <f t="shared" ca="1" si="965"/>
        <v>#N/A</v>
      </c>
      <c r="DE707" s="24" t="e">
        <f t="shared" ca="1" si="965"/>
        <v>#N/A</v>
      </c>
      <c r="DF707" s="24" t="e">
        <f t="shared" ca="1" si="965"/>
        <v>#N/A</v>
      </c>
      <c r="DG707" s="24" t="e">
        <f t="shared" ca="1" si="965"/>
        <v>#N/A</v>
      </c>
      <c r="DH707" s="24" t="e">
        <f t="shared" ca="1" si="965"/>
        <v>#N/A</v>
      </c>
      <c r="DI707" s="24" t="e">
        <f t="shared" ca="1" si="965"/>
        <v>#N/A</v>
      </c>
      <c r="DJ707" s="24" t="e">
        <f t="shared" ca="1" si="965"/>
        <v>#N/A</v>
      </c>
      <c r="DK707" s="24" t="e">
        <f t="shared" ca="1" si="965"/>
        <v>#N/A</v>
      </c>
      <c r="DL707" s="24" t="e">
        <f t="shared" ca="1" si="965"/>
        <v>#N/A</v>
      </c>
    </row>
    <row r="708" spans="2:116" x14ac:dyDescent="0.4">
      <c r="C708" t="s">
        <v>235</v>
      </c>
      <c r="D708" t="s">
        <v>761</v>
      </c>
      <c r="E708" s="8"/>
      <c r="G708" s="158" t="str">
        <f>G698&amp;" - "&amp;G681</f>
        <v>Units Constructed - (Primary label)</v>
      </c>
      <c r="H708" s="27"/>
      <c r="I708" s="78"/>
      <c r="J708" s="78"/>
      <c r="K708" s="24">
        <f t="shared" ca="1" si="958"/>
        <v>-14000000</v>
      </c>
      <c r="L708" s="24">
        <f t="shared" ca="1" si="958"/>
        <v>0</v>
      </c>
      <c r="M708" s="24">
        <f t="shared" ca="1" si="958"/>
        <v>0</v>
      </c>
      <c r="N708" s="24">
        <f t="shared" ca="1" si="958"/>
        <v>0</v>
      </c>
      <c r="O708" s="24">
        <f t="shared" ca="1" si="958"/>
        <v>0</v>
      </c>
      <c r="P708" s="24">
        <f t="shared" ca="1" si="958"/>
        <v>0</v>
      </c>
      <c r="R708" s="33"/>
      <c r="S708" s="24">
        <f ca="1">-S698</f>
        <v>-2000000</v>
      </c>
      <c r="T708" s="24">
        <f t="shared" ref="T708:CE708" ca="1" si="966">-T698</f>
        <v>-2000000</v>
      </c>
      <c r="U708" s="24">
        <f t="shared" ca="1" si="966"/>
        <v>-2000000</v>
      </c>
      <c r="V708" s="24">
        <f t="shared" ca="1" si="966"/>
        <v>-2000000</v>
      </c>
      <c r="W708" s="24">
        <f t="shared" ca="1" si="966"/>
        <v>-2000000</v>
      </c>
      <c r="X708" s="24">
        <f t="shared" ca="1" si="966"/>
        <v>-2000000</v>
      </c>
      <c r="Y708" s="24">
        <f t="shared" ca="1" si="966"/>
        <v>-2000000</v>
      </c>
      <c r="Z708" s="24">
        <f t="shared" ca="1" si="966"/>
        <v>0</v>
      </c>
      <c r="AA708" s="24">
        <f t="shared" ca="1" si="966"/>
        <v>0</v>
      </c>
      <c r="AB708" s="24">
        <f t="shared" ca="1" si="966"/>
        <v>0</v>
      </c>
      <c r="AC708" s="24">
        <f t="shared" ca="1" si="966"/>
        <v>0</v>
      </c>
      <c r="AD708" s="24">
        <f t="shared" ca="1" si="966"/>
        <v>0</v>
      </c>
      <c r="AE708" s="24">
        <f t="shared" ca="1" si="966"/>
        <v>0</v>
      </c>
      <c r="AF708" s="24">
        <f t="shared" ca="1" si="966"/>
        <v>0</v>
      </c>
      <c r="AG708" s="24">
        <f t="shared" ca="1" si="966"/>
        <v>0</v>
      </c>
      <c r="AH708" s="24">
        <f t="shared" ca="1" si="966"/>
        <v>0</v>
      </c>
      <c r="AI708" s="24">
        <f t="shared" ca="1" si="966"/>
        <v>0</v>
      </c>
      <c r="AJ708" s="24">
        <f t="shared" ca="1" si="966"/>
        <v>0</v>
      </c>
      <c r="AK708" s="24">
        <f t="shared" ca="1" si="966"/>
        <v>0</v>
      </c>
      <c r="AL708" s="24">
        <f t="shared" ca="1" si="966"/>
        <v>0</v>
      </c>
      <c r="AM708" s="24">
        <f t="shared" ca="1" si="966"/>
        <v>0</v>
      </c>
      <c r="AN708" s="24">
        <f t="shared" ca="1" si="966"/>
        <v>0</v>
      </c>
      <c r="AO708" s="24">
        <f t="shared" ca="1" si="966"/>
        <v>0</v>
      </c>
      <c r="AP708" s="24">
        <f t="shared" ca="1" si="966"/>
        <v>0</v>
      </c>
      <c r="AQ708" s="24">
        <f t="shared" ca="1" si="966"/>
        <v>0</v>
      </c>
      <c r="AR708" s="24">
        <f t="shared" ca="1" si="966"/>
        <v>0</v>
      </c>
      <c r="AS708" s="24">
        <f t="shared" ca="1" si="966"/>
        <v>0</v>
      </c>
      <c r="AT708" s="24">
        <f t="shared" ca="1" si="966"/>
        <v>0</v>
      </c>
      <c r="AU708" s="24">
        <f t="shared" ca="1" si="966"/>
        <v>0</v>
      </c>
      <c r="AV708" s="24">
        <f t="shared" ca="1" si="966"/>
        <v>0</v>
      </c>
      <c r="AW708" s="24">
        <f t="shared" ca="1" si="966"/>
        <v>0</v>
      </c>
      <c r="AX708" s="24">
        <f t="shared" ca="1" si="966"/>
        <v>0</v>
      </c>
      <c r="AY708" s="24">
        <f t="shared" ca="1" si="966"/>
        <v>0</v>
      </c>
      <c r="AZ708" s="24">
        <f t="shared" ca="1" si="966"/>
        <v>0</v>
      </c>
      <c r="BA708" s="24">
        <f t="shared" ca="1" si="966"/>
        <v>0</v>
      </c>
      <c r="BB708" s="24">
        <f t="shared" ca="1" si="966"/>
        <v>0</v>
      </c>
      <c r="BC708" s="24">
        <f t="shared" ca="1" si="966"/>
        <v>0</v>
      </c>
      <c r="BD708" s="24">
        <f t="shared" ca="1" si="966"/>
        <v>0</v>
      </c>
      <c r="BE708" s="24">
        <f t="shared" ca="1" si="966"/>
        <v>0</v>
      </c>
      <c r="BF708" s="24">
        <f t="shared" ca="1" si="966"/>
        <v>0</v>
      </c>
      <c r="BG708" s="24">
        <f t="shared" ca="1" si="966"/>
        <v>0</v>
      </c>
      <c r="BH708" s="24">
        <f t="shared" ca="1" si="966"/>
        <v>0</v>
      </c>
      <c r="BI708" s="24">
        <f t="shared" ca="1" si="966"/>
        <v>0</v>
      </c>
      <c r="BJ708" s="24">
        <f t="shared" ca="1" si="966"/>
        <v>0</v>
      </c>
      <c r="BK708" s="24">
        <f t="shared" ca="1" si="966"/>
        <v>0</v>
      </c>
      <c r="BL708" s="24">
        <f t="shared" ca="1" si="966"/>
        <v>0</v>
      </c>
      <c r="BM708" s="24">
        <f t="shared" ca="1" si="966"/>
        <v>0</v>
      </c>
      <c r="BN708" s="24">
        <f t="shared" ca="1" si="966"/>
        <v>0</v>
      </c>
      <c r="BO708" s="24">
        <f t="shared" ca="1" si="966"/>
        <v>0</v>
      </c>
      <c r="BP708" s="24">
        <f t="shared" ca="1" si="966"/>
        <v>0</v>
      </c>
      <c r="BQ708" s="24">
        <f t="shared" ca="1" si="966"/>
        <v>0</v>
      </c>
      <c r="BR708" s="24">
        <f t="shared" ca="1" si="966"/>
        <v>0</v>
      </c>
      <c r="BS708" s="24">
        <f t="shared" ca="1" si="966"/>
        <v>0</v>
      </c>
      <c r="BT708" s="24">
        <f t="shared" ca="1" si="966"/>
        <v>0</v>
      </c>
      <c r="BU708" s="24">
        <f t="shared" ca="1" si="966"/>
        <v>0</v>
      </c>
      <c r="BV708" s="24">
        <f t="shared" ca="1" si="966"/>
        <v>0</v>
      </c>
      <c r="BW708" s="24">
        <f t="shared" ca="1" si="966"/>
        <v>0</v>
      </c>
      <c r="BX708" s="24">
        <f t="shared" ca="1" si="966"/>
        <v>0</v>
      </c>
      <c r="BY708" s="24">
        <f t="shared" ca="1" si="966"/>
        <v>0</v>
      </c>
      <c r="BZ708" s="24">
        <f t="shared" ca="1" si="966"/>
        <v>0</v>
      </c>
      <c r="CA708" s="24">
        <f t="shared" ca="1" si="966"/>
        <v>0</v>
      </c>
      <c r="CB708" s="24">
        <f t="shared" ca="1" si="966"/>
        <v>0</v>
      </c>
      <c r="CC708" s="24">
        <f t="shared" ca="1" si="966"/>
        <v>0</v>
      </c>
      <c r="CD708" s="24">
        <f t="shared" ca="1" si="966"/>
        <v>0</v>
      </c>
      <c r="CE708" s="24">
        <f t="shared" ca="1" si="966"/>
        <v>0</v>
      </c>
      <c r="CF708" s="24">
        <f t="shared" ref="CF708:CL708" ca="1" si="967">-CF698</f>
        <v>0</v>
      </c>
      <c r="CG708" s="24">
        <f t="shared" ca="1" si="967"/>
        <v>0</v>
      </c>
      <c r="CH708" s="24">
        <f t="shared" ca="1" si="967"/>
        <v>0</v>
      </c>
      <c r="CI708" s="24">
        <f t="shared" ca="1" si="967"/>
        <v>0</v>
      </c>
      <c r="CJ708" s="24">
        <f t="shared" ca="1" si="967"/>
        <v>0</v>
      </c>
      <c r="CK708" s="24">
        <f t="shared" ca="1" si="967"/>
        <v>0</v>
      </c>
      <c r="CL708" s="24">
        <f t="shared" ca="1" si="967"/>
        <v>0</v>
      </c>
      <c r="CN708" s="24" t="e">
        <f t="shared" ref="CN708:DL708" ca="1" si="968">-CN698</f>
        <v>#REF!</v>
      </c>
      <c r="CO708" s="24" t="e">
        <f t="shared" ca="1" si="968"/>
        <v>#N/A</v>
      </c>
      <c r="CP708" s="24" t="e">
        <f t="shared" ca="1" si="968"/>
        <v>#N/A</v>
      </c>
      <c r="CQ708" s="24" t="e">
        <f t="shared" ca="1" si="968"/>
        <v>#N/A</v>
      </c>
      <c r="CR708" s="24" t="e">
        <f t="shared" ca="1" si="968"/>
        <v>#N/A</v>
      </c>
      <c r="CS708" s="24" t="e">
        <f t="shared" ca="1" si="968"/>
        <v>#N/A</v>
      </c>
      <c r="CT708" s="24" t="e">
        <f t="shared" ca="1" si="968"/>
        <v>#N/A</v>
      </c>
      <c r="CU708" s="24" t="e">
        <f t="shared" ca="1" si="968"/>
        <v>#N/A</v>
      </c>
      <c r="CV708" s="24" t="e">
        <f t="shared" ca="1" si="968"/>
        <v>#N/A</v>
      </c>
      <c r="CW708" s="24" t="e">
        <f t="shared" ca="1" si="968"/>
        <v>#N/A</v>
      </c>
      <c r="CX708" s="24" t="e">
        <f t="shared" ca="1" si="968"/>
        <v>#N/A</v>
      </c>
      <c r="CY708" s="24" t="e">
        <f t="shared" ca="1" si="968"/>
        <v>#N/A</v>
      </c>
      <c r="CZ708" s="24" t="e">
        <f t="shared" ca="1" si="968"/>
        <v>#N/A</v>
      </c>
      <c r="DA708" s="24" t="e">
        <f t="shared" ca="1" si="968"/>
        <v>#N/A</v>
      </c>
      <c r="DB708" s="24" t="e">
        <f t="shared" ca="1" si="968"/>
        <v>#N/A</v>
      </c>
      <c r="DC708" s="24" t="e">
        <f t="shared" ca="1" si="968"/>
        <v>#N/A</v>
      </c>
      <c r="DD708" s="24" t="e">
        <f t="shared" ca="1" si="968"/>
        <v>#N/A</v>
      </c>
      <c r="DE708" s="24" t="e">
        <f t="shared" ca="1" si="968"/>
        <v>#N/A</v>
      </c>
      <c r="DF708" s="24" t="e">
        <f t="shared" ca="1" si="968"/>
        <v>#N/A</v>
      </c>
      <c r="DG708" s="24" t="e">
        <f t="shared" ca="1" si="968"/>
        <v>#N/A</v>
      </c>
      <c r="DH708" s="24" t="e">
        <f t="shared" ca="1" si="968"/>
        <v>#N/A</v>
      </c>
      <c r="DI708" s="24" t="e">
        <f t="shared" ca="1" si="968"/>
        <v>#N/A</v>
      </c>
      <c r="DJ708" s="24" t="e">
        <f t="shared" ca="1" si="968"/>
        <v>#N/A</v>
      </c>
      <c r="DK708" s="24" t="e">
        <f t="shared" ca="1" si="968"/>
        <v>#N/A</v>
      </c>
      <c r="DL708" s="24" t="e">
        <f t="shared" ca="1" si="968"/>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2"/>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9">ROW()&amp;" "&amp;D712</f>
        <v>712 ASSETSALE-PV</v>
      </c>
      <c r="G712" s="8" t="s">
        <v>334</v>
      </c>
      <c r="H712" s="27"/>
      <c r="I712" s="78"/>
      <c r="J712" s="78"/>
      <c r="K712" s="33"/>
      <c r="L712" s="33"/>
      <c r="M712" s="33"/>
      <c r="N712" s="33"/>
      <c r="O712" s="33"/>
      <c r="P712" s="33"/>
      <c r="R712" s="33"/>
      <c r="S712" s="4" t="str">
        <f t="shared" ref="S712:AX712" si="970">ADDRESS(ROW(S703),COLUMN(S703),2)</f>
        <v>S$703</v>
      </c>
      <c r="T712" s="4" t="str">
        <f t="shared" si="970"/>
        <v>T$703</v>
      </c>
      <c r="U712" s="4" t="str">
        <f t="shared" si="970"/>
        <v>U$703</v>
      </c>
      <c r="V712" s="4" t="str">
        <f t="shared" si="970"/>
        <v>V$703</v>
      </c>
      <c r="W712" s="4" t="str">
        <f t="shared" si="970"/>
        <v>W$703</v>
      </c>
      <c r="X712" s="4" t="str">
        <f t="shared" si="970"/>
        <v>X$703</v>
      </c>
      <c r="Y712" s="4" t="str">
        <f t="shared" si="970"/>
        <v>Y$703</v>
      </c>
      <c r="Z712" s="4" t="str">
        <f t="shared" si="970"/>
        <v>Z$703</v>
      </c>
      <c r="AA712" s="4" t="str">
        <f t="shared" si="970"/>
        <v>AA$703</v>
      </c>
      <c r="AB712" s="4" t="str">
        <f t="shared" si="970"/>
        <v>AB$703</v>
      </c>
      <c r="AC712" s="4" t="str">
        <f t="shared" si="970"/>
        <v>AC$703</v>
      </c>
      <c r="AD712" s="4" t="str">
        <f t="shared" si="970"/>
        <v>AD$703</v>
      </c>
      <c r="AE712" s="4" t="str">
        <f t="shared" si="970"/>
        <v>AE$703</v>
      </c>
      <c r="AF712" s="4" t="str">
        <f t="shared" si="970"/>
        <v>AF$703</v>
      </c>
      <c r="AG712" s="4" t="str">
        <f t="shared" si="970"/>
        <v>AG$703</v>
      </c>
      <c r="AH712" s="4" t="str">
        <f t="shared" si="970"/>
        <v>AH$703</v>
      </c>
      <c r="AI712" s="4" t="str">
        <f t="shared" si="970"/>
        <v>AI$703</v>
      </c>
      <c r="AJ712" s="4" t="str">
        <f t="shared" si="970"/>
        <v>AJ$703</v>
      </c>
      <c r="AK712" s="4" t="str">
        <f t="shared" si="970"/>
        <v>AK$703</v>
      </c>
      <c r="AL712" s="4" t="str">
        <f t="shared" si="970"/>
        <v>AL$703</v>
      </c>
      <c r="AM712" s="4" t="str">
        <f t="shared" si="970"/>
        <v>AM$703</v>
      </c>
      <c r="AN712" s="4" t="str">
        <f t="shared" si="970"/>
        <v>AN$703</v>
      </c>
      <c r="AO712" s="4" t="str">
        <f t="shared" si="970"/>
        <v>AO$703</v>
      </c>
      <c r="AP712" s="4" t="str">
        <f t="shared" si="970"/>
        <v>AP$703</v>
      </c>
      <c r="AQ712" s="4" t="str">
        <f t="shared" si="970"/>
        <v>AQ$703</v>
      </c>
      <c r="AR712" s="4" t="str">
        <f t="shared" si="970"/>
        <v>AR$703</v>
      </c>
      <c r="AS712" s="4" t="str">
        <f t="shared" si="970"/>
        <v>AS$703</v>
      </c>
      <c r="AT712" s="4" t="str">
        <f t="shared" si="970"/>
        <v>AT$703</v>
      </c>
      <c r="AU712" s="4" t="str">
        <f t="shared" si="970"/>
        <v>AU$703</v>
      </c>
      <c r="AV712" s="4" t="str">
        <f t="shared" si="970"/>
        <v>AV$703</v>
      </c>
      <c r="AW712" s="4" t="str">
        <f t="shared" si="970"/>
        <v>AW$703</v>
      </c>
      <c r="AX712" s="4" t="str">
        <f t="shared" si="970"/>
        <v>AX$703</v>
      </c>
      <c r="AY712" s="4" t="str">
        <f t="shared" ref="AY712:CD712" si="971">ADDRESS(ROW(AY703),COLUMN(AY703),2)</f>
        <v>AY$703</v>
      </c>
      <c r="AZ712" s="4" t="str">
        <f t="shared" si="971"/>
        <v>AZ$703</v>
      </c>
      <c r="BA712" s="4" t="str">
        <f t="shared" si="971"/>
        <v>BA$703</v>
      </c>
      <c r="BB712" s="4" t="str">
        <f t="shared" si="971"/>
        <v>BB$703</v>
      </c>
      <c r="BC712" s="4" t="str">
        <f t="shared" si="971"/>
        <v>BC$703</v>
      </c>
      <c r="BD712" s="4" t="str">
        <f t="shared" si="971"/>
        <v>BD$703</v>
      </c>
      <c r="BE712" s="4" t="str">
        <f t="shared" si="971"/>
        <v>BE$703</v>
      </c>
      <c r="BF712" s="4" t="str">
        <f t="shared" si="971"/>
        <v>BF$703</v>
      </c>
      <c r="BG712" s="4" t="str">
        <f t="shared" si="971"/>
        <v>BG$703</v>
      </c>
      <c r="BH712" s="4" t="str">
        <f t="shared" si="971"/>
        <v>BH$703</v>
      </c>
      <c r="BI712" s="4" t="str">
        <f t="shared" si="971"/>
        <v>BI$703</v>
      </c>
      <c r="BJ712" s="4" t="str">
        <f t="shared" si="971"/>
        <v>BJ$703</v>
      </c>
      <c r="BK712" s="4" t="str">
        <f t="shared" si="971"/>
        <v>BK$703</v>
      </c>
      <c r="BL712" s="4" t="str">
        <f t="shared" si="971"/>
        <v>BL$703</v>
      </c>
      <c r="BM712" s="4" t="str">
        <f t="shared" si="971"/>
        <v>BM$703</v>
      </c>
      <c r="BN712" s="4" t="str">
        <f t="shared" si="971"/>
        <v>BN$703</v>
      </c>
      <c r="BO712" s="4" t="str">
        <f t="shared" si="971"/>
        <v>BO$703</v>
      </c>
      <c r="BP712" s="4" t="str">
        <f t="shared" si="971"/>
        <v>BP$703</v>
      </c>
      <c r="BQ712" s="4" t="str">
        <f t="shared" si="971"/>
        <v>BQ$703</v>
      </c>
      <c r="BR712" s="4" t="str">
        <f t="shared" si="971"/>
        <v>BR$703</v>
      </c>
      <c r="BS712" s="4" t="str">
        <f t="shared" si="971"/>
        <v>BS$703</v>
      </c>
      <c r="BT712" s="4" t="str">
        <f t="shared" si="971"/>
        <v>BT$703</v>
      </c>
      <c r="BU712" s="4" t="str">
        <f t="shared" si="971"/>
        <v>BU$703</v>
      </c>
      <c r="BV712" s="4" t="str">
        <f t="shared" si="971"/>
        <v>BV$703</v>
      </c>
      <c r="BW712" s="4" t="str">
        <f t="shared" si="971"/>
        <v>BW$703</v>
      </c>
      <c r="BX712" s="4" t="str">
        <f t="shared" si="971"/>
        <v>BX$703</v>
      </c>
      <c r="BY712" s="4" t="str">
        <f t="shared" si="971"/>
        <v>BY$703</v>
      </c>
      <c r="BZ712" s="4" t="str">
        <f t="shared" si="971"/>
        <v>BZ$703</v>
      </c>
      <c r="CA712" s="4" t="str">
        <f t="shared" si="971"/>
        <v>CA$703</v>
      </c>
      <c r="CB712" s="4" t="str">
        <f t="shared" si="971"/>
        <v>CB$703</v>
      </c>
      <c r="CC712" s="4" t="str">
        <f t="shared" si="971"/>
        <v>CC$703</v>
      </c>
      <c r="CD712" s="4" t="str">
        <f t="shared" si="971"/>
        <v>CD$703</v>
      </c>
      <c r="CE712" s="4" t="str">
        <f t="shared" ref="CE712:CL712" si="972">ADDRESS(ROW(CE703),COLUMN(CE703),2)</f>
        <v>CE$703</v>
      </c>
      <c r="CF712" s="4" t="str">
        <f t="shared" si="972"/>
        <v>CF$703</v>
      </c>
      <c r="CG712" s="4" t="str">
        <f t="shared" si="972"/>
        <v>CG$703</v>
      </c>
      <c r="CH712" s="4" t="str">
        <f t="shared" si="972"/>
        <v>CH$703</v>
      </c>
      <c r="CI712" s="4" t="str">
        <f t="shared" si="972"/>
        <v>CI$703</v>
      </c>
      <c r="CJ712" s="4" t="str">
        <f t="shared" si="972"/>
        <v>CJ$703</v>
      </c>
      <c r="CK712" s="4" t="str">
        <f t="shared" si="972"/>
        <v>CK$703</v>
      </c>
      <c r="CL712" s="4" t="str">
        <f t="shared" si="972"/>
        <v>CL$703</v>
      </c>
      <c r="CN712" s="78"/>
      <c r="CO712" s="4" t="str">
        <f t="shared" ref="CO712:DL712" si="973">ADDRESS(ROW(CO703),COLUMN(CO703),2)</f>
        <v>CO$703</v>
      </c>
      <c r="CP712" s="4" t="str">
        <f t="shared" si="973"/>
        <v>CP$703</v>
      </c>
      <c r="CQ712" s="4" t="str">
        <f t="shared" si="973"/>
        <v>CQ$703</v>
      </c>
      <c r="CR712" s="4" t="str">
        <f t="shared" si="973"/>
        <v>CR$703</v>
      </c>
      <c r="CS712" s="4" t="str">
        <f t="shared" si="973"/>
        <v>CS$703</v>
      </c>
      <c r="CT712" s="4" t="str">
        <f t="shared" si="973"/>
        <v>CT$703</v>
      </c>
      <c r="CU712" s="4" t="str">
        <f t="shared" si="973"/>
        <v>CU$703</v>
      </c>
      <c r="CV712" s="4" t="str">
        <f t="shared" si="973"/>
        <v>CV$703</v>
      </c>
      <c r="CW712" s="4" t="str">
        <f t="shared" si="973"/>
        <v>CW$703</v>
      </c>
      <c r="CX712" s="4" t="str">
        <f t="shared" si="973"/>
        <v>CX$703</v>
      </c>
      <c r="CY712" s="4" t="str">
        <f t="shared" si="973"/>
        <v>CY$703</v>
      </c>
      <c r="CZ712" s="4" t="str">
        <f t="shared" si="973"/>
        <v>CZ$703</v>
      </c>
      <c r="DA712" s="4" t="str">
        <f t="shared" si="973"/>
        <v>DA$703</v>
      </c>
      <c r="DB712" s="4" t="str">
        <f t="shared" si="973"/>
        <v>DB$703</v>
      </c>
      <c r="DC712" s="4" t="str">
        <f t="shared" si="973"/>
        <v>DC$703</v>
      </c>
      <c r="DD712" s="4" t="str">
        <f t="shared" si="973"/>
        <v>DD$703</v>
      </c>
      <c r="DE712" s="4" t="str">
        <f t="shared" si="973"/>
        <v>DE$703</v>
      </c>
      <c r="DF712" s="4" t="str">
        <f t="shared" si="973"/>
        <v>DF$703</v>
      </c>
      <c r="DG712" s="4" t="str">
        <f t="shared" si="973"/>
        <v>DG$703</v>
      </c>
      <c r="DH712" s="4" t="str">
        <f t="shared" si="973"/>
        <v>DH$703</v>
      </c>
      <c r="DI712" s="4" t="str">
        <f t="shared" si="973"/>
        <v>DI$703</v>
      </c>
      <c r="DJ712" s="4" t="str">
        <f t="shared" si="973"/>
        <v>DJ$703</v>
      </c>
      <c r="DK712" s="4" t="str">
        <f t="shared" si="973"/>
        <v>DK$703</v>
      </c>
      <c r="DL712" s="4" t="str">
        <f t="shared" si="973"/>
        <v>DL$703</v>
      </c>
    </row>
    <row r="713" spans="2:116" x14ac:dyDescent="0.4">
      <c r="B713" t="s">
        <v>332</v>
      </c>
      <c r="D713" t="s">
        <v>761</v>
      </c>
      <c r="E713" s="8" t="str">
        <f t="shared" si="969"/>
        <v>713 ASSETSALE-PV</v>
      </c>
      <c r="G713" s="128" t="s">
        <v>333</v>
      </c>
      <c r="H713" s="56"/>
      <c r="I713" s="79"/>
      <c r="J713" s="79"/>
      <c r="K713" s="15"/>
      <c r="L713" s="15"/>
      <c r="M713" s="15"/>
      <c r="N713" s="15"/>
      <c r="O713" s="15"/>
      <c r="P713" s="15"/>
      <c r="R713" s="15"/>
      <c r="S713" s="179" t="str">
        <f t="shared" ref="S713:AX713" si="974">S684</f>
        <v>S680</v>
      </c>
      <c r="T713" s="179" t="str">
        <f t="shared" si="974"/>
        <v>T680</v>
      </c>
      <c r="U713" s="179" t="str">
        <f t="shared" si="974"/>
        <v>U680</v>
      </c>
      <c r="V713" s="179" t="str">
        <f t="shared" si="974"/>
        <v>V680</v>
      </c>
      <c r="W713" s="179" t="str">
        <f t="shared" si="974"/>
        <v>W680</v>
      </c>
      <c r="X713" s="179" t="str">
        <f t="shared" si="974"/>
        <v>X680</v>
      </c>
      <c r="Y713" s="179" t="str">
        <f t="shared" si="974"/>
        <v>Y680</v>
      </c>
      <c r="Z713" s="179" t="str">
        <f t="shared" si="974"/>
        <v>Z680</v>
      </c>
      <c r="AA713" s="179" t="str">
        <f t="shared" si="974"/>
        <v>AA680</v>
      </c>
      <c r="AB713" s="179" t="str">
        <f t="shared" si="974"/>
        <v>AB680</v>
      </c>
      <c r="AC713" s="179" t="str">
        <f t="shared" si="974"/>
        <v>AC680</v>
      </c>
      <c r="AD713" s="179" t="str">
        <f t="shared" si="974"/>
        <v>AD680</v>
      </c>
      <c r="AE713" s="179" t="str">
        <f t="shared" si="974"/>
        <v>AE680</v>
      </c>
      <c r="AF713" s="179" t="str">
        <f t="shared" si="974"/>
        <v>AF680</v>
      </c>
      <c r="AG713" s="179" t="str">
        <f t="shared" si="974"/>
        <v>AG680</v>
      </c>
      <c r="AH713" s="179" t="str">
        <f t="shared" si="974"/>
        <v>AH680</v>
      </c>
      <c r="AI713" s="179" t="str">
        <f t="shared" si="974"/>
        <v>AI680</v>
      </c>
      <c r="AJ713" s="179" t="str">
        <f t="shared" si="974"/>
        <v>AJ680</v>
      </c>
      <c r="AK713" s="179" t="str">
        <f t="shared" si="974"/>
        <v>AK680</v>
      </c>
      <c r="AL713" s="179" t="str">
        <f t="shared" si="974"/>
        <v>AL680</v>
      </c>
      <c r="AM713" s="179" t="str">
        <f t="shared" si="974"/>
        <v>AM680</v>
      </c>
      <c r="AN713" s="179" t="str">
        <f t="shared" si="974"/>
        <v>AN680</v>
      </c>
      <c r="AO713" s="179" t="str">
        <f t="shared" si="974"/>
        <v>AO680</v>
      </c>
      <c r="AP713" s="179" t="str">
        <f t="shared" si="974"/>
        <v>AP680</v>
      </c>
      <c r="AQ713" s="179" t="str">
        <f t="shared" si="974"/>
        <v>AQ680</v>
      </c>
      <c r="AR713" s="179" t="str">
        <f t="shared" si="974"/>
        <v>AR680</v>
      </c>
      <c r="AS713" s="179" t="str">
        <f t="shared" si="974"/>
        <v>AS680</v>
      </c>
      <c r="AT713" s="179" t="str">
        <f t="shared" si="974"/>
        <v>AT680</v>
      </c>
      <c r="AU713" s="179" t="str">
        <f t="shared" si="974"/>
        <v>AU680</v>
      </c>
      <c r="AV713" s="179" t="str">
        <f t="shared" si="974"/>
        <v>AV680</v>
      </c>
      <c r="AW713" s="179" t="str">
        <f t="shared" si="974"/>
        <v>AW680</v>
      </c>
      <c r="AX713" s="179" t="str">
        <f t="shared" si="974"/>
        <v>AX680</v>
      </c>
      <c r="AY713" s="179" t="str">
        <f t="shared" ref="AY713:CD713" si="975">AY684</f>
        <v>AY680</v>
      </c>
      <c r="AZ713" s="179" t="str">
        <f t="shared" si="975"/>
        <v>AZ680</v>
      </c>
      <c r="BA713" s="179" t="str">
        <f t="shared" si="975"/>
        <v>BA680</v>
      </c>
      <c r="BB713" s="179" t="str">
        <f t="shared" si="975"/>
        <v>BB680</v>
      </c>
      <c r="BC713" s="179" t="str">
        <f t="shared" si="975"/>
        <v>BC680</v>
      </c>
      <c r="BD713" s="179" t="str">
        <f t="shared" si="975"/>
        <v>BD680</v>
      </c>
      <c r="BE713" s="179" t="str">
        <f t="shared" si="975"/>
        <v>BE680</v>
      </c>
      <c r="BF713" s="179" t="str">
        <f t="shared" si="975"/>
        <v>BF680</v>
      </c>
      <c r="BG713" s="179" t="str">
        <f t="shared" si="975"/>
        <v>BG680</v>
      </c>
      <c r="BH713" s="179" t="str">
        <f t="shared" si="975"/>
        <v>BH680</v>
      </c>
      <c r="BI713" s="179" t="str">
        <f t="shared" si="975"/>
        <v>BI680</v>
      </c>
      <c r="BJ713" s="179" t="str">
        <f t="shared" si="975"/>
        <v>BJ680</v>
      </c>
      <c r="BK713" s="179" t="str">
        <f t="shared" si="975"/>
        <v>BK680</v>
      </c>
      <c r="BL713" s="179" t="str">
        <f t="shared" si="975"/>
        <v>BL680</v>
      </c>
      <c r="BM713" s="179" t="str">
        <f t="shared" si="975"/>
        <v>BM680</v>
      </c>
      <c r="BN713" s="179" t="str">
        <f t="shared" si="975"/>
        <v>BN680</v>
      </c>
      <c r="BO713" s="179" t="str">
        <f t="shared" si="975"/>
        <v>BO680</v>
      </c>
      <c r="BP713" s="179" t="str">
        <f t="shared" si="975"/>
        <v>BP680</v>
      </c>
      <c r="BQ713" s="179" t="str">
        <f t="shared" si="975"/>
        <v>BQ680</v>
      </c>
      <c r="BR713" s="179" t="str">
        <f t="shared" si="975"/>
        <v>BR680</v>
      </c>
      <c r="BS713" s="179" t="str">
        <f t="shared" si="975"/>
        <v>BS680</v>
      </c>
      <c r="BT713" s="179" t="str">
        <f t="shared" si="975"/>
        <v>BT680</v>
      </c>
      <c r="BU713" s="179" t="str">
        <f t="shared" si="975"/>
        <v>BU680</v>
      </c>
      <c r="BV713" s="179" t="str">
        <f t="shared" si="975"/>
        <v>BV680</v>
      </c>
      <c r="BW713" s="179" t="str">
        <f t="shared" si="975"/>
        <v>BW680</v>
      </c>
      <c r="BX713" s="179" t="str">
        <f t="shared" si="975"/>
        <v>BX680</v>
      </c>
      <c r="BY713" s="179" t="str">
        <f t="shared" si="975"/>
        <v>BY680</v>
      </c>
      <c r="BZ713" s="179" t="str">
        <f t="shared" si="975"/>
        <v>BZ680</v>
      </c>
      <c r="CA713" s="179" t="str">
        <f t="shared" si="975"/>
        <v>CA680</v>
      </c>
      <c r="CB713" s="179" t="str">
        <f t="shared" si="975"/>
        <v>CB680</v>
      </c>
      <c r="CC713" s="179" t="str">
        <f t="shared" si="975"/>
        <v>CC680</v>
      </c>
      <c r="CD713" s="179" t="str">
        <f t="shared" si="975"/>
        <v>CD680</v>
      </c>
      <c r="CE713" s="179" t="str">
        <f t="shared" ref="CE713:CL713" si="976">CE684</f>
        <v>CE680</v>
      </c>
      <c r="CF713" s="179" t="str">
        <f t="shared" si="976"/>
        <v>CF680</v>
      </c>
      <c r="CG713" s="179" t="str">
        <f t="shared" si="976"/>
        <v>CG680</v>
      </c>
      <c r="CH713" s="179" t="str">
        <f t="shared" si="976"/>
        <v>CH680</v>
      </c>
      <c r="CI713" s="179" t="str">
        <f t="shared" si="976"/>
        <v>CI680</v>
      </c>
      <c r="CJ713" s="179" t="str">
        <f t="shared" si="976"/>
        <v>CJ680</v>
      </c>
      <c r="CK713" s="179" t="str">
        <f t="shared" si="976"/>
        <v>CK680</v>
      </c>
      <c r="CL713" s="179" t="str">
        <f t="shared" si="976"/>
        <v>CL680</v>
      </c>
      <c r="CN713" s="79"/>
      <c r="CO713" s="179" t="str">
        <f t="shared" ref="CO713:DL713" si="977">CO684</f>
        <v>CO$17</v>
      </c>
      <c r="CP713" s="179" t="str">
        <f t="shared" si="977"/>
        <v>CP$17</v>
      </c>
      <c r="CQ713" s="179" t="str">
        <f t="shared" si="977"/>
        <v>CQ$17</v>
      </c>
      <c r="CR713" s="179" t="str">
        <f t="shared" si="977"/>
        <v>CR$17</v>
      </c>
      <c r="CS713" s="179" t="str">
        <f t="shared" si="977"/>
        <v>CS$17</v>
      </c>
      <c r="CT713" s="179" t="str">
        <f t="shared" si="977"/>
        <v>CT$17</v>
      </c>
      <c r="CU713" s="179" t="str">
        <f t="shared" si="977"/>
        <v>CU$17</v>
      </c>
      <c r="CV713" s="179" t="str">
        <f t="shared" si="977"/>
        <v>CV$17</v>
      </c>
      <c r="CW713" s="179" t="str">
        <f t="shared" si="977"/>
        <v>CW$17</v>
      </c>
      <c r="CX713" s="179" t="str">
        <f t="shared" si="977"/>
        <v>CX$17</v>
      </c>
      <c r="CY713" s="179" t="str">
        <f t="shared" si="977"/>
        <v>CY$17</v>
      </c>
      <c r="CZ713" s="179" t="str">
        <f t="shared" si="977"/>
        <v>CZ$17</v>
      </c>
      <c r="DA713" s="179" t="str">
        <f t="shared" si="977"/>
        <v>DA$17</v>
      </c>
      <c r="DB713" s="179" t="str">
        <f t="shared" si="977"/>
        <v>DB$17</v>
      </c>
      <c r="DC713" s="179" t="str">
        <f t="shared" si="977"/>
        <v>DC$17</v>
      </c>
      <c r="DD713" s="179" t="str">
        <f t="shared" si="977"/>
        <v>DD$17</v>
      </c>
      <c r="DE713" s="179" t="str">
        <f t="shared" si="977"/>
        <v>DE$17</v>
      </c>
      <c r="DF713" s="179" t="str">
        <f t="shared" si="977"/>
        <v>DF$17</v>
      </c>
      <c r="DG713" s="179" t="str">
        <f t="shared" si="977"/>
        <v>DG$17</v>
      </c>
      <c r="DH713" s="179" t="str">
        <f t="shared" si="977"/>
        <v>DH$17</v>
      </c>
      <c r="DI713" s="179" t="str">
        <f t="shared" si="977"/>
        <v>DI$17</v>
      </c>
      <c r="DJ713" s="179" t="str">
        <f t="shared" si="977"/>
        <v>DJ$17</v>
      </c>
      <c r="DK713" s="179" t="str">
        <f t="shared" si="977"/>
        <v>DK$17</v>
      </c>
      <c r="DL713" s="179" t="str">
        <f t="shared" si="977"/>
        <v>DL$17</v>
      </c>
    </row>
    <row r="714" spans="2:116" x14ac:dyDescent="0.4">
      <c r="B714" t="s">
        <v>332</v>
      </c>
      <c r="D714" t="s">
        <v>761</v>
      </c>
      <c r="E714" s="8" t="str">
        <f t="shared" si="969"/>
        <v>714 ASSETSALE-PV</v>
      </c>
      <c r="G714" s="8" t="str">
        <f>G685</f>
        <v>(Secondary label)</v>
      </c>
      <c r="H714" s="12"/>
      <c r="I714" s="60"/>
      <c r="J714" s="60"/>
      <c r="K714" s="15"/>
      <c r="L714" s="15"/>
      <c r="M714" s="15"/>
      <c r="N714" s="15"/>
      <c r="O714" s="15"/>
      <c r="P714" s="15"/>
      <c r="R714" s="15"/>
      <c r="S714" s="179">
        <f t="shared" ref="S714:AX714" si="978">S685</f>
        <v>0</v>
      </c>
      <c r="T714" s="179">
        <f t="shared" si="978"/>
        <v>0</v>
      </c>
      <c r="U714" s="179">
        <f t="shared" si="978"/>
        <v>0</v>
      </c>
      <c r="V714" s="179">
        <f t="shared" si="978"/>
        <v>0</v>
      </c>
      <c r="W714" s="179">
        <f t="shared" si="978"/>
        <v>0</v>
      </c>
      <c r="X714" s="179">
        <f t="shared" si="978"/>
        <v>0</v>
      </c>
      <c r="Y714" s="179">
        <f t="shared" si="978"/>
        <v>0</v>
      </c>
      <c r="Z714" s="179">
        <f t="shared" si="978"/>
        <v>0</v>
      </c>
      <c r="AA714" s="179">
        <f t="shared" si="978"/>
        <v>0</v>
      </c>
      <c r="AB714" s="179">
        <f t="shared" si="978"/>
        <v>0</v>
      </c>
      <c r="AC714" s="179">
        <f t="shared" si="978"/>
        <v>0</v>
      </c>
      <c r="AD714" s="179">
        <f t="shared" si="978"/>
        <v>0</v>
      </c>
      <c r="AE714" s="179">
        <f t="shared" si="978"/>
        <v>0</v>
      </c>
      <c r="AF714" s="179">
        <f t="shared" si="978"/>
        <v>0</v>
      </c>
      <c r="AG714" s="179">
        <f t="shared" si="978"/>
        <v>0</v>
      </c>
      <c r="AH714" s="179">
        <f t="shared" si="978"/>
        <v>0</v>
      </c>
      <c r="AI714" s="179">
        <f t="shared" si="978"/>
        <v>0</v>
      </c>
      <c r="AJ714" s="179">
        <f t="shared" si="978"/>
        <v>0</v>
      </c>
      <c r="AK714" s="179">
        <f t="shared" si="978"/>
        <v>0</v>
      </c>
      <c r="AL714" s="179">
        <f t="shared" si="978"/>
        <v>0</v>
      </c>
      <c r="AM714" s="179">
        <f t="shared" si="978"/>
        <v>0</v>
      </c>
      <c r="AN714" s="179">
        <f t="shared" si="978"/>
        <v>0</v>
      </c>
      <c r="AO714" s="179">
        <f t="shared" si="978"/>
        <v>0</v>
      </c>
      <c r="AP714" s="179">
        <f t="shared" si="978"/>
        <v>0</v>
      </c>
      <c r="AQ714" s="179">
        <f t="shared" si="978"/>
        <v>0</v>
      </c>
      <c r="AR714" s="179">
        <f t="shared" si="978"/>
        <v>0</v>
      </c>
      <c r="AS714" s="179">
        <f t="shared" si="978"/>
        <v>0</v>
      </c>
      <c r="AT714" s="179">
        <f t="shared" si="978"/>
        <v>0</v>
      </c>
      <c r="AU714" s="179">
        <f t="shared" si="978"/>
        <v>0</v>
      </c>
      <c r="AV714" s="179">
        <f t="shared" si="978"/>
        <v>0</v>
      </c>
      <c r="AW714" s="179">
        <f t="shared" si="978"/>
        <v>0</v>
      </c>
      <c r="AX714" s="179">
        <f t="shared" si="978"/>
        <v>0</v>
      </c>
      <c r="AY714" s="179">
        <f t="shared" ref="AY714:CD714" si="979">AY685</f>
        <v>0</v>
      </c>
      <c r="AZ714" s="179">
        <f t="shared" si="979"/>
        <v>0</v>
      </c>
      <c r="BA714" s="179">
        <f t="shared" si="979"/>
        <v>0</v>
      </c>
      <c r="BB714" s="179">
        <f t="shared" si="979"/>
        <v>0</v>
      </c>
      <c r="BC714" s="179">
        <f t="shared" si="979"/>
        <v>0</v>
      </c>
      <c r="BD714" s="179">
        <f t="shared" si="979"/>
        <v>0</v>
      </c>
      <c r="BE714" s="179">
        <f t="shared" si="979"/>
        <v>0</v>
      </c>
      <c r="BF714" s="179">
        <f t="shared" si="979"/>
        <v>0</v>
      </c>
      <c r="BG714" s="179">
        <f t="shared" si="979"/>
        <v>0</v>
      </c>
      <c r="BH714" s="179">
        <f t="shared" si="979"/>
        <v>0</v>
      </c>
      <c r="BI714" s="179">
        <f t="shared" si="979"/>
        <v>0</v>
      </c>
      <c r="BJ714" s="179">
        <f t="shared" si="979"/>
        <v>0</v>
      </c>
      <c r="BK714" s="179">
        <f t="shared" si="979"/>
        <v>0</v>
      </c>
      <c r="BL714" s="179">
        <f t="shared" si="979"/>
        <v>0</v>
      </c>
      <c r="BM714" s="179">
        <f t="shared" si="979"/>
        <v>0</v>
      </c>
      <c r="BN714" s="179">
        <f t="shared" si="979"/>
        <v>0</v>
      </c>
      <c r="BO714" s="179">
        <f t="shared" si="979"/>
        <v>0</v>
      </c>
      <c r="BP714" s="179">
        <f t="shared" si="979"/>
        <v>0</v>
      </c>
      <c r="BQ714" s="179">
        <f t="shared" si="979"/>
        <v>0</v>
      </c>
      <c r="BR714" s="179">
        <f t="shared" si="979"/>
        <v>0</v>
      </c>
      <c r="BS714" s="179">
        <f t="shared" si="979"/>
        <v>0</v>
      </c>
      <c r="BT714" s="179">
        <f t="shared" si="979"/>
        <v>0</v>
      </c>
      <c r="BU714" s="179">
        <f t="shared" si="979"/>
        <v>0</v>
      </c>
      <c r="BV714" s="179">
        <f t="shared" si="979"/>
        <v>0</v>
      </c>
      <c r="BW714" s="179">
        <f t="shared" si="979"/>
        <v>0</v>
      </c>
      <c r="BX714" s="179">
        <f t="shared" si="979"/>
        <v>0</v>
      </c>
      <c r="BY714" s="179">
        <f t="shared" si="979"/>
        <v>0</v>
      </c>
      <c r="BZ714" s="179">
        <f t="shared" si="979"/>
        <v>0</v>
      </c>
      <c r="CA714" s="179">
        <f t="shared" si="979"/>
        <v>0</v>
      </c>
      <c r="CB714" s="179">
        <f t="shared" si="979"/>
        <v>0</v>
      </c>
      <c r="CC714" s="179">
        <f t="shared" si="979"/>
        <v>0</v>
      </c>
      <c r="CD714" s="179">
        <f t="shared" si="979"/>
        <v>0</v>
      </c>
      <c r="CE714" s="179">
        <f t="shared" ref="CE714:CL714" si="980">CE685</f>
        <v>0</v>
      </c>
      <c r="CF714" s="179">
        <f t="shared" si="980"/>
        <v>0</v>
      </c>
      <c r="CG714" s="179">
        <f t="shared" si="980"/>
        <v>0</v>
      </c>
      <c r="CH714" s="179">
        <f t="shared" si="980"/>
        <v>0</v>
      </c>
      <c r="CI714" s="179">
        <f t="shared" si="980"/>
        <v>0</v>
      </c>
      <c r="CJ714" s="179">
        <f t="shared" si="980"/>
        <v>0</v>
      </c>
      <c r="CK714" s="179">
        <f t="shared" si="980"/>
        <v>0</v>
      </c>
      <c r="CL714" s="179">
        <f t="shared" si="980"/>
        <v>0</v>
      </c>
      <c r="CN714" s="60"/>
      <c r="CO714" s="179">
        <f t="shared" ref="CO714:DL714" si="981">CO685</f>
        <v>0</v>
      </c>
      <c r="CP714" s="179">
        <f t="shared" si="981"/>
        <v>0</v>
      </c>
      <c r="CQ714" s="179">
        <f t="shared" si="981"/>
        <v>0</v>
      </c>
      <c r="CR714" s="179">
        <f t="shared" si="981"/>
        <v>0</v>
      </c>
      <c r="CS714" s="179">
        <f t="shared" si="981"/>
        <v>0</v>
      </c>
      <c r="CT714" s="179">
        <f t="shared" si="981"/>
        <v>0</v>
      </c>
      <c r="CU714" s="179">
        <f t="shared" si="981"/>
        <v>0</v>
      </c>
      <c r="CV714" s="179">
        <f t="shared" si="981"/>
        <v>0</v>
      </c>
      <c r="CW714" s="179">
        <f t="shared" si="981"/>
        <v>0</v>
      </c>
      <c r="CX714" s="179">
        <f t="shared" si="981"/>
        <v>0</v>
      </c>
      <c r="CY714" s="179">
        <f t="shared" si="981"/>
        <v>0</v>
      </c>
      <c r="CZ714" s="179">
        <f t="shared" si="981"/>
        <v>0</v>
      </c>
      <c r="DA714" s="179">
        <f t="shared" si="981"/>
        <v>0</v>
      </c>
      <c r="DB714" s="179">
        <f t="shared" si="981"/>
        <v>0</v>
      </c>
      <c r="DC714" s="179">
        <f t="shared" si="981"/>
        <v>0</v>
      </c>
      <c r="DD714" s="179">
        <f t="shared" si="981"/>
        <v>0</v>
      </c>
      <c r="DE714" s="179">
        <f t="shared" si="981"/>
        <v>0</v>
      </c>
      <c r="DF714" s="179">
        <f t="shared" si="981"/>
        <v>0</v>
      </c>
      <c r="DG714" s="179">
        <f t="shared" si="981"/>
        <v>0</v>
      </c>
      <c r="DH714" s="179">
        <f t="shared" si="981"/>
        <v>0</v>
      </c>
      <c r="DI714" s="179">
        <f t="shared" si="981"/>
        <v>0</v>
      </c>
      <c r="DJ714" s="179">
        <f t="shared" si="981"/>
        <v>0</v>
      </c>
      <c r="DK714" s="179">
        <f t="shared" si="981"/>
        <v>0</v>
      </c>
      <c r="DL714" s="179">
        <f t="shared" si="981"/>
        <v>0</v>
      </c>
    </row>
    <row r="715" spans="2:116" x14ac:dyDescent="0.4">
      <c r="B715" t="s">
        <v>332</v>
      </c>
      <c r="D715" t="s">
        <v>761</v>
      </c>
      <c r="E715" s="8" t="str">
        <f t="shared" si="969"/>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9"/>
        <v>716 ASSETSALE-PV</v>
      </c>
      <c r="G716" s="8" t="str">
        <f>G687</f>
        <v>Secondary revenue driver</v>
      </c>
      <c r="H716" s="12"/>
      <c r="I716" s="60"/>
      <c r="J716" s="60"/>
      <c r="K716" s="15"/>
      <c r="L716" s="15"/>
      <c r="M716" s="15"/>
      <c r="N716" s="15"/>
      <c r="O716" s="15"/>
      <c r="P716" s="15"/>
      <c r="R716" s="15"/>
      <c r="S716" s="179" t="str">
        <f t="shared" ref="S716:AX716" si="982">S687</f>
        <v>S$18</v>
      </c>
      <c r="T716" s="179" t="str">
        <f t="shared" si="982"/>
        <v>T$18</v>
      </c>
      <c r="U716" s="179" t="str">
        <f t="shared" si="982"/>
        <v>U$18</v>
      </c>
      <c r="V716" s="179" t="str">
        <f t="shared" si="982"/>
        <v>V$18</v>
      </c>
      <c r="W716" s="179" t="str">
        <f t="shared" si="982"/>
        <v>W$18</v>
      </c>
      <c r="X716" s="179" t="str">
        <f t="shared" si="982"/>
        <v>X$18</v>
      </c>
      <c r="Y716" s="179" t="str">
        <f t="shared" si="982"/>
        <v>Y$18</v>
      </c>
      <c r="Z716" s="179" t="str">
        <f t="shared" si="982"/>
        <v>Z$18</v>
      </c>
      <c r="AA716" s="179" t="str">
        <f t="shared" si="982"/>
        <v>AA$18</v>
      </c>
      <c r="AB716" s="179" t="str">
        <f t="shared" si="982"/>
        <v>AB$18</v>
      </c>
      <c r="AC716" s="179" t="str">
        <f t="shared" si="982"/>
        <v>AC$18</v>
      </c>
      <c r="AD716" s="179" t="str">
        <f t="shared" si="982"/>
        <v>AD$18</v>
      </c>
      <c r="AE716" s="179" t="str">
        <f t="shared" si="982"/>
        <v>AE$18</v>
      </c>
      <c r="AF716" s="179" t="str">
        <f t="shared" si="982"/>
        <v>AF$18</v>
      </c>
      <c r="AG716" s="179" t="str">
        <f t="shared" si="982"/>
        <v>AG$18</v>
      </c>
      <c r="AH716" s="179" t="str">
        <f t="shared" si="982"/>
        <v>AH$18</v>
      </c>
      <c r="AI716" s="179" t="str">
        <f t="shared" si="982"/>
        <v>AI$18</v>
      </c>
      <c r="AJ716" s="179" t="str">
        <f t="shared" si="982"/>
        <v>AJ$18</v>
      </c>
      <c r="AK716" s="179" t="str">
        <f t="shared" si="982"/>
        <v>AK$18</v>
      </c>
      <c r="AL716" s="179" t="str">
        <f t="shared" si="982"/>
        <v>AL$18</v>
      </c>
      <c r="AM716" s="179" t="str">
        <f t="shared" si="982"/>
        <v>AM$18</v>
      </c>
      <c r="AN716" s="179" t="str">
        <f t="shared" si="982"/>
        <v>AN$18</v>
      </c>
      <c r="AO716" s="179" t="str">
        <f t="shared" si="982"/>
        <v>AO$18</v>
      </c>
      <c r="AP716" s="179" t="str">
        <f t="shared" si="982"/>
        <v>AP$18</v>
      </c>
      <c r="AQ716" s="179" t="str">
        <f t="shared" si="982"/>
        <v>AQ$18</v>
      </c>
      <c r="AR716" s="179" t="str">
        <f t="shared" si="982"/>
        <v>AR$18</v>
      </c>
      <c r="AS716" s="179" t="str">
        <f t="shared" si="982"/>
        <v>AS$18</v>
      </c>
      <c r="AT716" s="179" t="str">
        <f t="shared" si="982"/>
        <v>AT$18</v>
      </c>
      <c r="AU716" s="179" t="str">
        <f t="shared" si="982"/>
        <v>AU$18</v>
      </c>
      <c r="AV716" s="179" t="str">
        <f t="shared" si="982"/>
        <v>AV$18</v>
      </c>
      <c r="AW716" s="179" t="str">
        <f t="shared" si="982"/>
        <v>AW$18</v>
      </c>
      <c r="AX716" s="179" t="str">
        <f t="shared" si="982"/>
        <v>AX$18</v>
      </c>
      <c r="AY716" s="179" t="str">
        <f t="shared" ref="AY716:CD716" si="983">AY687</f>
        <v>AY$18</v>
      </c>
      <c r="AZ716" s="179" t="str">
        <f t="shared" si="983"/>
        <v>AZ$18</v>
      </c>
      <c r="BA716" s="179" t="str">
        <f t="shared" si="983"/>
        <v>BA$18</v>
      </c>
      <c r="BB716" s="179" t="str">
        <f t="shared" si="983"/>
        <v>BB$18</v>
      </c>
      <c r="BC716" s="179" t="str">
        <f t="shared" si="983"/>
        <v>BC$18</v>
      </c>
      <c r="BD716" s="179" t="str">
        <f t="shared" si="983"/>
        <v>BD$18</v>
      </c>
      <c r="BE716" s="179" t="str">
        <f t="shared" si="983"/>
        <v>BE$18</v>
      </c>
      <c r="BF716" s="179" t="str">
        <f t="shared" si="983"/>
        <v>BF$18</v>
      </c>
      <c r="BG716" s="179" t="str">
        <f t="shared" si="983"/>
        <v>BG$18</v>
      </c>
      <c r="BH716" s="179" t="str">
        <f t="shared" si="983"/>
        <v>BH$18</v>
      </c>
      <c r="BI716" s="179" t="str">
        <f t="shared" si="983"/>
        <v>BI$18</v>
      </c>
      <c r="BJ716" s="179" t="str">
        <f t="shared" si="983"/>
        <v>BJ$18</v>
      </c>
      <c r="BK716" s="179" t="str">
        <f t="shared" si="983"/>
        <v>BK$18</v>
      </c>
      <c r="BL716" s="179" t="str">
        <f t="shared" si="983"/>
        <v>BL$18</v>
      </c>
      <c r="BM716" s="179" t="str">
        <f t="shared" si="983"/>
        <v>BM$18</v>
      </c>
      <c r="BN716" s="179" t="str">
        <f t="shared" si="983"/>
        <v>BN$18</v>
      </c>
      <c r="BO716" s="179" t="str">
        <f t="shared" si="983"/>
        <v>BO$18</v>
      </c>
      <c r="BP716" s="179" t="str">
        <f t="shared" si="983"/>
        <v>BP$18</v>
      </c>
      <c r="BQ716" s="179" t="str">
        <f t="shared" si="983"/>
        <v>BQ$18</v>
      </c>
      <c r="BR716" s="179" t="str">
        <f t="shared" si="983"/>
        <v>BR$18</v>
      </c>
      <c r="BS716" s="179" t="str">
        <f t="shared" si="983"/>
        <v>BS$18</v>
      </c>
      <c r="BT716" s="179" t="str">
        <f t="shared" si="983"/>
        <v>BT$18</v>
      </c>
      <c r="BU716" s="179" t="str">
        <f t="shared" si="983"/>
        <v>BU$18</v>
      </c>
      <c r="BV716" s="179" t="str">
        <f t="shared" si="983"/>
        <v>BV$18</v>
      </c>
      <c r="BW716" s="179" t="str">
        <f t="shared" si="983"/>
        <v>BW$18</v>
      </c>
      <c r="BX716" s="179" t="str">
        <f t="shared" si="983"/>
        <v>BX$18</v>
      </c>
      <c r="BY716" s="179" t="str">
        <f t="shared" si="983"/>
        <v>BY$18</v>
      </c>
      <c r="BZ716" s="179" t="str">
        <f t="shared" si="983"/>
        <v>BZ$18</v>
      </c>
      <c r="CA716" s="179" t="str">
        <f t="shared" si="983"/>
        <v>CA$18</v>
      </c>
      <c r="CB716" s="179" t="str">
        <f t="shared" si="983"/>
        <v>CB$18</v>
      </c>
      <c r="CC716" s="179" t="str">
        <f t="shared" si="983"/>
        <v>CC$18</v>
      </c>
      <c r="CD716" s="179" t="str">
        <f t="shared" si="983"/>
        <v>CD$18</v>
      </c>
      <c r="CE716" s="179" t="str">
        <f t="shared" ref="CE716:CL716" si="984">CE687</f>
        <v>CE$18</v>
      </c>
      <c r="CF716" s="179" t="str">
        <f t="shared" si="984"/>
        <v>CF$18</v>
      </c>
      <c r="CG716" s="179" t="str">
        <f t="shared" si="984"/>
        <v>CG$18</v>
      </c>
      <c r="CH716" s="179" t="str">
        <f t="shared" si="984"/>
        <v>CH$18</v>
      </c>
      <c r="CI716" s="179" t="str">
        <f t="shared" si="984"/>
        <v>CI$18</v>
      </c>
      <c r="CJ716" s="179" t="str">
        <f t="shared" si="984"/>
        <v>CJ$18</v>
      </c>
      <c r="CK716" s="179" t="str">
        <f t="shared" si="984"/>
        <v>CK$18</v>
      </c>
      <c r="CL716" s="179" t="str">
        <f t="shared" si="984"/>
        <v>CL$18</v>
      </c>
      <c r="CN716" s="60"/>
      <c r="CO716" s="179" t="str">
        <f t="shared" ref="CO716:DL716" si="985">CO687</f>
        <v>CO$18</v>
      </c>
      <c r="CP716" s="179" t="str">
        <f t="shared" si="985"/>
        <v>CP$18</v>
      </c>
      <c r="CQ716" s="179" t="str">
        <f t="shared" si="985"/>
        <v>CQ$18</v>
      </c>
      <c r="CR716" s="179" t="str">
        <f t="shared" si="985"/>
        <v>CR$18</v>
      </c>
      <c r="CS716" s="179" t="str">
        <f t="shared" si="985"/>
        <v>CS$18</v>
      </c>
      <c r="CT716" s="179" t="str">
        <f t="shared" si="985"/>
        <v>CT$18</v>
      </c>
      <c r="CU716" s="179" t="str">
        <f t="shared" si="985"/>
        <v>CU$18</v>
      </c>
      <c r="CV716" s="179" t="str">
        <f t="shared" si="985"/>
        <v>CV$18</v>
      </c>
      <c r="CW716" s="179" t="str">
        <f t="shared" si="985"/>
        <v>CW$18</v>
      </c>
      <c r="CX716" s="179" t="str">
        <f t="shared" si="985"/>
        <v>CX$18</v>
      </c>
      <c r="CY716" s="179" t="str">
        <f t="shared" si="985"/>
        <v>CY$18</v>
      </c>
      <c r="CZ716" s="179" t="str">
        <f t="shared" si="985"/>
        <v>CZ$18</v>
      </c>
      <c r="DA716" s="179" t="str">
        <f t="shared" si="985"/>
        <v>DA$18</v>
      </c>
      <c r="DB716" s="179" t="str">
        <f t="shared" si="985"/>
        <v>DB$18</v>
      </c>
      <c r="DC716" s="179" t="str">
        <f t="shared" si="985"/>
        <v>DC$18</v>
      </c>
      <c r="DD716" s="179" t="str">
        <f t="shared" si="985"/>
        <v>DD$18</v>
      </c>
      <c r="DE716" s="179" t="str">
        <f t="shared" si="985"/>
        <v>DE$18</v>
      </c>
      <c r="DF716" s="179" t="str">
        <f t="shared" si="985"/>
        <v>DF$18</v>
      </c>
      <c r="DG716" s="179" t="str">
        <f t="shared" si="985"/>
        <v>DG$18</v>
      </c>
      <c r="DH716" s="179" t="str">
        <f t="shared" si="985"/>
        <v>DH$18</v>
      </c>
      <c r="DI716" s="179" t="str">
        <f t="shared" si="985"/>
        <v>DI$18</v>
      </c>
      <c r="DJ716" s="179" t="str">
        <f t="shared" si="985"/>
        <v>DJ$18</v>
      </c>
      <c r="DK716" s="179" t="str">
        <f t="shared" si="985"/>
        <v>DK$18</v>
      </c>
      <c r="DL716" s="179" t="str">
        <f t="shared" si="985"/>
        <v>DL$18</v>
      </c>
    </row>
    <row r="717" spans="2:116" x14ac:dyDescent="0.4">
      <c r="B717" t="s">
        <v>332</v>
      </c>
      <c r="D717" t="s">
        <v>761</v>
      </c>
      <c r="E717" s="8" t="str">
        <f t="shared" si="969"/>
        <v>717 ASSETSALE-PV</v>
      </c>
      <c r="G717" s="8" t="str">
        <f>G688</f>
        <v>Secondary volume driver</v>
      </c>
      <c r="H717" s="12"/>
      <c r="I717" s="60"/>
      <c r="J717" s="60"/>
      <c r="K717" s="15"/>
      <c r="L717" s="15"/>
      <c r="M717" s="15"/>
      <c r="N717" s="15"/>
      <c r="O717" s="15"/>
      <c r="P717" s="15"/>
      <c r="R717" s="15"/>
      <c r="S717" s="179" t="str">
        <f t="shared" ref="S717:AX717" si="986">S688</f>
        <v>S$19</v>
      </c>
      <c r="T717" s="179" t="str">
        <f t="shared" si="986"/>
        <v>T$19</v>
      </c>
      <c r="U717" s="179" t="str">
        <f t="shared" si="986"/>
        <v>U$19</v>
      </c>
      <c r="V717" s="179" t="str">
        <f t="shared" si="986"/>
        <v>V$19</v>
      </c>
      <c r="W717" s="179" t="str">
        <f t="shared" si="986"/>
        <v>W$19</v>
      </c>
      <c r="X717" s="179" t="str">
        <f t="shared" si="986"/>
        <v>X$19</v>
      </c>
      <c r="Y717" s="179" t="str">
        <f t="shared" si="986"/>
        <v>Y$19</v>
      </c>
      <c r="Z717" s="179" t="str">
        <f t="shared" si="986"/>
        <v>Z$19</v>
      </c>
      <c r="AA717" s="179" t="str">
        <f t="shared" si="986"/>
        <v>AA$19</v>
      </c>
      <c r="AB717" s="179" t="str">
        <f t="shared" si="986"/>
        <v>AB$19</v>
      </c>
      <c r="AC717" s="179" t="str">
        <f t="shared" si="986"/>
        <v>AC$19</v>
      </c>
      <c r="AD717" s="179" t="str">
        <f t="shared" si="986"/>
        <v>AD$19</v>
      </c>
      <c r="AE717" s="179" t="str">
        <f t="shared" si="986"/>
        <v>AE$19</v>
      </c>
      <c r="AF717" s="179" t="str">
        <f t="shared" si="986"/>
        <v>AF$19</v>
      </c>
      <c r="AG717" s="179" t="str">
        <f t="shared" si="986"/>
        <v>AG$19</v>
      </c>
      <c r="AH717" s="179" t="str">
        <f t="shared" si="986"/>
        <v>AH$19</v>
      </c>
      <c r="AI717" s="179" t="str">
        <f t="shared" si="986"/>
        <v>AI$19</v>
      </c>
      <c r="AJ717" s="179" t="str">
        <f t="shared" si="986"/>
        <v>AJ$19</v>
      </c>
      <c r="AK717" s="179" t="str">
        <f t="shared" si="986"/>
        <v>AK$19</v>
      </c>
      <c r="AL717" s="179" t="str">
        <f t="shared" si="986"/>
        <v>AL$19</v>
      </c>
      <c r="AM717" s="179" t="str">
        <f t="shared" si="986"/>
        <v>AM$19</v>
      </c>
      <c r="AN717" s="179" t="str">
        <f t="shared" si="986"/>
        <v>AN$19</v>
      </c>
      <c r="AO717" s="179" t="str">
        <f t="shared" si="986"/>
        <v>AO$19</v>
      </c>
      <c r="AP717" s="179" t="str">
        <f t="shared" si="986"/>
        <v>AP$19</v>
      </c>
      <c r="AQ717" s="179" t="str">
        <f t="shared" si="986"/>
        <v>AQ$19</v>
      </c>
      <c r="AR717" s="179" t="str">
        <f t="shared" si="986"/>
        <v>AR$19</v>
      </c>
      <c r="AS717" s="179" t="str">
        <f t="shared" si="986"/>
        <v>AS$19</v>
      </c>
      <c r="AT717" s="179" t="str">
        <f t="shared" si="986"/>
        <v>AT$19</v>
      </c>
      <c r="AU717" s="179" t="str">
        <f t="shared" si="986"/>
        <v>AU$19</v>
      </c>
      <c r="AV717" s="179" t="str">
        <f t="shared" si="986"/>
        <v>AV$19</v>
      </c>
      <c r="AW717" s="179" t="str">
        <f t="shared" si="986"/>
        <v>AW$19</v>
      </c>
      <c r="AX717" s="179" t="str">
        <f t="shared" si="986"/>
        <v>AX$19</v>
      </c>
      <c r="AY717" s="179" t="str">
        <f t="shared" ref="AY717:CD717" si="987">AY688</f>
        <v>AY$19</v>
      </c>
      <c r="AZ717" s="179" t="str">
        <f t="shared" si="987"/>
        <v>AZ$19</v>
      </c>
      <c r="BA717" s="179" t="str">
        <f t="shared" si="987"/>
        <v>BA$19</v>
      </c>
      <c r="BB717" s="179" t="str">
        <f t="shared" si="987"/>
        <v>BB$19</v>
      </c>
      <c r="BC717" s="179" t="str">
        <f t="shared" si="987"/>
        <v>BC$19</v>
      </c>
      <c r="BD717" s="179" t="str">
        <f t="shared" si="987"/>
        <v>BD$19</v>
      </c>
      <c r="BE717" s="179" t="str">
        <f t="shared" si="987"/>
        <v>BE$19</v>
      </c>
      <c r="BF717" s="179" t="str">
        <f t="shared" si="987"/>
        <v>BF$19</v>
      </c>
      <c r="BG717" s="179" t="str">
        <f t="shared" si="987"/>
        <v>BG$19</v>
      </c>
      <c r="BH717" s="179" t="str">
        <f t="shared" si="987"/>
        <v>BH$19</v>
      </c>
      <c r="BI717" s="179" t="str">
        <f t="shared" si="987"/>
        <v>BI$19</v>
      </c>
      <c r="BJ717" s="179" t="str">
        <f t="shared" si="987"/>
        <v>BJ$19</v>
      </c>
      <c r="BK717" s="179" t="str">
        <f t="shared" si="987"/>
        <v>BK$19</v>
      </c>
      <c r="BL717" s="179" t="str">
        <f t="shared" si="987"/>
        <v>BL$19</v>
      </c>
      <c r="BM717" s="179" t="str">
        <f t="shared" si="987"/>
        <v>BM$19</v>
      </c>
      <c r="BN717" s="179" t="str">
        <f t="shared" si="987"/>
        <v>BN$19</v>
      </c>
      <c r="BO717" s="179" t="str">
        <f t="shared" si="987"/>
        <v>BO$19</v>
      </c>
      <c r="BP717" s="179" t="str">
        <f t="shared" si="987"/>
        <v>BP$19</v>
      </c>
      <c r="BQ717" s="179" t="str">
        <f t="shared" si="987"/>
        <v>BQ$19</v>
      </c>
      <c r="BR717" s="179" t="str">
        <f t="shared" si="987"/>
        <v>BR$19</v>
      </c>
      <c r="BS717" s="179" t="str">
        <f t="shared" si="987"/>
        <v>BS$19</v>
      </c>
      <c r="BT717" s="179" t="str">
        <f t="shared" si="987"/>
        <v>BT$19</v>
      </c>
      <c r="BU717" s="179" t="str">
        <f t="shared" si="987"/>
        <v>BU$19</v>
      </c>
      <c r="BV717" s="179" t="str">
        <f t="shared" si="987"/>
        <v>BV$19</v>
      </c>
      <c r="BW717" s="179" t="str">
        <f t="shared" si="987"/>
        <v>BW$19</v>
      </c>
      <c r="BX717" s="179" t="str">
        <f t="shared" si="987"/>
        <v>BX$19</v>
      </c>
      <c r="BY717" s="179" t="str">
        <f t="shared" si="987"/>
        <v>BY$19</v>
      </c>
      <c r="BZ717" s="179" t="str">
        <f t="shared" si="987"/>
        <v>BZ$19</v>
      </c>
      <c r="CA717" s="179" t="str">
        <f t="shared" si="987"/>
        <v>CA$19</v>
      </c>
      <c r="CB717" s="179" t="str">
        <f t="shared" si="987"/>
        <v>CB$19</v>
      </c>
      <c r="CC717" s="179" t="str">
        <f t="shared" si="987"/>
        <v>CC$19</v>
      </c>
      <c r="CD717" s="179" t="str">
        <f t="shared" si="987"/>
        <v>CD$19</v>
      </c>
      <c r="CE717" s="179" t="str">
        <f t="shared" ref="CE717:CL717" si="988">CE688</f>
        <v>CE$19</v>
      </c>
      <c r="CF717" s="179" t="str">
        <f t="shared" si="988"/>
        <v>CF$19</v>
      </c>
      <c r="CG717" s="179" t="str">
        <f t="shared" si="988"/>
        <v>CG$19</v>
      </c>
      <c r="CH717" s="179" t="str">
        <f t="shared" si="988"/>
        <v>CH$19</v>
      </c>
      <c r="CI717" s="179" t="str">
        <f t="shared" si="988"/>
        <v>CI$19</v>
      </c>
      <c r="CJ717" s="179" t="str">
        <f t="shared" si="988"/>
        <v>CJ$19</v>
      </c>
      <c r="CK717" s="179" t="str">
        <f t="shared" si="988"/>
        <v>CK$19</v>
      </c>
      <c r="CL717" s="179" t="str">
        <f t="shared" si="988"/>
        <v>CL$19</v>
      </c>
      <c r="CN717" s="60"/>
      <c r="CO717" s="179" t="str">
        <f t="shared" ref="CO717:DL717" si="989">CO688</f>
        <v>CO$19</v>
      </c>
      <c r="CP717" s="179" t="str">
        <f t="shared" si="989"/>
        <v>CP$19</v>
      </c>
      <c r="CQ717" s="179" t="str">
        <f t="shared" si="989"/>
        <v>CQ$19</v>
      </c>
      <c r="CR717" s="179" t="str">
        <f t="shared" si="989"/>
        <v>CR$19</v>
      </c>
      <c r="CS717" s="179" t="str">
        <f t="shared" si="989"/>
        <v>CS$19</v>
      </c>
      <c r="CT717" s="179" t="str">
        <f t="shared" si="989"/>
        <v>CT$19</v>
      </c>
      <c r="CU717" s="179" t="str">
        <f t="shared" si="989"/>
        <v>CU$19</v>
      </c>
      <c r="CV717" s="179" t="str">
        <f t="shared" si="989"/>
        <v>CV$19</v>
      </c>
      <c r="CW717" s="179" t="str">
        <f t="shared" si="989"/>
        <v>CW$19</v>
      </c>
      <c r="CX717" s="179" t="str">
        <f t="shared" si="989"/>
        <v>CX$19</v>
      </c>
      <c r="CY717" s="179" t="str">
        <f t="shared" si="989"/>
        <v>CY$19</v>
      </c>
      <c r="CZ717" s="179" t="str">
        <f t="shared" si="989"/>
        <v>CZ$19</v>
      </c>
      <c r="DA717" s="179" t="str">
        <f t="shared" si="989"/>
        <v>DA$19</v>
      </c>
      <c r="DB717" s="179" t="str">
        <f t="shared" si="989"/>
        <v>DB$19</v>
      </c>
      <c r="DC717" s="179" t="str">
        <f t="shared" si="989"/>
        <v>DC$19</v>
      </c>
      <c r="DD717" s="179" t="str">
        <f t="shared" si="989"/>
        <v>DD$19</v>
      </c>
      <c r="DE717" s="179" t="str">
        <f t="shared" si="989"/>
        <v>DE$19</v>
      </c>
      <c r="DF717" s="179" t="str">
        <f t="shared" si="989"/>
        <v>DF$19</v>
      </c>
      <c r="DG717" s="179" t="str">
        <f t="shared" si="989"/>
        <v>DG$19</v>
      </c>
      <c r="DH717" s="179" t="str">
        <f t="shared" si="989"/>
        <v>DH$19</v>
      </c>
      <c r="DI717" s="179" t="str">
        <f t="shared" si="989"/>
        <v>DI$19</v>
      </c>
      <c r="DJ717" s="179" t="str">
        <f t="shared" si="989"/>
        <v>DJ$19</v>
      </c>
      <c r="DK717" s="179" t="str">
        <f t="shared" si="989"/>
        <v>DK$19</v>
      </c>
      <c r="DL717" s="179" t="str">
        <f t="shared" si="989"/>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90">S$20</f>
        <v>S$16</v>
      </c>
      <c r="T723" s="199" t="str">
        <f t="shared" si="990"/>
        <v>T$16</v>
      </c>
      <c r="U723" s="199" t="str">
        <f t="shared" si="990"/>
        <v>U$16</v>
      </c>
      <c r="V723" s="199" t="str">
        <f t="shared" si="990"/>
        <v>V$16</v>
      </c>
      <c r="W723" s="199" t="str">
        <f t="shared" si="990"/>
        <v>W$16</v>
      </c>
      <c r="X723" s="199" t="str">
        <f t="shared" si="990"/>
        <v>X$16</v>
      </c>
      <c r="Y723" s="199" t="str">
        <f t="shared" si="990"/>
        <v>Y$16</v>
      </c>
      <c r="Z723" s="199" t="str">
        <f t="shared" si="990"/>
        <v>Z$16</v>
      </c>
      <c r="AA723" s="199" t="str">
        <f t="shared" si="990"/>
        <v>AA$16</v>
      </c>
      <c r="AB723" s="199" t="str">
        <f t="shared" si="990"/>
        <v>AB$16</v>
      </c>
      <c r="AC723" s="199" t="str">
        <f t="shared" si="990"/>
        <v>AC$16</v>
      </c>
      <c r="AD723" s="199" t="str">
        <f t="shared" si="990"/>
        <v>AD$16</v>
      </c>
      <c r="AE723" s="199" t="str">
        <f t="shared" si="990"/>
        <v>AE$16</v>
      </c>
      <c r="AF723" s="199" t="str">
        <f t="shared" si="990"/>
        <v>AF$16</v>
      </c>
      <c r="AG723" s="199" t="str">
        <f t="shared" si="990"/>
        <v>AG$16</v>
      </c>
      <c r="AH723" s="199" t="str">
        <f t="shared" si="990"/>
        <v>AH$16</v>
      </c>
      <c r="AI723" s="199" t="str">
        <f t="shared" si="990"/>
        <v>AI$16</v>
      </c>
      <c r="AJ723" s="199" t="str">
        <f t="shared" si="990"/>
        <v>AJ$16</v>
      </c>
      <c r="AK723" s="199" t="str">
        <f t="shared" si="990"/>
        <v>AK$16</v>
      </c>
      <c r="AL723" s="199" t="str">
        <f t="shared" si="990"/>
        <v>AL$16</v>
      </c>
      <c r="AM723" s="199" t="str">
        <f t="shared" si="990"/>
        <v>AM$16</v>
      </c>
      <c r="AN723" s="199" t="str">
        <f t="shared" si="990"/>
        <v>AN$16</v>
      </c>
      <c r="AO723" s="199" t="str">
        <f t="shared" si="990"/>
        <v>AO$16</v>
      </c>
      <c r="AP723" s="199" t="str">
        <f t="shared" si="990"/>
        <v>AP$16</v>
      </c>
      <c r="AQ723" s="199" t="str">
        <f t="shared" si="990"/>
        <v>AQ$16</v>
      </c>
      <c r="AR723" s="199" t="str">
        <f t="shared" si="990"/>
        <v>AR$16</v>
      </c>
      <c r="AS723" s="199" t="str">
        <f t="shared" si="990"/>
        <v>AS$16</v>
      </c>
      <c r="AT723" s="199" t="str">
        <f t="shared" si="990"/>
        <v>AT$16</v>
      </c>
      <c r="AU723" s="199" t="str">
        <f t="shared" si="990"/>
        <v>AU$16</v>
      </c>
      <c r="AV723" s="199" t="str">
        <f t="shared" si="990"/>
        <v>AV$16</v>
      </c>
      <c r="AW723" s="199" t="str">
        <f t="shared" si="990"/>
        <v>AW$16</v>
      </c>
      <c r="AX723" s="199" t="str">
        <f t="shared" si="990"/>
        <v>AX$16</v>
      </c>
      <c r="AY723" s="199" t="str">
        <f t="shared" si="990"/>
        <v>AY$16</v>
      </c>
      <c r="AZ723" s="199" t="str">
        <f t="shared" si="990"/>
        <v>AZ$16</v>
      </c>
      <c r="BA723" s="199" t="str">
        <f t="shared" si="990"/>
        <v>BA$16</v>
      </c>
      <c r="BB723" s="199" t="str">
        <f t="shared" si="990"/>
        <v>BB$16</v>
      </c>
      <c r="BC723" s="199" t="str">
        <f t="shared" si="990"/>
        <v>BC$16</v>
      </c>
      <c r="BD723" s="199" t="str">
        <f t="shared" si="990"/>
        <v>BD$16</v>
      </c>
      <c r="BE723" s="199" t="str">
        <f t="shared" si="990"/>
        <v>BE$16</v>
      </c>
      <c r="BF723" s="199" t="str">
        <f t="shared" si="990"/>
        <v>BF$16</v>
      </c>
      <c r="BG723" s="199" t="str">
        <f t="shared" si="990"/>
        <v>BG$16</v>
      </c>
      <c r="BH723" s="199" t="str">
        <f t="shared" si="990"/>
        <v>BH$16</v>
      </c>
      <c r="BI723" s="199" t="str">
        <f t="shared" si="990"/>
        <v>BI$16</v>
      </c>
      <c r="BJ723" s="199" t="str">
        <f t="shared" si="990"/>
        <v>BJ$16</v>
      </c>
      <c r="BK723" s="199" t="str">
        <f t="shared" si="990"/>
        <v>BK$16</v>
      </c>
      <c r="BL723" s="199" t="str">
        <f t="shared" si="990"/>
        <v>BL$16</v>
      </c>
      <c r="BM723" s="199" t="str">
        <f t="shared" si="990"/>
        <v>BM$16</v>
      </c>
      <c r="BN723" s="199" t="str">
        <f t="shared" si="990"/>
        <v>BN$16</v>
      </c>
      <c r="BO723" s="199" t="str">
        <f t="shared" si="990"/>
        <v>BO$16</v>
      </c>
      <c r="BP723" s="199" t="str">
        <f t="shared" si="990"/>
        <v>BP$16</v>
      </c>
      <c r="BQ723" s="199" t="str">
        <f t="shared" si="990"/>
        <v>BQ$16</v>
      </c>
      <c r="BR723" s="199" t="str">
        <f t="shared" si="990"/>
        <v>BR$16</v>
      </c>
      <c r="BS723" s="199" t="str">
        <f t="shared" si="990"/>
        <v>BS$16</v>
      </c>
      <c r="BT723" s="199" t="str">
        <f t="shared" si="990"/>
        <v>BT$16</v>
      </c>
      <c r="BU723" s="199" t="str">
        <f t="shared" si="990"/>
        <v>BU$16</v>
      </c>
      <c r="BV723" s="199" t="str">
        <f t="shared" si="990"/>
        <v>BV$16</v>
      </c>
      <c r="BW723" s="199" t="str">
        <f t="shared" si="990"/>
        <v>BW$16</v>
      </c>
      <c r="BX723" s="199" t="str">
        <f t="shared" si="990"/>
        <v>BX$16</v>
      </c>
      <c r="BY723" s="199" t="str">
        <f t="shared" si="990"/>
        <v>BY$16</v>
      </c>
      <c r="BZ723" s="199" t="str">
        <f t="shared" si="990"/>
        <v>BZ$16</v>
      </c>
      <c r="CA723" s="199" t="str">
        <f t="shared" si="990"/>
        <v>CA$16</v>
      </c>
      <c r="CB723" s="199" t="str">
        <f t="shared" si="990"/>
        <v>CB$16</v>
      </c>
      <c r="CC723" s="199" t="str">
        <f t="shared" si="990"/>
        <v>CC$16</v>
      </c>
      <c r="CD723" s="199" t="str">
        <f t="shared" si="990"/>
        <v>CD$16</v>
      </c>
      <c r="CE723" s="199" t="str">
        <f t="shared" ref="CE723:CL723" si="991">CE$20</f>
        <v>CE$16</v>
      </c>
      <c r="CF723" s="199" t="str">
        <f t="shared" si="991"/>
        <v>CF$16</v>
      </c>
      <c r="CG723" s="199" t="str">
        <f t="shared" si="991"/>
        <v>CG$16</v>
      </c>
      <c r="CH723" s="199" t="str">
        <f t="shared" si="991"/>
        <v>CH$16</v>
      </c>
      <c r="CI723" s="199" t="str">
        <f t="shared" si="991"/>
        <v>CI$16</v>
      </c>
      <c r="CJ723" s="199" t="str">
        <f t="shared" si="991"/>
        <v>CJ$16</v>
      </c>
      <c r="CK723" s="199" t="str">
        <f t="shared" si="991"/>
        <v>CK$16</v>
      </c>
      <c r="CL723" s="199" t="str">
        <f t="shared" si="991"/>
        <v>CL$16</v>
      </c>
      <c r="CN723" s="176"/>
      <c r="CO723" s="199" t="str">
        <f t="shared" ref="CO723:DL723" si="992">CO$20</f>
        <v>CO$16</v>
      </c>
      <c r="CP723" s="199" t="str">
        <f t="shared" si="992"/>
        <v>CP$16</v>
      </c>
      <c r="CQ723" s="199" t="str">
        <f t="shared" si="992"/>
        <v>CQ$16</v>
      </c>
      <c r="CR723" s="199" t="str">
        <f t="shared" si="992"/>
        <v>CR$16</v>
      </c>
      <c r="CS723" s="199" t="str">
        <f t="shared" si="992"/>
        <v>CS$16</v>
      </c>
      <c r="CT723" s="199" t="str">
        <f t="shared" si="992"/>
        <v>CT$16</v>
      </c>
      <c r="CU723" s="199" t="str">
        <f t="shared" si="992"/>
        <v>CU$16</v>
      </c>
      <c r="CV723" s="199" t="str">
        <f t="shared" si="992"/>
        <v>CV$16</v>
      </c>
      <c r="CW723" s="199" t="str">
        <f t="shared" si="992"/>
        <v>CW$16</v>
      </c>
      <c r="CX723" s="199" t="str">
        <f t="shared" si="992"/>
        <v>CX$16</v>
      </c>
      <c r="CY723" s="199" t="str">
        <f t="shared" si="992"/>
        <v>CY$16</v>
      </c>
      <c r="CZ723" s="199" t="str">
        <f t="shared" si="992"/>
        <v>CZ$16</v>
      </c>
      <c r="DA723" s="199" t="str">
        <f t="shared" si="992"/>
        <v>DA$16</v>
      </c>
      <c r="DB723" s="199" t="str">
        <f t="shared" si="992"/>
        <v>DB$16</v>
      </c>
      <c r="DC723" s="199" t="str">
        <f t="shared" si="992"/>
        <v>DC$16</v>
      </c>
      <c r="DD723" s="199" t="str">
        <f t="shared" si="992"/>
        <v>DD$16</v>
      </c>
      <c r="DE723" s="199" t="str">
        <f t="shared" si="992"/>
        <v>DE$16</v>
      </c>
      <c r="DF723" s="199" t="str">
        <f t="shared" si="992"/>
        <v>DF$16</v>
      </c>
      <c r="DG723" s="199" t="str">
        <f t="shared" si="992"/>
        <v>DG$16</v>
      </c>
      <c r="DH723" s="199" t="str">
        <f t="shared" si="992"/>
        <v>DH$16</v>
      </c>
      <c r="DI723" s="199" t="str">
        <f t="shared" si="992"/>
        <v>DI$16</v>
      </c>
      <c r="DJ723" s="199" t="str">
        <f t="shared" si="992"/>
        <v>DJ$16</v>
      </c>
      <c r="DK723" s="199" t="str">
        <f t="shared" si="992"/>
        <v>DK$16</v>
      </c>
      <c r="DL723" s="199" t="str">
        <f t="shared" si="992"/>
        <v>DL$16</v>
      </c>
    </row>
    <row r="724" spans="1:116" x14ac:dyDescent="0.4">
      <c r="A724" s="174"/>
      <c r="E724" s="8"/>
      <c r="G724" s="175" t="s">
        <v>462</v>
      </c>
      <c r="H724" s="200"/>
      <c r="I724" s="201"/>
      <c r="J724" s="201"/>
      <c r="K724" s="202"/>
      <c r="L724" s="202"/>
      <c r="M724" s="202"/>
      <c r="N724" s="202"/>
      <c r="O724" s="202"/>
      <c r="P724" s="202"/>
      <c r="R724" s="202"/>
      <c r="S724" s="199" t="str">
        <f t="shared" ref="S724:CD724" si="993">S$21</f>
        <v>S$17</v>
      </c>
      <c r="T724" s="199" t="str">
        <f t="shared" si="993"/>
        <v>T$17</v>
      </c>
      <c r="U724" s="199" t="str">
        <f t="shared" si="993"/>
        <v>U$17</v>
      </c>
      <c r="V724" s="199" t="str">
        <f t="shared" si="993"/>
        <v>V$17</v>
      </c>
      <c r="W724" s="199" t="str">
        <f t="shared" si="993"/>
        <v>W$17</v>
      </c>
      <c r="X724" s="199" t="str">
        <f t="shared" si="993"/>
        <v>X$17</v>
      </c>
      <c r="Y724" s="199" t="str">
        <f t="shared" si="993"/>
        <v>Y$17</v>
      </c>
      <c r="Z724" s="199" t="str">
        <f t="shared" si="993"/>
        <v>Z$17</v>
      </c>
      <c r="AA724" s="199" t="str">
        <f t="shared" si="993"/>
        <v>AA$17</v>
      </c>
      <c r="AB724" s="199" t="str">
        <f t="shared" si="993"/>
        <v>AB$17</v>
      </c>
      <c r="AC724" s="199" t="str">
        <f t="shared" si="993"/>
        <v>AC$17</v>
      </c>
      <c r="AD724" s="199" t="str">
        <f t="shared" si="993"/>
        <v>AD$17</v>
      </c>
      <c r="AE724" s="199" t="str">
        <f t="shared" si="993"/>
        <v>AE$17</v>
      </c>
      <c r="AF724" s="199" t="str">
        <f t="shared" si="993"/>
        <v>AF$17</v>
      </c>
      <c r="AG724" s="199" t="str">
        <f t="shared" si="993"/>
        <v>AG$17</v>
      </c>
      <c r="AH724" s="199" t="str">
        <f t="shared" si="993"/>
        <v>AH$17</v>
      </c>
      <c r="AI724" s="199" t="str">
        <f t="shared" si="993"/>
        <v>AI$17</v>
      </c>
      <c r="AJ724" s="199" t="str">
        <f t="shared" si="993"/>
        <v>AJ$17</v>
      </c>
      <c r="AK724" s="199" t="str">
        <f t="shared" si="993"/>
        <v>AK$17</v>
      </c>
      <c r="AL724" s="199" t="str">
        <f t="shared" si="993"/>
        <v>AL$17</v>
      </c>
      <c r="AM724" s="199" t="str">
        <f t="shared" si="993"/>
        <v>AM$17</v>
      </c>
      <c r="AN724" s="199" t="str">
        <f t="shared" si="993"/>
        <v>AN$17</v>
      </c>
      <c r="AO724" s="199" t="str">
        <f t="shared" si="993"/>
        <v>AO$17</v>
      </c>
      <c r="AP724" s="199" t="str">
        <f t="shared" si="993"/>
        <v>AP$17</v>
      </c>
      <c r="AQ724" s="199" t="str">
        <f t="shared" si="993"/>
        <v>AQ$17</v>
      </c>
      <c r="AR724" s="199" t="str">
        <f t="shared" si="993"/>
        <v>AR$17</v>
      </c>
      <c r="AS724" s="199" t="str">
        <f t="shared" si="993"/>
        <v>AS$17</v>
      </c>
      <c r="AT724" s="199" t="str">
        <f t="shared" si="993"/>
        <v>AT$17</v>
      </c>
      <c r="AU724" s="199" t="str">
        <f t="shared" si="993"/>
        <v>AU$17</v>
      </c>
      <c r="AV724" s="199" t="str">
        <f t="shared" si="993"/>
        <v>AV$17</v>
      </c>
      <c r="AW724" s="199" t="str">
        <f t="shared" si="993"/>
        <v>AW$17</v>
      </c>
      <c r="AX724" s="199" t="str">
        <f t="shared" si="993"/>
        <v>AX$17</v>
      </c>
      <c r="AY724" s="199" t="str">
        <f t="shared" si="993"/>
        <v>AY$17</v>
      </c>
      <c r="AZ724" s="199" t="str">
        <f t="shared" si="993"/>
        <v>AZ$17</v>
      </c>
      <c r="BA724" s="199" t="str">
        <f t="shared" si="993"/>
        <v>BA$17</v>
      </c>
      <c r="BB724" s="199" t="str">
        <f t="shared" si="993"/>
        <v>BB$17</v>
      </c>
      <c r="BC724" s="199" t="str">
        <f t="shared" si="993"/>
        <v>BC$17</v>
      </c>
      <c r="BD724" s="199" t="str">
        <f t="shared" si="993"/>
        <v>BD$17</v>
      </c>
      <c r="BE724" s="199" t="str">
        <f t="shared" si="993"/>
        <v>BE$17</v>
      </c>
      <c r="BF724" s="199" t="str">
        <f t="shared" si="993"/>
        <v>BF$17</v>
      </c>
      <c r="BG724" s="199" t="str">
        <f t="shared" si="993"/>
        <v>BG$17</v>
      </c>
      <c r="BH724" s="199" t="str">
        <f t="shared" si="993"/>
        <v>BH$17</v>
      </c>
      <c r="BI724" s="199" t="str">
        <f t="shared" si="993"/>
        <v>BI$17</v>
      </c>
      <c r="BJ724" s="199" t="str">
        <f t="shared" si="993"/>
        <v>BJ$17</v>
      </c>
      <c r="BK724" s="199" t="str">
        <f t="shared" si="993"/>
        <v>BK$17</v>
      </c>
      <c r="BL724" s="199" t="str">
        <f t="shared" si="993"/>
        <v>BL$17</v>
      </c>
      <c r="BM724" s="199" t="str">
        <f t="shared" si="993"/>
        <v>BM$17</v>
      </c>
      <c r="BN724" s="199" t="str">
        <f t="shared" si="993"/>
        <v>BN$17</v>
      </c>
      <c r="BO724" s="199" t="str">
        <f t="shared" si="993"/>
        <v>BO$17</v>
      </c>
      <c r="BP724" s="199" t="str">
        <f t="shared" si="993"/>
        <v>BP$17</v>
      </c>
      <c r="BQ724" s="199" t="str">
        <f t="shared" si="993"/>
        <v>BQ$17</v>
      </c>
      <c r="BR724" s="199" t="str">
        <f t="shared" si="993"/>
        <v>BR$17</v>
      </c>
      <c r="BS724" s="199" t="str">
        <f t="shared" si="993"/>
        <v>BS$17</v>
      </c>
      <c r="BT724" s="199" t="str">
        <f t="shared" si="993"/>
        <v>BT$17</v>
      </c>
      <c r="BU724" s="199" t="str">
        <f t="shared" si="993"/>
        <v>BU$17</v>
      </c>
      <c r="BV724" s="199" t="str">
        <f t="shared" si="993"/>
        <v>BV$17</v>
      </c>
      <c r="BW724" s="199" t="str">
        <f t="shared" si="993"/>
        <v>BW$17</v>
      </c>
      <c r="BX724" s="199" t="str">
        <f t="shared" si="993"/>
        <v>BX$17</v>
      </c>
      <c r="BY724" s="199" t="str">
        <f t="shared" si="993"/>
        <v>BY$17</v>
      </c>
      <c r="BZ724" s="199" t="str">
        <f t="shared" si="993"/>
        <v>BZ$17</v>
      </c>
      <c r="CA724" s="199" t="str">
        <f t="shared" si="993"/>
        <v>CA$17</v>
      </c>
      <c r="CB724" s="199" t="str">
        <f t="shared" si="993"/>
        <v>CB$17</v>
      </c>
      <c r="CC724" s="199" t="str">
        <f t="shared" si="993"/>
        <v>CC$17</v>
      </c>
      <c r="CD724" s="199" t="str">
        <f t="shared" si="993"/>
        <v>CD$17</v>
      </c>
      <c r="CE724" s="199" t="str">
        <f t="shared" ref="CE724:CL724" si="994">CE$21</f>
        <v>CE$17</v>
      </c>
      <c r="CF724" s="199" t="str">
        <f t="shared" si="994"/>
        <v>CF$17</v>
      </c>
      <c r="CG724" s="199" t="str">
        <f t="shared" si="994"/>
        <v>CG$17</v>
      </c>
      <c r="CH724" s="199" t="str">
        <f t="shared" si="994"/>
        <v>CH$17</v>
      </c>
      <c r="CI724" s="199" t="str">
        <f t="shared" si="994"/>
        <v>CI$17</v>
      </c>
      <c r="CJ724" s="199" t="str">
        <f t="shared" si="994"/>
        <v>CJ$17</v>
      </c>
      <c r="CK724" s="199" t="str">
        <f t="shared" si="994"/>
        <v>CK$17</v>
      </c>
      <c r="CL724" s="199" t="str">
        <f t="shared" si="994"/>
        <v>CL$17</v>
      </c>
      <c r="CN724" s="201"/>
      <c r="CO724" s="199" t="str">
        <f t="shared" ref="CO724:DL724" si="995">CO$21</f>
        <v>CO$17</v>
      </c>
      <c r="CP724" s="199" t="str">
        <f t="shared" si="995"/>
        <v>CP$17</v>
      </c>
      <c r="CQ724" s="199" t="str">
        <f t="shared" si="995"/>
        <v>CQ$17</v>
      </c>
      <c r="CR724" s="199" t="str">
        <f t="shared" si="995"/>
        <v>CR$17</v>
      </c>
      <c r="CS724" s="199" t="str">
        <f t="shared" si="995"/>
        <v>CS$17</v>
      </c>
      <c r="CT724" s="199" t="str">
        <f t="shared" si="995"/>
        <v>CT$17</v>
      </c>
      <c r="CU724" s="199" t="str">
        <f t="shared" si="995"/>
        <v>CU$17</v>
      </c>
      <c r="CV724" s="199" t="str">
        <f t="shared" si="995"/>
        <v>CV$17</v>
      </c>
      <c r="CW724" s="199" t="str">
        <f t="shared" si="995"/>
        <v>CW$17</v>
      </c>
      <c r="CX724" s="199" t="str">
        <f t="shared" si="995"/>
        <v>CX$17</v>
      </c>
      <c r="CY724" s="199" t="str">
        <f t="shared" si="995"/>
        <v>CY$17</v>
      </c>
      <c r="CZ724" s="199" t="str">
        <f t="shared" si="995"/>
        <v>CZ$17</v>
      </c>
      <c r="DA724" s="199" t="str">
        <f t="shared" si="995"/>
        <v>DA$17</v>
      </c>
      <c r="DB724" s="199" t="str">
        <f t="shared" si="995"/>
        <v>DB$17</v>
      </c>
      <c r="DC724" s="199" t="str">
        <f t="shared" si="995"/>
        <v>DC$17</v>
      </c>
      <c r="DD724" s="199" t="str">
        <f t="shared" si="995"/>
        <v>DD$17</v>
      </c>
      <c r="DE724" s="199" t="str">
        <f t="shared" si="995"/>
        <v>DE$17</v>
      </c>
      <c r="DF724" s="199" t="str">
        <f t="shared" si="995"/>
        <v>DF$17</v>
      </c>
      <c r="DG724" s="199" t="str">
        <f t="shared" si="995"/>
        <v>DG$17</v>
      </c>
      <c r="DH724" s="199" t="str">
        <f t="shared" si="995"/>
        <v>DH$17</v>
      </c>
      <c r="DI724" s="199" t="str">
        <f t="shared" si="995"/>
        <v>DI$17</v>
      </c>
      <c r="DJ724" s="199" t="str">
        <f t="shared" si="995"/>
        <v>DJ$17</v>
      </c>
      <c r="DK724" s="199" t="str">
        <f t="shared" si="995"/>
        <v>DK$17</v>
      </c>
      <c r="DL724" s="199" t="str">
        <f t="shared" si="995"/>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6">S$22</f>
        <v>S$18</v>
      </c>
      <c r="T727" s="190" t="str">
        <f t="shared" si="996"/>
        <v>T$18</v>
      </c>
      <c r="U727" s="190" t="str">
        <f t="shared" si="996"/>
        <v>U$18</v>
      </c>
      <c r="V727" s="190" t="str">
        <f t="shared" si="996"/>
        <v>V$18</v>
      </c>
      <c r="W727" s="190" t="str">
        <f t="shared" si="996"/>
        <v>W$18</v>
      </c>
      <c r="X727" s="190" t="str">
        <f t="shared" si="996"/>
        <v>X$18</v>
      </c>
      <c r="Y727" s="190" t="str">
        <f t="shared" si="996"/>
        <v>Y$18</v>
      </c>
      <c r="Z727" s="190" t="str">
        <f t="shared" si="996"/>
        <v>Z$18</v>
      </c>
      <c r="AA727" s="190" t="str">
        <f t="shared" si="996"/>
        <v>AA$18</v>
      </c>
      <c r="AB727" s="190" t="str">
        <f t="shared" si="996"/>
        <v>AB$18</v>
      </c>
      <c r="AC727" s="190" t="str">
        <f t="shared" si="996"/>
        <v>AC$18</v>
      </c>
      <c r="AD727" s="190" t="str">
        <f t="shared" si="996"/>
        <v>AD$18</v>
      </c>
      <c r="AE727" s="190" t="str">
        <f t="shared" si="996"/>
        <v>AE$18</v>
      </c>
      <c r="AF727" s="190" t="str">
        <f t="shared" si="996"/>
        <v>AF$18</v>
      </c>
      <c r="AG727" s="190" t="str">
        <f t="shared" si="996"/>
        <v>AG$18</v>
      </c>
      <c r="AH727" s="190" t="str">
        <f t="shared" si="996"/>
        <v>AH$18</v>
      </c>
      <c r="AI727" s="190" t="str">
        <f t="shared" si="996"/>
        <v>AI$18</v>
      </c>
      <c r="AJ727" s="190" t="str">
        <f t="shared" si="996"/>
        <v>AJ$18</v>
      </c>
      <c r="AK727" s="190" t="str">
        <f t="shared" si="996"/>
        <v>AK$18</v>
      </c>
      <c r="AL727" s="190" t="str">
        <f t="shared" si="996"/>
        <v>AL$18</v>
      </c>
      <c r="AM727" s="190" t="str">
        <f t="shared" si="996"/>
        <v>AM$18</v>
      </c>
      <c r="AN727" s="190" t="str">
        <f t="shared" si="996"/>
        <v>AN$18</v>
      </c>
      <c r="AO727" s="190" t="str">
        <f t="shared" si="996"/>
        <v>AO$18</v>
      </c>
      <c r="AP727" s="190" t="str">
        <f t="shared" si="996"/>
        <v>AP$18</v>
      </c>
      <c r="AQ727" s="190" t="str">
        <f t="shared" si="996"/>
        <v>AQ$18</v>
      </c>
      <c r="AR727" s="190" t="str">
        <f t="shared" si="996"/>
        <v>AR$18</v>
      </c>
      <c r="AS727" s="190" t="str">
        <f t="shared" si="996"/>
        <v>AS$18</v>
      </c>
      <c r="AT727" s="190" t="str">
        <f t="shared" si="996"/>
        <v>AT$18</v>
      </c>
      <c r="AU727" s="190" t="str">
        <f t="shared" si="996"/>
        <v>AU$18</v>
      </c>
      <c r="AV727" s="190" t="str">
        <f t="shared" si="996"/>
        <v>AV$18</v>
      </c>
      <c r="AW727" s="190" t="str">
        <f t="shared" si="996"/>
        <v>AW$18</v>
      </c>
      <c r="AX727" s="190" t="str">
        <f t="shared" si="996"/>
        <v>AX$18</v>
      </c>
      <c r="AY727" s="190" t="str">
        <f t="shared" si="996"/>
        <v>AY$18</v>
      </c>
      <c r="AZ727" s="190" t="str">
        <f t="shared" si="996"/>
        <v>AZ$18</v>
      </c>
      <c r="BA727" s="190" t="str">
        <f t="shared" si="996"/>
        <v>BA$18</v>
      </c>
      <c r="BB727" s="190" t="str">
        <f t="shared" si="996"/>
        <v>BB$18</v>
      </c>
      <c r="BC727" s="190" t="str">
        <f t="shared" si="996"/>
        <v>BC$18</v>
      </c>
      <c r="BD727" s="190" t="str">
        <f t="shared" si="996"/>
        <v>BD$18</v>
      </c>
      <c r="BE727" s="190" t="str">
        <f t="shared" si="996"/>
        <v>BE$18</v>
      </c>
      <c r="BF727" s="190" t="str">
        <f t="shared" si="996"/>
        <v>BF$18</v>
      </c>
      <c r="BG727" s="190" t="str">
        <f t="shared" si="996"/>
        <v>BG$18</v>
      </c>
      <c r="BH727" s="190" t="str">
        <f t="shared" si="996"/>
        <v>BH$18</v>
      </c>
      <c r="BI727" s="190" t="str">
        <f t="shared" si="996"/>
        <v>BI$18</v>
      </c>
      <c r="BJ727" s="190" t="str">
        <f t="shared" si="996"/>
        <v>BJ$18</v>
      </c>
      <c r="BK727" s="190" t="str">
        <f t="shared" si="996"/>
        <v>BK$18</v>
      </c>
      <c r="BL727" s="190" t="str">
        <f t="shared" si="996"/>
        <v>BL$18</v>
      </c>
      <c r="BM727" s="190" t="str">
        <f t="shared" si="996"/>
        <v>BM$18</v>
      </c>
      <c r="BN727" s="190" t="str">
        <f t="shared" si="996"/>
        <v>BN$18</v>
      </c>
      <c r="BO727" s="190" t="str">
        <f t="shared" si="996"/>
        <v>BO$18</v>
      </c>
      <c r="BP727" s="190" t="str">
        <f t="shared" si="996"/>
        <v>BP$18</v>
      </c>
      <c r="BQ727" s="190" t="str">
        <f t="shared" si="996"/>
        <v>BQ$18</v>
      </c>
      <c r="BR727" s="190" t="str">
        <f t="shared" si="996"/>
        <v>BR$18</v>
      </c>
      <c r="BS727" s="190" t="str">
        <f t="shared" si="996"/>
        <v>BS$18</v>
      </c>
      <c r="BT727" s="190" t="str">
        <f t="shared" si="996"/>
        <v>BT$18</v>
      </c>
      <c r="BU727" s="190" t="str">
        <f t="shared" si="996"/>
        <v>BU$18</v>
      </c>
      <c r="BV727" s="190" t="str">
        <f t="shared" si="996"/>
        <v>BV$18</v>
      </c>
      <c r="BW727" s="190" t="str">
        <f t="shared" si="996"/>
        <v>BW$18</v>
      </c>
      <c r="BX727" s="190" t="str">
        <f t="shared" si="996"/>
        <v>BX$18</v>
      </c>
      <c r="BY727" s="190" t="str">
        <f t="shared" si="996"/>
        <v>BY$18</v>
      </c>
      <c r="BZ727" s="190" t="str">
        <f t="shared" si="996"/>
        <v>BZ$18</v>
      </c>
      <c r="CA727" s="190" t="str">
        <f t="shared" si="996"/>
        <v>CA$18</v>
      </c>
      <c r="CB727" s="190" t="str">
        <f t="shared" si="996"/>
        <v>CB$18</v>
      </c>
      <c r="CC727" s="190" t="str">
        <f t="shared" si="996"/>
        <v>CC$18</v>
      </c>
      <c r="CD727" s="190" t="str">
        <f t="shared" si="996"/>
        <v>CD$18</v>
      </c>
      <c r="CE727" s="190" t="str">
        <f t="shared" ref="CE727:CL727" si="997">CE$22</f>
        <v>CE$18</v>
      </c>
      <c r="CF727" s="190" t="str">
        <f t="shared" si="997"/>
        <v>CF$18</v>
      </c>
      <c r="CG727" s="190" t="str">
        <f t="shared" si="997"/>
        <v>CG$18</v>
      </c>
      <c r="CH727" s="190" t="str">
        <f t="shared" si="997"/>
        <v>CH$18</v>
      </c>
      <c r="CI727" s="190" t="str">
        <f t="shared" si="997"/>
        <v>CI$18</v>
      </c>
      <c r="CJ727" s="190" t="str">
        <f t="shared" si="997"/>
        <v>CJ$18</v>
      </c>
      <c r="CK727" s="190" t="str">
        <f t="shared" si="997"/>
        <v>CK$18</v>
      </c>
      <c r="CL727" s="190" t="str">
        <f t="shared" si="997"/>
        <v>CL$18</v>
      </c>
      <c r="CN727" s="201"/>
      <c r="CO727" s="190" t="str">
        <f t="shared" ref="CO727:DL727" si="998">CO$22</f>
        <v>CO$18</v>
      </c>
      <c r="CP727" s="190" t="str">
        <f t="shared" si="998"/>
        <v>CP$18</v>
      </c>
      <c r="CQ727" s="190" t="str">
        <f t="shared" si="998"/>
        <v>CQ$18</v>
      </c>
      <c r="CR727" s="190" t="str">
        <f t="shared" si="998"/>
        <v>CR$18</v>
      </c>
      <c r="CS727" s="190" t="str">
        <f t="shared" si="998"/>
        <v>CS$18</v>
      </c>
      <c r="CT727" s="190" t="str">
        <f t="shared" si="998"/>
        <v>CT$18</v>
      </c>
      <c r="CU727" s="190" t="str">
        <f t="shared" si="998"/>
        <v>CU$18</v>
      </c>
      <c r="CV727" s="190" t="str">
        <f t="shared" si="998"/>
        <v>CV$18</v>
      </c>
      <c r="CW727" s="190" t="str">
        <f t="shared" si="998"/>
        <v>CW$18</v>
      </c>
      <c r="CX727" s="190" t="str">
        <f t="shared" si="998"/>
        <v>CX$18</v>
      </c>
      <c r="CY727" s="190" t="str">
        <f t="shared" si="998"/>
        <v>CY$18</v>
      </c>
      <c r="CZ727" s="190" t="str">
        <f t="shared" si="998"/>
        <v>CZ$18</v>
      </c>
      <c r="DA727" s="190" t="str">
        <f t="shared" si="998"/>
        <v>DA$18</v>
      </c>
      <c r="DB727" s="190" t="str">
        <f t="shared" si="998"/>
        <v>DB$18</v>
      </c>
      <c r="DC727" s="190" t="str">
        <f t="shared" si="998"/>
        <v>DC$18</v>
      </c>
      <c r="DD727" s="190" t="str">
        <f t="shared" si="998"/>
        <v>DD$18</v>
      </c>
      <c r="DE727" s="190" t="str">
        <f t="shared" si="998"/>
        <v>DE$18</v>
      </c>
      <c r="DF727" s="190" t="str">
        <f t="shared" si="998"/>
        <v>DF$18</v>
      </c>
      <c r="DG727" s="190" t="str">
        <f t="shared" si="998"/>
        <v>DG$18</v>
      </c>
      <c r="DH727" s="190" t="str">
        <f t="shared" si="998"/>
        <v>DH$18</v>
      </c>
      <c r="DI727" s="190" t="str">
        <f t="shared" si="998"/>
        <v>DI$18</v>
      </c>
      <c r="DJ727" s="190" t="str">
        <f t="shared" si="998"/>
        <v>DJ$18</v>
      </c>
      <c r="DK727" s="190" t="str">
        <f t="shared" si="998"/>
        <v>DK$18</v>
      </c>
      <c r="DL727" s="190" t="str">
        <f t="shared" si="998"/>
        <v>DL$18</v>
      </c>
    </row>
    <row r="728" spans="1:116" x14ac:dyDescent="0.4">
      <c r="A728" s="174"/>
      <c r="E728" s="8"/>
      <c r="G728" s="175" t="s">
        <v>464</v>
      </c>
      <c r="H728" s="200"/>
      <c r="I728" s="201"/>
      <c r="J728" s="201"/>
      <c r="K728" s="202"/>
      <c r="L728" s="202"/>
      <c r="M728" s="202"/>
      <c r="N728" s="202"/>
      <c r="O728" s="202"/>
      <c r="P728" s="202"/>
      <c r="R728" s="202"/>
      <c r="S728" s="190" t="str">
        <f t="shared" ref="S728:CD728" si="999">S$23</f>
        <v>S$19</v>
      </c>
      <c r="T728" s="190" t="str">
        <f t="shared" si="999"/>
        <v>T$19</v>
      </c>
      <c r="U728" s="190" t="str">
        <f t="shared" si="999"/>
        <v>U$19</v>
      </c>
      <c r="V728" s="190" t="str">
        <f t="shared" si="999"/>
        <v>V$19</v>
      </c>
      <c r="W728" s="190" t="str">
        <f t="shared" si="999"/>
        <v>W$19</v>
      </c>
      <c r="X728" s="190" t="str">
        <f t="shared" si="999"/>
        <v>X$19</v>
      </c>
      <c r="Y728" s="190" t="str">
        <f t="shared" si="999"/>
        <v>Y$19</v>
      </c>
      <c r="Z728" s="190" t="str">
        <f t="shared" si="999"/>
        <v>Z$19</v>
      </c>
      <c r="AA728" s="190" t="str">
        <f t="shared" si="999"/>
        <v>AA$19</v>
      </c>
      <c r="AB728" s="190" t="str">
        <f t="shared" si="999"/>
        <v>AB$19</v>
      </c>
      <c r="AC728" s="190" t="str">
        <f t="shared" si="999"/>
        <v>AC$19</v>
      </c>
      <c r="AD728" s="190" t="str">
        <f t="shared" si="999"/>
        <v>AD$19</v>
      </c>
      <c r="AE728" s="190" t="str">
        <f t="shared" si="999"/>
        <v>AE$19</v>
      </c>
      <c r="AF728" s="190" t="str">
        <f t="shared" si="999"/>
        <v>AF$19</v>
      </c>
      <c r="AG728" s="190" t="str">
        <f t="shared" si="999"/>
        <v>AG$19</v>
      </c>
      <c r="AH728" s="190" t="str">
        <f t="shared" si="999"/>
        <v>AH$19</v>
      </c>
      <c r="AI728" s="190" t="str">
        <f t="shared" si="999"/>
        <v>AI$19</v>
      </c>
      <c r="AJ728" s="190" t="str">
        <f t="shared" si="999"/>
        <v>AJ$19</v>
      </c>
      <c r="AK728" s="190" t="str">
        <f t="shared" si="999"/>
        <v>AK$19</v>
      </c>
      <c r="AL728" s="190" t="str">
        <f t="shared" si="999"/>
        <v>AL$19</v>
      </c>
      <c r="AM728" s="190" t="str">
        <f t="shared" si="999"/>
        <v>AM$19</v>
      </c>
      <c r="AN728" s="190" t="str">
        <f t="shared" si="999"/>
        <v>AN$19</v>
      </c>
      <c r="AO728" s="190" t="str">
        <f t="shared" si="999"/>
        <v>AO$19</v>
      </c>
      <c r="AP728" s="190" t="str">
        <f t="shared" si="999"/>
        <v>AP$19</v>
      </c>
      <c r="AQ728" s="190" t="str">
        <f t="shared" si="999"/>
        <v>AQ$19</v>
      </c>
      <c r="AR728" s="190" t="str">
        <f t="shared" si="999"/>
        <v>AR$19</v>
      </c>
      <c r="AS728" s="190" t="str">
        <f t="shared" si="999"/>
        <v>AS$19</v>
      </c>
      <c r="AT728" s="190" t="str">
        <f t="shared" si="999"/>
        <v>AT$19</v>
      </c>
      <c r="AU728" s="190" t="str">
        <f t="shared" si="999"/>
        <v>AU$19</v>
      </c>
      <c r="AV728" s="190" t="str">
        <f t="shared" si="999"/>
        <v>AV$19</v>
      </c>
      <c r="AW728" s="190" t="str">
        <f t="shared" si="999"/>
        <v>AW$19</v>
      </c>
      <c r="AX728" s="190" t="str">
        <f t="shared" si="999"/>
        <v>AX$19</v>
      </c>
      <c r="AY728" s="190" t="str">
        <f t="shared" si="999"/>
        <v>AY$19</v>
      </c>
      <c r="AZ728" s="190" t="str">
        <f t="shared" si="999"/>
        <v>AZ$19</v>
      </c>
      <c r="BA728" s="190" t="str">
        <f t="shared" si="999"/>
        <v>BA$19</v>
      </c>
      <c r="BB728" s="190" t="str">
        <f t="shared" si="999"/>
        <v>BB$19</v>
      </c>
      <c r="BC728" s="190" t="str">
        <f t="shared" si="999"/>
        <v>BC$19</v>
      </c>
      <c r="BD728" s="190" t="str">
        <f t="shared" si="999"/>
        <v>BD$19</v>
      </c>
      <c r="BE728" s="190" t="str">
        <f t="shared" si="999"/>
        <v>BE$19</v>
      </c>
      <c r="BF728" s="190" t="str">
        <f t="shared" si="999"/>
        <v>BF$19</v>
      </c>
      <c r="BG728" s="190" t="str">
        <f t="shared" si="999"/>
        <v>BG$19</v>
      </c>
      <c r="BH728" s="190" t="str">
        <f t="shared" si="999"/>
        <v>BH$19</v>
      </c>
      <c r="BI728" s="190" t="str">
        <f t="shared" si="999"/>
        <v>BI$19</v>
      </c>
      <c r="BJ728" s="190" t="str">
        <f t="shared" si="999"/>
        <v>BJ$19</v>
      </c>
      <c r="BK728" s="190" t="str">
        <f t="shared" si="999"/>
        <v>BK$19</v>
      </c>
      <c r="BL728" s="190" t="str">
        <f t="shared" si="999"/>
        <v>BL$19</v>
      </c>
      <c r="BM728" s="190" t="str">
        <f t="shared" si="999"/>
        <v>BM$19</v>
      </c>
      <c r="BN728" s="190" t="str">
        <f t="shared" si="999"/>
        <v>BN$19</v>
      </c>
      <c r="BO728" s="190" t="str">
        <f t="shared" si="999"/>
        <v>BO$19</v>
      </c>
      <c r="BP728" s="190" t="str">
        <f t="shared" si="999"/>
        <v>BP$19</v>
      </c>
      <c r="BQ728" s="190" t="str">
        <f t="shared" si="999"/>
        <v>BQ$19</v>
      </c>
      <c r="BR728" s="190" t="str">
        <f t="shared" si="999"/>
        <v>BR$19</v>
      </c>
      <c r="BS728" s="190" t="str">
        <f t="shared" si="999"/>
        <v>BS$19</v>
      </c>
      <c r="BT728" s="190" t="str">
        <f t="shared" si="999"/>
        <v>BT$19</v>
      </c>
      <c r="BU728" s="190" t="str">
        <f t="shared" si="999"/>
        <v>BU$19</v>
      </c>
      <c r="BV728" s="190" t="str">
        <f t="shared" si="999"/>
        <v>BV$19</v>
      </c>
      <c r="BW728" s="190" t="str">
        <f t="shared" si="999"/>
        <v>BW$19</v>
      </c>
      <c r="BX728" s="190" t="str">
        <f t="shared" si="999"/>
        <v>BX$19</v>
      </c>
      <c r="BY728" s="190" t="str">
        <f t="shared" si="999"/>
        <v>BY$19</v>
      </c>
      <c r="BZ728" s="190" t="str">
        <f t="shared" si="999"/>
        <v>BZ$19</v>
      </c>
      <c r="CA728" s="190" t="str">
        <f t="shared" si="999"/>
        <v>CA$19</v>
      </c>
      <c r="CB728" s="190" t="str">
        <f t="shared" si="999"/>
        <v>CB$19</v>
      </c>
      <c r="CC728" s="190" t="str">
        <f t="shared" si="999"/>
        <v>CC$19</v>
      </c>
      <c r="CD728" s="190" t="str">
        <f t="shared" si="999"/>
        <v>CD$19</v>
      </c>
      <c r="CE728" s="190" t="str">
        <f t="shared" ref="CE728:CL728" si="1000">CE$23</f>
        <v>CE$19</v>
      </c>
      <c r="CF728" s="190" t="str">
        <f t="shared" si="1000"/>
        <v>CF$19</v>
      </c>
      <c r="CG728" s="190" t="str">
        <f t="shared" si="1000"/>
        <v>CG$19</v>
      </c>
      <c r="CH728" s="190" t="str">
        <f t="shared" si="1000"/>
        <v>CH$19</v>
      </c>
      <c r="CI728" s="190" t="str">
        <f t="shared" si="1000"/>
        <v>CI$19</v>
      </c>
      <c r="CJ728" s="190" t="str">
        <f t="shared" si="1000"/>
        <v>CJ$19</v>
      </c>
      <c r="CK728" s="190" t="str">
        <f t="shared" si="1000"/>
        <v>CK$19</v>
      </c>
      <c r="CL728" s="190" t="str">
        <f t="shared" si="1000"/>
        <v>CL$19</v>
      </c>
      <c r="CN728" s="201"/>
      <c r="CO728" s="190" t="str">
        <f t="shared" ref="CO728:DL728" si="1001">CO$23</f>
        <v>CO$19</v>
      </c>
      <c r="CP728" s="190" t="str">
        <f t="shared" si="1001"/>
        <v>CP$19</v>
      </c>
      <c r="CQ728" s="190" t="str">
        <f t="shared" si="1001"/>
        <v>CQ$19</v>
      </c>
      <c r="CR728" s="190" t="str">
        <f t="shared" si="1001"/>
        <v>CR$19</v>
      </c>
      <c r="CS728" s="190" t="str">
        <f t="shared" si="1001"/>
        <v>CS$19</v>
      </c>
      <c r="CT728" s="190" t="str">
        <f t="shared" si="1001"/>
        <v>CT$19</v>
      </c>
      <c r="CU728" s="190" t="str">
        <f t="shared" si="1001"/>
        <v>CU$19</v>
      </c>
      <c r="CV728" s="190" t="str">
        <f t="shared" si="1001"/>
        <v>CV$19</v>
      </c>
      <c r="CW728" s="190" t="str">
        <f t="shared" si="1001"/>
        <v>CW$19</v>
      </c>
      <c r="CX728" s="190" t="str">
        <f t="shared" si="1001"/>
        <v>CX$19</v>
      </c>
      <c r="CY728" s="190" t="str">
        <f t="shared" si="1001"/>
        <v>CY$19</v>
      </c>
      <c r="CZ728" s="190" t="str">
        <f t="shared" si="1001"/>
        <v>CZ$19</v>
      </c>
      <c r="DA728" s="190" t="str">
        <f t="shared" si="1001"/>
        <v>DA$19</v>
      </c>
      <c r="DB728" s="190" t="str">
        <f t="shared" si="1001"/>
        <v>DB$19</v>
      </c>
      <c r="DC728" s="190" t="str">
        <f t="shared" si="1001"/>
        <v>DC$19</v>
      </c>
      <c r="DD728" s="190" t="str">
        <f t="shared" si="1001"/>
        <v>DD$19</v>
      </c>
      <c r="DE728" s="190" t="str">
        <f t="shared" si="1001"/>
        <v>DE$19</v>
      </c>
      <c r="DF728" s="190" t="str">
        <f t="shared" si="1001"/>
        <v>DF$19</v>
      </c>
      <c r="DG728" s="190" t="str">
        <f t="shared" si="1001"/>
        <v>DG$19</v>
      </c>
      <c r="DH728" s="190" t="str">
        <f t="shared" si="1001"/>
        <v>DH$19</v>
      </c>
      <c r="DI728" s="190" t="str">
        <f t="shared" si="1001"/>
        <v>DI$19</v>
      </c>
      <c r="DJ728" s="190" t="str">
        <f t="shared" si="1001"/>
        <v>DJ$19</v>
      </c>
      <c r="DK728" s="190" t="str">
        <f t="shared" si="1001"/>
        <v>DK$19</v>
      </c>
      <c r="DL728" s="190" t="str">
        <f t="shared" si="1001"/>
        <v>DL$19</v>
      </c>
    </row>
    <row r="729" spans="1:116" x14ac:dyDescent="0.4">
      <c r="A729" s="48" t="s">
        <v>218</v>
      </c>
      <c r="B729" s="31" t="s">
        <v>81</v>
      </c>
      <c r="C729" s="31"/>
      <c r="D729" t="s">
        <v>786</v>
      </c>
      <c r="E729" s="8" t="str">
        <f t="shared" ref="E729:E742" si="1002">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2"/>
        <v>730 HOURLY-PV</v>
      </c>
      <c r="G730" s="145" t="str">
        <f>"# of "&amp;G743&amp;"s"</f>
        <v># of projects</v>
      </c>
      <c r="H730" s="12"/>
      <c r="I730" s="60"/>
      <c r="J730" s="60"/>
      <c r="K730" s="15">
        <f t="shared" ref="K730:P730" ca="1" si="1003">SUMIF($3:$3,K$2,730:730)</f>
        <v>60000</v>
      </c>
      <c r="L730" s="15">
        <f t="shared" ca="1" si="1003"/>
        <v>60000</v>
      </c>
      <c r="M730" s="15">
        <f t="shared" ca="1" si="1003"/>
        <v>60000</v>
      </c>
      <c r="N730" s="15">
        <f t="shared" ca="1" si="1003"/>
        <v>60000</v>
      </c>
      <c r="O730" s="15">
        <f t="shared" ca="1" si="1003"/>
        <v>60000</v>
      </c>
      <c r="P730" s="15">
        <f t="shared" ca="1" si="1003"/>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2"/>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4">ROW()&amp;" "&amp;D732</f>
        <v>732 HOURLY-PV</v>
      </c>
      <c r="G732" s="127" t="s">
        <v>788</v>
      </c>
      <c r="H732" s="12"/>
      <c r="I732" s="60"/>
      <c r="J732" s="60"/>
      <c r="K732" s="38">
        <f t="shared" ref="K732:P732" ca="1" si="1005">SUMIF($3:$3,K$2,732:732)</f>
        <v>6000000</v>
      </c>
      <c r="L732" s="38">
        <f t="shared" ca="1" si="1005"/>
        <v>6000000</v>
      </c>
      <c r="M732" s="38">
        <f t="shared" ca="1" si="1005"/>
        <v>6000000</v>
      </c>
      <c r="N732" s="38">
        <f t="shared" ca="1" si="1005"/>
        <v>6000000</v>
      </c>
      <c r="O732" s="38">
        <f t="shared" ca="1" si="1005"/>
        <v>6000000</v>
      </c>
      <c r="P732" s="38">
        <f t="shared" ca="1" si="1005"/>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4"/>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4"/>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4"/>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2"/>
        <v>736 HOURLY-PV</v>
      </c>
      <c r="G736" s="126" t="str">
        <f>"Revenue - "&amp;G742</f>
        <v>Revenue - (Primary label)</v>
      </c>
      <c r="H736" s="27"/>
      <c r="I736" s="78"/>
      <c r="J736" s="78"/>
      <c r="K736" s="33">
        <f t="shared" ref="K736:P736" ca="1" si="1006">SUMIF($3:$3,K$2,736:736)</f>
        <v>300000000</v>
      </c>
      <c r="L736" s="33">
        <f t="shared" ca="1" si="1006"/>
        <v>300000000</v>
      </c>
      <c r="M736" s="33">
        <f t="shared" ca="1" si="1006"/>
        <v>300000000</v>
      </c>
      <c r="N736" s="33">
        <f t="shared" ca="1" si="1006"/>
        <v>300000000</v>
      </c>
      <c r="O736" s="33">
        <f t="shared" ca="1" si="1006"/>
        <v>300000000</v>
      </c>
      <c r="P736" s="33">
        <f t="shared" ca="1" si="1006"/>
        <v>300000000</v>
      </c>
      <c r="R736" s="33"/>
      <c r="S736" s="33">
        <f ca="1">S732*S735</f>
        <v>25000000</v>
      </c>
      <c r="T736" s="33">
        <f t="shared" ref="T736:CE736" ca="1" si="1007">T732*T735</f>
        <v>25000000</v>
      </c>
      <c r="U736" s="33">
        <f t="shared" ca="1" si="1007"/>
        <v>25000000</v>
      </c>
      <c r="V736" s="33">
        <f t="shared" ca="1" si="1007"/>
        <v>25000000</v>
      </c>
      <c r="W736" s="33">
        <f t="shared" ca="1" si="1007"/>
        <v>25000000</v>
      </c>
      <c r="X736" s="33">
        <f t="shared" ca="1" si="1007"/>
        <v>25000000</v>
      </c>
      <c r="Y736" s="33">
        <f t="shared" ca="1" si="1007"/>
        <v>25000000</v>
      </c>
      <c r="Z736" s="33">
        <f t="shared" ca="1" si="1007"/>
        <v>25000000</v>
      </c>
      <c r="AA736" s="33">
        <f t="shared" ca="1" si="1007"/>
        <v>25000000</v>
      </c>
      <c r="AB736" s="33">
        <f t="shared" ca="1" si="1007"/>
        <v>25000000</v>
      </c>
      <c r="AC736" s="33">
        <f t="shared" ca="1" si="1007"/>
        <v>25000000</v>
      </c>
      <c r="AD736" s="33">
        <f t="shared" ca="1" si="1007"/>
        <v>25000000</v>
      </c>
      <c r="AE736" s="33">
        <f t="shared" ca="1" si="1007"/>
        <v>25000000</v>
      </c>
      <c r="AF736" s="33">
        <f t="shared" ca="1" si="1007"/>
        <v>25000000</v>
      </c>
      <c r="AG736" s="33">
        <f t="shared" ca="1" si="1007"/>
        <v>25000000</v>
      </c>
      <c r="AH736" s="33">
        <f t="shared" ca="1" si="1007"/>
        <v>25000000</v>
      </c>
      <c r="AI736" s="33">
        <f t="shared" ca="1" si="1007"/>
        <v>25000000</v>
      </c>
      <c r="AJ736" s="33">
        <f t="shared" ca="1" si="1007"/>
        <v>25000000</v>
      </c>
      <c r="AK736" s="33">
        <f t="shared" ca="1" si="1007"/>
        <v>25000000</v>
      </c>
      <c r="AL736" s="33">
        <f t="shared" ca="1" si="1007"/>
        <v>25000000</v>
      </c>
      <c r="AM736" s="33">
        <f t="shared" ca="1" si="1007"/>
        <v>25000000</v>
      </c>
      <c r="AN736" s="33">
        <f t="shared" ca="1" si="1007"/>
        <v>25000000</v>
      </c>
      <c r="AO736" s="33">
        <f t="shared" ca="1" si="1007"/>
        <v>25000000</v>
      </c>
      <c r="AP736" s="33">
        <f t="shared" ca="1" si="1007"/>
        <v>25000000</v>
      </c>
      <c r="AQ736" s="33">
        <f t="shared" ca="1" si="1007"/>
        <v>25000000</v>
      </c>
      <c r="AR736" s="33">
        <f t="shared" ca="1" si="1007"/>
        <v>25000000</v>
      </c>
      <c r="AS736" s="33">
        <f t="shared" ca="1" si="1007"/>
        <v>25000000</v>
      </c>
      <c r="AT736" s="33">
        <f t="shared" ca="1" si="1007"/>
        <v>25000000</v>
      </c>
      <c r="AU736" s="33">
        <f t="shared" ca="1" si="1007"/>
        <v>25000000</v>
      </c>
      <c r="AV736" s="33">
        <f t="shared" ca="1" si="1007"/>
        <v>25000000</v>
      </c>
      <c r="AW736" s="33">
        <f t="shared" ca="1" si="1007"/>
        <v>25000000</v>
      </c>
      <c r="AX736" s="33">
        <f t="shared" ca="1" si="1007"/>
        <v>25000000</v>
      </c>
      <c r="AY736" s="33">
        <f t="shared" ca="1" si="1007"/>
        <v>25000000</v>
      </c>
      <c r="AZ736" s="33">
        <f t="shared" ca="1" si="1007"/>
        <v>25000000</v>
      </c>
      <c r="BA736" s="33">
        <f t="shared" ca="1" si="1007"/>
        <v>25000000</v>
      </c>
      <c r="BB736" s="33">
        <f t="shared" ca="1" si="1007"/>
        <v>25000000</v>
      </c>
      <c r="BC736" s="33">
        <f t="shared" ca="1" si="1007"/>
        <v>25000000</v>
      </c>
      <c r="BD736" s="33">
        <f t="shared" ca="1" si="1007"/>
        <v>25000000</v>
      </c>
      <c r="BE736" s="33">
        <f t="shared" ca="1" si="1007"/>
        <v>25000000</v>
      </c>
      <c r="BF736" s="33">
        <f t="shared" ca="1" si="1007"/>
        <v>25000000</v>
      </c>
      <c r="BG736" s="33">
        <f t="shared" ca="1" si="1007"/>
        <v>25000000</v>
      </c>
      <c r="BH736" s="33">
        <f t="shared" ca="1" si="1007"/>
        <v>25000000</v>
      </c>
      <c r="BI736" s="33">
        <f t="shared" ca="1" si="1007"/>
        <v>25000000</v>
      </c>
      <c r="BJ736" s="33">
        <f t="shared" ca="1" si="1007"/>
        <v>25000000</v>
      </c>
      <c r="BK736" s="33">
        <f t="shared" ca="1" si="1007"/>
        <v>25000000</v>
      </c>
      <c r="BL736" s="33">
        <f t="shared" ca="1" si="1007"/>
        <v>25000000</v>
      </c>
      <c r="BM736" s="33">
        <f t="shared" ca="1" si="1007"/>
        <v>25000000</v>
      </c>
      <c r="BN736" s="33">
        <f t="shared" ca="1" si="1007"/>
        <v>25000000</v>
      </c>
      <c r="BO736" s="33">
        <f t="shared" ca="1" si="1007"/>
        <v>25000000</v>
      </c>
      <c r="BP736" s="33">
        <f t="shared" ca="1" si="1007"/>
        <v>25000000</v>
      </c>
      <c r="BQ736" s="33">
        <f t="shared" ca="1" si="1007"/>
        <v>25000000</v>
      </c>
      <c r="BR736" s="33">
        <f t="shared" ca="1" si="1007"/>
        <v>25000000</v>
      </c>
      <c r="BS736" s="33">
        <f t="shared" ca="1" si="1007"/>
        <v>25000000</v>
      </c>
      <c r="BT736" s="33">
        <f t="shared" ca="1" si="1007"/>
        <v>25000000</v>
      </c>
      <c r="BU736" s="33">
        <f t="shared" ca="1" si="1007"/>
        <v>25000000</v>
      </c>
      <c r="BV736" s="33">
        <f t="shared" ca="1" si="1007"/>
        <v>25000000</v>
      </c>
      <c r="BW736" s="33">
        <f t="shared" ca="1" si="1007"/>
        <v>25000000</v>
      </c>
      <c r="BX736" s="33">
        <f t="shared" ca="1" si="1007"/>
        <v>25000000</v>
      </c>
      <c r="BY736" s="33">
        <f t="shared" ca="1" si="1007"/>
        <v>25000000</v>
      </c>
      <c r="BZ736" s="33">
        <f t="shared" ca="1" si="1007"/>
        <v>25000000</v>
      </c>
      <c r="CA736" s="33">
        <f t="shared" ca="1" si="1007"/>
        <v>25000000</v>
      </c>
      <c r="CB736" s="33">
        <f t="shared" ca="1" si="1007"/>
        <v>25000000</v>
      </c>
      <c r="CC736" s="33">
        <f t="shared" ca="1" si="1007"/>
        <v>25000000</v>
      </c>
      <c r="CD736" s="33">
        <f t="shared" ca="1" si="1007"/>
        <v>25000000</v>
      </c>
      <c r="CE736" s="33">
        <f t="shared" ca="1" si="1007"/>
        <v>25000000</v>
      </c>
      <c r="CF736" s="33">
        <f t="shared" ref="CF736:DL736" ca="1" si="1008">CF732*CF735</f>
        <v>25000000</v>
      </c>
      <c r="CG736" s="33">
        <f t="shared" ca="1" si="1008"/>
        <v>25000000</v>
      </c>
      <c r="CH736" s="33">
        <f t="shared" ca="1" si="1008"/>
        <v>25000000</v>
      </c>
      <c r="CI736" s="33">
        <f t="shared" ca="1" si="1008"/>
        <v>25000000</v>
      </c>
      <c r="CJ736" s="33">
        <f t="shared" ca="1" si="1008"/>
        <v>25000000</v>
      </c>
      <c r="CK736" s="33">
        <f t="shared" ca="1" si="1008"/>
        <v>25000000</v>
      </c>
      <c r="CL736" s="33">
        <f t="shared" ca="1" si="1008"/>
        <v>25000000</v>
      </c>
      <c r="CM736" s="33" t="e">
        <f t="shared" ca="1" si="1008"/>
        <v>#REF!</v>
      </c>
      <c r="CN736" s="33" t="e">
        <f t="shared" ca="1" si="1008"/>
        <v>#REF!</v>
      </c>
      <c r="CO736" s="33" t="e">
        <f t="shared" ca="1" si="1008"/>
        <v>#N/A</v>
      </c>
      <c r="CP736" s="33" t="e">
        <f t="shared" ca="1" si="1008"/>
        <v>#N/A</v>
      </c>
      <c r="CQ736" s="33" t="e">
        <f t="shared" ca="1" si="1008"/>
        <v>#N/A</v>
      </c>
      <c r="CR736" s="33" t="e">
        <f t="shared" ca="1" si="1008"/>
        <v>#N/A</v>
      </c>
      <c r="CS736" s="33" t="e">
        <f t="shared" ca="1" si="1008"/>
        <v>#N/A</v>
      </c>
      <c r="CT736" s="33" t="e">
        <f t="shared" ca="1" si="1008"/>
        <v>#N/A</v>
      </c>
      <c r="CU736" s="33" t="e">
        <f t="shared" ca="1" si="1008"/>
        <v>#N/A</v>
      </c>
      <c r="CV736" s="33" t="e">
        <f t="shared" ca="1" si="1008"/>
        <v>#N/A</v>
      </c>
      <c r="CW736" s="33" t="e">
        <f t="shared" ca="1" si="1008"/>
        <v>#N/A</v>
      </c>
      <c r="CX736" s="33" t="e">
        <f t="shared" ca="1" si="1008"/>
        <v>#N/A</v>
      </c>
      <c r="CY736" s="33" t="e">
        <f t="shared" ca="1" si="1008"/>
        <v>#N/A</v>
      </c>
      <c r="CZ736" s="33" t="e">
        <f t="shared" ca="1" si="1008"/>
        <v>#N/A</v>
      </c>
      <c r="DA736" s="33" t="e">
        <f t="shared" ca="1" si="1008"/>
        <v>#N/A</v>
      </c>
      <c r="DB736" s="33" t="e">
        <f t="shared" ca="1" si="1008"/>
        <v>#N/A</v>
      </c>
      <c r="DC736" s="33" t="e">
        <f t="shared" ca="1" si="1008"/>
        <v>#N/A</v>
      </c>
      <c r="DD736" s="33" t="e">
        <f t="shared" ca="1" si="1008"/>
        <v>#N/A</v>
      </c>
      <c r="DE736" s="33" t="e">
        <f t="shared" ca="1" si="1008"/>
        <v>#N/A</v>
      </c>
      <c r="DF736" s="33" t="e">
        <f t="shared" ca="1" si="1008"/>
        <v>#N/A</v>
      </c>
      <c r="DG736" s="33" t="e">
        <f t="shared" ca="1" si="1008"/>
        <v>#N/A</v>
      </c>
      <c r="DH736" s="33" t="e">
        <f t="shared" ca="1" si="1008"/>
        <v>#N/A</v>
      </c>
      <c r="DI736" s="33" t="e">
        <f t="shared" ca="1" si="1008"/>
        <v>#N/A</v>
      </c>
      <c r="DJ736" s="33" t="e">
        <f t="shared" ca="1" si="1008"/>
        <v>#N/A</v>
      </c>
      <c r="DK736" s="33" t="e">
        <f t="shared" ca="1" si="1008"/>
        <v>#N/A</v>
      </c>
      <c r="DL736" s="33" t="e">
        <f t="shared" ca="1" si="1008"/>
        <v>#N/A</v>
      </c>
    </row>
    <row r="737" spans="2:116" x14ac:dyDescent="0.4">
      <c r="D737" t="s">
        <v>786</v>
      </c>
      <c r="E737" s="8" t="str">
        <f t="shared" si="1002"/>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2"/>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2"/>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9">ROW()&amp;" "&amp;D740</f>
        <v>740 HOURLY-PV</v>
      </c>
      <c r="G740" s="126" t="str">
        <f>"COGS - "&amp;G742</f>
        <v>COGS - (Primary label)</v>
      </c>
      <c r="H740" s="27"/>
      <c r="I740" s="78"/>
      <c r="J740" s="78"/>
      <c r="K740" s="33">
        <f t="shared" ref="K740:P740" ca="1" si="1010">SUMIF($3:$3,K$2,740:740)</f>
        <v>-150000000</v>
      </c>
      <c r="L740" s="33">
        <f t="shared" ca="1" si="1010"/>
        <v>-150000000</v>
      </c>
      <c r="M740" s="33">
        <f t="shared" ca="1" si="1010"/>
        <v>-150000000</v>
      </c>
      <c r="N740" s="33">
        <f t="shared" ca="1" si="1010"/>
        <v>-150000000</v>
      </c>
      <c r="O740" s="33">
        <f t="shared" ca="1" si="1010"/>
        <v>-150000000</v>
      </c>
      <c r="P740" s="33">
        <f t="shared" ca="1" si="1010"/>
        <v>-150000000</v>
      </c>
      <c r="R740" s="33"/>
      <c r="S740" s="33">
        <f ca="1">-S732*S739</f>
        <v>-12500000</v>
      </c>
      <c r="T740" s="33">
        <f t="shared" ref="T740:CE740" ca="1" si="1011">-T732*T739</f>
        <v>-12500000</v>
      </c>
      <c r="U740" s="33">
        <f t="shared" ca="1" si="1011"/>
        <v>-12500000</v>
      </c>
      <c r="V740" s="33">
        <f t="shared" ca="1" si="1011"/>
        <v>-12500000</v>
      </c>
      <c r="W740" s="33">
        <f t="shared" ca="1" si="1011"/>
        <v>-12500000</v>
      </c>
      <c r="X740" s="33">
        <f t="shared" ca="1" si="1011"/>
        <v>-12500000</v>
      </c>
      <c r="Y740" s="33">
        <f t="shared" ca="1" si="1011"/>
        <v>-12500000</v>
      </c>
      <c r="Z740" s="33">
        <f t="shared" ca="1" si="1011"/>
        <v>-12500000</v>
      </c>
      <c r="AA740" s="33">
        <f t="shared" ca="1" si="1011"/>
        <v>-12500000</v>
      </c>
      <c r="AB740" s="33">
        <f t="shared" ca="1" si="1011"/>
        <v>-12500000</v>
      </c>
      <c r="AC740" s="33">
        <f t="shared" ca="1" si="1011"/>
        <v>-12500000</v>
      </c>
      <c r="AD740" s="33">
        <f t="shared" ca="1" si="1011"/>
        <v>-12500000</v>
      </c>
      <c r="AE740" s="33">
        <f t="shared" ca="1" si="1011"/>
        <v>-12500000</v>
      </c>
      <c r="AF740" s="33">
        <f t="shared" ca="1" si="1011"/>
        <v>-12500000</v>
      </c>
      <c r="AG740" s="33">
        <f t="shared" ca="1" si="1011"/>
        <v>-12500000</v>
      </c>
      <c r="AH740" s="33">
        <f t="shared" ca="1" si="1011"/>
        <v>-12500000</v>
      </c>
      <c r="AI740" s="33">
        <f t="shared" ca="1" si="1011"/>
        <v>-12500000</v>
      </c>
      <c r="AJ740" s="33">
        <f t="shared" ca="1" si="1011"/>
        <v>-12500000</v>
      </c>
      <c r="AK740" s="33">
        <f t="shared" ca="1" si="1011"/>
        <v>-12500000</v>
      </c>
      <c r="AL740" s="33">
        <f t="shared" ca="1" si="1011"/>
        <v>-12500000</v>
      </c>
      <c r="AM740" s="33">
        <f t="shared" ca="1" si="1011"/>
        <v>-12500000</v>
      </c>
      <c r="AN740" s="33">
        <f t="shared" ca="1" si="1011"/>
        <v>-12500000</v>
      </c>
      <c r="AO740" s="33">
        <f t="shared" ca="1" si="1011"/>
        <v>-12500000</v>
      </c>
      <c r="AP740" s="33">
        <f t="shared" ca="1" si="1011"/>
        <v>-12500000</v>
      </c>
      <c r="AQ740" s="33">
        <f t="shared" ca="1" si="1011"/>
        <v>-12500000</v>
      </c>
      <c r="AR740" s="33">
        <f t="shared" ca="1" si="1011"/>
        <v>-12500000</v>
      </c>
      <c r="AS740" s="33">
        <f t="shared" ca="1" si="1011"/>
        <v>-12500000</v>
      </c>
      <c r="AT740" s="33">
        <f t="shared" ca="1" si="1011"/>
        <v>-12500000</v>
      </c>
      <c r="AU740" s="33">
        <f t="shared" ca="1" si="1011"/>
        <v>-12500000</v>
      </c>
      <c r="AV740" s="33">
        <f t="shared" ca="1" si="1011"/>
        <v>-12500000</v>
      </c>
      <c r="AW740" s="33">
        <f t="shared" ca="1" si="1011"/>
        <v>-12500000</v>
      </c>
      <c r="AX740" s="33">
        <f t="shared" ca="1" si="1011"/>
        <v>-12500000</v>
      </c>
      <c r="AY740" s="33">
        <f t="shared" ca="1" si="1011"/>
        <v>-12500000</v>
      </c>
      <c r="AZ740" s="33">
        <f t="shared" ca="1" si="1011"/>
        <v>-12500000</v>
      </c>
      <c r="BA740" s="33">
        <f t="shared" ca="1" si="1011"/>
        <v>-12500000</v>
      </c>
      <c r="BB740" s="33">
        <f t="shared" ca="1" si="1011"/>
        <v>-12500000</v>
      </c>
      <c r="BC740" s="33">
        <f t="shared" ca="1" si="1011"/>
        <v>-12500000</v>
      </c>
      <c r="BD740" s="33">
        <f t="shared" ca="1" si="1011"/>
        <v>-12500000</v>
      </c>
      <c r="BE740" s="33">
        <f t="shared" ca="1" si="1011"/>
        <v>-12500000</v>
      </c>
      <c r="BF740" s="33">
        <f t="shared" ca="1" si="1011"/>
        <v>-12500000</v>
      </c>
      <c r="BG740" s="33">
        <f t="shared" ca="1" si="1011"/>
        <v>-12500000</v>
      </c>
      <c r="BH740" s="33">
        <f t="shared" ca="1" si="1011"/>
        <v>-12500000</v>
      </c>
      <c r="BI740" s="33">
        <f t="shared" ca="1" si="1011"/>
        <v>-12500000</v>
      </c>
      <c r="BJ740" s="33">
        <f t="shared" ca="1" si="1011"/>
        <v>-12500000</v>
      </c>
      <c r="BK740" s="33">
        <f t="shared" ca="1" si="1011"/>
        <v>-12500000</v>
      </c>
      <c r="BL740" s="33">
        <f t="shared" ca="1" si="1011"/>
        <v>-12500000</v>
      </c>
      <c r="BM740" s="33">
        <f t="shared" ca="1" si="1011"/>
        <v>-12500000</v>
      </c>
      <c r="BN740" s="33">
        <f t="shared" ca="1" si="1011"/>
        <v>-12500000</v>
      </c>
      <c r="BO740" s="33">
        <f t="shared" ca="1" si="1011"/>
        <v>-12500000</v>
      </c>
      <c r="BP740" s="33">
        <f t="shared" ca="1" si="1011"/>
        <v>-12500000</v>
      </c>
      <c r="BQ740" s="33">
        <f t="shared" ca="1" si="1011"/>
        <v>-12500000</v>
      </c>
      <c r="BR740" s="33">
        <f t="shared" ca="1" si="1011"/>
        <v>-12500000</v>
      </c>
      <c r="BS740" s="33">
        <f t="shared" ca="1" si="1011"/>
        <v>-12500000</v>
      </c>
      <c r="BT740" s="33">
        <f t="shared" ca="1" si="1011"/>
        <v>-12500000</v>
      </c>
      <c r="BU740" s="33">
        <f t="shared" ca="1" si="1011"/>
        <v>-12500000</v>
      </c>
      <c r="BV740" s="33">
        <f t="shared" ca="1" si="1011"/>
        <v>-12500000</v>
      </c>
      <c r="BW740" s="33">
        <f t="shared" ca="1" si="1011"/>
        <v>-12500000</v>
      </c>
      <c r="BX740" s="33">
        <f t="shared" ca="1" si="1011"/>
        <v>-12500000</v>
      </c>
      <c r="BY740" s="33">
        <f t="shared" ca="1" si="1011"/>
        <v>-12500000</v>
      </c>
      <c r="BZ740" s="33">
        <f t="shared" ca="1" si="1011"/>
        <v>-12500000</v>
      </c>
      <c r="CA740" s="33">
        <f t="shared" ca="1" si="1011"/>
        <v>-12500000</v>
      </c>
      <c r="CB740" s="33">
        <f t="shared" ca="1" si="1011"/>
        <v>-12500000</v>
      </c>
      <c r="CC740" s="33">
        <f t="shared" ca="1" si="1011"/>
        <v>-12500000</v>
      </c>
      <c r="CD740" s="33">
        <f t="shared" ca="1" si="1011"/>
        <v>-12500000</v>
      </c>
      <c r="CE740" s="33">
        <f t="shared" ca="1" si="1011"/>
        <v>-12500000</v>
      </c>
      <c r="CF740" s="33">
        <f t="shared" ref="CF740:DL740" ca="1" si="1012">-CF732*CF739</f>
        <v>-12500000</v>
      </c>
      <c r="CG740" s="33">
        <f t="shared" ca="1" si="1012"/>
        <v>-12500000</v>
      </c>
      <c r="CH740" s="33">
        <f t="shared" ca="1" si="1012"/>
        <v>-12500000</v>
      </c>
      <c r="CI740" s="33">
        <f t="shared" ca="1" si="1012"/>
        <v>-12500000</v>
      </c>
      <c r="CJ740" s="33">
        <f t="shared" ca="1" si="1012"/>
        <v>-12500000</v>
      </c>
      <c r="CK740" s="33">
        <f t="shared" ca="1" si="1012"/>
        <v>-12500000</v>
      </c>
      <c r="CL740" s="33">
        <f t="shared" ca="1" si="1012"/>
        <v>-12500000</v>
      </c>
      <c r="CM740" s="33" t="e">
        <f t="shared" ca="1" si="1012"/>
        <v>#REF!</v>
      </c>
      <c r="CN740" s="33" t="e">
        <f t="shared" ca="1" si="1012"/>
        <v>#REF!</v>
      </c>
      <c r="CO740" s="33" t="e">
        <f t="shared" ca="1" si="1012"/>
        <v>#N/A</v>
      </c>
      <c r="CP740" s="33" t="e">
        <f t="shared" ca="1" si="1012"/>
        <v>#N/A</v>
      </c>
      <c r="CQ740" s="33" t="e">
        <f t="shared" ca="1" si="1012"/>
        <v>#N/A</v>
      </c>
      <c r="CR740" s="33" t="e">
        <f t="shared" ca="1" si="1012"/>
        <v>#N/A</v>
      </c>
      <c r="CS740" s="33" t="e">
        <f t="shared" ca="1" si="1012"/>
        <v>#N/A</v>
      </c>
      <c r="CT740" s="33" t="e">
        <f t="shared" ca="1" si="1012"/>
        <v>#N/A</v>
      </c>
      <c r="CU740" s="33" t="e">
        <f t="shared" ca="1" si="1012"/>
        <v>#N/A</v>
      </c>
      <c r="CV740" s="33" t="e">
        <f t="shared" ca="1" si="1012"/>
        <v>#N/A</v>
      </c>
      <c r="CW740" s="33" t="e">
        <f t="shared" ca="1" si="1012"/>
        <v>#N/A</v>
      </c>
      <c r="CX740" s="33" t="e">
        <f t="shared" ca="1" si="1012"/>
        <v>#N/A</v>
      </c>
      <c r="CY740" s="33" t="e">
        <f t="shared" ca="1" si="1012"/>
        <v>#N/A</v>
      </c>
      <c r="CZ740" s="33" t="e">
        <f t="shared" ca="1" si="1012"/>
        <v>#N/A</v>
      </c>
      <c r="DA740" s="33" t="e">
        <f t="shared" ca="1" si="1012"/>
        <v>#N/A</v>
      </c>
      <c r="DB740" s="33" t="e">
        <f t="shared" ca="1" si="1012"/>
        <v>#N/A</v>
      </c>
      <c r="DC740" s="33" t="e">
        <f t="shared" ca="1" si="1012"/>
        <v>#N/A</v>
      </c>
      <c r="DD740" s="33" t="e">
        <f t="shared" ca="1" si="1012"/>
        <v>#N/A</v>
      </c>
      <c r="DE740" s="33" t="e">
        <f t="shared" ca="1" si="1012"/>
        <v>#N/A</v>
      </c>
      <c r="DF740" s="33" t="e">
        <f t="shared" ca="1" si="1012"/>
        <v>#N/A</v>
      </c>
      <c r="DG740" s="33" t="e">
        <f t="shared" ca="1" si="1012"/>
        <v>#N/A</v>
      </c>
      <c r="DH740" s="33" t="e">
        <f t="shared" ca="1" si="1012"/>
        <v>#N/A</v>
      </c>
      <c r="DI740" s="33" t="e">
        <f t="shared" ca="1" si="1012"/>
        <v>#N/A</v>
      </c>
      <c r="DJ740" s="33" t="e">
        <f t="shared" ca="1" si="1012"/>
        <v>#N/A</v>
      </c>
      <c r="DK740" s="33" t="e">
        <f t="shared" ca="1" si="1012"/>
        <v>#N/A</v>
      </c>
      <c r="DL740" s="33" t="e">
        <f t="shared" ca="1" si="1012"/>
        <v>#N/A</v>
      </c>
    </row>
    <row r="741" spans="2:116" x14ac:dyDescent="0.4">
      <c r="D741" t="s">
        <v>786</v>
      </c>
      <c r="E741" s="8" t="str">
        <f t="shared" ref="E741" si="1013">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2"/>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4">ROW()&amp;" "&amp;D744</f>
        <v>744 HOURLY-PV</v>
      </c>
      <c r="G744" s="8" t="s">
        <v>334</v>
      </c>
      <c r="H744" s="27"/>
      <c r="I744" s="78"/>
      <c r="J744" s="78"/>
      <c r="K744" s="33"/>
      <c r="L744" s="33"/>
      <c r="M744" s="33"/>
      <c r="N744" s="33"/>
      <c r="O744" s="33"/>
      <c r="P744" s="33"/>
      <c r="R744" s="33"/>
      <c r="S744" s="4" t="str">
        <f t="shared" ref="S744:CD744" si="1015">ADDRESS(ROW(S736),COLUMN(S736),2)</f>
        <v>S$736</v>
      </c>
      <c r="T744" s="4" t="str">
        <f t="shared" si="1015"/>
        <v>T$736</v>
      </c>
      <c r="U744" s="4" t="str">
        <f t="shared" si="1015"/>
        <v>U$736</v>
      </c>
      <c r="V744" s="4" t="str">
        <f t="shared" si="1015"/>
        <v>V$736</v>
      </c>
      <c r="W744" s="4" t="str">
        <f t="shared" si="1015"/>
        <v>W$736</v>
      </c>
      <c r="X744" s="4" t="str">
        <f t="shared" si="1015"/>
        <v>X$736</v>
      </c>
      <c r="Y744" s="4" t="str">
        <f t="shared" si="1015"/>
        <v>Y$736</v>
      </c>
      <c r="Z744" s="4" t="str">
        <f t="shared" si="1015"/>
        <v>Z$736</v>
      </c>
      <c r="AA744" s="4" t="str">
        <f t="shared" si="1015"/>
        <v>AA$736</v>
      </c>
      <c r="AB744" s="4" t="str">
        <f t="shared" si="1015"/>
        <v>AB$736</v>
      </c>
      <c r="AC744" s="4" t="str">
        <f t="shared" si="1015"/>
        <v>AC$736</v>
      </c>
      <c r="AD744" s="4" t="str">
        <f t="shared" si="1015"/>
        <v>AD$736</v>
      </c>
      <c r="AE744" s="4" t="str">
        <f t="shared" si="1015"/>
        <v>AE$736</v>
      </c>
      <c r="AF744" s="4" t="str">
        <f t="shared" si="1015"/>
        <v>AF$736</v>
      </c>
      <c r="AG744" s="4" t="str">
        <f t="shared" si="1015"/>
        <v>AG$736</v>
      </c>
      <c r="AH744" s="4" t="str">
        <f t="shared" si="1015"/>
        <v>AH$736</v>
      </c>
      <c r="AI744" s="4" t="str">
        <f t="shared" si="1015"/>
        <v>AI$736</v>
      </c>
      <c r="AJ744" s="4" t="str">
        <f t="shared" si="1015"/>
        <v>AJ$736</v>
      </c>
      <c r="AK744" s="4" t="str">
        <f t="shared" si="1015"/>
        <v>AK$736</v>
      </c>
      <c r="AL744" s="4" t="str">
        <f t="shared" si="1015"/>
        <v>AL$736</v>
      </c>
      <c r="AM744" s="4" t="str">
        <f t="shared" si="1015"/>
        <v>AM$736</v>
      </c>
      <c r="AN744" s="4" t="str">
        <f t="shared" si="1015"/>
        <v>AN$736</v>
      </c>
      <c r="AO744" s="4" t="str">
        <f t="shared" si="1015"/>
        <v>AO$736</v>
      </c>
      <c r="AP744" s="4" t="str">
        <f t="shared" si="1015"/>
        <v>AP$736</v>
      </c>
      <c r="AQ744" s="4" t="str">
        <f t="shared" si="1015"/>
        <v>AQ$736</v>
      </c>
      <c r="AR744" s="4" t="str">
        <f t="shared" si="1015"/>
        <v>AR$736</v>
      </c>
      <c r="AS744" s="4" t="str">
        <f t="shared" si="1015"/>
        <v>AS$736</v>
      </c>
      <c r="AT744" s="4" t="str">
        <f t="shared" si="1015"/>
        <v>AT$736</v>
      </c>
      <c r="AU744" s="4" t="str">
        <f t="shared" si="1015"/>
        <v>AU$736</v>
      </c>
      <c r="AV744" s="4" t="str">
        <f t="shared" si="1015"/>
        <v>AV$736</v>
      </c>
      <c r="AW744" s="4" t="str">
        <f t="shared" si="1015"/>
        <v>AW$736</v>
      </c>
      <c r="AX744" s="4" t="str">
        <f t="shared" si="1015"/>
        <v>AX$736</v>
      </c>
      <c r="AY744" s="4" t="str">
        <f t="shared" si="1015"/>
        <v>AY$736</v>
      </c>
      <c r="AZ744" s="4" t="str">
        <f t="shared" si="1015"/>
        <v>AZ$736</v>
      </c>
      <c r="BA744" s="4" t="str">
        <f t="shared" si="1015"/>
        <v>BA$736</v>
      </c>
      <c r="BB744" s="4" t="str">
        <f t="shared" si="1015"/>
        <v>BB$736</v>
      </c>
      <c r="BC744" s="4" t="str">
        <f t="shared" si="1015"/>
        <v>BC$736</v>
      </c>
      <c r="BD744" s="4" t="str">
        <f t="shared" si="1015"/>
        <v>BD$736</v>
      </c>
      <c r="BE744" s="4" t="str">
        <f t="shared" si="1015"/>
        <v>BE$736</v>
      </c>
      <c r="BF744" s="4" t="str">
        <f t="shared" si="1015"/>
        <v>BF$736</v>
      </c>
      <c r="BG744" s="4" t="str">
        <f t="shared" si="1015"/>
        <v>BG$736</v>
      </c>
      <c r="BH744" s="4" t="str">
        <f t="shared" si="1015"/>
        <v>BH$736</v>
      </c>
      <c r="BI744" s="4" t="str">
        <f t="shared" si="1015"/>
        <v>BI$736</v>
      </c>
      <c r="BJ744" s="4" t="str">
        <f t="shared" si="1015"/>
        <v>BJ$736</v>
      </c>
      <c r="BK744" s="4" t="str">
        <f t="shared" si="1015"/>
        <v>BK$736</v>
      </c>
      <c r="BL744" s="4" t="str">
        <f t="shared" si="1015"/>
        <v>BL$736</v>
      </c>
      <c r="BM744" s="4" t="str">
        <f t="shared" si="1015"/>
        <v>BM$736</v>
      </c>
      <c r="BN744" s="4" t="str">
        <f t="shared" si="1015"/>
        <v>BN$736</v>
      </c>
      <c r="BO744" s="4" t="str">
        <f t="shared" si="1015"/>
        <v>BO$736</v>
      </c>
      <c r="BP744" s="4" t="str">
        <f t="shared" si="1015"/>
        <v>BP$736</v>
      </c>
      <c r="BQ744" s="4" t="str">
        <f t="shared" si="1015"/>
        <v>BQ$736</v>
      </c>
      <c r="BR744" s="4" t="str">
        <f t="shared" si="1015"/>
        <v>BR$736</v>
      </c>
      <c r="BS744" s="4" t="str">
        <f t="shared" si="1015"/>
        <v>BS$736</v>
      </c>
      <c r="BT744" s="4" t="str">
        <f t="shared" si="1015"/>
        <v>BT$736</v>
      </c>
      <c r="BU744" s="4" t="str">
        <f t="shared" si="1015"/>
        <v>BU$736</v>
      </c>
      <c r="BV744" s="4" t="str">
        <f t="shared" si="1015"/>
        <v>BV$736</v>
      </c>
      <c r="BW744" s="4" t="str">
        <f t="shared" si="1015"/>
        <v>BW$736</v>
      </c>
      <c r="BX744" s="4" t="str">
        <f t="shared" si="1015"/>
        <v>BX$736</v>
      </c>
      <c r="BY744" s="4" t="str">
        <f t="shared" si="1015"/>
        <v>BY$736</v>
      </c>
      <c r="BZ744" s="4" t="str">
        <f t="shared" si="1015"/>
        <v>BZ$736</v>
      </c>
      <c r="CA744" s="4" t="str">
        <f t="shared" si="1015"/>
        <v>CA$736</v>
      </c>
      <c r="CB744" s="4" t="str">
        <f t="shared" si="1015"/>
        <v>CB$736</v>
      </c>
      <c r="CC744" s="4" t="str">
        <f t="shared" si="1015"/>
        <v>CC$736</v>
      </c>
      <c r="CD744" s="4" t="str">
        <f t="shared" si="1015"/>
        <v>CD$736</v>
      </c>
      <c r="CE744" s="4" t="str">
        <f t="shared" ref="CE744:CL744" si="1016">ADDRESS(ROW(CE736),COLUMN(CE736),2)</f>
        <v>CE$736</v>
      </c>
      <c r="CF744" s="4" t="str">
        <f t="shared" si="1016"/>
        <v>CF$736</v>
      </c>
      <c r="CG744" s="4" t="str">
        <f t="shared" si="1016"/>
        <v>CG$736</v>
      </c>
      <c r="CH744" s="4" t="str">
        <f t="shared" si="1016"/>
        <v>CH$736</v>
      </c>
      <c r="CI744" s="4" t="str">
        <f t="shared" si="1016"/>
        <v>CI$736</v>
      </c>
      <c r="CJ744" s="4" t="str">
        <f t="shared" si="1016"/>
        <v>CJ$736</v>
      </c>
      <c r="CK744" s="4" t="str">
        <f t="shared" si="1016"/>
        <v>CK$736</v>
      </c>
      <c r="CL744" s="4" t="str">
        <f t="shared" si="1016"/>
        <v>CL$736</v>
      </c>
      <c r="CN744" s="78"/>
      <c r="CO744" s="4" t="str">
        <f t="shared" ref="CO744:DL744" si="1017">ADDRESS(ROW(CO736),COLUMN(CO736),2)</f>
        <v>CO$736</v>
      </c>
      <c r="CP744" s="4" t="str">
        <f t="shared" si="1017"/>
        <v>CP$736</v>
      </c>
      <c r="CQ744" s="4" t="str">
        <f t="shared" si="1017"/>
        <v>CQ$736</v>
      </c>
      <c r="CR744" s="4" t="str">
        <f t="shared" si="1017"/>
        <v>CR$736</v>
      </c>
      <c r="CS744" s="4" t="str">
        <f t="shared" si="1017"/>
        <v>CS$736</v>
      </c>
      <c r="CT744" s="4" t="str">
        <f t="shared" si="1017"/>
        <v>CT$736</v>
      </c>
      <c r="CU744" s="4" t="str">
        <f t="shared" si="1017"/>
        <v>CU$736</v>
      </c>
      <c r="CV744" s="4" t="str">
        <f t="shared" si="1017"/>
        <v>CV$736</v>
      </c>
      <c r="CW744" s="4" t="str">
        <f t="shared" si="1017"/>
        <v>CW$736</v>
      </c>
      <c r="CX744" s="4" t="str">
        <f t="shared" si="1017"/>
        <v>CX$736</v>
      </c>
      <c r="CY744" s="4" t="str">
        <f t="shared" si="1017"/>
        <v>CY$736</v>
      </c>
      <c r="CZ744" s="4" t="str">
        <f t="shared" si="1017"/>
        <v>CZ$736</v>
      </c>
      <c r="DA744" s="4" t="str">
        <f t="shared" si="1017"/>
        <v>DA$736</v>
      </c>
      <c r="DB744" s="4" t="str">
        <f t="shared" si="1017"/>
        <v>DB$736</v>
      </c>
      <c r="DC744" s="4" t="str">
        <f t="shared" si="1017"/>
        <v>DC$736</v>
      </c>
      <c r="DD744" s="4" t="str">
        <f t="shared" si="1017"/>
        <v>DD$736</v>
      </c>
      <c r="DE744" s="4" t="str">
        <f t="shared" si="1017"/>
        <v>DE$736</v>
      </c>
      <c r="DF744" s="4" t="str">
        <f t="shared" si="1017"/>
        <v>DF$736</v>
      </c>
      <c r="DG744" s="4" t="str">
        <f t="shared" si="1017"/>
        <v>DG$736</v>
      </c>
      <c r="DH744" s="4" t="str">
        <f t="shared" si="1017"/>
        <v>DH$736</v>
      </c>
      <c r="DI744" s="4" t="str">
        <f t="shared" si="1017"/>
        <v>DI$736</v>
      </c>
      <c r="DJ744" s="4" t="str">
        <f t="shared" si="1017"/>
        <v>DJ$736</v>
      </c>
      <c r="DK744" s="4" t="str">
        <f t="shared" si="1017"/>
        <v>DK$736</v>
      </c>
      <c r="DL744" s="4" t="str">
        <f t="shared" si="1017"/>
        <v>DL$736</v>
      </c>
    </row>
    <row r="745" spans="2:116" x14ac:dyDescent="0.4">
      <c r="B745" t="s">
        <v>332</v>
      </c>
      <c r="D745" t="s">
        <v>786</v>
      </c>
      <c r="E745" s="8" t="str">
        <f t="shared" si="1014"/>
        <v>745 HOURLY-PV</v>
      </c>
      <c r="G745" s="128" t="s">
        <v>333</v>
      </c>
      <c r="H745" s="56"/>
      <c r="I745" s="79"/>
      <c r="J745" s="79"/>
      <c r="K745" s="15"/>
      <c r="L745" s="15"/>
      <c r="M745" s="15"/>
      <c r="N745" s="15"/>
      <c r="O745" s="15"/>
      <c r="P745" s="15"/>
      <c r="R745" s="15"/>
      <c r="S745" s="179" t="str">
        <f t="shared" ref="S745:AX745" si="1018">S724</f>
        <v>S$17</v>
      </c>
      <c r="T745" s="179" t="str">
        <f t="shared" si="1018"/>
        <v>T$17</v>
      </c>
      <c r="U745" s="179" t="str">
        <f t="shared" si="1018"/>
        <v>U$17</v>
      </c>
      <c r="V745" s="179" t="str">
        <f t="shared" si="1018"/>
        <v>V$17</v>
      </c>
      <c r="W745" s="179" t="str">
        <f t="shared" si="1018"/>
        <v>W$17</v>
      </c>
      <c r="X745" s="179" t="str">
        <f t="shared" si="1018"/>
        <v>X$17</v>
      </c>
      <c r="Y745" s="179" t="str">
        <f t="shared" si="1018"/>
        <v>Y$17</v>
      </c>
      <c r="Z745" s="179" t="str">
        <f t="shared" si="1018"/>
        <v>Z$17</v>
      </c>
      <c r="AA745" s="179" t="str">
        <f t="shared" si="1018"/>
        <v>AA$17</v>
      </c>
      <c r="AB745" s="179" t="str">
        <f t="shared" si="1018"/>
        <v>AB$17</v>
      </c>
      <c r="AC745" s="179" t="str">
        <f t="shared" si="1018"/>
        <v>AC$17</v>
      </c>
      <c r="AD745" s="179" t="str">
        <f t="shared" si="1018"/>
        <v>AD$17</v>
      </c>
      <c r="AE745" s="179" t="str">
        <f t="shared" si="1018"/>
        <v>AE$17</v>
      </c>
      <c r="AF745" s="179" t="str">
        <f t="shared" si="1018"/>
        <v>AF$17</v>
      </c>
      <c r="AG745" s="179" t="str">
        <f t="shared" si="1018"/>
        <v>AG$17</v>
      </c>
      <c r="AH745" s="179" t="str">
        <f t="shared" si="1018"/>
        <v>AH$17</v>
      </c>
      <c r="AI745" s="179" t="str">
        <f t="shared" si="1018"/>
        <v>AI$17</v>
      </c>
      <c r="AJ745" s="179" t="str">
        <f t="shared" si="1018"/>
        <v>AJ$17</v>
      </c>
      <c r="AK745" s="179" t="str">
        <f t="shared" si="1018"/>
        <v>AK$17</v>
      </c>
      <c r="AL745" s="179" t="str">
        <f t="shared" si="1018"/>
        <v>AL$17</v>
      </c>
      <c r="AM745" s="179" t="str">
        <f t="shared" si="1018"/>
        <v>AM$17</v>
      </c>
      <c r="AN745" s="179" t="str">
        <f t="shared" si="1018"/>
        <v>AN$17</v>
      </c>
      <c r="AO745" s="179" t="str">
        <f t="shared" si="1018"/>
        <v>AO$17</v>
      </c>
      <c r="AP745" s="179" t="str">
        <f t="shared" si="1018"/>
        <v>AP$17</v>
      </c>
      <c r="AQ745" s="179" t="str">
        <f t="shared" si="1018"/>
        <v>AQ$17</v>
      </c>
      <c r="AR745" s="179" t="str">
        <f t="shared" si="1018"/>
        <v>AR$17</v>
      </c>
      <c r="AS745" s="179" t="str">
        <f t="shared" si="1018"/>
        <v>AS$17</v>
      </c>
      <c r="AT745" s="179" t="str">
        <f t="shared" si="1018"/>
        <v>AT$17</v>
      </c>
      <c r="AU745" s="179" t="str">
        <f t="shared" si="1018"/>
        <v>AU$17</v>
      </c>
      <c r="AV745" s="179" t="str">
        <f t="shared" si="1018"/>
        <v>AV$17</v>
      </c>
      <c r="AW745" s="179" t="str">
        <f t="shared" si="1018"/>
        <v>AW$17</v>
      </c>
      <c r="AX745" s="179" t="str">
        <f t="shared" si="1018"/>
        <v>AX$17</v>
      </c>
      <c r="AY745" s="179" t="str">
        <f t="shared" ref="AY745:CD745" si="1019">AY724</f>
        <v>AY$17</v>
      </c>
      <c r="AZ745" s="179" t="str">
        <f t="shared" si="1019"/>
        <v>AZ$17</v>
      </c>
      <c r="BA745" s="179" t="str">
        <f t="shared" si="1019"/>
        <v>BA$17</v>
      </c>
      <c r="BB745" s="179" t="str">
        <f t="shared" si="1019"/>
        <v>BB$17</v>
      </c>
      <c r="BC745" s="179" t="str">
        <f t="shared" si="1019"/>
        <v>BC$17</v>
      </c>
      <c r="BD745" s="179" t="str">
        <f t="shared" si="1019"/>
        <v>BD$17</v>
      </c>
      <c r="BE745" s="179" t="str">
        <f t="shared" si="1019"/>
        <v>BE$17</v>
      </c>
      <c r="BF745" s="179" t="str">
        <f t="shared" si="1019"/>
        <v>BF$17</v>
      </c>
      <c r="BG745" s="179" t="str">
        <f t="shared" si="1019"/>
        <v>BG$17</v>
      </c>
      <c r="BH745" s="179" t="str">
        <f t="shared" si="1019"/>
        <v>BH$17</v>
      </c>
      <c r="BI745" s="179" t="str">
        <f t="shared" si="1019"/>
        <v>BI$17</v>
      </c>
      <c r="BJ745" s="179" t="str">
        <f t="shared" si="1019"/>
        <v>BJ$17</v>
      </c>
      <c r="BK745" s="179" t="str">
        <f t="shared" si="1019"/>
        <v>BK$17</v>
      </c>
      <c r="BL745" s="179" t="str">
        <f t="shared" si="1019"/>
        <v>BL$17</v>
      </c>
      <c r="BM745" s="179" t="str">
        <f t="shared" si="1019"/>
        <v>BM$17</v>
      </c>
      <c r="BN745" s="179" t="str">
        <f t="shared" si="1019"/>
        <v>BN$17</v>
      </c>
      <c r="BO745" s="179" t="str">
        <f t="shared" si="1019"/>
        <v>BO$17</v>
      </c>
      <c r="BP745" s="179" t="str">
        <f t="shared" si="1019"/>
        <v>BP$17</v>
      </c>
      <c r="BQ745" s="179" t="str">
        <f t="shared" si="1019"/>
        <v>BQ$17</v>
      </c>
      <c r="BR745" s="179" t="str">
        <f t="shared" si="1019"/>
        <v>BR$17</v>
      </c>
      <c r="BS745" s="179" t="str">
        <f t="shared" si="1019"/>
        <v>BS$17</v>
      </c>
      <c r="BT745" s="179" t="str">
        <f t="shared" si="1019"/>
        <v>BT$17</v>
      </c>
      <c r="BU745" s="179" t="str">
        <f t="shared" si="1019"/>
        <v>BU$17</v>
      </c>
      <c r="BV745" s="179" t="str">
        <f t="shared" si="1019"/>
        <v>BV$17</v>
      </c>
      <c r="BW745" s="179" t="str">
        <f t="shared" si="1019"/>
        <v>BW$17</v>
      </c>
      <c r="BX745" s="179" t="str">
        <f t="shared" si="1019"/>
        <v>BX$17</v>
      </c>
      <c r="BY745" s="179" t="str">
        <f t="shared" si="1019"/>
        <v>BY$17</v>
      </c>
      <c r="BZ745" s="179" t="str">
        <f t="shared" si="1019"/>
        <v>BZ$17</v>
      </c>
      <c r="CA745" s="179" t="str">
        <f t="shared" si="1019"/>
        <v>CA$17</v>
      </c>
      <c r="CB745" s="179" t="str">
        <f t="shared" si="1019"/>
        <v>CB$17</v>
      </c>
      <c r="CC745" s="179" t="str">
        <f t="shared" si="1019"/>
        <v>CC$17</v>
      </c>
      <c r="CD745" s="179" t="str">
        <f t="shared" si="1019"/>
        <v>CD$17</v>
      </c>
      <c r="CE745" s="179" t="str">
        <f t="shared" ref="CE745:CL745" si="1020">CE724</f>
        <v>CE$17</v>
      </c>
      <c r="CF745" s="179" t="str">
        <f t="shared" si="1020"/>
        <v>CF$17</v>
      </c>
      <c r="CG745" s="179" t="str">
        <f t="shared" si="1020"/>
        <v>CG$17</v>
      </c>
      <c r="CH745" s="179" t="str">
        <f t="shared" si="1020"/>
        <v>CH$17</v>
      </c>
      <c r="CI745" s="179" t="str">
        <f t="shared" si="1020"/>
        <v>CI$17</v>
      </c>
      <c r="CJ745" s="179" t="str">
        <f t="shared" si="1020"/>
        <v>CJ$17</v>
      </c>
      <c r="CK745" s="179" t="str">
        <f t="shared" si="1020"/>
        <v>CK$17</v>
      </c>
      <c r="CL745" s="179" t="str">
        <f t="shared" si="1020"/>
        <v>CL$17</v>
      </c>
      <c r="CN745" s="79"/>
      <c r="CO745" s="179" t="str">
        <f t="shared" ref="CO745:DL745" si="1021">CO724</f>
        <v>CO$17</v>
      </c>
      <c r="CP745" s="179" t="str">
        <f t="shared" si="1021"/>
        <v>CP$17</v>
      </c>
      <c r="CQ745" s="179" t="str">
        <f t="shared" si="1021"/>
        <v>CQ$17</v>
      </c>
      <c r="CR745" s="179" t="str">
        <f t="shared" si="1021"/>
        <v>CR$17</v>
      </c>
      <c r="CS745" s="179" t="str">
        <f t="shared" si="1021"/>
        <v>CS$17</v>
      </c>
      <c r="CT745" s="179" t="str">
        <f t="shared" si="1021"/>
        <v>CT$17</v>
      </c>
      <c r="CU745" s="179" t="str">
        <f t="shared" si="1021"/>
        <v>CU$17</v>
      </c>
      <c r="CV745" s="179" t="str">
        <f t="shared" si="1021"/>
        <v>CV$17</v>
      </c>
      <c r="CW745" s="179" t="str">
        <f t="shared" si="1021"/>
        <v>CW$17</v>
      </c>
      <c r="CX745" s="179" t="str">
        <f t="shared" si="1021"/>
        <v>CX$17</v>
      </c>
      <c r="CY745" s="179" t="str">
        <f t="shared" si="1021"/>
        <v>CY$17</v>
      </c>
      <c r="CZ745" s="179" t="str">
        <f t="shared" si="1021"/>
        <v>CZ$17</v>
      </c>
      <c r="DA745" s="179" t="str">
        <f t="shared" si="1021"/>
        <v>DA$17</v>
      </c>
      <c r="DB745" s="179" t="str">
        <f t="shared" si="1021"/>
        <v>DB$17</v>
      </c>
      <c r="DC745" s="179" t="str">
        <f t="shared" si="1021"/>
        <v>DC$17</v>
      </c>
      <c r="DD745" s="179" t="str">
        <f t="shared" si="1021"/>
        <v>DD$17</v>
      </c>
      <c r="DE745" s="179" t="str">
        <f t="shared" si="1021"/>
        <v>DE$17</v>
      </c>
      <c r="DF745" s="179" t="str">
        <f t="shared" si="1021"/>
        <v>DF$17</v>
      </c>
      <c r="DG745" s="179" t="str">
        <f t="shared" si="1021"/>
        <v>DG$17</v>
      </c>
      <c r="DH745" s="179" t="str">
        <f t="shared" si="1021"/>
        <v>DH$17</v>
      </c>
      <c r="DI745" s="179" t="str">
        <f t="shared" si="1021"/>
        <v>DI$17</v>
      </c>
      <c r="DJ745" s="179" t="str">
        <f t="shared" si="1021"/>
        <v>DJ$17</v>
      </c>
      <c r="DK745" s="179" t="str">
        <f t="shared" si="1021"/>
        <v>DK$17</v>
      </c>
      <c r="DL745" s="179" t="str">
        <f t="shared" si="1021"/>
        <v>DL$17</v>
      </c>
    </row>
    <row r="746" spans="2:116" x14ac:dyDescent="0.4">
      <c r="B746" t="s">
        <v>332</v>
      </c>
      <c r="D746" t="s">
        <v>786</v>
      </c>
      <c r="E746" s="8" t="str">
        <f t="shared" si="1014"/>
        <v>746 HOURLY-PV</v>
      </c>
      <c r="G746" s="8" t="str">
        <f>G725</f>
        <v>(Secondary label)</v>
      </c>
      <c r="H746" s="12"/>
      <c r="I746" s="60"/>
      <c r="J746" s="60"/>
      <c r="K746" s="15"/>
      <c r="L746" s="15"/>
      <c r="M746" s="15"/>
      <c r="N746" s="15"/>
      <c r="O746" s="15"/>
      <c r="P746" s="15"/>
      <c r="R746" s="15"/>
      <c r="S746" s="179">
        <f t="shared" ref="S746:AX746" si="1022">S725</f>
        <v>0</v>
      </c>
      <c r="T746" s="179">
        <f t="shared" si="1022"/>
        <v>0</v>
      </c>
      <c r="U746" s="179">
        <f t="shared" si="1022"/>
        <v>0</v>
      </c>
      <c r="V746" s="179">
        <f t="shared" si="1022"/>
        <v>0</v>
      </c>
      <c r="W746" s="179">
        <f t="shared" si="1022"/>
        <v>0</v>
      </c>
      <c r="X746" s="179">
        <f t="shared" si="1022"/>
        <v>0</v>
      </c>
      <c r="Y746" s="179">
        <f t="shared" si="1022"/>
        <v>0</v>
      </c>
      <c r="Z746" s="179">
        <f t="shared" si="1022"/>
        <v>0</v>
      </c>
      <c r="AA746" s="179">
        <f t="shared" si="1022"/>
        <v>0</v>
      </c>
      <c r="AB746" s="179">
        <f t="shared" si="1022"/>
        <v>0</v>
      </c>
      <c r="AC746" s="179">
        <f t="shared" si="1022"/>
        <v>0</v>
      </c>
      <c r="AD746" s="179">
        <f t="shared" si="1022"/>
        <v>0</v>
      </c>
      <c r="AE746" s="179">
        <f t="shared" si="1022"/>
        <v>0</v>
      </c>
      <c r="AF746" s="179">
        <f t="shared" si="1022"/>
        <v>0</v>
      </c>
      <c r="AG746" s="179">
        <f t="shared" si="1022"/>
        <v>0</v>
      </c>
      <c r="AH746" s="179">
        <f t="shared" si="1022"/>
        <v>0</v>
      </c>
      <c r="AI746" s="179">
        <f t="shared" si="1022"/>
        <v>0</v>
      </c>
      <c r="AJ746" s="179">
        <f t="shared" si="1022"/>
        <v>0</v>
      </c>
      <c r="AK746" s="179">
        <f t="shared" si="1022"/>
        <v>0</v>
      </c>
      <c r="AL746" s="179">
        <f t="shared" si="1022"/>
        <v>0</v>
      </c>
      <c r="AM746" s="179">
        <f t="shared" si="1022"/>
        <v>0</v>
      </c>
      <c r="AN746" s="179">
        <f t="shared" si="1022"/>
        <v>0</v>
      </c>
      <c r="AO746" s="179">
        <f t="shared" si="1022"/>
        <v>0</v>
      </c>
      <c r="AP746" s="179">
        <f t="shared" si="1022"/>
        <v>0</v>
      </c>
      <c r="AQ746" s="179">
        <f t="shared" si="1022"/>
        <v>0</v>
      </c>
      <c r="AR746" s="179">
        <f t="shared" si="1022"/>
        <v>0</v>
      </c>
      <c r="AS746" s="179">
        <f t="shared" si="1022"/>
        <v>0</v>
      </c>
      <c r="AT746" s="179">
        <f t="shared" si="1022"/>
        <v>0</v>
      </c>
      <c r="AU746" s="179">
        <f t="shared" si="1022"/>
        <v>0</v>
      </c>
      <c r="AV746" s="179">
        <f t="shared" si="1022"/>
        <v>0</v>
      </c>
      <c r="AW746" s="179">
        <f t="shared" si="1022"/>
        <v>0</v>
      </c>
      <c r="AX746" s="179">
        <f t="shared" si="1022"/>
        <v>0</v>
      </c>
      <c r="AY746" s="179">
        <f t="shared" ref="AY746:CD746" si="1023">AY725</f>
        <v>0</v>
      </c>
      <c r="AZ746" s="179">
        <f t="shared" si="1023"/>
        <v>0</v>
      </c>
      <c r="BA746" s="179">
        <f t="shared" si="1023"/>
        <v>0</v>
      </c>
      <c r="BB746" s="179">
        <f t="shared" si="1023"/>
        <v>0</v>
      </c>
      <c r="BC746" s="179">
        <f t="shared" si="1023"/>
        <v>0</v>
      </c>
      <c r="BD746" s="179">
        <f t="shared" si="1023"/>
        <v>0</v>
      </c>
      <c r="BE746" s="179">
        <f t="shared" si="1023"/>
        <v>0</v>
      </c>
      <c r="BF746" s="179">
        <f t="shared" si="1023"/>
        <v>0</v>
      </c>
      <c r="BG746" s="179">
        <f t="shared" si="1023"/>
        <v>0</v>
      </c>
      <c r="BH746" s="179">
        <f t="shared" si="1023"/>
        <v>0</v>
      </c>
      <c r="BI746" s="179">
        <f t="shared" si="1023"/>
        <v>0</v>
      </c>
      <c r="BJ746" s="179">
        <f t="shared" si="1023"/>
        <v>0</v>
      </c>
      <c r="BK746" s="179">
        <f t="shared" si="1023"/>
        <v>0</v>
      </c>
      <c r="BL746" s="179">
        <f t="shared" si="1023"/>
        <v>0</v>
      </c>
      <c r="BM746" s="179">
        <f t="shared" si="1023"/>
        <v>0</v>
      </c>
      <c r="BN746" s="179">
        <f t="shared" si="1023"/>
        <v>0</v>
      </c>
      <c r="BO746" s="179">
        <f t="shared" si="1023"/>
        <v>0</v>
      </c>
      <c r="BP746" s="179">
        <f t="shared" si="1023"/>
        <v>0</v>
      </c>
      <c r="BQ746" s="179">
        <f t="shared" si="1023"/>
        <v>0</v>
      </c>
      <c r="BR746" s="179">
        <f t="shared" si="1023"/>
        <v>0</v>
      </c>
      <c r="BS746" s="179">
        <f t="shared" si="1023"/>
        <v>0</v>
      </c>
      <c r="BT746" s="179">
        <f t="shared" si="1023"/>
        <v>0</v>
      </c>
      <c r="BU746" s="179">
        <f t="shared" si="1023"/>
        <v>0</v>
      </c>
      <c r="BV746" s="179">
        <f t="shared" si="1023"/>
        <v>0</v>
      </c>
      <c r="BW746" s="179">
        <f t="shared" si="1023"/>
        <v>0</v>
      </c>
      <c r="BX746" s="179">
        <f t="shared" si="1023"/>
        <v>0</v>
      </c>
      <c r="BY746" s="179">
        <f t="shared" si="1023"/>
        <v>0</v>
      </c>
      <c r="BZ746" s="179">
        <f t="shared" si="1023"/>
        <v>0</v>
      </c>
      <c r="CA746" s="179">
        <f t="shared" si="1023"/>
        <v>0</v>
      </c>
      <c r="CB746" s="179">
        <f t="shared" si="1023"/>
        <v>0</v>
      </c>
      <c r="CC746" s="179">
        <f t="shared" si="1023"/>
        <v>0</v>
      </c>
      <c r="CD746" s="179">
        <f t="shared" si="1023"/>
        <v>0</v>
      </c>
      <c r="CE746" s="179">
        <f t="shared" ref="CE746:CL746" si="1024">CE725</f>
        <v>0</v>
      </c>
      <c r="CF746" s="179">
        <f t="shared" si="1024"/>
        <v>0</v>
      </c>
      <c r="CG746" s="179">
        <f t="shared" si="1024"/>
        <v>0</v>
      </c>
      <c r="CH746" s="179">
        <f t="shared" si="1024"/>
        <v>0</v>
      </c>
      <c r="CI746" s="179">
        <f t="shared" si="1024"/>
        <v>0</v>
      </c>
      <c r="CJ746" s="179">
        <f t="shared" si="1024"/>
        <v>0</v>
      </c>
      <c r="CK746" s="179">
        <f t="shared" si="1024"/>
        <v>0</v>
      </c>
      <c r="CL746" s="179">
        <f t="shared" si="1024"/>
        <v>0</v>
      </c>
      <c r="CN746" s="60"/>
      <c r="CO746" s="179">
        <f t="shared" ref="CO746:DL746" si="1025">CO725</f>
        <v>0</v>
      </c>
      <c r="CP746" s="179">
        <f t="shared" si="1025"/>
        <v>0</v>
      </c>
      <c r="CQ746" s="179">
        <f t="shared" si="1025"/>
        <v>0</v>
      </c>
      <c r="CR746" s="179">
        <f t="shared" si="1025"/>
        <v>0</v>
      </c>
      <c r="CS746" s="179">
        <f t="shared" si="1025"/>
        <v>0</v>
      </c>
      <c r="CT746" s="179">
        <f t="shared" si="1025"/>
        <v>0</v>
      </c>
      <c r="CU746" s="179">
        <f t="shared" si="1025"/>
        <v>0</v>
      </c>
      <c r="CV746" s="179">
        <f t="shared" si="1025"/>
        <v>0</v>
      </c>
      <c r="CW746" s="179">
        <f t="shared" si="1025"/>
        <v>0</v>
      </c>
      <c r="CX746" s="179">
        <f t="shared" si="1025"/>
        <v>0</v>
      </c>
      <c r="CY746" s="179">
        <f t="shared" si="1025"/>
        <v>0</v>
      </c>
      <c r="CZ746" s="179">
        <f t="shared" si="1025"/>
        <v>0</v>
      </c>
      <c r="DA746" s="179">
        <f t="shared" si="1025"/>
        <v>0</v>
      </c>
      <c r="DB746" s="179">
        <f t="shared" si="1025"/>
        <v>0</v>
      </c>
      <c r="DC746" s="179">
        <f t="shared" si="1025"/>
        <v>0</v>
      </c>
      <c r="DD746" s="179">
        <f t="shared" si="1025"/>
        <v>0</v>
      </c>
      <c r="DE746" s="179">
        <f t="shared" si="1025"/>
        <v>0</v>
      </c>
      <c r="DF746" s="179">
        <f t="shared" si="1025"/>
        <v>0</v>
      </c>
      <c r="DG746" s="179">
        <f t="shared" si="1025"/>
        <v>0</v>
      </c>
      <c r="DH746" s="179">
        <f t="shared" si="1025"/>
        <v>0</v>
      </c>
      <c r="DI746" s="179">
        <f t="shared" si="1025"/>
        <v>0</v>
      </c>
      <c r="DJ746" s="179">
        <f t="shared" si="1025"/>
        <v>0</v>
      </c>
      <c r="DK746" s="179">
        <f t="shared" si="1025"/>
        <v>0</v>
      </c>
      <c r="DL746" s="179">
        <f t="shared" si="1025"/>
        <v>0</v>
      </c>
    </row>
    <row r="747" spans="2:116" x14ac:dyDescent="0.4">
      <c r="B747" t="s">
        <v>332</v>
      </c>
      <c r="D747" t="s">
        <v>786</v>
      </c>
      <c r="E747" s="8" t="str">
        <f t="shared" si="1014"/>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4"/>
        <v>748 HOURLY-PV</v>
      </c>
      <c r="G748" s="8" t="str">
        <f>G727</f>
        <v>Secondary revenue driver</v>
      </c>
      <c r="H748" s="12"/>
      <c r="I748" s="60"/>
      <c r="J748" s="60"/>
      <c r="K748" s="15"/>
      <c r="L748" s="15"/>
      <c r="M748" s="15"/>
      <c r="N748" s="15"/>
      <c r="O748" s="15"/>
      <c r="P748" s="15"/>
      <c r="R748" s="15"/>
      <c r="S748" s="179" t="str">
        <f t="shared" ref="S748:AX748" si="1026">S727</f>
        <v>S$18</v>
      </c>
      <c r="T748" s="179" t="str">
        <f t="shared" si="1026"/>
        <v>T$18</v>
      </c>
      <c r="U748" s="179" t="str">
        <f t="shared" si="1026"/>
        <v>U$18</v>
      </c>
      <c r="V748" s="179" t="str">
        <f t="shared" si="1026"/>
        <v>V$18</v>
      </c>
      <c r="W748" s="179" t="str">
        <f t="shared" si="1026"/>
        <v>W$18</v>
      </c>
      <c r="X748" s="179" t="str">
        <f t="shared" si="1026"/>
        <v>X$18</v>
      </c>
      <c r="Y748" s="179" t="str">
        <f t="shared" si="1026"/>
        <v>Y$18</v>
      </c>
      <c r="Z748" s="179" t="str">
        <f t="shared" si="1026"/>
        <v>Z$18</v>
      </c>
      <c r="AA748" s="179" t="str">
        <f t="shared" si="1026"/>
        <v>AA$18</v>
      </c>
      <c r="AB748" s="179" t="str">
        <f t="shared" si="1026"/>
        <v>AB$18</v>
      </c>
      <c r="AC748" s="179" t="str">
        <f t="shared" si="1026"/>
        <v>AC$18</v>
      </c>
      <c r="AD748" s="179" t="str">
        <f t="shared" si="1026"/>
        <v>AD$18</v>
      </c>
      <c r="AE748" s="179" t="str">
        <f t="shared" si="1026"/>
        <v>AE$18</v>
      </c>
      <c r="AF748" s="179" t="str">
        <f t="shared" si="1026"/>
        <v>AF$18</v>
      </c>
      <c r="AG748" s="179" t="str">
        <f t="shared" si="1026"/>
        <v>AG$18</v>
      </c>
      <c r="AH748" s="179" t="str">
        <f t="shared" si="1026"/>
        <v>AH$18</v>
      </c>
      <c r="AI748" s="179" t="str">
        <f t="shared" si="1026"/>
        <v>AI$18</v>
      </c>
      <c r="AJ748" s="179" t="str">
        <f t="shared" si="1026"/>
        <v>AJ$18</v>
      </c>
      <c r="AK748" s="179" t="str">
        <f t="shared" si="1026"/>
        <v>AK$18</v>
      </c>
      <c r="AL748" s="179" t="str">
        <f t="shared" si="1026"/>
        <v>AL$18</v>
      </c>
      <c r="AM748" s="179" t="str">
        <f t="shared" si="1026"/>
        <v>AM$18</v>
      </c>
      <c r="AN748" s="179" t="str">
        <f t="shared" si="1026"/>
        <v>AN$18</v>
      </c>
      <c r="AO748" s="179" t="str">
        <f t="shared" si="1026"/>
        <v>AO$18</v>
      </c>
      <c r="AP748" s="179" t="str">
        <f t="shared" si="1026"/>
        <v>AP$18</v>
      </c>
      <c r="AQ748" s="179" t="str">
        <f t="shared" si="1026"/>
        <v>AQ$18</v>
      </c>
      <c r="AR748" s="179" t="str">
        <f t="shared" si="1026"/>
        <v>AR$18</v>
      </c>
      <c r="AS748" s="179" t="str">
        <f t="shared" si="1026"/>
        <v>AS$18</v>
      </c>
      <c r="AT748" s="179" t="str">
        <f t="shared" si="1026"/>
        <v>AT$18</v>
      </c>
      <c r="AU748" s="179" t="str">
        <f t="shared" si="1026"/>
        <v>AU$18</v>
      </c>
      <c r="AV748" s="179" t="str">
        <f t="shared" si="1026"/>
        <v>AV$18</v>
      </c>
      <c r="AW748" s="179" t="str">
        <f t="shared" si="1026"/>
        <v>AW$18</v>
      </c>
      <c r="AX748" s="179" t="str">
        <f t="shared" si="1026"/>
        <v>AX$18</v>
      </c>
      <c r="AY748" s="179" t="str">
        <f t="shared" ref="AY748:CD748" si="1027">AY727</f>
        <v>AY$18</v>
      </c>
      <c r="AZ748" s="179" t="str">
        <f t="shared" si="1027"/>
        <v>AZ$18</v>
      </c>
      <c r="BA748" s="179" t="str">
        <f t="shared" si="1027"/>
        <v>BA$18</v>
      </c>
      <c r="BB748" s="179" t="str">
        <f t="shared" si="1027"/>
        <v>BB$18</v>
      </c>
      <c r="BC748" s="179" t="str">
        <f t="shared" si="1027"/>
        <v>BC$18</v>
      </c>
      <c r="BD748" s="179" t="str">
        <f t="shared" si="1027"/>
        <v>BD$18</v>
      </c>
      <c r="BE748" s="179" t="str">
        <f t="shared" si="1027"/>
        <v>BE$18</v>
      </c>
      <c r="BF748" s="179" t="str">
        <f t="shared" si="1027"/>
        <v>BF$18</v>
      </c>
      <c r="BG748" s="179" t="str">
        <f t="shared" si="1027"/>
        <v>BG$18</v>
      </c>
      <c r="BH748" s="179" t="str">
        <f t="shared" si="1027"/>
        <v>BH$18</v>
      </c>
      <c r="BI748" s="179" t="str">
        <f t="shared" si="1027"/>
        <v>BI$18</v>
      </c>
      <c r="BJ748" s="179" t="str">
        <f t="shared" si="1027"/>
        <v>BJ$18</v>
      </c>
      <c r="BK748" s="179" t="str">
        <f t="shared" si="1027"/>
        <v>BK$18</v>
      </c>
      <c r="BL748" s="179" t="str">
        <f t="shared" si="1027"/>
        <v>BL$18</v>
      </c>
      <c r="BM748" s="179" t="str">
        <f t="shared" si="1027"/>
        <v>BM$18</v>
      </c>
      <c r="BN748" s="179" t="str">
        <f t="shared" si="1027"/>
        <v>BN$18</v>
      </c>
      <c r="BO748" s="179" t="str">
        <f t="shared" si="1027"/>
        <v>BO$18</v>
      </c>
      <c r="BP748" s="179" t="str">
        <f t="shared" si="1027"/>
        <v>BP$18</v>
      </c>
      <c r="BQ748" s="179" t="str">
        <f t="shared" si="1027"/>
        <v>BQ$18</v>
      </c>
      <c r="BR748" s="179" t="str">
        <f t="shared" si="1027"/>
        <v>BR$18</v>
      </c>
      <c r="BS748" s="179" t="str">
        <f t="shared" si="1027"/>
        <v>BS$18</v>
      </c>
      <c r="BT748" s="179" t="str">
        <f t="shared" si="1027"/>
        <v>BT$18</v>
      </c>
      <c r="BU748" s="179" t="str">
        <f t="shared" si="1027"/>
        <v>BU$18</v>
      </c>
      <c r="BV748" s="179" t="str">
        <f t="shared" si="1027"/>
        <v>BV$18</v>
      </c>
      <c r="BW748" s="179" t="str">
        <f t="shared" si="1027"/>
        <v>BW$18</v>
      </c>
      <c r="BX748" s="179" t="str">
        <f t="shared" si="1027"/>
        <v>BX$18</v>
      </c>
      <c r="BY748" s="179" t="str">
        <f t="shared" si="1027"/>
        <v>BY$18</v>
      </c>
      <c r="BZ748" s="179" t="str">
        <f t="shared" si="1027"/>
        <v>BZ$18</v>
      </c>
      <c r="CA748" s="179" t="str">
        <f t="shared" si="1027"/>
        <v>CA$18</v>
      </c>
      <c r="CB748" s="179" t="str">
        <f t="shared" si="1027"/>
        <v>CB$18</v>
      </c>
      <c r="CC748" s="179" t="str">
        <f t="shared" si="1027"/>
        <v>CC$18</v>
      </c>
      <c r="CD748" s="179" t="str">
        <f t="shared" si="1027"/>
        <v>CD$18</v>
      </c>
      <c r="CE748" s="179" t="str">
        <f t="shared" ref="CE748:CL748" si="1028">CE727</f>
        <v>CE$18</v>
      </c>
      <c r="CF748" s="179" t="str">
        <f t="shared" si="1028"/>
        <v>CF$18</v>
      </c>
      <c r="CG748" s="179" t="str">
        <f t="shared" si="1028"/>
        <v>CG$18</v>
      </c>
      <c r="CH748" s="179" t="str">
        <f t="shared" si="1028"/>
        <v>CH$18</v>
      </c>
      <c r="CI748" s="179" t="str">
        <f t="shared" si="1028"/>
        <v>CI$18</v>
      </c>
      <c r="CJ748" s="179" t="str">
        <f t="shared" si="1028"/>
        <v>CJ$18</v>
      </c>
      <c r="CK748" s="179" t="str">
        <f t="shared" si="1028"/>
        <v>CK$18</v>
      </c>
      <c r="CL748" s="179" t="str">
        <f t="shared" si="1028"/>
        <v>CL$18</v>
      </c>
      <c r="CN748" s="60"/>
      <c r="CO748" s="179" t="str">
        <f t="shared" ref="CO748:DL748" si="1029">CO727</f>
        <v>CO$18</v>
      </c>
      <c r="CP748" s="179" t="str">
        <f t="shared" si="1029"/>
        <v>CP$18</v>
      </c>
      <c r="CQ748" s="179" t="str">
        <f t="shared" si="1029"/>
        <v>CQ$18</v>
      </c>
      <c r="CR748" s="179" t="str">
        <f t="shared" si="1029"/>
        <v>CR$18</v>
      </c>
      <c r="CS748" s="179" t="str">
        <f t="shared" si="1029"/>
        <v>CS$18</v>
      </c>
      <c r="CT748" s="179" t="str">
        <f t="shared" si="1029"/>
        <v>CT$18</v>
      </c>
      <c r="CU748" s="179" t="str">
        <f t="shared" si="1029"/>
        <v>CU$18</v>
      </c>
      <c r="CV748" s="179" t="str">
        <f t="shared" si="1029"/>
        <v>CV$18</v>
      </c>
      <c r="CW748" s="179" t="str">
        <f t="shared" si="1029"/>
        <v>CW$18</v>
      </c>
      <c r="CX748" s="179" t="str">
        <f t="shared" si="1029"/>
        <v>CX$18</v>
      </c>
      <c r="CY748" s="179" t="str">
        <f t="shared" si="1029"/>
        <v>CY$18</v>
      </c>
      <c r="CZ748" s="179" t="str">
        <f t="shared" si="1029"/>
        <v>CZ$18</v>
      </c>
      <c r="DA748" s="179" t="str">
        <f t="shared" si="1029"/>
        <v>DA$18</v>
      </c>
      <c r="DB748" s="179" t="str">
        <f t="shared" si="1029"/>
        <v>DB$18</v>
      </c>
      <c r="DC748" s="179" t="str">
        <f t="shared" si="1029"/>
        <v>DC$18</v>
      </c>
      <c r="DD748" s="179" t="str">
        <f t="shared" si="1029"/>
        <v>DD$18</v>
      </c>
      <c r="DE748" s="179" t="str">
        <f t="shared" si="1029"/>
        <v>DE$18</v>
      </c>
      <c r="DF748" s="179" t="str">
        <f t="shared" si="1029"/>
        <v>DF$18</v>
      </c>
      <c r="DG748" s="179" t="str">
        <f t="shared" si="1029"/>
        <v>DG$18</v>
      </c>
      <c r="DH748" s="179" t="str">
        <f t="shared" si="1029"/>
        <v>DH$18</v>
      </c>
      <c r="DI748" s="179" t="str">
        <f t="shared" si="1029"/>
        <v>DI$18</v>
      </c>
      <c r="DJ748" s="179" t="str">
        <f t="shared" si="1029"/>
        <v>DJ$18</v>
      </c>
      <c r="DK748" s="179" t="str">
        <f t="shared" si="1029"/>
        <v>DK$18</v>
      </c>
      <c r="DL748" s="179" t="str">
        <f t="shared" si="1029"/>
        <v>DL$18</v>
      </c>
    </row>
    <row r="749" spans="2:116" x14ac:dyDescent="0.4">
      <c r="B749" t="s">
        <v>332</v>
      </c>
      <c r="D749" t="s">
        <v>786</v>
      </c>
      <c r="E749" s="8" t="str">
        <f t="shared" si="1014"/>
        <v>749 HOURLY-PV</v>
      </c>
      <c r="G749" s="8" t="str">
        <f>G728</f>
        <v>Secondary volume driver</v>
      </c>
      <c r="H749" s="12"/>
      <c r="I749" s="60"/>
      <c r="J749" s="60"/>
      <c r="K749" s="15"/>
      <c r="L749" s="15"/>
      <c r="M749" s="15"/>
      <c r="N749" s="15"/>
      <c r="O749" s="15"/>
      <c r="P749" s="15"/>
      <c r="R749" s="15"/>
      <c r="S749" s="179" t="str">
        <f t="shared" ref="S749:AX749" si="1030">S728</f>
        <v>S$19</v>
      </c>
      <c r="T749" s="179" t="str">
        <f t="shared" si="1030"/>
        <v>T$19</v>
      </c>
      <c r="U749" s="179" t="str">
        <f t="shared" si="1030"/>
        <v>U$19</v>
      </c>
      <c r="V749" s="179" t="str">
        <f t="shared" si="1030"/>
        <v>V$19</v>
      </c>
      <c r="W749" s="179" t="str">
        <f t="shared" si="1030"/>
        <v>W$19</v>
      </c>
      <c r="X749" s="179" t="str">
        <f t="shared" si="1030"/>
        <v>X$19</v>
      </c>
      <c r="Y749" s="179" t="str">
        <f t="shared" si="1030"/>
        <v>Y$19</v>
      </c>
      <c r="Z749" s="179" t="str">
        <f t="shared" si="1030"/>
        <v>Z$19</v>
      </c>
      <c r="AA749" s="179" t="str">
        <f t="shared" si="1030"/>
        <v>AA$19</v>
      </c>
      <c r="AB749" s="179" t="str">
        <f t="shared" si="1030"/>
        <v>AB$19</v>
      </c>
      <c r="AC749" s="179" t="str">
        <f t="shared" si="1030"/>
        <v>AC$19</v>
      </c>
      <c r="AD749" s="179" t="str">
        <f t="shared" si="1030"/>
        <v>AD$19</v>
      </c>
      <c r="AE749" s="179" t="str">
        <f t="shared" si="1030"/>
        <v>AE$19</v>
      </c>
      <c r="AF749" s="179" t="str">
        <f t="shared" si="1030"/>
        <v>AF$19</v>
      </c>
      <c r="AG749" s="179" t="str">
        <f t="shared" si="1030"/>
        <v>AG$19</v>
      </c>
      <c r="AH749" s="179" t="str">
        <f t="shared" si="1030"/>
        <v>AH$19</v>
      </c>
      <c r="AI749" s="179" t="str">
        <f t="shared" si="1030"/>
        <v>AI$19</v>
      </c>
      <c r="AJ749" s="179" t="str">
        <f t="shared" si="1030"/>
        <v>AJ$19</v>
      </c>
      <c r="AK749" s="179" t="str">
        <f t="shared" si="1030"/>
        <v>AK$19</v>
      </c>
      <c r="AL749" s="179" t="str">
        <f t="shared" si="1030"/>
        <v>AL$19</v>
      </c>
      <c r="AM749" s="179" t="str">
        <f t="shared" si="1030"/>
        <v>AM$19</v>
      </c>
      <c r="AN749" s="179" t="str">
        <f t="shared" si="1030"/>
        <v>AN$19</v>
      </c>
      <c r="AO749" s="179" t="str">
        <f t="shared" si="1030"/>
        <v>AO$19</v>
      </c>
      <c r="AP749" s="179" t="str">
        <f t="shared" si="1030"/>
        <v>AP$19</v>
      </c>
      <c r="AQ749" s="179" t="str">
        <f t="shared" si="1030"/>
        <v>AQ$19</v>
      </c>
      <c r="AR749" s="179" t="str">
        <f t="shared" si="1030"/>
        <v>AR$19</v>
      </c>
      <c r="AS749" s="179" t="str">
        <f t="shared" si="1030"/>
        <v>AS$19</v>
      </c>
      <c r="AT749" s="179" t="str">
        <f t="shared" si="1030"/>
        <v>AT$19</v>
      </c>
      <c r="AU749" s="179" t="str">
        <f t="shared" si="1030"/>
        <v>AU$19</v>
      </c>
      <c r="AV749" s="179" t="str">
        <f t="shared" si="1030"/>
        <v>AV$19</v>
      </c>
      <c r="AW749" s="179" t="str">
        <f t="shared" si="1030"/>
        <v>AW$19</v>
      </c>
      <c r="AX749" s="179" t="str">
        <f t="shared" si="1030"/>
        <v>AX$19</v>
      </c>
      <c r="AY749" s="179" t="str">
        <f t="shared" ref="AY749:CD749" si="1031">AY728</f>
        <v>AY$19</v>
      </c>
      <c r="AZ749" s="179" t="str">
        <f t="shared" si="1031"/>
        <v>AZ$19</v>
      </c>
      <c r="BA749" s="179" t="str">
        <f t="shared" si="1031"/>
        <v>BA$19</v>
      </c>
      <c r="BB749" s="179" t="str">
        <f t="shared" si="1031"/>
        <v>BB$19</v>
      </c>
      <c r="BC749" s="179" t="str">
        <f t="shared" si="1031"/>
        <v>BC$19</v>
      </c>
      <c r="BD749" s="179" t="str">
        <f t="shared" si="1031"/>
        <v>BD$19</v>
      </c>
      <c r="BE749" s="179" t="str">
        <f t="shared" si="1031"/>
        <v>BE$19</v>
      </c>
      <c r="BF749" s="179" t="str">
        <f t="shared" si="1031"/>
        <v>BF$19</v>
      </c>
      <c r="BG749" s="179" t="str">
        <f t="shared" si="1031"/>
        <v>BG$19</v>
      </c>
      <c r="BH749" s="179" t="str">
        <f t="shared" si="1031"/>
        <v>BH$19</v>
      </c>
      <c r="BI749" s="179" t="str">
        <f t="shared" si="1031"/>
        <v>BI$19</v>
      </c>
      <c r="BJ749" s="179" t="str">
        <f t="shared" si="1031"/>
        <v>BJ$19</v>
      </c>
      <c r="BK749" s="179" t="str">
        <f t="shared" si="1031"/>
        <v>BK$19</v>
      </c>
      <c r="BL749" s="179" t="str">
        <f t="shared" si="1031"/>
        <v>BL$19</v>
      </c>
      <c r="BM749" s="179" t="str">
        <f t="shared" si="1031"/>
        <v>BM$19</v>
      </c>
      <c r="BN749" s="179" t="str">
        <f t="shared" si="1031"/>
        <v>BN$19</v>
      </c>
      <c r="BO749" s="179" t="str">
        <f t="shared" si="1031"/>
        <v>BO$19</v>
      </c>
      <c r="BP749" s="179" t="str">
        <f t="shared" si="1031"/>
        <v>BP$19</v>
      </c>
      <c r="BQ749" s="179" t="str">
        <f t="shared" si="1031"/>
        <v>BQ$19</v>
      </c>
      <c r="BR749" s="179" t="str">
        <f t="shared" si="1031"/>
        <v>BR$19</v>
      </c>
      <c r="BS749" s="179" t="str">
        <f t="shared" si="1031"/>
        <v>BS$19</v>
      </c>
      <c r="BT749" s="179" t="str">
        <f t="shared" si="1031"/>
        <v>BT$19</v>
      </c>
      <c r="BU749" s="179" t="str">
        <f t="shared" si="1031"/>
        <v>BU$19</v>
      </c>
      <c r="BV749" s="179" t="str">
        <f t="shared" si="1031"/>
        <v>BV$19</v>
      </c>
      <c r="BW749" s="179" t="str">
        <f t="shared" si="1031"/>
        <v>BW$19</v>
      </c>
      <c r="BX749" s="179" t="str">
        <f t="shared" si="1031"/>
        <v>BX$19</v>
      </c>
      <c r="BY749" s="179" t="str">
        <f t="shared" si="1031"/>
        <v>BY$19</v>
      </c>
      <c r="BZ749" s="179" t="str">
        <f t="shared" si="1031"/>
        <v>BZ$19</v>
      </c>
      <c r="CA749" s="179" t="str">
        <f t="shared" si="1031"/>
        <v>CA$19</v>
      </c>
      <c r="CB749" s="179" t="str">
        <f t="shared" si="1031"/>
        <v>CB$19</v>
      </c>
      <c r="CC749" s="179" t="str">
        <f t="shared" si="1031"/>
        <v>CC$19</v>
      </c>
      <c r="CD749" s="179" t="str">
        <f t="shared" si="1031"/>
        <v>CD$19</v>
      </c>
      <c r="CE749" s="179" t="str">
        <f t="shared" ref="CE749:CL749" si="1032">CE728</f>
        <v>CE$19</v>
      </c>
      <c r="CF749" s="179" t="str">
        <f t="shared" si="1032"/>
        <v>CF$19</v>
      </c>
      <c r="CG749" s="179" t="str">
        <f t="shared" si="1032"/>
        <v>CG$19</v>
      </c>
      <c r="CH749" s="179" t="str">
        <f t="shared" si="1032"/>
        <v>CH$19</v>
      </c>
      <c r="CI749" s="179" t="str">
        <f t="shared" si="1032"/>
        <v>CI$19</v>
      </c>
      <c r="CJ749" s="179" t="str">
        <f t="shared" si="1032"/>
        <v>CJ$19</v>
      </c>
      <c r="CK749" s="179" t="str">
        <f t="shared" si="1032"/>
        <v>CK$19</v>
      </c>
      <c r="CL749" s="179" t="str">
        <f t="shared" si="1032"/>
        <v>CL$19</v>
      </c>
      <c r="CN749" s="60"/>
      <c r="CO749" s="179" t="str">
        <f t="shared" ref="CO749:DL749" si="1033">CO728</f>
        <v>CO$19</v>
      </c>
      <c r="CP749" s="179" t="str">
        <f t="shared" si="1033"/>
        <v>CP$19</v>
      </c>
      <c r="CQ749" s="179" t="str">
        <f t="shared" si="1033"/>
        <v>CQ$19</v>
      </c>
      <c r="CR749" s="179" t="str">
        <f t="shared" si="1033"/>
        <v>CR$19</v>
      </c>
      <c r="CS749" s="179" t="str">
        <f t="shared" si="1033"/>
        <v>CS$19</v>
      </c>
      <c r="CT749" s="179" t="str">
        <f t="shared" si="1033"/>
        <v>CT$19</v>
      </c>
      <c r="CU749" s="179" t="str">
        <f t="shared" si="1033"/>
        <v>CU$19</v>
      </c>
      <c r="CV749" s="179" t="str">
        <f t="shared" si="1033"/>
        <v>CV$19</v>
      </c>
      <c r="CW749" s="179" t="str">
        <f t="shared" si="1033"/>
        <v>CW$19</v>
      </c>
      <c r="CX749" s="179" t="str">
        <f t="shared" si="1033"/>
        <v>CX$19</v>
      </c>
      <c r="CY749" s="179" t="str">
        <f t="shared" si="1033"/>
        <v>CY$19</v>
      </c>
      <c r="CZ749" s="179" t="str">
        <f t="shared" si="1033"/>
        <v>CZ$19</v>
      </c>
      <c r="DA749" s="179" t="str">
        <f t="shared" si="1033"/>
        <v>DA$19</v>
      </c>
      <c r="DB749" s="179" t="str">
        <f t="shared" si="1033"/>
        <v>DB$19</v>
      </c>
      <c r="DC749" s="179" t="str">
        <f t="shared" si="1033"/>
        <v>DC$19</v>
      </c>
      <c r="DD749" s="179" t="str">
        <f t="shared" si="1033"/>
        <v>DD$19</v>
      </c>
      <c r="DE749" s="179" t="str">
        <f t="shared" si="1033"/>
        <v>DE$19</v>
      </c>
      <c r="DF749" s="179" t="str">
        <f t="shared" si="1033"/>
        <v>DF$19</v>
      </c>
      <c r="DG749" s="179" t="str">
        <f t="shared" si="1033"/>
        <v>DG$19</v>
      </c>
      <c r="DH749" s="179" t="str">
        <f t="shared" si="1033"/>
        <v>DH$19</v>
      </c>
      <c r="DI749" s="179" t="str">
        <f t="shared" si="1033"/>
        <v>DI$19</v>
      </c>
      <c r="DJ749" s="179" t="str">
        <f t="shared" si="1033"/>
        <v>DJ$19</v>
      </c>
      <c r="DK749" s="179" t="str">
        <f t="shared" si="1033"/>
        <v>DK$19</v>
      </c>
      <c r="DL749" s="179" t="str">
        <f t="shared" si="1033"/>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4">ADDRESS(ROW(S328),COLUMN(S328),2)</f>
        <v>S$328</v>
      </c>
      <c r="T762" s="199" t="str">
        <f t="shared" si="1034"/>
        <v>T$328</v>
      </c>
      <c r="U762" s="199" t="str">
        <f t="shared" si="1034"/>
        <v>U$328</v>
      </c>
      <c r="V762" s="199" t="str">
        <f t="shared" si="1034"/>
        <v>V$328</v>
      </c>
      <c r="W762" s="199" t="str">
        <f t="shared" si="1034"/>
        <v>W$328</v>
      </c>
      <c r="X762" s="199" t="str">
        <f t="shared" si="1034"/>
        <v>X$328</v>
      </c>
      <c r="Y762" s="199" t="str">
        <f t="shared" si="1034"/>
        <v>Y$328</v>
      </c>
      <c r="Z762" s="199" t="str">
        <f t="shared" si="1034"/>
        <v>Z$328</v>
      </c>
      <c r="AA762" s="199" t="str">
        <f t="shared" si="1034"/>
        <v>AA$328</v>
      </c>
      <c r="AB762" s="199" t="str">
        <f t="shared" si="1034"/>
        <v>AB$328</v>
      </c>
      <c r="AC762" s="199" t="str">
        <f t="shared" si="1034"/>
        <v>AC$328</v>
      </c>
      <c r="AD762" s="199" t="str">
        <f t="shared" si="1034"/>
        <v>AD$328</v>
      </c>
      <c r="AE762" s="199" t="str">
        <f t="shared" si="1034"/>
        <v>AE$328</v>
      </c>
      <c r="AF762" s="199" t="str">
        <f t="shared" si="1034"/>
        <v>AF$328</v>
      </c>
      <c r="AG762" s="199" t="str">
        <f t="shared" si="1034"/>
        <v>AG$328</v>
      </c>
      <c r="AH762" s="199" t="str">
        <f t="shared" si="1034"/>
        <v>AH$328</v>
      </c>
      <c r="AI762" s="199" t="str">
        <f t="shared" si="1034"/>
        <v>AI$328</v>
      </c>
      <c r="AJ762" s="199" t="str">
        <f t="shared" si="1034"/>
        <v>AJ$328</v>
      </c>
      <c r="AK762" s="199" t="str">
        <f t="shared" si="1034"/>
        <v>AK$328</v>
      </c>
      <c r="AL762" s="199" t="str">
        <f t="shared" si="1034"/>
        <v>AL$328</v>
      </c>
      <c r="AM762" s="199" t="str">
        <f t="shared" si="1034"/>
        <v>AM$328</v>
      </c>
      <c r="AN762" s="199" t="str">
        <f t="shared" si="1034"/>
        <v>AN$328</v>
      </c>
      <c r="AO762" s="199" t="str">
        <f t="shared" si="1034"/>
        <v>AO$328</v>
      </c>
      <c r="AP762" s="199" t="str">
        <f t="shared" si="1034"/>
        <v>AP$328</v>
      </c>
      <c r="AQ762" s="199" t="str">
        <f t="shared" si="1034"/>
        <v>AQ$328</v>
      </c>
      <c r="AR762" s="199" t="str">
        <f t="shared" si="1034"/>
        <v>AR$328</v>
      </c>
      <c r="AS762" s="199" t="str">
        <f t="shared" si="1034"/>
        <v>AS$328</v>
      </c>
      <c r="AT762" s="199" t="str">
        <f t="shared" si="1034"/>
        <v>AT$328</v>
      </c>
      <c r="AU762" s="199" t="str">
        <f t="shared" si="1034"/>
        <v>AU$328</v>
      </c>
      <c r="AV762" s="199" t="str">
        <f t="shared" si="1034"/>
        <v>AV$328</v>
      </c>
      <c r="AW762" s="199" t="str">
        <f t="shared" si="1034"/>
        <v>AW$328</v>
      </c>
      <c r="AX762" s="199" t="str">
        <f t="shared" si="1034"/>
        <v>AX$328</v>
      </c>
      <c r="AY762" s="199" t="str">
        <f t="shared" ref="AY762:CD762" si="1035">ADDRESS(ROW(AY328),COLUMN(AY328),2)</f>
        <v>AY$328</v>
      </c>
      <c r="AZ762" s="199" t="str">
        <f t="shared" si="1035"/>
        <v>AZ$328</v>
      </c>
      <c r="BA762" s="199" t="str">
        <f t="shared" si="1035"/>
        <v>BA$328</v>
      </c>
      <c r="BB762" s="199" t="str">
        <f t="shared" si="1035"/>
        <v>BB$328</v>
      </c>
      <c r="BC762" s="199" t="str">
        <f t="shared" si="1035"/>
        <v>BC$328</v>
      </c>
      <c r="BD762" s="199" t="str">
        <f t="shared" si="1035"/>
        <v>BD$328</v>
      </c>
      <c r="BE762" s="199" t="str">
        <f t="shared" si="1035"/>
        <v>BE$328</v>
      </c>
      <c r="BF762" s="199" t="str">
        <f t="shared" si="1035"/>
        <v>BF$328</v>
      </c>
      <c r="BG762" s="199" t="str">
        <f t="shared" si="1035"/>
        <v>BG$328</v>
      </c>
      <c r="BH762" s="199" t="str">
        <f t="shared" si="1035"/>
        <v>BH$328</v>
      </c>
      <c r="BI762" s="199" t="str">
        <f t="shared" si="1035"/>
        <v>BI$328</v>
      </c>
      <c r="BJ762" s="199" t="str">
        <f t="shared" si="1035"/>
        <v>BJ$328</v>
      </c>
      <c r="BK762" s="199" t="str">
        <f t="shared" si="1035"/>
        <v>BK$328</v>
      </c>
      <c r="BL762" s="199" t="str">
        <f t="shared" si="1035"/>
        <v>BL$328</v>
      </c>
      <c r="BM762" s="199" t="str">
        <f t="shared" si="1035"/>
        <v>BM$328</v>
      </c>
      <c r="BN762" s="199" t="str">
        <f t="shared" si="1035"/>
        <v>BN$328</v>
      </c>
      <c r="BO762" s="199" t="str">
        <f t="shared" si="1035"/>
        <v>BO$328</v>
      </c>
      <c r="BP762" s="199" t="str">
        <f t="shared" si="1035"/>
        <v>BP$328</v>
      </c>
      <c r="BQ762" s="199" t="str">
        <f t="shared" si="1035"/>
        <v>BQ$328</v>
      </c>
      <c r="BR762" s="199" t="str">
        <f t="shared" si="1035"/>
        <v>BR$328</v>
      </c>
      <c r="BS762" s="199" t="str">
        <f t="shared" si="1035"/>
        <v>BS$328</v>
      </c>
      <c r="BT762" s="199" t="str">
        <f t="shared" si="1035"/>
        <v>BT$328</v>
      </c>
      <c r="BU762" s="199" t="str">
        <f t="shared" si="1035"/>
        <v>BU$328</v>
      </c>
      <c r="BV762" s="199" t="str">
        <f t="shared" si="1035"/>
        <v>BV$328</v>
      </c>
      <c r="BW762" s="199" t="str">
        <f t="shared" si="1035"/>
        <v>BW$328</v>
      </c>
      <c r="BX762" s="199" t="str">
        <f t="shared" si="1035"/>
        <v>BX$328</v>
      </c>
      <c r="BY762" s="199" t="str">
        <f t="shared" si="1035"/>
        <v>BY$328</v>
      </c>
      <c r="BZ762" s="199" t="str">
        <f t="shared" si="1035"/>
        <v>BZ$328</v>
      </c>
      <c r="CA762" s="199" t="str">
        <f t="shared" si="1035"/>
        <v>CA$328</v>
      </c>
      <c r="CB762" s="199" t="str">
        <f t="shared" si="1035"/>
        <v>CB$328</v>
      </c>
      <c r="CC762" s="199" t="str">
        <f t="shared" si="1035"/>
        <v>CC$328</v>
      </c>
      <c r="CD762" s="199" t="str">
        <f t="shared" si="1035"/>
        <v>CD$328</v>
      </c>
      <c r="CE762" s="199" t="str">
        <f t="shared" ref="CE762:DL762" si="1036">ADDRESS(ROW(CE328),COLUMN(CE328),2)</f>
        <v>CE$328</v>
      </c>
      <c r="CF762" s="199" t="str">
        <f t="shared" si="1036"/>
        <v>CF$328</v>
      </c>
      <c r="CG762" s="199" t="str">
        <f t="shared" si="1036"/>
        <v>CG$328</v>
      </c>
      <c r="CH762" s="199" t="str">
        <f t="shared" si="1036"/>
        <v>CH$328</v>
      </c>
      <c r="CI762" s="199" t="str">
        <f t="shared" si="1036"/>
        <v>CI$328</v>
      </c>
      <c r="CJ762" s="199" t="str">
        <f t="shared" si="1036"/>
        <v>CJ$328</v>
      </c>
      <c r="CK762" s="199" t="str">
        <f t="shared" si="1036"/>
        <v>CK$328</v>
      </c>
      <c r="CL762" s="199" t="str">
        <f t="shared" si="1036"/>
        <v>CL$328</v>
      </c>
      <c r="CM762" s="199" t="str">
        <f t="shared" si="1036"/>
        <v>CM$328</v>
      </c>
      <c r="CN762" s="199" t="str">
        <f t="shared" si="1036"/>
        <v>CN$328</v>
      </c>
      <c r="CO762" s="199" t="str">
        <f t="shared" si="1036"/>
        <v>CO$328</v>
      </c>
      <c r="CP762" s="199" t="str">
        <f t="shared" si="1036"/>
        <v>CP$328</v>
      </c>
      <c r="CQ762" s="199" t="str">
        <f t="shared" si="1036"/>
        <v>CQ$328</v>
      </c>
      <c r="CR762" s="199" t="str">
        <f t="shared" si="1036"/>
        <v>CR$328</v>
      </c>
      <c r="CS762" s="199" t="str">
        <f t="shared" si="1036"/>
        <v>CS$328</v>
      </c>
      <c r="CT762" s="199" t="str">
        <f t="shared" si="1036"/>
        <v>CT$328</v>
      </c>
      <c r="CU762" s="199" t="str">
        <f t="shared" si="1036"/>
        <v>CU$328</v>
      </c>
      <c r="CV762" s="199" t="str">
        <f t="shared" si="1036"/>
        <v>CV$328</v>
      </c>
      <c r="CW762" s="199" t="str">
        <f t="shared" si="1036"/>
        <v>CW$328</v>
      </c>
      <c r="CX762" s="199" t="str">
        <f t="shared" si="1036"/>
        <v>CX$328</v>
      </c>
      <c r="CY762" s="199" t="str">
        <f t="shared" si="1036"/>
        <v>CY$328</v>
      </c>
      <c r="CZ762" s="199" t="str">
        <f t="shared" si="1036"/>
        <v>CZ$328</v>
      </c>
      <c r="DA762" s="199" t="str">
        <f t="shared" si="1036"/>
        <v>DA$328</v>
      </c>
      <c r="DB762" s="199" t="str">
        <f t="shared" si="1036"/>
        <v>DB$328</v>
      </c>
      <c r="DC762" s="199" t="str">
        <f t="shared" si="1036"/>
        <v>DC$328</v>
      </c>
      <c r="DD762" s="199" t="str">
        <f t="shared" si="1036"/>
        <v>DD$328</v>
      </c>
      <c r="DE762" s="199" t="str">
        <f t="shared" si="1036"/>
        <v>DE$328</v>
      </c>
      <c r="DF762" s="199" t="str">
        <f t="shared" si="1036"/>
        <v>DF$328</v>
      </c>
      <c r="DG762" s="199" t="str">
        <f t="shared" si="1036"/>
        <v>DG$328</v>
      </c>
      <c r="DH762" s="199" t="str">
        <f t="shared" si="1036"/>
        <v>DH$328</v>
      </c>
      <c r="DI762" s="199" t="str">
        <f t="shared" si="1036"/>
        <v>DI$328</v>
      </c>
      <c r="DJ762" s="199" t="str">
        <f t="shared" si="1036"/>
        <v>DJ$328</v>
      </c>
      <c r="DK762" s="199" t="str">
        <f t="shared" si="1036"/>
        <v>DK$328</v>
      </c>
      <c r="DL762" s="199" t="str">
        <f t="shared" si="1036"/>
        <v>DL$328</v>
      </c>
    </row>
    <row r="763" spans="1:116" x14ac:dyDescent="0.4">
      <c r="A763" s="174"/>
      <c r="E763" s="8"/>
      <c r="G763" s="175" t="s">
        <v>462</v>
      </c>
      <c r="H763" s="200"/>
      <c r="I763" s="201"/>
      <c r="J763" s="201"/>
      <c r="K763" s="199"/>
      <c r="L763" s="199"/>
      <c r="M763" s="199"/>
      <c r="N763" s="199"/>
      <c r="O763" s="199"/>
      <c r="P763" s="199"/>
      <c r="R763" s="202"/>
      <c r="S763" s="339" t="str">
        <f t="shared" ref="S763:CE763" si="1037">S762</f>
        <v>S$328</v>
      </c>
      <c r="T763" s="339" t="str">
        <f t="shared" si="1037"/>
        <v>T$328</v>
      </c>
      <c r="U763" s="339" t="str">
        <f t="shared" si="1037"/>
        <v>U$328</v>
      </c>
      <c r="V763" s="339" t="str">
        <f t="shared" si="1037"/>
        <v>V$328</v>
      </c>
      <c r="W763" s="339" t="str">
        <f t="shared" si="1037"/>
        <v>W$328</v>
      </c>
      <c r="X763" s="339" t="str">
        <f t="shared" si="1037"/>
        <v>X$328</v>
      </c>
      <c r="Y763" s="339" t="str">
        <f t="shared" si="1037"/>
        <v>Y$328</v>
      </c>
      <c r="Z763" s="339" t="str">
        <f t="shared" si="1037"/>
        <v>Z$328</v>
      </c>
      <c r="AA763" s="339" t="str">
        <f t="shared" si="1037"/>
        <v>AA$328</v>
      </c>
      <c r="AB763" s="339" t="str">
        <f t="shared" si="1037"/>
        <v>AB$328</v>
      </c>
      <c r="AC763" s="339" t="str">
        <f t="shared" si="1037"/>
        <v>AC$328</v>
      </c>
      <c r="AD763" s="339" t="str">
        <f t="shared" si="1037"/>
        <v>AD$328</v>
      </c>
      <c r="AE763" s="339" t="str">
        <f t="shared" si="1037"/>
        <v>AE$328</v>
      </c>
      <c r="AF763" s="339" t="str">
        <f t="shared" si="1037"/>
        <v>AF$328</v>
      </c>
      <c r="AG763" s="339" t="str">
        <f t="shared" si="1037"/>
        <v>AG$328</v>
      </c>
      <c r="AH763" s="339" t="str">
        <f t="shared" si="1037"/>
        <v>AH$328</v>
      </c>
      <c r="AI763" s="339" t="str">
        <f t="shared" si="1037"/>
        <v>AI$328</v>
      </c>
      <c r="AJ763" s="339" t="str">
        <f t="shared" si="1037"/>
        <v>AJ$328</v>
      </c>
      <c r="AK763" s="339" t="str">
        <f t="shared" si="1037"/>
        <v>AK$328</v>
      </c>
      <c r="AL763" s="339" t="str">
        <f t="shared" si="1037"/>
        <v>AL$328</v>
      </c>
      <c r="AM763" s="339" t="str">
        <f t="shared" si="1037"/>
        <v>AM$328</v>
      </c>
      <c r="AN763" s="339" t="str">
        <f t="shared" si="1037"/>
        <v>AN$328</v>
      </c>
      <c r="AO763" s="339" t="str">
        <f t="shared" si="1037"/>
        <v>AO$328</v>
      </c>
      <c r="AP763" s="339" t="str">
        <f t="shared" si="1037"/>
        <v>AP$328</v>
      </c>
      <c r="AQ763" s="339" t="str">
        <f t="shared" si="1037"/>
        <v>AQ$328</v>
      </c>
      <c r="AR763" s="339" t="str">
        <f t="shared" si="1037"/>
        <v>AR$328</v>
      </c>
      <c r="AS763" s="339" t="str">
        <f t="shared" si="1037"/>
        <v>AS$328</v>
      </c>
      <c r="AT763" s="339" t="str">
        <f t="shared" si="1037"/>
        <v>AT$328</v>
      </c>
      <c r="AU763" s="339" t="str">
        <f t="shared" si="1037"/>
        <v>AU$328</v>
      </c>
      <c r="AV763" s="339" t="str">
        <f t="shared" si="1037"/>
        <v>AV$328</v>
      </c>
      <c r="AW763" s="339" t="str">
        <f t="shared" si="1037"/>
        <v>AW$328</v>
      </c>
      <c r="AX763" s="339" t="str">
        <f t="shared" si="1037"/>
        <v>AX$328</v>
      </c>
      <c r="AY763" s="339" t="str">
        <f t="shared" si="1037"/>
        <v>AY$328</v>
      </c>
      <c r="AZ763" s="339" t="str">
        <f t="shared" si="1037"/>
        <v>AZ$328</v>
      </c>
      <c r="BA763" s="339" t="str">
        <f t="shared" si="1037"/>
        <v>BA$328</v>
      </c>
      <c r="BB763" s="339" t="str">
        <f t="shared" si="1037"/>
        <v>BB$328</v>
      </c>
      <c r="BC763" s="339" t="str">
        <f t="shared" si="1037"/>
        <v>BC$328</v>
      </c>
      <c r="BD763" s="339" t="str">
        <f t="shared" si="1037"/>
        <v>BD$328</v>
      </c>
      <c r="BE763" s="339" t="str">
        <f t="shared" si="1037"/>
        <v>BE$328</v>
      </c>
      <c r="BF763" s="339" t="str">
        <f t="shared" si="1037"/>
        <v>BF$328</v>
      </c>
      <c r="BG763" s="339" t="str">
        <f t="shared" si="1037"/>
        <v>BG$328</v>
      </c>
      <c r="BH763" s="339" t="str">
        <f t="shared" si="1037"/>
        <v>BH$328</v>
      </c>
      <c r="BI763" s="339" t="str">
        <f t="shared" si="1037"/>
        <v>BI$328</v>
      </c>
      <c r="BJ763" s="339" t="str">
        <f t="shared" si="1037"/>
        <v>BJ$328</v>
      </c>
      <c r="BK763" s="339" t="str">
        <f t="shared" si="1037"/>
        <v>BK$328</v>
      </c>
      <c r="BL763" s="339" t="str">
        <f t="shared" si="1037"/>
        <v>BL$328</v>
      </c>
      <c r="BM763" s="339" t="str">
        <f t="shared" si="1037"/>
        <v>BM$328</v>
      </c>
      <c r="BN763" s="339" t="str">
        <f t="shared" si="1037"/>
        <v>BN$328</v>
      </c>
      <c r="BO763" s="339" t="str">
        <f t="shared" si="1037"/>
        <v>BO$328</v>
      </c>
      <c r="BP763" s="339" t="str">
        <f t="shared" si="1037"/>
        <v>BP$328</v>
      </c>
      <c r="BQ763" s="339" t="str">
        <f t="shared" si="1037"/>
        <v>BQ$328</v>
      </c>
      <c r="BR763" s="339" t="str">
        <f t="shared" si="1037"/>
        <v>BR$328</v>
      </c>
      <c r="BS763" s="339" t="str">
        <f t="shared" si="1037"/>
        <v>BS$328</v>
      </c>
      <c r="BT763" s="339" t="str">
        <f t="shared" si="1037"/>
        <v>BT$328</v>
      </c>
      <c r="BU763" s="339" t="str">
        <f t="shared" si="1037"/>
        <v>BU$328</v>
      </c>
      <c r="BV763" s="339" t="str">
        <f t="shared" si="1037"/>
        <v>BV$328</v>
      </c>
      <c r="BW763" s="339" t="str">
        <f t="shared" si="1037"/>
        <v>BW$328</v>
      </c>
      <c r="BX763" s="339" t="str">
        <f t="shared" si="1037"/>
        <v>BX$328</v>
      </c>
      <c r="BY763" s="339" t="str">
        <f t="shared" si="1037"/>
        <v>BY$328</v>
      </c>
      <c r="BZ763" s="339" t="str">
        <f t="shared" si="1037"/>
        <v>BZ$328</v>
      </c>
      <c r="CA763" s="339" t="str">
        <f t="shared" si="1037"/>
        <v>CA$328</v>
      </c>
      <c r="CB763" s="339" t="str">
        <f t="shared" si="1037"/>
        <v>CB$328</v>
      </c>
      <c r="CC763" s="339" t="str">
        <f t="shared" si="1037"/>
        <v>CC$328</v>
      </c>
      <c r="CD763" s="339" t="str">
        <f t="shared" si="1037"/>
        <v>CD$328</v>
      </c>
      <c r="CE763" s="339" t="str">
        <f t="shared" si="1037"/>
        <v>CE$328</v>
      </c>
      <c r="CF763" s="339" t="str">
        <f t="shared" ref="CF763:DL763" si="1038">CF762</f>
        <v>CF$328</v>
      </c>
      <c r="CG763" s="339" t="str">
        <f t="shared" si="1038"/>
        <v>CG$328</v>
      </c>
      <c r="CH763" s="339" t="str">
        <f t="shared" si="1038"/>
        <v>CH$328</v>
      </c>
      <c r="CI763" s="339" t="str">
        <f t="shared" si="1038"/>
        <v>CI$328</v>
      </c>
      <c r="CJ763" s="339" t="str">
        <f t="shared" si="1038"/>
        <v>CJ$328</v>
      </c>
      <c r="CK763" s="339" t="str">
        <f t="shared" si="1038"/>
        <v>CK$328</v>
      </c>
      <c r="CL763" s="339" t="str">
        <f t="shared" si="1038"/>
        <v>CL$328</v>
      </c>
      <c r="CM763" s="339" t="str">
        <f t="shared" si="1038"/>
        <v>CM$328</v>
      </c>
      <c r="CN763" s="339" t="str">
        <f t="shared" si="1038"/>
        <v>CN$328</v>
      </c>
      <c r="CO763" s="339" t="str">
        <f t="shared" si="1038"/>
        <v>CO$328</v>
      </c>
      <c r="CP763" s="339" t="str">
        <f t="shared" si="1038"/>
        <v>CP$328</v>
      </c>
      <c r="CQ763" s="339" t="str">
        <f t="shared" si="1038"/>
        <v>CQ$328</v>
      </c>
      <c r="CR763" s="339" t="str">
        <f t="shared" si="1038"/>
        <v>CR$328</v>
      </c>
      <c r="CS763" s="339" t="str">
        <f t="shared" si="1038"/>
        <v>CS$328</v>
      </c>
      <c r="CT763" s="339" t="str">
        <f t="shared" si="1038"/>
        <v>CT$328</v>
      </c>
      <c r="CU763" s="339" t="str">
        <f t="shared" si="1038"/>
        <v>CU$328</v>
      </c>
      <c r="CV763" s="339" t="str">
        <f t="shared" si="1038"/>
        <v>CV$328</v>
      </c>
      <c r="CW763" s="339" t="str">
        <f t="shared" si="1038"/>
        <v>CW$328</v>
      </c>
      <c r="CX763" s="339" t="str">
        <f t="shared" si="1038"/>
        <v>CX$328</v>
      </c>
      <c r="CY763" s="339" t="str">
        <f t="shared" si="1038"/>
        <v>CY$328</v>
      </c>
      <c r="CZ763" s="339" t="str">
        <f t="shared" si="1038"/>
        <v>CZ$328</v>
      </c>
      <c r="DA763" s="339" t="str">
        <f t="shared" si="1038"/>
        <v>DA$328</v>
      </c>
      <c r="DB763" s="339" t="str">
        <f t="shared" si="1038"/>
        <v>DB$328</v>
      </c>
      <c r="DC763" s="339" t="str">
        <f t="shared" si="1038"/>
        <v>DC$328</v>
      </c>
      <c r="DD763" s="339" t="str">
        <f t="shared" si="1038"/>
        <v>DD$328</v>
      </c>
      <c r="DE763" s="339" t="str">
        <f t="shared" si="1038"/>
        <v>DE$328</v>
      </c>
      <c r="DF763" s="339" t="str">
        <f t="shared" si="1038"/>
        <v>DF$328</v>
      </c>
      <c r="DG763" s="339" t="str">
        <f t="shared" si="1038"/>
        <v>DG$328</v>
      </c>
      <c r="DH763" s="339" t="str">
        <f t="shared" si="1038"/>
        <v>DH$328</v>
      </c>
      <c r="DI763" s="339" t="str">
        <f t="shared" si="1038"/>
        <v>DI$328</v>
      </c>
      <c r="DJ763" s="339" t="str">
        <f t="shared" si="1038"/>
        <v>DJ$328</v>
      </c>
      <c r="DK763" s="339" t="str">
        <f t="shared" si="1038"/>
        <v>DK$328</v>
      </c>
      <c r="DL763" s="339" t="str">
        <f t="shared" si="1038"/>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9">S$22</f>
        <v>S$18</v>
      </c>
      <c r="T766" s="190" t="str">
        <f t="shared" si="1039"/>
        <v>T$18</v>
      </c>
      <c r="U766" s="190" t="str">
        <f t="shared" si="1039"/>
        <v>U$18</v>
      </c>
      <c r="V766" s="190" t="str">
        <f t="shared" si="1039"/>
        <v>V$18</v>
      </c>
      <c r="W766" s="190" t="str">
        <f t="shared" si="1039"/>
        <v>W$18</v>
      </c>
      <c r="X766" s="190" t="str">
        <f t="shared" si="1039"/>
        <v>X$18</v>
      </c>
      <c r="Y766" s="190" t="str">
        <f t="shared" si="1039"/>
        <v>Y$18</v>
      </c>
      <c r="Z766" s="190" t="str">
        <f t="shared" si="1039"/>
        <v>Z$18</v>
      </c>
      <c r="AA766" s="190" t="str">
        <f t="shared" si="1039"/>
        <v>AA$18</v>
      </c>
      <c r="AB766" s="190" t="str">
        <f t="shared" si="1039"/>
        <v>AB$18</v>
      </c>
      <c r="AC766" s="190" t="str">
        <f t="shared" si="1039"/>
        <v>AC$18</v>
      </c>
      <c r="AD766" s="190" t="str">
        <f t="shared" si="1039"/>
        <v>AD$18</v>
      </c>
      <c r="AE766" s="190" t="str">
        <f t="shared" si="1039"/>
        <v>AE$18</v>
      </c>
      <c r="AF766" s="190" t="str">
        <f t="shared" si="1039"/>
        <v>AF$18</v>
      </c>
      <c r="AG766" s="190" t="str">
        <f t="shared" si="1039"/>
        <v>AG$18</v>
      </c>
      <c r="AH766" s="190" t="str">
        <f t="shared" si="1039"/>
        <v>AH$18</v>
      </c>
      <c r="AI766" s="190" t="str">
        <f t="shared" si="1039"/>
        <v>AI$18</v>
      </c>
      <c r="AJ766" s="190" t="str">
        <f t="shared" si="1039"/>
        <v>AJ$18</v>
      </c>
      <c r="AK766" s="190" t="str">
        <f t="shared" si="1039"/>
        <v>AK$18</v>
      </c>
      <c r="AL766" s="190" t="str">
        <f t="shared" si="1039"/>
        <v>AL$18</v>
      </c>
      <c r="AM766" s="190" t="str">
        <f t="shared" si="1039"/>
        <v>AM$18</v>
      </c>
      <c r="AN766" s="190" t="str">
        <f t="shared" si="1039"/>
        <v>AN$18</v>
      </c>
      <c r="AO766" s="190" t="str">
        <f t="shared" si="1039"/>
        <v>AO$18</v>
      </c>
      <c r="AP766" s="190" t="str">
        <f t="shared" si="1039"/>
        <v>AP$18</v>
      </c>
      <c r="AQ766" s="190" t="str">
        <f t="shared" si="1039"/>
        <v>AQ$18</v>
      </c>
      <c r="AR766" s="190" t="str">
        <f t="shared" si="1039"/>
        <v>AR$18</v>
      </c>
      <c r="AS766" s="190" t="str">
        <f t="shared" si="1039"/>
        <v>AS$18</v>
      </c>
      <c r="AT766" s="190" t="str">
        <f t="shared" si="1039"/>
        <v>AT$18</v>
      </c>
      <c r="AU766" s="190" t="str">
        <f t="shared" si="1039"/>
        <v>AU$18</v>
      </c>
      <c r="AV766" s="190" t="str">
        <f t="shared" si="1039"/>
        <v>AV$18</v>
      </c>
      <c r="AW766" s="190" t="str">
        <f t="shared" si="1039"/>
        <v>AW$18</v>
      </c>
      <c r="AX766" s="190" t="str">
        <f t="shared" si="1039"/>
        <v>AX$18</v>
      </c>
      <c r="AY766" s="190" t="str">
        <f t="shared" si="1039"/>
        <v>AY$18</v>
      </c>
      <c r="AZ766" s="190" t="str">
        <f t="shared" si="1039"/>
        <v>AZ$18</v>
      </c>
      <c r="BA766" s="190" t="str">
        <f t="shared" si="1039"/>
        <v>BA$18</v>
      </c>
      <c r="BB766" s="190" t="str">
        <f t="shared" si="1039"/>
        <v>BB$18</v>
      </c>
      <c r="BC766" s="190" t="str">
        <f t="shared" si="1039"/>
        <v>BC$18</v>
      </c>
      <c r="BD766" s="190" t="str">
        <f t="shared" si="1039"/>
        <v>BD$18</v>
      </c>
      <c r="BE766" s="190" t="str">
        <f t="shared" si="1039"/>
        <v>BE$18</v>
      </c>
      <c r="BF766" s="190" t="str">
        <f t="shared" si="1039"/>
        <v>BF$18</v>
      </c>
      <c r="BG766" s="190" t="str">
        <f t="shared" si="1039"/>
        <v>BG$18</v>
      </c>
      <c r="BH766" s="190" t="str">
        <f t="shared" si="1039"/>
        <v>BH$18</v>
      </c>
      <c r="BI766" s="190" t="str">
        <f t="shared" si="1039"/>
        <v>BI$18</v>
      </c>
      <c r="BJ766" s="190" t="str">
        <f t="shared" si="1039"/>
        <v>BJ$18</v>
      </c>
      <c r="BK766" s="190" t="str">
        <f t="shared" si="1039"/>
        <v>BK$18</v>
      </c>
      <c r="BL766" s="190" t="str">
        <f t="shared" si="1039"/>
        <v>BL$18</v>
      </c>
      <c r="BM766" s="190" t="str">
        <f t="shared" si="1039"/>
        <v>BM$18</v>
      </c>
      <c r="BN766" s="190" t="str">
        <f t="shared" si="1039"/>
        <v>BN$18</v>
      </c>
      <c r="BO766" s="190" t="str">
        <f t="shared" si="1039"/>
        <v>BO$18</v>
      </c>
      <c r="BP766" s="190" t="str">
        <f t="shared" si="1039"/>
        <v>BP$18</v>
      </c>
      <c r="BQ766" s="190" t="str">
        <f t="shared" si="1039"/>
        <v>BQ$18</v>
      </c>
      <c r="BR766" s="190" t="str">
        <f t="shared" si="1039"/>
        <v>BR$18</v>
      </c>
      <c r="BS766" s="190" t="str">
        <f t="shared" si="1039"/>
        <v>BS$18</v>
      </c>
      <c r="BT766" s="190" t="str">
        <f t="shared" si="1039"/>
        <v>BT$18</v>
      </c>
      <c r="BU766" s="190" t="str">
        <f t="shared" si="1039"/>
        <v>BU$18</v>
      </c>
      <c r="BV766" s="190" t="str">
        <f t="shared" si="1039"/>
        <v>BV$18</v>
      </c>
      <c r="BW766" s="190" t="str">
        <f t="shared" si="1039"/>
        <v>BW$18</v>
      </c>
      <c r="BX766" s="190" t="str">
        <f t="shared" si="1039"/>
        <v>BX$18</v>
      </c>
      <c r="BY766" s="190" t="str">
        <f t="shared" si="1039"/>
        <v>BY$18</v>
      </c>
      <c r="BZ766" s="190" t="str">
        <f t="shared" si="1039"/>
        <v>BZ$18</v>
      </c>
      <c r="CA766" s="190" t="str">
        <f t="shared" si="1039"/>
        <v>CA$18</v>
      </c>
      <c r="CB766" s="190" t="str">
        <f t="shared" si="1039"/>
        <v>CB$18</v>
      </c>
      <c r="CC766" s="190" t="str">
        <f t="shared" si="1039"/>
        <v>CC$18</v>
      </c>
      <c r="CD766" s="190" t="str">
        <f t="shared" si="1039"/>
        <v>CD$18</v>
      </c>
      <c r="CE766" s="190" t="str">
        <f t="shared" ref="CE766:CL766" si="1040">CE$22</f>
        <v>CE$18</v>
      </c>
      <c r="CF766" s="190" t="str">
        <f t="shared" si="1040"/>
        <v>CF$18</v>
      </c>
      <c r="CG766" s="190" t="str">
        <f t="shared" si="1040"/>
        <v>CG$18</v>
      </c>
      <c r="CH766" s="190" t="str">
        <f t="shared" si="1040"/>
        <v>CH$18</v>
      </c>
      <c r="CI766" s="190" t="str">
        <f t="shared" si="1040"/>
        <v>CI$18</v>
      </c>
      <c r="CJ766" s="190" t="str">
        <f t="shared" si="1040"/>
        <v>CJ$18</v>
      </c>
      <c r="CK766" s="190" t="str">
        <f t="shared" si="1040"/>
        <v>CK$18</v>
      </c>
      <c r="CL766" s="190" t="str">
        <f t="shared" si="1040"/>
        <v>CL$18</v>
      </c>
      <c r="CN766" s="201"/>
      <c r="CO766" s="190" t="str">
        <f t="shared" ref="CO766:DL766" si="1041">CO$22</f>
        <v>CO$18</v>
      </c>
      <c r="CP766" s="190" t="str">
        <f t="shared" si="1041"/>
        <v>CP$18</v>
      </c>
      <c r="CQ766" s="190" t="str">
        <f t="shared" si="1041"/>
        <v>CQ$18</v>
      </c>
      <c r="CR766" s="190" t="str">
        <f t="shared" si="1041"/>
        <v>CR$18</v>
      </c>
      <c r="CS766" s="190" t="str">
        <f t="shared" si="1041"/>
        <v>CS$18</v>
      </c>
      <c r="CT766" s="190" t="str">
        <f t="shared" si="1041"/>
        <v>CT$18</v>
      </c>
      <c r="CU766" s="190" t="str">
        <f t="shared" si="1041"/>
        <v>CU$18</v>
      </c>
      <c r="CV766" s="190" t="str">
        <f t="shared" si="1041"/>
        <v>CV$18</v>
      </c>
      <c r="CW766" s="190" t="str">
        <f t="shared" si="1041"/>
        <v>CW$18</v>
      </c>
      <c r="CX766" s="190" t="str">
        <f t="shared" si="1041"/>
        <v>CX$18</v>
      </c>
      <c r="CY766" s="190" t="str">
        <f t="shared" si="1041"/>
        <v>CY$18</v>
      </c>
      <c r="CZ766" s="190" t="str">
        <f t="shared" si="1041"/>
        <v>CZ$18</v>
      </c>
      <c r="DA766" s="190" t="str">
        <f t="shared" si="1041"/>
        <v>DA$18</v>
      </c>
      <c r="DB766" s="190" t="str">
        <f t="shared" si="1041"/>
        <v>DB$18</v>
      </c>
      <c r="DC766" s="190" t="str">
        <f t="shared" si="1041"/>
        <v>DC$18</v>
      </c>
      <c r="DD766" s="190" t="str">
        <f t="shared" si="1041"/>
        <v>DD$18</v>
      </c>
      <c r="DE766" s="190" t="str">
        <f t="shared" si="1041"/>
        <v>DE$18</v>
      </c>
      <c r="DF766" s="190" t="str">
        <f t="shared" si="1041"/>
        <v>DF$18</v>
      </c>
      <c r="DG766" s="190" t="str">
        <f t="shared" si="1041"/>
        <v>DG$18</v>
      </c>
      <c r="DH766" s="190" t="str">
        <f t="shared" si="1041"/>
        <v>DH$18</v>
      </c>
      <c r="DI766" s="190" t="str">
        <f t="shared" si="1041"/>
        <v>DI$18</v>
      </c>
      <c r="DJ766" s="190" t="str">
        <f t="shared" si="1041"/>
        <v>DJ$18</v>
      </c>
      <c r="DK766" s="190" t="str">
        <f t="shared" si="1041"/>
        <v>DK$18</v>
      </c>
      <c r="DL766" s="190" t="str">
        <f t="shared" si="1041"/>
        <v>DL$18</v>
      </c>
    </row>
    <row r="767" spans="1:116" x14ac:dyDescent="0.4">
      <c r="A767" s="174"/>
      <c r="E767" s="8"/>
      <c r="G767" s="175" t="s">
        <v>464</v>
      </c>
      <c r="H767" s="200"/>
      <c r="I767" s="201"/>
      <c r="J767" s="201"/>
      <c r="K767" s="202"/>
      <c r="L767" s="202"/>
      <c r="M767" s="202"/>
      <c r="N767" s="202"/>
      <c r="O767" s="202"/>
      <c r="P767" s="202"/>
      <c r="R767" s="202"/>
      <c r="S767" s="190" t="str">
        <f t="shared" ref="S767:CD767" si="1042">S$23</f>
        <v>S$19</v>
      </c>
      <c r="T767" s="190" t="str">
        <f t="shared" si="1042"/>
        <v>T$19</v>
      </c>
      <c r="U767" s="190" t="str">
        <f t="shared" si="1042"/>
        <v>U$19</v>
      </c>
      <c r="V767" s="190" t="str">
        <f t="shared" si="1042"/>
        <v>V$19</v>
      </c>
      <c r="W767" s="190" t="str">
        <f t="shared" si="1042"/>
        <v>W$19</v>
      </c>
      <c r="X767" s="190" t="str">
        <f t="shared" si="1042"/>
        <v>X$19</v>
      </c>
      <c r="Y767" s="190" t="str">
        <f t="shared" si="1042"/>
        <v>Y$19</v>
      </c>
      <c r="Z767" s="190" t="str">
        <f t="shared" si="1042"/>
        <v>Z$19</v>
      </c>
      <c r="AA767" s="190" t="str">
        <f t="shared" si="1042"/>
        <v>AA$19</v>
      </c>
      <c r="AB767" s="190" t="str">
        <f t="shared" si="1042"/>
        <v>AB$19</v>
      </c>
      <c r="AC767" s="190" t="str">
        <f t="shared" si="1042"/>
        <v>AC$19</v>
      </c>
      <c r="AD767" s="190" t="str">
        <f t="shared" si="1042"/>
        <v>AD$19</v>
      </c>
      <c r="AE767" s="190" t="str">
        <f t="shared" si="1042"/>
        <v>AE$19</v>
      </c>
      <c r="AF767" s="190" t="str">
        <f t="shared" si="1042"/>
        <v>AF$19</v>
      </c>
      <c r="AG767" s="190" t="str">
        <f t="shared" si="1042"/>
        <v>AG$19</v>
      </c>
      <c r="AH767" s="190" t="str">
        <f t="shared" si="1042"/>
        <v>AH$19</v>
      </c>
      <c r="AI767" s="190" t="str">
        <f t="shared" si="1042"/>
        <v>AI$19</v>
      </c>
      <c r="AJ767" s="190" t="str">
        <f t="shared" si="1042"/>
        <v>AJ$19</v>
      </c>
      <c r="AK767" s="190" t="str">
        <f t="shared" si="1042"/>
        <v>AK$19</v>
      </c>
      <c r="AL767" s="190" t="str">
        <f t="shared" si="1042"/>
        <v>AL$19</v>
      </c>
      <c r="AM767" s="190" t="str">
        <f t="shared" si="1042"/>
        <v>AM$19</v>
      </c>
      <c r="AN767" s="190" t="str">
        <f t="shared" si="1042"/>
        <v>AN$19</v>
      </c>
      <c r="AO767" s="190" t="str">
        <f t="shared" si="1042"/>
        <v>AO$19</v>
      </c>
      <c r="AP767" s="190" t="str">
        <f t="shared" si="1042"/>
        <v>AP$19</v>
      </c>
      <c r="AQ767" s="190" t="str">
        <f t="shared" si="1042"/>
        <v>AQ$19</v>
      </c>
      <c r="AR767" s="190" t="str">
        <f t="shared" si="1042"/>
        <v>AR$19</v>
      </c>
      <c r="AS767" s="190" t="str">
        <f t="shared" si="1042"/>
        <v>AS$19</v>
      </c>
      <c r="AT767" s="190" t="str">
        <f t="shared" si="1042"/>
        <v>AT$19</v>
      </c>
      <c r="AU767" s="190" t="str">
        <f t="shared" si="1042"/>
        <v>AU$19</v>
      </c>
      <c r="AV767" s="190" t="str">
        <f t="shared" si="1042"/>
        <v>AV$19</v>
      </c>
      <c r="AW767" s="190" t="str">
        <f t="shared" si="1042"/>
        <v>AW$19</v>
      </c>
      <c r="AX767" s="190" t="str">
        <f t="shared" si="1042"/>
        <v>AX$19</v>
      </c>
      <c r="AY767" s="190" t="str">
        <f t="shared" si="1042"/>
        <v>AY$19</v>
      </c>
      <c r="AZ767" s="190" t="str">
        <f t="shared" si="1042"/>
        <v>AZ$19</v>
      </c>
      <c r="BA767" s="190" t="str">
        <f t="shared" si="1042"/>
        <v>BA$19</v>
      </c>
      <c r="BB767" s="190" t="str">
        <f t="shared" si="1042"/>
        <v>BB$19</v>
      </c>
      <c r="BC767" s="190" t="str">
        <f t="shared" si="1042"/>
        <v>BC$19</v>
      </c>
      <c r="BD767" s="190" t="str">
        <f t="shared" si="1042"/>
        <v>BD$19</v>
      </c>
      <c r="BE767" s="190" t="str">
        <f t="shared" si="1042"/>
        <v>BE$19</v>
      </c>
      <c r="BF767" s="190" t="str">
        <f t="shared" si="1042"/>
        <v>BF$19</v>
      </c>
      <c r="BG767" s="190" t="str">
        <f t="shared" si="1042"/>
        <v>BG$19</v>
      </c>
      <c r="BH767" s="190" t="str">
        <f t="shared" si="1042"/>
        <v>BH$19</v>
      </c>
      <c r="BI767" s="190" t="str">
        <f t="shared" si="1042"/>
        <v>BI$19</v>
      </c>
      <c r="BJ767" s="190" t="str">
        <f t="shared" si="1042"/>
        <v>BJ$19</v>
      </c>
      <c r="BK767" s="190" t="str">
        <f t="shared" si="1042"/>
        <v>BK$19</v>
      </c>
      <c r="BL767" s="190" t="str">
        <f t="shared" si="1042"/>
        <v>BL$19</v>
      </c>
      <c r="BM767" s="190" t="str">
        <f t="shared" si="1042"/>
        <v>BM$19</v>
      </c>
      <c r="BN767" s="190" t="str">
        <f t="shared" si="1042"/>
        <v>BN$19</v>
      </c>
      <c r="BO767" s="190" t="str">
        <f t="shared" si="1042"/>
        <v>BO$19</v>
      </c>
      <c r="BP767" s="190" t="str">
        <f t="shared" si="1042"/>
        <v>BP$19</v>
      </c>
      <c r="BQ767" s="190" t="str">
        <f t="shared" si="1042"/>
        <v>BQ$19</v>
      </c>
      <c r="BR767" s="190" t="str">
        <f t="shared" si="1042"/>
        <v>BR$19</v>
      </c>
      <c r="BS767" s="190" t="str">
        <f t="shared" si="1042"/>
        <v>BS$19</v>
      </c>
      <c r="BT767" s="190" t="str">
        <f t="shared" si="1042"/>
        <v>BT$19</v>
      </c>
      <c r="BU767" s="190" t="str">
        <f t="shared" si="1042"/>
        <v>BU$19</v>
      </c>
      <c r="BV767" s="190" t="str">
        <f t="shared" si="1042"/>
        <v>BV$19</v>
      </c>
      <c r="BW767" s="190" t="str">
        <f t="shared" si="1042"/>
        <v>BW$19</v>
      </c>
      <c r="BX767" s="190" t="str">
        <f t="shared" si="1042"/>
        <v>BX$19</v>
      </c>
      <c r="BY767" s="190" t="str">
        <f t="shared" si="1042"/>
        <v>BY$19</v>
      </c>
      <c r="BZ767" s="190" t="str">
        <f t="shared" si="1042"/>
        <v>BZ$19</v>
      </c>
      <c r="CA767" s="190" t="str">
        <f t="shared" si="1042"/>
        <v>CA$19</v>
      </c>
      <c r="CB767" s="190" t="str">
        <f t="shared" si="1042"/>
        <v>CB$19</v>
      </c>
      <c r="CC767" s="190" t="str">
        <f t="shared" si="1042"/>
        <v>CC$19</v>
      </c>
      <c r="CD767" s="190" t="str">
        <f t="shared" si="1042"/>
        <v>CD$19</v>
      </c>
      <c r="CE767" s="190" t="str">
        <f t="shared" ref="CE767:CL767" si="1043">CE$23</f>
        <v>CE$19</v>
      </c>
      <c r="CF767" s="190" t="str">
        <f t="shared" si="1043"/>
        <v>CF$19</v>
      </c>
      <c r="CG767" s="190" t="str">
        <f t="shared" si="1043"/>
        <v>CG$19</v>
      </c>
      <c r="CH767" s="190" t="str">
        <f t="shared" si="1043"/>
        <v>CH$19</v>
      </c>
      <c r="CI767" s="190" t="str">
        <f t="shared" si="1043"/>
        <v>CI$19</v>
      </c>
      <c r="CJ767" s="190" t="str">
        <f t="shared" si="1043"/>
        <v>CJ$19</v>
      </c>
      <c r="CK767" s="190" t="str">
        <f t="shared" si="1043"/>
        <v>CK$19</v>
      </c>
      <c r="CL767" s="190" t="str">
        <f t="shared" si="1043"/>
        <v>CL$19</v>
      </c>
      <c r="CN767" s="201"/>
      <c r="CO767" s="190" t="str">
        <f t="shared" ref="CO767:DL767" si="1044">CO$23</f>
        <v>CO$19</v>
      </c>
      <c r="CP767" s="190" t="str">
        <f t="shared" si="1044"/>
        <v>CP$19</v>
      </c>
      <c r="CQ767" s="190" t="str">
        <f t="shared" si="1044"/>
        <v>CQ$19</v>
      </c>
      <c r="CR767" s="190" t="str">
        <f t="shared" si="1044"/>
        <v>CR$19</v>
      </c>
      <c r="CS767" s="190" t="str">
        <f t="shared" si="1044"/>
        <v>CS$19</v>
      </c>
      <c r="CT767" s="190" t="str">
        <f t="shared" si="1044"/>
        <v>CT$19</v>
      </c>
      <c r="CU767" s="190" t="str">
        <f t="shared" si="1044"/>
        <v>CU$19</v>
      </c>
      <c r="CV767" s="190" t="str">
        <f t="shared" si="1044"/>
        <v>CV$19</v>
      </c>
      <c r="CW767" s="190" t="str">
        <f t="shared" si="1044"/>
        <v>CW$19</v>
      </c>
      <c r="CX767" s="190" t="str">
        <f t="shared" si="1044"/>
        <v>CX$19</v>
      </c>
      <c r="CY767" s="190" t="str">
        <f t="shared" si="1044"/>
        <v>CY$19</v>
      </c>
      <c r="CZ767" s="190" t="str">
        <f t="shared" si="1044"/>
        <v>CZ$19</v>
      </c>
      <c r="DA767" s="190" t="str">
        <f t="shared" si="1044"/>
        <v>DA$19</v>
      </c>
      <c r="DB767" s="190" t="str">
        <f t="shared" si="1044"/>
        <v>DB$19</v>
      </c>
      <c r="DC767" s="190" t="str">
        <f t="shared" si="1044"/>
        <v>DC$19</v>
      </c>
      <c r="DD767" s="190" t="str">
        <f t="shared" si="1044"/>
        <v>DD$19</v>
      </c>
      <c r="DE767" s="190" t="str">
        <f t="shared" si="1044"/>
        <v>DE$19</v>
      </c>
      <c r="DF767" s="190" t="str">
        <f t="shared" si="1044"/>
        <v>DF$19</v>
      </c>
      <c r="DG767" s="190" t="str">
        <f t="shared" si="1044"/>
        <v>DG$19</v>
      </c>
      <c r="DH767" s="190" t="str">
        <f t="shared" si="1044"/>
        <v>DH$19</v>
      </c>
      <c r="DI767" s="190" t="str">
        <f t="shared" si="1044"/>
        <v>DI$19</v>
      </c>
      <c r="DJ767" s="190" t="str">
        <f t="shared" si="1044"/>
        <v>DJ$19</v>
      </c>
      <c r="DK767" s="190" t="str">
        <f t="shared" si="1044"/>
        <v>DK$19</v>
      </c>
      <c r="DL767" s="190" t="str">
        <f t="shared" si="1044"/>
        <v>DL$19</v>
      </c>
    </row>
    <row r="768" spans="1:116" x14ac:dyDescent="0.4">
      <c r="A768" s="31" t="s">
        <v>218</v>
      </c>
      <c r="B768" s="31" t="s">
        <v>81</v>
      </c>
      <c r="C768" s="31"/>
      <c r="D768" t="s">
        <v>798</v>
      </c>
      <c r="E768" s="8" t="str">
        <f t="shared" ref="E768:E775" si="1045">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5"/>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5"/>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5"/>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6">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5"/>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5"/>
        <v>774 ORIGINATIONS-PP</v>
      </c>
      <c r="F774" s="27"/>
      <c r="G774" s="125" t="str">
        <f>"New originations - "&amp;G776</f>
        <v>New originations - (Primary label)</v>
      </c>
      <c r="H774" s="31"/>
      <c r="I774" s="73"/>
      <c r="J774" s="73"/>
      <c r="K774" s="33">
        <f t="shared" ref="K774:P774" ca="1" si="1047">SUMIF($3:$3,K$2,774:774)</f>
        <v>2000.0000000000007</v>
      </c>
      <c r="L774" s="33">
        <f t="shared" ca="1" si="1047"/>
        <v>2000.0000000000007</v>
      </c>
      <c r="M774" s="33">
        <f t="shared" ca="1" si="1047"/>
        <v>2000.0000000000007</v>
      </c>
      <c r="N774" s="33">
        <f t="shared" ca="1" si="1047"/>
        <v>2000.0000000000007</v>
      </c>
      <c r="O774" s="33">
        <f t="shared" ca="1" si="1047"/>
        <v>2000.0000000000007</v>
      </c>
      <c r="P774" s="33">
        <f t="shared" ca="1" si="1047"/>
        <v>2000.0000000000007</v>
      </c>
      <c r="R774" s="33"/>
      <c r="S774" s="33">
        <f ca="1">S772*S773</f>
        <v>166.66666666666669</v>
      </c>
      <c r="T774" s="33">
        <f t="shared" ref="T774:CE774" ca="1" si="1048">T772*T773</f>
        <v>166.66666666666669</v>
      </c>
      <c r="U774" s="33">
        <f t="shared" ca="1" si="1048"/>
        <v>166.66666666666669</v>
      </c>
      <c r="V774" s="33">
        <f t="shared" ca="1" si="1048"/>
        <v>166.66666666666669</v>
      </c>
      <c r="W774" s="33">
        <f t="shared" ca="1" si="1048"/>
        <v>166.66666666666669</v>
      </c>
      <c r="X774" s="33">
        <f t="shared" ca="1" si="1048"/>
        <v>166.66666666666669</v>
      </c>
      <c r="Y774" s="33">
        <f t="shared" ca="1" si="1048"/>
        <v>166.66666666666669</v>
      </c>
      <c r="Z774" s="33">
        <f t="shared" ca="1" si="1048"/>
        <v>166.66666666666669</v>
      </c>
      <c r="AA774" s="33">
        <f t="shared" ca="1" si="1048"/>
        <v>166.66666666666669</v>
      </c>
      <c r="AB774" s="33">
        <f t="shared" ca="1" si="1048"/>
        <v>166.66666666666669</v>
      </c>
      <c r="AC774" s="33">
        <f t="shared" ca="1" si="1048"/>
        <v>166.66666666666669</v>
      </c>
      <c r="AD774" s="33">
        <f t="shared" ca="1" si="1048"/>
        <v>166.66666666666669</v>
      </c>
      <c r="AE774" s="33">
        <f t="shared" ca="1" si="1048"/>
        <v>166.66666666666669</v>
      </c>
      <c r="AF774" s="33">
        <f t="shared" ca="1" si="1048"/>
        <v>166.66666666666669</v>
      </c>
      <c r="AG774" s="33">
        <f t="shared" ca="1" si="1048"/>
        <v>166.66666666666669</v>
      </c>
      <c r="AH774" s="33">
        <f t="shared" ca="1" si="1048"/>
        <v>166.66666666666669</v>
      </c>
      <c r="AI774" s="33">
        <f t="shared" ca="1" si="1048"/>
        <v>166.66666666666669</v>
      </c>
      <c r="AJ774" s="33">
        <f t="shared" ca="1" si="1048"/>
        <v>166.66666666666669</v>
      </c>
      <c r="AK774" s="33">
        <f t="shared" ca="1" si="1048"/>
        <v>166.66666666666669</v>
      </c>
      <c r="AL774" s="33">
        <f t="shared" ca="1" si="1048"/>
        <v>166.66666666666669</v>
      </c>
      <c r="AM774" s="33">
        <f t="shared" ca="1" si="1048"/>
        <v>166.66666666666669</v>
      </c>
      <c r="AN774" s="33">
        <f t="shared" ca="1" si="1048"/>
        <v>166.66666666666669</v>
      </c>
      <c r="AO774" s="33">
        <f t="shared" ca="1" si="1048"/>
        <v>166.66666666666669</v>
      </c>
      <c r="AP774" s="33">
        <f t="shared" ca="1" si="1048"/>
        <v>166.66666666666669</v>
      </c>
      <c r="AQ774" s="33">
        <f t="shared" ca="1" si="1048"/>
        <v>166.66666666666669</v>
      </c>
      <c r="AR774" s="33">
        <f t="shared" ca="1" si="1048"/>
        <v>166.66666666666669</v>
      </c>
      <c r="AS774" s="33">
        <f t="shared" ca="1" si="1048"/>
        <v>166.66666666666669</v>
      </c>
      <c r="AT774" s="33">
        <f t="shared" ca="1" si="1048"/>
        <v>166.66666666666669</v>
      </c>
      <c r="AU774" s="33">
        <f t="shared" ca="1" si="1048"/>
        <v>166.66666666666669</v>
      </c>
      <c r="AV774" s="33">
        <f t="shared" ca="1" si="1048"/>
        <v>166.66666666666669</v>
      </c>
      <c r="AW774" s="33">
        <f t="shared" ca="1" si="1048"/>
        <v>166.66666666666669</v>
      </c>
      <c r="AX774" s="33">
        <f t="shared" ca="1" si="1048"/>
        <v>166.66666666666669</v>
      </c>
      <c r="AY774" s="33">
        <f t="shared" ca="1" si="1048"/>
        <v>166.66666666666669</v>
      </c>
      <c r="AZ774" s="33">
        <f t="shared" ca="1" si="1048"/>
        <v>166.66666666666669</v>
      </c>
      <c r="BA774" s="33">
        <f t="shared" ca="1" si="1048"/>
        <v>166.66666666666669</v>
      </c>
      <c r="BB774" s="33">
        <f t="shared" ca="1" si="1048"/>
        <v>166.66666666666669</v>
      </c>
      <c r="BC774" s="33">
        <f t="shared" ca="1" si="1048"/>
        <v>166.66666666666669</v>
      </c>
      <c r="BD774" s="33">
        <f t="shared" ca="1" si="1048"/>
        <v>166.66666666666669</v>
      </c>
      <c r="BE774" s="33">
        <f t="shared" ca="1" si="1048"/>
        <v>166.66666666666669</v>
      </c>
      <c r="BF774" s="33">
        <f t="shared" ca="1" si="1048"/>
        <v>166.66666666666669</v>
      </c>
      <c r="BG774" s="33">
        <f t="shared" ca="1" si="1048"/>
        <v>166.66666666666669</v>
      </c>
      <c r="BH774" s="33">
        <f t="shared" ca="1" si="1048"/>
        <v>166.66666666666669</v>
      </c>
      <c r="BI774" s="33">
        <f t="shared" ca="1" si="1048"/>
        <v>166.66666666666669</v>
      </c>
      <c r="BJ774" s="33">
        <f t="shared" ca="1" si="1048"/>
        <v>166.66666666666669</v>
      </c>
      <c r="BK774" s="33">
        <f t="shared" ca="1" si="1048"/>
        <v>166.66666666666669</v>
      </c>
      <c r="BL774" s="33">
        <f t="shared" ca="1" si="1048"/>
        <v>166.66666666666669</v>
      </c>
      <c r="BM774" s="33">
        <f t="shared" ca="1" si="1048"/>
        <v>166.66666666666669</v>
      </c>
      <c r="BN774" s="33">
        <f t="shared" ca="1" si="1048"/>
        <v>166.66666666666669</v>
      </c>
      <c r="BO774" s="33">
        <f t="shared" ca="1" si="1048"/>
        <v>166.66666666666669</v>
      </c>
      <c r="BP774" s="33">
        <f t="shared" ca="1" si="1048"/>
        <v>166.66666666666669</v>
      </c>
      <c r="BQ774" s="33">
        <f t="shared" ca="1" si="1048"/>
        <v>166.66666666666669</v>
      </c>
      <c r="BR774" s="33">
        <f t="shared" ca="1" si="1048"/>
        <v>166.66666666666669</v>
      </c>
      <c r="BS774" s="33">
        <f t="shared" ca="1" si="1048"/>
        <v>166.66666666666669</v>
      </c>
      <c r="BT774" s="33">
        <f t="shared" ca="1" si="1048"/>
        <v>166.66666666666669</v>
      </c>
      <c r="BU774" s="33">
        <f t="shared" ca="1" si="1048"/>
        <v>166.66666666666669</v>
      </c>
      <c r="BV774" s="33">
        <f t="shared" ca="1" si="1048"/>
        <v>166.66666666666669</v>
      </c>
      <c r="BW774" s="33">
        <f t="shared" ca="1" si="1048"/>
        <v>166.66666666666669</v>
      </c>
      <c r="BX774" s="33">
        <f t="shared" ca="1" si="1048"/>
        <v>166.66666666666669</v>
      </c>
      <c r="BY774" s="33">
        <f t="shared" ca="1" si="1048"/>
        <v>166.66666666666669</v>
      </c>
      <c r="BZ774" s="33">
        <f t="shared" ca="1" si="1048"/>
        <v>166.66666666666669</v>
      </c>
      <c r="CA774" s="33">
        <f t="shared" ca="1" si="1048"/>
        <v>166.66666666666669</v>
      </c>
      <c r="CB774" s="33">
        <f t="shared" ca="1" si="1048"/>
        <v>166.66666666666669</v>
      </c>
      <c r="CC774" s="33">
        <f t="shared" ca="1" si="1048"/>
        <v>166.66666666666669</v>
      </c>
      <c r="CD774" s="33">
        <f t="shared" ca="1" si="1048"/>
        <v>166.66666666666669</v>
      </c>
      <c r="CE774" s="33">
        <f t="shared" ca="1" si="1048"/>
        <v>166.66666666666669</v>
      </c>
      <c r="CF774" s="33">
        <f t="shared" ref="CF774:DL774" ca="1" si="1049">CF772*CF773</f>
        <v>166.66666666666669</v>
      </c>
      <c r="CG774" s="33">
        <f t="shared" ca="1" si="1049"/>
        <v>166.66666666666669</v>
      </c>
      <c r="CH774" s="33">
        <f t="shared" ca="1" si="1049"/>
        <v>166.66666666666669</v>
      </c>
      <c r="CI774" s="33">
        <f t="shared" ca="1" si="1049"/>
        <v>166.66666666666669</v>
      </c>
      <c r="CJ774" s="33">
        <f t="shared" ca="1" si="1049"/>
        <v>166.66666666666669</v>
      </c>
      <c r="CK774" s="33">
        <f t="shared" ca="1" si="1049"/>
        <v>166.66666666666669</v>
      </c>
      <c r="CL774" s="33">
        <f t="shared" ca="1" si="1049"/>
        <v>166.66666666666669</v>
      </c>
      <c r="CM774" s="33" t="e">
        <f t="shared" ca="1" si="1049"/>
        <v>#DIV/0!</v>
      </c>
      <c r="CN774" s="33" t="e">
        <f t="shared" ca="1" si="1049"/>
        <v>#VALUE!</v>
      </c>
      <c r="CO774" s="33" t="e">
        <f t="shared" ca="1" si="1049"/>
        <v>#VALUE!</v>
      </c>
      <c r="CP774" s="33" t="e">
        <f t="shared" ca="1" si="1049"/>
        <v>#VALUE!</v>
      </c>
      <c r="CQ774" s="33" t="e">
        <f t="shared" ca="1" si="1049"/>
        <v>#VALUE!</v>
      </c>
      <c r="CR774" s="33" t="e">
        <f t="shared" ca="1" si="1049"/>
        <v>#VALUE!</v>
      </c>
      <c r="CS774" s="33" t="e">
        <f t="shared" ca="1" si="1049"/>
        <v>#VALUE!</v>
      </c>
      <c r="CT774" s="33" t="e">
        <f t="shared" ca="1" si="1049"/>
        <v>#VALUE!</v>
      </c>
      <c r="CU774" s="33" t="e">
        <f t="shared" ca="1" si="1049"/>
        <v>#VALUE!</v>
      </c>
      <c r="CV774" s="33" t="e">
        <f t="shared" ca="1" si="1049"/>
        <v>#VALUE!</v>
      </c>
      <c r="CW774" s="33" t="e">
        <f t="shared" ca="1" si="1049"/>
        <v>#VALUE!</v>
      </c>
      <c r="CX774" s="33" t="e">
        <f t="shared" ca="1" si="1049"/>
        <v>#VALUE!</v>
      </c>
      <c r="CY774" s="33" t="e">
        <f t="shared" ca="1" si="1049"/>
        <v>#VALUE!</v>
      </c>
      <c r="CZ774" s="33" t="e">
        <f t="shared" ca="1" si="1049"/>
        <v>#VALUE!</v>
      </c>
      <c r="DA774" s="33" t="e">
        <f t="shared" ca="1" si="1049"/>
        <v>#VALUE!</v>
      </c>
      <c r="DB774" s="33" t="e">
        <f t="shared" ca="1" si="1049"/>
        <v>#VALUE!</v>
      </c>
      <c r="DC774" s="33" t="e">
        <f t="shared" ca="1" si="1049"/>
        <v>#VALUE!</v>
      </c>
      <c r="DD774" s="33" t="e">
        <f t="shared" ca="1" si="1049"/>
        <v>#VALUE!</v>
      </c>
      <c r="DE774" s="33" t="e">
        <f t="shared" ca="1" si="1049"/>
        <v>#VALUE!</v>
      </c>
      <c r="DF774" s="33" t="e">
        <f t="shared" ca="1" si="1049"/>
        <v>#VALUE!</v>
      </c>
      <c r="DG774" s="33" t="e">
        <f t="shared" ca="1" si="1049"/>
        <v>#VALUE!</v>
      </c>
      <c r="DH774" s="33" t="e">
        <f t="shared" ca="1" si="1049"/>
        <v>#VALUE!</v>
      </c>
      <c r="DI774" s="33" t="e">
        <f t="shared" ca="1" si="1049"/>
        <v>#VALUE!</v>
      </c>
      <c r="DJ774" s="33" t="e">
        <f t="shared" ca="1" si="1049"/>
        <v>#VALUE!</v>
      </c>
      <c r="DK774" s="33" t="e">
        <f t="shared" ca="1" si="1049"/>
        <v>#VALUE!</v>
      </c>
      <c r="DL774" s="33" t="e">
        <f t="shared" ca="1" si="1049"/>
        <v>#VALUE!</v>
      </c>
    </row>
    <row r="775" spans="1:116" x14ac:dyDescent="0.4">
      <c r="A775" s="27"/>
      <c r="B775" s="27"/>
      <c r="C775" s="27"/>
      <c r="D775" t="s">
        <v>798</v>
      </c>
      <c r="E775" s="9" t="str">
        <f t="shared" si="1045"/>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50">ADDRESS(ROW(S774),COLUMN(S774),2)</f>
        <v>S$774</v>
      </c>
      <c r="T778" s="179" t="str">
        <f t="shared" si="1050"/>
        <v>T$774</v>
      </c>
      <c r="U778" s="179" t="str">
        <f t="shared" si="1050"/>
        <v>U$774</v>
      </c>
      <c r="V778" s="179" t="str">
        <f t="shared" si="1050"/>
        <v>V$774</v>
      </c>
      <c r="W778" s="179" t="str">
        <f t="shared" si="1050"/>
        <v>W$774</v>
      </c>
      <c r="X778" s="179" t="str">
        <f t="shared" si="1050"/>
        <v>X$774</v>
      </c>
      <c r="Y778" s="179" t="str">
        <f t="shared" si="1050"/>
        <v>Y$774</v>
      </c>
      <c r="Z778" s="179" t="str">
        <f t="shared" si="1050"/>
        <v>Z$774</v>
      </c>
      <c r="AA778" s="179" t="str">
        <f t="shared" si="1050"/>
        <v>AA$774</v>
      </c>
      <c r="AB778" s="179" t="str">
        <f t="shared" si="1050"/>
        <v>AB$774</v>
      </c>
      <c r="AC778" s="179" t="str">
        <f t="shared" si="1050"/>
        <v>AC$774</v>
      </c>
      <c r="AD778" s="179" t="str">
        <f t="shared" si="1050"/>
        <v>AD$774</v>
      </c>
      <c r="AE778" s="179" t="str">
        <f t="shared" si="1050"/>
        <v>AE$774</v>
      </c>
      <c r="AF778" s="179" t="str">
        <f t="shared" si="1050"/>
        <v>AF$774</v>
      </c>
      <c r="AG778" s="179" t="str">
        <f t="shared" si="1050"/>
        <v>AG$774</v>
      </c>
      <c r="AH778" s="179" t="str">
        <f t="shared" si="1050"/>
        <v>AH$774</v>
      </c>
      <c r="AI778" s="179" t="str">
        <f t="shared" si="1050"/>
        <v>AI$774</v>
      </c>
      <c r="AJ778" s="179" t="str">
        <f t="shared" si="1050"/>
        <v>AJ$774</v>
      </c>
      <c r="AK778" s="179" t="str">
        <f t="shared" si="1050"/>
        <v>AK$774</v>
      </c>
      <c r="AL778" s="179" t="str">
        <f t="shared" si="1050"/>
        <v>AL$774</v>
      </c>
      <c r="AM778" s="179" t="str">
        <f t="shared" si="1050"/>
        <v>AM$774</v>
      </c>
      <c r="AN778" s="179" t="str">
        <f t="shared" si="1050"/>
        <v>AN$774</v>
      </c>
      <c r="AO778" s="179" t="str">
        <f t="shared" si="1050"/>
        <v>AO$774</v>
      </c>
      <c r="AP778" s="179" t="str">
        <f t="shared" si="1050"/>
        <v>AP$774</v>
      </c>
      <c r="AQ778" s="179" t="str">
        <f t="shared" si="1050"/>
        <v>AQ$774</v>
      </c>
      <c r="AR778" s="179" t="str">
        <f t="shared" si="1050"/>
        <v>AR$774</v>
      </c>
      <c r="AS778" s="179" t="str">
        <f t="shared" si="1050"/>
        <v>AS$774</v>
      </c>
      <c r="AT778" s="179" t="str">
        <f t="shared" si="1050"/>
        <v>AT$774</v>
      </c>
      <c r="AU778" s="179" t="str">
        <f t="shared" si="1050"/>
        <v>AU$774</v>
      </c>
      <c r="AV778" s="179" t="str">
        <f t="shared" si="1050"/>
        <v>AV$774</v>
      </c>
      <c r="AW778" s="179" t="str">
        <f t="shared" si="1050"/>
        <v>AW$774</v>
      </c>
      <c r="AX778" s="179" t="str">
        <f t="shared" si="1050"/>
        <v>AX$774</v>
      </c>
      <c r="AY778" s="179" t="str">
        <f t="shared" ref="AY778:CD778" si="1051">ADDRESS(ROW(AY774),COLUMN(AY774),2)</f>
        <v>AY$774</v>
      </c>
      <c r="AZ778" s="179" t="str">
        <f t="shared" si="1051"/>
        <v>AZ$774</v>
      </c>
      <c r="BA778" s="179" t="str">
        <f t="shared" si="1051"/>
        <v>BA$774</v>
      </c>
      <c r="BB778" s="179" t="str">
        <f t="shared" si="1051"/>
        <v>BB$774</v>
      </c>
      <c r="BC778" s="179" t="str">
        <f t="shared" si="1051"/>
        <v>BC$774</v>
      </c>
      <c r="BD778" s="179" t="str">
        <f t="shared" si="1051"/>
        <v>BD$774</v>
      </c>
      <c r="BE778" s="179" t="str">
        <f t="shared" si="1051"/>
        <v>BE$774</v>
      </c>
      <c r="BF778" s="179" t="str">
        <f t="shared" si="1051"/>
        <v>BF$774</v>
      </c>
      <c r="BG778" s="179" t="str">
        <f t="shared" si="1051"/>
        <v>BG$774</v>
      </c>
      <c r="BH778" s="179" t="str">
        <f t="shared" si="1051"/>
        <v>BH$774</v>
      </c>
      <c r="BI778" s="179" t="str">
        <f t="shared" si="1051"/>
        <v>BI$774</v>
      </c>
      <c r="BJ778" s="179" t="str">
        <f t="shared" si="1051"/>
        <v>BJ$774</v>
      </c>
      <c r="BK778" s="179" t="str">
        <f t="shared" si="1051"/>
        <v>BK$774</v>
      </c>
      <c r="BL778" s="179" t="str">
        <f t="shared" si="1051"/>
        <v>BL$774</v>
      </c>
      <c r="BM778" s="179" t="str">
        <f t="shared" si="1051"/>
        <v>BM$774</v>
      </c>
      <c r="BN778" s="179" t="str">
        <f t="shared" si="1051"/>
        <v>BN$774</v>
      </c>
      <c r="BO778" s="179" t="str">
        <f t="shared" si="1051"/>
        <v>BO$774</v>
      </c>
      <c r="BP778" s="179" t="str">
        <f t="shared" si="1051"/>
        <v>BP$774</v>
      </c>
      <c r="BQ778" s="179" t="str">
        <f t="shared" si="1051"/>
        <v>BQ$774</v>
      </c>
      <c r="BR778" s="179" t="str">
        <f t="shared" si="1051"/>
        <v>BR$774</v>
      </c>
      <c r="BS778" s="179" t="str">
        <f t="shared" si="1051"/>
        <v>BS$774</v>
      </c>
      <c r="BT778" s="179" t="str">
        <f t="shared" si="1051"/>
        <v>BT$774</v>
      </c>
      <c r="BU778" s="179" t="str">
        <f t="shared" si="1051"/>
        <v>BU$774</v>
      </c>
      <c r="BV778" s="179" t="str">
        <f t="shared" si="1051"/>
        <v>BV$774</v>
      </c>
      <c r="BW778" s="179" t="str">
        <f t="shared" si="1051"/>
        <v>BW$774</v>
      </c>
      <c r="BX778" s="179" t="str">
        <f t="shared" si="1051"/>
        <v>BX$774</v>
      </c>
      <c r="BY778" s="179" t="str">
        <f t="shared" si="1051"/>
        <v>BY$774</v>
      </c>
      <c r="BZ778" s="179" t="str">
        <f t="shared" si="1051"/>
        <v>BZ$774</v>
      </c>
      <c r="CA778" s="179" t="str">
        <f t="shared" si="1051"/>
        <v>CA$774</v>
      </c>
      <c r="CB778" s="179" t="str">
        <f t="shared" si="1051"/>
        <v>CB$774</v>
      </c>
      <c r="CC778" s="179" t="str">
        <f t="shared" si="1051"/>
        <v>CC$774</v>
      </c>
      <c r="CD778" s="179" t="str">
        <f t="shared" si="1051"/>
        <v>CD$774</v>
      </c>
      <c r="CE778" s="179" t="str">
        <f t="shared" ref="CE778:DL778" si="1052">ADDRESS(ROW(CE774),COLUMN(CE774),2)</f>
        <v>CE$774</v>
      </c>
      <c r="CF778" s="179" t="str">
        <f t="shared" si="1052"/>
        <v>CF$774</v>
      </c>
      <c r="CG778" s="179" t="str">
        <f t="shared" si="1052"/>
        <v>CG$774</v>
      </c>
      <c r="CH778" s="179" t="str">
        <f t="shared" si="1052"/>
        <v>CH$774</v>
      </c>
      <c r="CI778" s="179" t="str">
        <f t="shared" si="1052"/>
        <v>CI$774</v>
      </c>
      <c r="CJ778" s="179" t="str">
        <f t="shared" si="1052"/>
        <v>CJ$774</v>
      </c>
      <c r="CK778" s="179" t="str">
        <f t="shared" si="1052"/>
        <v>CK$774</v>
      </c>
      <c r="CL778" s="179" t="str">
        <f t="shared" si="1052"/>
        <v>CL$774</v>
      </c>
      <c r="CM778" s="179" t="str">
        <f t="shared" si="1052"/>
        <v>CM$774</v>
      </c>
      <c r="CN778" s="179" t="str">
        <f t="shared" si="1052"/>
        <v>CN$774</v>
      </c>
      <c r="CO778" s="179" t="str">
        <f t="shared" si="1052"/>
        <v>CO$774</v>
      </c>
      <c r="CP778" s="179" t="str">
        <f t="shared" si="1052"/>
        <v>CP$774</v>
      </c>
      <c r="CQ778" s="179" t="str">
        <f t="shared" si="1052"/>
        <v>CQ$774</v>
      </c>
      <c r="CR778" s="179" t="str">
        <f t="shared" si="1052"/>
        <v>CR$774</v>
      </c>
      <c r="CS778" s="179" t="str">
        <f t="shared" si="1052"/>
        <v>CS$774</v>
      </c>
      <c r="CT778" s="179" t="str">
        <f t="shared" si="1052"/>
        <v>CT$774</v>
      </c>
      <c r="CU778" s="179" t="str">
        <f t="shared" si="1052"/>
        <v>CU$774</v>
      </c>
      <c r="CV778" s="179" t="str">
        <f t="shared" si="1052"/>
        <v>CV$774</v>
      </c>
      <c r="CW778" s="179" t="str">
        <f t="shared" si="1052"/>
        <v>CW$774</v>
      </c>
      <c r="CX778" s="179" t="str">
        <f t="shared" si="1052"/>
        <v>CX$774</v>
      </c>
      <c r="CY778" s="179" t="str">
        <f t="shared" si="1052"/>
        <v>CY$774</v>
      </c>
      <c r="CZ778" s="179" t="str">
        <f t="shared" si="1052"/>
        <v>CZ$774</v>
      </c>
      <c r="DA778" s="179" t="str">
        <f t="shared" si="1052"/>
        <v>DA$774</v>
      </c>
      <c r="DB778" s="179" t="str">
        <f t="shared" si="1052"/>
        <v>DB$774</v>
      </c>
      <c r="DC778" s="179" t="str">
        <f t="shared" si="1052"/>
        <v>DC$774</v>
      </c>
      <c r="DD778" s="179" t="str">
        <f t="shared" si="1052"/>
        <v>DD$774</v>
      </c>
      <c r="DE778" s="179" t="str">
        <f t="shared" si="1052"/>
        <v>DE$774</v>
      </c>
      <c r="DF778" s="179" t="str">
        <f t="shared" si="1052"/>
        <v>DF$774</v>
      </c>
      <c r="DG778" s="179" t="str">
        <f t="shared" si="1052"/>
        <v>DG$774</v>
      </c>
      <c r="DH778" s="179" t="str">
        <f t="shared" si="1052"/>
        <v>DH$774</v>
      </c>
      <c r="DI778" s="179" t="str">
        <f t="shared" si="1052"/>
        <v>DI$774</v>
      </c>
      <c r="DJ778" s="179" t="str">
        <f t="shared" si="1052"/>
        <v>DJ$774</v>
      </c>
      <c r="DK778" s="179" t="str">
        <f t="shared" si="1052"/>
        <v>DK$774</v>
      </c>
      <c r="DL778" s="179" t="str">
        <f t="shared" si="1052"/>
        <v>DL$774</v>
      </c>
    </row>
    <row r="779" spans="1:116" x14ac:dyDescent="0.4">
      <c r="A779" s="3"/>
      <c r="B779" t="s">
        <v>332</v>
      </c>
      <c r="D779" t="s">
        <v>798</v>
      </c>
      <c r="E779" s="8" t="str">
        <f>ROW()&amp;" "&amp;D779</f>
        <v>779 ORIGINATIONS-PP</v>
      </c>
      <c r="G779" s="136" t="str">
        <f t="shared" ref="G779:G783" si="1053">G763</f>
        <v>Primary volume driver</v>
      </c>
      <c r="H779" s="208"/>
      <c r="I779" s="209"/>
      <c r="J779" s="209"/>
      <c r="K779" s="217"/>
      <c r="L779" s="217"/>
      <c r="M779" s="217"/>
      <c r="N779" s="217"/>
      <c r="O779" s="217"/>
      <c r="P779" s="217"/>
      <c r="R779" s="218"/>
      <c r="S779" s="212" t="str">
        <f>S763</f>
        <v>S$328</v>
      </c>
      <c r="T779" s="212" t="str">
        <f t="shared" ref="T779:CE779" si="1054">T763</f>
        <v>T$328</v>
      </c>
      <c r="U779" s="212" t="str">
        <f t="shared" si="1054"/>
        <v>U$328</v>
      </c>
      <c r="V779" s="212" t="str">
        <f t="shared" si="1054"/>
        <v>V$328</v>
      </c>
      <c r="W779" s="212" t="str">
        <f t="shared" si="1054"/>
        <v>W$328</v>
      </c>
      <c r="X779" s="212" t="str">
        <f t="shared" si="1054"/>
        <v>X$328</v>
      </c>
      <c r="Y779" s="212" t="str">
        <f t="shared" si="1054"/>
        <v>Y$328</v>
      </c>
      <c r="Z779" s="212" t="str">
        <f t="shared" si="1054"/>
        <v>Z$328</v>
      </c>
      <c r="AA779" s="212" t="str">
        <f t="shared" si="1054"/>
        <v>AA$328</v>
      </c>
      <c r="AB779" s="212" t="str">
        <f t="shared" si="1054"/>
        <v>AB$328</v>
      </c>
      <c r="AC779" s="212" t="str">
        <f t="shared" si="1054"/>
        <v>AC$328</v>
      </c>
      <c r="AD779" s="212" t="str">
        <f t="shared" si="1054"/>
        <v>AD$328</v>
      </c>
      <c r="AE779" s="212" t="str">
        <f t="shared" si="1054"/>
        <v>AE$328</v>
      </c>
      <c r="AF779" s="212" t="str">
        <f t="shared" si="1054"/>
        <v>AF$328</v>
      </c>
      <c r="AG779" s="212" t="str">
        <f t="shared" si="1054"/>
        <v>AG$328</v>
      </c>
      <c r="AH779" s="212" t="str">
        <f t="shared" si="1054"/>
        <v>AH$328</v>
      </c>
      <c r="AI779" s="212" t="str">
        <f t="shared" si="1054"/>
        <v>AI$328</v>
      </c>
      <c r="AJ779" s="212" t="str">
        <f t="shared" si="1054"/>
        <v>AJ$328</v>
      </c>
      <c r="AK779" s="212" t="str">
        <f t="shared" si="1054"/>
        <v>AK$328</v>
      </c>
      <c r="AL779" s="212" t="str">
        <f t="shared" si="1054"/>
        <v>AL$328</v>
      </c>
      <c r="AM779" s="212" t="str">
        <f t="shared" si="1054"/>
        <v>AM$328</v>
      </c>
      <c r="AN779" s="212" t="str">
        <f t="shared" si="1054"/>
        <v>AN$328</v>
      </c>
      <c r="AO779" s="212" t="str">
        <f t="shared" si="1054"/>
        <v>AO$328</v>
      </c>
      <c r="AP779" s="212" t="str">
        <f t="shared" si="1054"/>
        <v>AP$328</v>
      </c>
      <c r="AQ779" s="212" t="str">
        <f t="shared" si="1054"/>
        <v>AQ$328</v>
      </c>
      <c r="AR779" s="212" t="str">
        <f t="shared" si="1054"/>
        <v>AR$328</v>
      </c>
      <c r="AS779" s="212" t="str">
        <f t="shared" si="1054"/>
        <v>AS$328</v>
      </c>
      <c r="AT779" s="212" t="str">
        <f t="shared" si="1054"/>
        <v>AT$328</v>
      </c>
      <c r="AU779" s="212" t="str">
        <f t="shared" si="1054"/>
        <v>AU$328</v>
      </c>
      <c r="AV779" s="212" t="str">
        <f t="shared" si="1054"/>
        <v>AV$328</v>
      </c>
      <c r="AW779" s="212" t="str">
        <f t="shared" si="1054"/>
        <v>AW$328</v>
      </c>
      <c r="AX779" s="212" t="str">
        <f t="shared" si="1054"/>
        <v>AX$328</v>
      </c>
      <c r="AY779" s="212" t="str">
        <f t="shared" si="1054"/>
        <v>AY$328</v>
      </c>
      <c r="AZ779" s="212" t="str">
        <f t="shared" si="1054"/>
        <v>AZ$328</v>
      </c>
      <c r="BA779" s="212" t="str">
        <f t="shared" si="1054"/>
        <v>BA$328</v>
      </c>
      <c r="BB779" s="212" t="str">
        <f t="shared" si="1054"/>
        <v>BB$328</v>
      </c>
      <c r="BC779" s="212" t="str">
        <f t="shared" si="1054"/>
        <v>BC$328</v>
      </c>
      <c r="BD779" s="212" t="str">
        <f t="shared" si="1054"/>
        <v>BD$328</v>
      </c>
      <c r="BE779" s="212" t="str">
        <f t="shared" si="1054"/>
        <v>BE$328</v>
      </c>
      <c r="BF779" s="212" t="str">
        <f t="shared" si="1054"/>
        <v>BF$328</v>
      </c>
      <c r="BG779" s="212" t="str">
        <f t="shared" si="1054"/>
        <v>BG$328</v>
      </c>
      <c r="BH779" s="212" t="str">
        <f t="shared" si="1054"/>
        <v>BH$328</v>
      </c>
      <c r="BI779" s="212" t="str">
        <f t="shared" si="1054"/>
        <v>BI$328</v>
      </c>
      <c r="BJ779" s="212" t="str">
        <f t="shared" si="1054"/>
        <v>BJ$328</v>
      </c>
      <c r="BK779" s="212" t="str">
        <f t="shared" si="1054"/>
        <v>BK$328</v>
      </c>
      <c r="BL779" s="212" t="str">
        <f t="shared" si="1054"/>
        <v>BL$328</v>
      </c>
      <c r="BM779" s="212" t="str">
        <f t="shared" si="1054"/>
        <v>BM$328</v>
      </c>
      <c r="BN779" s="212" t="str">
        <f t="shared" si="1054"/>
        <v>BN$328</v>
      </c>
      <c r="BO779" s="212" t="str">
        <f t="shared" si="1054"/>
        <v>BO$328</v>
      </c>
      <c r="BP779" s="212" t="str">
        <f t="shared" si="1054"/>
        <v>BP$328</v>
      </c>
      <c r="BQ779" s="212" t="str">
        <f t="shared" si="1054"/>
        <v>BQ$328</v>
      </c>
      <c r="BR779" s="212" t="str">
        <f t="shared" si="1054"/>
        <v>BR$328</v>
      </c>
      <c r="BS779" s="212" t="str">
        <f t="shared" si="1054"/>
        <v>BS$328</v>
      </c>
      <c r="BT779" s="212" t="str">
        <f t="shared" si="1054"/>
        <v>BT$328</v>
      </c>
      <c r="BU779" s="212" t="str">
        <f t="shared" si="1054"/>
        <v>BU$328</v>
      </c>
      <c r="BV779" s="212" t="str">
        <f t="shared" si="1054"/>
        <v>BV$328</v>
      </c>
      <c r="BW779" s="212" t="str">
        <f t="shared" si="1054"/>
        <v>BW$328</v>
      </c>
      <c r="BX779" s="212" t="str">
        <f t="shared" si="1054"/>
        <v>BX$328</v>
      </c>
      <c r="BY779" s="212" t="str">
        <f t="shared" si="1054"/>
        <v>BY$328</v>
      </c>
      <c r="BZ779" s="212" t="str">
        <f t="shared" si="1054"/>
        <v>BZ$328</v>
      </c>
      <c r="CA779" s="212" t="str">
        <f t="shared" si="1054"/>
        <v>CA$328</v>
      </c>
      <c r="CB779" s="212" t="str">
        <f t="shared" si="1054"/>
        <v>CB$328</v>
      </c>
      <c r="CC779" s="212" t="str">
        <f t="shared" si="1054"/>
        <v>CC$328</v>
      </c>
      <c r="CD779" s="212" t="str">
        <f t="shared" si="1054"/>
        <v>CD$328</v>
      </c>
      <c r="CE779" s="212" t="str">
        <f t="shared" si="1054"/>
        <v>CE$328</v>
      </c>
      <c r="CF779" s="212" t="str">
        <f t="shared" ref="CF779:DL779" si="1055">CF763</f>
        <v>CF$328</v>
      </c>
      <c r="CG779" s="212" t="str">
        <f t="shared" si="1055"/>
        <v>CG$328</v>
      </c>
      <c r="CH779" s="212" t="str">
        <f t="shared" si="1055"/>
        <v>CH$328</v>
      </c>
      <c r="CI779" s="212" t="str">
        <f t="shared" si="1055"/>
        <v>CI$328</v>
      </c>
      <c r="CJ779" s="212" t="str">
        <f t="shared" si="1055"/>
        <v>CJ$328</v>
      </c>
      <c r="CK779" s="212" t="str">
        <f t="shared" si="1055"/>
        <v>CK$328</v>
      </c>
      <c r="CL779" s="212" t="str">
        <f t="shared" si="1055"/>
        <v>CL$328</v>
      </c>
      <c r="CM779" s="212" t="str">
        <f t="shared" si="1055"/>
        <v>CM$328</v>
      </c>
      <c r="CN779" s="212" t="str">
        <f t="shared" si="1055"/>
        <v>CN$328</v>
      </c>
      <c r="CO779" s="212" t="str">
        <f t="shared" si="1055"/>
        <v>CO$328</v>
      </c>
      <c r="CP779" s="212" t="str">
        <f t="shared" si="1055"/>
        <v>CP$328</v>
      </c>
      <c r="CQ779" s="212" t="str">
        <f t="shared" si="1055"/>
        <v>CQ$328</v>
      </c>
      <c r="CR779" s="212" t="str">
        <f t="shared" si="1055"/>
        <v>CR$328</v>
      </c>
      <c r="CS779" s="212" t="str">
        <f t="shared" si="1055"/>
        <v>CS$328</v>
      </c>
      <c r="CT779" s="212" t="str">
        <f t="shared" si="1055"/>
        <v>CT$328</v>
      </c>
      <c r="CU779" s="212" t="str">
        <f t="shared" si="1055"/>
        <v>CU$328</v>
      </c>
      <c r="CV779" s="212" t="str">
        <f t="shared" si="1055"/>
        <v>CV$328</v>
      </c>
      <c r="CW779" s="212" t="str">
        <f t="shared" si="1055"/>
        <v>CW$328</v>
      </c>
      <c r="CX779" s="212" t="str">
        <f t="shared" si="1055"/>
        <v>CX$328</v>
      </c>
      <c r="CY779" s="212" t="str">
        <f t="shared" si="1055"/>
        <v>CY$328</v>
      </c>
      <c r="CZ779" s="212" t="str">
        <f t="shared" si="1055"/>
        <v>CZ$328</v>
      </c>
      <c r="DA779" s="212" t="str">
        <f t="shared" si="1055"/>
        <v>DA$328</v>
      </c>
      <c r="DB779" s="212" t="str">
        <f t="shared" si="1055"/>
        <v>DB$328</v>
      </c>
      <c r="DC779" s="212" t="str">
        <f t="shared" si="1055"/>
        <v>DC$328</v>
      </c>
      <c r="DD779" s="212" t="str">
        <f t="shared" si="1055"/>
        <v>DD$328</v>
      </c>
      <c r="DE779" s="212" t="str">
        <f t="shared" si="1055"/>
        <v>DE$328</v>
      </c>
      <c r="DF779" s="212" t="str">
        <f t="shared" si="1055"/>
        <v>DF$328</v>
      </c>
      <c r="DG779" s="212" t="str">
        <f t="shared" si="1055"/>
        <v>DG$328</v>
      </c>
      <c r="DH779" s="212" t="str">
        <f t="shared" si="1055"/>
        <v>DH$328</v>
      </c>
      <c r="DI779" s="212" t="str">
        <f t="shared" si="1055"/>
        <v>DI$328</v>
      </c>
      <c r="DJ779" s="212" t="str">
        <f t="shared" si="1055"/>
        <v>DJ$328</v>
      </c>
      <c r="DK779" s="212" t="str">
        <f t="shared" si="1055"/>
        <v>DK$328</v>
      </c>
      <c r="DL779" s="212" t="str">
        <f t="shared" si="1055"/>
        <v>DL$328</v>
      </c>
    </row>
    <row r="780" spans="1:116" x14ac:dyDescent="0.4">
      <c r="B780" t="s">
        <v>332</v>
      </c>
      <c r="D780" t="s">
        <v>798</v>
      </c>
      <c r="E780" s="8" t="str">
        <f t="shared" ref="E780:E782" si="1056">ROW()&amp;" "&amp;D780</f>
        <v>780 ORIGINATIONS-PP</v>
      </c>
      <c r="G780" s="136" t="str">
        <f t="shared" si="1053"/>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6"/>
        <v>781 ORIGINATIONS-PP</v>
      </c>
      <c r="G781" s="136" t="str">
        <f t="shared" si="1053"/>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6"/>
        <v>782 ORIGINATIONS-PP</v>
      </c>
      <c r="G782" s="136" t="str">
        <f t="shared" si="1053"/>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7">ROW()&amp;" "&amp;D783</f>
        <v>783 ORIGINATIONS-PP</v>
      </c>
      <c r="G783" s="136" t="str">
        <f t="shared" si="1053"/>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8">ADDRESS(ROW(S354),COLUMN(S354),2)</f>
        <v>S$354</v>
      </c>
      <c r="T787" s="199" t="str">
        <f t="shared" si="1058"/>
        <v>T$354</v>
      </c>
      <c r="U787" s="199" t="str">
        <f t="shared" si="1058"/>
        <v>U$354</v>
      </c>
      <c r="V787" s="199" t="str">
        <f t="shared" si="1058"/>
        <v>V$354</v>
      </c>
      <c r="W787" s="199" t="str">
        <f t="shared" si="1058"/>
        <v>W$354</v>
      </c>
      <c r="X787" s="199" t="str">
        <f t="shared" si="1058"/>
        <v>X$354</v>
      </c>
      <c r="Y787" s="199" t="str">
        <f t="shared" si="1058"/>
        <v>Y$354</v>
      </c>
      <c r="Z787" s="199" t="str">
        <f t="shared" si="1058"/>
        <v>Z$354</v>
      </c>
      <c r="AA787" s="199" t="str">
        <f t="shared" si="1058"/>
        <v>AA$354</v>
      </c>
      <c r="AB787" s="199" t="str">
        <f t="shared" si="1058"/>
        <v>AB$354</v>
      </c>
      <c r="AC787" s="199" t="str">
        <f t="shared" si="1058"/>
        <v>AC$354</v>
      </c>
      <c r="AD787" s="199" t="str">
        <f t="shared" si="1058"/>
        <v>AD$354</v>
      </c>
      <c r="AE787" s="199" t="str">
        <f t="shared" si="1058"/>
        <v>AE$354</v>
      </c>
      <c r="AF787" s="199" t="str">
        <f t="shared" si="1058"/>
        <v>AF$354</v>
      </c>
      <c r="AG787" s="199" t="str">
        <f t="shared" si="1058"/>
        <v>AG$354</v>
      </c>
      <c r="AH787" s="199" t="str">
        <f t="shared" si="1058"/>
        <v>AH$354</v>
      </c>
      <c r="AI787" s="199" t="str">
        <f t="shared" si="1058"/>
        <v>AI$354</v>
      </c>
      <c r="AJ787" s="199" t="str">
        <f t="shared" si="1058"/>
        <v>AJ$354</v>
      </c>
      <c r="AK787" s="199" t="str">
        <f t="shared" si="1058"/>
        <v>AK$354</v>
      </c>
      <c r="AL787" s="199" t="str">
        <f t="shared" si="1058"/>
        <v>AL$354</v>
      </c>
      <c r="AM787" s="199" t="str">
        <f t="shared" si="1058"/>
        <v>AM$354</v>
      </c>
      <c r="AN787" s="199" t="str">
        <f t="shared" si="1058"/>
        <v>AN$354</v>
      </c>
      <c r="AO787" s="199" t="str">
        <f t="shared" si="1058"/>
        <v>AO$354</v>
      </c>
      <c r="AP787" s="199" t="str">
        <f t="shared" si="1058"/>
        <v>AP$354</v>
      </c>
      <c r="AQ787" s="199" t="str">
        <f t="shared" si="1058"/>
        <v>AQ$354</v>
      </c>
      <c r="AR787" s="199" t="str">
        <f t="shared" si="1058"/>
        <v>AR$354</v>
      </c>
      <c r="AS787" s="199" t="str">
        <f t="shared" si="1058"/>
        <v>AS$354</v>
      </c>
      <c r="AT787" s="199" t="str">
        <f t="shared" si="1058"/>
        <v>AT$354</v>
      </c>
      <c r="AU787" s="199" t="str">
        <f t="shared" si="1058"/>
        <v>AU$354</v>
      </c>
      <c r="AV787" s="199" t="str">
        <f t="shared" si="1058"/>
        <v>AV$354</v>
      </c>
      <c r="AW787" s="199" t="str">
        <f t="shared" si="1058"/>
        <v>AW$354</v>
      </c>
      <c r="AX787" s="199" t="str">
        <f t="shared" si="1058"/>
        <v>AX$354</v>
      </c>
      <c r="AY787" s="199" t="str">
        <f t="shared" ref="AY787:CD787" si="1059">ADDRESS(ROW(AY354),COLUMN(AY354),2)</f>
        <v>AY$354</v>
      </c>
      <c r="AZ787" s="199" t="str">
        <f t="shared" si="1059"/>
        <v>AZ$354</v>
      </c>
      <c r="BA787" s="199" t="str">
        <f t="shared" si="1059"/>
        <v>BA$354</v>
      </c>
      <c r="BB787" s="199" t="str">
        <f t="shared" si="1059"/>
        <v>BB$354</v>
      </c>
      <c r="BC787" s="199" t="str">
        <f t="shared" si="1059"/>
        <v>BC$354</v>
      </c>
      <c r="BD787" s="199" t="str">
        <f t="shared" si="1059"/>
        <v>BD$354</v>
      </c>
      <c r="BE787" s="199" t="str">
        <f t="shared" si="1059"/>
        <v>BE$354</v>
      </c>
      <c r="BF787" s="199" t="str">
        <f t="shared" si="1059"/>
        <v>BF$354</v>
      </c>
      <c r="BG787" s="199" t="str">
        <f t="shared" si="1059"/>
        <v>BG$354</v>
      </c>
      <c r="BH787" s="199" t="str">
        <f t="shared" si="1059"/>
        <v>BH$354</v>
      </c>
      <c r="BI787" s="199" t="str">
        <f t="shared" si="1059"/>
        <v>BI$354</v>
      </c>
      <c r="BJ787" s="199" t="str">
        <f t="shared" si="1059"/>
        <v>BJ$354</v>
      </c>
      <c r="BK787" s="199" t="str">
        <f t="shared" si="1059"/>
        <v>BK$354</v>
      </c>
      <c r="BL787" s="199" t="str">
        <f t="shared" si="1059"/>
        <v>BL$354</v>
      </c>
      <c r="BM787" s="199" t="str">
        <f t="shared" si="1059"/>
        <v>BM$354</v>
      </c>
      <c r="BN787" s="199" t="str">
        <f t="shared" si="1059"/>
        <v>BN$354</v>
      </c>
      <c r="BO787" s="199" t="str">
        <f t="shared" si="1059"/>
        <v>BO$354</v>
      </c>
      <c r="BP787" s="199" t="str">
        <f t="shared" si="1059"/>
        <v>BP$354</v>
      </c>
      <c r="BQ787" s="199" t="str">
        <f t="shared" si="1059"/>
        <v>BQ$354</v>
      </c>
      <c r="BR787" s="199" t="str">
        <f t="shared" si="1059"/>
        <v>BR$354</v>
      </c>
      <c r="BS787" s="199" t="str">
        <f t="shared" si="1059"/>
        <v>BS$354</v>
      </c>
      <c r="BT787" s="199" t="str">
        <f t="shared" si="1059"/>
        <v>BT$354</v>
      </c>
      <c r="BU787" s="199" t="str">
        <f t="shared" si="1059"/>
        <v>BU$354</v>
      </c>
      <c r="BV787" s="199" t="str">
        <f t="shared" si="1059"/>
        <v>BV$354</v>
      </c>
      <c r="BW787" s="199" t="str">
        <f t="shared" si="1059"/>
        <v>BW$354</v>
      </c>
      <c r="BX787" s="199" t="str">
        <f t="shared" si="1059"/>
        <v>BX$354</v>
      </c>
      <c r="BY787" s="199" t="str">
        <f t="shared" si="1059"/>
        <v>BY$354</v>
      </c>
      <c r="BZ787" s="199" t="str">
        <f t="shared" si="1059"/>
        <v>BZ$354</v>
      </c>
      <c r="CA787" s="199" t="str">
        <f t="shared" si="1059"/>
        <v>CA$354</v>
      </c>
      <c r="CB787" s="199" t="str">
        <f t="shared" si="1059"/>
        <v>CB$354</v>
      </c>
      <c r="CC787" s="199" t="str">
        <f t="shared" si="1059"/>
        <v>CC$354</v>
      </c>
      <c r="CD787" s="199" t="str">
        <f t="shared" si="1059"/>
        <v>CD$354</v>
      </c>
      <c r="CE787" s="199" t="str">
        <f t="shared" ref="CE787:DL787" si="1060">ADDRESS(ROW(CE354),COLUMN(CE354),2)</f>
        <v>CE$354</v>
      </c>
      <c r="CF787" s="199" t="str">
        <f t="shared" si="1060"/>
        <v>CF$354</v>
      </c>
      <c r="CG787" s="199" t="str">
        <f t="shared" si="1060"/>
        <v>CG$354</v>
      </c>
      <c r="CH787" s="199" t="str">
        <f t="shared" si="1060"/>
        <v>CH$354</v>
      </c>
      <c r="CI787" s="199" t="str">
        <f t="shared" si="1060"/>
        <v>CI$354</v>
      </c>
      <c r="CJ787" s="199" t="str">
        <f t="shared" si="1060"/>
        <v>CJ$354</v>
      </c>
      <c r="CK787" s="199" t="str">
        <f t="shared" si="1060"/>
        <v>CK$354</v>
      </c>
      <c r="CL787" s="199" t="str">
        <f t="shared" si="1060"/>
        <v>CL$354</v>
      </c>
      <c r="CM787" s="199" t="str">
        <f t="shared" si="1060"/>
        <v>CM$354</v>
      </c>
      <c r="CN787" s="199" t="str">
        <f t="shared" si="1060"/>
        <v>CN$354</v>
      </c>
      <c r="CO787" s="199" t="str">
        <f t="shared" si="1060"/>
        <v>CO$354</v>
      </c>
      <c r="CP787" s="199" t="str">
        <f t="shared" si="1060"/>
        <v>CP$354</v>
      </c>
      <c r="CQ787" s="199" t="str">
        <f t="shared" si="1060"/>
        <v>CQ$354</v>
      </c>
      <c r="CR787" s="199" t="str">
        <f t="shared" si="1060"/>
        <v>CR$354</v>
      </c>
      <c r="CS787" s="199" t="str">
        <f t="shared" si="1060"/>
        <v>CS$354</v>
      </c>
      <c r="CT787" s="199" t="str">
        <f t="shared" si="1060"/>
        <v>CT$354</v>
      </c>
      <c r="CU787" s="199" t="str">
        <f t="shared" si="1060"/>
        <v>CU$354</v>
      </c>
      <c r="CV787" s="199" t="str">
        <f t="shared" si="1060"/>
        <v>CV$354</v>
      </c>
      <c r="CW787" s="199" t="str">
        <f t="shared" si="1060"/>
        <v>CW$354</v>
      </c>
      <c r="CX787" s="199" t="str">
        <f t="shared" si="1060"/>
        <v>CX$354</v>
      </c>
      <c r="CY787" s="199" t="str">
        <f t="shared" si="1060"/>
        <v>CY$354</v>
      </c>
      <c r="CZ787" s="199" t="str">
        <f t="shared" si="1060"/>
        <v>CZ$354</v>
      </c>
      <c r="DA787" s="199" t="str">
        <f t="shared" si="1060"/>
        <v>DA$354</v>
      </c>
      <c r="DB787" s="199" t="str">
        <f t="shared" si="1060"/>
        <v>DB$354</v>
      </c>
      <c r="DC787" s="199" t="str">
        <f t="shared" si="1060"/>
        <v>DC$354</v>
      </c>
      <c r="DD787" s="199" t="str">
        <f t="shared" si="1060"/>
        <v>DD$354</v>
      </c>
      <c r="DE787" s="199" t="str">
        <f t="shared" si="1060"/>
        <v>DE$354</v>
      </c>
      <c r="DF787" s="199" t="str">
        <f t="shared" si="1060"/>
        <v>DF$354</v>
      </c>
      <c r="DG787" s="199" t="str">
        <f t="shared" si="1060"/>
        <v>DG$354</v>
      </c>
      <c r="DH787" s="199" t="str">
        <f t="shared" si="1060"/>
        <v>DH$354</v>
      </c>
      <c r="DI787" s="199" t="str">
        <f t="shared" si="1060"/>
        <v>DI$354</v>
      </c>
      <c r="DJ787" s="199" t="str">
        <f t="shared" si="1060"/>
        <v>DJ$354</v>
      </c>
      <c r="DK787" s="199" t="str">
        <f t="shared" si="1060"/>
        <v>DK$354</v>
      </c>
      <c r="DL787" s="199" t="str">
        <f t="shared" si="1060"/>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61">T724</f>
        <v>T$17</v>
      </c>
      <c r="U788" s="339" t="str">
        <f t="shared" si="1061"/>
        <v>U$17</v>
      </c>
      <c r="V788" s="339" t="str">
        <f t="shared" si="1061"/>
        <v>V$17</v>
      </c>
      <c r="W788" s="339" t="str">
        <f t="shared" si="1061"/>
        <v>W$17</v>
      </c>
      <c r="X788" s="339" t="str">
        <f t="shared" si="1061"/>
        <v>X$17</v>
      </c>
      <c r="Y788" s="339" t="str">
        <f t="shared" si="1061"/>
        <v>Y$17</v>
      </c>
      <c r="Z788" s="339" t="str">
        <f t="shared" si="1061"/>
        <v>Z$17</v>
      </c>
      <c r="AA788" s="339" t="str">
        <f t="shared" si="1061"/>
        <v>AA$17</v>
      </c>
      <c r="AB788" s="339" t="str">
        <f t="shared" si="1061"/>
        <v>AB$17</v>
      </c>
      <c r="AC788" s="339" t="str">
        <f t="shared" si="1061"/>
        <v>AC$17</v>
      </c>
      <c r="AD788" s="339" t="str">
        <f t="shared" si="1061"/>
        <v>AD$17</v>
      </c>
      <c r="AE788" s="339" t="str">
        <f t="shared" si="1061"/>
        <v>AE$17</v>
      </c>
      <c r="AF788" s="339" t="str">
        <f t="shared" si="1061"/>
        <v>AF$17</v>
      </c>
      <c r="AG788" s="339" t="str">
        <f t="shared" si="1061"/>
        <v>AG$17</v>
      </c>
      <c r="AH788" s="339" t="str">
        <f t="shared" si="1061"/>
        <v>AH$17</v>
      </c>
      <c r="AI788" s="339" t="str">
        <f t="shared" si="1061"/>
        <v>AI$17</v>
      </c>
      <c r="AJ788" s="339" t="str">
        <f t="shared" si="1061"/>
        <v>AJ$17</v>
      </c>
      <c r="AK788" s="339" t="str">
        <f t="shared" si="1061"/>
        <v>AK$17</v>
      </c>
      <c r="AL788" s="339" t="str">
        <f t="shared" si="1061"/>
        <v>AL$17</v>
      </c>
      <c r="AM788" s="339" t="str">
        <f t="shared" si="1061"/>
        <v>AM$17</v>
      </c>
      <c r="AN788" s="339" t="str">
        <f t="shared" si="1061"/>
        <v>AN$17</v>
      </c>
      <c r="AO788" s="339" t="str">
        <f t="shared" si="1061"/>
        <v>AO$17</v>
      </c>
      <c r="AP788" s="339" t="str">
        <f t="shared" si="1061"/>
        <v>AP$17</v>
      </c>
      <c r="AQ788" s="339" t="str">
        <f t="shared" si="1061"/>
        <v>AQ$17</v>
      </c>
      <c r="AR788" s="339" t="str">
        <f t="shared" si="1061"/>
        <v>AR$17</v>
      </c>
      <c r="AS788" s="339" t="str">
        <f t="shared" si="1061"/>
        <v>AS$17</v>
      </c>
      <c r="AT788" s="339" t="str">
        <f t="shared" si="1061"/>
        <v>AT$17</v>
      </c>
      <c r="AU788" s="339" t="str">
        <f t="shared" si="1061"/>
        <v>AU$17</v>
      </c>
      <c r="AV788" s="339" t="str">
        <f t="shared" si="1061"/>
        <v>AV$17</v>
      </c>
      <c r="AW788" s="339" t="str">
        <f t="shared" si="1061"/>
        <v>AW$17</v>
      </c>
      <c r="AX788" s="339" t="str">
        <f t="shared" si="1061"/>
        <v>AX$17</v>
      </c>
      <c r="AY788" s="339" t="str">
        <f t="shared" si="1061"/>
        <v>AY$17</v>
      </c>
      <c r="AZ788" s="339" t="str">
        <f t="shared" si="1061"/>
        <v>AZ$17</v>
      </c>
      <c r="BA788" s="339" t="str">
        <f t="shared" si="1061"/>
        <v>BA$17</v>
      </c>
      <c r="BB788" s="339" t="str">
        <f t="shared" si="1061"/>
        <v>BB$17</v>
      </c>
      <c r="BC788" s="339" t="str">
        <f t="shared" si="1061"/>
        <v>BC$17</v>
      </c>
      <c r="BD788" s="339" t="str">
        <f t="shared" si="1061"/>
        <v>BD$17</v>
      </c>
      <c r="BE788" s="339" t="str">
        <f t="shared" si="1061"/>
        <v>BE$17</v>
      </c>
      <c r="BF788" s="339" t="str">
        <f t="shared" si="1061"/>
        <v>BF$17</v>
      </c>
      <c r="BG788" s="339" t="str">
        <f t="shared" si="1061"/>
        <v>BG$17</v>
      </c>
      <c r="BH788" s="339" t="str">
        <f t="shared" si="1061"/>
        <v>BH$17</v>
      </c>
      <c r="BI788" s="339" t="str">
        <f t="shared" si="1061"/>
        <v>BI$17</v>
      </c>
      <c r="BJ788" s="339" t="str">
        <f t="shared" si="1061"/>
        <v>BJ$17</v>
      </c>
      <c r="BK788" s="339" t="str">
        <f t="shared" si="1061"/>
        <v>BK$17</v>
      </c>
      <c r="BL788" s="339" t="str">
        <f t="shared" si="1061"/>
        <v>BL$17</v>
      </c>
      <c r="BM788" s="339" t="str">
        <f t="shared" si="1061"/>
        <v>BM$17</v>
      </c>
      <c r="BN788" s="339" t="str">
        <f t="shared" si="1061"/>
        <v>BN$17</v>
      </c>
      <c r="BO788" s="339" t="str">
        <f t="shared" si="1061"/>
        <v>BO$17</v>
      </c>
      <c r="BP788" s="339" t="str">
        <f t="shared" si="1061"/>
        <v>BP$17</v>
      </c>
      <c r="BQ788" s="339" t="str">
        <f t="shared" si="1061"/>
        <v>BQ$17</v>
      </c>
      <c r="BR788" s="339" t="str">
        <f t="shared" si="1061"/>
        <v>BR$17</v>
      </c>
      <c r="BS788" s="339" t="str">
        <f t="shared" si="1061"/>
        <v>BS$17</v>
      </c>
      <c r="BT788" s="339" t="str">
        <f t="shared" si="1061"/>
        <v>BT$17</v>
      </c>
      <c r="BU788" s="339" t="str">
        <f t="shared" si="1061"/>
        <v>BU$17</v>
      </c>
      <c r="BV788" s="339" t="str">
        <f t="shared" si="1061"/>
        <v>BV$17</v>
      </c>
      <c r="BW788" s="339" t="str">
        <f t="shared" si="1061"/>
        <v>BW$17</v>
      </c>
      <c r="BX788" s="339" t="str">
        <f t="shared" si="1061"/>
        <v>BX$17</v>
      </c>
      <c r="BY788" s="339" t="str">
        <f t="shared" si="1061"/>
        <v>BY$17</v>
      </c>
      <c r="BZ788" s="339" t="str">
        <f t="shared" si="1061"/>
        <v>BZ$17</v>
      </c>
      <c r="CA788" s="339" t="str">
        <f t="shared" si="1061"/>
        <v>CA$17</v>
      </c>
      <c r="CB788" s="339" t="str">
        <f t="shared" si="1061"/>
        <v>CB$17</v>
      </c>
      <c r="CC788" s="339" t="str">
        <f t="shared" si="1061"/>
        <v>CC$17</v>
      </c>
      <c r="CD788" s="339" t="str">
        <f t="shared" si="1061"/>
        <v>CD$17</v>
      </c>
      <c r="CE788" s="339" t="str">
        <f t="shared" si="1061"/>
        <v>CE$17</v>
      </c>
      <c r="CF788" s="339" t="str">
        <f t="shared" ref="CF788:DL788" si="1062">CF724</f>
        <v>CF$17</v>
      </c>
      <c r="CG788" s="339" t="str">
        <f t="shared" si="1062"/>
        <v>CG$17</v>
      </c>
      <c r="CH788" s="339" t="str">
        <f t="shared" si="1062"/>
        <v>CH$17</v>
      </c>
      <c r="CI788" s="339" t="str">
        <f t="shared" si="1062"/>
        <v>CI$17</v>
      </c>
      <c r="CJ788" s="339" t="str">
        <f t="shared" si="1062"/>
        <v>CJ$17</v>
      </c>
      <c r="CK788" s="339" t="str">
        <f t="shared" si="1062"/>
        <v>CK$17</v>
      </c>
      <c r="CL788" s="339" t="str">
        <f t="shared" si="1062"/>
        <v>CL$17</v>
      </c>
      <c r="CM788" s="339">
        <f t="shared" si="1062"/>
        <v>0</v>
      </c>
      <c r="CN788" s="339">
        <f t="shared" si="1062"/>
        <v>0</v>
      </c>
      <c r="CO788" s="339" t="str">
        <f t="shared" si="1062"/>
        <v>CO$17</v>
      </c>
      <c r="CP788" s="339" t="str">
        <f t="shared" si="1062"/>
        <v>CP$17</v>
      </c>
      <c r="CQ788" s="339" t="str">
        <f t="shared" si="1062"/>
        <v>CQ$17</v>
      </c>
      <c r="CR788" s="339" t="str">
        <f t="shared" si="1062"/>
        <v>CR$17</v>
      </c>
      <c r="CS788" s="339" t="str">
        <f t="shared" si="1062"/>
        <v>CS$17</v>
      </c>
      <c r="CT788" s="339" t="str">
        <f t="shared" si="1062"/>
        <v>CT$17</v>
      </c>
      <c r="CU788" s="339" t="str">
        <f t="shared" si="1062"/>
        <v>CU$17</v>
      </c>
      <c r="CV788" s="339" t="str">
        <f t="shared" si="1062"/>
        <v>CV$17</v>
      </c>
      <c r="CW788" s="339" t="str">
        <f t="shared" si="1062"/>
        <v>CW$17</v>
      </c>
      <c r="CX788" s="339" t="str">
        <f t="shared" si="1062"/>
        <v>CX$17</v>
      </c>
      <c r="CY788" s="339" t="str">
        <f t="shared" si="1062"/>
        <v>CY$17</v>
      </c>
      <c r="CZ788" s="339" t="str">
        <f t="shared" si="1062"/>
        <v>CZ$17</v>
      </c>
      <c r="DA788" s="339" t="str">
        <f t="shared" si="1062"/>
        <v>DA$17</v>
      </c>
      <c r="DB788" s="339" t="str">
        <f t="shared" si="1062"/>
        <v>DB$17</v>
      </c>
      <c r="DC788" s="339" t="str">
        <f t="shared" si="1062"/>
        <v>DC$17</v>
      </c>
      <c r="DD788" s="339" t="str">
        <f t="shared" si="1062"/>
        <v>DD$17</v>
      </c>
      <c r="DE788" s="339" t="str">
        <f t="shared" si="1062"/>
        <v>DE$17</v>
      </c>
      <c r="DF788" s="339" t="str">
        <f t="shared" si="1062"/>
        <v>DF$17</v>
      </c>
      <c r="DG788" s="339" t="str">
        <f t="shared" si="1062"/>
        <v>DG$17</v>
      </c>
      <c r="DH788" s="339" t="str">
        <f t="shared" si="1062"/>
        <v>DH$17</v>
      </c>
      <c r="DI788" s="339" t="str">
        <f t="shared" si="1062"/>
        <v>DI$17</v>
      </c>
      <c r="DJ788" s="339" t="str">
        <f t="shared" si="1062"/>
        <v>DJ$17</v>
      </c>
      <c r="DK788" s="339" t="str">
        <f t="shared" si="1062"/>
        <v>DK$17</v>
      </c>
      <c r="DL788" s="339" t="str">
        <f t="shared" si="1062"/>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3">S$22</f>
        <v>S$18</v>
      </c>
      <c r="T791" s="190" t="str">
        <f t="shared" si="1063"/>
        <v>T$18</v>
      </c>
      <c r="U791" s="190" t="str">
        <f t="shared" si="1063"/>
        <v>U$18</v>
      </c>
      <c r="V791" s="190" t="str">
        <f t="shared" si="1063"/>
        <v>V$18</v>
      </c>
      <c r="W791" s="190" t="str">
        <f t="shared" si="1063"/>
        <v>W$18</v>
      </c>
      <c r="X791" s="190" t="str">
        <f t="shared" si="1063"/>
        <v>X$18</v>
      </c>
      <c r="Y791" s="190" t="str">
        <f t="shared" si="1063"/>
        <v>Y$18</v>
      </c>
      <c r="Z791" s="190" t="str">
        <f t="shared" si="1063"/>
        <v>Z$18</v>
      </c>
      <c r="AA791" s="190" t="str">
        <f t="shared" si="1063"/>
        <v>AA$18</v>
      </c>
      <c r="AB791" s="190" t="str">
        <f t="shared" si="1063"/>
        <v>AB$18</v>
      </c>
      <c r="AC791" s="190" t="str">
        <f t="shared" si="1063"/>
        <v>AC$18</v>
      </c>
      <c r="AD791" s="190" t="str">
        <f t="shared" si="1063"/>
        <v>AD$18</v>
      </c>
      <c r="AE791" s="190" t="str">
        <f t="shared" si="1063"/>
        <v>AE$18</v>
      </c>
      <c r="AF791" s="190" t="str">
        <f t="shared" si="1063"/>
        <v>AF$18</v>
      </c>
      <c r="AG791" s="190" t="str">
        <f t="shared" si="1063"/>
        <v>AG$18</v>
      </c>
      <c r="AH791" s="190" t="str">
        <f t="shared" si="1063"/>
        <v>AH$18</v>
      </c>
      <c r="AI791" s="190" t="str">
        <f t="shared" si="1063"/>
        <v>AI$18</v>
      </c>
      <c r="AJ791" s="190" t="str">
        <f t="shared" si="1063"/>
        <v>AJ$18</v>
      </c>
      <c r="AK791" s="190" t="str">
        <f t="shared" si="1063"/>
        <v>AK$18</v>
      </c>
      <c r="AL791" s="190" t="str">
        <f t="shared" si="1063"/>
        <v>AL$18</v>
      </c>
      <c r="AM791" s="190" t="str">
        <f t="shared" si="1063"/>
        <v>AM$18</v>
      </c>
      <c r="AN791" s="190" t="str">
        <f t="shared" si="1063"/>
        <v>AN$18</v>
      </c>
      <c r="AO791" s="190" t="str">
        <f t="shared" si="1063"/>
        <v>AO$18</v>
      </c>
      <c r="AP791" s="190" t="str">
        <f t="shared" si="1063"/>
        <v>AP$18</v>
      </c>
      <c r="AQ791" s="190" t="str">
        <f t="shared" si="1063"/>
        <v>AQ$18</v>
      </c>
      <c r="AR791" s="190" t="str">
        <f t="shared" si="1063"/>
        <v>AR$18</v>
      </c>
      <c r="AS791" s="190" t="str">
        <f t="shared" si="1063"/>
        <v>AS$18</v>
      </c>
      <c r="AT791" s="190" t="str">
        <f t="shared" si="1063"/>
        <v>AT$18</v>
      </c>
      <c r="AU791" s="190" t="str">
        <f t="shared" si="1063"/>
        <v>AU$18</v>
      </c>
      <c r="AV791" s="190" t="str">
        <f t="shared" si="1063"/>
        <v>AV$18</v>
      </c>
      <c r="AW791" s="190" t="str">
        <f t="shared" si="1063"/>
        <v>AW$18</v>
      </c>
      <c r="AX791" s="190" t="str">
        <f t="shared" si="1063"/>
        <v>AX$18</v>
      </c>
      <c r="AY791" s="190" t="str">
        <f t="shared" si="1063"/>
        <v>AY$18</v>
      </c>
      <c r="AZ791" s="190" t="str">
        <f t="shared" si="1063"/>
        <v>AZ$18</v>
      </c>
      <c r="BA791" s="190" t="str">
        <f t="shared" si="1063"/>
        <v>BA$18</v>
      </c>
      <c r="BB791" s="190" t="str">
        <f t="shared" si="1063"/>
        <v>BB$18</v>
      </c>
      <c r="BC791" s="190" t="str">
        <f t="shared" si="1063"/>
        <v>BC$18</v>
      </c>
      <c r="BD791" s="190" t="str">
        <f t="shared" si="1063"/>
        <v>BD$18</v>
      </c>
      <c r="BE791" s="190" t="str">
        <f t="shared" si="1063"/>
        <v>BE$18</v>
      </c>
      <c r="BF791" s="190" t="str">
        <f t="shared" si="1063"/>
        <v>BF$18</v>
      </c>
      <c r="BG791" s="190" t="str">
        <f t="shared" si="1063"/>
        <v>BG$18</v>
      </c>
      <c r="BH791" s="190" t="str">
        <f t="shared" si="1063"/>
        <v>BH$18</v>
      </c>
      <c r="BI791" s="190" t="str">
        <f t="shared" si="1063"/>
        <v>BI$18</v>
      </c>
      <c r="BJ791" s="190" t="str">
        <f t="shared" si="1063"/>
        <v>BJ$18</v>
      </c>
      <c r="BK791" s="190" t="str">
        <f t="shared" si="1063"/>
        <v>BK$18</v>
      </c>
      <c r="BL791" s="190" t="str">
        <f t="shared" si="1063"/>
        <v>BL$18</v>
      </c>
      <c r="BM791" s="190" t="str">
        <f t="shared" si="1063"/>
        <v>BM$18</v>
      </c>
      <c r="BN791" s="190" t="str">
        <f t="shared" si="1063"/>
        <v>BN$18</v>
      </c>
      <c r="BO791" s="190" t="str">
        <f t="shared" si="1063"/>
        <v>BO$18</v>
      </c>
      <c r="BP791" s="190" t="str">
        <f t="shared" si="1063"/>
        <v>BP$18</v>
      </c>
      <c r="BQ791" s="190" t="str">
        <f t="shared" si="1063"/>
        <v>BQ$18</v>
      </c>
      <c r="BR791" s="190" t="str">
        <f t="shared" si="1063"/>
        <v>BR$18</v>
      </c>
      <c r="BS791" s="190" t="str">
        <f t="shared" si="1063"/>
        <v>BS$18</v>
      </c>
      <c r="BT791" s="190" t="str">
        <f t="shared" si="1063"/>
        <v>BT$18</v>
      </c>
      <c r="BU791" s="190" t="str">
        <f t="shared" si="1063"/>
        <v>BU$18</v>
      </c>
      <c r="BV791" s="190" t="str">
        <f t="shared" si="1063"/>
        <v>BV$18</v>
      </c>
      <c r="BW791" s="190" t="str">
        <f t="shared" si="1063"/>
        <v>BW$18</v>
      </c>
      <c r="BX791" s="190" t="str">
        <f t="shared" si="1063"/>
        <v>BX$18</v>
      </c>
      <c r="BY791" s="190" t="str">
        <f t="shared" si="1063"/>
        <v>BY$18</v>
      </c>
      <c r="BZ791" s="190" t="str">
        <f t="shared" si="1063"/>
        <v>BZ$18</v>
      </c>
      <c r="CA791" s="190" t="str">
        <f t="shared" si="1063"/>
        <v>CA$18</v>
      </c>
      <c r="CB791" s="190" t="str">
        <f t="shared" si="1063"/>
        <v>CB$18</v>
      </c>
      <c r="CC791" s="190" t="str">
        <f t="shared" si="1063"/>
        <v>CC$18</v>
      </c>
      <c r="CD791" s="190" t="str">
        <f t="shared" si="1063"/>
        <v>CD$18</v>
      </c>
      <c r="CE791" s="190" t="str">
        <f t="shared" ref="CE791:CL791" si="1064">CE$22</f>
        <v>CE$18</v>
      </c>
      <c r="CF791" s="190" t="str">
        <f t="shared" si="1064"/>
        <v>CF$18</v>
      </c>
      <c r="CG791" s="190" t="str">
        <f t="shared" si="1064"/>
        <v>CG$18</v>
      </c>
      <c r="CH791" s="190" t="str">
        <f t="shared" si="1064"/>
        <v>CH$18</v>
      </c>
      <c r="CI791" s="190" t="str">
        <f t="shared" si="1064"/>
        <v>CI$18</v>
      </c>
      <c r="CJ791" s="190" t="str">
        <f t="shared" si="1064"/>
        <v>CJ$18</v>
      </c>
      <c r="CK791" s="190" t="str">
        <f t="shared" si="1064"/>
        <v>CK$18</v>
      </c>
      <c r="CL791" s="190" t="str">
        <f t="shared" si="1064"/>
        <v>CL$18</v>
      </c>
      <c r="CN791" s="201"/>
      <c r="CO791" s="190" t="str">
        <f t="shared" ref="CO791:DL791" si="1065">CO$22</f>
        <v>CO$18</v>
      </c>
      <c r="CP791" s="190" t="str">
        <f t="shared" si="1065"/>
        <v>CP$18</v>
      </c>
      <c r="CQ791" s="190" t="str">
        <f t="shared" si="1065"/>
        <v>CQ$18</v>
      </c>
      <c r="CR791" s="190" t="str">
        <f t="shared" si="1065"/>
        <v>CR$18</v>
      </c>
      <c r="CS791" s="190" t="str">
        <f t="shared" si="1065"/>
        <v>CS$18</v>
      </c>
      <c r="CT791" s="190" t="str">
        <f t="shared" si="1065"/>
        <v>CT$18</v>
      </c>
      <c r="CU791" s="190" t="str">
        <f t="shared" si="1065"/>
        <v>CU$18</v>
      </c>
      <c r="CV791" s="190" t="str">
        <f t="shared" si="1065"/>
        <v>CV$18</v>
      </c>
      <c r="CW791" s="190" t="str">
        <f t="shared" si="1065"/>
        <v>CW$18</v>
      </c>
      <c r="CX791" s="190" t="str">
        <f t="shared" si="1065"/>
        <v>CX$18</v>
      </c>
      <c r="CY791" s="190" t="str">
        <f t="shared" si="1065"/>
        <v>CY$18</v>
      </c>
      <c r="CZ791" s="190" t="str">
        <f t="shared" si="1065"/>
        <v>CZ$18</v>
      </c>
      <c r="DA791" s="190" t="str">
        <f t="shared" si="1065"/>
        <v>DA$18</v>
      </c>
      <c r="DB791" s="190" t="str">
        <f t="shared" si="1065"/>
        <v>DB$18</v>
      </c>
      <c r="DC791" s="190" t="str">
        <f t="shared" si="1065"/>
        <v>DC$18</v>
      </c>
      <c r="DD791" s="190" t="str">
        <f t="shared" si="1065"/>
        <v>DD$18</v>
      </c>
      <c r="DE791" s="190" t="str">
        <f t="shared" si="1065"/>
        <v>DE$18</v>
      </c>
      <c r="DF791" s="190" t="str">
        <f t="shared" si="1065"/>
        <v>DF$18</v>
      </c>
      <c r="DG791" s="190" t="str">
        <f t="shared" si="1065"/>
        <v>DG$18</v>
      </c>
      <c r="DH791" s="190" t="str">
        <f t="shared" si="1065"/>
        <v>DH$18</v>
      </c>
      <c r="DI791" s="190" t="str">
        <f t="shared" si="1065"/>
        <v>DI$18</v>
      </c>
      <c r="DJ791" s="190" t="str">
        <f t="shared" si="1065"/>
        <v>DJ$18</v>
      </c>
      <c r="DK791" s="190" t="str">
        <f t="shared" si="1065"/>
        <v>DK$18</v>
      </c>
      <c r="DL791" s="190" t="str">
        <f t="shared" si="1065"/>
        <v>DL$18</v>
      </c>
    </row>
    <row r="792" spans="1:116" x14ac:dyDescent="0.4">
      <c r="A792" s="174"/>
      <c r="E792" s="8"/>
      <c r="G792" s="175" t="s">
        <v>464</v>
      </c>
      <c r="H792" s="200"/>
      <c r="I792" s="201"/>
      <c r="J792" s="201"/>
      <c r="K792" s="202"/>
      <c r="L792" s="202"/>
      <c r="M792" s="202"/>
      <c r="N792" s="202"/>
      <c r="O792" s="202"/>
      <c r="P792" s="202"/>
      <c r="R792" s="202"/>
      <c r="S792" s="190" t="str">
        <f t="shared" ref="S792:CD792" si="1066">S$23</f>
        <v>S$19</v>
      </c>
      <c r="T792" s="190" t="str">
        <f t="shared" si="1066"/>
        <v>T$19</v>
      </c>
      <c r="U792" s="190" t="str">
        <f t="shared" si="1066"/>
        <v>U$19</v>
      </c>
      <c r="V792" s="190" t="str">
        <f t="shared" si="1066"/>
        <v>V$19</v>
      </c>
      <c r="W792" s="190" t="str">
        <f t="shared" si="1066"/>
        <v>W$19</v>
      </c>
      <c r="X792" s="190" t="str">
        <f t="shared" si="1066"/>
        <v>X$19</v>
      </c>
      <c r="Y792" s="190" t="str">
        <f t="shared" si="1066"/>
        <v>Y$19</v>
      </c>
      <c r="Z792" s="190" t="str">
        <f t="shared" si="1066"/>
        <v>Z$19</v>
      </c>
      <c r="AA792" s="190" t="str">
        <f t="shared" si="1066"/>
        <v>AA$19</v>
      </c>
      <c r="AB792" s="190" t="str">
        <f t="shared" si="1066"/>
        <v>AB$19</v>
      </c>
      <c r="AC792" s="190" t="str">
        <f t="shared" si="1066"/>
        <v>AC$19</v>
      </c>
      <c r="AD792" s="190" t="str">
        <f t="shared" si="1066"/>
        <v>AD$19</v>
      </c>
      <c r="AE792" s="190" t="str">
        <f t="shared" si="1066"/>
        <v>AE$19</v>
      </c>
      <c r="AF792" s="190" t="str">
        <f t="shared" si="1066"/>
        <v>AF$19</v>
      </c>
      <c r="AG792" s="190" t="str">
        <f t="shared" si="1066"/>
        <v>AG$19</v>
      </c>
      <c r="AH792" s="190" t="str">
        <f t="shared" si="1066"/>
        <v>AH$19</v>
      </c>
      <c r="AI792" s="190" t="str">
        <f t="shared" si="1066"/>
        <v>AI$19</v>
      </c>
      <c r="AJ792" s="190" t="str">
        <f t="shared" si="1066"/>
        <v>AJ$19</v>
      </c>
      <c r="AK792" s="190" t="str">
        <f t="shared" si="1066"/>
        <v>AK$19</v>
      </c>
      <c r="AL792" s="190" t="str">
        <f t="shared" si="1066"/>
        <v>AL$19</v>
      </c>
      <c r="AM792" s="190" t="str">
        <f t="shared" si="1066"/>
        <v>AM$19</v>
      </c>
      <c r="AN792" s="190" t="str">
        <f t="shared" si="1066"/>
        <v>AN$19</v>
      </c>
      <c r="AO792" s="190" t="str">
        <f t="shared" si="1066"/>
        <v>AO$19</v>
      </c>
      <c r="AP792" s="190" t="str">
        <f t="shared" si="1066"/>
        <v>AP$19</v>
      </c>
      <c r="AQ792" s="190" t="str">
        <f t="shared" si="1066"/>
        <v>AQ$19</v>
      </c>
      <c r="AR792" s="190" t="str">
        <f t="shared" si="1066"/>
        <v>AR$19</v>
      </c>
      <c r="AS792" s="190" t="str">
        <f t="shared" si="1066"/>
        <v>AS$19</v>
      </c>
      <c r="AT792" s="190" t="str">
        <f t="shared" si="1066"/>
        <v>AT$19</v>
      </c>
      <c r="AU792" s="190" t="str">
        <f t="shared" si="1066"/>
        <v>AU$19</v>
      </c>
      <c r="AV792" s="190" t="str">
        <f t="shared" si="1066"/>
        <v>AV$19</v>
      </c>
      <c r="AW792" s="190" t="str">
        <f t="shared" si="1066"/>
        <v>AW$19</v>
      </c>
      <c r="AX792" s="190" t="str">
        <f t="shared" si="1066"/>
        <v>AX$19</v>
      </c>
      <c r="AY792" s="190" t="str">
        <f t="shared" si="1066"/>
        <v>AY$19</v>
      </c>
      <c r="AZ792" s="190" t="str">
        <f t="shared" si="1066"/>
        <v>AZ$19</v>
      </c>
      <c r="BA792" s="190" t="str">
        <f t="shared" si="1066"/>
        <v>BA$19</v>
      </c>
      <c r="BB792" s="190" t="str">
        <f t="shared" si="1066"/>
        <v>BB$19</v>
      </c>
      <c r="BC792" s="190" t="str">
        <f t="shared" si="1066"/>
        <v>BC$19</v>
      </c>
      <c r="BD792" s="190" t="str">
        <f t="shared" si="1066"/>
        <v>BD$19</v>
      </c>
      <c r="BE792" s="190" t="str">
        <f t="shared" si="1066"/>
        <v>BE$19</v>
      </c>
      <c r="BF792" s="190" t="str">
        <f t="shared" si="1066"/>
        <v>BF$19</v>
      </c>
      <c r="BG792" s="190" t="str">
        <f t="shared" si="1066"/>
        <v>BG$19</v>
      </c>
      <c r="BH792" s="190" t="str">
        <f t="shared" si="1066"/>
        <v>BH$19</v>
      </c>
      <c r="BI792" s="190" t="str">
        <f t="shared" si="1066"/>
        <v>BI$19</v>
      </c>
      <c r="BJ792" s="190" t="str">
        <f t="shared" si="1066"/>
        <v>BJ$19</v>
      </c>
      <c r="BK792" s="190" t="str">
        <f t="shared" si="1066"/>
        <v>BK$19</v>
      </c>
      <c r="BL792" s="190" t="str">
        <f t="shared" si="1066"/>
        <v>BL$19</v>
      </c>
      <c r="BM792" s="190" t="str">
        <f t="shared" si="1066"/>
        <v>BM$19</v>
      </c>
      <c r="BN792" s="190" t="str">
        <f t="shared" si="1066"/>
        <v>BN$19</v>
      </c>
      <c r="BO792" s="190" t="str">
        <f t="shared" si="1066"/>
        <v>BO$19</v>
      </c>
      <c r="BP792" s="190" t="str">
        <f t="shared" si="1066"/>
        <v>BP$19</v>
      </c>
      <c r="BQ792" s="190" t="str">
        <f t="shared" si="1066"/>
        <v>BQ$19</v>
      </c>
      <c r="BR792" s="190" t="str">
        <f t="shared" si="1066"/>
        <v>BR$19</v>
      </c>
      <c r="BS792" s="190" t="str">
        <f t="shared" si="1066"/>
        <v>BS$19</v>
      </c>
      <c r="BT792" s="190" t="str">
        <f t="shared" si="1066"/>
        <v>BT$19</v>
      </c>
      <c r="BU792" s="190" t="str">
        <f t="shared" si="1066"/>
        <v>BU$19</v>
      </c>
      <c r="BV792" s="190" t="str">
        <f t="shared" si="1066"/>
        <v>BV$19</v>
      </c>
      <c r="BW792" s="190" t="str">
        <f t="shared" si="1066"/>
        <v>BW$19</v>
      </c>
      <c r="BX792" s="190" t="str">
        <f t="shared" si="1066"/>
        <v>BX$19</v>
      </c>
      <c r="BY792" s="190" t="str">
        <f t="shared" si="1066"/>
        <v>BY$19</v>
      </c>
      <c r="BZ792" s="190" t="str">
        <f t="shared" si="1066"/>
        <v>BZ$19</v>
      </c>
      <c r="CA792" s="190" t="str">
        <f t="shared" si="1066"/>
        <v>CA$19</v>
      </c>
      <c r="CB792" s="190" t="str">
        <f t="shared" si="1066"/>
        <v>CB$19</v>
      </c>
      <c r="CC792" s="190" t="str">
        <f t="shared" si="1066"/>
        <v>CC$19</v>
      </c>
      <c r="CD792" s="190" t="str">
        <f t="shared" si="1066"/>
        <v>CD$19</v>
      </c>
      <c r="CE792" s="190" t="str">
        <f t="shared" ref="CE792:CL792" si="1067">CE$23</f>
        <v>CE$19</v>
      </c>
      <c r="CF792" s="190" t="str">
        <f t="shared" si="1067"/>
        <v>CF$19</v>
      </c>
      <c r="CG792" s="190" t="str">
        <f t="shared" si="1067"/>
        <v>CG$19</v>
      </c>
      <c r="CH792" s="190" t="str">
        <f t="shared" si="1067"/>
        <v>CH$19</v>
      </c>
      <c r="CI792" s="190" t="str">
        <f t="shared" si="1067"/>
        <v>CI$19</v>
      </c>
      <c r="CJ792" s="190" t="str">
        <f t="shared" si="1067"/>
        <v>CJ$19</v>
      </c>
      <c r="CK792" s="190" t="str">
        <f t="shared" si="1067"/>
        <v>CK$19</v>
      </c>
      <c r="CL792" s="190" t="str">
        <f t="shared" si="1067"/>
        <v>CL$19</v>
      </c>
      <c r="CN792" s="201"/>
      <c r="CO792" s="190" t="str">
        <f t="shared" ref="CO792:DL792" si="1068">CO$23</f>
        <v>CO$19</v>
      </c>
      <c r="CP792" s="190" t="str">
        <f t="shared" si="1068"/>
        <v>CP$19</v>
      </c>
      <c r="CQ792" s="190" t="str">
        <f t="shared" si="1068"/>
        <v>CQ$19</v>
      </c>
      <c r="CR792" s="190" t="str">
        <f t="shared" si="1068"/>
        <v>CR$19</v>
      </c>
      <c r="CS792" s="190" t="str">
        <f t="shared" si="1068"/>
        <v>CS$19</v>
      </c>
      <c r="CT792" s="190" t="str">
        <f t="shared" si="1068"/>
        <v>CT$19</v>
      </c>
      <c r="CU792" s="190" t="str">
        <f t="shared" si="1068"/>
        <v>CU$19</v>
      </c>
      <c r="CV792" s="190" t="str">
        <f t="shared" si="1068"/>
        <v>CV$19</v>
      </c>
      <c r="CW792" s="190" t="str">
        <f t="shared" si="1068"/>
        <v>CW$19</v>
      </c>
      <c r="CX792" s="190" t="str">
        <f t="shared" si="1068"/>
        <v>CX$19</v>
      </c>
      <c r="CY792" s="190" t="str">
        <f t="shared" si="1068"/>
        <v>CY$19</v>
      </c>
      <c r="CZ792" s="190" t="str">
        <f t="shared" si="1068"/>
        <v>CZ$19</v>
      </c>
      <c r="DA792" s="190" t="str">
        <f t="shared" si="1068"/>
        <v>DA$19</v>
      </c>
      <c r="DB792" s="190" t="str">
        <f t="shared" si="1068"/>
        <v>DB$19</v>
      </c>
      <c r="DC792" s="190" t="str">
        <f t="shared" si="1068"/>
        <v>DC$19</v>
      </c>
      <c r="DD792" s="190" t="str">
        <f t="shared" si="1068"/>
        <v>DD$19</v>
      </c>
      <c r="DE792" s="190" t="str">
        <f t="shared" si="1068"/>
        <v>DE$19</v>
      </c>
      <c r="DF792" s="190" t="str">
        <f t="shared" si="1068"/>
        <v>DF$19</v>
      </c>
      <c r="DG792" s="190" t="str">
        <f t="shared" si="1068"/>
        <v>DG$19</v>
      </c>
      <c r="DH792" s="190" t="str">
        <f t="shared" si="1068"/>
        <v>DH$19</v>
      </c>
      <c r="DI792" s="190" t="str">
        <f t="shared" si="1068"/>
        <v>DI$19</v>
      </c>
      <c r="DJ792" s="190" t="str">
        <f t="shared" si="1068"/>
        <v>DJ$19</v>
      </c>
      <c r="DK792" s="190" t="str">
        <f t="shared" si="1068"/>
        <v>DK$19</v>
      </c>
      <c r="DL792" s="190" t="str">
        <f t="shared" si="1068"/>
        <v>DL$19</v>
      </c>
    </row>
    <row r="793" spans="1:116" x14ac:dyDescent="0.4">
      <c r="A793" s="31" t="s">
        <v>218</v>
      </c>
      <c r="B793" s="31" t="s">
        <v>81</v>
      </c>
      <c r="C793" s="31"/>
      <c r="D793" t="s">
        <v>817</v>
      </c>
      <c r="E793" s="8" t="str">
        <f t="shared" ref="E793:E795" si="1069">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9"/>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9"/>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70">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70"/>
        <v>797 LISTSALE-PV</v>
      </c>
      <c r="G797" s="145" t="s">
        <v>519</v>
      </c>
      <c r="H797" s="31"/>
      <c r="I797" s="73"/>
      <c r="J797" s="349"/>
      <c r="K797" s="349">
        <v>0.2</v>
      </c>
      <c r="L797" s="349">
        <v>0.2</v>
      </c>
      <c r="M797" s="349">
        <v>0.2</v>
      </c>
      <c r="N797" s="349">
        <v>0.2</v>
      </c>
      <c r="O797" s="349">
        <v>0.2</v>
      </c>
      <c r="P797" s="349">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70"/>
        <v>798 LISTSALE-PV</v>
      </c>
      <c r="G798" s="145" t="s">
        <v>520</v>
      </c>
      <c r="H798" s="31"/>
      <c r="I798" s="73"/>
      <c r="J798" s="349"/>
      <c r="K798" s="349">
        <v>0.2</v>
      </c>
      <c r="L798" s="349">
        <v>0.2</v>
      </c>
      <c r="M798" s="349">
        <v>0.2</v>
      </c>
      <c r="N798" s="349">
        <v>0.2</v>
      </c>
      <c r="O798" s="349">
        <v>0.2</v>
      </c>
      <c r="P798" s="349">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70"/>
        <v>799 LISTSALE-PV</v>
      </c>
      <c r="G799" s="145" t="s">
        <v>806</v>
      </c>
      <c r="H799" s="31"/>
      <c r="I799" s="73"/>
      <c r="J799" s="349"/>
      <c r="K799" s="349">
        <v>0.1</v>
      </c>
      <c r="L799" s="349">
        <v>0.1</v>
      </c>
      <c r="M799" s="349">
        <v>0.1</v>
      </c>
      <c r="N799" s="349">
        <v>0.1</v>
      </c>
      <c r="O799" s="349">
        <v>0.1</v>
      </c>
      <c r="P799" s="349">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70"/>
        <v>800 LISTSALE-PV</v>
      </c>
      <c r="G800" s="145" t="s">
        <v>807</v>
      </c>
      <c r="H800" s="31"/>
      <c r="I800" s="73"/>
      <c r="J800" s="349"/>
      <c r="K800" s="349">
        <v>0.3</v>
      </c>
      <c r="L800" s="349">
        <v>0.3</v>
      </c>
      <c r="M800" s="349">
        <v>0.3</v>
      </c>
      <c r="N800" s="349">
        <v>0.3</v>
      </c>
      <c r="O800" s="349">
        <v>0.3</v>
      </c>
      <c r="P800" s="349">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70"/>
        <v>801 LISTSALE-PV</v>
      </c>
      <c r="G801" s="145" t="s">
        <v>808</v>
      </c>
      <c r="H801" s="31"/>
      <c r="I801" s="73"/>
      <c r="J801" s="349"/>
      <c r="K801" s="349">
        <v>0.2</v>
      </c>
      <c r="L801" s="349">
        <v>0.2</v>
      </c>
      <c r="M801" s="349">
        <v>0.2</v>
      </c>
      <c r="N801" s="349">
        <v>0.2</v>
      </c>
      <c r="O801" s="349">
        <v>0.2</v>
      </c>
      <c r="P801" s="349">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70"/>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70"/>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70"/>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70"/>
        <v>805 LISTSALE-PV</v>
      </c>
      <c r="G805" s="145" t="s">
        <v>519</v>
      </c>
      <c r="H805" s="31"/>
      <c r="I805" s="73"/>
      <c r="J805" s="73"/>
      <c r="K805" s="17">
        <f t="shared" ref="K805:P810" ca="1" si="1071">SUMIF($3:$3,K$2,805:805)</f>
        <v>12000</v>
      </c>
      <c r="L805" s="17">
        <f t="shared" ca="1" si="1071"/>
        <v>12000</v>
      </c>
      <c r="M805" s="17">
        <f t="shared" ca="1" si="1071"/>
        <v>12000</v>
      </c>
      <c r="N805" s="17">
        <f t="shared" ca="1" si="1071"/>
        <v>12000</v>
      </c>
      <c r="O805" s="17">
        <f t="shared" ca="1" si="1071"/>
        <v>12000</v>
      </c>
      <c r="P805" s="17">
        <f t="shared" ca="1" si="1071"/>
        <v>12000</v>
      </c>
      <c r="R805" s="33"/>
      <c r="S805" s="15">
        <f ca="1">S797*S810</f>
        <v>1000</v>
      </c>
      <c r="T805" s="15">
        <f t="shared" ref="T805:CE805" ca="1" si="1072">T797*T810</f>
        <v>1000</v>
      </c>
      <c r="U805" s="15">
        <f t="shared" ca="1" si="1072"/>
        <v>1000</v>
      </c>
      <c r="V805" s="15">
        <f t="shared" ca="1" si="1072"/>
        <v>1000</v>
      </c>
      <c r="W805" s="15">
        <f t="shared" ca="1" si="1072"/>
        <v>1000</v>
      </c>
      <c r="X805" s="15">
        <f t="shared" ca="1" si="1072"/>
        <v>1000</v>
      </c>
      <c r="Y805" s="15">
        <f t="shared" ca="1" si="1072"/>
        <v>1000</v>
      </c>
      <c r="Z805" s="15">
        <f t="shared" ca="1" si="1072"/>
        <v>1000</v>
      </c>
      <c r="AA805" s="15">
        <f t="shared" ca="1" si="1072"/>
        <v>1000</v>
      </c>
      <c r="AB805" s="15">
        <f t="shared" ca="1" si="1072"/>
        <v>1000</v>
      </c>
      <c r="AC805" s="15">
        <f t="shared" ca="1" si="1072"/>
        <v>1000</v>
      </c>
      <c r="AD805" s="15">
        <f t="shared" ca="1" si="1072"/>
        <v>1000</v>
      </c>
      <c r="AE805" s="15">
        <f t="shared" ca="1" si="1072"/>
        <v>1000</v>
      </c>
      <c r="AF805" s="15">
        <f t="shared" ca="1" si="1072"/>
        <v>1000</v>
      </c>
      <c r="AG805" s="15">
        <f t="shared" ca="1" si="1072"/>
        <v>1000</v>
      </c>
      <c r="AH805" s="15">
        <f t="shared" ca="1" si="1072"/>
        <v>1000</v>
      </c>
      <c r="AI805" s="15">
        <f t="shared" ca="1" si="1072"/>
        <v>1000</v>
      </c>
      <c r="AJ805" s="15">
        <f t="shared" ca="1" si="1072"/>
        <v>1000</v>
      </c>
      <c r="AK805" s="15">
        <f t="shared" ca="1" si="1072"/>
        <v>1000</v>
      </c>
      <c r="AL805" s="15">
        <f t="shared" ca="1" si="1072"/>
        <v>1000</v>
      </c>
      <c r="AM805" s="15">
        <f t="shared" ca="1" si="1072"/>
        <v>1000</v>
      </c>
      <c r="AN805" s="15">
        <f t="shared" ca="1" si="1072"/>
        <v>1000</v>
      </c>
      <c r="AO805" s="15">
        <f t="shared" ca="1" si="1072"/>
        <v>1000</v>
      </c>
      <c r="AP805" s="15">
        <f t="shared" ca="1" si="1072"/>
        <v>1000</v>
      </c>
      <c r="AQ805" s="15">
        <f t="shared" ca="1" si="1072"/>
        <v>1000</v>
      </c>
      <c r="AR805" s="15">
        <f t="shared" ca="1" si="1072"/>
        <v>1000</v>
      </c>
      <c r="AS805" s="15">
        <f t="shared" ca="1" si="1072"/>
        <v>1000</v>
      </c>
      <c r="AT805" s="15">
        <f t="shared" ca="1" si="1072"/>
        <v>1000</v>
      </c>
      <c r="AU805" s="15">
        <f t="shared" ca="1" si="1072"/>
        <v>1000</v>
      </c>
      <c r="AV805" s="15">
        <f t="shared" ca="1" si="1072"/>
        <v>1000</v>
      </c>
      <c r="AW805" s="15">
        <f t="shared" ca="1" si="1072"/>
        <v>1000</v>
      </c>
      <c r="AX805" s="15">
        <f t="shared" ca="1" si="1072"/>
        <v>1000</v>
      </c>
      <c r="AY805" s="15">
        <f t="shared" ca="1" si="1072"/>
        <v>1000</v>
      </c>
      <c r="AZ805" s="15">
        <f t="shared" ca="1" si="1072"/>
        <v>1000</v>
      </c>
      <c r="BA805" s="15">
        <f t="shared" ca="1" si="1072"/>
        <v>1000</v>
      </c>
      <c r="BB805" s="15">
        <f t="shared" ca="1" si="1072"/>
        <v>1000</v>
      </c>
      <c r="BC805" s="15">
        <f t="shared" ca="1" si="1072"/>
        <v>1000</v>
      </c>
      <c r="BD805" s="15">
        <f t="shared" ca="1" si="1072"/>
        <v>1000</v>
      </c>
      <c r="BE805" s="15">
        <f t="shared" ca="1" si="1072"/>
        <v>1000</v>
      </c>
      <c r="BF805" s="15">
        <f t="shared" ca="1" si="1072"/>
        <v>1000</v>
      </c>
      <c r="BG805" s="15">
        <f t="shared" ca="1" si="1072"/>
        <v>1000</v>
      </c>
      <c r="BH805" s="15">
        <f t="shared" ca="1" si="1072"/>
        <v>1000</v>
      </c>
      <c r="BI805" s="15">
        <f t="shared" ca="1" si="1072"/>
        <v>1000</v>
      </c>
      <c r="BJ805" s="15">
        <f t="shared" ca="1" si="1072"/>
        <v>1000</v>
      </c>
      <c r="BK805" s="15">
        <f t="shared" ca="1" si="1072"/>
        <v>1000</v>
      </c>
      <c r="BL805" s="15">
        <f t="shared" ca="1" si="1072"/>
        <v>1000</v>
      </c>
      <c r="BM805" s="15">
        <f t="shared" ca="1" si="1072"/>
        <v>1000</v>
      </c>
      <c r="BN805" s="15">
        <f t="shared" ca="1" si="1072"/>
        <v>1000</v>
      </c>
      <c r="BO805" s="15">
        <f t="shared" ca="1" si="1072"/>
        <v>1000</v>
      </c>
      <c r="BP805" s="15">
        <f t="shared" ca="1" si="1072"/>
        <v>1000</v>
      </c>
      <c r="BQ805" s="15">
        <f t="shared" ca="1" si="1072"/>
        <v>1000</v>
      </c>
      <c r="BR805" s="15">
        <f t="shared" ca="1" si="1072"/>
        <v>1000</v>
      </c>
      <c r="BS805" s="15">
        <f t="shared" ca="1" si="1072"/>
        <v>1000</v>
      </c>
      <c r="BT805" s="15">
        <f t="shared" ca="1" si="1072"/>
        <v>1000</v>
      </c>
      <c r="BU805" s="15">
        <f t="shared" ca="1" si="1072"/>
        <v>1000</v>
      </c>
      <c r="BV805" s="15">
        <f t="shared" ca="1" si="1072"/>
        <v>1000</v>
      </c>
      <c r="BW805" s="15">
        <f t="shared" ca="1" si="1072"/>
        <v>1000</v>
      </c>
      <c r="BX805" s="15">
        <f t="shared" ca="1" si="1072"/>
        <v>1000</v>
      </c>
      <c r="BY805" s="15">
        <f t="shared" ca="1" si="1072"/>
        <v>1000</v>
      </c>
      <c r="BZ805" s="15">
        <f t="shared" ca="1" si="1072"/>
        <v>1000</v>
      </c>
      <c r="CA805" s="15">
        <f t="shared" ca="1" si="1072"/>
        <v>1000</v>
      </c>
      <c r="CB805" s="15">
        <f t="shared" ca="1" si="1072"/>
        <v>1000</v>
      </c>
      <c r="CC805" s="15">
        <f t="shared" ca="1" si="1072"/>
        <v>1000</v>
      </c>
      <c r="CD805" s="15">
        <f t="shared" ca="1" si="1072"/>
        <v>1000</v>
      </c>
      <c r="CE805" s="15">
        <f t="shared" ca="1" si="1072"/>
        <v>1000</v>
      </c>
      <c r="CF805" s="15">
        <f t="shared" ref="CF805:DL805" ca="1" si="1073">CF797*CF810</f>
        <v>1000</v>
      </c>
      <c r="CG805" s="15">
        <f t="shared" ca="1" si="1073"/>
        <v>1000</v>
      </c>
      <c r="CH805" s="15">
        <f t="shared" ca="1" si="1073"/>
        <v>1000</v>
      </c>
      <c r="CI805" s="15">
        <f t="shared" ca="1" si="1073"/>
        <v>1000</v>
      </c>
      <c r="CJ805" s="15">
        <f t="shared" ca="1" si="1073"/>
        <v>1000</v>
      </c>
      <c r="CK805" s="15">
        <f t="shared" ca="1" si="1073"/>
        <v>1000</v>
      </c>
      <c r="CL805" s="15">
        <f t="shared" ca="1" si="1073"/>
        <v>1000</v>
      </c>
      <c r="CM805" s="15" t="e">
        <f t="shared" ca="1" si="1073"/>
        <v>#N/A</v>
      </c>
      <c r="CN805" s="15" t="e">
        <f t="shared" ca="1" si="1073"/>
        <v>#N/A</v>
      </c>
      <c r="CO805" s="15" t="e">
        <f t="shared" ca="1" si="1073"/>
        <v>#N/A</v>
      </c>
      <c r="CP805" s="15" t="e">
        <f t="shared" ca="1" si="1073"/>
        <v>#N/A</v>
      </c>
      <c r="CQ805" s="15" t="e">
        <f t="shared" ca="1" si="1073"/>
        <v>#N/A</v>
      </c>
      <c r="CR805" s="15" t="e">
        <f t="shared" ca="1" si="1073"/>
        <v>#N/A</v>
      </c>
      <c r="CS805" s="15" t="e">
        <f t="shared" ca="1" si="1073"/>
        <v>#N/A</v>
      </c>
      <c r="CT805" s="15" t="e">
        <f t="shared" ca="1" si="1073"/>
        <v>#N/A</v>
      </c>
      <c r="CU805" s="15" t="e">
        <f t="shared" ca="1" si="1073"/>
        <v>#N/A</v>
      </c>
      <c r="CV805" s="15" t="e">
        <f t="shared" ca="1" si="1073"/>
        <v>#N/A</v>
      </c>
      <c r="CW805" s="15" t="e">
        <f t="shared" ca="1" si="1073"/>
        <v>#N/A</v>
      </c>
      <c r="CX805" s="15" t="e">
        <f t="shared" ca="1" si="1073"/>
        <v>#N/A</v>
      </c>
      <c r="CY805" s="15" t="e">
        <f t="shared" ca="1" si="1073"/>
        <v>#N/A</v>
      </c>
      <c r="CZ805" s="15" t="e">
        <f t="shared" ca="1" si="1073"/>
        <v>#N/A</v>
      </c>
      <c r="DA805" s="15" t="e">
        <f t="shared" ca="1" si="1073"/>
        <v>#N/A</v>
      </c>
      <c r="DB805" s="15" t="e">
        <f t="shared" ca="1" si="1073"/>
        <v>#N/A</v>
      </c>
      <c r="DC805" s="15" t="e">
        <f t="shared" ca="1" si="1073"/>
        <v>#N/A</v>
      </c>
      <c r="DD805" s="15" t="e">
        <f t="shared" ca="1" si="1073"/>
        <v>#N/A</v>
      </c>
      <c r="DE805" s="15" t="e">
        <f t="shared" ca="1" si="1073"/>
        <v>#N/A</v>
      </c>
      <c r="DF805" s="15" t="e">
        <f t="shared" ca="1" si="1073"/>
        <v>#N/A</v>
      </c>
      <c r="DG805" s="15" t="e">
        <f t="shared" ca="1" si="1073"/>
        <v>#N/A</v>
      </c>
      <c r="DH805" s="15" t="e">
        <f t="shared" ca="1" si="1073"/>
        <v>#N/A</v>
      </c>
      <c r="DI805" s="15" t="e">
        <f t="shared" ca="1" si="1073"/>
        <v>#N/A</v>
      </c>
      <c r="DJ805" s="15" t="e">
        <f t="shared" ca="1" si="1073"/>
        <v>#N/A</v>
      </c>
      <c r="DK805" s="15" t="e">
        <f t="shared" ca="1" si="1073"/>
        <v>#N/A</v>
      </c>
      <c r="DL805" s="15" t="e">
        <f t="shared" ca="1" si="1073"/>
        <v>#N/A</v>
      </c>
    </row>
    <row r="806" spans="4:116" x14ac:dyDescent="0.4">
      <c r="D806" t="s">
        <v>817</v>
      </c>
      <c r="E806" s="8" t="str">
        <f t="shared" si="1070"/>
        <v>806 LISTSALE-PV</v>
      </c>
      <c r="G806" s="145" t="s">
        <v>520</v>
      </c>
      <c r="H806" s="31"/>
      <c r="I806" s="73"/>
      <c r="J806" s="73"/>
      <c r="K806" s="17">
        <f t="shared" ca="1" si="1071"/>
        <v>12000</v>
      </c>
      <c r="L806" s="17">
        <f t="shared" ca="1" si="1071"/>
        <v>12000</v>
      </c>
      <c r="M806" s="17">
        <f t="shared" ca="1" si="1071"/>
        <v>12000</v>
      </c>
      <c r="N806" s="17">
        <f t="shared" ca="1" si="1071"/>
        <v>12000</v>
      </c>
      <c r="O806" s="17">
        <f t="shared" ca="1" si="1071"/>
        <v>12000</v>
      </c>
      <c r="P806" s="17">
        <f t="shared" ca="1" si="1071"/>
        <v>12000</v>
      </c>
      <c r="R806" s="33"/>
      <c r="S806" s="15">
        <f ca="1">S798*S810</f>
        <v>1000</v>
      </c>
      <c r="T806" s="15">
        <f t="shared" ref="T806:CE806" ca="1" si="1074">T798*T810</f>
        <v>1000</v>
      </c>
      <c r="U806" s="15">
        <f t="shared" ca="1" si="1074"/>
        <v>1000</v>
      </c>
      <c r="V806" s="15">
        <f t="shared" ca="1" si="1074"/>
        <v>1000</v>
      </c>
      <c r="W806" s="15">
        <f t="shared" ca="1" si="1074"/>
        <v>1000</v>
      </c>
      <c r="X806" s="15">
        <f t="shared" ca="1" si="1074"/>
        <v>1000</v>
      </c>
      <c r="Y806" s="15">
        <f t="shared" ca="1" si="1074"/>
        <v>1000</v>
      </c>
      <c r="Z806" s="15">
        <f t="shared" ca="1" si="1074"/>
        <v>1000</v>
      </c>
      <c r="AA806" s="15">
        <f t="shared" ca="1" si="1074"/>
        <v>1000</v>
      </c>
      <c r="AB806" s="15">
        <f t="shared" ca="1" si="1074"/>
        <v>1000</v>
      </c>
      <c r="AC806" s="15">
        <f t="shared" ca="1" si="1074"/>
        <v>1000</v>
      </c>
      <c r="AD806" s="15">
        <f t="shared" ca="1" si="1074"/>
        <v>1000</v>
      </c>
      <c r="AE806" s="15">
        <f t="shared" ca="1" si="1074"/>
        <v>1000</v>
      </c>
      <c r="AF806" s="15">
        <f t="shared" ca="1" si="1074"/>
        <v>1000</v>
      </c>
      <c r="AG806" s="15">
        <f t="shared" ca="1" si="1074"/>
        <v>1000</v>
      </c>
      <c r="AH806" s="15">
        <f t="shared" ca="1" si="1074"/>
        <v>1000</v>
      </c>
      <c r="AI806" s="15">
        <f t="shared" ca="1" si="1074"/>
        <v>1000</v>
      </c>
      <c r="AJ806" s="15">
        <f t="shared" ca="1" si="1074"/>
        <v>1000</v>
      </c>
      <c r="AK806" s="15">
        <f t="shared" ca="1" si="1074"/>
        <v>1000</v>
      </c>
      <c r="AL806" s="15">
        <f t="shared" ca="1" si="1074"/>
        <v>1000</v>
      </c>
      <c r="AM806" s="15">
        <f t="shared" ca="1" si="1074"/>
        <v>1000</v>
      </c>
      <c r="AN806" s="15">
        <f t="shared" ca="1" si="1074"/>
        <v>1000</v>
      </c>
      <c r="AO806" s="15">
        <f t="shared" ca="1" si="1074"/>
        <v>1000</v>
      </c>
      <c r="AP806" s="15">
        <f t="shared" ca="1" si="1074"/>
        <v>1000</v>
      </c>
      <c r="AQ806" s="15">
        <f t="shared" ca="1" si="1074"/>
        <v>1000</v>
      </c>
      <c r="AR806" s="15">
        <f t="shared" ca="1" si="1074"/>
        <v>1000</v>
      </c>
      <c r="AS806" s="15">
        <f t="shared" ca="1" si="1074"/>
        <v>1000</v>
      </c>
      <c r="AT806" s="15">
        <f t="shared" ca="1" si="1074"/>
        <v>1000</v>
      </c>
      <c r="AU806" s="15">
        <f t="shared" ca="1" si="1074"/>
        <v>1000</v>
      </c>
      <c r="AV806" s="15">
        <f t="shared" ca="1" si="1074"/>
        <v>1000</v>
      </c>
      <c r="AW806" s="15">
        <f t="shared" ca="1" si="1074"/>
        <v>1000</v>
      </c>
      <c r="AX806" s="15">
        <f t="shared" ca="1" si="1074"/>
        <v>1000</v>
      </c>
      <c r="AY806" s="15">
        <f t="shared" ca="1" si="1074"/>
        <v>1000</v>
      </c>
      <c r="AZ806" s="15">
        <f t="shared" ca="1" si="1074"/>
        <v>1000</v>
      </c>
      <c r="BA806" s="15">
        <f t="shared" ca="1" si="1074"/>
        <v>1000</v>
      </c>
      <c r="BB806" s="15">
        <f t="shared" ca="1" si="1074"/>
        <v>1000</v>
      </c>
      <c r="BC806" s="15">
        <f t="shared" ca="1" si="1074"/>
        <v>1000</v>
      </c>
      <c r="BD806" s="15">
        <f t="shared" ca="1" si="1074"/>
        <v>1000</v>
      </c>
      <c r="BE806" s="15">
        <f t="shared" ca="1" si="1074"/>
        <v>1000</v>
      </c>
      <c r="BF806" s="15">
        <f t="shared" ca="1" si="1074"/>
        <v>1000</v>
      </c>
      <c r="BG806" s="15">
        <f t="shared" ca="1" si="1074"/>
        <v>1000</v>
      </c>
      <c r="BH806" s="15">
        <f t="shared" ca="1" si="1074"/>
        <v>1000</v>
      </c>
      <c r="BI806" s="15">
        <f t="shared" ca="1" si="1074"/>
        <v>1000</v>
      </c>
      <c r="BJ806" s="15">
        <f t="shared" ca="1" si="1074"/>
        <v>1000</v>
      </c>
      <c r="BK806" s="15">
        <f t="shared" ca="1" si="1074"/>
        <v>1000</v>
      </c>
      <c r="BL806" s="15">
        <f t="shared" ca="1" si="1074"/>
        <v>1000</v>
      </c>
      <c r="BM806" s="15">
        <f t="shared" ca="1" si="1074"/>
        <v>1000</v>
      </c>
      <c r="BN806" s="15">
        <f t="shared" ca="1" si="1074"/>
        <v>1000</v>
      </c>
      <c r="BO806" s="15">
        <f t="shared" ca="1" si="1074"/>
        <v>1000</v>
      </c>
      <c r="BP806" s="15">
        <f t="shared" ca="1" si="1074"/>
        <v>1000</v>
      </c>
      <c r="BQ806" s="15">
        <f t="shared" ca="1" si="1074"/>
        <v>1000</v>
      </c>
      <c r="BR806" s="15">
        <f t="shared" ca="1" si="1074"/>
        <v>1000</v>
      </c>
      <c r="BS806" s="15">
        <f t="shared" ca="1" si="1074"/>
        <v>1000</v>
      </c>
      <c r="BT806" s="15">
        <f t="shared" ca="1" si="1074"/>
        <v>1000</v>
      </c>
      <c r="BU806" s="15">
        <f t="shared" ca="1" si="1074"/>
        <v>1000</v>
      </c>
      <c r="BV806" s="15">
        <f t="shared" ca="1" si="1074"/>
        <v>1000</v>
      </c>
      <c r="BW806" s="15">
        <f t="shared" ca="1" si="1074"/>
        <v>1000</v>
      </c>
      <c r="BX806" s="15">
        <f t="shared" ca="1" si="1074"/>
        <v>1000</v>
      </c>
      <c r="BY806" s="15">
        <f t="shared" ca="1" si="1074"/>
        <v>1000</v>
      </c>
      <c r="BZ806" s="15">
        <f t="shared" ca="1" si="1074"/>
        <v>1000</v>
      </c>
      <c r="CA806" s="15">
        <f t="shared" ca="1" si="1074"/>
        <v>1000</v>
      </c>
      <c r="CB806" s="15">
        <f t="shared" ca="1" si="1074"/>
        <v>1000</v>
      </c>
      <c r="CC806" s="15">
        <f t="shared" ca="1" si="1074"/>
        <v>1000</v>
      </c>
      <c r="CD806" s="15">
        <f t="shared" ca="1" si="1074"/>
        <v>1000</v>
      </c>
      <c r="CE806" s="15">
        <f t="shared" ca="1" si="1074"/>
        <v>1000</v>
      </c>
      <c r="CF806" s="15">
        <f t="shared" ref="CF806:DL806" ca="1" si="1075">CF798*CF810</f>
        <v>1000</v>
      </c>
      <c r="CG806" s="15">
        <f t="shared" ca="1" si="1075"/>
        <v>1000</v>
      </c>
      <c r="CH806" s="15">
        <f t="shared" ca="1" si="1075"/>
        <v>1000</v>
      </c>
      <c r="CI806" s="15">
        <f t="shared" ca="1" si="1075"/>
        <v>1000</v>
      </c>
      <c r="CJ806" s="15">
        <f t="shared" ca="1" si="1075"/>
        <v>1000</v>
      </c>
      <c r="CK806" s="15">
        <f t="shared" ca="1" si="1075"/>
        <v>1000</v>
      </c>
      <c r="CL806" s="15">
        <f t="shared" ca="1" si="1075"/>
        <v>1000</v>
      </c>
      <c r="CM806" s="15" t="e">
        <f t="shared" ca="1" si="1075"/>
        <v>#N/A</v>
      </c>
      <c r="CN806" s="15" t="e">
        <f t="shared" ca="1" si="1075"/>
        <v>#N/A</v>
      </c>
      <c r="CO806" s="15" t="e">
        <f t="shared" ca="1" si="1075"/>
        <v>#N/A</v>
      </c>
      <c r="CP806" s="15" t="e">
        <f t="shared" ca="1" si="1075"/>
        <v>#N/A</v>
      </c>
      <c r="CQ806" s="15" t="e">
        <f t="shared" ca="1" si="1075"/>
        <v>#N/A</v>
      </c>
      <c r="CR806" s="15" t="e">
        <f t="shared" ca="1" si="1075"/>
        <v>#N/A</v>
      </c>
      <c r="CS806" s="15" t="e">
        <f t="shared" ca="1" si="1075"/>
        <v>#N/A</v>
      </c>
      <c r="CT806" s="15" t="e">
        <f t="shared" ca="1" si="1075"/>
        <v>#N/A</v>
      </c>
      <c r="CU806" s="15" t="e">
        <f t="shared" ca="1" si="1075"/>
        <v>#N/A</v>
      </c>
      <c r="CV806" s="15" t="e">
        <f t="shared" ca="1" si="1075"/>
        <v>#N/A</v>
      </c>
      <c r="CW806" s="15" t="e">
        <f t="shared" ca="1" si="1075"/>
        <v>#N/A</v>
      </c>
      <c r="CX806" s="15" t="e">
        <f t="shared" ca="1" si="1075"/>
        <v>#N/A</v>
      </c>
      <c r="CY806" s="15" t="e">
        <f t="shared" ca="1" si="1075"/>
        <v>#N/A</v>
      </c>
      <c r="CZ806" s="15" t="e">
        <f t="shared" ca="1" si="1075"/>
        <v>#N/A</v>
      </c>
      <c r="DA806" s="15" t="e">
        <f t="shared" ca="1" si="1075"/>
        <v>#N/A</v>
      </c>
      <c r="DB806" s="15" t="e">
        <f t="shared" ca="1" si="1075"/>
        <v>#N/A</v>
      </c>
      <c r="DC806" s="15" t="e">
        <f t="shared" ca="1" si="1075"/>
        <v>#N/A</v>
      </c>
      <c r="DD806" s="15" t="e">
        <f t="shared" ca="1" si="1075"/>
        <v>#N/A</v>
      </c>
      <c r="DE806" s="15" t="e">
        <f t="shared" ca="1" si="1075"/>
        <v>#N/A</v>
      </c>
      <c r="DF806" s="15" t="e">
        <f t="shared" ca="1" si="1075"/>
        <v>#N/A</v>
      </c>
      <c r="DG806" s="15" t="e">
        <f t="shared" ca="1" si="1075"/>
        <v>#N/A</v>
      </c>
      <c r="DH806" s="15" t="e">
        <f t="shared" ca="1" si="1075"/>
        <v>#N/A</v>
      </c>
      <c r="DI806" s="15" t="e">
        <f t="shared" ca="1" si="1075"/>
        <v>#N/A</v>
      </c>
      <c r="DJ806" s="15" t="e">
        <f t="shared" ca="1" si="1075"/>
        <v>#N/A</v>
      </c>
      <c r="DK806" s="15" t="e">
        <f t="shared" ca="1" si="1075"/>
        <v>#N/A</v>
      </c>
      <c r="DL806" s="15" t="e">
        <f t="shared" ca="1" si="1075"/>
        <v>#N/A</v>
      </c>
    </row>
    <row r="807" spans="4:116" x14ac:dyDescent="0.4">
      <c r="D807" t="s">
        <v>817</v>
      </c>
      <c r="E807" s="8" t="str">
        <f t="shared" si="1070"/>
        <v>807 LISTSALE-PV</v>
      </c>
      <c r="G807" s="145" t="s">
        <v>806</v>
      </c>
      <c r="H807" s="31"/>
      <c r="I807" s="73"/>
      <c r="J807" s="73"/>
      <c r="K807" s="17">
        <f t="shared" ca="1" si="1071"/>
        <v>6000</v>
      </c>
      <c r="L807" s="17">
        <f t="shared" ca="1" si="1071"/>
        <v>6000</v>
      </c>
      <c r="M807" s="17">
        <f t="shared" ca="1" si="1071"/>
        <v>6000</v>
      </c>
      <c r="N807" s="17">
        <f t="shared" ca="1" si="1071"/>
        <v>6000</v>
      </c>
      <c r="O807" s="17">
        <f t="shared" ca="1" si="1071"/>
        <v>6000</v>
      </c>
      <c r="P807" s="17">
        <f t="shared" ca="1" si="1071"/>
        <v>6000</v>
      </c>
      <c r="R807" s="33"/>
      <c r="S807" s="15">
        <f ca="1">S799*S810</f>
        <v>500</v>
      </c>
      <c r="T807" s="15">
        <f t="shared" ref="T807:CE807" ca="1" si="1076">T799*T810</f>
        <v>500</v>
      </c>
      <c r="U807" s="15">
        <f t="shared" ca="1" si="1076"/>
        <v>500</v>
      </c>
      <c r="V807" s="15">
        <f t="shared" ca="1" si="1076"/>
        <v>500</v>
      </c>
      <c r="W807" s="15">
        <f t="shared" ca="1" si="1076"/>
        <v>500</v>
      </c>
      <c r="X807" s="15">
        <f t="shared" ca="1" si="1076"/>
        <v>500</v>
      </c>
      <c r="Y807" s="15">
        <f t="shared" ca="1" si="1076"/>
        <v>500</v>
      </c>
      <c r="Z807" s="15">
        <f t="shared" ca="1" si="1076"/>
        <v>500</v>
      </c>
      <c r="AA807" s="15">
        <f t="shared" ca="1" si="1076"/>
        <v>500</v>
      </c>
      <c r="AB807" s="15">
        <f t="shared" ca="1" si="1076"/>
        <v>500</v>
      </c>
      <c r="AC807" s="15">
        <f t="shared" ca="1" si="1076"/>
        <v>500</v>
      </c>
      <c r="AD807" s="15">
        <f t="shared" ca="1" si="1076"/>
        <v>500</v>
      </c>
      <c r="AE807" s="15">
        <f t="shared" ca="1" si="1076"/>
        <v>500</v>
      </c>
      <c r="AF807" s="15">
        <f t="shared" ca="1" si="1076"/>
        <v>500</v>
      </c>
      <c r="AG807" s="15">
        <f t="shared" ca="1" si="1076"/>
        <v>500</v>
      </c>
      <c r="AH807" s="15">
        <f t="shared" ca="1" si="1076"/>
        <v>500</v>
      </c>
      <c r="AI807" s="15">
        <f t="shared" ca="1" si="1076"/>
        <v>500</v>
      </c>
      <c r="AJ807" s="15">
        <f t="shared" ca="1" si="1076"/>
        <v>500</v>
      </c>
      <c r="AK807" s="15">
        <f t="shared" ca="1" si="1076"/>
        <v>500</v>
      </c>
      <c r="AL807" s="15">
        <f t="shared" ca="1" si="1076"/>
        <v>500</v>
      </c>
      <c r="AM807" s="15">
        <f t="shared" ca="1" si="1076"/>
        <v>500</v>
      </c>
      <c r="AN807" s="15">
        <f t="shared" ca="1" si="1076"/>
        <v>500</v>
      </c>
      <c r="AO807" s="15">
        <f t="shared" ca="1" si="1076"/>
        <v>500</v>
      </c>
      <c r="AP807" s="15">
        <f t="shared" ca="1" si="1076"/>
        <v>500</v>
      </c>
      <c r="AQ807" s="15">
        <f t="shared" ca="1" si="1076"/>
        <v>500</v>
      </c>
      <c r="AR807" s="15">
        <f t="shared" ca="1" si="1076"/>
        <v>500</v>
      </c>
      <c r="AS807" s="15">
        <f t="shared" ca="1" si="1076"/>
        <v>500</v>
      </c>
      <c r="AT807" s="15">
        <f t="shared" ca="1" si="1076"/>
        <v>500</v>
      </c>
      <c r="AU807" s="15">
        <f t="shared" ca="1" si="1076"/>
        <v>500</v>
      </c>
      <c r="AV807" s="15">
        <f t="shared" ca="1" si="1076"/>
        <v>500</v>
      </c>
      <c r="AW807" s="15">
        <f t="shared" ca="1" si="1076"/>
        <v>500</v>
      </c>
      <c r="AX807" s="15">
        <f t="shared" ca="1" si="1076"/>
        <v>500</v>
      </c>
      <c r="AY807" s="15">
        <f t="shared" ca="1" si="1076"/>
        <v>500</v>
      </c>
      <c r="AZ807" s="15">
        <f t="shared" ca="1" si="1076"/>
        <v>500</v>
      </c>
      <c r="BA807" s="15">
        <f t="shared" ca="1" si="1076"/>
        <v>500</v>
      </c>
      <c r="BB807" s="15">
        <f t="shared" ca="1" si="1076"/>
        <v>500</v>
      </c>
      <c r="BC807" s="15">
        <f t="shared" ca="1" si="1076"/>
        <v>500</v>
      </c>
      <c r="BD807" s="15">
        <f t="shared" ca="1" si="1076"/>
        <v>500</v>
      </c>
      <c r="BE807" s="15">
        <f t="shared" ca="1" si="1076"/>
        <v>500</v>
      </c>
      <c r="BF807" s="15">
        <f t="shared" ca="1" si="1076"/>
        <v>500</v>
      </c>
      <c r="BG807" s="15">
        <f t="shared" ca="1" si="1076"/>
        <v>500</v>
      </c>
      <c r="BH807" s="15">
        <f t="shared" ca="1" si="1076"/>
        <v>500</v>
      </c>
      <c r="BI807" s="15">
        <f t="shared" ca="1" si="1076"/>
        <v>500</v>
      </c>
      <c r="BJ807" s="15">
        <f t="shared" ca="1" si="1076"/>
        <v>500</v>
      </c>
      <c r="BK807" s="15">
        <f t="shared" ca="1" si="1076"/>
        <v>500</v>
      </c>
      <c r="BL807" s="15">
        <f t="shared" ca="1" si="1076"/>
        <v>500</v>
      </c>
      <c r="BM807" s="15">
        <f t="shared" ca="1" si="1076"/>
        <v>500</v>
      </c>
      <c r="BN807" s="15">
        <f t="shared" ca="1" si="1076"/>
        <v>500</v>
      </c>
      <c r="BO807" s="15">
        <f t="shared" ca="1" si="1076"/>
        <v>500</v>
      </c>
      <c r="BP807" s="15">
        <f t="shared" ca="1" si="1076"/>
        <v>500</v>
      </c>
      <c r="BQ807" s="15">
        <f t="shared" ca="1" si="1076"/>
        <v>500</v>
      </c>
      <c r="BR807" s="15">
        <f t="shared" ca="1" si="1076"/>
        <v>500</v>
      </c>
      <c r="BS807" s="15">
        <f t="shared" ca="1" si="1076"/>
        <v>500</v>
      </c>
      <c r="BT807" s="15">
        <f t="shared" ca="1" si="1076"/>
        <v>500</v>
      </c>
      <c r="BU807" s="15">
        <f t="shared" ca="1" si="1076"/>
        <v>500</v>
      </c>
      <c r="BV807" s="15">
        <f t="shared" ca="1" si="1076"/>
        <v>500</v>
      </c>
      <c r="BW807" s="15">
        <f t="shared" ca="1" si="1076"/>
        <v>500</v>
      </c>
      <c r="BX807" s="15">
        <f t="shared" ca="1" si="1076"/>
        <v>500</v>
      </c>
      <c r="BY807" s="15">
        <f t="shared" ca="1" si="1076"/>
        <v>500</v>
      </c>
      <c r="BZ807" s="15">
        <f t="shared" ca="1" si="1076"/>
        <v>500</v>
      </c>
      <c r="CA807" s="15">
        <f t="shared" ca="1" si="1076"/>
        <v>500</v>
      </c>
      <c r="CB807" s="15">
        <f t="shared" ca="1" si="1076"/>
        <v>500</v>
      </c>
      <c r="CC807" s="15">
        <f t="shared" ca="1" si="1076"/>
        <v>500</v>
      </c>
      <c r="CD807" s="15">
        <f t="shared" ca="1" si="1076"/>
        <v>500</v>
      </c>
      <c r="CE807" s="15">
        <f t="shared" ca="1" si="1076"/>
        <v>500</v>
      </c>
      <c r="CF807" s="15">
        <f t="shared" ref="CF807:DL807" ca="1" si="1077">CF799*CF810</f>
        <v>500</v>
      </c>
      <c r="CG807" s="15">
        <f t="shared" ca="1" si="1077"/>
        <v>500</v>
      </c>
      <c r="CH807" s="15">
        <f t="shared" ca="1" si="1077"/>
        <v>500</v>
      </c>
      <c r="CI807" s="15">
        <f t="shared" ca="1" si="1077"/>
        <v>500</v>
      </c>
      <c r="CJ807" s="15">
        <f t="shared" ca="1" si="1077"/>
        <v>500</v>
      </c>
      <c r="CK807" s="15">
        <f t="shared" ca="1" si="1077"/>
        <v>500</v>
      </c>
      <c r="CL807" s="15">
        <f t="shared" ca="1" si="1077"/>
        <v>500</v>
      </c>
      <c r="CM807" s="15" t="e">
        <f t="shared" ca="1" si="1077"/>
        <v>#N/A</v>
      </c>
      <c r="CN807" s="15" t="e">
        <f t="shared" ca="1" si="1077"/>
        <v>#N/A</v>
      </c>
      <c r="CO807" s="15" t="e">
        <f t="shared" ca="1" si="1077"/>
        <v>#N/A</v>
      </c>
      <c r="CP807" s="15" t="e">
        <f t="shared" ca="1" si="1077"/>
        <v>#N/A</v>
      </c>
      <c r="CQ807" s="15" t="e">
        <f t="shared" ca="1" si="1077"/>
        <v>#N/A</v>
      </c>
      <c r="CR807" s="15" t="e">
        <f t="shared" ca="1" si="1077"/>
        <v>#N/A</v>
      </c>
      <c r="CS807" s="15" t="e">
        <f t="shared" ca="1" si="1077"/>
        <v>#N/A</v>
      </c>
      <c r="CT807" s="15" t="e">
        <f t="shared" ca="1" si="1077"/>
        <v>#N/A</v>
      </c>
      <c r="CU807" s="15" t="e">
        <f t="shared" ca="1" si="1077"/>
        <v>#N/A</v>
      </c>
      <c r="CV807" s="15" t="e">
        <f t="shared" ca="1" si="1077"/>
        <v>#N/A</v>
      </c>
      <c r="CW807" s="15" t="e">
        <f t="shared" ca="1" si="1077"/>
        <v>#N/A</v>
      </c>
      <c r="CX807" s="15" t="e">
        <f t="shared" ca="1" si="1077"/>
        <v>#N/A</v>
      </c>
      <c r="CY807" s="15" t="e">
        <f t="shared" ca="1" si="1077"/>
        <v>#N/A</v>
      </c>
      <c r="CZ807" s="15" t="e">
        <f t="shared" ca="1" si="1077"/>
        <v>#N/A</v>
      </c>
      <c r="DA807" s="15" t="e">
        <f t="shared" ca="1" si="1077"/>
        <v>#N/A</v>
      </c>
      <c r="DB807" s="15" t="e">
        <f t="shared" ca="1" si="1077"/>
        <v>#N/A</v>
      </c>
      <c r="DC807" s="15" t="e">
        <f t="shared" ca="1" si="1077"/>
        <v>#N/A</v>
      </c>
      <c r="DD807" s="15" t="e">
        <f t="shared" ca="1" si="1077"/>
        <v>#N/A</v>
      </c>
      <c r="DE807" s="15" t="e">
        <f t="shared" ca="1" si="1077"/>
        <v>#N/A</v>
      </c>
      <c r="DF807" s="15" t="e">
        <f t="shared" ca="1" si="1077"/>
        <v>#N/A</v>
      </c>
      <c r="DG807" s="15" t="e">
        <f t="shared" ca="1" si="1077"/>
        <v>#N/A</v>
      </c>
      <c r="DH807" s="15" t="e">
        <f t="shared" ca="1" si="1077"/>
        <v>#N/A</v>
      </c>
      <c r="DI807" s="15" t="e">
        <f t="shared" ca="1" si="1077"/>
        <v>#N/A</v>
      </c>
      <c r="DJ807" s="15" t="e">
        <f t="shared" ca="1" si="1077"/>
        <v>#N/A</v>
      </c>
      <c r="DK807" s="15" t="e">
        <f t="shared" ca="1" si="1077"/>
        <v>#N/A</v>
      </c>
      <c r="DL807" s="15" t="e">
        <f t="shared" ca="1" si="1077"/>
        <v>#N/A</v>
      </c>
    </row>
    <row r="808" spans="4:116" x14ac:dyDescent="0.4">
      <c r="D808" t="s">
        <v>817</v>
      </c>
      <c r="E808" s="8" t="str">
        <f t="shared" si="1070"/>
        <v>808 LISTSALE-PV</v>
      </c>
      <c r="G808" s="145" t="s">
        <v>807</v>
      </c>
      <c r="H808" s="31"/>
      <c r="I808" s="73"/>
      <c r="J808" s="73"/>
      <c r="K808" s="17">
        <f t="shared" ca="1" si="1071"/>
        <v>18000</v>
      </c>
      <c r="L808" s="17">
        <f t="shared" ca="1" si="1071"/>
        <v>18000</v>
      </c>
      <c r="M808" s="17">
        <f t="shared" ca="1" si="1071"/>
        <v>18000</v>
      </c>
      <c r="N808" s="17">
        <f t="shared" ca="1" si="1071"/>
        <v>18000</v>
      </c>
      <c r="O808" s="17">
        <f t="shared" ca="1" si="1071"/>
        <v>18000</v>
      </c>
      <c r="P808" s="17">
        <f t="shared" ca="1" si="1071"/>
        <v>18000</v>
      </c>
      <c r="R808" s="33"/>
      <c r="S808" s="15">
        <f ca="1">S800*S810</f>
        <v>1500</v>
      </c>
      <c r="T808" s="15">
        <f t="shared" ref="T808:CE808" ca="1" si="1078">T800*T810</f>
        <v>1500</v>
      </c>
      <c r="U808" s="15">
        <f t="shared" ca="1" si="1078"/>
        <v>1500</v>
      </c>
      <c r="V808" s="15">
        <f t="shared" ca="1" si="1078"/>
        <v>1500</v>
      </c>
      <c r="W808" s="15">
        <f t="shared" ca="1" si="1078"/>
        <v>1500</v>
      </c>
      <c r="X808" s="15">
        <f t="shared" ca="1" si="1078"/>
        <v>1500</v>
      </c>
      <c r="Y808" s="15">
        <f t="shared" ca="1" si="1078"/>
        <v>1500</v>
      </c>
      <c r="Z808" s="15">
        <f t="shared" ca="1" si="1078"/>
        <v>1500</v>
      </c>
      <c r="AA808" s="15">
        <f t="shared" ca="1" si="1078"/>
        <v>1500</v>
      </c>
      <c r="AB808" s="15">
        <f t="shared" ca="1" si="1078"/>
        <v>1500</v>
      </c>
      <c r="AC808" s="15">
        <f t="shared" ca="1" si="1078"/>
        <v>1500</v>
      </c>
      <c r="AD808" s="15">
        <f t="shared" ca="1" si="1078"/>
        <v>1500</v>
      </c>
      <c r="AE808" s="15">
        <f t="shared" ca="1" si="1078"/>
        <v>1500</v>
      </c>
      <c r="AF808" s="15">
        <f t="shared" ca="1" si="1078"/>
        <v>1500</v>
      </c>
      <c r="AG808" s="15">
        <f t="shared" ca="1" si="1078"/>
        <v>1500</v>
      </c>
      <c r="AH808" s="15">
        <f t="shared" ca="1" si="1078"/>
        <v>1500</v>
      </c>
      <c r="AI808" s="15">
        <f t="shared" ca="1" si="1078"/>
        <v>1500</v>
      </c>
      <c r="AJ808" s="15">
        <f t="shared" ca="1" si="1078"/>
        <v>1500</v>
      </c>
      <c r="AK808" s="15">
        <f t="shared" ca="1" si="1078"/>
        <v>1500</v>
      </c>
      <c r="AL808" s="15">
        <f t="shared" ca="1" si="1078"/>
        <v>1500</v>
      </c>
      <c r="AM808" s="15">
        <f t="shared" ca="1" si="1078"/>
        <v>1500</v>
      </c>
      <c r="AN808" s="15">
        <f t="shared" ca="1" si="1078"/>
        <v>1500</v>
      </c>
      <c r="AO808" s="15">
        <f t="shared" ca="1" si="1078"/>
        <v>1500</v>
      </c>
      <c r="AP808" s="15">
        <f t="shared" ca="1" si="1078"/>
        <v>1500</v>
      </c>
      <c r="AQ808" s="15">
        <f t="shared" ca="1" si="1078"/>
        <v>1500</v>
      </c>
      <c r="AR808" s="15">
        <f t="shared" ca="1" si="1078"/>
        <v>1500</v>
      </c>
      <c r="AS808" s="15">
        <f t="shared" ca="1" si="1078"/>
        <v>1500</v>
      </c>
      <c r="AT808" s="15">
        <f t="shared" ca="1" si="1078"/>
        <v>1500</v>
      </c>
      <c r="AU808" s="15">
        <f t="shared" ca="1" si="1078"/>
        <v>1500</v>
      </c>
      <c r="AV808" s="15">
        <f t="shared" ca="1" si="1078"/>
        <v>1500</v>
      </c>
      <c r="AW808" s="15">
        <f t="shared" ca="1" si="1078"/>
        <v>1500</v>
      </c>
      <c r="AX808" s="15">
        <f t="shared" ca="1" si="1078"/>
        <v>1500</v>
      </c>
      <c r="AY808" s="15">
        <f t="shared" ca="1" si="1078"/>
        <v>1500</v>
      </c>
      <c r="AZ808" s="15">
        <f t="shared" ca="1" si="1078"/>
        <v>1500</v>
      </c>
      <c r="BA808" s="15">
        <f t="shared" ca="1" si="1078"/>
        <v>1500</v>
      </c>
      <c r="BB808" s="15">
        <f t="shared" ca="1" si="1078"/>
        <v>1500</v>
      </c>
      <c r="BC808" s="15">
        <f t="shared" ca="1" si="1078"/>
        <v>1500</v>
      </c>
      <c r="BD808" s="15">
        <f t="shared" ca="1" si="1078"/>
        <v>1500</v>
      </c>
      <c r="BE808" s="15">
        <f t="shared" ca="1" si="1078"/>
        <v>1500</v>
      </c>
      <c r="BF808" s="15">
        <f t="shared" ca="1" si="1078"/>
        <v>1500</v>
      </c>
      <c r="BG808" s="15">
        <f t="shared" ca="1" si="1078"/>
        <v>1500</v>
      </c>
      <c r="BH808" s="15">
        <f t="shared" ca="1" si="1078"/>
        <v>1500</v>
      </c>
      <c r="BI808" s="15">
        <f t="shared" ca="1" si="1078"/>
        <v>1500</v>
      </c>
      <c r="BJ808" s="15">
        <f t="shared" ca="1" si="1078"/>
        <v>1500</v>
      </c>
      <c r="BK808" s="15">
        <f t="shared" ca="1" si="1078"/>
        <v>1500</v>
      </c>
      <c r="BL808" s="15">
        <f t="shared" ca="1" si="1078"/>
        <v>1500</v>
      </c>
      <c r="BM808" s="15">
        <f t="shared" ca="1" si="1078"/>
        <v>1500</v>
      </c>
      <c r="BN808" s="15">
        <f t="shared" ca="1" si="1078"/>
        <v>1500</v>
      </c>
      <c r="BO808" s="15">
        <f t="shared" ca="1" si="1078"/>
        <v>1500</v>
      </c>
      <c r="BP808" s="15">
        <f t="shared" ca="1" si="1078"/>
        <v>1500</v>
      </c>
      <c r="BQ808" s="15">
        <f t="shared" ca="1" si="1078"/>
        <v>1500</v>
      </c>
      <c r="BR808" s="15">
        <f t="shared" ca="1" si="1078"/>
        <v>1500</v>
      </c>
      <c r="BS808" s="15">
        <f t="shared" ca="1" si="1078"/>
        <v>1500</v>
      </c>
      <c r="BT808" s="15">
        <f t="shared" ca="1" si="1078"/>
        <v>1500</v>
      </c>
      <c r="BU808" s="15">
        <f t="shared" ca="1" si="1078"/>
        <v>1500</v>
      </c>
      <c r="BV808" s="15">
        <f t="shared" ca="1" si="1078"/>
        <v>1500</v>
      </c>
      <c r="BW808" s="15">
        <f t="shared" ca="1" si="1078"/>
        <v>1500</v>
      </c>
      <c r="BX808" s="15">
        <f t="shared" ca="1" si="1078"/>
        <v>1500</v>
      </c>
      <c r="BY808" s="15">
        <f t="shared" ca="1" si="1078"/>
        <v>1500</v>
      </c>
      <c r="BZ808" s="15">
        <f t="shared" ca="1" si="1078"/>
        <v>1500</v>
      </c>
      <c r="CA808" s="15">
        <f t="shared" ca="1" si="1078"/>
        <v>1500</v>
      </c>
      <c r="CB808" s="15">
        <f t="shared" ca="1" si="1078"/>
        <v>1500</v>
      </c>
      <c r="CC808" s="15">
        <f t="shared" ca="1" si="1078"/>
        <v>1500</v>
      </c>
      <c r="CD808" s="15">
        <f t="shared" ca="1" si="1078"/>
        <v>1500</v>
      </c>
      <c r="CE808" s="15">
        <f t="shared" ca="1" si="1078"/>
        <v>1500</v>
      </c>
      <c r="CF808" s="15">
        <f t="shared" ref="CF808:DL808" ca="1" si="1079">CF800*CF810</f>
        <v>1500</v>
      </c>
      <c r="CG808" s="15">
        <f t="shared" ca="1" si="1079"/>
        <v>1500</v>
      </c>
      <c r="CH808" s="15">
        <f t="shared" ca="1" si="1079"/>
        <v>1500</v>
      </c>
      <c r="CI808" s="15">
        <f t="shared" ca="1" si="1079"/>
        <v>1500</v>
      </c>
      <c r="CJ808" s="15">
        <f t="shared" ca="1" si="1079"/>
        <v>1500</v>
      </c>
      <c r="CK808" s="15">
        <f t="shared" ca="1" si="1079"/>
        <v>1500</v>
      </c>
      <c r="CL808" s="15">
        <f t="shared" ca="1" si="1079"/>
        <v>1500</v>
      </c>
      <c r="CM808" s="15" t="e">
        <f t="shared" ca="1" si="1079"/>
        <v>#N/A</v>
      </c>
      <c r="CN808" s="15" t="e">
        <f t="shared" ca="1" si="1079"/>
        <v>#N/A</v>
      </c>
      <c r="CO808" s="15" t="e">
        <f t="shared" ca="1" si="1079"/>
        <v>#N/A</v>
      </c>
      <c r="CP808" s="15" t="e">
        <f t="shared" ca="1" si="1079"/>
        <v>#N/A</v>
      </c>
      <c r="CQ808" s="15" t="e">
        <f t="shared" ca="1" si="1079"/>
        <v>#N/A</v>
      </c>
      <c r="CR808" s="15" t="e">
        <f t="shared" ca="1" si="1079"/>
        <v>#N/A</v>
      </c>
      <c r="CS808" s="15" t="e">
        <f t="shared" ca="1" si="1079"/>
        <v>#N/A</v>
      </c>
      <c r="CT808" s="15" t="e">
        <f t="shared" ca="1" si="1079"/>
        <v>#N/A</v>
      </c>
      <c r="CU808" s="15" t="e">
        <f t="shared" ca="1" si="1079"/>
        <v>#N/A</v>
      </c>
      <c r="CV808" s="15" t="e">
        <f t="shared" ca="1" si="1079"/>
        <v>#N/A</v>
      </c>
      <c r="CW808" s="15" t="e">
        <f t="shared" ca="1" si="1079"/>
        <v>#N/A</v>
      </c>
      <c r="CX808" s="15" t="e">
        <f t="shared" ca="1" si="1079"/>
        <v>#N/A</v>
      </c>
      <c r="CY808" s="15" t="e">
        <f t="shared" ca="1" si="1079"/>
        <v>#N/A</v>
      </c>
      <c r="CZ808" s="15" t="e">
        <f t="shared" ca="1" si="1079"/>
        <v>#N/A</v>
      </c>
      <c r="DA808" s="15" t="e">
        <f t="shared" ca="1" si="1079"/>
        <v>#N/A</v>
      </c>
      <c r="DB808" s="15" t="e">
        <f t="shared" ca="1" si="1079"/>
        <v>#N/A</v>
      </c>
      <c r="DC808" s="15" t="e">
        <f t="shared" ca="1" si="1079"/>
        <v>#N/A</v>
      </c>
      <c r="DD808" s="15" t="e">
        <f t="shared" ca="1" si="1079"/>
        <v>#N/A</v>
      </c>
      <c r="DE808" s="15" t="e">
        <f t="shared" ca="1" si="1079"/>
        <v>#N/A</v>
      </c>
      <c r="DF808" s="15" t="e">
        <f t="shared" ca="1" si="1079"/>
        <v>#N/A</v>
      </c>
      <c r="DG808" s="15" t="e">
        <f t="shared" ca="1" si="1079"/>
        <v>#N/A</v>
      </c>
      <c r="DH808" s="15" t="e">
        <f t="shared" ca="1" si="1079"/>
        <v>#N/A</v>
      </c>
      <c r="DI808" s="15" t="e">
        <f t="shared" ca="1" si="1079"/>
        <v>#N/A</v>
      </c>
      <c r="DJ808" s="15" t="e">
        <f t="shared" ca="1" si="1079"/>
        <v>#N/A</v>
      </c>
      <c r="DK808" s="15" t="e">
        <f t="shared" ca="1" si="1079"/>
        <v>#N/A</v>
      </c>
      <c r="DL808" s="15" t="e">
        <f t="shared" ca="1" si="1079"/>
        <v>#N/A</v>
      </c>
    </row>
    <row r="809" spans="4:116" x14ac:dyDescent="0.4">
      <c r="D809" t="s">
        <v>817</v>
      </c>
      <c r="E809" s="8" t="str">
        <f t="shared" si="1070"/>
        <v>809 LISTSALE-PV</v>
      </c>
      <c r="G809" s="145" t="s">
        <v>808</v>
      </c>
      <c r="H809" s="31"/>
      <c r="I809" s="73"/>
      <c r="J809" s="73"/>
      <c r="K809" s="256">
        <f t="shared" ca="1" si="1071"/>
        <v>12000</v>
      </c>
      <c r="L809" s="256">
        <f t="shared" ca="1" si="1071"/>
        <v>12000</v>
      </c>
      <c r="M809" s="256">
        <f t="shared" ca="1" si="1071"/>
        <v>12000</v>
      </c>
      <c r="N809" s="256">
        <f t="shared" ca="1" si="1071"/>
        <v>12000</v>
      </c>
      <c r="O809" s="256">
        <f t="shared" ca="1" si="1071"/>
        <v>12000</v>
      </c>
      <c r="P809" s="256">
        <f t="shared" ca="1" si="1071"/>
        <v>12000</v>
      </c>
      <c r="R809" s="33"/>
      <c r="S809" s="15">
        <f ca="1">S801*S810</f>
        <v>1000</v>
      </c>
      <c r="T809" s="15">
        <f t="shared" ref="T809:CE809" ca="1" si="1080">T801*T810</f>
        <v>1000</v>
      </c>
      <c r="U809" s="15">
        <f t="shared" ca="1" si="1080"/>
        <v>1000</v>
      </c>
      <c r="V809" s="15">
        <f t="shared" ca="1" si="1080"/>
        <v>1000</v>
      </c>
      <c r="W809" s="15">
        <f t="shared" ca="1" si="1080"/>
        <v>1000</v>
      </c>
      <c r="X809" s="15">
        <f t="shared" ca="1" si="1080"/>
        <v>1000</v>
      </c>
      <c r="Y809" s="15">
        <f t="shared" ca="1" si="1080"/>
        <v>1000</v>
      </c>
      <c r="Z809" s="15">
        <f t="shared" ca="1" si="1080"/>
        <v>1000</v>
      </c>
      <c r="AA809" s="15">
        <f t="shared" ca="1" si="1080"/>
        <v>1000</v>
      </c>
      <c r="AB809" s="15">
        <f t="shared" ca="1" si="1080"/>
        <v>1000</v>
      </c>
      <c r="AC809" s="15">
        <f t="shared" ca="1" si="1080"/>
        <v>1000</v>
      </c>
      <c r="AD809" s="15">
        <f t="shared" ca="1" si="1080"/>
        <v>1000</v>
      </c>
      <c r="AE809" s="15">
        <f t="shared" ca="1" si="1080"/>
        <v>1000</v>
      </c>
      <c r="AF809" s="15">
        <f t="shared" ca="1" si="1080"/>
        <v>1000</v>
      </c>
      <c r="AG809" s="15">
        <f t="shared" ca="1" si="1080"/>
        <v>1000</v>
      </c>
      <c r="AH809" s="15">
        <f t="shared" ca="1" si="1080"/>
        <v>1000</v>
      </c>
      <c r="AI809" s="15">
        <f t="shared" ca="1" si="1080"/>
        <v>1000</v>
      </c>
      <c r="AJ809" s="15">
        <f t="shared" ca="1" si="1080"/>
        <v>1000</v>
      </c>
      <c r="AK809" s="15">
        <f t="shared" ca="1" si="1080"/>
        <v>1000</v>
      </c>
      <c r="AL809" s="15">
        <f t="shared" ca="1" si="1080"/>
        <v>1000</v>
      </c>
      <c r="AM809" s="15">
        <f t="shared" ca="1" si="1080"/>
        <v>1000</v>
      </c>
      <c r="AN809" s="15">
        <f t="shared" ca="1" si="1080"/>
        <v>1000</v>
      </c>
      <c r="AO809" s="15">
        <f t="shared" ca="1" si="1080"/>
        <v>1000</v>
      </c>
      <c r="AP809" s="15">
        <f t="shared" ca="1" si="1080"/>
        <v>1000</v>
      </c>
      <c r="AQ809" s="15">
        <f t="shared" ca="1" si="1080"/>
        <v>1000</v>
      </c>
      <c r="AR809" s="15">
        <f t="shared" ca="1" si="1080"/>
        <v>1000</v>
      </c>
      <c r="AS809" s="15">
        <f t="shared" ca="1" si="1080"/>
        <v>1000</v>
      </c>
      <c r="AT809" s="15">
        <f t="shared" ca="1" si="1080"/>
        <v>1000</v>
      </c>
      <c r="AU809" s="15">
        <f t="shared" ca="1" si="1080"/>
        <v>1000</v>
      </c>
      <c r="AV809" s="15">
        <f t="shared" ca="1" si="1080"/>
        <v>1000</v>
      </c>
      <c r="AW809" s="15">
        <f t="shared" ca="1" si="1080"/>
        <v>1000</v>
      </c>
      <c r="AX809" s="15">
        <f t="shared" ca="1" si="1080"/>
        <v>1000</v>
      </c>
      <c r="AY809" s="15">
        <f t="shared" ca="1" si="1080"/>
        <v>1000</v>
      </c>
      <c r="AZ809" s="15">
        <f t="shared" ca="1" si="1080"/>
        <v>1000</v>
      </c>
      <c r="BA809" s="15">
        <f t="shared" ca="1" si="1080"/>
        <v>1000</v>
      </c>
      <c r="BB809" s="15">
        <f t="shared" ca="1" si="1080"/>
        <v>1000</v>
      </c>
      <c r="BC809" s="15">
        <f t="shared" ca="1" si="1080"/>
        <v>1000</v>
      </c>
      <c r="BD809" s="15">
        <f t="shared" ca="1" si="1080"/>
        <v>1000</v>
      </c>
      <c r="BE809" s="15">
        <f t="shared" ca="1" si="1080"/>
        <v>1000</v>
      </c>
      <c r="BF809" s="15">
        <f t="shared" ca="1" si="1080"/>
        <v>1000</v>
      </c>
      <c r="BG809" s="15">
        <f t="shared" ca="1" si="1080"/>
        <v>1000</v>
      </c>
      <c r="BH809" s="15">
        <f t="shared" ca="1" si="1080"/>
        <v>1000</v>
      </c>
      <c r="BI809" s="15">
        <f t="shared" ca="1" si="1080"/>
        <v>1000</v>
      </c>
      <c r="BJ809" s="15">
        <f t="shared" ca="1" si="1080"/>
        <v>1000</v>
      </c>
      <c r="BK809" s="15">
        <f t="shared" ca="1" si="1080"/>
        <v>1000</v>
      </c>
      <c r="BL809" s="15">
        <f t="shared" ca="1" si="1080"/>
        <v>1000</v>
      </c>
      <c r="BM809" s="15">
        <f t="shared" ca="1" si="1080"/>
        <v>1000</v>
      </c>
      <c r="BN809" s="15">
        <f t="shared" ca="1" si="1080"/>
        <v>1000</v>
      </c>
      <c r="BO809" s="15">
        <f t="shared" ca="1" si="1080"/>
        <v>1000</v>
      </c>
      <c r="BP809" s="15">
        <f t="shared" ca="1" si="1080"/>
        <v>1000</v>
      </c>
      <c r="BQ809" s="15">
        <f t="shared" ca="1" si="1080"/>
        <v>1000</v>
      </c>
      <c r="BR809" s="15">
        <f t="shared" ca="1" si="1080"/>
        <v>1000</v>
      </c>
      <c r="BS809" s="15">
        <f t="shared" ca="1" si="1080"/>
        <v>1000</v>
      </c>
      <c r="BT809" s="15">
        <f t="shared" ca="1" si="1080"/>
        <v>1000</v>
      </c>
      <c r="BU809" s="15">
        <f t="shared" ca="1" si="1080"/>
        <v>1000</v>
      </c>
      <c r="BV809" s="15">
        <f t="shared" ca="1" si="1080"/>
        <v>1000</v>
      </c>
      <c r="BW809" s="15">
        <f t="shared" ca="1" si="1080"/>
        <v>1000</v>
      </c>
      <c r="BX809" s="15">
        <f t="shared" ca="1" si="1080"/>
        <v>1000</v>
      </c>
      <c r="BY809" s="15">
        <f t="shared" ca="1" si="1080"/>
        <v>1000</v>
      </c>
      <c r="BZ809" s="15">
        <f t="shared" ca="1" si="1080"/>
        <v>1000</v>
      </c>
      <c r="CA809" s="15">
        <f t="shared" ca="1" si="1080"/>
        <v>1000</v>
      </c>
      <c r="CB809" s="15">
        <f t="shared" ca="1" si="1080"/>
        <v>1000</v>
      </c>
      <c r="CC809" s="15">
        <f t="shared" ca="1" si="1080"/>
        <v>1000</v>
      </c>
      <c r="CD809" s="15">
        <f t="shared" ca="1" si="1080"/>
        <v>1000</v>
      </c>
      <c r="CE809" s="15">
        <f t="shared" ca="1" si="1080"/>
        <v>1000</v>
      </c>
      <c r="CF809" s="15">
        <f t="shared" ref="CF809:DL809" ca="1" si="1081">CF801*CF810</f>
        <v>1000</v>
      </c>
      <c r="CG809" s="15">
        <f t="shared" ca="1" si="1081"/>
        <v>1000</v>
      </c>
      <c r="CH809" s="15">
        <f t="shared" ca="1" si="1081"/>
        <v>1000</v>
      </c>
      <c r="CI809" s="15">
        <f t="shared" ca="1" si="1081"/>
        <v>1000</v>
      </c>
      <c r="CJ809" s="15">
        <f t="shared" ca="1" si="1081"/>
        <v>1000</v>
      </c>
      <c r="CK809" s="15">
        <f t="shared" ca="1" si="1081"/>
        <v>1000</v>
      </c>
      <c r="CL809" s="15">
        <f t="shared" ca="1" si="1081"/>
        <v>1000</v>
      </c>
      <c r="CM809" s="15" t="e">
        <f t="shared" ca="1" si="1081"/>
        <v>#N/A</v>
      </c>
      <c r="CN809" s="15" t="e">
        <f t="shared" ca="1" si="1081"/>
        <v>#N/A</v>
      </c>
      <c r="CO809" s="15" t="e">
        <f t="shared" ca="1" si="1081"/>
        <v>#N/A</v>
      </c>
      <c r="CP809" s="15" t="e">
        <f t="shared" ca="1" si="1081"/>
        <v>#N/A</v>
      </c>
      <c r="CQ809" s="15" t="e">
        <f t="shared" ca="1" si="1081"/>
        <v>#N/A</v>
      </c>
      <c r="CR809" s="15" t="e">
        <f t="shared" ca="1" si="1081"/>
        <v>#N/A</v>
      </c>
      <c r="CS809" s="15" t="e">
        <f t="shared" ca="1" si="1081"/>
        <v>#N/A</v>
      </c>
      <c r="CT809" s="15" t="e">
        <f t="shared" ca="1" si="1081"/>
        <v>#N/A</v>
      </c>
      <c r="CU809" s="15" t="e">
        <f t="shared" ca="1" si="1081"/>
        <v>#N/A</v>
      </c>
      <c r="CV809" s="15" t="e">
        <f t="shared" ca="1" si="1081"/>
        <v>#N/A</v>
      </c>
      <c r="CW809" s="15" t="e">
        <f t="shared" ca="1" si="1081"/>
        <v>#N/A</v>
      </c>
      <c r="CX809" s="15" t="e">
        <f t="shared" ca="1" si="1081"/>
        <v>#N/A</v>
      </c>
      <c r="CY809" s="15" t="e">
        <f t="shared" ca="1" si="1081"/>
        <v>#N/A</v>
      </c>
      <c r="CZ809" s="15" t="e">
        <f t="shared" ca="1" si="1081"/>
        <v>#N/A</v>
      </c>
      <c r="DA809" s="15" t="e">
        <f t="shared" ca="1" si="1081"/>
        <v>#N/A</v>
      </c>
      <c r="DB809" s="15" t="e">
        <f t="shared" ca="1" si="1081"/>
        <v>#N/A</v>
      </c>
      <c r="DC809" s="15" t="e">
        <f t="shared" ca="1" si="1081"/>
        <v>#N/A</v>
      </c>
      <c r="DD809" s="15" t="e">
        <f t="shared" ca="1" si="1081"/>
        <v>#N/A</v>
      </c>
      <c r="DE809" s="15" t="e">
        <f t="shared" ca="1" si="1081"/>
        <v>#N/A</v>
      </c>
      <c r="DF809" s="15" t="e">
        <f t="shared" ca="1" si="1081"/>
        <v>#N/A</v>
      </c>
      <c r="DG809" s="15" t="e">
        <f t="shared" ca="1" si="1081"/>
        <v>#N/A</v>
      </c>
      <c r="DH809" s="15" t="e">
        <f t="shared" ca="1" si="1081"/>
        <v>#N/A</v>
      </c>
      <c r="DI809" s="15" t="e">
        <f t="shared" ca="1" si="1081"/>
        <v>#N/A</v>
      </c>
      <c r="DJ809" s="15" t="e">
        <f t="shared" ca="1" si="1081"/>
        <v>#N/A</v>
      </c>
      <c r="DK809" s="15" t="e">
        <f t="shared" ca="1" si="1081"/>
        <v>#N/A</v>
      </c>
      <c r="DL809" s="15" t="e">
        <f t="shared" ca="1" si="1081"/>
        <v>#N/A</v>
      </c>
    </row>
    <row r="810" spans="4:116" s="27" customFormat="1" x14ac:dyDescent="0.4">
      <c r="D810" t="s">
        <v>817</v>
      </c>
      <c r="E810" s="8" t="str">
        <f t="shared" si="1070"/>
        <v>810 LISTSALE-PV</v>
      </c>
      <c r="G810" s="127" t="str">
        <f>"# of "&amp;G846&amp;"s sold"</f>
        <v># of units sold</v>
      </c>
      <c r="H810" s="31"/>
      <c r="I810" s="73"/>
      <c r="J810" s="73"/>
      <c r="K810" s="38">
        <f t="shared" ca="1" si="1071"/>
        <v>60000</v>
      </c>
      <c r="L810" s="38">
        <f t="shared" ca="1" si="1071"/>
        <v>60000</v>
      </c>
      <c r="M810" s="38">
        <f t="shared" ca="1" si="1071"/>
        <v>60000</v>
      </c>
      <c r="N810" s="38">
        <f t="shared" ca="1" si="1071"/>
        <v>60000</v>
      </c>
      <c r="O810" s="38">
        <f t="shared" ca="1" si="1071"/>
        <v>60000</v>
      </c>
      <c r="P810" s="38">
        <f t="shared" ca="1" si="1071"/>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70"/>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70"/>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70"/>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70"/>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70"/>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70"/>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70"/>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70"/>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70"/>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70"/>
        <v>820 LISTSALE-PV</v>
      </c>
      <c r="G820" s="158" t="s">
        <v>519</v>
      </c>
      <c r="H820" s="31"/>
      <c r="I820" s="73"/>
      <c r="J820" s="73"/>
      <c r="K820" s="23">
        <f t="shared" ref="K820:P825" ca="1" si="1082">SUMIF($3:$3,K$2,820:820)</f>
        <v>120000</v>
      </c>
      <c r="L820" s="23">
        <f t="shared" ca="1" si="1082"/>
        <v>120000</v>
      </c>
      <c r="M820" s="23">
        <f t="shared" ca="1" si="1082"/>
        <v>120000</v>
      </c>
      <c r="N820" s="23">
        <f t="shared" ca="1" si="1082"/>
        <v>120000</v>
      </c>
      <c r="O820" s="23">
        <f t="shared" ca="1" si="1082"/>
        <v>120000</v>
      </c>
      <c r="P820" s="23">
        <f t="shared" ca="1" si="1082"/>
        <v>120000</v>
      </c>
      <c r="R820" s="33"/>
      <c r="S820" s="24">
        <f ca="1">+S805*S813</f>
        <v>10000</v>
      </c>
      <c r="T820" s="24">
        <f t="shared" ref="T820:CE821" ca="1" si="1083">+T805*T813</f>
        <v>10000</v>
      </c>
      <c r="U820" s="24">
        <f t="shared" ca="1" si="1083"/>
        <v>10000</v>
      </c>
      <c r="V820" s="24">
        <f t="shared" ca="1" si="1083"/>
        <v>10000</v>
      </c>
      <c r="W820" s="24">
        <f t="shared" ca="1" si="1083"/>
        <v>10000</v>
      </c>
      <c r="X820" s="24">
        <f t="shared" ca="1" si="1083"/>
        <v>10000</v>
      </c>
      <c r="Y820" s="24">
        <f t="shared" ca="1" si="1083"/>
        <v>10000</v>
      </c>
      <c r="Z820" s="24">
        <f t="shared" ca="1" si="1083"/>
        <v>10000</v>
      </c>
      <c r="AA820" s="24">
        <f t="shared" ca="1" si="1083"/>
        <v>10000</v>
      </c>
      <c r="AB820" s="24">
        <f t="shared" ca="1" si="1083"/>
        <v>10000</v>
      </c>
      <c r="AC820" s="24">
        <f t="shared" ca="1" si="1083"/>
        <v>10000</v>
      </c>
      <c r="AD820" s="24">
        <f t="shared" ca="1" si="1083"/>
        <v>10000</v>
      </c>
      <c r="AE820" s="24">
        <f t="shared" ca="1" si="1083"/>
        <v>10000</v>
      </c>
      <c r="AF820" s="24">
        <f t="shared" ca="1" si="1083"/>
        <v>10000</v>
      </c>
      <c r="AG820" s="24">
        <f t="shared" ca="1" si="1083"/>
        <v>10000</v>
      </c>
      <c r="AH820" s="24">
        <f t="shared" ca="1" si="1083"/>
        <v>10000</v>
      </c>
      <c r="AI820" s="24">
        <f t="shared" ca="1" si="1083"/>
        <v>10000</v>
      </c>
      <c r="AJ820" s="24">
        <f t="shared" ca="1" si="1083"/>
        <v>10000</v>
      </c>
      <c r="AK820" s="24">
        <f t="shared" ca="1" si="1083"/>
        <v>10000</v>
      </c>
      <c r="AL820" s="24">
        <f t="shared" ca="1" si="1083"/>
        <v>10000</v>
      </c>
      <c r="AM820" s="24">
        <f t="shared" ca="1" si="1083"/>
        <v>10000</v>
      </c>
      <c r="AN820" s="24">
        <f t="shared" ca="1" si="1083"/>
        <v>10000</v>
      </c>
      <c r="AO820" s="24">
        <f t="shared" ca="1" si="1083"/>
        <v>10000</v>
      </c>
      <c r="AP820" s="24">
        <f t="shared" ca="1" si="1083"/>
        <v>10000</v>
      </c>
      <c r="AQ820" s="24">
        <f t="shared" ca="1" si="1083"/>
        <v>10000</v>
      </c>
      <c r="AR820" s="24">
        <f t="shared" ca="1" si="1083"/>
        <v>10000</v>
      </c>
      <c r="AS820" s="24">
        <f t="shared" ca="1" si="1083"/>
        <v>10000</v>
      </c>
      <c r="AT820" s="24">
        <f t="shared" ca="1" si="1083"/>
        <v>10000</v>
      </c>
      <c r="AU820" s="24">
        <f t="shared" ca="1" si="1083"/>
        <v>10000</v>
      </c>
      <c r="AV820" s="24">
        <f t="shared" ca="1" si="1083"/>
        <v>10000</v>
      </c>
      <c r="AW820" s="24">
        <f t="shared" ca="1" si="1083"/>
        <v>10000</v>
      </c>
      <c r="AX820" s="24">
        <f t="shared" ca="1" si="1083"/>
        <v>10000</v>
      </c>
      <c r="AY820" s="24">
        <f t="shared" ca="1" si="1083"/>
        <v>10000</v>
      </c>
      <c r="AZ820" s="24">
        <f t="shared" ca="1" si="1083"/>
        <v>10000</v>
      </c>
      <c r="BA820" s="24">
        <f t="shared" ca="1" si="1083"/>
        <v>10000</v>
      </c>
      <c r="BB820" s="24">
        <f t="shared" ca="1" si="1083"/>
        <v>10000</v>
      </c>
      <c r="BC820" s="24">
        <f t="shared" ca="1" si="1083"/>
        <v>10000</v>
      </c>
      <c r="BD820" s="24">
        <f t="shared" ca="1" si="1083"/>
        <v>10000</v>
      </c>
      <c r="BE820" s="24">
        <f t="shared" ca="1" si="1083"/>
        <v>10000</v>
      </c>
      <c r="BF820" s="24">
        <f t="shared" ca="1" si="1083"/>
        <v>10000</v>
      </c>
      <c r="BG820" s="24">
        <f t="shared" ca="1" si="1083"/>
        <v>10000</v>
      </c>
      <c r="BH820" s="24">
        <f t="shared" ca="1" si="1083"/>
        <v>10000</v>
      </c>
      <c r="BI820" s="24">
        <f t="shared" ca="1" si="1083"/>
        <v>10000</v>
      </c>
      <c r="BJ820" s="24">
        <f t="shared" ca="1" si="1083"/>
        <v>10000</v>
      </c>
      <c r="BK820" s="24">
        <f t="shared" ca="1" si="1083"/>
        <v>10000</v>
      </c>
      <c r="BL820" s="24">
        <f t="shared" ca="1" si="1083"/>
        <v>10000</v>
      </c>
      <c r="BM820" s="24">
        <f t="shared" ca="1" si="1083"/>
        <v>10000</v>
      </c>
      <c r="BN820" s="24">
        <f t="shared" ca="1" si="1083"/>
        <v>10000</v>
      </c>
      <c r="BO820" s="24">
        <f t="shared" ca="1" si="1083"/>
        <v>10000</v>
      </c>
      <c r="BP820" s="24">
        <f t="shared" ca="1" si="1083"/>
        <v>10000</v>
      </c>
      <c r="BQ820" s="24">
        <f t="shared" ca="1" si="1083"/>
        <v>10000</v>
      </c>
      <c r="BR820" s="24">
        <f t="shared" ca="1" si="1083"/>
        <v>10000</v>
      </c>
      <c r="BS820" s="24">
        <f t="shared" ca="1" si="1083"/>
        <v>10000</v>
      </c>
      <c r="BT820" s="24">
        <f t="shared" ca="1" si="1083"/>
        <v>10000</v>
      </c>
      <c r="BU820" s="24">
        <f t="shared" ca="1" si="1083"/>
        <v>10000</v>
      </c>
      <c r="BV820" s="24">
        <f t="shared" ca="1" si="1083"/>
        <v>10000</v>
      </c>
      <c r="BW820" s="24">
        <f t="shared" ca="1" si="1083"/>
        <v>10000</v>
      </c>
      <c r="BX820" s="24">
        <f t="shared" ca="1" si="1083"/>
        <v>10000</v>
      </c>
      <c r="BY820" s="24">
        <f t="shared" ca="1" si="1083"/>
        <v>10000</v>
      </c>
      <c r="BZ820" s="24">
        <f t="shared" ca="1" si="1083"/>
        <v>10000</v>
      </c>
      <c r="CA820" s="24">
        <f t="shared" ca="1" si="1083"/>
        <v>10000</v>
      </c>
      <c r="CB820" s="24">
        <f t="shared" ca="1" si="1083"/>
        <v>10000</v>
      </c>
      <c r="CC820" s="24">
        <f t="shared" ca="1" si="1083"/>
        <v>10000</v>
      </c>
      <c r="CD820" s="24">
        <f t="shared" ca="1" si="1083"/>
        <v>10000</v>
      </c>
      <c r="CE820" s="24">
        <f t="shared" ca="1" si="1083"/>
        <v>10000</v>
      </c>
      <c r="CF820" s="24">
        <f t="shared" ref="CF820:DL824" ca="1" si="1084">+CF805*CF813</f>
        <v>10000</v>
      </c>
      <c r="CG820" s="24">
        <f t="shared" ca="1" si="1084"/>
        <v>10000</v>
      </c>
      <c r="CH820" s="24">
        <f t="shared" ca="1" si="1084"/>
        <v>10000</v>
      </c>
      <c r="CI820" s="24">
        <f t="shared" ca="1" si="1084"/>
        <v>10000</v>
      </c>
      <c r="CJ820" s="24">
        <f t="shared" ca="1" si="1084"/>
        <v>10000</v>
      </c>
      <c r="CK820" s="24">
        <f t="shared" ca="1" si="1084"/>
        <v>10000</v>
      </c>
      <c r="CL820" s="24">
        <f t="shared" ca="1" si="1084"/>
        <v>10000</v>
      </c>
      <c r="CM820" s="24" t="e">
        <f t="shared" ca="1" si="1084"/>
        <v>#N/A</v>
      </c>
      <c r="CN820" s="24" t="e">
        <f t="shared" ca="1" si="1084"/>
        <v>#N/A</v>
      </c>
      <c r="CO820" s="24" t="e">
        <f t="shared" ca="1" si="1084"/>
        <v>#N/A</v>
      </c>
      <c r="CP820" s="24" t="e">
        <f t="shared" ca="1" si="1084"/>
        <v>#N/A</v>
      </c>
      <c r="CQ820" s="24" t="e">
        <f t="shared" ca="1" si="1084"/>
        <v>#N/A</v>
      </c>
      <c r="CR820" s="24" t="e">
        <f t="shared" ca="1" si="1084"/>
        <v>#N/A</v>
      </c>
      <c r="CS820" s="24" t="e">
        <f t="shared" ca="1" si="1084"/>
        <v>#N/A</v>
      </c>
      <c r="CT820" s="24" t="e">
        <f t="shared" ca="1" si="1084"/>
        <v>#N/A</v>
      </c>
      <c r="CU820" s="24" t="e">
        <f t="shared" ca="1" si="1084"/>
        <v>#N/A</v>
      </c>
      <c r="CV820" s="24" t="e">
        <f t="shared" ca="1" si="1084"/>
        <v>#N/A</v>
      </c>
      <c r="CW820" s="24" t="e">
        <f t="shared" ca="1" si="1084"/>
        <v>#N/A</v>
      </c>
      <c r="CX820" s="24" t="e">
        <f t="shared" ca="1" si="1084"/>
        <v>#N/A</v>
      </c>
      <c r="CY820" s="24" t="e">
        <f t="shared" ca="1" si="1084"/>
        <v>#N/A</v>
      </c>
      <c r="CZ820" s="24" t="e">
        <f t="shared" ca="1" si="1084"/>
        <v>#N/A</v>
      </c>
      <c r="DA820" s="24" t="e">
        <f t="shared" ca="1" si="1084"/>
        <v>#N/A</v>
      </c>
      <c r="DB820" s="24" t="e">
        <f t="shared" ca="1" si="1084"/>
        <v>#N/A</v>
      </c>
      <c r="DC820" s="24" t="e">
        <f t="shared" ca="1" si="1084"/>
        <v>#N/A</v>
      </c>
      <c r="DD820" s="24" t="e">
        <f t="shared" ca="1" si="1084"/>
        <v>#N/A</v>
      </c>
      <c r="DE820" s="24" t="e">
        <f t="shared" ca="1" si="1084"/>
        <v>#N/A</v>
      </c>
      <c r="DF820" s="24" t="e">
        <f t="shared" ca="1" si="1084"/>
        <v>#N/A</v>
      </c>
      <c r="DG820" s="24" t="e">
        <f t="shared" ca="1" si="1084"/>
        <v>#N/A</v>
      </c>
      <c r="DH820" s="24" t="e">
        <f t="shared" ca="1" si="1084"/>
        <v>#N/A</v>
      </c>
      <c r="DI820" s="24" t="e">
        <f t="shared" ca="1" si="1084"/>
        <v>#N/A</v>
      </c>
      <c r="DJ820" s="24" t="e">
        <f t="shared" ca="1" si="1084"/>
        <v>#N/A</v>
      </c>
      <c r="DK820" s="24" t="e">
        <f t="shared" ca="1" si="1084"/>
        <v>#N/A</v>
      </c>
      <c r="DL820" s="24" t="e">
        <f t="shared" ca="1" si="1084"/>
        <v>#N/A</v>
      </c>
    </row>
    <row r="821" spans="1:116" x14ac:dyDescent="0.4">
      <c r="D821" t="s">
        <v>817</v>
      </c>
      <c r="E821" s="8" t="str">
        <f t="shared" si="1070"/>
        <v>821 LISTSALE-PV</v>
      </c>
      <c r="G821" s="158" t="s">
        <v>520</v>
      </c>
      <c r="H821" s="31"/>
      <c r="I821" s="73"/>
      <c r="J821" s="73"/>
      <c r="K821" s="23">
        <f t="shared" ca="1" si="1082"/>
        <v>120000</v>
      </c>
      <c r="L821" s="23">
        <f t="shared" ca="1" si="1082"/>
        <v>120000</v>
      </c>
      <c r="M821" s="23">
        <f t="shared" ca="1" si="1082"/>
        <v>120000</v>
      </c>
      <c r="N821" s="23">
        <f t="shared" ca="1" si="1082"/>
        <v>120000</v>
      </c>
      <c r="O821" s="23">
        <f t="shared" ca="1" si="1082"/>
        <v>120000</v>
      </c>
      <c r="P821" s="23">
        <f t="shared" ca="1" si="1082"/>
        <v>120000</v>
      </c>
      <c r="R821" s="33"/>
      <c r="S821" s="24">
        <f t="shared" ref="S821:AH824" ca="1" si="1085">+S806*S814</f>
        <v>10000</v>
      </c>
      <c r="T821" s="24">
        <f t="shared" ca="1" si="1085"/>
        <v>10000</v>
      </c>
      <c r="U821" s="24">
        <f t="shared" ca="1" si="1085"/>
        <v>10000</v>
      </c>
      <c r="V821" s="24">
        <f t="shared" ca="1" si="1085"/>
        <v>10000</v>
      </c>
      <c r="W821" s="24">
        <f t="shared" ca="1" si="1085"/>
        <v>10000</v>
      </c>
      <c r="X821" s="24">
        <f t="shared" ca="1" si="1085"/>
        <v>10000</v>
      </c>
      <c r="Y821" s="24">
        <f t="shared" ca="1" si="1085"/>
        <v>10000</v>
      </c>
      <c r="Z821" s="24">
        <f t="shared" ca="1" si="1085"/>
        <v>10000</v>
      </c>
      <c r="AA821" s="24">
        <f t="shared" ca="1" si="1085"/>
        <v>10000</v>
      </c>
      <c r="AB821" s="24">
        <f t="shared" ca="1" si="1085"/>
        <v>10000</v>
      </c>
      <c r="AC821" s="24">
        <f t="shared" ca="1" si="1085"/>
        <v>10000</v>
      </c>
      <c r="AD821" s="24">
        <f t="shared" ca="1" si="1085"/>
        <v>10000</v>
      </c>
      <c r="AE821" s="24">
        <f t="shared" ca="1" si="1085"/>
        <v>10000</v>
      </c>
      <c r="AF821" s="24">
        <f t="shared" ca="1" si="1085"/>
        <v>10000</v>
      </c>
      <c r="AG821" s="24">
        <f t="shared" ca="1" si="1085"/>
        <v>10000</v>
      </c>
      <c r="AH821" s="24">
        <f t="shared" ca="1" si="1085"/>
        <v>10000</v>
      </c>
      <c r="AI821" s="24">
        <f t="shared" ca="1" si="1083"/>
        <v>10000</v>
      </c>
      <c r="AJ821" s="24">
        <f t="shared" ca="1" si="1083"/>
        <v>10000</v>
      </c>
      <c r="AK821" s="24">
        <f t="shared" ca="1" si="1083"/>
        <v>10000</v>
      </c>
      <c r="AL821" s="24">
        <f t="shared" ca="1" si="1083"/>
        <v>10000</v>
      </c>
      <c r="AM821" s="24">
        <f t="shared" ca="1" si="1083"/>
        <v>10000</v>
      </c>
      <c r="AN821" s="24">
        <f t="shared" ca="1" si="1083"/>
        <v>10000</v>
      </c>
      <c r="AO821" s="24">
        <f t="shared" ca="1" si="1083"/>
        <v>10000</v>
      </c>
      <c r="AP821" s="24">
        <f t="shared" ca="1" si="1083"/>
        <v>10000</v>
      </c>
      <c r="AQ821" s="24">
        <f t="shared" ca="1" si="1083"/>
        <v>10000</v>
      </c>
      <c r="AR821" s="24">
        <f t="shared" ca="1" si="1083"/>
        <v>10000</v>
      </c>
      <c r="AS821" s="24">
        <f t="shared" ca="1" si="1083"/>
        <v>10000</v>
      </c>
      <c r="AT821" s="24">
        <f t="shared" ca="1" si="1083"/>
        <v>10000</v>
      </c>
      <c r="AU821" s="24">
        <f t="shared" ca="1" si="1083"/>
        <v>10000</v>
      </c>
      <c r="AV821" s="24">
        <f t="shared" ca="1" si="1083"/>
        <v>10000</v>
      </c>
      <c r="AW821" s="24">
        <f t="shared" ca="1" si="1083"/>
        <v>10000</v>
      </c>
      <c r="AX821" s="24">
        <f t="shared" ca="1" si="1083"/>
        <v>10000</v>
      </c>
      <c r="AY821" s="24">
        <f t="shared" ca="1" si="1083"/>
        <v>10000</v>
      </c>
      <c r="AZ821" s="24">
        <f t="shared" ca="1" si="1083"/>
        <v>10000</v>
      </c>
      <c r="BA821" s="24">
        <f t="shared" ca="1" si="1083"/>
        <v>10000</v>
      </c>
      <c r="BB821" s="24">
        <f t="shared" ca="1" si="1083"/>
        <v>10000</v>
      </c>
      <c r="BC821" s="24">
        <f t="shared" ca="1" si="1083"/>
        <v>10000</v>
      </c>
      <c r="BD821" s="24">
        <f t="shared" ca="1" si="1083"/>
        <v>10000</v>
      </c>
      <c r="BE821" s="24">
        <f t="shared" ca="1" si="1083"/>
        <v>10000</v>
      </c>
      <c r="BF821" s="24">
        <f t="shared" ca="1" si="1083"/>
        <v>10000</v>
      </c>
      <c r="BG821" s="24">
        <f t="shared" ca="1" si="1083"/>
        <v>10000</v>
      </c>
      <c r="BH821" s="24">
        <f t="shared" ca="1" si="1083"/>
        <v>10000</v>
      </c>
      <c r="BI821" s="24">
        <f t="shared" ca="1" si="1083"/>
        <v>10000</v>
      </c>
      <c r="BJ821" s="24">
        <f t="shared" ca="1" si="1083"/>
        <v>10000</v>
      </c>
      <c r="BK821" s="24">
        <f t="shared" ca="1" si="1083"/>
        <v>10000</v>
      </c>
      <c r="BL821" s="24">
        <f t="shared" ca="1" si="1083"/>
        <v>10000</v>
      </c>
      <c r="BM821" s="24">
        <f t="shared" ca="1" si="1083"/>
        <v>10000</v>
      </c>
      <c r="BN821" s="24">
        <f t="shared" ca="1" si="1083"/>
        <v>10000</v>
      </c>
      <c r="BO821" s="24">
        <f t="shared" ca="1" si="1083"/>
        <v>10000</v>
      </c>
      <c r="BP821" s="24">
        <f t="shared" ca="1" si="1083"/>
        <v>10000</v>
      </c>
      <c r="BQ821" s="24">
        <f t="shared" ca="1" si="1083"/>
        <v>10000</v>
      </c>
      <c r="BR821" s="24">
        <f t="shared" ca="1" si="1083"/>
        <v>10000</v>
      </c>
      <c r="BS821" s="24">
        <f t="shared" ca="1" si="1083"/>
        <v>10000</v>
      </c>
      <c r="BT821" s="24">
        <f t="shared" ca="1" si="1083"/>
        <v>10000</v>
      </c>
      <c r="BU821" s="24">
        <f t="shared" ca="1" si="1083"/>
        <v>10000</v>
      </c>
      <c r="BV821" s="24">
        <f t="shared" ca="1" si="1083"/>
        <v>10000</v>
      </c>
      <c r="BW821" s="24">
        <f t="shared" ca="1" si="1083"/>
        <v>10000</v>
      </c>
      <c r="BX821" s="24">
        <f t="shared" ca="1" si="1083"/>
        <v>10000</v>
      </c>
      <c r="BY821" s="24">
        <f t="shared" ca="1" si="1083"/>
        <v>10000</v>
      </c>
      <c r="BZ821" s="24">
        <f t="shared" ca="1" si="1083"/>
        <v>10000</v>
      </c>
      <c r="CA821" s="24">
        <f t="shared" ca="1" si="1083"/>
        <v>10000</v>
      </c>
      <c r="CB821" s="24">
        <f t="shared" ca="1" si="1083"/>
        <v>10000</v>
      </c>
      <c r="CC821" s="24">
        <f t="shared" ca="1" si="1083"/>
        <v>10000</v>
      </c>
      <c r="CD821" s="24">
        <f t="shared" ca="1" si="1083"/>
        <v>10000</v>
      </c>
      <c r="CE821" s="24">
        <f t="shared" ca="1" si="1083"/>
        <v>10000</v>
      </c>
      <c r="CF821" s="24">
        <f t="shared" ca="1" si="1084"/>
        <v>10000</v>
      </c>
      <c r="CG821" s="24">
        <f t="shared" ca="1" si="1084"/>
        <v>10000</v>
      </c>
      <c r="CH821" s="24">
        <f t="shared" ca="1" si="1084"/>
        <v>10000</v>
      </c>
      <c r="CI821" s="24">
        <f t="shared" ca="1" si="1084"/>
        <v>10000</v>
      </c>
      <c r="CJ821" s="24">
        <f t="shared" ca="1" si="1084"/>
        <v>10000</v>
      </c>
      <c r="CK821" s="24">
        <f t="shared" ca="1" si="1084"/>
        <v>10000</v>
      </c>
      <c r="CL821" s="24">
        <f t="shared" ca="1" si="1084"/>
        <v>10000</v>
      </c>
      <c r="CM821" s="24" t="e">
        <f t="shared" ca="1" si="1084"/>
        <v>#N/A</v>
      </c>
      <c r="CN821" s="24" t="e">
        <f t="shared" ca="1" si="1084"/>
        <v>#N/A</v>
      </c>
      <c r="CO821" s="24" t="e">
        <f t="shared" ca="1" si="1084"/>
        <v>#N/A</v>
      </c>
      <c r="CP821" s="24" t="e">
        <f t="shared" ca="1" si="1084"/>
        <v>#N/A</v>
      </c>
      <c r="CQ821" s="24" t="e">
        <f t="shared" ca="1" si="1084"/>
        <v>#N/A</v>
      </c>
      <c r="CR821" s="24" t="e">
        <f t="shared" ca="1" si="1084"/>
        <v>#N/A</v>
      </c>
      <c r="CS821" s="24" t="e">
        <f t="shared" ca="1" si="1084"/>
        <v>#N/A</v>
      </c>
      <c r="CT821" s="24" t="e">
        <f t="shared" ca="1" si="1084"/>
        <v>#N/A</v>
      </c>
      <c r="CU821" s="24" t="e">
        <f t="shared" ca="1" si="1084"/>
        <v>#N/A</v>
      </c>
      <c r="CV821" s="24" t="e">
        <f t="shared" ca="1" si="1084"/>
        <v>#N/A</v>
      </c>
      <c r="CW821" s="24" t="e">
        <f t="shared" ca="1" si="1084"/>
        <v>#N/A</v>
      </c>
      <c r="CX821" s="24" t="e">
        <f t="shared" ca="1" si="1084"/>
        <v>#N/A</v>
      </c>
      <c r="CY821" s="24" t="e">
        <f t="shared" ca="1" si="1084"/>
        <v>#N/A</v>
      </c>
      <c r="CZ821" s="24" t="e">
        <f t="shared" ca="1" si="1084"/>
        <v>#N/A</v>
      </c>
      <c r="DA821" s="24" t="e">
        <f t="shared" ca="1" si="1084"/>
        <v>#N/A</v>
      </c>
      <c r="DB821" s="24" t="e">
        <f t="shared" ca="1" si="1084"/>
        <v>#N/A</v>
      </c>
      <c r="DC821" s="24" t="e">
        <f t="shared" ca="1" si="1084"/>
        <v>#N/A</v>
      </c>
      <c r="DD821" s="24" t="e">
        <f t="shared" ca="1" si="1084"/>
        <v>#N/A</v>
      </c>
      <c r="DE821" s="24" t="e">
        <f t="shared" ca="1" si="1084"/>
        <v>#N/A</v>
      </c>
      <c r="DF821" s="24" t="e">
        <f t="shared" ca="1" si="1084"/>
        <v>#N/A</v>
      </c>
      <c r="DG821" s="24" t="e">
        <f t="shared" ca="1" si="1084"/>
        <v>#N/A</v>
      </c>
      <c r="DH821" s="24" t="e">
        <f t="shared" ca="1" si="1084"/>
        <v>#N/A</v>
      </c>
      <c r="DI821" s="24" t="e">
        <f t="shared" ca="1" si="1084"/>
        <v>#N/A</v>
      </c>
      <c r="DJ821" s="24" t="e">
        <f t="shared" ca="1" si="1084"/>
        <v>#N/A</v>
      </c>
      <c r="DK821" s="24" t="e">
        <f t="shared" ca="1" si="1084"/>
        <v>#N/A</v>
      </c>
      <c r="DL821" s="24" t="e">
        <f t="shared" ca="1" si="1084"/>
        <v>#N/A</v>
      </c>
    </row>
    <row r="822" spans="1:116" x14ac:dyDescent="0.4">
      <c r="D822" t="s">
        <v>817</v>
      </c>
      <c r="E822" s="8" t="str">
        <f t="shared" si="1070"/>
        <v>822 LISTSALE-PV</v>
      </c>
      <c r="G822" s="158" t="s">
        <v>806</v>
      </c>
      <c r="H822" s="31"/>
      <c r="I822" s="73"/>
      <c r="J822" s="73"/>
      <c r="K822" s="23">
        <f t="shared" ca="1" si="1082"/>
        <v>60000</v>
      </c>
      <c r="L822" s="23">
        <f t="shared" ca="1" si="1082"/>
        <v>60000</v>
      </c>
      <c r="M822" s="23">
        <f t="shared" ca="1" si="1082"/>
        <v>60000</v>
      </c>
      <c r="N822" s="23">
        <f t="shared" ca="1" si="1082"/>
        <v>60000</v>
      </c>
      <c r="O822" s="23">
        <f t="shared" ca="1" si="1082"/>
        <v>60000</v>
      </c>
      <c r="P822" s="23">
        <f t="shared" ca="1" si="1082"/>
        <v>60000</v>
      </c>
      <c r="R822" s="33"/>
      <c r="S822" s="24">
        <f t="shared" ca="1" si="1085"/>
        <v>5000</v>
      </c>
      <c r="T822" s="24">
        <f t="shared" ref="T822:CE824" ca="1" si="1086">+T807*T815</f>
        <v>5000</v>
      </c>
      <c r="U822" s="24">
        <f t="shared" ca="1" si="1086"/>
        <v>5000</v>
      </c>
      <c r="V822" s="24">
        <f t="shared" ca="1" si="1086"/>
        <v>5000</v>
      </c>
      <c r="W822" s="24">
        <f t="shared" ca="1" si="1086"/>
        <v>5000</v>
      </c>
      <c r="X822" s="24">
        <f t="shared" ca="1" si="1086"/>
        <v>5000</v>
      </c>
      <c r="Y822" s="24">
        <f t="shared" ca="1" si="1086"/>
        <v>5000</v>
      </c>
      <c r="Z822" s="24">
        <f t="shared" ca="1" si="1086"/>
        <v>5000</v>
      </c>
      <c r="AA822" s="24">
        <f t="shared" ca="1" si="1086"/>
        <v>5000</v>
      </c>
      <c r="AB822" s="24">
        <f t="shared" ca="1" si="1086"/>
        <v>5000</v>
      </c>
      <c r="AC822" s="24">
        <f t="shared" ca="1" si="1086"/>
        <v>5000</v>
      </c>
      <c r="AD822" s="24">
        <f t="shared" ca="1" si="1086"/>
        <v>5000</v>
      </c>
      <c r="AE822" s="24">
        <f t="shared" ca="1" si="1086"/>
        <v>5000</v>
      </c>
      <c r="AF822" s="24">
        <f t="shared" ca="1" si="1086"/>
        <v>5000</v>
      </c>
      <c r="AG822" s="24">
        <f t="shared" ca="1" si="1086"/>
        <v>5000</v>
      </c>
      <c r="AH822" s="24">
        <f t="shared" ca="1" si="1086"/>
        <v>5000</v>
      </c>
      <c r="AI822" s="24">
        <f t="shared" ca="1" si="1086"/>
        <v>5000</v>
      </c>
      <c r="AJ822" s="24">
        <f t="shared" ca="1" si="1086"/>
        <v>5000</v>
      </c>
      <c r="AK822" s="24">
        <f t="shared" ca="1" si="1086"/>
        <v>5000</v>
      </c>
      <c r="AL822" s="24">
        <f t="shared" ca="1" si="1086"/>
        <v>5000</v>
      </c>
      <c r="AM822" s="24">
        <f t="shared" ca="1" si="1086"/>
        <v>5000</v>
      </c>
      <c r="AN822" s="24">
        <f t="shared" ca="1" si="1086"/>
        <v>5000</v>
      </c>
      <c r="AO822" s="24">
        <f t="shared" ca="1" si="1086"/>
        <v>5000</v>
      </c>
      <c r="AP822" s="24">
        <f t="shared" ca="1" si="1086"/>
        <v>5000</v>
      </c>
      <c r="AQ822" s="24">
        <f t="shared" ca="1" si="1086"/>
        <v>5000</v>
      </c>
      <c r="AR822" s="24">
        <f t="shared" ca="1" si="1086"/>
        <v>5000</v>
      </c>
      <c r="AS822" s="24">
        <f t="shared" ca="1" si="1086"/>
        <v>5000</v>
      </c>
      <c r="AT822" s="24">
        <f t="shared" ca="1" si="1086"/>
        <v>5000</v>
      </c>
      <c r="AU822" s="24">
        <f t="shared" ca="1" si="1086"/>
        <v>5000</v>
      </c>
      <c r="AV822" s="24">
        <f t="shared" ca="1" si="1086"/>
        <v>5000</v>
      </c>
      <c r="AW822" s="24">
        <f t="shared" ca="1" si="1086"/>
        <v>5000</v>
      </c>
      <c r="AX822" s="24">
        <f t="shared" ca="1" si="1086"/>
        <v>5000</v>
      </c>
      <c r="AY822" s="24">
        <f t="shared" ca="1" si="1086"/>
        <v>5000</v>
      </c>
      <c r="AZ822" s="24">
        <f t="shared" ca="1" si="1086"/>
        <v>5000</v>
      </c>
      <c r="BA822" s="24">
        <f t="shared" ca="1" si="1086"/>
        <v>5000</v>
      </c>
      <c r="BB822" s="24">
        <f t="shared" ca="1" si="1086"/>
        <v>5000</v>
      </c>
      <c r="BC822" s="24">
        <f t="shared" ca="1" si="1086"/>
        <v>5000</v>
      </c>
      <c r="BD822" s="24">
        <f t="shared" ca="1" si="1086"/>
        <v>5000</v>
      </c>
      <c r="BE822" s="24">
        <f t="shared" ca="1" si="1086"/>
        <v>5000</v>
      </c>
      <c r="BF822" s="24">
        <f t="shared" ca="1" si="1086"/>
        <v>5000</v>
      </c>
      <c r="BG822" s="24">
        <f t="shared" ca="1" si="1086"/>
        <v>5000</v>
      </c>
      <c r="BH822" s="24">
        <f t="shared" ca="1" si="1086"/>
        <v>5000</v>
      </c>
      <c r="BI822" s="24">
        <f t="shared" ca="1" si="1086"/>
        <v>5000</v>
      </c>
      <c r="BJ822" s="24">
        <f t="shared" ca="1" si="1086"/>
        <v>5000</v>
      </c>
      <c r="BK822" s="24">
        <f t="shared" ca="1" si="1086"/>
        <v>5000</v>
      </c>
      <c r="BL822" s="24">
        <f t="shared" ca="1" si="1086"/>
        <v>5000</v>
      </c>
      <c r="BM822" s="24">
        <f t="shared" ca="1" si="1086"/>
        <v>5000</v>
      </c>
      <c r="BN822" s="24">
        <f t="shared" ca="1" si="1086"/>
        <v>5000</v>
      </c>
      <c r="BO822" s="24">
        <f t="shared" ca="1" si="1086"/>
        <v>5000</v>
      </c>
      <c r="BP822" s="24">
        <f t="shared" ca="1" si="1086"/>
        <v>5000</v>
      </c>
      <c r="BQ822" s="24">
        <f t="shared" ca="1" si="1086"/>
        <v>5000</v>
      </c>
      <c r="BR822" s="24">
        <f t="shared" ca="1" si="1086"/>
        <v>5000</v>
      </c>
      <c r="BS822" s="24">
        <f t="shared" ca="1" si="1086"/>
        <v>5000</v>
      </c>
      <c r="BT822" s="24">
        <f t="shared" ca="1" si="1086"/>
        <v>5000</v>
      </c>
      <c r="BU822" s="24">
        <f t="shared" ca="1" si="1086"/>
        <v>5000</v>
      </c>
      <c r="BV822" s="24">
        <f t="shared" ca="1" si="1086"/>
        <v>5000</v>
      </c>
      <c r="BW822" s="24">
        <f t="shared" ca="1" si="1086"/>
        <v>5000</v>
      </c>
      <c r="BX822" s="24">
        <f t="shared" ca="1" si="1086"/>
        <v>5000</v>
      </c>
      <c r="BY822" s="24">
        <f t="shared" ca="1" si="1086"/>
        <v>5000</v>
      </c>
      <c r="BZ822" s="24">
        <f t="shared" ca="1" si="1086"/>
        <v>5000</v>
      </c>
      <c r="CA822" s="24">
        <f t="shared" ca="1" si="1086"/>
        <v>5000</v>
      </c>
      <c r="CB822" s="24">
        <f t="shared" ca="1" si="1086"/>
        <v>5000</v>
      </c>
      <c r="CC822" s="24">
        <f t="shared" ca="1" si="1086"/>
        <v>5000</v>
      </c>
      <c r="CD822" s="24">
        <f t="shared" ca="1" si="1086"/>
        <v>5000</v>
      </c>
      <c r="CE822" s="24">
        <f t="shared" ca="1" si="1086"/>
        <v>5000</v>
      </c>
      <c r="CF822" s="24">
        <f t="shared" ca="1" si="1084"/>
        <v>5000</v>
      </c>
      <c r="CG822" s="24">
        <f t="shared" ca="1" si="1084"/>
        <v>5000</v>
      </c>
      <c r="CH822" s="24">
        <f t="shared" ca="1" si="1084"/>
        <v>5000</v>
      </c>
      <c r="CI822" s="24">
        <f t="shared" ca="1" si="1084"/>
        <v>5000</v>
      </c>
      <c r="CJ822" s="24">
        <f t="shared" ca="1" si="1084"/>
        <v>5000</v>
      </c>
      <c r="CK822" s="24">
        <f t="shared" ca="1" si="1084"/>
        <v>5000</v>
      </c>
      <c r="CL822" s="24">
        <f t="shared" ca="1" si="1084"/>
        <v>5000</v>
      </c>
      <c r="CM822" s="24" t="e">
        <f t="shared" ca="1" si="1084"/>
        <v>#N/A</v>
      </c>
      <c r="CN822" s="24" t="e">
        <f t="shared" ca="1" si="1084"/>
        <v>#N/A</v>
      </c>
      <c r="CO822" s="24" t="e">
        <f t="shared" ca="1" si="1084"/>
        <v>#N/A</v>
      </c>
      <c r="CP822" s="24" t="e">
        <f t="shared" ca="1" si="1084"/>
        <v>#N/A</v>
      </c>
      <c r="CQ822" s="24" t="e">
        <f t="shared" ca="1" si="1084"/>
        <v>#N/A</v>
      </c>
      <c r="CR822" s="24" t="e">
        <f t="shared" ca="1" si="1084"/>
        <v>#N/A</v>
      </c>
      <c r="CS822" s="24" t="e">
        <f t="shared" ca="1" si="1084"/>
        <v>#N/A</v>
      </c>
      <c r="CT822" s="24" t="e">
        <f t="shared" ca="1" si="1084"/>
        <v>#N/A</v>
      </c>
      <c r="CU822" s="24" t="e">
        <f t="shared" ca="1" si="1084"/>
        <v>#N/A</v>
      </c>
      <c r="CV822" s="24" t="e">
        <f t="shared" ca="1" si="1084"/>
        <v>#N/A</v>
      </c>
      <c r="CW822" s="24" t="e">
        <f t="shared" ca="1" si="1084"/>
        <v>#N/A</v>
      </c>
      <c r="CX822" s="24" t="e">
        <f t="shared" ca="1" si="1084"/>
        <v>#N/A</v>
      </c>
      <c r="CY822" s="24" t="e">
        <f t="shared" ca="1" si="1084"/>
        <v>#N/A</v>
      </c>
      <c r="CZ822" s="24" t="e">
        <f t="shared" ca="1" si="1084"/>
        <v>#N/A</v>
      </c>
      <c r="DA822" s="24" t="e">
        <f t="shared" ca="1" si="1084"/>
        <v>#N/A</v>
      </c>
      <c r="DB822" s="24" t="e">
        <f t="shared" ca="1" si="1084"/>
        <v>#N/A</v>
      </c>
      <c r="DC822" s="24" t="e">
        <f t="shared" ca="1" si="1084"/>
        <v>#N/A</v>
      </c>
      <c r="DD822" s="24" t="e">
        <f t="shared" ca="1" si="1084"/>
        <v>#N/A</v>
      </c>
      <c r="DE822" s="24" t="e">
        <f t="shared" ca="1" si="1084"/>
        <v>#N/A</v>
      </c>
      <c r="DF822" s="24" t="e">
        <f t="shared" ca="1" si="1084"/>
        <v>#N/A</v>
      </c>
      <c r="DG822" s="24" t="e">
        <f t="shared" ca="1" si="1084"/>
        <v>#N/A</v>
      </c>
      <c r="DH822" s="24" t="e">
        <f t="shared" ca="1" si="1084"/>
        <v>#N/A</v>
      </c>
      <c r="DI822" s="24" t="e">
        <f t="shared" ca="1" si="1084"/>
        <v>#N/A</v>
      </c>
      <c r="DJ822" s="24" t="e">
        <f t="shared" ca="1" si="1084"/>
        <v>#N/A</v>
      </c>
      <c r="DK822" s="24" t="e">
        <f t="shared" ca="1" si="1084"/>
        <v>#N/A</v>
      </c>
      <c r="DL822" s="24" t="e">
        <f t="shared" ca="1" si="1084"/>
        <v>#N/A</v>
      </c>
    </row>
    <row r="823" spans="1:116" x14ac:dyDescent="0.4">
      <c r="D823" t="s">
        <v>817</v>
      </c>
      <c r="E823" s="8" t="str">
        <f t="shared" si="1070"/>
        <v>823 LISTSALE-PV</v>
      </c>
      <c r="G823" s="158" t="s">
        <v>807</v>
      </c>
      <c r="H823" s="31"/>
      <c r="I823" s="73"/>
      <c r="J823" s="73"/>
      <c r="K823" s="23">
        <f t="shared" ca="1" si="1082"/>
        <v>180000</v>
      </c>
      <c r="L823" s="23">
        <f t="shared" ca="1" si="1082"/>
        <v>180000</v>
      </c>
      <c r="M823" s="23">
        <f t="shared" ca="1" si="1082"/>
        <v>180000</v>
      </c>
      <c r="N823" s="23">
        <f t="shared" ca="1" si="1082"/>
        <v>180000</v>
      </c>
      <c r="O823" s="23">
        <f t="shared" ca="1" si="1082"/>
        <v>180000</v>
      </c>
      <c r="P823" s="23">
        <f t="shared" ca="1" si="1082"/>
        <v>180000</v>
      </c>
      <c r="R823" s="33"/>
      <c r="S823" s="24">
        <f t="shared" ca="1" si="1085"/>
        <v>15000</v>
      </c>
      <c r="T823" s="24">
        <f t="shared" ca="1" si="1086"/>
        <v>15000</v>
      </c>
      <c r="U823" s="24">
        <f t="shared" ca="1" si="1086"/>
        <v>15000</v>
      </c>
      <c r="V823" s="24">
        <f t="shared" ca="1" si="1086"/>
        <v>15000</v>
      </c>
      <c r="W823" s="24">
        <f t="shared" ca="1" si="1086"/>
        <v>15000</v>
      </c>
      <c r="X823" s="24">
        <f t="shared" ca="1" si="1086"/>
        <v>15000</v>
      </c>
      <c r="Y823" s="24">
        <f t="shared" ca="1" si="1086"/>
        <v>15000</v>
      </c>
      <c r="Z823" s="24">
        <f t="shared" ca="1" si="1086"/>
        <v>15000</v>
      </c>
      <c r="AA823" s="24">
        <f t="shared" ca="1" si="1086"/>
        <v>15000</v>
      </c>
      <c r="AB823" s="24">
        <f t="shared" ca="1" si="1086"/>
        <v>15000</v>
      </c>
      <c r="AC823" s="24">
        <f t="shared" ca="1" si="1086"/>
        <v>15000</v>
      </c>
      <c r="AD823" s="24">
        <f t="shared" ca="1" si="1086"/>
        <v>15000</v>
      </c>
      <c r="AE823" s="24">
        <f t="shared" ca="1" si="1086"/>
        <v>15000</v>
      </c>
      <c r="AF823" s="24">
        <f t="shared" ca="1" si="1086"/>
        <v>15000</v>
      </c>
      <c r="AG823" s="24">
        <f t="shared" ca="1" si="1086"/>
        <v>15000</v>
      </c>
      <c r="AH823" s="24">
        <f t="shared" ca="1" si="1086"/>
        <v>15000</v>
      </c>
      <c r="AI823" s="24">
        <f t="shared" ca="1" si="1086"/>
        <v>15000</v>
      </c>
      <c r="AJ823" s="24">
        <f t="shared" ca="1" si="1086"/>
        <v>15000</v>
      </c>
      <c r="AK823" s="24">
        <f t="shared" ca="1" si="1086"/>
        <v>15000</v>
      </c>
      <c r="AL823" s="24">
        <f t="shared" ca="1" si="1086"/>
        <v>15000</v>
      </c>
      <c r="AM823" s="24">
        <f t="shared" ca="1" si="1086"/>
        <v>15000</v>
      </c>
      <c r="AN823" s="24">
        <f t="shared" ca="1" si="1086"/>
        <v>15000</v>
      </c>
      <c r="AO823" s="24">
        <f t="shared" ca="1" si="1086"/>
        <v>15000</v>
      </c>
      <c r="AP823" s="24">
        <f t="shared" ca="1" si="1086"/>
        <v>15000</v>
      </c>
      <c r="AQ823" s="24">
        <f t="shared" ca="1" si="1086"/>
        <v>15000</v>
      </c>
      <c r="AR823" s="24">
        <f t="shared" ca="1" si="1086"/>
        <v>15000</v>
      </c>
      <c r="AS823" s="24">
        <f t="shared" ca="1" si="1086"/>
        <v>15000</v>
      </c>
      <c r="AT823" s="24">
        <f t="shared" ca="1" si="1086"/>
        <v>15000</v>
      </c>
      <c r="AU823" s="24">
        <f t="shared" ca="1" si="1086"/>
        <v>15000</v>
      </c>
      <c r="AV823" s="24">
        <f t="shared" ca="1" si="1086"/>
        <v>15000</v>
      </c>
      <c r="AW823" s="24">
        <f t="shared" ca="1" si="1086"/>
        <v>15000</v>
      </c>
      <c r="AX823" s="24">
        <f t="shared" ca="1" si="1086"/>
        <v>15000</v>
      </c>
      <c r="AY823" s="24">
        <f t="shared" ca="1" si="1086"/>
        <v>15000</v>
      </c>
      <c r="AZ823" s="24">
        <f t="shared" ca="1" si="1086"/>
        <v>15000</v>
      </c>
      <c r="BA823" s="24">
        <f t="shared" ca="1" si="1086"/>
        <v>15000</v>
      </c>
      <c r="BB823" s="24">
        <f t="shared" ca="1" si="1086"/>
        <v>15000</v>
      </c>
      <c r="BC823" s="24">
        <f t="shared" ca="1" si="1086"/>
        <v>15000</v>
      </c>
      <c r="BD823" s="24">
        <f t="shared" ca="1" si="1086"/>
        <v>15000</v>
      </c>
      <c r="BE823" s="24">
        <f t="shared" ca="1" si="1086"/>
        <v>15000</v>
      </c>
      <c r="BF823" s="24">
        <f t="shared" ca="1" si="1086"/>
        <v>15000</v>
      </c>
      <c r="BG823" s="24">
        <f t="shared" ca="1" si="1086"/>
        <v>15000</v>
      </c>
      <c r="BH823" s="24">
        <f t="shared" ca="1" si="1086"/>
        <v>15000</v>
      </c>
      <c r="BI823" s="24">
        <f t="shared" ca="1" si="1086"/>
        <v>15000</v>
      </c>
      <c r="BJ823" s="24">
        <f t="shared" ca="1" si="1086"/>
        <v>15000</v>
      </c>
      <c r="BK823" s="24">
        <f t="shared" ca="1" si="1086"/>
        <v>15000</v>
      </c>
      <c r="BL823" s="24">
        <f t="shared" ca="1" si="1086"/>
        <v>15000</v>
      </c>
      <c r="BM823" s="24">
        <f t="shared" ca="1" si="1086"/>
        <v>15000</v>
      </c>
      <c r="BN823" s="24">
        <f t="shared" ca="1" si="1086"/>
        <v>15000</v>
      </c>
      <c r="BO823" s="24">
        <f t="shared" ca="1" si="1086"/>
        <v>15000</v>
      </c>
      <c r="BP823" s="24">
        <f t="shared" ca="1" si="1086"/>
        <v>15000</v>
      </c>
      <c r="BQ823" s="24">
        <f t="shared" ca="1" si="1086"/>
        <v>15000</v>
      </c>
      <c r="BR823" s="24">
        <f t="shared" ca="1" si="1086"/>
        <v>15000</v>
      </c>
      <c r="BS823" s="24">
        <f t="shared" ca="1" si="1086"/>
        <v>15000</v>
      </c>
      <c r="BT823" s="24">
        <f t="shared" ca="1" si="1086"/>
        <v>15000</v>
      </c>
      <c r="BU823" s="24">
        <f t="shared" ca="1" si="1086"/>
        <v>15000</v>
      </c>
      <c r="BV823" s="24">
        <f t="shared" ca="1" si="1086"/>
        <v>15000</v>
      </c>
      <c r="BW823" s="24">
        <f t="shared" ca="1" si="1086"/>
        <v>15000</v>
      </c>
      <c r="BX823" s="24">
        <f t="shared" ca="1" si="1086"/>
        <v>15000</v>
      </c>
      <c r="BY823" s="24">
        <f t="shared" ca="1" si="1086"/>
        <v>15000</v>
      </c>
      <c r="BZ823" s="24">
        <f t="shared" ca="1" si="1086"/>
        <v>15000</v>
      </c>
      <c r="CA823" s="24">
        <f t="shared" ca="1" si="1086"/>
        <v>15000</v>
      </c>
      <c r="CB823" s="24">
        <f t="shared" ca="1" si="1086"/>
        <v>15000</v>
      </c>
      <c r="CC823" s="24">
        <f t="shared" ca="1" si="1086"/>
        <v>15000</v>
      </c>
      <c r="CD823" s="24">
        <f t="shared" ca="1" si="1086"/>
        <v>15000</v>
      </c>
      <c r="CE823" s="24">
        <f t="shared" ca="1" si="1086"/>
        <v>15000</v>
      </c>
      <c r="CF823" s="24">
        <f t="shared" ca="1" si="1084"/>
        <v>15000</v>
      </c>
      <c r="CG823" s="24">
        <f t="shared" ca="1" si="1084"/>
        <v>15000</v>
      </c>
      <c r="CH823" s="24">
        <f t="shared" ca="1" si="1084"/>
        <v>15000</v>
      </c>
      <c r="CI823" s="24">
        <f t="shared" ca="1" si="1084"/>
        <v>15000</v>
      </c>
      <c r="CJ823" s="24">
        <f t="shared" ca="1" si="1084"/>
        <v>15000</v>
      </c>
      <c r="CK823" s="24">
        <f t="shared" ca="1" si="1084"/>
        <v>15000</v>
      </c>
      <c r="CL823" s="24">
        <f t="shared" ca="1" si="1084"/>
        <v>15000</v>
      </c>
      <c r="CM823" s="24" t="e">
        <f t="shared" ca="1" si="1084"/>
        <v>#N/A</v>
      </c>
      <c r="CN823" s="24" t="e">
        <f t="shared" ca="1" si="1084"/>
        <v>#N/A</v>
      </c>
      <c r="CO823" s="24" t="e">
        <f t="shared" ca="1" si="1084"/>
        <v>#N/A</v>
      </c>
      <c r="CP823" s="24" t="e">
        <f t="shared" ca="1" si="1084"/>
        <v>#N/A</v>
      </c>
      <c r="CQ823" s="24" t="e">
        <f t="shared" ca="1" si="1084"/>
        <v>#N/A</v>
      </c>
      <c r="CR823" s="24" t="e">
        <f t="shared" ca="1" si="1084"/>
        <v>#N/A</v>
      </c>
      <c r="CS823" s="24" t="e">
        <f t="shared" ca="1" si="1084"/>
        <v>#N/A</v>
      </c>
      <c r="CT823" s="24" t="e">
        <f t="shared" ca="1" si="1084"/>
        <v>#N/A</v>
      </c>
      <c r="CU823" s="24" t="e">
        <f t="shared" ca="1" si="1084"/>
        <v>#N/A</v>
      </c>
      <c r="CV823" s="24" t="e">
        <f t="shared" ca="1" si="1084"/>
        <v>#N/A</v>
      </c>
      <c r="CW823" s="24" t="e">
        <f t="shared" ca="1" si="1084"/>
        <v>#N/A</v>
      </c>
      <c r="CX823" s="24" t="e">
        <f t="shared" ca="1" si="1084"/>
        <v>#N/A</v>
      </c>
      <c r="CY823" s="24" t="e">
        <f t="shared" ca="1" si="1084"/>
        <v>#N/A</v>
      </c>
      <c r="CZ823" s="24" t="e">
        <f t="shared" ca="1" si="1084"/>
        <v>#N/A</v>
      </c>
      <c r="DA823" s="24" t="e">
        <f t="shared" ca="1" si="1084"/>
        <v>#N/A</v>
      </c>
      <c r="DB823" s="24" t="e">
        <f t="shared" ca="1" si="1084"/>
        <v>#N/A</v>
      </c>
      <c r="DC823" s="24" t="e">
        <f t="shared" ca="1" si="1084"/>
        <v>#N/A</v>
      </c>
      <c r="DD823" s="24" t="e">
        <f t="shared" ca="1" si="1084"/>
        <v>#N/A</v>
      </c>
      <c r="DE823" s="24" t="e">
        <f t="shared" ca="1" si="1084"/>
        <v>#N/A</v>
      </c>
      <c r="DF823" s="24" t="e">
        <f t="shared" ca="1" si="1084"/>
        <v>#N/A</v>
      </c>
      <c r="DG823" s="24" t="e">
        <f t="shared" ca="1" si="1084"/>
        <v>#N/A</v>
      </c>
      <c r="DH823" s="24" t="e">
        <f t="shared" ca="1" si="1084"/>
        <v>#N/A</v>
      </c>
      <c r="DI823" s="24" t="e">
        <f t="shared" ca="1" si="1084"/>
        <v>#N/A</v>
      </c>
      <c r="DJ823" s="24" t="e">
        <f t="shared" ca="1" si="1084"/>
        <v>#N/A</v>
      </c>
      <c r="DK823" s="24" t="e">
        <f t="shared" ca="1" si="1084"/>
        <v>#N/A</v>
      </c>
      <c r="DL823" s="24" t="e">
        <f t="shared" ca="1" si="1084"/>
        <v>#N/A</v>
      </c>
    </row>
    <row r="824" spans="1:116" x14ac:dyDescent="0.4">
      <c r="D824" t="s">
        <v>817</v>
      </c>
      <c r="E824" s="8" t="str">
        <f t="shared" si="1070"/>
        <v>824 LISTSALE-PV</v>
      </c>
      <c r="G824" s="158" t="s">
        <v>808</v>
      </c>
      <c r="H824" s="31"/>
      <c r="I824" s="73"/>
      <c r="J824" s="73"/>
      <c r="K824" s="258">
        <f t="shared" ca="1" si="1082"/>
        <v>120000</v>
      </c>
      <c r="L824" s="258">
        <f t="shared" ca="1" si="1082"/>
        <v>120000</v>
      </c>
      <c r="M824" s="258">
        <f t="shared" ca="1" si="1082"/>
        <v>120000</v>
      </c>
      <c r="N824" s="258">
        <f t="shared" ca="1" si="1082"/>
        <v>120000</v>
      </c>
      <c r="O824" s="258">
        <f t="shared" ca="1" si="1082"/>
        <v>120000</v>
      </c>
      <c r="P824" s="258">
        <f t="shared" ca="1" si="1082"/>
        <v>120000</v>
      </c>
      <c r="R824" s="33"/>
      <c r="S824" s="138">
        <f t="shared" ca="1" si="1085"/>
        <v>10000</v>
      </c>
      <c r="T824" s="138">
        <f t="shared" ca="1" si="1086"/>
        <v>10000</v>
      </c>
      <c r="U824" s="138">
        <f t="shared" ca="1" si="1086"/>
        <v>10000</v>
      </c>
      <c r="V824" s="138">
        <f t="shared" ca="1" si="1086"/>
        <v>10000</v>
      </c>
      <c r="W824" s="138">
        <f t="shared" ca="1" si="1086"/>
        <v>10000</v>
      </c>
      <c r="X824" s="138">
        <f t="shared" ca="1" si="1086"/>
        <v>10000</v>
      </c>
      <c r="Y824" s="138">
        <f t="shared" ca="1" si="1086"/>
        <v>10000</v>
      </c>
      <c r="Z824" s="138">
        <f t="shared" ca="1" si="1086"/>
        <v>10000</v>
      </c>
      <c r="AA824" s="138">
        <f t="shared" ca="1" si="1086"/>
        <v>10000</v>
      </c>
      <c r="AB824" s="138">
        <f t="shared" ca="1" si="1086"/>
        <v>10000</v>
      </c>
      <c r="AC824" s="138">
        <f t="shared" ca="1" si="1086"/>
        <v>10000</v>
      </c>
      <c r="AD824" s="138">
        <f t="shared" ca="1" si="1086"/>
        <v>10000</v>
      </c>
      <c r="AE824" s="138">
        <f t="shared" ca="1" si="1086"/>
        <v>10000</v>
      </c>
      <c r="AF824" s="138">
        <f t="shared" ca="1" si="1086"/>
        <v>10000</v>
      </c>
      <c r="AG824" s="138">
        <f t="shared" ca="1" si="1086"/>
        <v>10000</v>
      </c>
      <c r="AH824" s="138">
        <f t="shared" ca="1" si="1086"/>
        <v>10000</v>
      </c>
      <c r="AI824" s="138">
        <f t="shared" ca="1" si="1086"/>
        <v>10000</v>
      </c>
      <c r="AJ824" s="138">
        <f t="shared" ca="1" si="1086"/>
        <v>10000</v>
      </c>
      <c r="AK824" s="138">
        <f t="shared" ca="1" si="1086"/>
        <v>10000</v>
      </c>
      <c r="AL824" s="138">
        <f t="shared" ca="1" si="1086"/>
        <v>10000</v>
      </c>
      <c r="AM824" s="138">
        <f t="shared" ca="1" si="1086"/>
        <v>10000</v>
      </c>
      <c r="AN824" s="138">
        <f t="shared" ca="1" si="1086"/>
        <v>10000</v>
      </c>
      <c r="AO824" s="138">
        <f t="shared" ca="1" si="1086"/>
        <v>10000</v>
      </c>
      <c r="AP824" s="138">
        <f t="shared" ca="1" si="1086"/>
        <v>10000</v>
      </c>
      <c r="AQ824" s="138">
        <f t="shared" ca="1" si="1086"/>
        <v>10000</v>
      </c>
      <c r="AR824" s="138">
        <f t="shared" ca="1" si="1086"/>
        <v>10000</v>
      </c>
      <c r="AS824" s="138">
        <f t="shared" ca="1" si="1086"/>
        <v>10000</v>
      </c>
      <c r="AT824" s="138">
        <f t="shared" ca="1" si="1086"/>
        <v>10000</v>
      </c>
      <c r="AU824" s="138">
        <f t="shared" ca="1" si="1086"/>
        <v>10000</v>
      </c>
      <c r="AV824" s="138">
        <f t="shared" ca="1" si="1086"/>
        <v>10000</v>
      </c>
      <c r="AW824" s="138">
        <f t="shared" ca="1" si="1086"/>
        <v>10000</v>
      </c>
      <c r="AX824" s="138">
        <f t="shared" ca="1" si="1086"/>
        <v>10000</v>
      </c>
      <c r="AY824" s="138">
        <f t="shared" ca="1" si="1086"/>
        <v>10000</v>
      </c>
      <c r="AZ824" s="138">
        <f t="shared" ca="1" si="1086"/>
        <v>10000</v>
      </c>
      <c r="BA824" s="138">
        <f t="shared" ca="1" si="1086"/>
        <v>10000</v>
      </c>
      <c r="BB824" s="138">
        <f t="shared" ca="1" si="1086"/>
        <v>10000</v>
      </c>
      <c r="BC824" s="138">
        <f t="shared" ca="1" si="1086"/>
        <v>10000</v>
      </c>
      <c r="BD824" s="138">
        <f t="shared" ca="1" si="1086"/>
        <v>10000</v>
      </c>
      <c r="BE824" s="138">
        <f t="shared" ca="1" si="1086"/>
        <v>10000</v>
      </c>
      <c r="BF824" s="138">
        <f t="shared" ca="1" si="1086"/>
        <v>10000</v>
      </c>
      <c r="BG824" s="138">
        <f t="shared" ca="1" si="1086"/>
        <v>10000</v>
      </c>
      <c r="BH824" s="138">
        <f t="shared" ca="1" si="1086"/>
        <v>10000</v>
      </c>
      <c r="BI824" s="138">
        <f t="shared" ca="1" si="1086"/>
        <v>10000</v>
      </c>
      <c r="BJ824" s="138">
        <f t="shared" ca="1" si="1086"/>
        <v>10000</v>
      </c>
      <c r="BK824" s="138">
        <f t="shared" ca="1" si="1086"/>
        <v>10000</v>
      </c>
      <c r="BL824" s="138">
        <f t="shared" ca="1" si="1086"/>
        <v>10000</v>
      </c>
      <c r="BM824" s="138">
        <f t="shared" ca="1" si="1086"/>
        <v>10000</v>
      </c>
      <c r="BN824" s="138">
        <f t="shared" ca="1" si="1086"/>
        <v>10000</v>
      </c>
      <c r="BO824" s="138">
        <f t="shared" ca="1" si="1086"/>
        <v>10000</v>
      </c>
      <c r="BP824" s="138">
        <f t="shared" ca="1" si="1086"/>
        <v>10000</v>
      </c>
      <c r="BQ824" s="138">
        <f t="shared" ca="1" si="1086"/>
        <v>10000</v>
      </c>
      <c r="BR824" s="138">
        <f t="shared" ca="1" si="1086"/>
        <v>10000</v>
      </c>
      <c r="BS824" s="138">
        <f t="shared" ca="1" si="1086"/>
        <v>10000</v>
      </c>
      <c r="BT824" s="138">
        <f t="shared" ca="1" si="1086"/>
        <v>10000</v>
      </c>
      <c r="BU824" s="138">
        <f t="shared" ca="1" si="1086"/>
        <v>10000</v>
      </c>
      <c r="BV824" s="138">
        <f t="shared" ca="1" si="1086"/>
        <v>10000</v>
      </c>
      <c r="BW824" s="138">
        <f t="shared" ca="1" si="1086"/>
        <v>10000</v>
      </c>
      <c r="BX824" s="138">
        <f t="shared" ca="1" si="1086"/>
        <v>10000</v>
      </c>
      <c r="BY824" s="138">
        <f t="shared" ca="1" si="1086"/>
        <v>10000</v>
      </c>
      <c r="BZ824" s="138">
        <f t="shared" ca="1" si="1086"/>
        <v>10000</v>
      </c>
      <c r="CA824" s="138">
        <f t="shared" ca="1" si="1086"/>
        <v>10000</v>
      </c>
      <c r="CB824" s="138">
        <f t="shared" ca="1" si="1086"/>
        <v>10000</v>
      </c>
      <c r="CC824" s="138">
        <f t="shared" ca="1" si="1086"/>
        <v>10000</v>
      </c>
      <c r="CD824" s="138">
        <f t="shared" ca="1" si="1086"/>
        <v>10000</v>
      </c>
      <c r="CE824" s="138">
        <f t="shared" ca="1" si="1086"/>
        <v>10000</v>
      </c>
      <c r="CF824" s="138">
        <f t="shared" ca="1" si="1084"/>
        <v>10000</v>
      </c>
      <c r="CG824" s="138">
        <f t="shared" ca="1" si="1084"/>
        <v>10000</v>
      </c>
      <c r="CH824" s="138">
        <f t="shared" ca="1" si="1084"/>
        <v>10000</v>
      </c>
      <c r="CI824" s="138">
        <f t="shared" ca="1" si="1084"/>
        <v>10000</v>
      </c>
      <c r="CJ824" s="138">
        <f t="shared" ca="1" si="1084"/>
        <v>10000</v>
      </c>
      <c r="CK824" s="138">
        <f t="shared" ca="1" si="1084"/>
        <v>10000</v>
      </c>
      <c r="CL824" s="138">
        <f t="shared" ca="1" si="1084"/>
        <v>10000</v>
      </c>
      <c r="CM824" s="138" t="e">
        <f t="shared" ca="1" si="1084"/>
        <v>#N/A</v>
      </c>
      <c r="CN824" s="138" t="e">
        <f t="shared" ca="1" si="1084"/>
        <v>#N/A</v>
      </c>
      <c r="CO824" s="138" t="e">
        <f t="shared" ca="1" si="1084"/>
        <v>#N/A</v>
      </c>
      <c r="CP824" s="138" t="e">
        <f t="shared" ca="1" si="1084"/>
        <v>#N/A</v>
      </c>
      <c r="CQ824" s="138" t="e">
        <f t="shared" ca="1" si="1084"/>
        <v>#N/A</v>
      </c>
      <c r="CR824" s="138" t="e">
        <f t="shared" ca="1" si="1084"/>
        <v>#N/A</v>
      </c>
      <c r="CS824" s="138" t="e">
        <f t="shared" ca="1" si="1084"/>
        <v>#N/A</v>
      </c>
      <c r="CT824" s="138" t="e">
        <f t="shared" ca="1" si="1084"/>
        <v>#N/A</v>
      </c>
      <c r="CU824" s="138" t="e">
        <f t="shared" ca="1" si="1084"/>
        <v>#N/A</v>
      </c>
      <c r="CV824" s="138" t="e">
        <f t="shared" ca="1" si="1084"/>
        <v>#N/A</v>
      </c>
      <c r="CW824" s="138" t="e">
        <f t="shared" ca="1" si="1084"/>
        <v>#N/A</v>
      </c>
      <c r="CX824" s="138" t="e">
        <f t="shared" ca="1" si="1084"/>
        <v>#N/A</v>
      </c>
      <c r="CY824" s="138" t="e">
        <f t="shared" ca="1" si="1084"/>
        <v>#N/A</v>
      </c>
      <c r="CZ824" s="138" t="e">
        <f t="shared" ca="1" si="1084"/>
        <v>#N/A</v>
      </c>
      <c r="DA824" s="138" t="e">
        <f t="shared" ca="1" si="1084"/>
        <v>#N/A</v>
      </c>
      <c r="DB824" s="138" t="e">
        <f t="shared" ca="1" si="1084"/>
        <v>#N/A</v>
      </c>
      <c r="DC824" s="138" t="e">
        <f t="shared" ca="1" si="1084"/>
        <v>#N/A</v>
      </c>
      <c r="DD824" s="138" t="e">
        <f t="shared" ca="1" si="1084"/>
        <v>#N/A</v>
      </c>
      <c r="DE824" s="138" t="e">
        <f t="shared" ca="1" si="1084"/>
        <v>#N/A</v>
      </c>
      <c r="DF824" s="138" t="e">
        <f t="shared" ca="1" si="1084"/>
        <v>#N/A</v>
      </c>
      <c r="DG824" s="138" t="e">
        <f t="shared" ca="1" si="1084"/>
        <v>#N/A</v>
      </c>
      <c r="DH824" s="138" t="e">
        <f t="shared" ca="1" si="1084"/>
        <v>#N/A</v>
      </c>
      <c r="DI824" s="138" t="e">
        <f t="shared" ca="1" si="1084"/>
        <v>#N/A</v>
      </c>
      <c r="DJ824" s="138" t="e">
        <f t="shared" ca="1" si="1084"/>
        <v>#N/A</v>
      </c>
      <c r="DK824" s="138" t="e">
        <f t="shared" ca="1" si="1084"/>
        <v>#N/A</v>
      </c>
      <c r="DL824" s="138" t="e">
        <f t="shared" ca="1" si="1084"/>
        <v>#N/A</v>
      </c>
    </row>
    <row r="825" spans="1:116" x14ac:dyDescent="0.4">
      <c r="A825" s="27"/>
      <c r="B825" s="27"/>
      <c r="C825" t="s">
        <v>198</v>
      </c>
      <c r="D825" t="s">
        <v>817</v>
      </c>
      <c r="E825" s="8" t="str">
        <f t="shared" si="1070"/>
        <v>825 LISTSALE-PV</v>
      </c>
      <c r="F825" s="27"/>
      <c r="G825" s="126" t="s">
        <v>812</v>
      </c>
      <c r="H825" s="31"/>
      <c r="I825" s="73"/>
      <c r="J825" s="73"/>
      <c r="K825" s="33">
        <f t="shared" ca="1" si="1082"/>
        <v>600000</v>
      </c>
      <c r="L825" s="33">
        <f t="shared" ca="1" si="1082"/>
        <v>600000</v>
      </c>
      <c r="M825" s="33">
        <f t="shared" ca="1" si="1082"/>
        <v>600000</v>
      </c>
      <c r="N825" s="33">
        <f t="shared" ca="1" si="1082"/>
        <v>600000</v>
      </c>
      <c r="O825" s="33">
        <f t="shared" ca="1" si="1082"/>
        <v>600000</v>
      </c>
      <c r="P825" s="33">
        <f t="shared" ca="1" si="1082"/>
        <v>600000</v>
      </c>
      <c r="R825" s="33"/>
      <c r="S825" s="33">
        <f ca="1">SUM(S820:S824)</f>
        <v>50000</v>
      </c>
      <c r="T825" s="33">
        <f t="shared" ref="T825:CE825" ca="1" si="1087">SUM(T820:T824)</f>
        <v>50000</v>
      </c>
      <c r="U825" s="33">
        <f t="shared" ca="1" si="1087"/>
        <v>50000</v>
      </c>
      <c r="V825" s="33">
        <f t="shared" ca="1" si="1087"/>
        <v>50000</v>
      </c>
      <c r="W825" s="33">
        <f t="shared" ca="1" si="1087"/>
        <v>50000</v>
      </c>
      <c r="X825" s="33">
        <f t="shared" ca="1" si="1087"/>
        <v>50000</v>
      </c>
      <c r="Y825" s="33">
        <f t="shared" ca="1" si="1087"/>
        <v>50000</v>
      </c>
      <c r="Z825" s="33">
        <f t="shared" ca="1" si="1087"/>
        <v>50000</v>
      </c>
      <c r="AA825" s="33">
        <f t="shared" ca="1" si="1087"/>
        <v>50000</v>
      </c>
      <c r="AB825" s="33">
        <f t="shared" ca="1" si="1087"/>
        <v>50000</v>
      </c>
      <c r="AC825" s="33">
        <f t="shared" ca="1" si="1087"/>
        <v>50000</v>
      </c>
      <c r="AD825" s="33">
        <f t="shared" ca="1" si="1087"/>
        <v>50000</v>
      </c>
      <c r="AE825" s="33">
        <f t="shared" ca="1" si="1087"/>
        <v>50000</v>
      </c>
      <c r="AF825" s="33">
        <f t="shared" ca="1" si="1087"/>
        <v>50000</v>
      </c>
      <c r="AG825" s="33">
        <f t="shared" ca="1" si="1087"/>
        <v>50000</v>
      </c>
      <c r="AH825" s="33">
        <f t="shared" ca="1" si="1087"/>
        <v>50000</v>
      </c>
      <c r="AI825" s="33">
        <f t="shared" ca="1" si="1087"/>
        <v>50000</v>
      </c>
      <c r="AJ825" s="33">
        <f t="shared" ca="1" si="1087"/>
        <v>50000</v>
      </c>
      <c r="AK825" s="33">
        <f t="shared" ca="1" si="1087"/>
        <v>50000</v>
      </c>
      <c r="AL825" s="33">
        <f t="shared" ca="1" si="1087"/>
        <v>50000</v>
      </c>
      <c r="AM825" s="33">
        <f t="shared" ca="1" si="1087"/>
        <v>50000</v>
      </c>
      <c r="AN825" s="33">
        <f t="shared" ca="1" si="1087"/>
        <v>50000</v>
      </c>
      <c r="AO825" s="33">
        <f t="shared" ca="1" si="1087"/>
        <v>50000</v>
      </c>
      <c r="AP825" s="33">
        <f t="shared" ca="1" si="1087"/>
        <v>50000</v>
      </c>
      <c r="AQ825" s="33">
        <f t="shared" ca="1" si="1087"/>
        <v>50000</v>
      </c>
      <c r="AR825" s="33">
        <f t="shared" ca="1" si="1087"/>
        <v>50000</v>
      </c>
      <c r="AS825" s="33">
        <f t="shared" ca="1" si="1087"/>
        <v>50000</v>
      </c>
      <c r="AT825" s="33">
        <f t="shared" ca="1" si="1087"/>
        <v>50000</v>
      </c>
      <c r="AU825" s="33">
        <f t="shared" ca="1" si="1087"/>
        <v>50000</v>
      </c>
      <c r="AV825" s="33">
        <f t="shared" ca="1" si="1087"/>
        <v>50000</v>
      </c>
      <c r="AW825" s="33">
        <f t="shared" ca="1" si="1087"/>
        <v>50000</v>
      </c>
      <c r="AX825" s="33">
        <f t="shared" ca="1" si="1087"/>
        <v>50000</v>
      </c>
      <c r="AY825" s="33">
        <f t="shared" ca="1" si="1087"/>
        <v>50000</v>
      </c>
      <c r="AZ825" s="33">
        <f t="shared" ca="1" si="1087"/>
        <v>50000</v>
      </c>
      <c r="BA825" s="33">
        <f t="shared" ca="1" si="1087"/>
        <v>50000</v>
      </c>
      <c r="BB825" s="33">
        <f t="shared" ca="1" si="1087"/>
        <v>50000</v>
      </c>
      <c r="BC825" s="33">
        <f t="shared" ca="1" si="1087"/>
        <v>50000</v>
      </c>
      <c r="BD825" s="33">
        <f t="shared" ca="1" si="1087"/>
        <v>50000</v>
      </c>
      <c r="BE825" s="33">
        <f t="shared" ca="1" si="1087"/>
        <v>50000</v>
      </c>
      <c r="BF825" s="33">
        <f t="shared" ca="1" si="1087"/>
        <v>50000</v>
      </c>
      <c r="BG825" s="33">
        <f t="shared" ca="1" si="1087"/>
        <v>50000</v>
      </c>
      <c r="BH825" s="33">
        <f t="shared" ca="1" si="1087"/>
        <v>50000</v>
      </c>
      <c r="BI825" s="33">
        <f t="shared" ca="1" si="1087"/>
        <v>50000</v>
      </c>
      <c r="BJ825" s="33">
        <f t="shared" ca="1" si="1087"/>
        <v>50000</v>
      </c>
      <c r="BK825" s="33">
        <f t="shared" ca="1" si="1087"/>
        <v>50000</v>
      </c>
      <c r="BL825" s="33">
        <f t="shared" ca="1" si="1087"/>
        <v>50000</v>
      </c>
      <c r="BM825" s="33">
        <f t="shared" ca="1" si="1087"/>
        <v>50000</v>
      </c>
      <c r="BN825" s="33">
        <f t="shared" ca="1" si="1087"/>
        <v>50000</v>
      </c>
      <c r="BO825" s="33">
        <f t="shared" ca="1" si="1087"/>
        <v>50000</v>
      </c>
      <c r="BP825" s="33">
        <f t="shared" ca="1" si="1087"/>
        <v>50000</v>
      </c>
      <c r="BQ825" s="33">
        <f t="shared" ca="1" si="1087"/>
        <v>50000</v>
      </c>
      <c r="BR825" s="33">
        <f t="shared" ca="1" si="1087"/>
        <v>50000</v>
      </c>
      <c r="BS825" s="33">
        <f t="shared" ca="1" si="1087"/>
        <v>50000</v>
      </c>
      <c r="BT825" s="33">
        <f t="shared" ca="1" si="1087"/>
        <v>50000</v>
      </c>
      <c r="BU825" s="33">
        <f t="shared" ca="1" si="1087"/>
        <v>50000</v>
      </c>
      <c r="BV825" s="33">
        <f t="shared" ca="1" si="1087"/>
        <v>50000</v>
      </c>
      <c r="BW825" s="33">
        <f t="shared" ca="1" si="1087"/>
        <v>50000</v>
      </c>
      <c r="BX825" s="33">
        <f t="shared" ca="1" si="1087"/>
        <v>50000</v>
      </c>
      <c r="BY825" s="33">
        <f t="shared" ca="1" si="1087"/>
        <v>50000</v>
      </c>
      <c r="BZ825" s="33">
        <f t="shared" ca="1" si="1087"/>
        <v>50000</v>
      </c>
      <c r="CA825" s="33">
        <f t="shared" ca="1" si="1087"/>
        <v>50000</v>
      </c>
      <c r="CB825" s="33">
        <f t="shared" ca="1" si="1087"/>
        <v>50000</v>
      </c>
      <c r="CC825" s="33">
        <f t="shared" ca="1" si="1087"/>
        <v>50000</v>
      </c>
      <c r="CD825" s="33">
        <f t="shared" ca="1" si="1087"/>
        <v>50000</v>
      </c>
      <c r="CE825" s="33">
        <f t="shared" ca="1" si="1087"/>
        <v>50000</v>
      </c>
      <c r="CF825" s="33">
        <f t="shared" ref="CF825:DL825" ca="1" si="1088">SUM(CF820:CF824)</f>
        <v>50000</v>
      </c>
      <c r="CG825" s="33">
        <f t="shared" ca="1" si="1088"/>
        <v>50000</v>
      </c>
      <c r="CH825" s="33">
        <f t="shared" ca="1" si="1088"/>
        <v>50000</v>
      </c>
      <c r="CI825" s="33">
        <f t="shared" ca="1" si="1088"/>
        <v>50000</v>
      </c>
      <c r="CJ825" s="33">
        <f t="shared" ca="1" si="1088"/>
        <v>50000</v>
      </c>
      <c r="CK825" s="33">
        <f t="shared" ca="1" si="1088"/>
        <v>50000</v>
      </c>
      <c r="CL825" s="33">
        <f t="shared" ca="1" si="1088"/>
        <v>50000</v>
      </c>
      <c r="CM825" s="33" t="e">
        <f t="shared" ca="1" si="1088"/>
        <v>#N/A</v>
      </c>
      <c r="CN825" s="33" t="e">
        <f t="shared" ca="1" si="1088"/>
        <v>#N/A</v>
      </c>
      <c r="CO825" s="33" t="e">
        <f t="shared" ca="1" si="1088"/>
        <v>#N/A</v>
      </c>
      <c r="CP825" s="33" t="e">
        <f t="shared" ca="1" si="1088"/>
        <v>#N/A</v>
      </c>
      <c r="CQ825" s="33" t="e">
        <f t="shared" ca="1" si="1088"/>
        <v>#N/A</v>
      </c>
      <c r="CR825" s="33" t="e">
        <f t="shared" ca="1" si="1088"/>
        <v>#N/A</v>
      </c>
      <c r="CS825" s="33" t="e">
        <f t="shared" ca="1" si="1088"/>
        <v>#N/A</v>
      </c>
      <c r="CT825" s="33" t="e">
        <f t="shared" ca="1" si="1088"/>
        <v>#N/A</v>
      </c>
      <c r="CU825" s="33" t="e">
        <f t="shared" ca="1" si="1088"/>
        <v>#N/A</v>
      </c>
      <c r="CV825" s="33" t="e">
        <f t="shared" ca="1" si="1088"/>
        <v>#N/A</v>
      </c>
      <c r="CW825" s="33" t="e">
        <f t="shared" ca="1" si="1088"/>
        <v>#N/A</v>
      </c>
      <c r="CX825" s="33" t="e">
        <f t="shared" ca="1" si="1088"/>
        <v>#N/A</v>
      </c>
      <c r="CY825" s="33" t="e">
        <f t="shared" ca="1" si="1088"/>
        <v>#N/A</v>
      </c>
      <c r="CZ825" s="33" t="e">
        <f t="shared" ca="1" si="1088"/>
        <v>#N/A</v>
      </c>
      <c r="DA825" s="33" t="e">
        <f t="shared" ca="1" si="1088"/>
        <v>#N/A</v>
      </c>
      <c r="DB825" s="33" t="e">
        <f t="shared" ca="1" si="1088"/>
        <v>#N/A</v>
      </c>
      <c r="DC825" s="33" t="e">
        <f t="shared" ca="1" si="1088"/>
        <v>#N/A</v>
      </c>
      <c r="DD825" s="33" t="e">
        <f t="shared" ca="1" si="1088"/>
        <v>#N/A</v>
      </c>
      <c r="DE825" s="33" t="e">
        <f t="shared" ca="1" si="1088"/>
        <v>#N/A</v>
      </c>
      <c r="DF825" s="33" t="e">
        <f t="shared" ca="1" si="1088"/>
        <v>#N/A</v>
      </c>
      <c r="DG825" s="33" t="e">
        <f t="shared" ca="1" si="1088"/>
        <v>#N/A</v>
      </c>
      <c r="DH825" s="33" t="e">
        <f t="shared" ca="1" si="1088"/>
        <v>#N/A</v>
      </c>
      <c r="DI825" s="33" t="e">
        <f t="shared" ca="1" si="1088"/>
        <v>#N/A</v>
      </c>
      <c r="DJ825" s="33" t="e">
        <f t="shared" ca="1" si="1088"/>
        <v>#N/A</v>
      </c>
      <c r="DK825" s="33" t="e">
        <f t="shared" ca="1" si="1088"/>
        <v>#N/A</v>
      </c>
      <c r="DL825" s="33" t="e">
        <f t="shared" ca="1" si="1088"/>
        <v>#N/A</v>
      </c>
    </row>
    <row r="826" spans="1:116" x14ac:dyDescent="0.4">
      <c r="A826" s="27"/>
      <c r="B826" s="27"/>
      <c r="C826" s="27"/>
      <c r="D826" t="s">
        <v>817</v>
      </c>
      <c r="E826" s="8" t="str">
        <f t="shared" si="1070"/>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9">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9"/>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9"/>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9"/>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9"/>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9"/>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9"/>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9"/>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9"/>
        <v>835 LISTSALE-PV</v>
      </c>
      <c r="G835" s="158" t="s">
        <v>519</v>
      </c>
      <c r="H835" s="31"/>
      <c r="I835" s="73"/>
      <c r="J835" s="73"/>
      <c r="K835" s="23">
        <f t="shared" ref="K835:P840" ca="1" si="1090">SUMIF($3:$3,K$2,835:835)</f>
        <v>-120000</v>
      </c>
      <c r="L835" s="23">
        <f t="shared" ca="1" si="1090"/>
        <v>-120000</v>
      </c>
      <c r="M835" s="23">
        <f t="shared" ca="1" si="1090"/>
        <v>-120000</v>
      </c>
      <c r="N835" s="23">
        <f t="shared" ca="1" si="1090"/>
        <v>-120000</v>
      </c>
      <c r="O835" s="23">
        <f t="shared" ca="1" si="1090"/>
        <v>-120000</v>
      </c>
      <c r="P835" s="23">
        <f t="shared" ca="1" si="1090"/>
        <v>-120000</v>
      </c>
      <c r="R835" s="33"/>
      <c r="S835" s="24">
        <f ca="1">-+S805*S828</f>
        <v>-10000</v>
      </c>
      <c r="T835" s="24">
        <f t="shared" ref="T835:CE835" ca="1" si="1091">-+T805*T828</f>
        <v>-10000</v>
      </c>
      <c r="U835" s="24">
        <f t="shared" ca="1" si="1091"/>
        <v>-10000</v>
      </c>
      <c r="V835" s="24">
        <f t="shared" ca="1" si="1091"/>
        <v>-10000</v>
      </c>
      <c r="W835" s="24">
        <f t="shared" ca="1" si="1091"/>
        <v>-10000</v>
      </c>
      <c r="X835" s="24">
        <f t="shared" ca="1" si="1091"/>
        <v>-10000</v>
      </c>
      <c r="Y835" s="24">
        <f t="shared" ca="1" si="1091"/>
        <v>-10000</v>
      </c>
      <c r="Z835" s="24">
        <f t="shared" ca="1" si="1091"/>
        <v>-10000</v>
      </c>
      <c r="AA835" s="24">
        <f t="shared" ca="1" si="1091"/>
        <v>-10000</v>
      </c>
      <c r="AB835" s="24">
        <f t="shared" ca="1" si="1091"/>
        <v>-10000</v>
      </c>
      <c r="AC835" s="24">
        <f t="shared" ca="1" si="1091"/>
        <v>-10000</v>
      </c>
      <c r="AD835" s="24">
        <f t="shared" ca="1" si="1091"/>
        <v>-10000</v>
      </c>
      <c r="AE835" s="24">
        <f t="shared" ca="1" si="1091"/>
        <v>-10000</v>
      </c>
      <c r="AF835" s="24">
        <f t="shared" ca="1" si="1091"/>
        <v>-10000</v>
      </c>
      <c r="AG835" s="24">
        <f t="shared" ca="1" si="1091"/>
        <v>-10000</v>
      </c>
      <c r="AH835" s="24">
        <f t="shared" ca="1" si="1091"/>
        <v>-10000</v>
      </c>
      <c r="AI835" s="24">
        <f t="shared" ca="1" si="1091"/>
        <v>-10000</v>
      </c>
      <c r="AJ835" s="24">
        <f t="shared" ca="1" si="1091"/>
        <v>-10000</v>
      </c>
      <c r="AK835" s="24">
        <f t="shared" ca="1" si="1091"/>
        <v>-10000</v>
      </c>
      <c r="AL835" s="24">
        <f t="shared" ca="1" si="1091"/>
        <v>-10000</v>
      </c>
      <c r="AM835" s="24">
        <f t="shared" ca="1" si="1091"/>
        <v>-10000</v>
      </c>
      <c r="AN835" s="24">
        <f t="shared" ca="1" si="1091"/>
        <v>-10000</v>
      </c>
      <c r="AO835" s="24">
        <f t="shared" ca="1" si="1091"/>
        <v>-10000</v>
      </c>
      <c r="AP835" s="24">
        <f t="shared" ca="1" si="1091"/>
        <v>-10000</v>
      </c>
      <c r="AQ835" s="24">
        <f t="shared" ca="1" si="1091"/>
        <v>-10000</v>
      </c>
      <c r="AR835" s="24">
        <f t="shared" ca="1" si="1091"/>
        <v>-10000</v>
      </c>
      <c r="AS835" s="24">
        <f t="shared" ca="1" si="1091"/>
        <v>-10000</v>
      </c>
      <c r="AT835" s="24">
        <f t="shared" ca="1" si="1091"/>
        <v>-10000</v>
      </c>
      <c r="AU835" s="24">
        <f t="shared" ca="1" si="1091"/>
        <v>-10000</v>
      </c>
      <c r="AV835" s="24">
        <f t="shared" ca="1" si="1091"/>
        <v>-10000</v>
      </c>
      <c r="AW835" s="24">
        <f t="shared" ca="1" si="1091"/>
        <v>-10000</v>
      </c>
      <c r="AX835" s="24">
        <f t="shared" ca="1" si="1091"/>
        <v>-10000</v>
      </c>
      <c r="AY835" s="24">
        <f t="shared" ca="1" si="1091"/>
        <v>-10000</v>
      </c>
      <c r="AZ835" s="24">
        <f t="shared" ca="1" si="1091"/>
        <v>-10000</v>
      </c>
      <c r="BA835" s="24">
        <f t="shared" ca="1" si="1091"/>
        <v>-10000</v>
      </c>
      <c r="BB835" s="24">
        <f t="shared" ca="1" si="1091"/>
        <v>-10000</v>
      </c>
      <c r="BC835" s="24">
        <f t="shared" ca="1" si="1091"/>
        <v>-10000</v>
      </c>
      <c r="BD835" s="24">
        <f t="shared" ca="1" si="1091"/>
        <v>-10000</v>
      </c>
      <c r="BE835" s="24">
        <f t="shared" ca="1" si="1091"/>
        <v>-10000</v>
      </c>
      <c r="BF835" s="24">
        <f t="shared" ca="1" si="1091"/>
        <v>-10000</v>
      </c>
      <c r="BG835" s="24">
        <f t="shared" ca="1" si="1091"/>
        <v>-10000</v>
      </c>
      <c r="BH835" s="24">
        <f t="shared" ca="1" si="1091"/>
        <v>-10000</v>
      </c>
      <c r="BI835" s="24">
        <f t="shared" ca="1" si="1091"/>
        <v>-10000</v>
      </c>
      <c r="BJ835" s="24">
        <f t="shared" ca="1" si="1091"/>
        <v>-10000</v>
      </c>
      <c r="BK835" s="24">
        <f t="shared" ca="1" si="1091"/>
        <v>-10000</v>
      </c>
      <c r="BL835" s="24">
        <f t="shared" ca="1" si="1091"/>
        <v>-10000</v>
      </c>
      <c r="BM835" s="24">
        <f t="shared" ca="1" si="1091"/>
        <v>-10000</v>
      </c>
      <c r="BN835" s="24">
        <f t="shared" ca="1" si="1091"/>
        <v>-10000</v>
      </c>
      <c r="BO835" s="24">
        <f t="shared" ca="1" si="1091"/>
        <v>-10000</v>
      </c>
      <c r="BP835" s="24">
        <f t="shared" ca="1" si="1091"/>
        <v>-10000</v>
      </c>
      <c r="BQ835" s="24">
        <f t="shared" ca="1" si="1091"/>
        <v>-10000</v>
      </c>
      <c r="BR835" s="24">
        <f t="shared" ca="1" si="1091"/>
        <v>-10000</v>
      </c>
      <c r="BS835" s="24">
        <f t="shared" ca="1" si="1091"/>
        <v>-10000</v>
      </c>
      <c r="BT835" s="24">
        <f t="shared" ca="1" si="1091"/>
        <v>-10000</v>
      </c>
      <c r="BU835" s="24">
        <f t="shared" ca="1" si="1091"/>
        <v>-10000</v>
      </c>
      <c r="BV835" s="24">
        <f t="shared" ca="1" si="1091"/>
        <v>-10000</v>
      </c>
      <c r="BW835" s="24">
        <f t="shared" ca="1" si="1091"/>
        <v>-10000</v>
      </c>
      <c r="BX835" s="24">
        <f t="shared" ca="1" si="1091"/>
        <v>-10000</v>
      </c>
      <c r="BY835" s="24">
        <f t="shared" ca="1" si="1091"/>
        <v>-10000</v>
      </c>
      <c r="BZ835" s="24">
        <f t="shared" ca="1" si="1091"/>
        <v>-10000</v>
      </c>
      <c r="CA835" s="24">
        <f t="shared" ca="1" si="1091"/>
        <v>-10000</v>
      </c>
      <c r="CB835" s="24">
        <f t="shared" ca="1" si="1091"/>
        <v>-10000</v>
      </c>
      <c r="CC835" s="24">
        <f t="shared" ca="1" si="1091"/>
        <v>-10000</v>
      </c>
      <c r="CD835" s="24">
        <f t="shared" ca="1" si="1091"/>
        <v>-10000</v>
      </c>
      <c r="CE835" s="24">
        <f t="shared" ca="1" si="1091"/>
        <v>-10000</v>
      </c>
      <c r="CF835" s="24">
        <f t="shared" ref="CF835:DL835" ca="1" si="1092">-+CF805*CF828</f>
        <v>-10000</v>
      </c>
      <c r="CG835" s="24">
        <f t="shared" ca="1" si="1092"/>
        <v>-10000</v>
      </c>
      <c r="CH835" s="24">
        <f t="shared" ca="1" si="1092"/>
        <v>-10000</v>
      </c>
      <c r="CI835" s="24">
        <f t="shared" ca="1" si="1092"/>
        <v>-10000</v>
      </c>
      <c r="CJ835" s="24">
        <f t="shared" ca="1" si="1092"/>
        <v>-10000</v>
      </c>
      <c r="CK835" s="24">
        <f t="shared" ca="1" si="1092"/>
        <v>-10000</v>
      </c>
      <c r="CL835" s="24">
        <f t="shared" ca="1" si="1092"/>
        <v>-10000</v>
      </c>
      <c r="CM835" s="24" t="e">
        <f t="shared" ca="1" si="1092"/>
        <v>#N/A</v>
      </c>
      <c r="CN835" s="24" t="e">
        <f t="shared" ca="1" si="1092"/>
        <v>#N/A</v>
      </c>
      <c r="CO835" s="24" t="e">
        <f t="shared" ca="1" si="1092"/>
        <v>#N/A</v>
      </c>
      <c r="CP835" s="24" t="e">
        <f t="shared" ca="1" si="1092"/>
        <v>#N/A</v>
      </c>
      <c r="CQ835" s="24" t="e">
        <f t="shared" ca="1" si="1092"/>
        <v>#N/A</v>
      </c>
      <c r="CR835" s="24" t="e">
        <f t="shared" ca="1" si="1092"/>
        <v>#N/A</v>
      </c>
      <c r="CS835" s="24" t="e">
        <f t="shared" ca="1" si="1092"/>
        <v>#N/A</v>
      </c>
      <c r="CT835" s="24" t="e">
        <f t="shared" ca="1" si="1092"/>
        <v>#N/A</v>
      </c>
      <c r="CU835" s="24" t="e">
        <f t="shared" ca="1" si="1092"/>
        <v>#N/A</v>
      </c>
      <c r="CV835" s="24" t="e">
        <f t="shared" ca="1" si="1092"/>
        <v>#N/A</v>
      </c>
      <c r="CW835" s="24" t="e">
        <f t="shared" ca="1" si="1092"/>
        <v>#N/A</v>
      </c>
      <c r="CX835" s="24" t="e">
        <f t="shared" ca="1" si="1092"/>
        <v>#N/A</v>
      </c>
      <c r="CY835" s="24" t="e">
        <f t="shared" ca="1" si="1092"/>
        <v>#N/A</v>
      </c>
      <c r="CZ835" s="24" t="e">
        <f t="shared" ca="1" si="1092"/>
        <v>#N/A</v>
      </c>
      <c r="DA835" s="24" t="e">
        <f t="shared" ca="1" si="1092"/>
        <v>#N/A</v>
      </c>
      <c r="DB835" s="24" t="e">
        <f t="shared" ca="1" si="1092"/>
        <v>#N/A</v>
      </c>
      <c r="DC835" s="24" t="e">
        <f t="shared" ca="1" si="1092"/>
        <v>#N/A</v>
      </c>
      <c r="DD835" s="24" t="e">
        <f t="shared" ca="1" si="1092"/>
        <v>#N/A</v>
      </c>
      <c r="DE835" s="24" t="e">
        <f t="shared" ca="1" si="1092"/>
        <v>#N/A</v>
      </c>
      <c r="DF835" s="24" t="e">
        <f t="shared" ca="1" si="1092"/>
        <v>#N/A</v>
      </c>
      <c r="DG835" s="24" t="e">
        <f t="shared" ca="1" si="1092"/>
        <v>#N/A</v>
      </c>
      <c r="DH835" s="24" t="e">
        <f t="shared" ca="1" si="1092"/>
        <v>#N/A</v>
      </c>
      <c r="DI835" s="24" t="e">
        <f t="shared" ca="1" si="1092"/>
        <v>#N/A</v>
      </c>
      <c r="DJ835" s="24" t="e">
        <f t="shared" ca="1" si="1092"/>
        <v>#N/A</v>
      </c>
      <c r="DK835" s="24" t="e">
        <f t="shared" ca="1" si="1092"/>
        <v>#N/A</v>
      </c>
      <c r="DL835" s="24" t="e">
        <f t="shared" ca="1" si="1092"/>
        <v>#N/A</v>
      </c>
    </row>
    <row r="836" spans="1:116" x14ac:dyDescent="0.4">
      <c r="D836" t="s">
        <v>817</v>
      </c>
      <c r="E836" s="8" t="str">
        <f t="shared" si="1089"/>
        <v>836 LISTSALE-PV</v>
      </c>
      <c r="G836" s="158" t="s">
        <v>520</v>
      </c>
      <c r="H836" s="31"/>
      <c r="I836" s="73"/>
      <c r="J836" s="73"/>
      <c r="K836" s="23">
        <f t="shared" ca="1" si="1090"/>
        <v>-120000</v>
      </c>
      <c r="L836" s="23">
        <f t="shared" ca="1" si="1090"/>
        <v>-120000</v>
      </c>
      <c r="M836" s="23">
        <f t="shared" ca="1" si="1090"/>
        <v>-120000</v>
      </c>
      <c r="N836" s="23">
        <f t="shared" ca="1" si="1090"/>
        <v>-120000</v>
      </c>
      <c r="O836" s="23">
        <f t="shared" ca="1" si="1090"/>
        <v>-120000</v>
      </c>
      <c r="P836" s="23">
        <f t="shared" ca="1" si="1090"/>
        <v>-120000</v>
      </c>
      <c r="R836" s="33"/>
      <c r="S836" s="24">
        <f ca="1">-+S806*S829</f>
        <v>-10000</v>
      </c>
      <c r="T836" s="24">
        <f t="shared" ref="T836:CE836" ca="1" si="1093">-+T806*T829</f>
        <v>-10000</v>
      </c>
      <c r="U836" s="24">
        <f t="shared" ca="1" si="1093"/>
        <v>-10000</v>
      </c>
      <c r="V836" s="24">
        <f t="shared" ca="1" si="1093"/>
        <v>-10000</v>
      </c>
      <c r="W836" s="24">
        <f t="shared" ca="1" si="1093"/>
        <v>-10000</v>
      </c>
      <c r="X836" s="24">
        <f t="shared" ca="1" si="1093"/>
        <v>-10000</v>
      </c>
      <c r="Y836" s="24">
        <f t="shared" ca="1" si="1093"/>
        <v>-10000</v>
      </c>
      <c r="Z836" s="24">
        <f t="shared" ca="1" si="1093"/>
        <v>-10000</v>
      </c>
      <c r="AA836" s="24">
        <f t="shared" ca="1" si="1093"/>
        <v>-10000</v>
      </c>
      <c r="AB836" s="24">
        <f t="shared" ca="1" si="1093"/>
        <v>-10000</v>
      </c>
      <c r="AC836" s="24">
        <f t="shared" ca="1" si="1093"/>
        <v>-10000</v>
      </c>
      <c r="AD836" s="24">
        <f t="shared" ca="1" si="1093"/>
        <v>-10000</v>
      </c>
      <c r="AE836" s="24">
        <f t="shared" ca="1" si="1093"/>
        <v>-10000</v>
      </c>
      <c r="AF836" s="24">
        <f t="shared" ca="1" si="1093"/>
        <v>-10000</v>
      </c>
      <c r="AG836" s="24">
        <f t="shared" ca="1" si="1093"/>
        <v>-10000</v>
      </c>
      <c r="AH836" s="24">
        <f t="shared" ca="1" si="1093"/>
        <v>-10000</v>
      </c>
      <c r="AI836" s="24">
        <f t="shared" ca="1" si="1093"/>
        <v>-10000</v>
      </c>
      <c r="AJ836" s="24">
        <f t="shared" ca="1" si="1093"/>
        <v>-10000</v>
      </c>
      <c r="AK836" s="24">
        <f t="shared" ca="1" si="1093"/>
        <v>-10000</v>
      </c>
      <c r="AL836" s="24">
        <f t="shared" ca="1" si="1093"/>
        <v>-10000</v>
      </c>
      <c r="AM836" s="24">
        <f t="shared" ca="1" si="1093"/>
        <v>-10000</v>
      </c>
      <c r="AN836" s="24">
        <f t="shared" ca="1" si="1093"/>
        <v>-10000</v>
      </c>
      <c r="AO836" s="24">
        <f t="shared" ca="1" si="1093"/>
        <v>-10000</v>
      </c>
      <c r="AP836" s="24">
        <f t="shared" ca="1" si="1093"/>
        <v>-10000</v>
      </c>
      <c r="AQ836" s="24">
        <f t="shared" ca="1" si="1093"/>
        <v>-10000</v>
      </c>
      <c r="AR836" s="24">
        <f t="shared" ca="1" si="1093"/>
        <v>-10000</v>
      </c>
      <c r="AS836" s="24">
        <f t="shared" ca="1" si="1093"/>
        <v>-10000</v>
      </c>
      <c r="AT836" s="24">
        <f t="shared" ca="1" si="1093"/>
        <v>-10000</v>
      </c>
      <c r="AU836" s="24">
        <f t="shared" ca="1" si="1093"/>
        <v>-10000</v>
      </c>
      <c r="AV836" s="24">
        <f t="shared" ca="1" si="1093"/>
        <v>-10000</v>
      </c>
      <c r="AW836" s="24">
        <f t="shared" ca="1" si="1093"/>
        <v>-10000</v>
      </c>
      <c r="AX836" s="24">
        <f t="shared" ca="1" si="1093"/>
        <v>-10000</v>
      </c>
      <c r="AY836" s="24">
        <f t="shared" ca="1" si="1093"/>
        <v>-10000</v>
      </c>
      <c r="AZ836" s="24">
        <f t="shared" ca="1" si="1093"/>
        <v>-10000</v>
      </c>
      <c r="BA836" s="24">
        <f t="shared" ca="1" si="1093"/>
        <v>-10000</v>
      </c>
      <c r="BB836" s="24">
        <f t="shared" ca="1" si="1093"/>
        <v>-10000</v>
      </c>
      <c r="BC836" s="24">
        <f t="shared" ca="1" si="1093"/>
        <v>-10000</v>
      </c>
      <c r="BD836" s="24">
        <f t="shared" ca="1" si="1093"/>
        <v>-10000</v>
      </c>
      <c r="BE836" s="24">
        <f t="shared" ca="1" si="1093"/>
        <v>-10000</v>
      </c>
      <c r="BF836" s="24">
        <f t="shared" ca="1" si="1093"/>
        <v>-10000</v>
      </c>
      <c r="BG836" s="24">
        <f t="shared" ca="1" si="1093"/>
        <v>-10000</v>
      </c>
      <c r="BH836" s="24">
        <f t="shared" ca="1" si="1093"/>
        <v>-10000</v>
      </c>
      <c r="BI836" s="24">
        <f t="shared" ca="1" si="1093"/>
        <v>-10000</v>
      </c>
      <c r="BJ836" s="24">
        <f t="shared" ca="1" si="1093"/>
        <v>-10000</v>
      </c>
      <c r="BK836" s="24">
        <f t="shared" ca="1" si="1093"/>
        <v>-10000</v>
      </c>
      <c r="BL836" s="24">
        <f t="shared" ca="1" si="1093"/>
        <v>-10000</v>
      </c>
      <c r="BM836" s="24">
        <f t="shared" ca="1" si="1093"/>
        <v>-10000</v>
      </c>
      <c r="BN836" s="24">
        <f t="shared" ca="1" si="1093"/>
        <v>-10000</v>
      </c>
      <c r="BO836" s="24">
        <f t="shared" ca="1" si="1093"/>
        <v>-10000</v>
      </c>
      <c r="BP836" s="24">
        <f t="shared" ca="1" si="1093"/>
        <v>-10000</v>
      </c>
      <c r="BQ836" s="24">
        <f t="shared" ca="1" si="1093"/>
        <v>-10000</v>
      </c>
      <c r="BR836" s="24">
        <f t="shared" ca="1" si="1093"/>
        <v>-10000</v>
      </c>
      <c r="BS836" s="24">
        <f t="shared" ca="1" si="1093"/>
        <v>-10000</v>
      </c>
      <c r="BT836" s="24">
        <f t="shared" ca="1" si="1093"/>
        <v>-10000</v>
      </c>
      <c r="BU836" s="24">
        <f t="shared" ca="1" si="1093"/>
        <v>-10000</v>
      </c>
      <c r="BV836" s="24">
        <f t="shared" ca="1" si="1093"/>
        <v>-10000</v>
      </c>
      <c r="BW836" s="24">
        <f t="shared" ca="1" si="1093"/>
        <v>-10000</v>
      </c>
      <c r="BX836" s="24">
        <f t="shared" ca="1" si="1093"/>
        <v>-10000</v>
      </c>
      <c r="BY836" s="24">
        <f t="shared" ca="1" si="1093"/>
        <v>-10000</v>
      </c>
      <c r="BZ836" s="24">
        <f t="shared" ca="1" si="1093"/>
        <v>-10000</v>
      </c>
      <c r="CA836" s="24">
        <f t="shared" ca="1" si="1093"/>
        <v>-10000</v>
      </c>
      <c r="CB836" s="24">
        <f t="shared" ca="1" si="1093"/>
        <v>-10000</v>
      </c>
      <c r="CC836" s="24">
        <f t="shared" ca="1" si="1093"/>
        <v>-10000</v>
      </c>
      <c r="CD836" s="24">
        <f t="shared" ca="1" si="1093"/>
        <v>-10000</v>
      </c>
      <c r="CE836" s="24">
        <f t="shared" ca="1" si="1093"/>
        <v>-10000</v>
      </c>
      <c r="CF836" s="24">
        <f t="shared" ref="CF836:DL836" ca="1" si="1094">-+CF806*CF829</f>
        <v>-10000</v>
      </c>
      <c r="CG836" s="24">
        <f t="shared" ca="1" si="1094"/>
        <v>-10000</v>
      </c>
      <c r="CH836" s="24">
        <f t="shared" ca="1" si="1094"/>
        <v>-10000</v>
      </c>
      <c r="CI836" s="24">
        <f t="shared" ca="1" si="1094"/>
        <v>-10000</v>
      </c>
      <c r="CJ836" s="24">
        <f t="shared" ca="1" si="1094"/>
        <v>-10000</v>
      </c>
      <c r="CK836" s="24">
        <f t="shared" ca="1" si="1094"/>
        <v>-10000</v>
      </c>
      <c r="CL836" s="24">
        <f t="shared" ca="1" si="1094"/>
        <v>-10000</v>
      </c>
      <c r="CM836" s="24" t="e">
        <f t="shared" ca="1" si="1094"/>
        <v>#N/A</v>
      </c>
      <c r="CN836" s="24" t="e">
        <f t="shared" ca="1" si="1094"/>
        <v>#N/A</v>
      </c>
      <c r="CO836" s="24" t="e">
        <f t="shared" ca="1" si="1094"/>
        <v>#N/A</v>
      </c>
      <c r="CP836" s="24" t="e">
        <f t="shared" ca="1" si="1094"/>
        <v>#N/A</v>
      </c>
      <c r="CQ836" s="24" t="e">
        <f t="shared" ca="1" si="1094"/>
        <v>#N/A</v>
      </c>
      <c r="CR836" s="24" t="e">
        <f t="shared" ca="1" si="1094"/>
        <v>#N/A</v>
      </c>
      <c r="CS836" s="24" t="e">
        <f t="shared" ca="1" si="1094"/>
        <v>#N/A</v>
      </c>
      <c r="CT836" s="24" t="e">
        <f t="shared" ca="1" si="1094"/>
        <v>#N/A</v>
      </c>
      <c r="CU836" s="24" t="e">
        <f t="shared" ca="1" si="1094"/>
        <v>#N/A</v>
      </c>
      <c r="CV836" s="24" t="e">
        <f t="shared" ca="1" si="1094"/>
        <v>#N/A</v>
      </c>
      <c r="CW836" s="24" t="e">
        <f t="shared" ca="1" si="1094"/>
        <v>#N/A</v>
      </c>
      <c r="CX836" s="24" t="e">
        <f t="shared" ca="1" si="1094"/>
        <v>#N/A</v>
      </c>
      <c r="CY836" s="24" t="e">
        <f t="shared" ca="1" si="1094"/>
        <v>#N/A</v>
      </c>
      <c r="CZ836" s="24" t="e">
        <f t="shared" ca="1" si="1094"/>
        <v>#N/A</v>
      </c>
      <c r="DA836" s="24" t="e">
        <f t="shared" ca="1" si="1094"/>
        <v>#N/A</v>
      </c>
      <c r="DB836" s="24" t="e">
        <f t="shared" ca="1" si="1094"/>
        <v>#N/A</v>
      </c>
      <c r="DC836" s="24" t="e">
        <f t="shared" ca="1" si="1094"/>
        <v>#N/A</v>
      </c>
      <c r="DD836" s="24" t="e">
        <f t="shared" ca="1" si="1094"/>
        <v>#N/A</v>
      </c>
      <c r="DE836" s="24" t="e">
        <f t="shared" ca="1" si="1094"/>
        <v>#N/A</v>
      </c>
      <c r="DF836" s="24" t="e">
        <f t="shared" ca="1" si="1094"/>
        <v>#N/A</v>
      </c>
      <c r="DG836" s="24" t="e">
        <f t="shared" ca="1" si="1094"/>
        <v>#N/A</v>
      </c>
      <c r="DH836" s="24" t="e">
        <f t="shared" ca="1" si="1094"/>
        <v>#N/A</v>
      </c>
      <c r="DI836" s="24" t="e">
        <f t="shared" ca="1" si="1094"/>
        <v>#N/A</v>
      </c>
      <c r="DJ836" s="24" t="e">
        <f t="shared" ca="1" si="1094"/>
        <v>#N/A</v>
      </c>
      <c r="DK836" s="24" t="e">
        <f t="shared" ca="1" si="1094"/>
        <v>#N/A</v>
      </c>
      <c r="DL836" s="24" t="e">
        <f t="shared" ca="1" si="1094"/>
        <v>#N/A</v>
      </c>
    </row>
    <row r="837" spans="1:116" x14ac:dyDescent="0.4">
      <c r="D837" t="s">
        <v>817</v>
      </c>
      <c r="E837" s="8" t="str">
        <f t="shared" si="1089"/>
        <v>837 LISTSALE-PV</v>
      </c>
      <c r="G837" s="158" t="s">
        <v>806</v>
      </c>
      <c r="H837" s="31"/>
      <c r="I837" s="73"/>
      <c r="J837" s="73"/>
      <c r="K837" s="23">
        <f t="shared" ca="1" si="1090"/>
        <v>-60000</v>
      </c>
      <c r="L837" s="23">
        <f t="shared" ca="1" si="1090"/>
        <v>-60000</v>
      </c>
      <c r="M837" s="23">
        <f t="shared" ca="1" si="1090"/>
        <v>-60000</v>
      </c>
      <c r="N837" s="23">
        <f t="shared" ca="1" si="1090"/>
        <v>-60000</v>
      </c>
      <c r="O837" s="23">
        <f t="shared" ca="1" si="1090"/>
        <v>-60000</v>
      </c>
      <c r="P837" s="23">
        <f t="shared" ca="1" si="1090"/>
        <v>-60000</v>
      </c>
      <c r="R837" s="33"/>
      <c r="S837" s="24">
        <f ca="1">-+S807*S830</f>
        <v>-5000</v>
      </c>
      <c r="T837" s="24">
        <f t="shared" ref="T837:CE837" ca="1" si="1095">-+T807*T830</f>
        <v>-5000</v>
      </c>
      <c r="U837" s="24">
        <f t="shared" ca="1" si="1095"/>
        <v>-5000</v>
      </c>
      <c r="V837" s="24">
        <f t="shared" ca="1" si="1095"/>
        <v>-5000</v>
      </c>
      <c r="W837" s="24">
        <f t="shared" ca="1" si="1095"/>
        <v>-5000</v>
      </c>
      <c r="X837" s="24">
        <f t="shared" ca="1" si="1095"/>
        <v>-5000</v>
      </c>
      <c r="Y837" s="24">
        <f t="shared" ca="1" si="1095"/>
        <v>-5000</v>
      </c>
      <c r="Z837" s="24">
        <f t="shared" ca="1" si="1095"/>
        <v>-5000</v>
      </c>
      <c r="AA837" s="24">
        <f t="shared" ca="1" si="1095"/>
        <v>-5000</v>
      </c>
      <c r="AB837" s="24">
        <f t="shared" ca="1" si="1095"/>
        <v>-5000</v>
      </c>
      <c r="AC837" s="24">
        <f t="shared" ca="1" si="1095"/>
        <v>-5000</v>
      </c>
      <c r="AD837" s="24">
        <f t="shared" ca="1" si="1095"/>
        <v>-5000</v>
      </c>
      <c r="AE837" s="24">
        <f t="shared" ca="1" si="1095"/>
        <v>-5000</v>
      </c>
      <c r="AF837" s="24">
        <f t="shared" ca="1" si="1095"/>
        <v>-5000</v>
      </c>
      <c r="AG837" s="24">
        <f t="shared" ca="1" si="1095"/>
        <v>-5000</v>
      </c>
      <c r="AH837" s="24">
        <f t="shared" ca="1" si="1095"/>
        <v>-5000</v>
      </c>
      <c r="AI837" s="24">
        <f t="shared" ca="1" si="1095"/>
        <v>-5000</v>
      </c>
      <c r="AJ837" s="24">
        <f t="shared" ca="1" si="1095"/>
        <v>-5000</v>
      </c>
      <c r="AK837" s="24">
        <f t="shared" ca="1" si="1095"/>
        <v>-5000</v>
      </c>
      <c r="AL837" s="24">
        <f t="shared" ca="1" si="1095"/>
        <v>-5000</v>
      </c>
      <c r="AM837" s="24">
        <f t="shared" ca="1" si="1095"/>
        <v>-5000</v>
      </c>
      <c r="AN837" s="24">
        <f t="shared" ca="1" si="1095"/>
        <v>-5000</v>
      </c>
      <c r="AO837" s="24">
        <f t="shared" ca="1" si="1095"/>
        <v>-5000</v>
      </c>
      <c r="AP837" s="24">
        <f t="shared" ca="1" si="1095"/>
        <v>-5000</v>
      </c>
      <c r="AQ837" s="24">
        <f t="shared" ca="1" si="1095"/>
        <v>-5000</v>
      </c>
      <c r="AR837" s="24">
        <f t="shared" ca="1" si="1095"/>
        <v>-5000</v>
      </c>
      <c r="AS837" s="24">
        <f t="shared" ca="1" si="1095"/>
        <v>-5000</v>
      </c>
      <c r="AT837" s="24">
        <f t="shared" ca="1" si="1095"/>
        <v>-5000</v>
      </c>
      <c r="AU837" s="24">
        <f t="shared" ca="1" si="1095"/>
        <v>-5000</v>
      </c>
      <c r="AV837" s="24">
        <f t="shared" ca="1" si="1095"/>
        <v>-5000</v>
      </c>
      <c r="AW837" s="24">
        <f t="shared" ca="1" si="1095"/>
        <v>-5000</v>
      </c>
      <c r="AX837" s="24">
        <f t="shared" ca="1" si="1095"/>
        <v>-5000</v>
      </c>
      <c r="AY837" s="24">
        <f t="shared" ca="1" si="1095"/>
        <v>-5000</v>
      </c>
      <c r="AZ837" s="24">
        <f t="shared" ca="1" si="1095"/>
        <v>-5000</v>
      </c>
      <c r="BA837" s="24">
        <f t="shared" ca="1" si="1095"/>
        <v>-5000</v>
      </c>
      <c r="BB837" s="24">
        <f t="shared" ca="1" si="1095"/>
        <v>-5000</v>
      </c>
      <c r="BC837" s="24">
        <f t="shared" ca="1" si="1095"/>
        <v>-5000</v>
      </c>
      <c r="BD837" s="24">
        <f t="shared" ca="1" si="1095"/>
        <v>-5000</v>
      </c>
      <c r="BE837" s="24">
        <f t="shared" ca="1" si="1095"/>
        <v>-5000</v>
      </c>
      <c r="BF837" s="24">
        <f t="shared" ca="1" si="1095"/>
        <v>-5000</v>
      </c>
      <c r="BG837" s="24">
        <f t="shared" ca="1" si="1095"/>
        <v>-5000</v>
      </c>
      <c r="BH837" s="24">
        <f t="shared" ca="1" si="1095"/>
        <v>-5000</v>
      </c>
      <c r="BI837" s="24">
        <f t="shared" ca="1" si="1095"/>
        <v>-5000</v>
      </c>
      <c r="BJ837" s="24">
        <f t="shared" ca="1" si="1095"/>
        <v>-5000</v>
      </c>
      <c r="BK837" s="24">
        <f t="shared" ca="1" si="1095"/>
        <v>-5000</v>
      </c>
      <c r="BL837" s="24">
        <f t="shared" ca="1" si="1095"/>
        <v>-5000</v>
      </c>
      <c r="BM837" s="24">
        <f t="shared" ca="1" si="1095"/>
        <v>-5000</v>
      </c>
      <c r="BN837" s="24">
        <f t="shared" ca="1" si="1095"/>
        <v>-5000</v>
      </c>
      <c r="BO837" s="24">
        <f t="shared" ca="1" si="1095"/>
        <v>-5000</v>
      </c>
      <c r="BP837" s="24">
        <f t="shared" ca="1" si="1095"/>
        <v>-5000</v>
      </c>
      <c r="BQ837" s="24">
        <f t="shared" ca="1" si="1095"/>
        <v>-5000</v>
      </c>
      <c r="BR837" s="24">
        <f t="shared" ca="1" si="1095"/>
        <v>-5000</v>
      </c>
      <c r="BS837" s="24">
        <f t="shared" ca="1" si="1095"/>
        <v>-5000</v>
      </c>
      <c r="BT837" s="24">
        <f t="shared" ca="1" si="1095"/>
        <v>-5000</v>
      </c>
      <c r="BU837" s="24">
        <f t="shared" ca="1" si="1095"/>
        <v>-5000</v>
      </c>
      <c r="BV837" s="24">
        <f t="shared" ca="1" si="1095"/>
        <v>-5000</v>
      </c>
      <c r="BW837" s="24">
        <f t="shared" ca="1" si="1095"/>
        <v>-5000</v>
      </c>
      <c r="BX837" s="24">
        <f t="shared" ca="1" si="1095"/>
        <v>-5000</v>
      </c>
      <c r="BY837" s="24">
        <f t="shared" ca="1" si="1095"/>
        <v>-5000</v>
      </c>
      <c r="BZ837" s="24">
        <f t="shared" ca="1" si="1095"/>
        <v>-5000</v>
      </c>
      <c r="CA837" s="24">
        <f t="shared" ca="1" si="1095"/>
        <v>-5000</v>
      </c>
      <c r="CB837" s="24">
        <f t="shared" ca="1" si="1095"/>
        <v>-5000</v>
      </c>
      <c r="CC837" s="24">
        <f t="shared" ca="1" si="1095"/>
        <v>-5000</v>
      </c>
      <c r="CD837" s="24">
        <f t="shared" ca="1" si="1095"/>
        <v>-5000</v>
      </c>
      <c r="CE837" s="24">
        <f t="shared" ca="1" si="1095"/>
        <v>-5000</v>
      </c>
      <c r="CF837" s="24">
        <f t="shared" ref="CF837:DL837" ca="1" si="1096">-+CF807*CF830</f>
        <v>-5000</v>
      </c>
      <c r="CG837" s="24">
        <f t="shared" ca="1" si="1096"/>
        <v>-5000</v>
      </c>
      <c r="CH837" s="24">
        <f t="shared" ca="1" si="1096"/>
        <v>-5000</v>
      </c>
      <c r="CI837" s="24">
        <f t="shared" ca="1" si="1096"/>
        <v>-5000</v>
      </c>
      <c r="CJ837" s="24">
        <f t="shared" ca="1" si="1096"/>
        <v>-5000</v>
      </c>
      <c r="CK837" s="24">
        <f t="shared" ca="1" si="1096"/>
        <v>-5000</v>
      </c>
      <c r="CL837" s="24">
        <f t="shared" ca="1" si="1096"/>
        <v>-5000</v>
      </c>
      <c r="CM837" s="24" t="e">
        <f t="shared" ca="1" si="1096"/>
        <v>#N/A</v>
      </c>
      <c r="CN837" s="24" t="e">
        <f t="shared" ca="1" si="1096"/>
        <v>#N/A</v>
      </c>
      <c r="CO837" s="24" t="e">
        <f t="shared" ca="1" si="1096"/>
        <v>#N/A</v>
      </c>
      <c r="CP837" s="24" t="e">
        <f t="shared" ca="1" si="1096"/>
        <v>#N/A</v>
      </c>
      <c r="CQ837" s="24" t="e">
        <f t="shared" ca="1" si="1096"/>
        <v>#N/A</v>
      </c>
      <c r="CR837" s="24" t="e">
        <f t="shared" ca="1" si="1096"/>
        <v>#N/A</v>
      </c>
      <c r="CS837" s="24" t="e">
        <f t="shared" ca="1" si="1096"/>
        <v>#N/A</v>
      </c>
      <c r="CT837" s="24" t="e">
        <f t="shared" ca="1" si="1096"/>
        <v>#N/A</v>
      </c>
      <c r="CU837" s="24" t="e">
        <f t="shared" ca="1" si="1096"/>
        <v>#N/A</v>
      </c>
      <c r="CV837" s="24" t="e">
        <f t="shared" ca="1" si="1096"/>
        <v>#N/A</v>
      </c>
      <c r="CW837" s="24" t="e">
        <f t="shared" ca="1" si="1096"/>
        <v>#N/A</v>
      </c>
      <c r="CX837" s="24" t="e">
        <f t="shared" ca="1" si="1096"/>
        <v>#N/A</v>
      </c>
      <c r="CY837" s="24" t="e">
        <f t="shared" ca="1" si="1096"/>
        <v>#N/A</v>
      </c>
      <c r="CZ837" s="24" t="e">
        <f t="shared" ca="1" si="1096"/>
        <v>#N/A</v>
      </c>
      <c r="DA837" s="24" t="e">
        <f t="shared" ca="1" si="1096"/>
        <v>#N/A</v>
      </c>
      <c r="DB837" s="24" t="e">
        <f t="shared" ca="1" si="1096"/>
        <v>#N/A</v>
      </c>
      <c r="DC837" s="24" t="e">
        <f t="shared" ca="1" si="1096"/>
        <v>#N/A</v>
      </c>
      <c r="DD837" s="24" t="e">
        <f t="shared" ca="1" si="1096"/>
        <v>#N/A</v>
      </c>
      <c r="DE837" s="24" t="e">
        <f t="shared" ca="1" si="1096"/>
        <v>#N/A</v>
      </c>
      <c r="DF837" s="24" t="e">
        <f t="shared" ca="1" si="1096"/>
        <v>#N/A</v>
      </c>
      <c r="DG837" s="24" t="e">
        <f t="shared" ca="1" si="1096"/>
        <v>#N/A</v>
      </c>
      <c r="DH837" s="24" t="e">
        <f t="shared" ca="1" si="1096"/>
        <v>#N/A</v>
      </c>
      <c r="DI837" s="24" t="e">
        <f t="shared" ca="1" si="1096"/>
        <v>#N/A</v>
      </c>
      <c r="DJ837" s="24" t="e">
        <f t="shared" ca="1" si="1096"/>
        <v>#N/A</v>
      </c>
      <c r="DK837" s="24" t="e">
        <f t="shared" ca="1" si="1096"/>
        <v>#N/A</v>
      </c>
      <c r="DL837" s="24" t="e">
        <f t="shared" ca="1" si="1096"/>
        <v>#N/A</v>
      </c>
    </row>
    <row r="838" spans="1:116" x14ac:dyDescent="0.4">
      <c r="D838" t="s">
        <v>817</v>
      </c>
      <c r="E838" s="8" t="str">
        <f t="shared" si="1089"/>
        <v>838 LISTSALE-PV</v>
      </c>
      <c r="G838" s="158" t="s">
        <v>807</v>
      </c>
      <c r="H838" s="31"/>
      <c r="I838" s="73"/>
      <c r="J838" s="73"/>
      <c r="K838" s="23">
        <f t="shared" ca="1" si="1090"/>
        <v>-180000</v>
      </c>
      <c r="L838" s="23">
        <f t="shared" ca="1" si="1090"/>
        <v>-180000</v>
      </c>
      <c r="M838" s="23">
        <f t="shared" ca="1" si="1090"/>
        <v>-180000</v>
      </c>
      <c r="N838" s="23">
        <f t="shared" ca="1" si="1090"/>
        <v>-180000</v>
      </c>
      <c r="O838" s="23">
        <f t="shared" ca="1" si="1090"/>
        <v>-180000</v>
      </c>
      <c r="P838" s="23">
        <f t="shared" ca="1" si="1090"/>
        <v>-180000</v>
      </c>
      <c r="R838" s="33"/>
      <c r="S838" s="24">
        <f ca="1">-+S808*S831</f>
        <v>-15000</v>
      </c>
      <c r="T838" s="24">
        <f t="shared" ref="T838:CE838" ca="1" si="1097">-+T808*T831</f>
        <v>-15000</v>
      </c>
      <c r="U838" s="24">
        <f t="shared" ca="1" si="1097"/>
        <v>-15000</v>
      </c>
      <c r="V838" s="24">
        <f t="shared" ca="1" si="1097"/>
        <v>-15000</v>
      </c>
      <c r="W838" s="24">
        <f t="shared" ca="1" si="1097"/>
        <v>-15000</v>
      </c>
      <c r="X838" s="24">
        <f t="shared" ca="1" si="1097"/>
        <v>-15000</v>
      </c>
      <c r="Y838" s="24">
        <f t="shared" ca="1" si="1097"/>
        <v>-15000</v>
      </c>
      <c r="Z838" s="24">
        <f t="shared" ca="1" si="1097"/>
        <v>-15000</v>
      </c>
      <c r="AA838" s="24">
        <f t="shared" ca="1" si="1097"/>
        <v>-15000</v>
      </c>
      <c r="AB838" s="24">
        <f t="shared" ca="1" si="1097"/>
        <v>-15000</v>
      </c>
      <c r="AC838" s="24">
        <f t="shared" ca="1" si="1097"/>
        <v>-15000</v>
      </c>
      <c r="AD838" s="24">
        <f t="shared" ca="1" si="1097"/>
        <v>-15000</v>
      </c>
      <c r="AE838" s="24">
        <f t="shared" ca="1" si="1097"/>
        <v>-15000</v>
      </c>
      <c r="AF838" s="24">
        <f t="shared" ca="1" si="1097"/>
        <v>-15000</v>
      </c>
      <c r="AG838" s="24">
        <f t="shared" ca="1" si="1097"/>
        <v>-15000</v>
      </c>
      <c r="AH838" s="24">
        <f t="shared" ca="1" si="1097"/>
        <v>-15000</v>
      </c>
      <c r="AI838" s="24">
        <f t="shared" ca="1" si="1097"/>
        <v>-15000</v>
      </c>
      <c r="AJ838" s="24">
        <f t="shared" ca="1" si="1097"/>
        <v>-15000</v>
      </c>
      <c r="AK838" s="24">
        <f t="shared" ca="1" si="1097"/>
        <v>-15000</v>
      </c>
      <c r="AL838" s="24">
        <f t="shared" ca="1" si="1097"/>
        <v>-15000</v>
      </c>
      <c r="AM838" s="24">
        <f t="shared" ca="1" si="1097"/>
        <v>-15000</v>
      </c>
      <c r="AN838" s="24">
        <f t="shared" ca="1" si="1097"/>
        <v>-15000</v>
      </c>
      <c r="AO838" s="24">
        <f t="shared" ca="1" si="1097"/>
        <v>-15000</v>
      </c>
      <c r="AP838" s="24">
        <f t="shared" ca="1" si="1097"/>
        <v>-15000</v>
      </c>
      <c r="AQ838" s="24">
        <f t="shared" ca="1" si="1097"/>
        <v>-15000</v>
      </c>
      <c r="AR838" s="24">
        <f t="shared" ca="1" si="1097"/>
        <v>-15000</v>
      </c>
      <c r="AS838" s="24">
        <f t="shared" ca="1" si="1097"/>
        <v>-15000</v>
      </c>
      <c r="AT838" s="24">
        <f t="shared" ca="1" si="1097"/>
        <v>-15000</v>
      </c>
      <c r="AU838" s="24">
        <f t="shared" ca="1" si="1097"/>
        <v>-15000</v>
      </c>
      <c r="AV838" s="24">
        <f t="shared" ca="1" si="1097"/>
        <v>-15000</v>
      </c>
      <c r="AW838" s="24">
        <f t="shared" ca="1" si="1097"/>
        <v>-15000</v>
      </c>
      <c r="AX838" s="24">
        <f t="shared" ca="1" si="1097"/>
        <v>-15000</v>
      </c>
      <c r="AY838" s="24">
        <f t="shared" ca="1" si="1097"/>
        <v>-15000</v>
      </c>
      <c r="AZ838" s="24">
        <f t="shared" ca="1" si="1097"/>
        <v>-15000</v>
      </c>
      <c r="BA838" s="24">
        <f t="shared" ca="1" si="1097"/>
        <v>-15000</v>
      </c>
      <c r="BB838" s="24">
        <f t="shared" ca="1" si="1097"/>
        <v>-15000</v>
      </c>
      <c r="BC838" s="24">
        <f t="shared" ca="1" si="1097"/>
        <v>-15000</v>
      </c>
      <c r="BD838" s="24">
        <f t="shared" ca="1" si="1097"/>
        <v>-15000</v>
      </c>
      <c r="BE838" s="24">
        <f t="shared" ca="1" si="1097"/>
        <v>-15000</v>
      </c>
      <c r="BF838" s="24">
        <f t="shared" ca="1" si="1097"/>
        <v>-15000</v>
      </c>
      <c r="BG838" s="24">
        <f t="shared" ca="1" si="1097"/>
        <v>-15000</v>
      </c>
      <c r="BH838" s="24">
        <f t="shared" ca="1" si="1097"/>
        <v>-15000</v>
      </c>
      <c r="BI838" s="24">
        <f t="shared" ca="1" si="1097"/>
        <v>-15000</v>
      </c>
      <c r="BJ838" s="24">
        <f t="shared" ca="1" si="1097"/>
        <v>-15000</v>
      </c>
      <c r="BK838" s="24">
        <f t="shared" ca="1" si="1097"/>
        <v>-15000</v>
      </c>
      <c r="BL838" s="24">
        <f t="shared" ca="1" si="1097"/>
        <v>-15000</v>
      </c>
      <c r="BM838" s="24">
        <f t="shared" ca="1" si="1097"/>
        <v>-15000</v>
      </c>
      <c r="BN838" s="24">
        <f t="shared" ca="1" si="1097"/>
        <v>-15000</v>
      </c>
      <c r="BO838" s="24">
        <f t="shared" ca="1" si="1097"/>
        <v>-15000</v>
      </c>
      <c r="BP838" s="24">
        <f t="shared" ca="1" si="1097"/>
        <v>-15000</v>
      </c>
      <c r="BQ838" s="24">
        <f t="shared" ca="1" si="1097"/>
        <v>-15000</v>
      </c>
      <c r="BR838" s="24">
        <f t="shared" ca="1" si="1097"/>
        <v>-15000</v>
      </c>
      <c r="BS838" s="24">
        <f t="shared" ca="1" si="1097"/>
        <v>-15000</v>
      </c>
      <c r="BT838" s="24">
        <f t="shared" ca="1" si="1097"/>
        <v>-15000</v>
      </c>
      <c r="BU838" s="24">
        <f t="shared" ca="1" si="1097"/>
        <v>-15000</v>
      </c>
      <c r="BV838" s="24">
        <f t="shared" ca="1" si="1097"/>
        <v>-15000</v>
      </c>
      <c r="BW838" s="24">
        <f t="shared" ca="1" si="1097"/>
        <v>-15000</v>
      </c>
      <c r="BX838" s="24">
        <f t="shared" ca="1" si="1097"/>
        <v>-15000</v>
      </c>
      <c r="BY838" s="24">
        <f t="shared" ca="1" si="1097"/>
        <v>-15000</v>
      </c>
      <c r="BZ838" s="24">
        <f t="shared" ca="1" si="1097"/>
        <v>-15000</v>
      </c>
      <c r="CA838" s="24">
        <f t="shared" ca="1" si="1097"/>
        <v>-15000</v>
      </c>
      <c r="CB838" s="24">
        <f t="shared" ca="1" si="1097"/>
        <v>-15000</v>
      </c>
      <c r="CC838" s="24">
        <f t="shared" ca="1" si="1097"/>
        <v>-15000</v>
      </c>
      <c r="CD838" s="24">
        <f t="shared" ca="1" si="1097"/>
        <v>-15000</v>
      </c>
      <c r="CE838" s="24">
        <f t="shared" ca="1" si="1097"/>
        <v>-15000</v>
      </c>
      <c r="CF838" s="24">
        <f t="shared" ref="CF838:DL838" ca="1" si="1098">-+CF808*CF831</f>
        <v>-15000</v>
      </c>
      <c r="CG838" s="24">
        <f t="shared" ca="1" si="1098"/>
        <v>-15000</v>
      </c>
      <c r="CH838" s="24">
        <f t="shared" ca="1" si="1098"/>
        <v>-15000</v>
      </c>
      <c r="CI838" s="24">
        <f t="shared" ca="1" si="1098"/>
        <v>-15000</v>
      </c>
      <c r="CJ838" s="24">
        <f t="shared" ca="1" si="1098"/>
        <v>-15000</v>
      </c>
      <c r="CK838" s="24">
        <f t="shared" ca="1" si="1098"/>
        <v>-15000</v>
      </c>
      <c r="CL838" s="24">
        <f t="shared" ca="1" si="1098"/>
        <v>-15000</v>
      </c>
      <c r="CM838" s="24" t="e">
        <f t="shared" ca="1" si="1098"/>
        <v>#N/A</v>
      </c>
      <c r="CN838" s="24" t="e">
        <f t="shared" ca="1" si="1098"/>
        <v>#N/A</v>
      </c>
      <c r="CO838" s="24" t="e">
        <f t="shared" ca="1" si="1098"/>
        <v>#N/A</v>
      </c>
      <c r="CP838" s="24" t="e">
        <f t="shared" ca="1" si="1098"/>
        <v>#N/A</v>
      </c>
      <c r="CQ838" s="24" t="e">
        <f t="shared" ca="1" si="1098"/>
        <v>#N/A</v>
      </c>
      <c r="CR838" s="24" t="e">
        <f t="shared" ca="1" si="1098"/>
        <v>#N/A</v>
      </c>
      <c r="CS838" s="24" t="e">
        <f t="shared" ca="1" si="1098"/>
        <v>#N/A</v>
      </c>
      <c r="CT838" s="24" t="e">
        <f t="shared" ca="1" si="1098"/>
        <v>#N/A</v>
      </c>
      <c r="CU838" s="24" t="e">
        <f t="shared" ca="1" si="1098"/>
        <v>#N/A</v>
      </c>
      <c r="CV838" s="24" t="e">
        <f t="shared" ca="1" si="1098"/>
        <v>#N/A</v>
      </c>
      <c r="CW838" s="24" t="e">
        <f t="shared" ca="1" si="1098"/>
        <v>#N/A</v>
      </c>
      <c r="CX838" s="24" t="e">
        <f t="shared" ca="1" si="1098"/>
        <v>#N/A</v>
      </c>
      <c r="CY838" s="24" t="e">
        <f t="shared" ca="1" si="1098"/>
        <v>#N/A</v>
      </c>
      <c r="CZ838" s="24" t="e">
        <f t="shared" ca="1" si="1098"/>
        <v>#N/A</v>
      </c>
      <c r="DA838" s="24" t="e">
        <f t="shared" ca="1" si="1098"/>
        <v>#N/A</v>
      </c>
      <c r="DB838" s="24" t="e">
        <f t="shared" ca="1" si="1098"/>
        <v>#N/A</v>
      </c>
      <c r="DC838" s="24" t="e">
        <f t="shared" ca="1" si="1098"/>
        <v>#N/A</v>
      </c>
      <c r="DD838" s="24" t="e">
        <f t="shared" ca="1" si="1098"/>
        <v>#N/A</v>
      </c>
      <c r="DE838" s="24" t="e">
        <f t="shared" ca="1" si="1098"/>
        <v>#N/A</v>
      </c>
      <c r="DF838" s="24" t="e">
        <f t="shared" ca="1" si="1098"/>
        <v>#N/A</v>
      </c>
      <c r="DG838" s="24" t="e">
        <f t="shared" ca="1" si="1098"/>
        <v>#N/A</v>
      </c>
      <c r="DH838" s="24" t="e">
        <f t="shared" ca="1" si="1098"/>
        <v>#N/A</v>
      </c>
      <c r="DI838" s="24" t="e">
        <f t="shared" ca="1" si="1098"/>
        <v>#N/A</v>
      </c>
      <c r="DJ838" s="24" t="e">
        <f t="shared" ca="1" si="1098"/>
        <v>#N/A</v>
      </c>
      <c r="DK838" s="24" t="e">
        <f t="shared" ca="1" si="1098"/>
        <v>#N/A</v>
      </c>
      <c r="DL838" s="24" t="e">
        <f t="shared" ca="1" si="1098"/>
        <v>#N/A</v>
      </c>
    </row>
    <row r="839" spans="1:116" x14ac:dyDescent="0.4">
      <c r="D839" t="s">
        <v>817</v>
      </c>
      <c r="E839" s="8" t="str">
        <f t="shared" si="1089"/>
        <v>839 LISTSALE-PV</v>
      </c>
      <c r="G839" s="158" t="s">
        <v>808</v>
      </c>
      <c r="H839" s="31"/>
      <c r="I839" s="73"/>
      <c r="J839" s="73"/>
      <c r="K839" s="258">
        <f t="shared" ca="1" si="1090"/>
        <v>-120000</v>
      </c>
      <c r="L839" s="258">
        <f t="shared" ca="1" si="1090"/>
        <v>-120000</v>
      </c>
      <c r="M839" s="258">
        <f t="shared" ca="1" si="1090"/>
        <v>-120000</v>
      </c>
      <c r="N839" s="258">
        <f t="shared" ca="1" si="1090"/>
        <v>-120000</v>
      </c>
      <c r="O839" s="258">
        <f t="shared" ca="1" si="1090"/>
        <v>-120000</v>
      </c>
      <c r="P839" s="258">
        <f t="shared" ca="1" si="1090"/>
        <v>-120000</v>
      </c>
      <c r="R839" s="33"/>
      <c r="S839" s="138">
        <f ca="1">-+S809*S832</f>
        <v>-10000</v>
      </c>
      <c r="T839" s="138">
        <f t="shared" ref="T839:CE839" ca="1" si="1099">-+T809*T832</f>
        <v>-10000</v>
      </c>
      <c r="U839" s="138">
        <f t="shared" ca="1" si="1099"/>
        <v>-10000</v>
      </c>
      <c r="V839" s="138">
        <f t="shared" ca="1" si="1099"/>
        <v>-10000</v>
      </c>
      <c r="W839" s="138">
        <f t="shared" ca="1" si="1099"/>
        <v>-10000</v>
      </c>
      <c r="X839" s="138">
        <f t="shared" ca="1" si="1099"/>
        <v>-10000</v>
      </c>
      <c r="Y839" s="138">
        <f t="shared" ca="1" si="1099"/>
        <v>-10000</v>
      </c>
      <c r="Z839" s="138">
        <f t="shared" ca="1" si="1099"/>
        <v>-10000</v>
      </c>
      <c r="AA839" s="138">
        <f t="shared" ca="1" si="1099"/>
        <v>-10000</v>
      </c>
      <c r="AB839" s="138">
        <f t="shared" ca="1" si="1099"/>
        <v>-10000</v>
      </c>
      <c r="AC839" s="138">
        <f t="shared" ca="1" si="1099"/>
        <v>-10000</v>
      </c>
      <c r="AD839" s="138">
        <f t="shared" ca="1" si="1099"/>
        <v>-10000</v>
      </c>
      <c r="AE839" s="138">
        <f t="shared" ca="1" si="1099"/>
        <v>-10000</v>
      </c>
      <c r="AF839" s="138">
        <f t="shared" ca="1" si="1099"/>
        <v>-10000</v>
      </c>
      <c r="AG839" s="138">
        <f t="shared" ca="1" si="1099"/>
        <v>-10000</v>
      </c>
      <c r="AH839" s="138">
        <f t="shared" ca="1" si="1099"/>
        <v>-10000</v>
      </c>
      <c r="AI839" s="138">
        <f t="shared" ca="1" si="1099"/>
        <v>-10000</v>
      </c>
      <c r="AJ839" s="138">
        <f t="shared" ca="1" si="1099"/>
        <v>-10000</v>
      </c>
      <c r="AK839" s="138">
        <f t="shared" ca="1" si="1099"/>
        <v>-10000</v>
      </c>
      <c r="AL839" s="138">
        <f t="shared" ca="1" si="1099"/>
        <v>-10000</v>
      </c>
      <c r="AM839" s="138">
        <f t="shared" ca="1" si="1099"/>
        <v>-10000</v>
      </c>
      <c r="AN839" s="138">
        <f t="shared" ca="1" si="1099"/>
        <v>-10000</v>
      </c>
      <c r="AO839" s="138">
        <f t="shared" ca="1" si="1099"/>
        <v>-10000</v>
      </c>
      <c r="AP839" s="138">
        <f t="shared" ca="1" si="1099"/>
        <v>-10000</v>
      </c>
      <c r="AQ839" s="138">
        <f t="shared" ca="1" si="1099"/>
        <v>-10000</v>
      </c>
      <c r="AR839" s="138">
        <f t="shared" ca="1" si="1099"/>
        <v>-10000</v>
      </c>
      <c r="AS839" s="138">
        <f t="shared" ca="1" si="1099"/>
        <v>-10000</v>
      </c>
      <c r="AT839" s="138">
        <f t="shared" ca="1" si="1099"/>
        <v>-10000</v>
      </c>
      <c r="AU839" s="138">
        <f t="shared" ca="1" si="1099"/>
        <v>-10000</v>
      </c>
      <c r="AV839" s="138">
        <f t="shared" ca="1" si="1099"/>
        <v>-10000</v>
      </c>
      <c r="AW839" s="138">
        <f t="shared" ca="1" si="1099"/>
        <v>-10000</v>
      </c>
      <c r="AX839" s="138">
        <f t="shared" ca="1" si="1099"/>
        <v>-10000</v>
      </c>
      <c r="AY839" s="138">
        <f t="shared" ca="1" si="1099"/>
        <v>-10000</v>
      </c>
      <c r="AZ839" s="138">
        <f t="shared" ca="1" si="1099"/>
        <v>-10000</v>
      </c>
      <c r="BA839" s="138">
        <f t="shared" ca="1" si="1099"/>
        <v>-10000</v>
      </c>
      <c r="BB839" s="138">
        <f t="shared" ca="1" si="1099"/>
        <v>-10000</v>
      </c>
      <c r="BC839" s="138">
        <f t="shared" ca="1" si="1099"/>
        <v>-10000</v>
      </c>
      <c r="BD839" s="138">
        <f t="shared" ca="1" si="1099"/>
        <v>-10000</v>
      </c>
      <c r="BE839" s="138">
        <f t="shared" ca="1" si="1099"/>
        <v>-10000</v>
      </c>
      <c r="BF839" s="138">
        <f t="shared" ca="1" si="1099"/>
        <v>-10000</v>
      </c>
      <c r="BG839" s="138">
        <f t="shared" ca="1" si="1099"/>
        <v>-10000</v>
      </c>
      <c r="BH839" s="138">
        <f t="shared" ca="1" si="1099"/>
        <v>-10000</v>
      </c>
      <c r="BI839" s="138">
        <f t="shared" ca="1" si="1099"/>
        <v>-10000</v>
      </c>
      <c r="BJ839" s="138">
        <f t="shared" ca="1" si="1099"/>
        <v>-10000</v>
      </c>
      <c r="BK839" s="138">
        <f t="shared" ca="1" si="1099"/>
        <v>-10000</v>
      </c>
      <c r="BL839" s="138">
        <f t="shared" ca="1" si="1099"/>
        <v>-10000</v>
      </c>
      <c r="BM839" s="138">
        <f t="shared" ca="1" si="1099"/>
        <v>-10000</v>
      </c>
      <c r="BN839" s="138">
        <f t="shared" ca="1" si="1099"/>
        <v>-10000</v>
      </c>
      <c r="BO839" s="138">
        <f t="shared" ca="1" si="1099"/>
        <v>-10000</v>
      </c>
      <c r="BP839" s="138">
        <f t="shared" ca="1" si="1099"/>
        <v>-10000</v>
      </c>
      <c r="BQ839" s="138">
        <f t="shared" ca="1" si="1099"/>
        <v>-10000</v>
      </c>
      <c r="BR839" s="138">
        <f t="shared" ca="1" si="1099"/>
        <v>-10000</v>
      </c>
      <c r="BS839" s="138">
        <f t="shared" ca="1" si="1099"/>
        <v>-10000</v>
      </c>
      <c r="BT839" s="138">
        <f t="shared" ca="1" si="1099"/>
        <v>-10000</v>
      </c>
      <c r="BU839" s="138">
        <f t="shared" ca="1" si="1099"/>
        <v>-10000</v>
      </c>
      <c r="BV839" s="138">
        <f t="shared" ca="1" si="1099"/>
        <v>-10000</v>
      </c>
      <c r="BW839" s="138">
        <f t="shared" ca="1" si="1099"/>
        <v>-10000</v>
      </c>
      <c r="BX839" s="138">
        <f t="shared" ca="1" si="1099"/>
        <v>-10000</v>
      </c>
      <c r="BY839" s="138">
        <f t="shared" ca="1" si="1099"/>
        <v>-10000</v>
      </c>
      <c r="BZ839" s="138">
        <f t="shared" ca="1" si="1099"/>
        <v>-10000</v>
      </c>
      <c r="CA839" s="138">
        <f t="shared" ca="1" si="1099"/>
        <v>-10000</v>
      </c>
      <c r="CB839" s="138">
        <f t="shared" ca="1" si="1099"/>
        <v>-10000</v>
      </c>
      <c r="CC839" s="138">
        <f t="shared" ca="1" si="1099"/>
        <v>-10000</v>
      </c>
      <c r="CD839" s="138">
        <f t="shared" ca="1" si="1099"/>
        <v>-10000</v>
      </c>
      <c r="CE839" s="138">
        <f t="shared" ca="1" si="1099"/>
        <v>-10000</v>
      </c>
      <c r="CF839" s="138">
        <f t="shared" ref="CF839:DL839" ca="1" si="1100">-+CF809*CF832</f>
        <v>-10000</v>
      </c>
      <c r="CG839" s="138">
        <f t="shared" ca="1" si="1100"/>
        <v>-10000</v>
      </c>
      <c r="CH839" s="138">
        <f t="shared" ca="1" si="1100"/>
        <v>-10000</v>
      </c>
      <c r="CI839" s="138">
        <f t="shared" ca="1" si="1100"/>
        <v>-10000</v>
      </c>
      <c r="CJ839" s="138">
        <f t="shared" ca="1" si="1100"/>
        <v>-10000</v>
      </c>
      <c r="CK839" s="138">
        <f t="shared" ca="1" si="1100"/>
        <v>-10000</v>
      </c>
      <c r="CL839" s="138">
        <f t="shared" ca="1" si="1100"/>
        <v>-10000</v>
      </c>
      <c r="CM839" s="138" t="e">
        <f t="shared" ca="1" si="1100"/>
        <v>#N/A</v>
      </c>
      <c r="CN839" s="138" t="e">
        <f t="shared" ca="1" si="1100"/>
        <v>#N/A</v>
      </c>
      <c r="CO839" s="138" t="e">
        <f t="shared" ca="1" si="1100"/>
        <v>#N/A</v>
      </c>
      <c r="CP839" s="138" t="e">
        <f t="shared" ca="1" si="1100"/>
        <v>#N/A</v>
      </c>
      <c r="CQ839" s="138" t="e">
        <f t="shared" ca="1" si="1100"/>
        <v>#N/A</v>
      </c>
      <c r="CR839" s="138" t="e">
        <f t="shared" ca="1" si="1100"/>
        <v>#N/A</v>
      </c>
      <c r="CS839" s="138" t="e">
        <f t="shared" ca="1" si="1100"/>
        <v>#N/A</v>
      </c>
      <c r="CT839" s="138" t="e">
        <f t="shared" ca="1" si="1100"/>
        <v>#N/A</v>
      </c>
      <c r="CU839" s="138" t="e">
        <f t="shared" ca="1" si="1100"/>
        <v>#N/A</v>
      </c>
      <c r="CV839" s="138" t="e">
        <f t="shared" ca="1" si="1100"/>
        <v>#N/A</v>
      </c>
      <c r="CW839" s="138" t="e">
        <f t="shared" ca="1" si="1100"/>
        <v>#N/A</v>
      </c>
      <c r="CX839" s="138" t="e">
        <f t="shared" ca="1" si="1100"/>
        <v>#N/A</v>
      </c>
      <c r="CY839" s="138" t="e">
        <f t="shared" ca="1" si="1100"/>
        <v>#N/A</v>
      </c>
      <c r="CZ839" s="138" t="e">
        <f t="shared" ca="1" si="1100"/>
        <v>#N/A</v>
      </c>
      <c r="DA839" s="138" t="e">
        <f t="shared" ca="1" si="1100"/>
        <v>#N/A</v>
      </c>
      <c r="DB839" s="138" t="e">
        <f t="shared" ca="1" si="1100"/>
        <v>#N/A</v>
      </c>
      <c r="DC839" s="138" t="e">
        <f t="shared" ca="1" si="1100"/>
        <v>#N/A</v>
      </c>
      <c r="DD839" s="138" t="e">
        <f t="shared" ca="1" si="1100"/>
        <v>#N/A</v>
      </c>
      <c r="DE839" s="138" t="e">
        <f t="shared" ca="1" si="1100"/>
        <v>#N/A</v>
      </c>
      <c r="DF839" s="138" t="e">
        <f t="shared" ca="1" si="1100"/>
        <v>#N/A</v>
      </c>
      <c r="DG839" s="138" t="e">
        <f t="shared" ca="1" si="1100"/>
        <v>#N/A</v>
      </c>
      <c r="DH839" s="138" t="e">
        <f t="shared" ca="1" si="1100"/>
        <v>#N/A</v>
      </c>
      <c r="DI839" s="138" t="e">
        <f t="shared" ca="1" si="1100"/>
        <v>#N/A</v>
      </c>
      <c r="DJ839" s="138" t="e">
        <f t="shared" ca="1" si="1100"/>
        <v>#N/A</v>
      </c>
      <c r="DK839" s="138" t="e">
        <f t="shared" ca="1" si="1100"/>
        <v>#N/A</v>
      </c>
      <c r="DL839" s="138" t="e">
        <f t="shared" ca="1" si="1100"/>
        <v>#N/A</v>
      </c>
    </row>
    <row r="840" spans="1:116" x14ac:dyDescent="0.4">
      <c r="A840" s="27"/>
      <c r="B840" s="27"/>
      <c r="C840" t="s">
        <v>203</v>
      </c>
      <c r="D840" t="s">
        <v>817</v>
      </c>
      <c r="E840" s="8" t="str">
        <f t="shared" si="1089"/>
        <v>840 LISTSALE-PV</v>
      </c>
      <c r="F840" s="27"/>
      <c r="G840" s="126" t="s">
        <v>813</v>
      </c>
      <c r="H840" s="31"/>
      <c r="I840" s="73"/>
      <c r="J840" s="73"/>
      <c r="K840" s="33">
        <f t="shared" ca="1" si="1090"/>
        <v>-600000</v>
      </c>
      <c r="L840" s="33">
        <f t="shared" ca="1" si="1090"/>
        <v>-600000</v>
      </c>
      <c r="M840" s="33">
        <f t="shared" ca="1" si="1090"/>
        <v>-600000</v>
      </c>
      <c r="N840" s="33">
        <f t="shared" ca="1" si="1090"/>
        <v>-600000</v>
      </c>
      <c r="O840" s="33">
        <f t="shared" ca="1" si="1090"/>
        <v>-600000</v>
      </c>
      <c r="P840" s="33">
        <f t="shared" ca="1" si="1090"/>
        <v>-600000</v>
      </c>
      <c r="R840" s="33"/>
      <c r="S840" s="33">
        <f ca="1">SUM(S835:S839)</f>
        <v>-50000</v>
      </c>
      <c r="T840" s="33">
        <f t="shared" ref="T840:CE840" ca="1" si="1101">SUM(T835:T839)</f>
        <v>-50000</v>
      </c>
      <c r="U840" s="33">
        <f t="shared" ca="1" si="1101"/>
        <v>-50000</v>
      </c>
      <c r="V840" s="33">
        <f t="shared" ca="1" si="1101"/>
        <v>-50000</v>
      </c>
      <c r="W840" s="33">
        <f t="shared" ca="1" si="1101"/>
        <v>-50000</v>
      </c>
      <c r="X840" s="33">
        <f t="shared" ca="1" si="1101"/>
        <v>-50000</v>
      </c>
      <c r="Y840" s="33">
        <f t="shared" ca="1" si="1101"/>
        <v>-50000</v>
      </c>
      <c r="Z840" s="33">
        <f t="shared" ca="1" si="1101"/>
        <v>-50000</v>
      </c>
      <c r="AA840" s="33">
        <f t="shared" ca="1" si="1101"/>
        <v>-50000</v>
      </c>
      <c r="AB840" s="33">
        <f t="shared" ca="1" si="1101"/>
        <v>-50000</v>
      </c>
      <c r="AC840" s="33">
        <f t="shared" ca="1" si="1101"/>
        <v>-50000</v>
      </c>
      <c r="AD840" s="33">
        <f t="shared" ca="1" si="1101"/>
        <v>-50000</v>
      </c>
      <c r="AE840" s="33">
        <f t="shared" ca="1" si="1101"/>
        <v>-50000</v>
      </c>
      <c r="AF840" s="33">
        <f t="shared" ca="1" si="1101"/>
        <v>-50000</v>
      </c>
      <c r="AG840" s="33">
        <f t="shared" ca="1" si="1101"/>
        <v>-50000</v>
      </c>
      <c r="AH840" s="33">
        <f t="shared" ca="1" si="1101"/>
        <v>-50000</v>
      </c>
      <c r="AI840" s="33">
        <f t="shared" ca="1" si="1101"/>
        <v>-50000</v>
      </c>
      <c r="AJ840" s="33">
        <f t="shared" ca="1" si="1101"/>
        <v>-50000</v>
      </c>
      <c r="AK840" s="33">
        <f t="shared" ca="1" si="1101"/>
        <v>-50000</v>
      </c>
      <c r="AL840" s="33">
        <f t="shared" ca="1" si="1101"/>
        <v>-50000</v>
      </c>
      <c r="AM840" s="33">
        <f t="shared" ca="1" si="1101"/>
        <v>-50000</v>
      </c>
      <c r="AN840" s="33">
        <f t="shared" ca="1" si="1101"/>
        <v>-50000</v>
      </c>
      <c r="AO840" s="33">
        <f t="shared" ca="1" si="1101"/>
        <v>-50000</v>
      </c>
      <c r="AP840" s="33">
        <f t="shared" ca="1" si="1101"/>
        <v>-50000</v>
      </c>
      <c r="AQ840" s="33">
        <f t="shared" ca="1" si="1101"/>
        <v>-50000</v>
      </c>
      <c r="AR840" s="33">
        <f t="shared" ca="1" si="1101"/>
        <v>-50000</v>
      </c>
      <c r="AS840" s="33">
        <f t="shared" ca="1" si="1101"/>
        <v>-50000</v>
      </c>
      <c r="AT840" s="33">
        <f t="shared" ca="1" si="1101"/>
        <v>-50000</v>
      </c>
      <c r="AU840" s="33">
        <f t="shared" ca="1" si="1101"/>
        <v>-50000</v>
      </c>
      <c r="AV840" s="33">
        <f t="shared" ca="1" si="1101"/>
        <v>-50000</v>
      </c>
      <c r="AW840" s="33">
        <f t="shared" ca="1" si="1101"/>
        <v>-50000</v>
      </c>
      <c r="AX840" s="33">
        <f t="shared" ca="1" si="1101"/>
        <v>-50000</v>
      </c>
      <c r="AY840" s="33">
        <f t="shared" ca="1" si="1101"/>
        <v>-50000</v>
      </c>
      <c r="AZ840" s="33">
        <f t="shared" ca="1" si="1101"/>
        <v>-50000</v>
      </c>
      <c r="BA840" s="33">
        <f t="shared" ca="1" si="1101"/>
        <v>-50000</v>
      </c>
      <c r="BB840" s="33">
        <f t="shared" ca="1" si="1101"/>
        <v>-50000</v>
      </c>
      <c r="BC840" s="33">
        <f t="shared" ca="1" si="1101"/>
        <v>-50000</v>
      </c>
      <c r="BD840" s="33">
        <f t="shared" ca="1" si="1101"/>
        <v>-50000</v>
      </c>
      <c r="BE840" s="33">
        <f t="shared" ca="1" si="1101"/>
        <v>-50000</v>
      </c>
      <c r="BF840" s="33">
        <f t="shared" ca="1" si="1101"/>
        <v>-50000</v>
      </c>
      <c r="BG840" s="33">
        <f t="shared" ca="1" si="1101"/>
        <v>-50000</v>
      </c>
      <c r="BH840" s="33">
        <f t="shared" ca="1" si="1101"/>
        <v>-50000</v>
      </c>
      <c r="BI840" s="33">
        <f t="shared" ca="1" si="1101"/>
        <v>-50000</v>
      </c>
      <c r="BJ840" s="33">
        <f t="shared" ca="1" si="1101"/>
        <v>-50000</v>
      </c>
      <c r="BK840" s="33">
        <f t="shared" ca="1" si="1101"/>
        <v>-50000</v>
      </c>
      <c r="BL840" s="33">
        <f t="shared" ca="1" si="1101"/>
        <v>-50000</v>
      </c>
      <c r="BM840" s="33">
        <f t="shared" ca="1" si="1101"/>
        <v>-50000</v>
      </c>
      <c r="BN840" s="33">
        <f t="shared" ca="1" si="1101"/>
        <v>-50000</v>
      </c>
      <c r="BO840" s="33">
        <f t="shared" ca="1" si="1101"/>
        <v>-50000</v>
      </c>
      <c r="BP840" s="33">
        <f t="shared" ca="1" si="1101"/>
        <v>-50000</v>
      </c>
      <c r="BQ840" s="33">
        <f t="shared" ca="1" si="1101"/>
        <v>-50000</v>
      </c>
      <c r="BR840" s="33">
        <f t="shared" ca="1" si="1101"/>
        <v>-50000</v>
      </c>
      <c r="BS840" s="33">
        <f t="shared" ca="1" si="1101"/>
        <v>-50000</v>
      </c>
      <c r="BT840" s="33">
        <f t="shared" ca="1" si="1101"/>
        <v>-50000</v>
      </c>
      <c r="BU840" s="33">
        <f t="shared" ca="1" si="1101"/>
        <v>-50000</v>
      </c>
      <c r="BV840" s="33">
        <f t="shared" ca="1" si="1101"/>
        <v>-50000</v>
      </c>
      <c r="BW840" s="33">
        <f t="shared" ca="1" si="1101"/>
        <v>-50000</v>
      </c>
      <c r="BX840" s="33">
        <f t="shared" ca="1" si="1101"/>
        <v>-50000</v>
      </c>
      <c r="BY840" s="33">
        <f t="shared" ca="1" si="1101"/>
        <v>-50000</v>
      </c>
      <c r="BZ840" s="33">
        <f t="shared" ca="1" si="1101"/>
        <v>-50000</v>
      </c>
      <c r="CA840" s="33">
        <f t="shared" ca="1" si="1101"/>
        <v>-50000</v>
      </c>
      <c r="CB840" s="33">
        <f t="shared" ca="1" si="1101"/>
        <v>-50000</v>
      </c>
      <c r="CC840" s="33">
        <f t="shared" ca="1" si="1101"/>
        <v>-50000</v>
      </c>
      <c r="CD840" s="33">
        <f t="shared" ca="1" si="1101"/>
        <v>-50000</v>
      </c>
      <c r="CE840" s="33">
        <f t="shared" ca="1" si="1101"/>
        <v>-50000</v>
      </c>
      <c r="CF840" s="33">
        <f t="shared" ref="CF840:DL840" ca="1" si="1102">SUM(CF835:CF839)</f>
        <v>-50000</v>
      </c>
      <c r="CG840" s="33">
        <f t="shared" ca="1" si="1102"/>
        <v>-50000</v>
      </c>
      <c r="CH840" s="33">
        <f t="shared" ca="1" si="1102"/>
        <v>-50000</v>
      </c>
      <c r="CI840" s="33">
        <f t="shared" ca="1" si="1102"/>
        <v>-50000</v>
      </c>
      <c r="CJ840" s="33">
        <f t="shared" ca="1" si="1102"/>
        <v>-50000</v>
      </c>
      <c r="CK840" s="33">
        <f t="shared" ca="1" si="1102"/>
        <v>-50000</v>
      </c>
      <c r="CL840" s="33">
        <f t="shared" ca="1" si="1102"/>
        <v>-50000</v>
      </c>
      <c r="CM840" s="33" t="e">
        <f t="shared" ca="1" si="1102"/>
        <v>#N/A</v>
      </c>
      <c r="CN840" s="33" t="e">
        <f t="shared" ca="1" si="1102"/>
        <v>#N/A</v>
      </c>
      <c r="CO840" s="33" t="e">
        <f t="shared" ca="1" si="1102"/>
        <v>#N/A</v>
      </c>
      <c r="CP840" s="33" t="e">
        <f t="shared" ca="1" si="1102"/>
        <v>#N/A</v>
      </c>
      <c r="CQ840" s="33" t="e">
        <f t="shared" ca="1" si="1102"/>
        <v>#N/A</v>
      </c>
      <c r="CR840" s="33" t="e">
        <f t="shared" ca="1" si="1102"/>
        <v>#N/A</v>
      </c>
      <c r="CS840" s="33" t="e">
        <f t="shared" ca="1" si="1102"/>
        <v>#N/A</v>
      </c>
      <c r="CT840" s="33" t="e">
        <f t="shared" ca="1" si="1102"/>
        <v>#N/A</v>
      </c>
      <c r="CU840" s="33" t="e">
        <f t="shared" ca="1" si="1102"/>
        <v>#N/A</v>
      </c>
      <c r="CV840" s="33" t="e">
        <f t="shared" ca="1" si="1102"/>
        <v>#N/A</v>
      </c>
      <c r="CW840" s="33" t="e">
        <f t="shared" ca="1" si="1102"/>
        <v>#N/A</v>
      </c>
      <c r="CX840" s="33" t="e">
        <f t="shared" ca="1" si="1102"/>
        <v>#N/A</v>
      </c>
      <c r="CY840" s="33" t="e">
        <f t="shared" ca="1" si="1102"/>
        <v>#N/A</v>
      </c>
      <c r="CZ840" s="33" t="e">
        <f t="shared" ca="1" si="1102"/>
        <v>#N/A</v>
      </c>
      <c r="DA840" s="33" t="e">
        <f t="shared" ca="1" si="1102"/>
        <v>#N/A</v>
      </c>
      <c r="DB840" s="33" t="e">
        <f t="shared" ca="1" si="1102"/>
        <v>#N/A</v>
      </c>
      <c r="DC840" s="33" t="e">
        <f t="shared" ca="1" si="1102"/>
        <v>#N/A</v>
      </c>
      <c r="DD840" s="33" t="e">
        <f t="shared" ca="1" si="1102"/>
        <v>#N/A</v>
      </c>
      <c r="DE840" s="33" t="e">
        <f t="shared" ca="1" si="1102"/>
        <v>#N/A</v>
      </c>
      <c r="DF840" s="33" t="e">
        <f t="shared" ca="1" si="1102"/>
        <v>#N/A</v>
      </c>
      <c r="DG840" s="33" t="e">
        <f t="shared" ca="1" si="1102"/>
        <v>#N/A</v>
      </c>
      <c r="DH840" s="33" t="e">
        <f t="shared" ca="1" si="1102"/>
        <v>#N/A</v>
      </c>
      <c r="DI840" s="33" t="e">
        <f t="shared" ca="1" si="1102"/>
        <v>#N/A</v>
      </c>
      <c r="DJ840" s="33" t="e">
        <f t="shared" ca="1" si="1102"/>
        <v>#N/A</v>
      </c>
      <c r="DK840" s="33" t="e">
        <f t="shared" ca="1" si="1102"/>
        <v>#N/A</v>
      </c>
      <c r="DL840" s="33" t="e">
        <f t="shared" ca="1" si="1102"/>
        <v>#N/A</v>
      </c>
    </row>
    <row r="841" spans="1:116" x14ac:dyDescent="0.4">
      <c r="A841" s="27"/>
      <c r="B841" s="27"/>
      <c r="C841" s="27"/>
      <c r="D841" t="s">
        <v>817</v>
      </c>
      <c r="E841" s="8" t="str">
        <f t="shared" ref="E841:E842" si="1103">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3"/>
        <v>842 LISTSALE-PV</v>
      </c>
      <c r="F842" s="27"/>
      <c r="G842" s="126" t="s">
        <v>814</v>
      </c>
      <c r="H842" s="31"/>
      <c r="I842" s="73"/>
      <c r="J842" s="73"/>
      <c r="K842" s="33">
        <f t="shared" ref="K842:P842" ca="1" si="1104">SUMIF($3:$3,K$2,842:842)</f>
        <v>0</v>
      </c>
      <c r="L842" s="33">
        <f t="shared" ca="1" si="1104"/>
        <v>0</v>
      </c>
      <c r="M842" s="33">
        <f t="shared" ca="1" si="1104"/>
        <v>0</v>
      </c>
      <c r="N842" s="33">
        <f t="shared" ca="1" si="1104"/>
        <v>0</v>
      </c>
      <c r="O842" s="33">
        <f t="shared" ca="1" si="1104"/>
        <v>0</v>
      </c>
      <c r="P842" s="33">
        <f t="shared" ca="1" si="1104"/>
        <v>0</v>
      </c>
      <c r="R842" s="33"/>
      <c r="S842" s="33">
        <f ca="1">+S825+S840</f>
        <v>0</v>
      </c>
      <c r="T842" s="33">
        <f t="shared" ref="T842:CE842" ca="1" si="1105">+T825+T840</f>
        <v>0</v>
      </c>
      <c r="U842" s="33">
        <f t="shared" ca="1" si="1105"/>
        <v>0</v>
      </c>
      <c r="V842" s="33">
        <f t="shared" ca="1" si="1105"/>
        <v>0</v>
      </c>
      <c r="W842" s="33">
        <f t="shared" ca="1" si="1105"/>
        <v>0</v>
      </c>
      <c r="X842" s="33">
        <f t="shared" ca="1" si="1105"/>
        <v>0</v>
      </c>
      <c r="Y842" s="33">
        <f t="shared" ca="1" si="1105"/>
        <v>0</v>
      </c>
      <c r="Z842" s="33">
        <f t="shared" ca="1" si="1105"/>
        <v>0</v>
      </c>
      <c r="AA842" s="33">
        <f t="shared" ca="1" si="1105"/>
        <v>0</v>
      </c>
      <c r="AB842" s="33">
        <f t="shared" ca="1" si="1105"/>
        <v>0</v>
      </c>
      <c r="AC842" s="33">
        <f t="shared" ca="1" si="1105"/>
        <v>0</v>
      </c>
      <c r="AD842" s="33">
        <f t="shared" ca="1" si="1105"/>
        <v>0</v>
      </c>
      <c r="AE842" s="33">
        <f t="shared" ca="1" si="1105"/>
        <v>0</v>
      </c>
      <c r="AF842" s="33">
        <f t="shared" ca="1" si="1105"/>
        <v>0</v>
      </c>
      <c r="AG842" s="33">
        <f t="shared" ca="1" si="1105"/>
        <v>0</v>
      </c>
      <c r="AH842" s="33">
        <f t="shared" ca="1" si="1105"/>
        <v>0</v>
      </c>
      <c r="AI842" s="33">
        <f t="shared" ca="1" si="1105"/>
        <v>0</v>
      </c>
      <c r="AJ842" s="33">
        <f t="shared" ca="1" si="1105"/>
        <v>0</v>
      </c>
      <c r="AK842" s="33">
        <f t="shared" ca="1" si="1105"/>
        <v>0</v>
      </c>
      <c r="AL842" s="33">
        <f t="shared" ca="1" si="1105"/>
        <v>0</v>
      </c>
      <c r="AM842" s="33">
        <f t="shared" ca="1" si="1105"/>
        <v>0</v>
      </c>
      <c r="AN842" s="33">
        <f t="shared" ca="1" si="1105"/>
        <v>0</v>
      </c>
      <c r="AO842" s="33">
        <f t="shared" ca="1" si="1105"/>
        <v>0</v>
      </c>
      <c r="AP842" s="33">
        <f t="shared" ca="1" si="1105"/>
        <v>0</v>
      </c>
      <c r="AQ842" s="33">
        <f t="shared" ca="1" si="1105"/>
        <v>0</v>
      </c>
      <c r="AR842" s="33">
        <f t="shared" ca="1" si="1105"/>
        <v>0</v>
      </c>
      <c r="AS842" s="33">
        <f t="shared" ca="1" si="1105"/>
        <v>0</v>
      </c>
      <c r="AT842" s="33">
        <f t="shared" ca="1" si="1105"/>
        <v>0</v>
      </c>
      <c r="AU842" s="33">
        <f t="shared" ca="1" si="1105"/>
        <v>0</v>
      </c>
      <c r="AV842" s="33">
        <f t="shared" ca="1" si="1105"/>
        <v>0</v>
      </c>
      <c r="AW842" s="33">
        <f t="shared" ca="1" si="1105"/>
        <v>0</v>
      </c>
      <c r="AX842" s="33">
        <f t="shared" ca="1" si="1105"/>
        <v>0</v>
      </c>
      <c r="AY842" s="33">
        <f t="shared" ca="1" si="1105"/>
        <v>0</v>
      </c>
      <c r="AZ842" s="33">
        <f t="shared" ca="1" si="1105"/>
        <v>0</v>
      </c>
      <c r="BA842" s="33">
        <f t="shared" ca="1" si="1105"/>
        <v>0</v>
      </c>
      <c r="BB842" s="33">
        <f t="shared" ca="1" si="1105"/>
        <v>0</v>
      </c>
      <c r="BC842" s="33">
        <f t="shared" ca="1" si="1105"/>
        <v>0</v>
      </c>
      <c r="BD842" s="33">
        <f t="shared" ca="1" si="1105"/>
        <v>0</v>
      </c>
      <c r="BE842" s="33">
        <f t="shared" ca="1" si="1105"/>
        <v>0</v>
      </c>
      <c r="BF842" s="33">
        <f t="shared" ca="1" si="1105"/>
        <v>0</v>
      </c>
      <c r="BG842" s="33">
        <f t="shared" ca="1" si="1105"/>
        <v>0</v>
      </c>
      <c r="BH842" s="33">
        <f t="shared" ca="1" si="1105"/>
        <v>0</v>
      </c>
      <c r="BI842" s="33">
        <f t="shared" ca="1" si="1105"/>
        <v>0</v>
      </c>
      <c r="BJ842" s="33">
        <f t="shared" ca="1" si="1105"/>
        <v>0</v>
      </c>
      <c r="BK842" s="33">
        <f t="shared" ca="1" si="1105"/>
        <v>0</v>
      </c>
      <c r="BL842" s="33">
        <f t="shared" ca="1" si="1105"/>
        <v>0</v>
      </c>
      <c r="BM842" s="33">
        <f t="shared" ca="1" si="1105"/>
        <v>0</v>
      </c>
      <c r="BN842" s="33">
        <f t="shared" ca="1" si="1105"/>
        <v>0</v>
      </c>
      <c r="BO842" s="33">
        <f t="shared" ca="1" si="1105"/>
        <v>0</v>
      </c>
      <c r="BP842" s="33">
        <f t="shared" ca="1" si="1105"/>
        <v>0</v>
      </c>
      <c r="BQ842" s="33">
        <f t="shared" ca="1" si="1105"/>
        <v>0</v>
      </c>
      <c r="BR842" s="33">
        <f t="shared" ca="1" si="1105"/>
        <v>0</v>
      </c>
      <c r="BS842" s="33">
        <f t="shared" ca="1" si="1105"/>
        <v>0</v>
      </c>
      <c r="BT842" s="33">
        <f t="shared" ca="1" si="1105"/>
        <v>0</v>
      </c>
      <c r="BU842" s="33">
        <f t="shared" ca="1" si="1105"/>
        <v>0</v>
      </c>
      <c r="BV842" s="33">
        <f t="shared" ca="1" si="1105"/>
        <v>0</v>
      </c>
      <c r="BW842" s="33">
        <f t="shared" ca="1" si="1105"/>
        <v>0</v>
      </c>
      <c r="BX842" s="33">
        <f t="shared" ca="1" si="1105"/>
        <v>0</v>
      </c>
      <c r="BY842" s="33">
        <f t="shared" ca="1" si="1105"/>
        <v>0</v>
      </c>
      <c r="BZ842" s="33">
        <f t="shared" ca="1" si="1105"/>
        <v>0</v>
      </c>
      <c r="CA842" s="33">
        <f t="shared" ca="1" si="1105"/>
        <v>0</v>
      </c>
      <c r="CB842" s="33">
        <f t="shared" ca="1" si="1105"/>
        <v>0</v>
      </c>
      <c r="CC842" s="33">
        <f t="shared" ca="1" si="1105"/>
        <v>0</v>
      </c>
      <c r="CD842" s="33">
        <f t="shared" ca="1" si="1105"/>
        <v>0</v>
      </c>
      <c r="CE842" s="33">
        <f t="shared" ca="1" si="1105"/>
        <v>0</v>
      </c>
      <c r="CF842" s="33">
        <f t="shared" ref="CF842:DL842" ca="1" si="1106">+CF825+CF840</f>
        <v>0</v>
      </c>
      <c r="CG842" s="33">
        <f t="shared" ca="1" si="1106"/>
        <v>0</v>
      </c>
      <c r="CH842" s="33">
        <f t="shared" ca="1" si="1106"/>
        <v>0</v>
      </c>
      <c r="CI842" s="33">
        <f t="shared" ca="1" si="1106"/>
        <v>0</v>
      </c>
      <c r="CJ842" s="33">
        <f t="shared" ca="1" si="1106"/>
        <v>0</v>
      </c>
      <c r="CK842" s="33">
        <f t="shared" ca="1" si="1106"/>
        <v>0</v>
      </c>
      <c r="CL842" s="33">
        <f t="shared" ca="1" si="1106"/>
        <v>0</v>
      </c>
      <c r="CM842" s="33" t="e">
        <f t="shared" ca="1" si="1106"/>
        <v>#N/A</v>
      </c>
      <c r="CN842" s="33" t="e">
        <f t="shared" ca="1" si="1106"/>
        <v>#N/A</v>
      </c>
      <c r="CO842" s="33" t="e">
        <f t="shared" ca="1" si="1106"/>
        <v>#N/A</v>
      </c>
      <c r="CP842" s="33" t="e">
        <f t="shared" ca="1" si="1106"/>
        <v>#N/A</v>
      </c>
      <c r="CQ842" s="33" t="e">
        <f t="shared" ca="1" si="1106"/>
        <v>#N/A</v>
      </c>
      <c r="CR842" s="33" t="e">
        <f t="shared" ca="1" si="1106"/>
        <v>#N/A</v>
      </c>
      <c r="CS842" s="33" t="e">
        <f t="shared" ca="1" si="1106"/>
        <v>#N/A</v>
      </c>
      <c r="CT842" s="33" t="e">
        <f t="shared" ca="1" si="1106"/>
        <v>#N/A</v>
      </c>
      <c r="CU842" s="33" t="e">
        <f t="shared" ca="1" si="1106"/>
        <v>#N/A</v>
      </c>
      <c r="CV842" s="33" t="e">
        <f t="shared" ca="1" si="1106"/>
        <v>#N/A</v>
      </c>
      <c r="CW842" s="33" t="e">
        <f t="shared" ca="1" si="1106"/>
        <v>#N/A</v>
      </c>
      <c r="CX842" s="33" t="e">
        <f t="shared" ca="1" si="1106"/>
        <v>#N/A</v>
      </c>
      <c r="CY842" s="33" t="e">
        <f t="shared" ca="1" si="1106"/>
        <v>#N/A</v>
      </c>
      <c r="CZ842" s="33" t="e">
        <f t="shared" ca="1" si="1106"/>
        <v>#N/A</v>
      </c>
      <c r="DA842" s="33" t="e">
        <f t="shared" ca="1" si="1106"/>
        <v>#N/A</v>
      </c>
      <c r="DB842" s="33" t="e">
        <f t="shared" ca="1" si="1106"/>
        <v>#N/A</v>
      </c>
      <c r="DC842" s="33" t="e">
        <f t="shared" ca="1" si="1106"/>
        <v>#N/A</v>
      </c>
      <c r="DD842" s="33" t="e">
        <f t="shared" ca="1" si="1106"/>
        <v>#N/A</v>
      </c>
      <c r="DE842" s="33" t="e">
        <f t="shared" ca="1" si="1106"/>
        <v>#N/A</v>
      </c>
      <c r="DF842" s="33" t="e">
        <f t="shared" ca="1" si="1106"/>
        <v>#N/A</v>
      </c>
      <c r="DG842" s="33" t="e">
        <f t="shared" ca="1" si="1106"/>
        <v>#N/A</v>
      </c>
      <c r="DH842" s="33" t="e">
        <f t="shared" ca="1" si="1106"/>
        <v>#N/A</v>
      </c>
      <c r="DI842" s="33" t="e">
        <f t="shared" ca="1" si="1106"/>
        <v>#N/A</v>
      </c>
      <c r="DJ842" s="33" t="e">
        <f t="shared" ca="1" si="1106"/>
        <v>#N/A</v>
      </c>
      <c r="DK842" s="33" t="e">
        <f t="shared" ca="1" si="1106"/>
        <v>#N/A</v>
      </c>
      <c r="DL842" s="33" t="e">
        <f t="shared" ca="1" si="1106"/>
        <v>#N/A</v>
      </c>
    </row>
    <row r="843" spans="1:116" x14ac:dyDescent="0.4">
      <c r="A843" s="27"/>
      <c r="B843" s="27"/>
      <c r="C843" s="27"/>
      <c r="D843" t="s">
        <v>817</v>
      </c>
      <c r="E843" s="8" t="str">
        <f t="shared" ref="E843:E844" si="1107">ROW()&amp;" "&amp;D843</f>
        <v>843 LISTSALE-PV</v>
      </c>
      <c r="F843" s="27"/>
      <c r="G843" s="145" t="s">
        <v>69</v>
      </c>
      <c r="H843" s="31"/>
      <c r="I843" s="73"/>
      <c r="J843" s="73"/>
      <c r="K843" s="20">
        <f ca="1">+IFERROR(K842/K825,0)</f>
        <v>0</v>
      </c>
      <c r="L843" s="20">
        <f t="shared" ref="L843:P843" ca="1" si="1108">+IFERROR(L842/L825,0)</f>
        <v>0</v>
      </c>
      <c r="M843" s="20">
        <f t="shared" ca="1" si="1108"/>
        <v>0</v>
      </c>
      <c r="N843" s="20">
        <f t="shared" ca="1" si="1108"/>
        <v>0</v>
      </c>
      <c r="O843" s="20">
        <f t="shared" ca="1" si="1108"/>
        <v>0</v>
      </c>
      <c r="P843" s="20">
        <f t="shared" ca="1" si="1108"/>
        <v>0</v>
      </c>
      <c r="R843" s="33"/>
      <c r="S843" s="20">
        <f ca="1">+IFERROR(S842/S825,0)</f>
        <v>0</v>
      </c>
      <c r="T843" s="20">
        <f t="shared" ref="T843:CE843" ca="1" si="1109">+IFERROR(T842/T825,0)</f>
        <v>0</v>
      </c>
      <c r="U843" s="20">
        <f t="shared" ca="1" si="1109"/>
        <v>0</v>
      </c>
      <c r="V843" s="20">
        <f t="shared" ca="1" si="1109"/>
        <v>0</v>
      </c>
      <c r="W843" s="20">
        <f t="shared" ca="1" si="1109"/>
        <v>0</v>
      </c>
      <c r="X843" s="20">
        <f t="shared" ca="1" si="1109"/>
        <v>0</v>
      </c>
      <c r="Y843" s="20">
        <f t="shared" ca="1" si="1109"/>
        <v>0</v>
      </c>
      <c r="Z843" s="20">
        <f t="shared" ca="1" si="1109"/>
        <v>0</v>
      </c>
      <c r="AA843" s="20">
        <f t="shared" ca="1" si="1109"/>
        <v>0</v>
      </c>
      <c r="AB843" s="20">
        <f t="shared" ca="1" si="1109"/>
        <v>0</v>
      </c>
      <c r="AC843" s="20">
        <f t="shared" ca="1" si="1109"/>
        <v>0</v>
      </c>
      <c r="AD843" s="20">
        <f t="shared" ca="1" si="1109"/>
        <v>0</v>
      </c>
      <c r="AE843" s="20">
        <f t="shared" ca="1" si="1109"/>
        <v>0</v>
      </c>
      <c r="AF843" s="20">
        <f t="shared" ca="1" si="1109"/>
        <v>0</v>
      </c>
      <c r="AG843" s="20">
        <f t="shared" ca="1" si="1109"/>
        <v>0</v>
      </c>
      <c r="AH843" s="20">
        <f t="shared" ca="1" si="1109"/>
        <v>0</v>
      </c>
      <c r="AI843" s="20">
        <f t="shared" ca="1" si="1109"/>
        <v>0</v>
      </c>
      <c r="AJ843" s="20">
        <f t="shared" ca="1" si="1109"/>
        <v>0</v>
      </c>
      <c r="AK843" s="20">
        <f t="shared" ca="1" si="1109"/>
        <v>0</v>
      </c>
      <c r="AL843" s="20">
        <f t="shared" ca="1" si="1109"/>
        <v>0</v>
      </c>
      <c r="AM843" s="20">
        <f t="shared" ca="1" si="1109"/>
        <v>0</v>
      </c>
      <c r="AN843" s="20">
        <f t="shared" ca="1" si="1109"/>
        <v>0</v>
      </c>
      <c r="AO843" s="20">
        <f t="shared" ca="1" si="1109"/>
        <v>0</v>
      </c>
      <c r="AP843" s="20">
        <f t="shared" ca="1" si="1109"/>
        <v>0</v>
      </c>
      <c r="AQ843" s="20">
        <f t="shared" ca="1" si="1109"/>
        <v>0</v>
      </c>
      <c r="AR843" s="20">
        <f t="shared" ca="1" si="1109"/>
        <v>0</v>
      </c>
      <c r="AS843" s="20">
        <f t="shared" ca="1" si="1109"/>
        <v>0</v>
      </c>
      <c r="AT843" s="20">
        <f t="shared" ca="1" si="1109"/>
        <v>0</v>
      </c>
      <c r="AU843" s="20">
        <f t="shared" ca="1" si="1109"/>
        <v>0</v>
      </c>
      <c r="AV843" s="20">
        <f t="shared" ca="1" si="1109"/>
        <v>0</v>
      </c>
      <c r="AW843" s="20">
        <f t="shared" ca="1" si="1109"/>
        <v>0</v>
      </c>
      <c r="AX843" s="20">
        <f t="shared" ca="1" si="1109"/>
        <v>0</v>
      </c>
      <c r="AY843" s="20">
        <f t="shared" ca="1" si="1109"/>
        <v>0</v>
      </c>
      <c r="AZ843" s="20">
        <f t="shared" ca="1" si="1109"/>
        <v>0</v>
      </c>
      <c r="BA843" s="20">
        <f t="shared" ca="1" si="1109"/>
        <v>0</v>
      </c>
      <c r="BB843" s="20">
        <f t="shared" ca="1" si="1109"/>
        <v>0</v>
      </c>
      <c r="BC843" s="20">
        <f t="shared" ca="1" si="1109"/>
        <v>0</v>
      </c>
      <c r="BD843" s="20">
        <f t="shared" ca="1" si="1109"/>
        <v>0</v>
      </c>
      <c r="BE843" s="20">
        <f t="shared" ca="1" si="1109"/>
        <v>0</v>
      </c>
      <c r="BF843" s="20">
        <f t="shared" ca="1" si="1109"/>
        <v>0</v>
      </c>
      <c r="BG843" s="20">
        <f t="shared" ca="1" si="1109"/>
        <v>0</v>
      </c>
      <c r="BH843" s="20">
        <f t="shared" ca="1" si="1109"/>
        <v>0</v>
      </c>
      <c r="BI843" s="20">
        <f t="shared" ca="1" si="1109"/>
        <v>0</v>
      </c>
      <c r="BJ843" s="20">
        <f t="shared" ca="1" si="1109"/>
        <v>0</v>
      </c>
      <c r="BK843" s="20">
        <f t="shared" ca="1" si="1109"/>
        <v>0</v>
      </c>
      <c r="BL843" s="20">
        <f t="shared" ca="1" si="1109"/>
        <v>0</v>
      </c>
      <c r="BM843" s="20">
        <f t="shared" ca="1" si="1109"/>
        <v>0</v>
      </c>
      <c r="BN843" s="20">
        <f t="shared" ca="1" si="1109"/>
        <v>0</v>
      </c>
      <c r="BO843" s="20">
        <f t="shared" ca="1" si="1109"/>
        <v>0</v>
      </c>
      <c r="BP843" s="20">
        <f t="shared" ca="1" si="1109"/>
        <v>0</v>
      </c>
      <c r="BQ843" s="20">
        <f t="shared" ca="1" si="1109"/>
        <v>0</v>
      </c>
      <c r="BR843" s="20">
        <f t="shared" ca="1" si="1109"/>
        <v>0</v>
      </c>
      <c r="BS843" s="20">
        <f t="shared" ca="1" si="1109"/>
        <v>0</v>
      </c>
      <c r="BT843" s="20">
        <f t="shared" ca="1" si="1109"/>
        <v>0</v>
      </c>
      <c r="BU843" s="20">
        <f t="shared" ca="1" si="1109"/>
        <v>0</v>
      </c>
      <c r="BV843" s="20">
        <f t="shared" ca="1" si="1109"/>
        <v>0</v>
      </c>
      <c r="BW843" s="20">
        <f t="shared" ca="1" si="1109"/>
        <v>0</v>
      </c>
      <c r="BX843" s="20">
        <f t="shared" ca="1" si="1109"/>
        <v>0</v>
      </c>
      <c r="BY843" s="20">
        <f t="shared" ca="1" si="1109"/>
        <v>0</v>
      </c>
      <c r="BZ843" s="20">
        <f t="shared" ca="1" si="1109"/>
        <v>0</v>
      </c>
      <c r="CA843" s="20">
        <f t="shared" ca="1" si="1109"/>
        <v>0</v>
      </c>
      <c r="CB843" s="20">
        <f t="shared" ca="1" si="1109"/>
        <v>0</v>
      </c>
      <c r="CC843" s="20">
        <f t="shared" ca="1" si="1109"/>
        <v>0</v>
      </c>
      <c r="CD843" s="20">
        <f t="shared" ca="1" si="1109"/>
        <v>0</v>
      </c>
      <c r="CE843" s="20">
        <f t="shared" ca="1" si="1109"/>
        <v>0</v>
      </c>
      <c r="CF843" s="20">
        <f t="shared" ref="CF843:DL843" ca="1" si="1110">+IFERROR(CF842/CF825,0)</f>
        <v>0</v>
      </c>
      <c r="CG843" s="20">
        <f t="shared" ca="1" si="1110"/>
        <v>0</v>
      </c>
      <c r="CH843" s="20">
        <f t="shared" ca="1" si="1110"/>
        <v>0</v>
      </c>
      <c r="CI843" s="20">
        <f t="shared" ca="1" si="1110"/>
        <v>0</v>
      </c>
      <c r="CJ843" s="20">
        <f t="shared" ca="1" si="1110"/>
        <v>0</v>
      </c>
      <c r="CK843" s="20">
        <f t="shared" ca="1" si="1110"/>
        <v>0</v>
      </c>
      <c r="CL843" s="20">
        <f t="shared" ca="1" si="1110"/>
        <v>0</v>
      </c>
      <c r="CM843" s="20">
        <f t="shared" ca="1" si="1110"/>
        <v>0</v>
      </c>
      <c r="CN843" s="20">
        <f t="shared" ca="1" si="1110"/>
        <v>0</v>
      </c>
      <c r="CO843" s="20">
        <f t="shared" ca="1" si="1110"/>
        <v>0</v>
      </c>
      <c r="CP843" s="20">
        <f t="shared" ca="1" si="1110"/>
        <v>0</v>
      </c>
      <c r="CQ843" s="20">
        <f t="shared" ca="1" si="1110"/>
        <v>0</v>
      </c>
      <c r="CR843" s="20">
        <f t="shared" ca="1" si="1110"/>
        <v>0</v>
      </c>
      <c r="CS843" s="20">
        <f t="shared" ca="1" si="1110"/>
        <v>0</v>
      </c>
      <c r="CT843" s="20">
        <f t="shared" ca="1" si="1110"/>
        <v>0</v>
      </c>
      <c r="CU843" s="20">
        <f t="shared" ca="1" si="1110"/>
        <v>0</v>
      </c>
      <c r="CV843" s="20">
        <f t="shared" ca="1" si="1110"/>
        <v>0</v>
      </c>
      <c r="CW843" s="20">
        <f t="shared" ca="1" si="1110"/>
        <v>0</v>
      </c>
      <c r="CX843" s="20">
        <f t="shared" ca="1" si="1110"/>
        <v>0</v>
      </c>
      <c r="CY843" s="20">
        <f t="shared" ca="1" si="1110"/>
        <v>0</v>
      </c>
      <c r="CZ843" s="20">
        <f t="shared" ca="1" si="1110"/>
        <v>0</v>
      </c>
      <c r="DA843" s="20">
        <f t="shared" ca="1" si="1110"/>
        <v>0</v>
      </c>
      <c r="DB843" s="20">
        <f t="shared" ca="1" si="1110"/>
        <v>0</v>
      </c>
      <c r="DC843" s="20">
        <f t="shared" ca="1" si="1110"/>
        <v>0</v>
      </c>
      <c r="DD843" s="20">
        <f t="shared" ca="1" si="1110"/>
        <v>0</v>
      </c>
      <c r="DE843" s="20">
        <f t="shared" ca="1" si="1110"/>
        <v>0</v>
      </c>
      <c r="DF843" s="20">
        <f t="shared" ca="1" si="1110"/>
        <v>0</v>
      </c>
      <c r="DG843" s="20">
        <f t="shared" ca="1" si="1110"/>
        <v>0</v>
      </c>
      <c r="DH843" s="20">
        <f t="shared" ca="1" si="1110"/>
        <v>0</v>
      </c>
      <c r="DI843" s="20">
        <f t="shared" ca="1" si="1110"/>
        <v>0</v>
      </c>
      <c r="DJ843" s="20">
        <f t="shared" ca="1" si="1110"/>
        <v>0</v>
      </c>
      <c r="DK843" s="20">
        <f t="shared" ca="1" si="1110"/>
        <v>0</v>
      </c>
      <c r="DL843" s="20">
        <f t="shared" ca="1" si="1110"/>
        <v>0</v>
      </c>
    </row>
    <row r="844" spans="1:116" x14ac:dyDescent="0.4">
      <c r="A844" s="27"/>
      <c r="B844" s="27"/>
      <c r="C844" s="27"/>
      <c r="D844" t="s">
        <v>817</v>
      </c>
      <c r="E844" s="8" t="str">
        <f t="shared" si="1107"/>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70"/>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70"/>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70"/>
        <v>847 LISTSALE-PV</v>
      </c>
      <c r="G847" s="136" t="str">
        <f t="shared" ref="G847:G852" si="1111">G787</f>
        <v>Primary revenue driver</v>
      </c>
      <c r="H847" s="12"/>
      <c r="I847" s="60"/>
      <c r="J847" s="60"/>
      <c r="K847" s="15"/>
      <c r="L847" s="15"/>
      <c r="M847" s="15"/>
      <c r="N847" s="15"/>
      <c r="O847" s="15"/>
      <c r="P847" s="15"/>
      <c r="R847" s="15"/>
      <c r="S847" s="179" t="str">
        <f t="shared" ref="S847:AX847" si="1112">ADDRESS(ROW(S825),COLUMN(S825),2)</f>
        <v>S$825</v>
      </c>
      <c r="T847" s="179" t="str">
        <f t="shared" si="1112"/>
        <v>T$825</v>
      </c>
      <c r="U847" s="179" t="str">
        <f t="shared" si="1112"/>
        <v>U$825</v>
      </c>
      <c r="V847" s="179" t="str">
        <f t="shared" si="1112"/>
        <v>V$825</v>
      </c>
      <c r="W847" s="179" t="str">
        <f t="shared" si="1112"/>
        <v>W$825</v>
      </c>
      <c r="X847" s="179" t="str">
        <f t="shared" si="1112"/>
        <v>X$825</v>
      </c>
      <c r="Y847" s="179" t="str">
        <f t="shared" si="1112"/>
        <v>Y$825</v>
      </c>
      <c r="Z847" s="179" t="str">
        <f t="shared" si="1112"/>
        <v>Z$825</v>
      </c>
      <c r="AA847" s="179" t="str">
        <f t="shared" si="1112"/>
        <v>AA$825</v>
      </c>
      <c r="AB847" s="179" t="str">
        <f t="shared" si="1112"/>
        <v>AB$825</v>
      </c>
      <c r="AC847" s="179" t="str">
        <f t="shared" si="1112"/>
        <v>AC$825</v>
      </c>
      <c r="AD847" s="179" t="str">
        <f t="shared" si="1112"/>
        <v>AD$825</v>
      </c>
      <c r="AE847" s="179" t="str">
        <f t="shared" si="1112"/>
        <v>AE$825</v>
      </c>
      <c r="AF847" s="179" t="str">
        <f t="shared" si="1112"/>
        <v>AF$825</v>
      </c>
      <c r="AG847" s="179" t="str">
        <f t="shared" si="1112"/>
        <v>AG$825</v>
      </c>
      <c r="AH847" s="179" t="str">
        <f t="shared" si="1112"/>
        <v>AH$825</v>
      </c>
      <c r="AI847" s="179" t="str">
        <f t="shared" si="1112"/>
        <v>AI$825</v>
      </c>
      <c r="AJ847" s="179" t="str">
        <f t="shared" si="1112"/>
        <v>AJ$825</v>
      </c>
      <c r="AK847" s="179" t="str">
        <f t="shared" si="1112"/>
        <v>AK$825</v>
      </c>
      <c r="AL847" s="179" t="str">
        <f t="shared" si="1112"/>
        <v>AL$825</v>
      </c>
      <c r="AM847" s="179" t="str">
        <f t="shared" si="1112"/>
        <v>AM$825</v>
      </c>
      <c r="AN847" s="179" t="str">
        <f t="shared" si="1112"/>
        <v>AN$825</v>
      </c>
      <c r="AO847" s="179" t="str">
        <f t="shared" si="1112"/>
        <v>AO$825</v>
      </c>
      <c r="AP847" s="179" t="str">
        <f t="shared" si="1112"/>
        <v>AP$825</v>
      </c>
      <c r="AQ847" s="179" t="str">
        <f t="shared" si="1112"/>
        <v>AQ$825</v>
      </c>
      <c r="AR847" s="179" t="str">
        <f t="shared" si="1112"/>
        <v>AR$825</v>
      </c>
      <c r="AS847" s="179" t="str">
        <f t="shared" si="1112"/>
        <v>AS$825</v>
      </c>
      <c r="AT847" s="179" t="str">
        <f t="shared" si="1112"/>
        <v>AT$825</v>
      </c>
      <c r="AU847" s="179" t="str">
        <f t="shared" si="1112"/>
        <v>AU$825</v>
      </c>
      <c r="AV847" s="179" t="str">
        <f t="shared" si="1112"/>
        <v>AV$825</v>
      </c>
      <c r="AW847" s="179" t="str">
        <f t="shared" si="1112"/>
        <v>AW$825</v>
      </c>
      <c r="AX847" s="179" t="str">
        <f t="shared" si="1112"/>
        <v>AX$825</v>
      </c>
      <c r="AY847" s="179" t="str">
        <f t="shared" ref="AY847:CD847" si="1113">ADDRESS(ROW(AY825),COLUMN(AY825),2)</f>
        <v>AY$825</v>
      </c>
      <c r="AZ847" s="179" t="str">
        <f t="shared" si="1113"/>
        <v>AZ$825</v>
      </c>
      <c r="BA847" s="179" t="str">
        <f t="shared" si="1113"/>
        <v>BA$825</v>
      </c>
      <c r="BB847" s="179" t="str">
        <f t="shared" si="1113"/>
        <v>BB$825</v>
      </c>
      <c r="BC847" s="179" t="str">
        <f t="shared" si="1113"/>
        <v>BC$825</v>
      </c>
      <c r="BD847" s="179" t="str">
        <f t="shared" si="1113"/>
        <v>BD$825</v>
      </c>
      <c r="BE847" s="179" t="str">
        <f t="shared" si="1113"/>
        <v>BE$825</v>
      </c>
      <c r="BF847" s="179" t="str">
        <f t="shared" si="1113"/>
        <v>BF$825</v>
      </c>
      <c r="BG847" s="179" t="str">
        <f t="shared" si="1113"/>
        <v>BG$825</v>
      </c>
      <c r="BH847" s="179" t="str">
        <f t="shared" si="1113"/>
        <v>BH$825</v>
      </c>
      <c r="BI847" s="179" t="str">
        <f t="shared" si="1113"/>
        <v>BI$825</v>
      </c>
      <c r="BJ847" s="179" t="str">
        <f t="shared" si="1113"/>
        <v>BJ$825</v>
      </c>
      <c r="BK847" s="179" t="str">
        <f t="shared" si="1113"/>
        <v>BK$825</v>
      </c>
      <c r="BL847" s="179" t="str">
        <f t="shared" si="1113"/>
        <v>BL$825</v>
      </c>
      <c r="BM847" s="179" t="str">
        <f t="shared" si="1113"/>
        <v>BM$825</v>
      </c>
      <c r="BN847" s="179" t="str">
        <f t="shared" si="1113"/>
        <v>BN$825</v>
      </c>
      <c r="BO847" s="179" t="str">
        <f t="shared" si="1113"/>
        <v>BO$825</v>
      </c>
      <c r="BP847" s="179" t="str">
        <f t="shared" si="1113"/>
        <v>BP$825</v>
      </c>
      <c r="BQ847" s="179" t="str">
        <f t="shared" si="1113"/>
        <v>BQ$825</v>
      </c>
      <c r="BR847" s="179" t="str">
        <f t="shared" si="1113"/>
        <v>BR$825</v>
      </c>
      <c r="BS847" s="179" t="str">
        <f t="shared" si="1113"/>
        <v>BS$825</v>
      </c>
      <c r="BT847" s="179" t="str">
        <f t="shared" si="1113"/>
        <v>BT$825</v>
      </c>
      <c r="BU847" s="179" t="str">
        <f t="shared" si="1113"/>
        <v>BU$825</v>
      </c>
      <c r="BV847" s="179" t="str">
        <f t="shared" si="1113"/>
        <v>BV$825</v>
      </c>
      <c r="BW847" s="179" t="str">
        <f t="shared" si="1113"/>
        <v>BW$825</v>
      </c>
      <c r="BX847" s="179" t="str">
        <f t="shared" si="1113"/>
        <v>BX$825</v>
      </c>
      <c r="BY847" s="179" t="str">
        <f t="shared" si="1113"/>
        <v>BY$825</v>
      </c>
      <c r="BZ847" s="179" t="str">
        <f t="shared" si="1113"/>
        <v>BZ$825</v>
      </c>
      <c r="CA847" s="179" t="str">
        <f t="shared" si="1113"/>
        <v>CA$825</v>
      </c>
      <c r="CB847" s="179" t="str">
        <f t="shared" si="1113"/>
        <v>CB$825</v>
      </c>
      <c r="CC847" s="179" t="str">
        <f t="shared" si="1113"/>
        <v>CC$825</v>
      </c>
      <c r="CD847" s="179" t="str">
        <f t="shared" si="1113"/>
        <v>CD$825</v>
      </c>
      <c r="CE847" s="179" t="str">
        <f t="shared" ref="CE847:DL847" si="1114">ADDRESS(ROW(CE825),COLUMN(CE825),2)</f>
        <v>CE$825</v>
      </c>
      <c r="CF847" s="179" t="str">
        <f t="shared" si="1114"/>
        <v>CF$825</v>
      </c>
      <c r="CG847" s="179" t="str">
        <f t="shared" si="1114"/>
        <v>CG$825</v>
      </c>
      <c r="CH847" s="179" t="str">
        <f t="shared" si="1114"/>
        <v>CH$825</v>
      </c>
      <c r="CI847" s="179" t="str">
        <f t="shared" si="1114"/>
        <v>CI$825</v>
      </c>
      <c r="CJ847" s="179" t="str">
        <f t="shared" si="1114"/>
        <v>CJ$825</v>
      </c>
      <c r="CK847" s="179" t="str">
        <f t="shared" si="1114"/>
        <v>CK$825</v>
      </c>
      <c r="CL847" s="179" t="str">
        <f t="shared" si="1114"/>
        <v>CL$825</v>
      </c>
      <c r="CM847" s="179" t="str">
        <f t="shared" si="1114"/>
        <v>CM$825</v>
      </c>
      <c r="CN847" s="179" t="str">
        <f t="shared" si="1114"/>
        <v>CN$825</v>
      </c>
      <c r="CO847" s="179" t="str">
        <f t="shared" si="1114"/>
        <v>CO$825</v>
      </c>
      <c r="CP847" s="179" t="str">
        <f t="shared" si="1114"/>
        <v>CP$825</v>
      </c>
      <c r="CQ847" s="179" t="str">
        <f t="shared" si="1114"/>
        <v>CQ$825</v>
      </c>
      <c r="CR847" s="179" t="str">
        <f t="shared" si="1114"/>
        <v>CR$825</v>
      </c>
      <c r="CS847" s="179" t="str">
        <f t="shared" si="1114"/>
        <v>CS$825</v>
      </c>
      <c r="CT847" s="179" t="str">
        <f t="shared" si="1114"/>
        <v>CT$825</v>
      </c>
      <c r="CU847" s="179" t="str">
        <f t="shared" si="1114"/>
        <v>CU$825</v>
      </c>
      <c r="CV847" s="179" t="str">
        <f t="shared" si="1114"/>
        <v>CV$825</v>
      </c>
      <c r="CW847" s="179" t="str">
        <f t="shared" si="1114"/>
        <v>CW$825</v>
      </c>
      <c r="CX847" s="179" t="str">
        <f t="shared" si="1114"/>
        <v>CX$825</v>
      </c>
      <c r="CY847" s="179" t="str">
        <f t="shared" si="1114"/>
        <v>CY$825</v>
      </c>
      <c r="CZ847" s="179" t="str">
        <f t="shared" si="1114"/>
        <v>CZ$825</v>
      </c>
      <c r="DA847" s="179" t="str">
        <f t="shared" si="1114"/>
        <v>DA$825</v>
      </c>
      <c r="DB847" s="179" t="str">
        <f t="shared" si="1114"/>
        <v>DB$825</v>
      </c>
      <c r="DC847" s="179" t="str">
        <f t="shared" si="1114"/>
        <v>DC$825</v>
      </c>
      <c r="DD847" s="179" t="str">
        <f t="shared" si="1114"/>
        <v>DD$825</v>
      </c>
      <c r="DE847" s="179" t="str">
        <f t="shared" si="1114"/>
        <v>DE$825</v>
      </c>
      <c r="DF847" s="179" t="str">
        <f t="shared" si="1114"/>
        <v>DF$825</v>
      </c>
      <c r="DG847" s="179" t="str">
        <f t="shared" si="1114"/>
        <v>DG$825</v>
      </c>
      <c r="DH847" s="179" t="str">
        <f t="shared" si="1114"/>
        <v>DH$825</v>
      </c>
      <c r="DI847" s="179" t="str">
        <f t="shared" si="1114"/>
        <v>DI$825</v>
      </c>
      <c r="DJ847" s="179" t="str">
        <f t="shared" si="1114"/>
        <v>DJ$825</v>
      </c>
      <c r="DK847" s="179" t="str">
        <f t="shared" si="1114"/>
        <v>DK$825</v>
      </c>
      <c r="DL847" s="179" t="str">
        <f t="shared" si="1114"/>
        <v>DL$825</v>
      </c>
    </row>
    <row r="848" spans="1:116" x14ac:dyDescent="0.4">
      <c r="B848" t="s">
        <v>332</v>
      </c>
      <c r="D848" t="s">
        <v>817</v>
      </c>
      <c r="E848" s="8" t="str">
        <f t="shared" si="1070"/>
        <v>848 LISTSALE-PV</v>
      </c>
      <c r="G848" s="136" t="str">
        <f t="shared" si="1111"/>
        <v>Primary volume driver</v>
      </c>
      <c r="H848" s="12"/>
      <c r="I848" s="60"/>
      <c r="J848" s="60"/>
      <c r="K848" s="212">
        <f t="shared" ref="K848:R848" si="1115">K788</f>
        <v>0</v>
      </c>
      <c r="L848" s="212">
        <f t="shared" si="1115"/>
        <v>0</v>
      </c>
      <c r="M848" s="212">
        <f t="shared" si="1115"/>
        <v>0</v>
      </c>
      <c r="N848" s="212">
        <f t="shared" si="1115"/>
        <v>0</v>
      </c>
      <c r="O848" s="212">
        <f t="shared" si="1115"/>
        <v>0</v>
      </c>
      <c r="P848" s="212">
        <f t="shared" si="1115"/>
        <v>0</v>
      </c>
      <c r="Q848" s="212"/>
      <c r="R848" s="212">
        <f t="shared" si="1115"/>
        <v>0</v>
      </c>
      <c r="S848" s="212" t="str">
        <f t="shared" ref="S848:AX848" si="1116">S788</f>
        <v>S$17</v>
      </c>
      <c r="T848" s="212" t="str">
        <f t="shared" si="1116"/>
        <v>T$17</v>
      </c>
      <c r="U848" s="212" t="str">
        <f t="shared" si="1116"/>
        <v>U$17</v>
      </c>
      <c r="V848" s="212" t="str">
        <f t="shared" si="1116"/>
        <v>V$17</v>
      </c>
      <c r="W848" s="212" t="str">
        <f t="shared" si="1116"/>
        <v>W$17</v>
      </c>
      <c r="X848" s="212" t="str">
        <f t="shared" si="1116"/>
        <v>X$17</v>
      </c>
      <c r="Y848" s="212" t="str">
        <f t="shared" si="1116"/>
        <v>Y$17</v>
      </c>
      <c r="Z848" s="212" t="str">
        <f t="shared" si="1116"/>
        <v>Z$17</v>
      </c>
      <c r="AA848" s="212" t="str">
        <f t="shared" si="1116"/>
        <v>AA$17</v>
      </c>
      <c r="AB848" s="212" t="str">
        <f t="shared" si="1116"/>
        <v>AB$17</v>
      </c>
      <c r="AC848" s="212" t="str">
        <f t="shared" si="1116"/>
        <v>AC$17</v>
      </c>
      <c r="AD848" s="212" t="str">
        <f t="shared" si="1116"/>
        <v>AD$17</v>
      </c>
      <c r="AE848" s="212" t="str">
        <f t="shared" si="1116"/>
        <v>AE$17</v>
      </c>
      <c r="AF848" s="212" t="str">
        <f t="shared" si="1116"/>
        <v>AF$17</v>
      </c>
      <c r="AG848" s="212" t="str">
        <f t="shared" si="1116"/>
        <v>AG$17</v>
      </c>
      <c r="AH848" s="212" t="str">
        <f t="shared" si="1116"/>
        <v>AH$17</v>
      </c>
      <c r="AI848" s="212" t="str">
        <f t="shared" si="1116"/>
        <v>AI$17</v>
      </c>
      <c r="AJ848" s="212" t="str">
        <f t="shared" si="1116"/>
        <v>AJ$17</v>
      </c>
      <c r="AK848" s="212" t="str">
        <f t="shared" si="1116"/>
        <v>AK$17</v>
      </c>
      <c r="AL848" s="212" t="str">
        <f t="shared" si="1116"/>
        <v>AL$17</v>
      </c>
      <c r="AM848" s="212" t="str">
        <f t="shared" si="1116"/>
        <v>AM$17</v>
      </c>
      <c r="AN848" s="212" t="str">
        <f t="shared" si="1116"/>
        <v>AN$17</v>
      </c>
      <c r="AO848" s="212" t="str">
        <f t="shared" si="1116"/>
        <v>AO$17</v>
      </c>
      <c r="AP848" s="212" t="str">
        <f t="shared" si="1116"/>
        <v>AP$17</v>
      </c>
      <c r="AQ848" s="212" t="str">
        <f t="shared" si="1116"/>
        <v>AQ$17</v>
      </c>
      <c r="AR848" s="212" t="str">
        <f t="shared" si="1116"/>
        <v>AR$17</v>
      </c>
      <c r="AS848" s="212" t="str">
        <f t="shared" si="1116"/>
        <v>AS$17</v>
      </c>
      <c r="AT848" s="212" t="str">
        <f t="shared" si="1116"/>
        <v>AT$17</v>
      </c>
      <c r="AU848" s="212" t="str">
        <f t="shared" si="1116"/>
        <v>AU$17</v>
      </c>
      <c r="AV848" s="212" t="str">
        <f t="shared" si="1116"/>
        <v>AV$17</v>
      </c>
      <c r="AW848" s="212" t="str">
        <f t="shared" si="1116"/>
        <v>AW$17</v>
      </c>
      <c r="AX848" s="212" t="str">
        <f t="shared" si="1116"/>
        <v>AX$17</v>
      </c>
      <c r="AY848" s="212" t="str">
        <f t="shared" ref="AY848:CD848" si="1117">AY788</f>
        <v>AY$17</v>
      </c>
      <c r="AZ848" s="212" t="str">
        <f t="shared" si="1117"/>
        <v>AZ$17</v>
      </c>
      <c r="BA848" s="212" t="str">
        <f t="shared" si="1117"/>
        <v>BA$17</v>
      </c>
      <c r="BB848" s="212" t="str">
        <f t="shared" si="1117"/>
        <v>BB$17</v>
      </c>
      <c r="BC848" s="212" t="str">
        <f t="shared" si="1117"/>
        <v>BC$17</v>
      </c>
      <c r="BD848" s="212" t="str">
        <f t="shared" si="1117"/>
        <v>BD$17</v>
      </c>
      <c r="BE848" s="212" t="str">
        <f t="shared" si="1117"/>
        <v>BE$17</v>
      </c>
      <c r="BF848" s="212" t="str">
        <f t="shared" si="1117"/>
        <v>BF$17</v>
      </c>
      <c r="BG848" s="212" t="str">
        <f t="shared" si="1117"/>
        <v>BG$17</v>
      </c>
      <c r="BH848" s="212" t="str">
        <f t="shared" si="1117"/>
        <v>BH$17</v>
      </c>
      <c r="BI848" s="212" t="str">
        <f t="shared" si="1117"/>
        <v>BI$17</v>
      </c>
      <c r="BJ848" s="212" t="str">
        <f t="shared" si="1117"/>
        <v>BJ$17</v>
      </c>
      <c r="BK848" s="212" t="str">
        <f t="shared" si="1117"/>
        <v>BK$17</v>
      </c>
      <c r="BL848" s="212" t="str">
        <f t="shared" si="1117"/>
        <v>BL$17</v>
      </c>
      <c r="BM848" s="212" t="str">
        <f t="shared" si="1117"/>
        <v>BM$17</v>
      </c>
      <c r="BN848" s="212" t="str">
        <f t="shared" si="1117"/>
        <v>BN$17</v>
      </c>
      <c r="BO848" s="212" t="str">
        <f t="shared" si="1117"/>
        <v>BO$17</v>
      </c>
      <c r="BP848" s="212" t="str">
        <f t="shared" si="1117"/>
        <v>BP$17</v>
      </c>
      <c r="BQ848" s="212" t="str">
        <f t="shared" si="1117"/>
        <v>BQ$17</v>
      </c>
      <c r="BR848" s="212" t="str">
        <f t="shared" si="1117"/>
        <v>BR$17</v>
      </c>
      <c r="BS848" s="212" t="str">
        <f t="shared" si="1117"/>
        <v>BS$17</v>
      </c>
      <c r="BT848" s="212" t="str">
        <f t="shared" si="1117"/>
        <v>BT$17</v>
      </c>
      <c r="BU848" s="212" t="str">
        <f t="shared" si="1117"/>
        <v>BU$17</v>
      </c>
      <c r="BV848" s="212" t="str">
        <f t="shared" si="1117"/>
        <v>BV$17</v>
      </c>
      <c r="BW848" s="212" t="str">
        <f t="shared" si="1117"/>
        <v>BW$17</v>
      </c>
      <c r="BX848" s="212" t="str">
        <f t="shared" si="1117"/>
        <v>BX$17</v>
      </c>
      <c r="BY848" s="212" t="str">
        <f t="shared" si="1117"/>
        <v>BY$17</v>
      </c>
      <c r="BZ848" s="212" t="str">
        <f t="shared" si="1117"/>
        <v>BZ$17</v>
      </c>
      <c r="CA848" s="212" t="str">
        <f t="shared" si="1117"/>
        <v>CA$17</v>
      </c>
      <c r="CB848" s="212" t="str">
        <f t="shared" si="1117"/>
        <v>CB$17</v>
      </c>
      <c r="CC848" s="212" t="str">
        <f t="shared" si="1117"/>
        <v>CC$17</v>
      </c>
      <c r="CD848" s="212" t="str">
        <f t="shared" si="1117"/>
        <v>CD$17</v>
      </c>
      <c r="CE848" s="212" t="str">
        <f t="shared" ref="CE848:DL848" si="1118">CE788</f>
        <v>CE$17</v>
      </c>
      <c r="CF848" s="212" t="str">
        <f t="shared" si="1118"/>
        <v>CF$17</v>
      </c>
      <c r="CG848" s="212" t="str">
        <f t="shared" si="1118"/>
        <v>CG$17</v>
      </c>
      <c r="CH848" s="212" t="str">
        <f t="shared" si="1118"/>
        <v>CH$17</v>
      </c>
      <c r="CI848" s="212" t="str">
        <f t="shared" si="1118"/>
        <v>CI$17</v>
      </c>
      <c r="CJ848" s="212" t="str">
        <f t="shared" si="1118"/>
        <v>CJ$17</v>
      </c>
      <c r="CK848" s="212" t="str">
        <f t="shared" si="1118"/>
        <v>CK$17</v>
      </c>
      <c r="CL848" s="212" t="str">
        <f t="shared" si="1118"/>
        <v>CL$17</v>
      </c>
      <c r="CM848" s="212">
        <f t="shared" si="1118"/>
        <v>0</v>
      </c>
      <c r="CN848" s="212">
        <f t="shared" si="1118"/>
        <v>0</v>
      </c>
      <c r="CO848" s="212" t="str">
        <f t="shared" si="1118"/>
        <v>CO$17</v>
      </c>
      <c r="CP848" s="212" t="str">
        <f t="shared" si="1118"/>
        <v>CP$17</v>
      </c>
      <c r="CQ848" s="212" t="str">
        <f t="shared" si="1118"/>
        <v>CQ$17</v>
      </c>
      <c r="CR848" s="212" t="str">
        <f t="shared" si="1118"/>
        <v>CR$17</v>
      </c>
      <c r="CS848" s="212" t="str">
        <f t="shared" si="1118"/>
        <v>CS$17</v>
      </c>
      <c r="CT848" s="212" t="str">
        <f t="shared" si="1118"/>
        <v>CT$17</v>
      </c>
      <c r="CU848" s="212" t="str">
        <f t="shared" si="1118"/>
        <v>CU$17</v>
      </c>
      <c r="CV848" s="212" t="str">
        <f t="shared" si="1118"/>
        <v>CV$17</v>
      </c>
      <c r="CW848" s="212" t="str">
        <f t="shared" si="1118"/>
        <v>CW$17</v>
      </c>
      <c r="CX848" s="212" t="str">
        <f t="shared" si="1118"/>
        <v>CX$17</v>
      </c>
      <c r="CY848" s="212" t="str">
        <f t="shared" si="1118"/>
        <v>CY$17</v>
      </c>
      <c r="CZ848" s="212" t="str">
        <f t="shared" si="1118"/>
        <v>CZ$17</v>
      </c>
      <c r="DA848" s="212" t="str">
        <f t="shared" si="1118"/>
        <v>DA$17</v>
      </c>
      <c r="DB848" s="212" t="str">
        <f t="shared" si="1118"/>
        <v>DB$17</v>
      </c>
      <c r="DC848" s="212" t="str">
        <f t="shared" si="1118"/>
        <v>DC$17</v>
      </c>
      <c r="DD848" s="212" t="str">
        <f t="shared" si="1118"/>
        <v>DD$17</v>
      </c>
      <c r="DE848" s="212" t="str">
        <f t="shared" si="1118"/>
        <v>DE$17</v>
      </c>
      <c r="DF848" s="212" t="str">
        <f t="shared" si="1118"/>
        <v>DF$17</v>
      </c>
      <c r="DG848" s="212" t="str">
        <f t="shared" si="1118"/>
        <v>DG$17</v>
      </c>
      <c r="DH848" s="212" t="str">
        <f t="shared" si="1118"/>
        <v>DH$17</v>
      </c>
      <c r="DI848" s="212" t="str">
        <f t="shared" si="1118"/>
        <v>DI$17</v>
      </c>
      <c r="DJ848" s="212" t="str">
        <f t="shared" si="1118"/>
        <v>DJ$17</v>
      </c>
      <c r="DK848" s="212" t="str">
        <f t="shared" si="1118"/>
        <v>DK$17</v>
      </c>
      <c r="DL848" s="212" t="str">
        <f t="shared" si="1118"/>
        <v>DL$17</v>
      </c>
    </row>
    <row r="849" spans="2:116" x14ac:dyDescent="0.4">
      <c r="B849" t="s">
        <v>332</v>
      </c>
      <c r="D849" t="s">
        <v>817</v>
      </c>
      <c r="E849" s="8" t="str">
        <f t="shared" si="1070"/>
        <v>849 LISTSALE-PV</v>
      </c>
      <c r="G849" s="136" t="str">
        <f t="shared" si="1111"/>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70"/>
        <v>850 LISTSALE-PV</v>
      </c>
      <c r="G850" s="136" t="str">
        <f t="shared" si="1111"/>
        <v xml:space="preserve">secondary unit </v>
      </c>
    </row>
    <row r="851" spans="2:116" x14ac:dyDescent="0.4">
      <c r="B851" t="s">
        <v>332</v>
      </c>
      <c r="D851" t="s">
        <v>817</v>
      </c>
      <c r="E851" s="8" t="str">
        <f t="shared" ref="E851:E852" si="1119">ROW()&amp;" "&amp;D851</f>
        <v>851 LISTSALE-PV</v>
      </c>
      <c r="G851" s="136" t="str">
        <f t="shared" si="1111"/>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9"/>
        <v>852 LISTSALE-PV</v>
      </c>
      <c r="G852" s="136" t="str">
        <f t="shared" si="1111"/>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20">S$20</f>
        <v>S$16</v>
      </c>
      <c r="T937" s="199" t="str">
        <f t="shared" si="1120"/>
        <v>T$16</v>
      </c>
      <c r="U937" s="199" t="str">
        <f t="shared" si="1120"/>
        <v>U$16</v>
      </c>
      <c r="V937" s="199" t="str">
        <f t="shared" si="1120"/>
        <v>V$16</v>
      </c>
      <c r="W937" s="199" t="str">
        <f t="shared" si="1120"/>
        <v>W$16</v>
      </c>
      <c r="X937" s="199" t="str">
        <f t="shared" si="1120"/>
        <v>X$16</v>
      </c>
      <c r="Y937" s="199" t="str">
        <f t="shared" si="1120"/>
        <v>Y$16</v>
      </c>
      <c r="Z937" s="199" t="str">
        <f t="shared" si="1120"/>
        <v>Z$16</v>
      </c>
      <c r="AA937" s="199" t="str">
        <f t="shared" si="1120"/>
        <v>AA$16</v>
      </c>
      <c r="AB937" s="199" t="str">
        <f t="shared" si="1120"/>
        <v>AB$16</v>
      </c>
      <c r="AC937" s="199" t="str">
        <f t="shared" si="1120"/>
        <v>AC$16</v>
      </c>
      <c r="AD937" s="199" t="str">
        <f t="shared" si="1120"/>
        <v>AD$16</v>
      </c>
      <c r="AE937" s="199" t="str">
        <f t="shared" si="1120"/>
        <v>AE$16</v>
      </c>
      <c r="AF937" s="199" t="str">
        <f t="shared" si="1120"/>
        <v>AF$16</v>
      </c>
      <c r="AG937" s="199" t="str">
        <f t="shared" si="1120"/>
        <v>AG$16</v>
      </c>
      <c r="AH937" s="199" t="str">
        <f t="shared" si="1120"/>
        <v>AH$16</v>
      </c>
      <c r="AI937" s="199" t="str">
        <f t="shared" si="1120"/>
        <v>AI$16</v>
      </c>
      <c r="AJ937" s="199" t="str">
        <f t="shared" si="1120"/>
        <v>AJ$16</v>
      </c>
      <c r="AK937" s="199" t="str">
        <f t="shared" si="1120"/>
        <v>AK$16</v>
      </c>
      <c r="AL937" s="199" t="str">
        <f t="shared" si="1120"/>
        <v>AL$16</v>
      </c>
      <c r="AM937" s="199" t="str">
        <f t="shared" si="1120"/>
        <v>AM$16</v>
      </c>
      <c r="AN937" s="199" t="str">
        <f t="shared" si="1120"/>
        <v>AN$16</v>
      </c>
      <c r="AO937" s="199" t="str">
        <f t="shared" si="1120"/>
        <v>AO$16</v>
      </c>
      <c r="AP937" s="199" t="str">
        <f t="shared" si="1120"/>
        <v>AP$16</v>
      </c>
      <c r="AQ937" s="199" t="str">
        <f t="shared" si="1120"/>
        <v>AQ$16</v>
      </c>
      <c r="AR937" s="199" t="str">
        <f t="shared" si="1120"/>
        <v>AR$16</v>
      </c>
      <c r="AS937" s="199" t="str">
        <f t="shared" si="1120"/>
        <v>AS$16</v>
      </c>
      <c r="AT937" s="199" t="str">
        <f t="shared" si="1120"/>
        <v>AT$16</v>
      </c>
      <c r="AU937" s="199" t="str">
        <f t="shared" si="1120"/>
        <v>AU$16</v>
      </c>
      <c r="AV937" s="199" t="str">
        <f t="shared" si="1120"/>
        <v>AV$16</v>
      </c>
      <c r="AW937" s="199" t="str">
        <f t="shared" si="1120"/>
        <v>AW$16</v>
      </c>
      <c r="AX937" s="199" t="str">
        <f t="shared" si="1120"/>
        <v>AX$16</v>
      </c>
      <c r="AY937" s="199" t="str">
        <f t="shared" ref="AY937:CD937" si="1121">AY$20</f>
        <v>AY$16</v>
      </c>
      <c r="AZ937" s="199" t="str">
        <f t="shared" si="1121"/>
        <v>AZ$16</v>
      </c>
      <c r="BA937" s="199" t="str">
        <f t="shared" si="1121"/>
        <v>BA$16</v>
      </c>
      <c r="BB937" s="199" t="str">
        <f t="shared" si="1121"/>
        <v>BB$16</v>
      </c>
      <c r="BC937" s="199" t="str">
        <f t="shared" si="1121"/>
        <v>BC$16</v>
      </c>
      <c r="BD937" s="199" t="str">
        <f t="shared" si="1121"/>
        <v>BD$16</v>
      </c>
      <c r="BE937" s="199" t="str">
        <f t="shared" si="1121"/>
        <v>BE$16</v>
      </c>
      <c r="BF937" s="199" t="str">
        <f t="shared" si="1121"/>
        <v>BF$16</v>
      </c>
      <c r="BG937" s="199" t="str">
        <f t="shared" si="1121"/>
        <v>BG$16</v>
      </c>
      <c r="BH937" s="199" t="str">
        <f t="shared" si="1121"/>
        <v>BH$16</v>
      </c>
      <c r="BI937" s="199" t="str">
        <f t="shared" si="1121"/>
        <v>BI$16</v>
      </c>
      <c r="BJ937" s="199" t="str">
        <f t="shared" si="1121"/>
        <v>BJ$16</v>
      </c>
      <c r="BK937" s="199" t="str">
        <f t="shared" si="1121"/>
        <v>BK$16</v>
      </c>
      <c r="BL937" s="199" t="str">
        <f t="shared" si="1121"/>
        <v>BL$16</v>
      </c>
      <c r="BM937" s="199" t="str">
        <f t="shared" si="1121"/>
        <v>BM$16</v>
      </c>
      <c r="BN937" s="199" t="str">
        <f t="shared" si="1121"/>
        <v>BN$16</v>
      </c>
      <c r="BO937" s="199" t="str">
        <f t="shared" si="1121"/>
        <v>BO$16</v>
      </c>
      <c r="BP937" s="199" t="str">
        <f t="shared" si="1121"/>
        <v>BP$16</v>
      </c>
      <c r="BQ937" s="199" t="str">
        <f t="shared" si="1121"/>
        <v>BQ$16</v>
      </c>
      <c r="BR937" s="199" t="str">
        <f t="shared" si="1121"/>
        <v>BR$16</v>
      </c>
      <c r="BS937" s="199" t="str">
        <f t="shared" si="1121"/>
        <v>BS$16</v>
      </c>
      <c r="BT937" s="199" t="str">
        <f t="shared" si="1121"/>
        <v>BT$16</v>
      </c>
      <c r="BU937" s="199" t="str">
        <f t="shared" si="1121"/>
        <v>BU$16</v>
      </c>
      <c r="BV937" s="199" t="str">
        <f t="shared" si="1121"/>
        <v>BV$16</v>
      </c>
      <c r="BW937" s="199" t="str">
        <f t="shared" si="1121"/>
        <v>BW$16</v>
      </c>
      <c r="BX937" s="199" t="str">
        <f t="shared" si="1121"/>
        <v>BX$16</v>
      </c>
      <c r="BY937" s="199" t="str">
        <f t="shared" si="1121"/>
        <v>BY$16</v>
      </c>
      <c r="BZ937" s="199" t="str">
        <f t="shared" si="1121"/>
        <v>BZ$16</v>
      </c>
      <c r="CA937" s="199" t="str">
        <f t="shared" si="1121"/>
        <v>CA$16</v>
      </c>
      <c r="CB937" s="199" t="str">
        <f t="shared" si="1121"/>
        <v>CB$16</v>
      </c>
      <c r="CC937" s="199" t="str">
        <f t="shared" si="1121"/>
        <v>CC$16</v>
      </c>
      <c r="CD937" s="199" t="str">
        <f t="shared" si="1121"/>
        <v>CD$16</v>
      </c>
      <c r="CE937" s="199" t="str">
        <f t="shared" ref="CE937:CL937" si="1122">CE$20</f>
        <v>CE$16</v>
      </c>
      <c r="CF937" s="199" t="str">
        <f t="shared" si="1122"/>
        <v>CF$16</v>
      </c>
      <c r="CG937" s="199" t="str">
        <f t="shared" si="1122"/>
        <v>CG$16</v>
      </c>
      <c r="CH937" s="199" t="str">
        <f t="shared" si="1122"/>
        <v>CH$16</v>
      </c>
      <c r="CI937" s="199" t="str">
        <f t="shared" si="1122"/>
        <v>CI$16</v>
      </c>
      <c r="CJ937" s="199" t="str">
        <f t="shared" si="1122"/>
        <v>CJ$16</v>
      </c>
      <c r="CK937" s="199" t="str">
        <f t="shared" si="1122"/>
        <v>CK$16</v>
      </c>
      <c r="CL937" s="199" t="str">
        <f t="shared" si="1122"/>
        <v>CL$16</v>
      </c>
      <c r="CN937" s="176"/>
      <c r="CO937" s="199" t="str">
        <f t="shared" ref="CO937:DL937" si="1123">CO$20</f>
        <v>CO$16</v>
      </c>
      <c r="CP937" s="199" t="str">
        <f t="shared" si="1123"/>
        <v>CP$16</v>
      </c>
      <c r="CQ937" s="199" t="str">
        <f t="shared" si="1123"/>
        <v>CQ$16</v>
      </c>
      <c r="CR937" s="199" t="str">
        <f t="shared" si="1123"/>
        <v>CR$16</v>
      </c>
      <c r="CS937" s="199" t="str">
        <f t="shared" si="1123"/>
        <v>CS$16</v>
      </c>
      <c r="CT937" s="199" t="str">
        <f t="shared" si="1123"/>
        <v>CT$16</v>
      </c>
      <c r="CU937" s="199" t="str">
        <f t="shared" si="1123"/>
        <v>CU$16</v>
      </c>
      <c r="CV937" s="199" t="str">
        <f t="shared" si="1123"/>
        <v>CV$16</v>
      </c>
      <c r="CW937" s="199" t="str">
        <f t="shared" si="1123"/>
        <v>CW$16</v>
      </c>
      <c r="CX937" s="199" t="str">
        <f t="shared" si="1123"/>
        <v>CX$16</v>
      </c>
      <c r="CY937" s="199" t="str">
        <f t="shared" si="1123"/>
        <v>CY$16</v>
      </c>
      <c r="CZ937" s="199" t="str">
        <f t="shared" si="1123"/>
        <v>CZ$16</v>
      </c>
      <c r="DA937" s="199" t="str">
        <f t="shared" si="1123"/>
        <v>DA$16</v>
      </c>
      <c r="DB937" s="199" t="str">
        <f t="shared" si="1123"/>
        <v>DB$16</v>
      </c>
      <c r="DC937" s="199" t="str">
        <f t="shared" si="1123"/>
        <v>DC$16</v>
      </c>
      <c r="DD937" s="199" t="str">
        <f t="shared" si="1123"/>
        <v>DD$16</v>
      </c>
      <c r="DE937" s="199" t="str">
        <f t="shared" si="1123"/>
        <v>DE$16</v>
      </c>
      <c r="DF937" s="199" t="str">
        <f t="shared" si="1123"/>
        <v>DF$16</v>
      </c>
      <c r="DG937" s="199" t="str">
        <f t="shared" si="1123"/>
        <v>DG$16</v>
      </c>
      <c r="DH937" s="199" t="str">
        <f t="shared" si="1123"/>
        <v>DH$16</v>
      </c>
      <c r="DI937" s="199" t="str">
        <f t="shared" si="1123"/>
        <v>DI$16</v>
      </c>
      <c r="DJ937" s="199" t="str">
        <f t="shared" si="1123"/>
        <v>DJ$16</v>
      </c>
      <c r="DK937" s="199" t="str">
        <f t="shared" si="1123"/>
        <v>DK$16</v>
      </c>
      <c r="DL937" s="199" t="str">
        <f t="shared" si="1123"/>
        <v>DL$16</v>
      </c>
    </row>
    <row r="938" spans="1:116" x14ac:dyDescent="0.4">
      <c r="A938" s="174"/>
      <c r="E938" s="8"/>
      <c r="G938" s="175" t="s">
        <v>462</v>
      </c>
      <c r="H938" s="200"/>
      <c r="I938" s="201"/>
      <c r="J938" s="201"/>
      <c r="K938" s="202"/>
      <c r="L938" s="202"/>
      <c r="M938" s="202"/>
      <c r="N938" s="202"/>
      <c r="O938" s="202"/>
      <c r="P938" s="202"/>
      <c r="R938" s="202"/>
      <c r="S938" s="199" t="str">
        <f t="shared" ref="S938:AX938" si="1124">S$21</f>
        <v>S$17</v>
      </c>
      <c r="T938" s="199" t="str">
        <f t="shared" si="1124"/>
        <v>T$17</v>
      </c>
      <c r="U938" s="199" t="str">
        <f t="shared" si="1124"/>
        <v>U$17</v>
      </c>
      <c r="V938" s="199" t="str">
        <f t="shared" si="1124"/>
        <v>V$17</v>
      </c>
      <c r="W938" s="199" t="str">
        <f t="shared" si="1124"/>
        <v>W$17</v>
      </c>
      <c r="X938" s="199" t="str">
        <f t="shared" si="1124"/>
        <v>X$17</v>
      </c>
      <c r="Y938" s="199" t="str">
        <f t="shared" si="1124"/>
        <v>Y$17</v>
      </c>
      <c r="Z938" s="199" t="str">
        <f t="shared" si="1124"/>
        <v>Z$17</v>
      </c>
      <c r="AA938" s="199" t="str">
        <f t="shared" si="1124"/>
        <v>AA$17</v>
      </c>
      <c r="AB938" s="199" t="str">
        <f t="shared" si="1124"/>
        <v>AB$17</v>
      </c>
      <c r="AC938" s="199" t="str">
        <f t="shared" si="1124"/>
        <v>AC$17</v>
      </c>
      <c r="AD938" s="199" t="str">
        <f t="shared" si="1124"/>
        <v>AD$17</v>
      </c>
      <c r="AE938" s="199" t="str">
        <f t="shared" si="1124"/>
        <v>AE$17</v>
      </c>
      <c r="AF938" s="199" t="str">
        <f t="shared" si="1124"/>
        <v>AF$17</v>
      </c>
      <c r="AG938" s="199" t="str">
        <f t="shared" si="1124"/>
        <v>AG$17</v>
      </c>
      <c r="AH938" s="199" t="str">
        <f t="shared" si="1124"/>
        <v>AH$17</v>
      </c>
      <c r="AI938" s="199" t="str">
        <f t="shared" si="1124"/>
        <v>AI$17</v>
      </c>
      <c r="AJ938" s="199" t="str">
        <f t="shared" si="1124"/>
        <v>AJ$17</v>
      </c>
      <c r="AK938" s="199" t="str">
        <f t="shared" si="1124"/>
        <v>AK$17</v>
      </c>
      <c r="AL938" s="199" t="str">
        <f t="shared" si="1124"/>
        <v>AL$17</v>
      </c>
      <c r="AM938" s="199" t="str">
        <f t="shared" si="1124"/>
        <v>AM$17</v>
      </c>
      <c r="AN938" s="199" t="str">
        <f t="shared" si="1124"/>
        <v>AN$17</v>
      </c>
      <c r="AO938" s="199" t="str">
        <f t="shared" si="1124"/>
        <v>AO$17</v>
      </c>
      <c r="AP938" s="199" t="str">
        <f t="shared" si="1124"/>
        <v>AP$17</v>
      </c>
      <c r="AQ938" s="199" t="str">
        <f t="shared" si="1124"/>
        <v>AQ$17</v>
      </c>
      <c r="AR938" s="199" t="str">
        <f t="shared" si="1124"/>
        <v>AR$17</v>
      </c>
      <c r="AS938" s="199" t="str">
        <f t="shared" si="1124"/>
        <v>AS$17</v>
      </c>
      <c r="AT938" s="199" t="str">
        <f t="shared" si="1124"/>
        <v>AT$17</v>
      </c>
      <c r="AU938" s="199" t="str">
        <f t="shared" si="1124"/>
        <v>AU$17</v>
      </c>
      <c r="AV938" s="199" t="str">
        <f t="shared" si="1124"/>
        <v>AV$17</v>
      </c>
      <c r="AW938" s="199" t="str">
        <f t="shared" si="1124"/>
        <v>AW$17</v>
      </c>
      <c r="AX938" s="199" t="str">
        <f t="shared" si="1124"/>
        <v>AX$17</v>
      </c>
      <c r="AY938" s="199" t="str">
        <f t="shared" ref="AY938:CD938" si="1125">AY$21</f>
        <v>AY$17</v>
      </c>
      <c r="AZ938" s="199" t="str">
        <f t="shared" si="1125"/>
        <v>AZ$17</v>
      </c>
      <c r="BA938" s="199" t="str">
        <f t="shared" si="1125"/>
        <v>BA$17</v>
      </c>
      <c r="BB938" s="199" t="str">
        <f t="shared" si="1125"/>
        <v>BB$17</v>
      </c>
      <c r="BC938" s="199" t="str">
        <f t="shared" si="1125"/>
        <v>BC$17</v>
      </c>
      <c r="BD938" s="199" t="str">
        <f t="shared" si="1125"/>
        <v>BD$17</v>
      </c>
      <c r="BE938" s="199" t="str">
        <f t="shared" si="1125"/>
        <v>BE$17</v>
      </c>
      <c r="BF938" s="199" t="str">
        <f t="shared" si="1125"/>
        <v>BF$17</v>
      </c>
      <c r="BG938" s="199" t="str">
        <f t="shared" si="1125"/>
        <v>BG$17</v>
      </c>
      <c r="BH938" s="199" t="str">
        <f t="shared" si="1125"/>
        <v>BH$17</v>
      </c>
      <c r="BI938" s="199" t="str">
        <f t="shared" si="1125"/>
        <v>BI$17</v>
      </c>
      <c r="BJ938" s="199" t="str">
        <f t="shared" si="1125"/>
        <v>BJ$17</v>
      </c>
      <c r="BK938" s="199" t="str">
        <f t="shared" si="1125"/>
        <v>BK$17</v>
      </c>
      <c r="BL938" s="199" t="str">
        <f t="shared" si="1125"/>
        <v>BL$17</v>
      </c>
      <c r="BM938" s="199" t="str">
        <f t="shared" si="1125"/>
        <v>BM$17</v>
      </c>
      <c r="BN938" s="199" t="str">
        <f t="shared" si="1125"/>
        <v>BN$17</v>
      </c>
      <c r="BO938" s="199" t="str">
        <f t="shared" si="1125"/>
        <v>BO$17</v>
      </c>
      <c r="BP938" s="199" t="str">
        <f t="shared" si="1125"/>
        <v>BP$17</v>
      </c>
      <c r="BQ938" s="199" t="str">
        <f t="shared" si="1125"/>
        <v>BQ$17</v>
      </c>
      <c r="BR938" s="199" t="str">
        <f t="shared" si="1125"/>
        <v>BR$17</v>
      </c>
      <c r="BS938" s="199" t="str">
        <f t="shared" si="1125"/>
        <v>BS$17</v>
      </c>
      <c r="BT938" s="199" t="str">
        <f t="shared" si="1125"/>
        <v>BT$17</v>
      </c>
      <c r="BU938" s="199" t="str">
        <f t="shared" si="1125"/>
        <v>BU$17</v>
      </c>
      <c r="BV938" s="199" t="str">
        <f t="shared" si="1125"/>
        <v>BV$17</v>
      </c>
      <c r="BW938" s="199" t="str">
        <f t="shared" si="1125"/>
        <v>BW$17</v>
      </c>
      <c r="BX938" s="199" t="str">
        <f t="shared" si="1125"/>
        <v>BX$17</v>
      </c>
      <c r="BY938" s="199" t="str">
        <f t="shared" si="1125"/>
        <v>BY$17</v>
      </c>
      <c r="BZ938" s="199" t="str">
        <f t="shared" si="1125"/>
        <v>BZ$17</v>
      </c>
      <c r="CA938" s="199" t="str">
        <f t="shared" si="1125"/>
        <v>CA$17</v>
      </c>
      <c r="CB938" s="199" t="str">
        <f t="shared" si="1125"/>
        <v>CB$17</v>
      </c>
      <c r="CC938" s="199" t="str">
        <f t="shared" si="1125"/>
        <v>CC$17</v>
      </c>
      <c r="CD938" s="199" t="str">
        <f t="shared" si="1125"/>
        <v>CD$17</v>
      </c>
      <c r="CE938" s="199" t="str">
        <f t="shared" ref="CE938:CL938" si="1126">CE$21</f>
        <v>CE$17</v>
      </c>
      <c r="CF938" s="199" t="str">
        <f t="shared" si="1126"/>
        <v>CF$17</v>
      </c>
      <c r="CG938" s="199" t="str">
        <f t="shared" si="1126"/>
        <v>CG$17</v>
      </c>
      <c r="CH938" s="199" t="str">
        <f t="shared" si="1126"/>
        <v>CH$17</v>
      </c>
      <c r="CI938" s="199" t="str">
        <f t="shared" si="1126"/>
        <v>CI$17</v>
      </c>
      <c r="CJ938" s="199" t="str">
        <f t="shared" si="1126"/>
        <v>CJ$17</v>
      </c>
      <c r="CK938" s="199" t="str">
        <f t="shared" si="1126"/>
        <v>CK$17</v>
      </c>
      <c r="CL938" s="199" t="str">
        <f t="shared" si="1126"/>
        <v>CL$17</v>
      </c>
      <c r="CN938" s="201"/>
      <c r="CO938" s="199" t="str">
        <f t="shared" ref="CO938:DL938" si="1127">CO$21</f>
        <v>CO$17</v>
      </c>
      <c r="CP938" s="199" t="str">
        <f t="shared" si="1127"/>
        <v>CP$17</v>
      </c>
      <c r="CQ938" s="199" t="str">
        <f t="shared" si="1127"/>
        <v>CQ$17</v>
      </c>
      <c r="CR938" s="199" t="str">
        <f t="shared" si="1127"/>
        <v>CR$17</v>
      </c>
      <c r="CS938" s="199" t="str">
        <f t="shared" si="1127"/>
        <v>CS$17</v>
      </c>
      <c r="CT938" s="199" t="str">
        <f t="shared" si="1127"/>
        <v>CT$17</v>
      </c>
      <c r="CU938" s="199" t="str">
        <f t="shared" si="1127"/>
        <v>CU$17</v>
      </c>
      <c r="CV938" s="199" t="str">
        <f t="shared" si="1127"/>
        <v>CV$17</v>
      </c>
      <c r="CW938" s="199" t="str">
        <f t="shared" si="1127"/>
        <v>CW$17</v>
      </c>
      <c r="CX938" s="199" t="str">
        <f t="shared" si="1127"/>
        <v>CX$17</v>
      </c>
      <c r="CY938" s="199" t="str">
        <f t="shared" si="1127"/>
        <v>CY$17</v>
      </c>
      <c r="CZ938" s="199" t="str">
        <f t="shared" si="1127"/>
        <v>CZ$17</v>
      </c>
      <c r="DA938" s="199" t="str">
        <f t="shared" si="1127"/>
        <v>DA$17</v>
      </c>
      <c r="DB938" s="199" t="str">
        <f t="shared" si="1127"/>
        <v>DB$17</v>
      </c>
      <c r="DC938" s="199" t="str">
        <f t="shared" si="1127"/>
        <v>DC$17</v>
      </c>
      <c r="DD938" s="199" t="str">
        <f t="shared" si="1127"/>
        <v>DD$17</v>
      </c>
      <c r="DE938" s="199" t="str">
        <f t="shared" si="1127"/>
        <v>DE$17</v>
      </c>
      <c r="DF938" s="199" t="str">
        <f t="shared" si="1127"/>
        <v>DF$17</v>
      </c>
      <c r="DG938" s="199" t="str">
        <f t="shared" si="1127"/>
        <v>DG$17</v>
      </c>
      <c r="DH938" s="199" t="str">
        <f t="shared" si="1127"/>
        <v>DH$17</v>
      </c>
      <c r="DI938" s="199" t="str">
        <f t="shared" si="1127"/>
        <v>DI$17</v>
      </c>
      <c r="DJ938" s="199" t="str">
        <f t="shared" si="1127"/>
        <v>DJ$17</v>
      </c>
      <c r="DK938" s="199" t="str">
        <f t="shared" si="1127"/>
        <v>DK$17</v>
      </c>
      <c r="DL938" s="199" t="str">
        <f t="shared" si="1127"/>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8">S$22</f>
        <v>S$18</v>
      </c>
      <c r="T941" s="190" t="str">
        <f t="shared" si="1128"/>
        <v>T$18</v>
      </c>
      <c r="U941" s="190" t="str">
        <f t="shared" si="1128"/>
        <v>U$18</v>
      </c>
      <c r="V941" s="190" t="str">
        <f t="shared" si="1128"/>
        <v>V$18</v>
      </c>
      <c r="W941" s="190" t="str">
        <f t="shared" si="1128"/>
        <v>W$18</v>
      </c>
      <c r="X941" s="190" t="str">
        <f t="shared" si="1128"/>
        <v>X$18</v>
      </c>
      <c r="Y941" s="190" t="str">
        <f t="shared" si="1128"/>
        <v>Y$18</v>
      </c>
      <c r="Z941" s="190" t="str">
        <f t="shared" si="1128"/>
        <v>Z$18</v>
      </c>
      <c r="AA941" s="190" t="str">
        <f t="shared" si="1128"/>
        <v>AA$18</v>
      </c>
      <c r="AB941" s="190" t="str">
        <f t="shared" si="1128"/>
        <v>AB$18</v>
      </c>
      <c r="AC941" s="190" t="str">
        <f t="shared" si="1128"/>
        <v>AC$18</v>
      </c>
      <c r="AD941" s="190" t="str">
        <f t="shared" si="1128"/>
        <v>AD$18</v>
      </c>
      <c r="AE941" s="190" t="str">
        <f t="shared" si="1128"/>
        <v>AE$18</v>
      </c>
      <c r="AF941" s="190" t="str">
        <f t="shared" si="1128"/>
        <v>AF$18</v>
      </c>
      <c r="AG941" s="190" t="str">
        <f t="shared" si="1128"/>
        <v>AG$18</v>
      </c>
      <c r="AH941" s="190" t="str">
        <f t="shared" si="1128"/>
        <v>AH$18</v>
      </c>
      <c r="AI941" s="190" t="str">
        <f t="shared" si="1128"/>
        <v>AI$18</v>
      </c>
      <c r="AJ941" s="190" t="str">
        <f t="shared" si="1128"/>
        <v>AJ$18</v>
      </c>
      <c r="AK941" s="190" t="str">
        <f t="shared" si="1128"/>
        <v>AK$18</v>
      </c>
      <c r="AL941" s="190" t="str">
        <f t="shared" si="1128"/>
        <v>AL$18</v>
      </c>
      <c r="AM941" s="190" t="str">
        <f t="shared" si="1128"/>
        <v>AM$18</v>
      </c>
      <c r="AN941" s="190" t="str">
        <f t="shared" si="1128"/>
        <v>AN$18</v>
      </c>
      <c r="AO941" s="190" t="str">
        <f t="shared" si="1128"/>
        <v>AO$18</v>
      </c>
      <c r="AP941" s="190" t="str">
        <f t="shared" si="1128"/>
        <v>AP$18</v>
      </c>
      <c r="AQ941" s="190" t="str">
        <f t="shared" si="1128"/>
        <v>AQ$18</v>
      </c>
      <c r="AR941" s="190" t="str">
        <f t="shared" si="1128"/>
        <v>AR$18</v>
      </c>
      <c r="AS941" s="190" t="str">
        <f t="shared" si="1128"/>
        <v>AS$18</v>
      </c>
      <c r="AT941" s="190" t="str">
        <f t="shared" si="1128"/>
        <v>AT$18</v>
      </c>
      <c r="AU941" s="190" t="str">
        <f t="shared" si="1128"/>
        <v>AU$18</v>
      </c>
      <c r="AV941" s="190" t="str">
        <f t="shared" si="1128"/>
        <v>AV$18</v>
      </c>
      <c r="AW941" s="190" t="str">
        <f t="shared" si="1128"/>
        <v>AW$18</v>
      </c>
      <c r="AX941" s="190" t="str">
        <f t="shared" si="1128"/>
        <v>AX$18</v>
      </c>
      <c r="AY941" s="190" t="str">
        <f t="shared" ref="AY941:CD941" si="1129">AY$22</f>
        <v>AY$18</v>
      </c>
      <c r="AZ941" s="190" t="str">
        <f t="shared" si="1129"/>
        <v>AZ$18</v>
      </c>
      <c r="BA941" s="190" t="str">
        <f t="shared" si="1129"/>
        <v>BA$18</v>
      </c>
      <c r="BB941" s="190" t="str">
        <f t="shared" si="1129"/>
        <v>BB$18</v>
      </c>
      <c r="BC941" s="190" t="str">
        <f t="shared" si="1129"/>
        <v>BC$18</v>
      </c>
      <c r="BD941" s="190" t="str">
        <f t="shared" si="1129"/>
        <v>BD$18</v>
      </c>
      <c r="BE941" s="190" t="str">
        <f t="shared" si="1129"/>
        <v>BE$18</v>
      </c>
      <c r="BF941" s="190" t="str">
        <f t="shared" si="1129"/>
        <v>BF$18</v>
      </c>
      <c r="BG941" s="190" t="str">
        <f t="shared" si="1129"/>
        <v>BG$18</v>
      </c>
      <c r="BH941" s="190" t="str">
        <f t="shared" si="1129"/>
        <v>BH$18</v>
      </c>
      <c r="BI941" s="190" t="str">
        <f t="shared" si="1129"/>
        <v>BI$18</v>
      </c>
      <c r="BJ941" s="190" t="str">
        <f t="shared" si="1129"/>
        <v>BJ$18</v>
      </c>
      <c r="BK941" s="190" t="str">
        <f t="shared" si="1129"/>
        <v>BK$18</v>
      </c>
      <c r="BL941" s="190" t="str">
        <f t="shared" si="1129"/>
        <v>BL$18</v>
      </c>
      <c r="BM941" s="190" t="str">
        <f t="shared" si="1129"/>
        <v>BM$18</v>
      </c>
      <c r="BN941" s="190" t="str">
        <f t="shared" si="1129"/>
        <v>BN$18</v>
      </c>
      <c r="BO941" s="190" t="str">
        <f t="shared" si="1129"/>
        <v>BO$18</v>
      </c>
      <c r="BP941" s="190" t="str">
        <f t="shared" si="1129"/>
        <v>BP$18</v>
      </c>
      <c r="BQ941" s="190" t="str">
        <f t="shared" si="1129"/>
        <v>BQ$18</v>
      </c>
      <c r="BR941" s="190" t="str">
        <f t="shared" si="1129"/>
        <v>BR$18</v>
      </c>
      <c r="BS941" s="190" t="str">
        <f t="shared" si="1129"/>
        <v>BS$18</v>
      </c>
      <c r="BT941" s="190" t="str">
        <f t="shared" si="1129"/>
        <v>BT$18</v>
      </c>
      <c r="BU941" s="190" t="str">
        <f t="shared" si="1129"/>
        <v>BU$18</v>
      </c>
      <c r="BV941" s="190" t="str">
        <f t="shared" si="1129"/>
        <v>BV$18</v>
      </c>
      <c r="BW941" s="190" t="str">
        <f t="shared" si="1129"/>
        <v>BW$18</v>
      </c>
      <c r="BX941" s="190" t="str">
        <f t="shared" si="1129"/>
        <v>BX$18</v>
      </c>
      <c r="BY941" s="190" t="str">
        <f t="shared" si="1129"/>
        <v>BY$18</v>
      </c>
      <c r="BZ941" s="190" t="str">
        <f t="shared" si="1129"/>
        <v>BZ$18</v>
      </c>
      <c r="CA941" s="190" t="str">
        <f t="shared" si="1129"/>
        <v>CA$18</v>
      </c>
      <c r="CB941" s="190" t="str">
        <f t="shared" si="1129"/>
        <v>CB$18</v>
      </c>
      <c r="CC941" s="190" t="str">
        <f t="shared" si="1129"/>
        <v>CC$18</v>
      </c>
      <c r="CD941" s="190" t="str">
        <f t="shared" si="1129"/>
        <v>CD$18</v>
      </c>
      <c r="CE941" s="190" t="str">
        <f t="shared" ref="CE941:CL941" si="1130">CE$22</f>
        <v>CE$18</v>
      </c>
      <c r="CF941" s="190" t="str">
        <f t="shared" si="1130"/>
        <v>CF$18</v>
      </c>
      <c r="CG941" s="190" t="str">
        <f t="shared" si="1130"/>
        <v>CG$18</v>
      </c>
      <c r="CH941" s="190" t="str">
        <f t="shared" si="1130"/>
        <v>CH$18</v>
      </c>
      <c r="CI941" s="190" t="str">
        <f t="shared" si="1130"/>
        <v>CI$18</v>
      </c>
      <c r="CJ941" s="190" t="str">
        <f t="shared" si="1130"/>
        <v>CJ$18</v>
      </c>
      <c r="CK941" s="190" t="str">
        <f t="shared" si="1130"/>
        <v>CK$18</v>
      </c>
      <c r="CL941" s="190" t="str">
        <f t="shared" si="1130"/>
        <v>CL$18</v>
      </c>
      <c r="CN941" s="201"/>
      <c r="CO941" s="190" t="str">
        <f t="shared" ref="CO941:DL941" si="1131">CO$22</f>
        <v>CO$18</v>
      </c>
      <c r="CP941" s="190" t="str">
        <f t="shared" si="1131"/>
        <v>CP$18</v>
      </c>
      <c r="CQ941" s="190" t="str">
        <f t="shared" si="1131"/>
        <v>CQ$18</v>
      </c>
      <c r="CR941" s="190" t="str">
        <f t="shared" si="1131"/>
        <v>CR$18</v>
      </c>
      <c r="CS941" s="190" t="str">
        <f t="shared" si="1131"/>
        <v>CS$18</v>
      </c>
      <c r="CT941" s="190" t="str">
        <f t="shared" si="1131"/>
        <v>CT$18</v>
      </c>
      <c r="CU941" s="190" t="str">
        <f t="shared" si="1131"/>
        <v>CU$18</v>
      </c>
      <c r="CV941" s="190" t="str">
        <f t="shared" si="1131"/>
        <v>CV$18</v>
      </c>
      <c r="CW941" s="190" t="str">
        <f t="shared" si="1131"/>
        <v>CW$18</v>
      </c>
      <c r="CX941" s="190" t="str">
        <f t="shared" si="1131"/>
        <v>CX$18</v>
      </c>
      <c r="CY941" s="190" t="str">
        <f t="shared" si="1131"/>
        <v>CY$18</v>
      </c>
      <c r="CZ941" s="190" t="str">
        <f t="shared" si="1131"/>
        <v>CZ$18</v>
      </c>
      <c r="DA941" s="190" t="str">
        <f t="shared" si="1131"/>
        <v>DA$18</v>
      </c>
      <c r="DB941" s="190" t="str">
        <f t="shared" si="1131"/>
        <v>DB$18</v>
      </c>
      <c r="DC941" s="190" t="str">
        <f t="shared" si="1131"/>
        <v>DC$18</v>
      </c>
      <c r="DD941" s="190" t="str">
        <f t="shared" si="1131"/>
        <v>DD$18</v>
      </c>
      <c r="DE941" s="190" t="str">
        <f t="shared" si="1131"/>
        <v>DE$18</v>
      </c>
      <c r="DF941" s="190" t="str">
        <f t="shared" si="1131"/>
        <v>DF$18</v>
      </c>
      <c r="DG941" s="190" t="str">
        <f t="shared" si="1131"/>
        <v>DG$18</v>
      </c>
      <c r="DH941" s="190" t="str">
        <f t="shared" si="1131"/>
        <v>DH$18</v>
      </c>
      <c r="DI941" s="190" t="str">
        <f t="shared" si="1131"/>
        <v>DI$18</v>
      </c>
      <c r="DJ941" s="190" t="str">
        <f t="shared" si="1131"/>
        <v>DJ$18</v>
      </c>
      <c r="DK941" s="190" t="str">
        <f t="shared" si="1131"/>
        <v>DK$18</v>
      </c>
      <c r="DL941" s="190" t="str">
        <f t="shared" si="1131"/>
        <v>DL$18</v>
      </c>
    </row>
    <row r="942" spans="1:116" x14ac:dyDescent="0.4">
      <c r="A942" s="174"/>
      <c r="E942" s="8"/>
      <c r="G942" s="175" t="s">
        <v>464</v>
      </c>
      <c r="H942" s="200"/>
      <c r="I942" s="201"/>
      <c r="J942" s="201"/>
      <c r="K942" s="202"/>
      <c r="L942" s="202"/>
      <c r="M942" s="202"/>
      <c r="N942" s="202"/>
      <c r="O942" s="202"/>
      <c r="P942" s="202"/>
      <c r="R942" s="202"/>
      <c r="S942" s="190" t="str">
        <f t="shared" ref="S942:AX942" si="1132">S$23</f>
        <v>S$19</v>
      </c>
      <c r="T942" s="190" t="str">
        <f t="shared" si="1132"/>
        <v>T$19</v>
      </c>
      <c r="U942" s="190" t="str">
        <f t="shared" si="1132"/>
        <v>U$19</v>
      </c>
      <c r="V942" s="190" t="str">
        <f t="shared" si="1132"/>
        <v>V$19</v>
      </c>
      <c r="W942" s="190" t="str">
        <f t="shared" si="1132"/>
        <v>W$19</v>
      </c>
      <c r="X942" s="190" t="str">
        <f t="shared" si="1132"/>
        <v>X$19</v>
      </c>
      <c r="Y942" s="190" t="str">
        <f t="shared" si="1132"/>
        <v>Y$19</v>
      </c>
      <c r="Z942" s="190" t="str">
        <f t="shared" si="1132"/>
        <v>Z$19</v>
      </c>
      <c r="AA942" s="190" t="str">
        <f t="shared" si="1132"/>
        <v>AA$19</v>
      </c>
      <c r="AB942" s="190" t="str">
        <f t="shared" si="1132"/>
        <v>AB$19</v>
      </c>
      <c r="AC942" s="190" t="str">
        <f t="shared" si="1132"/>
        <v>AC$19</v>
      </c>
      <c r="AD942" s="190" t="str">
        <f t="shared" si="1132"/>
        <v>AD$19</v>
      </c>
      <c r="AE942" s="190" t="str">
        <f t="shared" si="1132"/>
        <v>AE$19</v>
      </c>
      <c r="AF942" s="190" t="str">
        <f t="shared" si="1132"/>
        <v>AF$19</v>
      </c>
      <c r="AG942" s="190" t="str">
        <f t="shared" si="1132"/>
        <v>AG$19</v>
      </c>
      <c r="AH942" s="190" t="str">
        <f t="shared" si="1132"/>
        <v>AH$19</v>
      </c>
      <c r="AI942" s="190" t="str">
        <f t="shared" si="1132"/>
        <v>AI$19</v>
      </c>
      <c r="AJ942" s="190" t="str">
        <f t="shared" si="1132"/>
        <v>AJ$19</v>
      </c>
      <c r="AK942" s="190" t="str">
        <f t="shared" si="1132"/>
        <v>AK$19</v>
      </c>
      <c r="AL942" s="190" t="str">
        <f t="shared" si="1132"/>
        <v>AL$19</v>
      </c>
      <c r="AM942" s="190" t="str">
        <f t="shared" si="1132"/>
        <v>AM$19</v>
      </c>
      <c r="AN942" s="190" t="str">
        <f t="shared" si="1132"/>
        <v>AN$19</v>
      </c>
      <c r="AO942" s="190" t="str">
        <f t="shared" si="1132"/>
        <v>AO$19</v>
      </c>
      <c r="AP942" s="190" t="str">
        <f t="shared" si="1132"/>
        <v>AP$19</v>
      </c>
      <c r="AQ942" s="190" t="str">
        <f t="shared" si="1132"/>
        <v>AQ$19</v>
      </c>
      <c r="AR942" s="190" t="str">
        <f t="shared" si="1132"/>
        <v>AR$19</v>
      </c>
      <c r="AS942" s="190" t="str">
        <f t="shared" si="1132"/>
        <v>AS$19</v>
      </c>
      <c r="AT942" s="190" t="str">
        <f t="shared" si="1132"/>
        <v>AT$19</v>
      </c>
      <c r="AU942" s="190" t="str">
        <f t="shared" si="1132"/>
        <v>AU$19</v>
      </c>
      <c r="AV942" s="190" t="str">
        <f t="shared" si="1132"/>
        <v>AV$19</v>
      </c>
      <c r="AW942" s="190" t="str">
        <f t="shared" si="1132"/>
        <v>AW$19</v>
      </c>
      <c r="AX942" s="190" t="str">
        <f t="shared" si="1132"/>
        <v>AX$19</v>
      </c>
      <c r="AY942" s="190" t="str">
        <f t="shared" ref="AY942:CD942" si="1133">AY$23</f>
        <v>AY$19</v>
      </c>
      <c r="AZ942" s="190" t="str">
        <f t="shared" si="1133"/>
        <v>AZ$19</v>
      </c>
      <c r="BA942" s="190" t="str">
        <f t="shared" si="1133"/>
        <v>BA$19</v>
      </c>
      <c r="BB942" s="190" t="str">
        <f t="shared" si="1133"/>
        <v>BB$19</v>
      </c>
      <c r="BC942" s="190" t="str">
        <f t="shared" si="1133"/>
        <v>BC$19</v>
      </c>
      <c r="BD942" s="190" t="str">
        <f t="shared" si="1133"/>
        <v>BD$19</v>
      </c>
      <c r="BE942" s="190" t="str">
        <f t="shared" si="1133"/>
        <v>BE$19</v>
      </c>
      <c r="BF942" s="190" t="str">
        <f t="shared" si="1133"/>
        <v>BF$19</v>
      </c>
      <c r="BG942" s="190" t="str">
        <f t="shared" si="1133"/>
        <v>BG$19</v>
      </c>
      <c r="BH942" s="190" t="str">
        <f t="shared" si="1133"/>
        <v>BH$19</v>
      </c>
      <c r="BI942" s="190" t="str">
        <f t="shared" si="1133"/>
        <v>BI$19</v>
      </c>
      <c r="BJ942" s="190" t="str">
        <f t="shared" si="1133"/>
        <v>BJ$19</v>
      </c>
      <c r="BK942" s="190" t="str">
        <f t="shared" si="1133"/>
        <v>BK$19</v>
      </c>
      <c r="BL942" s="190" t="str">
        <f t="shared" si="1133"/>
        <v>BL$19</v>
      </c>
      <c r="BM942" s="190" t="str">
        <f t="shared" si="1133"/>
        <v>BM$19</v>
      </c>
      <c r="BN942" s="190" t="str">
        <f t="shared" si="1133"/>
        <v>BN$19</v>
      </c>
      <c r="BO942" s="190" t="str">
        <f t="shared" si="1133"/>
        <v>BO$19</v>
      </c>
      <c r="BP942" s="190" t="str">
        <f t="shared" si="1133"/>
        <v>BP$19</v>
      </c>
      <c r="BQ942" s="190" t="str">
        <f t="shared" si="1133"/>
        <v>BQ$19</v>
      </c>
      <c r="BR942" s="190" t="str">
        <f t="shared" si="1133"/>
        <v>BR$19</v>
      </c>
      <c r="BS942" s="190" t="str">
        <f t="shared" si="1133"/>
        <v>BS$19</v>
      </c>
      <c r="BT942" s="190" t="str">
        <f t="shared" si="1133"/>
        <v>BT$19</v>
      </c>
      <c r="BU942" s="190" t="str">
        <f t="shared" si="1133"/>
        <v>BU$19</v>
      </c>
      <c r="BV942" s="190" t="str">
        <f t="shared" si="1133"/>
        <v>BV$19</v>
      </c>
      <c r="BW942" s="190" t="str">
        <f t="shared" si="1133"/>
        <v>BW$19</v>
      </c>
      <c r="BX942" s="190" t="str">
        <f t="shared" si="1133"/>
        <v>BX$19</v>
      </c>
      <c r="BY942" s="190" t="str">
        <f t="shared" si="1133"/>
        <v>BY$19</v>
      </c>
      <c r="BZ942" s="190" t="str">
        <f t="shared" si="1133"/>
        <v>BZ$19</v>
      </c>
      <c r="CA942" s="190" t="str">
        <f t="shared" si="1133"/>
        <v>CA$19</v>
      </c>
      <c r="CB942" s="190" t="str">
        <f t="shared" si="1133"/>
        <v>CB$19</v>
      </c>
      <c r="CC942" s="190" t="str">
        <f t="shared" si="1133"/>
        <v>CC$19</v>
      </c>
      <c r="CD942" s="190" t="str">
        <f t="shared" si="1133"/>
        <v>CD$19</v>
      </c>
      <c r="CE942" s="190" t="str">
        <f t="shared" ref="CE942:CL942" si="1134">CE$23</f>
        <v>CE$19</v>
      </c>
      <c r="CF942" s="190" t="str">
        <f t="shared" si="1134"/>
        <v>CF$19</v>
      </c>
      <c r="CG942" s="190" t="str">
        <f t="shared" si="1134"/>
        <v>CG$19</v>
      </c>
      <c r="CH942" s="190" t="str">
        <f t="shared" si="1134"/>
        <v>CH$19</v>
      </c>
      <c r="CI942" s="190" t="str">
        <f t="shared" si="1134"/>
        <v>CI$19</v>
      </c>
      <c r="CJ942" s="190" t="str">
        <f t="shared" si="1134"/>
        <v>CJ$19</v>
      </c>
      <c r="CK942" s="190" t="str">
        <f t="shared" si="1134"/>
        <v>CK$19</v>
      </c>
      <c r="CL942" s="190" t="str">
        <f t="shared" si="1134"/>
        <v>CL$19</v>
      </c>
      <c r="CN942" s="201"/>
      <c r="CO942" s="190" t="str">
        <f t="shared" ref="CO942:DL942" si="1135">CO$23</f>
        <v>CO$19</v>
      </c>
      <c r="CP942" s="190" t="str">
        <f t="shared" si="1135"/>
        <v>CP$19</v>
      </c>
      <c r="CQ942" s="190" t="str">
        <f t="shared" si="1135"/>
        <v>CQ$19</v>
      </c>
      <c r="CR942" s="190" t="str">
        <f t="shared" si="1135"/>
        <v>CR$19</v>
      </c>
      <c r="CS942" s="190" t="str">
        <f t="shared" si="1135"/>
        <v>CS$19</v>
      </c>
      <c r="CT942" s="190" t="str">
        <f t="shared" si="1135"/>
        <v>CT$19</v>
      </c>
      <c r="CU942" s="190" t="str">
        <f t="shared" si="1135"/>
        <v>CU$19</v>
      </c>
      <c r="CV942" s="190" t="str">
        <f t="shared" si="1135"/>
        <v>CV$19</v>
      </c>
      <c r="CW942" s="190" t="str">
        <f t="shared" si="1135"/>
        <v>CW$19</v>
      </c>
      <c r="CX942" s="190" t="str">
        <f t="shared" si="1135"/>
        <v>CX$19</v>
      </c>
      <c r="CY942" s="190" t="str">
        <f t="shared" si="1135"/>
        <v>CY$19</v>
      </c>
      <c r="CZ942" s="190" t="str">
        <f t="shared" si="1135"/>
        <v>CZ$19</v>
      </c>
      <c r="DA942" s="190" t="str">
        <f t="shared" si="1135"/>
        <v>DA$19</v>
      </c>
      <c r="DB942" s="190" t="str">
        <f t="shared" si="1135"/>
        <v>DB$19</v>
      </c>
      <c r="DC942" s="190" t="str">
        <f t="shared" si="1135"/>
        <v>DC$19</v>
      </c>
      <c r="DD942" s="190" t="str">
        <f t="shared" si="1135"/>
        <v>DD$19</v>
      </c>
      <c r="DE942" s="190" t="str">
        <f t="shared" si="1135"/>
        <v>DE$19</v>
      </c>
      <c r="DF942" s="190" t="str">
        <f t="shared" si="1135"/>
        <v>DF$19</v>
      </c>
      <c r="DG942" s="190" t="str">
        <f t="shared" si="1135"/>
        <v>DG$19</v>
      </c>
      <c r="DH942" s="190" t="str">
        <f t="shared" si="1135"/>
        <v>DH$19</v>
      </c>
      <c r="DI942" s="190" t="str">
        <f t="shared" si="1135"/>
        <v>DI$19</v>
      </c>
      <c r="DJ942" s="190" t="str">
        <f t="shared" si="1135"/>
        <v>DJ$19</v>
      </c>
      <c r="DK942" s="190" t="str">
        <f t="shared" si="1135"/>
        <v>DK$19</v>
      </c>
      <c r="DL942" s="190" t="str">
        <f t="shared" si="1135"/>
        <v>DL$19</v>
      </c>
    </row>
    <row r="943" spans="1:116" x14ac:dyDescent="0.4">
      <c r="A943" s="142" t="s">
        <v>218</v>
      </c>
      <c r="B943" s="31" t="s">
        <v>81</v>
      </c>
      <c r="C943" s="31"/>
      <c r="D943" t="s">
        <v>762</v>
      </c>
      <c r="E943" s="8" t="str">
        <f t="shared" ref="E943:E950" si="1136">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7">E944</f>
        <v>944 WCAR-S</v>
      </c>
      <c r="D944" t="s">
        <v>762</v>
      </c>
      <c r="E944" s="8" t="str">
        <f t="shared" si="1136"/>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7"/>
        <v>945 WCAR-S</v>
      </c>
      <c r="D945" t="s">
        <v>762</v>
      </c>
      <c r="E945" s="8" t="str">
        <f t="shared" si="1136"/>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7"/>
        <v>946 WCAR-S</v>
      </c>
      <c r="C946" t="s">
        <v>224</v>
      </c>
      <c r="D946" t="s">
        <v>762</v>
      </c>
      <c r="E946" s="8" t="str">
        <f t="shared" si="1136"/>
        <v>946 WCAR-S</v>
      </c>
      <c r="G946" s="126" t="str">
        <f>"Accounts receivable"&amp;" - "&amp;G950</f>
        <v>Accounts receivable - (Primary label)</v>
      </c>
      <c r="H946" s="27"/>
      <c r="I946" s="78"/>
      <c r="J946" s="78"/>
      <c r="K946" s="118">
        <f t="shared" ref="K946:P946" ca="1" si="1138">SUMIF($4:$4,K$2,946:946)</f>
        <v>821.91780821917803</v>
      </c>
      <c r="L946" s="118">
        <f t="shared" ca="1" si="1138"/>
        <v>821.91780821917803</v>
      </c>
      <c r="M946" s="118">
        <f t="shared" ca="1" si="1138"/>
        <v>821.91780821917803</v>
      </c>
      <c r="N946" s="118">
        <f t="shared" ca="1" si="1138"/>
        <v>821.91780821917803</v>
      </c>
      <c r="O946" s="118">
        <f t="shared" ca="1" si="1138"/>
        <v>821.91780821917803</v>
      </c>
      <c r="P946" s="118">
        <f t="shared" ca="1" si="1138"/>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7"/>
        <v>947 WCAR-S</v>
      </c>
      <c r="D947" t="s">
        <v>762</v>
      </c>
      <c r="E947" s="8" t="str">
        <f t="shared" si="1136"/>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7"/>
        <v>948 WCAR-S</v>
      </c>
      <c r="C948" t="s">
        <v>234</v>
      </c>
      <c r="D948" t="s">
        <v>762</v>
      </c>
      <c r="E948" s="8" t="str">
        <f t="shared" si="1136"/>
        <v>948 WCAR-S</v>
      </c>
      <c r="G948" s="126" t="str">
        <f>"Change in "&amp;G946</f>
        <v>Change in Accounts receivable - (Primary label)</v>
      </c>
      <c r="K948" s="33">
        <f t="shared" ref="K948:P948" ca="1" si="1139">SUMIF($3:$3,K$2,946:946)</f>
        <v>9863.0136986301368</v>
      </c>
      <c r="L948" s="33">
        <f t="shared" ca="1" si="1139"/>
        <v>9863.0136986301368</v>
      </c>
      <c r="M948" s="33">
        <f t="shared" ca="1" si="1139"/>
        <v>9863.0136986301368</v>
      </c>
      <c r="N948" s="33">
        <f t="shared" ca="1" si="1139"/>
        <v>9863.0136986301368</v>
      </c>
      <c r="O948" s="33">
        <f t="shared" ca="1" si="1139"/>
        <v>9863.0136986301368</v>
      </c>
      <c r="P948" s="33">
        <f t="shared" ca="1" si="1139"/>
        <v>9863.0136986301368</v>
      </c>
      <c r="R948" s="33"/>
      <c r="S948" s="33">
        <f t="shared" ref="S948:AX948" ca="1" si="1140">R946-S946</f>
        <v>-821.91780821917803</v>
      </c>
      <c r="T948" s="33">
        <f t="shared" ca="1" si="1140"/>
        <v>0</v>
      </c>
      <c r="U948" s="33">
        <f t="shared" ca="1" si="1140"/>
        <v>0</v>
      </c>
      <c r="V948" s="33">
        <f t="shared" ca="1" si="1140"/>
        <v>0</v>
      </c>
      <c r="W948" s="33">
        <f t="shared" ca="1" si="1140"/>
        <v>0</v>
      </c>
      <c r="X948" s="33">
        <f t="shared" ca="1" si="1140"/>
        <v>0</v>
      </c>
      <c r="Y948" s="33">
        <f t="shared" ca="1" si="1140"/>
        <v>0</v>
      </c>
      <c r="Z948" s="33">
        <f t="shared" ca="1" si="1140"/>
        <v>0</v>
      </c>
      <c r="AA948" s="33">
        <f t="shared" ca="1" si="1140"/>
        <v>0</v>
      </c>
      <c r="AB948" s="33">
        <f t="shared" ca="1" si="1140"/>
        <v>0</v>
      </c>
      <c r="AC948" s="33">
        <f t="shared" ca="1" si="1140"/>
        <v>0</v>
      </c>
      <c r="AD948" s="33">
        <f t="shared" ca="1" si="1140"/>
        <v>0</v>
      </c>
      <c r="AE948" s="33">
        <f t="shared" ca="1" si="1140"/>
        <v>0</v>
      </c>
      <c r="AF948" s="33">
        <f t="shared" ca="1" si="1140"/>
        <v>0</v>
      </c>
      <c r="AG948" s="33">
        <f t="shared" ca="1" si="1140"/>
        <v>0</v>
      </c>
      <c r="AH948" s="33">
        <f t="shared" ca="1" si="1140"/>
        <v>0</v>
      </c>
      <c r="AI948" s="33">
        <f t="shared" ca="1" si="1140"/>
        <v>0</v>
      </c>
      <c r="AJ948" s="33">
        <f t="shared" ca="1" si="1140"/>
        <v>0</v>
      </c>
      <c r="AK948" s="33">
        <f t="shared" ca="1" si="1140"/>
        <v>0</v>
      </c>
      <c r="AL948" s="33">
        <f t="shared" ca="1" si="1140"/>
        <v>0</v>
      </c>
      <c r="AM948" s="33">
        <f t="shared" ca="1" si="1140"/>
        <v>0</v>
      </c>
      <c r="AN948" s="33">
        <f t="shared" ca="1" si="1140"/>
        <v>0</v>
      </c>
      <c r="AO948" s="33">
        <f t="shared" ca="1" si="1140"/>
        <v>0</v>
      </c>
      <c r="AP948" s="33">
        <f t="shared" ca="1" si="1140"/>
        <v>0</v>
      </c>
      <c r="AQ948" s="33">
        <f t="shared" ca="1" si="1140"/>
        <v>0</v>
      </c>
      <c r="AR948" s="33">
        <f t="shared" ca="1" si="1140"/>
        <v>0</v>
      </c>
      <c r="AS948" s="33">
        <f t="shared" ca="1" si="1140"/>
        <v>0</v>
      </c>
      <c r="AT948" s="33">
        <f t="shared" ca="1" si="1140"/>
        <v>0</v>
      </c>
      <c r="AU948" s="33">
        <f t="shared" ca="1" si="1140"/>
        <v>0</v>
      </c>
      <c r="AV948" s="33">
        <f t="shared" ca="1" si="1140"/>
        <v>0</v>
      </c>
      <c r="AW948" s="33">
        <f t="shared" ca="1" si="1140"/>
        <v>0</v>
      </c>
      <c r="AX948" s="33">
        <f t="shared" ca="1" si="1140"/>
        <v>0</v>
      </c>
      <c r="AY948" s="33">
        <f t="shared" ref="AY948:CD948" ca="1" si="1141">AX946-AY946</f>
        <v>0</v>
      </c>
      <c r="AZ948" s="33">
        <f t="shared" ca="1" si="1141"/>
        <v>0</v>
      </c>
      <c r="BA948" s="33">
        <f t="shared" ca="1" si="1141"/>
        <v>0</v>
      </c>
      <c r="BB948" s="33">
        <f t="shared" ca="1" si="1141"/>
        <v>0</v>
      </c>
      <c r="BC948" s="33">
        <f t="shared" ca="1" si="1141"/>
        <v>0</v>
      </c>
      <c r="BD948" s="33">
        <f t="shared" ca="1" si="1141"/>
        <v>0</v>
      </c>
      <c r="BE948" s="33">
        <f t="shared" ca="1" si="1141"/>
        <v>0</v>
      </c>
      <c r="BF948" s="33">
        <f t="shared" ca="1" si="1141"/>
        <v>0</v>
      </c>
      <c r="BG948" s="33">
        <f t="shared" ca="1" si="1141"/>
        <v>0</v>
      </c>
      <c r="BH948" s="33">
        <f t="shared" ca="1" si="1141"/>
        <v>0</v>
      </c>
      <c r="BI948" s="33">
        <f t="shared" ca="1" si="1141"/>
        <v>0</v>
      </c>
      <c r="BJ948" s="33">
        <f t="shared" ca="1" si="1141"/>
        <v>0</v>
      </c>
      <c r="BK948" s="33">
        <f t="shared" ca="1" si="1141"/>
        <v>0</v>
      </c>
      <c r="BL948" s="33">
        <f t="shared" ca="1" si="1141"/>
        <v>0</v>
      </c>
      <c r="BM948" s="33">
        <f t="shared" ca="1" si="1141"/>
        <v>0</v>
      </c>
      <c r="BN948" s="33">
        <f t="shared" ca="1" si="1141"/>
        <v>0</v>
      </c>
      <c r="BO948" s="33">
        <f t="shared" ca="1" si="1141"/>
        <v>0</v>
      </c>
      <c r="BP948" s="33">
        <f t="shared" ca="1" si="1141"/>
        <v>0</v>
      </c>
      <c r="BQ948" s="33">
        <f t="shared" ca="1" si="1141"/>
        <v>0</v>
      </c>
      <c r="BR948" s="33">
        <f t="shared" ca="1" si="1141"/>
        <v>0</v>
      </c>
      <c r="BS948" s="33">
        <f t="shared" ca="1" si="1141"/>
        <v>0</v>
      </c>
      <c r="BT948" s="33">
        <f t="shared" ca="1" si="1141"/>
        <v>0</v>
      </c>
      <c r="BU948" s="33">
        <f t="shared" ca="1" si="1141"/>
        <v>0</v>
      </c>
      <c r="BV948" s="33">
        <f t="shared" ca="1" si="1141"/>
        <v>0</v>
      </c>
      <c r="BW948" s="33">
        <f t="shared" ca="1" si="1141"/>
        <v>0</v>
      </c>
      <c r="BX948" s="33">
        <f t="shared" ca="1" si="1141"/>
        <v>0</v>
      </c>
      <c r="BY948" s="33">
        <f t="shared" ca="1" si="1141"/>
        <v>0</v>
      </c>
      <c r="BZ948" s="33">
        <f t="shared" ca="1" si="1141"/>
        <v>0</v>
      </c>
      <c r="CA948" s="33">
        <f t="shared" ca="1" si="1141"/>
        <v>0</v>
      </c>
      <c r="CB948" s="33">
        <f t="shared" ca="1" si="1141"/>
        <v>0</v>
      </c>
      <c r="CC948" s="33">
        <f t="shared" ca="1" si="1141"/>
        <v>0</v>
      </c>
      <c r="CD948" s="33">
        <f t="shared" ca="1" si="1141"/>
        <v>0</v>
      </c>
      <c r="CE948" s="33">
        <f t="shared" ref="CE948:CL948" ca="1" si="1142">CD946-CE946</f>
        <v>0</v>
      </c>
      <c r="CF948" s="33">
        <f t="shared" ca="1" si="1142"/>
        <v>0</v>
      </c>
      <c r="CG948" s="33">
        <f t="shared" ca="1" si="1142"/>
        <v>0</v>
      </c>
      <c r="CH948" s="33">
        <f t="shared" ca="1" si="1142"/>
        <v>0</v>
      </c>
      <c r="CI948" s="33">
        <f t="shared" ca="1" si="1142"/>
        <v>0</v>
      </c>
      <c r="CJ948" s="33">
        <f t="shared" ca="1" si="1142"/>
        <v>0</v>
      </c>
      <c r="CK948" s="33">
        <f t="shared" ca="1" si="1142"/>
        <v>0</v>
      </c>
      <c r="CL948" s="33">
        <f t="shared" ca="1" si="1142"/>
        <v>0</v>
      </c>
      <c r="CO948" s="33" t="e">
        <f t="shared" ref="CO948:DL948" ca="1" si="1143">CN946-CO946</f>
        <v>#N/A</v>
      </c>
      <c r="CP948" s="33" t="e">
        <f t="shared" ca="1" si="1143"/>
        <v>#N/A</v>
      </c>
      <c r="CQ948" s="33" t="e">
        <f t="shared" ca="1" si="1143"/>
        <v>#N/A</v>
      </c>
      <c r="CR948" s="33" t="e">
        <f t="shared" ca="1" si="1143"/>
        <v>#N/A</v>
      </c>
      <c r="CS948" s="33" t="e">
        <f t="shared" ca="1" si="1143"/>
        <v>#N/A</v>
      </c>
      <c r="CT948" s="33" t="e">
        <f t="shared" ca="1" si="1143"/>
        <v>#N/A</v>
      </c>
      <c r="CU948" s="33" t="e">
        <f t="shared" ca="1" si="1143"/>
        <v>#N/A</v>
      </c>
      <c r="CV948" s="33" t="e">
        <f t="shared" ca="1" si="1143"/>
        <v>#N/A</v>
      </c>
      <c r="CW948" s="33" t="e">
        <f t="shared" ca="1" si="1143"/>
        <v>#N/A</v>
      </c>
      <c r="CX948" s="33" t="e">
        <f t="shared" ca="1" si="1143"/>
        <v>#N/A</v>
      </c>
      <c r="CY948" s="33" t="e">
        <f t="shared" ca="1" si="1143"/>
        <v>#N/A</v>
      </c>
      <c r="CZ948" s="33" t="e">
        <f t="shared" ca="1" si="1143"/>
        <v>#N/A</v>
      </c>
      <c r="DA948" s="33" t="e">
        <f t="shared" ca="1" si="1143"/>
        <v>#N/A</v>
      </c>
      <c r="DB948" s="33" t="e">
        <f t="shared" ca="1" si="1143"/>
        <v>#N/A</v>
      </c>
      <c r="DC948" s="33" t="e">
        <f t="shared" ca="1" si="1143"/>
        <v>#N/A</v>
      </c>
      <c r="DD948" s="33" t="e">
        <f t="shared" ca="1" si="1143"/>
        <v>#N/A</v>
      </c>
      <c r="DE948" s="33" t="e">
        <f t="shared" ca="1" si="1143"/>
        <v>#N/A</v>
      </c>
      <c r="DF948" s="33" t="e">
        <f t="shared" ca="1" si="1143"/>
        <v>#N/A</v>
      </c>
      <c r="DG948" s="33" t="e">
        <f t="shared" ca="1" si="1143"/>
        <v>#N/A</v>
      </c>
      <c r="DH948" s="33" t="e">
        <f t="shared" ca="1" si="1143"/>
        <v>#N/A</v>
      </c>
      <c r="DI948" s="33" t="e">
        <f t="shared" ca="1" si="1143"/>
        <v>#N/A</v>
      </c>
      <c r="DJ948" s="33" t="e">
        <f t="shared" ca="1" si="1143"/>
        <v>#N/A</v>
      </c>
      <c r="DK948" s="33" t="e">
        <f t="shared" ca="1" si="1143"/>
        <v>#N/A</v>
      </c>
      <c r="DL948" s="33" t="e">
        <f t="shared" ca="1" si="1143"/>
        <v>#N/A</v>
      </c>
    </row>
    <row r="949" spans="1:116" x14ac:dyDescent="0.4">
      <c r="B949" t="str">
        <f t="shared" si="1137"/>
        <v>949 WCAR-S</v>
      </c>
      <c r="D949" t="s">
        <v>762</v>
      </c>
      <c r="E949" s="8" t="str">
        <f t="shared" si="1136"/>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6"/>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99" si="1144">ROW()&amp;" "&amp;D952</f>
        <v>952 WCAR-S</v>
      </c>
      <c r="G952" s="136" t="str">
        <f>G937</f>
        <v>Primary revenue driver</v>
      </c>
      <c r="K952" s="53"/>
      <c r="L952" s="53"/>
      <c r="M952" s="53"/>
      <c r="N952" s="53"/>
      <c r="O952" s="53"/>
      <c r="P952" s="53"/>
      <c r="R952" s="24"/>
      <c r="S952" s="179" t="str">
        <f t="shared" ref="S952:AX952" si="1145">S937</f>
        <v>S$16</v>
      </c>
      <c r="T952" s="179" t="str">
        <f t="shared" si="1145"/>
        <v>T$16</v>
      </c>
      <c r="U952" s="179" t="str">
        <f t="shared" si="1145"/>
        <v>U$16</v>
      </c>
      <c r="V952" s="179" t="str">
        <f t="shared" si="1145"/>
        <v>V$16</v>
      </c>
      <c r="W952" s="179" t="str">
        <f t="shared" si="1145"/>
        <v>W$16</v>
      </c>
      <c r="X952" s="179" t="str">
        <f t="shared" si="1145"/>
        <v>X$16</v>
      </c>
      <c r="Y952" s="179" t="str">
        <f t="shared" si="1145"/>
        <v>Y$16</v>
      </c>
      <c r="Z952" s="179" t="str">
        <f t="shared" si="1145"/>
        <v>Z$16</v>
      </c>
      <c r="AA952" s="179" t="str">
        <f t="shared" si="1145"/>
        <v>AA$16</v>
      </c>
      <c r="AB952" s="179" t="str">
        <f t="shared" si="1145"/>
        <v>AB$16</v>
      </c>
      <c r="AC952" s="179" t="str">
        <f t="shared" si="1145"/>
        <v>AC$16</v>
      </c>
      <c r="AD952" s="179" t="str">
        <f t="shared" si="1145"/>
        <v>AD$16</v>
      </c>
      <c r="AE952" s="179" t="str">
        <f t="shared" si="1145"/>
        <v>AE$16</v>
      </c>
      <c r="AF952" s="179" t="str">
        <f t="shared" si="1145"/>
        <v>AF$16</v>
      </c>
      <c r="AG952" s="179" t="str">
        <f t="shared" si="1145"/>
        <v>AG$16</v>
      </c>
      <c r="AH952" s="179" t="str">
        <f t="shared" si="1145"/>
        <v>AH$16</v>
      </c>
      <c r="AI952" s="179" t="str">
        <f t="shared" si="1145"/>
        <v>AI$16</v>
      </c>
      <c r="AJ952" s="179" t="str">
        <f t="shared" si="1145"/>
        <v>AJ$16</v>
      </c>
      <c r="AK952" s="179" t="str">
        <f t="shared" si="1145"/>
        <v>AK$16</v>
      </c>
      <c r="AL952" s="179" t="str">
        <f t="shared" si="1145"/>
        <v>AL$16</v>
      </c>
      <c r="AM952" s="179" t="str">
        <f t="shared" si="1145"/>
        <v>AM$16</v>
      </c>
      <c r="AN952" s="179" t="str">
        <f t="shared" si="1145"/>
        <v>AN$16</v>
      </c>
      <c r="AO952" s="179" t="str">
        <f t="shared" si="1145"/>
        <v>AO$16</v>
      </c>
      <c r="AP952" s="179" t="str">
        <f t="shared" si="1145"/>
        <v>AP$16</v>
      </c>
      <c r="AQ952" s="179" t="str">
        <f t="shared" si="1145"/>
        <v>AQ$16</v>
      </c>
      <c r="AR952" s="179" t="str">
        <f t="shared" si="1145"/>
        <v>AR$16</v>
      </c>
      <c r="AS952" s="179" t="str">
        <f t="shared" si="1145"/>
        <v>AS$16</v>
      </c>
      <c r="AT952" s="179" t="str">
        <f t="shared" si="1145"/>
        <v>AT$16</v>
      </c>
      <c r="AU952" s="179" t="str">
        <f t="shared" si="1145"/>
        <v>AU$16</v>
      </c>
      <c r="AV952" s="179" t="str">
        <f t="shared" si="1145"/>
        <v>AV$16</v>
      </c>
      <c r="AW952" s="179" t="str">
        <f t="shared" si="1145"/>
        <v>AW$16</v>
      </c>
      <c r="AX952" s="179" t="str">
        <f t="shared" si="1145"/>
        <v>AX$16</v>
      </c>
      <c r="AY952" s="179" t="str">
        <f t="shared" ref="AY952:CD952" si="1146">AY937</f>
        <v>AY$16</v>
      </c>
      <c r="AZ952" s="179" t="str">
        <f t="shared" si="1146"/>
        <v>AZ$16</v>
      </c>
      <c r="BA952" s="179" t="str">
        <f t="shared" si="1146"/>
        <v>BA$16</v>
      </c>
      <c r="BB952" s="179" t="str">
        <f t="shared" si="1146"/>
        <v>BB$16</v>
      </c>
      <c r="BC952" s="179" t="str">
        <f t="shared" si="1146"/>
        <v>BC$16</v>
      </c>
      <c r="BD952" s="179" t="str">
        <f t="shared" si="1146"/>
        <v>BD$16</v>
      </c>
      <c r="BE952" s="179" t="str">
        <f t="shared" si="1146"/>
        <v>BE$16</v>
      </c>
      <c r="BF952" s="179" t="str">
        <f t="shared" si="1146"/>
        <v>BF$16</v>
      </c>
      <c r="BG952" s="179" t="str">
        <f t="shared" si="1146"/>
        <v>BG$16</v>
      </c>
      <c r="BH952" s="179" t="str">
        <f t="shared" si="1146"/>
        <v>BH$16</v>
      </c>
      <c r="BI952" s="179" t="str">
        <f t="shared" si="1146"/>
        <v>BI$16</v>
      </c>
      <c r="BJ952" s="179" t="str">
        <f t="shared" si="1146"/>
        <v>BJ$16</v>
      </c>
      <c r="BK952" s="179" t="str">
        <f t="shared" si="1146"/>
        <v>BK$16</v>
      </c>
      <c r="BL952" s="179" t="str">
        <f t="shared" si="1146"/>
        <v>BL$16</v>
      </c>
      <c r="BM952" s="179" t="str">
        <f t="shared" si="1146"/>
        <v>BM$16</v>
      </c>
      <c r="BN952" s="179" t="str">
        <f t="shared" si="1146"/>
        <v>BN$16</v>
      </c>
      <c r="BO952" s="179" t="str">
        <f t="shared" si="1146"/>
        <v>BO$16</v>
      </c>
      <c r="BP952" s="179" t="str">
        <f t="shared" si="1146"/>
        <v>BP$16</v>
      </c>
      <c r="BQ952" s="179" t="str">
        <f t="shared" si="1146"/>
        <v>BQ$16</v>
      </c>
      <c r="BR952" s="179" t="str">
        <f t="shared" si="1146"/>
        <v>BR$16</v>
      </c>
      <c r="BS952" s="179" t="str">
        <f t="shared" si="1146"/>
        <v>BS$16</v>
      </c>
      <c r="BT952" s="179" t="str">
        <f t="shared" si="1146"/>
        <v>BT$16</v>
      </c>
      <c r="BU952" s="179" t="str">
        <f t="shared" si="1146"/>
        <v>BU$16</v>
      </c>
      <c r="BV952" s="179" t="str">
        <f t="shared" si="1146"/>
        <v>BV$16</v>
      </c>
      <c r="BW952" s="179" t="str">
        <f t="shared" si="1146"/>
        <v>BW$16</v>
      </c>
      <c r="BX952" s="179" t="str">
        <f t="shared" si="1146"/>
        <v>BX$16</v>
      </c>
      <c r="BY952" s="179" t="str">
        <f t="shared" si="1146"/>
        <v>BY$16</v>
      </c>
      <c r="BZ952" s="179" t="str">
        <f t="shared" si="1146"/>
        <v>BZ$16</v>
      </c>
      <c r="CA952" s="179" t="str">
        <f t="shared" si="1146"/>
        <v>CA$16</v>
      </c>
      <c r="CB952" s="179" t="str">
        <f t="shared" si="1146"/>
        <v>CB$16</v>
      </c>
      <c r="CC952" s="179" t="str">
        <f t="shared" si="1146"/>
        <v>CC$16</v>
      </c>
      <c r="CD952" s="179" t="str">
        <f t="shared" si="1146"/>
        <v>CD$16</v>
      </c>
      <c r="CE952" s="179" t="str">
        <f t="shared" ref="CE952:CL952" si="1147">CE937</f>
        <v>CE$16</v>
      </c>
      <c r="CF952" s="179" t="str">
        <f t="shared" si="1147"/>
        <v>CF$16</v>
      </c>
      <c r="CG952" s="179" t="str">
        <f t="shared" si="1147"/>
        <v>CG$16</v>
      </c>
      <c r="CH952" s="179" t="str">
        <f t="shared" si="1147"/>
        <v>CH$16</v>
      </c>
      <c r="CI952" s="179" t="str">
        <f t="shared" si="1147"/>
        <v>CI$16</v>
      </c>
      <c r="CJ952" s="179" t="str">
        <f t="shared" si="1147"/>
        <v>CJ$16</v>
      </c>
      <c r="CK952" s="179" t="str">
        <f t="shared" si="1147"/>
        <v>CK$16</v>
      </c>
      <c r="CL952" s="179" t="str">
        <f t="shared" si="1147"/>
        <v>CL$16</v>
      </c>
      <c r="CO952" s="179" t="str">
        <f t="shared" ref="CO952:DL952" si="1148">CO937</f>
        <v>CO$16</v>
      </c>
      <c r="CP952" s="179" t="str">
        <f t="shared" si="1148"/>
        <v>CP$16</v>
      </c>
      <c r="CQ952" s="179" t="str">
        <f t="shared" si="1148"/>
        <v>CQ$16</v>
      </c>
      <c r="CR952" s="179" t="str">
        <f t="shared" si="1148"/>
        <v>CR$16</v>
      </c>
      <c r="CS952" s="179" t="str">
        <f t="shared" si="1148"/>
        <v>CS$16</v>
      </c>
      <c r="CT952" s="179" t="str">
        <f t="shared" si="1148"/>
        <v>CT$16</v>
      </c>
      <c r="CU952" s="179" t="str">
        <f t="shared" si="1148"/>
        <v>CU$16</v>
      </c>
      <c r="CV952" s="179" t="str">
        <f t="shared" si="1148"/>
        <v>CV$16</v>
      </c>
      <c r="CW952" s="179" t="str">
        <f t="shared" si="1148"/>
        <v>CW$16</v>
      </c>
      <c r="CX952" s="179" t="str">
        <f t="shared" si="1148"/>
        <v>CX$16</v>
      </c>
      <c r="CY952" s="179" t="str">
        <f t="shared" si="1148"/>
        <v>CY$16</v>
      </c>
      <c r="CZ952" s="179" t="str">
        <f t="shared" si="1148"/>
        <v>CZ$16</v>
      </c>
      <c r="DA952" s="179" t="str">
        <f t="shared" si="1148"/>
        <v>DA$16</v>
      </c>
      <c r="DB952" s="179" t="str">
        <f t="shared" si="1148"/>
        <v>DB$16</v>
      </c>
      <c r="DC952" s="179" t="str">
        <f t="shared" si="1148"/>
        <v>DC$16</v>
      </c>
      <c r="DD952" s="179" t="str">
        <f t="shared" si="1148"/>
        <v>DD$16</v>
      </c>
      <c r="DE952" s="179" t="str">
        <f t="shared" si="1148"/>
        <v>DE$16</v>
      </c>
      <c r="DF952" s="179" t="str">
        <f t="shared" si="1148"/>
        <v>DF$16</v>
      </c>
      <c r="DG952" s="179" t="str">
        <f t="shared" si="1148"/>
        <v>DG$16</v>
      </c>
      <c r="DH952" s="179" t="str">
        <f t="shared" si="1148"/>
        <v>DH$16</v>
      </c>
      <c r="DI952" s="179" t="str">
        <f t="shared" si="1148"/>
        <v>DI$16</v>
      </c>
      <c r="DJ952" s="179" t="str">
        <f t="shared" si="1148"/>
        <v>DJ$16</v>
      </c>
      <c r="DK952" s="179" t="str">
        <f t="shared" si="1148"/>
        <v>DK$16</v>
      </c>
      <c r="DL952" s="179" t="str">
        <f t="shared" si="1148"/>
        <v>DL$16</v>
      </c>
    </row>
    <row r="953" spans="1:116" x14ac:dyDescent="0.4">
      <c r="B953" t="s">
        <v>332</v>
      </c>
      <c r="D953" t="s">
        <v>762</v>
      </c>
      <c r="E953" s="8" t="str">
        <f t="shared" si="1144"/>
        <v>953 WCAR-S</v>
      </c>
      <c r="G953" s="136" t="str">
        <f>G938</f>
        <v>Primary volume driver</v>
      </c>
      <c r="H953" s="56"/>
      <c r="I953" s="79"/>
      <c r="J953" s="79"/>
      <c r="K953" s="15"/>
      <c r="L953" s="15"/>
      <c r="M953" s="15"/>
      <c r="N953" s="15"/>
      <c r="O953" s="15"/>
      <c r="P953" s="15"/>
      <c r="R953" s="15"/>
      <c r="S953" s="179" t="str">
        <f t="shared" ref="S953:AX953" si="1149">S938</f>
        <v>S$17</v>
      </c>
      <c r="T953" s="179" t="str">
        <f t="shared" si="1149"/>
        <v>T$17</v>
      </c>
      <c r="U953" s="179" t="str">
        <f t="shared" si="1149"/>
        <v>U$17</v>
      </c>
      <c r="V953" s="179" t="str">
        <f t="shared" si="1149"/>
        <v>V$17</v>
      </c>
      <c r="W953" s="179" t="str">
        <f t="shared" si="1149"/>
        <v>W$17</v>
      </c>
      <c r="X953" s="179" t="str">
        <f t="shared" si="1149"/>
        <v>X$17</v>
      </c>
      <c r="Y953" s="179" t="str">
        <f t="shared" si="1149"/>
        <v>Y$17</v>
      </c>
      <c r="Z953" s="179" t="str">
        <f t="shared" si="1149"/>
        <v>Z$17</v>
      </c>
      <c r="AA953" s="179" t="str">
        <f t="shared" si="1149"/>
        <v>AA$17</v>
      </c>
      <c r="AB953" s="179" t="str">
        <f t="shared" si="1149"/>
        <v>AB$17</v>
      </c>
      <c r="AC953" s="179" t="str">
        <f t="shared" si="1149"/>
        <v>AC$17</v>
      </c>
      <c r="AD953" s="179" t="str">
        <f t="shared" si="1149"/>
        <v>AD$17</v>
      </c>
      <c r="AE953" s="179" t="str">
        <f t="shared" si="1149"/>
        <v>AE$17</v>
      </c>
      <c r="AF953" s="179" t="str">
        <f t="shared" si="1149"/>
        <v>AF$17</v>
      </c>
      <c r="AG953" s="179" t="str">
        <f t="shared" si="1149"/>
        <v>AG$17</v>
      </c>
      <c r="AH953" s="179" t="str">
        <f t="shared" si="1149"/>
        <v>AH$17</v>
      </c>
      <c r="AI953" s="179" t="str">
        <f t="shared" si="1149"/>
        <v>AI$17</v>
      </c>
      <c r="AJ953" s="179" t="str">
        <f t="shared" si="1149"/>
        <v>AJ$17</v>
      </c>
      <c r="AK953" s="179" t="str">
        <f t="shared" si="1149"/>
        <v>AK$17</v>
      </c>
      <c r="AL953" s="179" t="str">
        <f t="shared" si="1149"/>
        <v>AL$17</v>
      </c>
      <c r="AM953" s="179" t="str">
        <f t="shared" si="1149"/>
        <v>AM$17</v>
      </c>
      <c r="AN953" s="179" t="str">
        <f t="shared" si="1149"/>
        <v>AN$17</v>
      </c>
      <c r="AO953" s="179" t="str">
        <f t="shared" si="1149"/>
        <v>AO$17</v>
      </c>
      <c r="AP953" s="179" t="str">
        <f t="shared" si="1149"/>
        <v>AP$17</v>
      </c>
      <c r="AQ953" s="179" t="str">
        <f t="shared" si="1149"/>
        <v>AQ$17</v>
      </c>
      <c r="AR953" s="179" t="str">
        <f t="shared" si="1149"/>
        <v>AR$17</v>
      </c>
      <c r="AS953" s="179" t="str">
        <f t="shared" si="1149"/>
        <v>AS$17</v>
      </c>
      <c r="AT953" s="179" t="str">
        <f t="shared" si="1149"/>
        <v>AT$17</v>
      </c>
      <c r="AU953" s="179" t="str">
        <f t="shared" si="1149"/>
        <v>AU$17</v>
      </c>
      <c r="AV953" s="179" t="str">
        <f t="shared" si="1149"/>
        <v>AV$17</v>
      </c>
      <c r="AW953" s="179" t="str">
        <f t="shared" si="1149"/>
        <v>AW$17</v>
      </c>
      <c r="AX953" s="179" t="str">
        <f t="shared" si="1149"/>
        <v>AX$17</v>
      </c>
      <c r="AY953" s="179" t="str">
        <f t="shared" ref="AY953:CD953" si="1150">AY938</f>
        <v>AY$17</v>
      </c>
      <c r="AZ953" s="179" t="str">
        <f t="shared" si="1150"/>
        <v>AZ$17</v>
      </c>
      <c r="BA953" s="179" t="str">
        <f t="shared" si="1150"/>
        <v>BA$17</v>
      </c>
      <c r="BB953" s="179" t="str">
        <f t="shared" si="1150"/>
        <v>BB$17</v>
      </c>
      <c r="BC953" s="179" t="str">
        <f t="shared" si="1150"/>
        <v>BC$17</v>
      </c>
      <c r="BD953" s="179" t="str">
        <f t="shared" si="1150"/>
        <v>BD$17</v>
      </c>
      <c r="BE953" s="179" t="str">
        <f t="shared" si="1150"/>
        <v>BE$17</v>
      </c>
      <c r="BF953" s="179" t="str">
        <f t="shared" si="1150"/>
        <v>BF$17</v>
      </c>
      <c r="BG953" s="179" t="str">
        <f t="shared" si="1150"/>
        <v>BG$17</v>
      </c>
      <c r="BH953" s="179" t="str">
        <f t="shared" si="1150"/>
        <v>BH$17</v>
      </c>
      <c r="BI953" s="179" t="str">
        <f t="shared" si="1150"/>
        <v>BI$17</v>
      </c>
      <c r="BJ953" s="179" t="str">
        <f t="shared" si="1150"/>
        <v>BJ$17</v>
      </c>
      <c r="BK953" s="179" t="str">
        <f t="shared" si="1150"/>
        <v>BK$17</v>
      </c>
      <c r="BL953" s="179" t="str">
        <f t="shared" si="1150"/>
        <v>BL$17</v>
      </c>
      <c r="BM953" s="179" t="str">
        <f t="shared" si="1150"/>
        <v>BM$17</v>
      </c>
      <c r="BN953" s="179" t="str">
        <f t="shared" si="1150"/>
        <v>BN$17</v>
      </c>
      <c r="BO953" s="179" t="str">
        <f t="shared" si="1150"/>
        <v>BO$17</v>
      </c>
      <c r="BP953" s="179" t="str">
        <f t="shared" si="1150"/>
        <v>BP$17</v>
      </c>
      <c r="BQ953" s="179" t="str">
        <f t="shared" si="1150"/>
        <v>BQ$17</v>
      </c>
      <c r="BR953" s="179" t="str">
        <f t="shared" si="1150"/>
        <v>BR$17</v>
      </c>
      <c r="BS953" s="179" t="str">
        <f t="shared" si="1150"/>
        <v>BS$17</v>
      </c>
      <c r="BT953" s="179" t="str">
        <f t="shared" si="1150"/>
        <v>BT$17</v>
      </c>
      <c r="BU953" s="179" t="str">
        <f t="shared" si="1150"/>
        <v>BU$17</v>
      </c>
      <c r="BV953" s="179" t="str">
        <f t="shared" si="1150"/>
        <v>BV$17</v>
      </c>
      <c r="BW953" s="179" t="str">
        <f t="shared" si="1150"/>
        <v>BW$17</v>
      </c>
      <c r="BX953" s="179" t="str">
        <f t="shared" si="1150"/>
        <v>BX$17</v>
      </c>
      <c r="BY953" s="179" t="str">
        <f t="shared" si="1150"/>
        <v>BY$17</v>
      </c>
      <c r="BZ953" s="179" t="str">
        <f t="shared" si="1150"/>
        <v>BZ$17</v>
      </c>
      <c r="CA953" s="179" t="str">
        <f t="shared" si="1150"/>
        <v>CA$17</v>
      </c>
      <c r="CB953" s="179" t="str">
        <f t="shared" si="1150"/>
        <v>CB$17</v>
      </c>
      <c r="CC953" s="179" t="str">
        <f t="shared" si="1150"/>
        <v>CC$17</v>
      </c>
      <c r="CD953" s="179" t="str">
        <f t="shared" si="1150"/>
        <v>CD$17</v>
      </c>
      <c r="CE953" s="179" t="str">
        <f t="shared" ref="CE953:CL953" si="1151">CE938</f>
        <v>CE$17</v>
      </c>
      <c r="CF953" s="179" t="str">
        <f t="shared" si="1151"/>
        <v>CF$17</v>
      </c>
      <c r="CG953" s="179" t="str">
        <f t="shared" si="1151"/>
        <v>CG$17</v>
      </c>
      <c r="CH953" s="179" t="str">
        <f t="shared" si="1151"/>
        <v>CH$17</v>
      </c>
      <c r="CI953" s="179" t="str">
        <f t="shared" si="1151"/>
        <v>CI$17</v>
      </c>
      <c r="CJ953" s="179" t="str">
        <f t="shared" si="1151"/>
        <v>CJ$17</v>
      </c>
      <c r="CK953" s="179" t="str">
        <f t="shared" si="1151"/>
        <v>CK$17</v>
      </c>
      <c r="CL953" s="179" t="str">
        <f t="shared" si="1151"/>
        <v>CL$17</v>
      </c>
      <c r="CN953" s="79"/>
      <c r="CO953" s="179" t="str">
        <f t="shared" ref="CO953:DL953" si="1152">CO938</f>
        <v>CO$17</v>
      </c>
      <c r="CP953" s="179" t="str">
        <f t="shared" si="1152"/>
        <v>CP$17</v>
      </c>
      <c r="CQ953" s="179" t="str">
        <f t="shared" si="1152"/>
        <v>CQ$17</v>
      </c>
      <c r="CR953" s="179" t="str">
        <f t="shared" si="1152"/>
        <v>CR$17</v>
      </c>
      <c r="CS953" s="179" t="str">
        <f t="shared" si="1152"/>
        <v>CS$17</v>
      </c>
      <c r="CT953" s="179" t="str">
        <f t="shared" si="1152"/>
        <v>CT$17</v>
      </c>
      <c r="CU953" s="179" t="str">
        <f t="shared" si="1152"/>
        <v>CU$17</v>
      </c>
      <c r="CV953" s="179" t="str">
        <f t="shared" si="1152"/>
        <v>CV$17</v>
      </c>
      <c r="CW953" s="179" t="str">
        <f t="shared" si="1152"/>
        <v>CW$17</v>
      </c>
      <c r="CX953" s="179" t="str">
        <f t="shared" si="1152"/>
        <v>CX$17</v>
      </c>
      <c r="CY953" s="179" t="str">
        <f t="shared" si="1152"/>
        <v>CY$17</v>
      </c>
      <c r="CZ953" s="179" t="str">
        <f t="shared" si="1152"/>
        <v>CZ$17</v>
      </c>
      <c r="DA953" s="179" t="str">
        <f t="shared" si="1152"/>
        <v>DA$17</v>
      </c>
      <c r="DB953" s="179" t="str">
        <f t="shared" si="1152"/>
        <v>DB$17</v>
      </c>
      <c r="DC953" s="179" t="str">
        <f t="shared" si="1152"/>
        <v>DC$17</v>
      </c>
      <c r="DD953" s="179" t="str">
        <f t="shared" si="1152"/>
        <v>DD$17</v>
      </c>
      <c r="DE953" s="179" t="str">
        <f t="shared" si="1152"/>
        <v>DE$17</v>
      </c>
      <c r="DF953" s="179" t="str">
        <f t="shared" si="1152"/>
        <v>DF$17</v>
      </c>
      <c r="DG953" s="179" t="str">
        <f t="shared" si="1152"/>
        <v>DG$17</v>
      </c>
      <c r="DH953" s="179" t="str">
        <f t="shared" si="1152"/>
        <v>DH$17</v>
      </c>
      <c r="DI953" s="179" t="str">
        <f t="shared" si="1152"/>
        <v>DI$17</v>
      </c>
      <c r="DJ953" s="179" t="str">
        <f t="shared" si="1152"/>
        <v>DJ$17</v>
      </c>
      <c r="DK953" s="179" t="str">
        <f t="shared" si="1152"/>
        <v>DK$17</v>
      </c>
      <c r="DL953" s="179" t="str">
        <f t="shared" si="1152"/>
        <v>DL$17</v>
      </c>
    </row>
    <row r="954" spans="1:116" x14ac:dyDescent="0.4">
      <c r="B954" t="s">
        <v>332</v>
      </c>
      <c r="D954" t="s">
        <v>762</v>
      </c>
      <c r="E954" s="8" t="str">
        <f t="shared" si="1144"/>
        <v>954 WCAR-S</v>
      </c>
      <c r="G954" s="136" t="str">
        <f>G939</f>
        <v>(Secondary label)</v>
      </c>
      <c r="H954" s="12"/>
      <c r="I954" s="60"/>
      <c r="J954" s="60"/>
      <c r="K954" s="15"/>
      <c r="L954" s="15"/>
      <c r="M954" s="15"/>
      <c r="N954" s="15"/>
      <c r="O954" s="15"/>
      <c r="P954" s="15"/>
      <c r="R954" s="15"/>
      <c r="S954" s="179">
        <f t="shared" ref="S954:AX954" si="1153">S939</f>
        <v>0</v>
      </c>
      <c r="T954" s="179">
        <f t="shared" si="1153"/>
        <v>0</v>
      </c>
      <c r="U954" s="179">
        <f t="shared" si="1153"/>
        <v>0</v>
      </c>
      <c r="V954" s="179">
        <f t="shared" si="1153"/>
        <v>0</v>
      </c>
      <c r="W954" s="179">
        <f t="shared" si="1153"/>
        <v>0</v>
      </c>
      <c r="X954" s="179">
        <f t="shared" si="1153"/>
        <v>0</v>
      </c>
      <c r="Y954" s="179">
        <f t="shared" si="1153"/>
        <v>0</v>
      </c>
      <c r="Z954" s="179">
        <f t="shared" si="1153"/>
        <v>0</v>
      </c>
      <c r="AA954" s="179">
        <f t="shared" si="1153"/>
        <v>0</v>
      </c>
      <c r="AB954" s="179">
        <f t="shared" si="1153"/>
        <v>0</v>
      </c>
      <c r="AC954" s="179">
        <f t="shared" si="1153"/>
        <v>0</v>
      </c>
      <c r="AD954" s="179">
        <f t="shared" si="1153"/>
        <v>0</v>
      </c>
      <c r="AE954" s="179">
        <f t="shared" si="1153"/>
        <v>0</v>
      </c>
      <c r="AF954" s="179">
        <f t="shared" si="1153"/>
        <v>0</v>
      </c>
      <c r="AG954" s="179">
        <f t="shared" si="1153"/>
        <v>0</v>
      </c>
      <c r="AH954" s="179">
        <f t="shared" si="1153"/>
        <v>0</v>
      </c>
      <c r="AI954" s="179">
        <f t="shared" si="1153"/>
        <v>0</v>
      </c>
      <c r="AJ954" s="179">
        <f t="shared" si="1153"/>
        <v>0</v>
      </c>
      <c r="AK954" s="179">
        <f t="shared" si="1153"/>
        <v>0</v>
      </c>
      <c r="AL954" s="179">
        <f t="shared" si="1153"/>
        <v>0</v>
      </c>
      <c r="AM954" s="179">
        <f t="shared" si="1153"/>
        <v>0</v>
      </c>
      <c r="AN954" s="179">
        <f t="shared" si="1153"/>
        <v>0</v>
      </c>
      <c r="AO954" s="179">
        <f t="shared" si="1153"/>
        <v>0</v>
      </c>
      <c r="AP954" s="179">
        <f t="shared" si="1153"/>
        <v>0</v>
      </c>
      <c r="AQ954" s="179">
        <f t="shared" si="1153"/>
        <v>0</v>
      </c>
      <c r="AR954" s="179">
        <f t="shared" si="1153"/>
        <v>0</v>
      </c>
      <c r="AS954" s="179">
        <f t="shared" si="1153"/>
        <v>0</v>
      </c>
      <c r="AT954" s="179">
        <f t="shared" si="1153"/>
        <v>0</v>
      </c>
      <c r="AU954" s="179">
        <f t="shared" si="1153"/>
        <v>0</v>
      </c>
      <c r="AV954" s="179">
        <f t="shared" si="1153"/>
        <v>0</v>
      </c>
      <c r="AW954" s="179">
        <f t="shared" si="1153"/>
        <v>0</v>
      </c>
      <c r="AX954" s="179">
        <f t="shared" si="1153"/>
        <v>0</v>
      </c>
      <c r="AY954" s="179">
        <f t="shared" ref="AY954:CD954" si="1154">AY939</f>
        <v>0</v>
      </c>
      <c r="AZ954" s="179">
        <f t="shared" si="1154"/>
        <v>0</v>
      </c>
      <c r="BA954" s="179">
        <f t="shared" si="1154"/>
        <v>0</v>
      </c>
      <c r="BB954" s="179">
        <f t="shared" si="1154"/>
        <v>0</v>
      </c>
      <c r="BC954" s="179">
        <f t="shared" si="1154"/>
        <v>0</v>
      </c>
      <c r="BD954" s="179">
        <f t="shared" si="1154"/>
        <v>0</v>
      </c>
      <c r="BE954" s="179">
        <f t="shared" si="1154"/>
        <v>0</v>
      </c>
      <c r="BF954" s="179">
        <f t="shared" si="1154"/>
        <v>0</v>
      </c>
      <c r="BG954" s="179">
        <f t="shared" si="1154"/>
        <v>0</v>
      </c>
      <c r="BH954" s="179">
        <f t="shared" si="1154"/>
        <v>0</v>
      </c>
      <c r="BI954" s="179">
        <f t="shared" si="1154"/>
        <v>0</v>
      </c>
      <c r="BJ954" s="179">
        <f t="shared" si="1154"/>
        <v>0</v>
      </c>
      <c r="BK954" s="179">
        <f t="shared" si="1154"/>
        <v>0</v>
      </c>
      <c r="BL954" s="179">
        <f t="shared" si="1154"/>
        <v>0</v>
      </c>
      <c r="BM954" s="179">
        <f t="shared" si="1154"/>
        <v>0</v>
      </c>
      <c r="BN954" s="179">
        <f t="shared" si="1154"/>
        <v>0</v>
      </c>
      <c r="BO954" s="179">
        <f t="shared" si="1154"/>
        <v>0</v>
      </c>
      <c r="BP954" s="179">
        <f t="shared" si="1154"/>
        <v>0</v>
      </c>
      <c r="BQ954" s="179">
        <f t="shared" si="1154"/>
        <v>0</v>
      </c>
      <c r="BR954" s="179">
        <f t="shared" si="1154"/>
        <v>0</v>
      </c>
      <c r="BS954" s="179">
        <f t="shared" si="1154"/>
        <v>0</v>
      </c>
      <c r="BT954" s="179">
        <f t="shared" si="1154"/>
        <v>0</v>
      </c>
      <c r="BU954" s="179">
        <f t="shared" si="1154"/>
        <v>0</v>
      </c>
      <c r="BV954" s="179">
        <f t="shared" si="1154"/>
        <v>0</v>
      </c>
      <c r="BW954" s="179">
        <f t="shared" si="1154"/>
        <v>0</v>
      </c>
      <c r="BX954" s="179">
        <f t="shared" si="1154"/>
        <v>0</v>
      </c>
      <c r="BY954" s="179">
        <f t="shared" si="1154"/>
        <v>0</v>
      </c>
      <c r="BZ954" s="179">
        <f t="shared" si="1154"/>
        <v>0</v>
      </c>
      <c r="CA954" s="179">
        <f t="shared" si="1154"/>
        <v>0</v>
      </c>
      <c r="CB954" s="179">
        <f t="shared" si="1154"/>
        <v>0</v>
      </c>
      <c r="CC954" s="179">
        <f t="shared" si="1154"/>
        <v>0</v>
      </c>
      <c r="CD954" s="179">
        <f t="shared" si="1154"/>
        <v>0</v>
      </c>
      <c r="CE954" s="179">
        <f t="shared" ref="CE954:CL954" si="1155">CE939</f>
        <v>0</v>
      </c>
      <c r="CF954" s="179">
        <f t="shared" si="1155"/>
        <v>0</v>
      </c>
      <c r="CG954" s="179">
        <f t="shared" si="1155"/>
        <v>0</v>
      </c>
      <c r="CH954" s="179">
        <f t="shared" si="1155"/>
        <v>0</v>
      </c>
      <c r="CI954" s="179">
        <f t="shared" si="1155"/>
        <v>0</v>
      </c>
      <c r="CJ954" s="179">
        <f t="shared" si="1155"/>
        <v>0</v>
      </c>
      <c r="CK954" s="179">
        <f t="shared" si="1155"/>
        <v>0</v>
      </c>
      <c r="CL954" s="179">
        <f t="shared" si="1155"/>
        <v>0</v>
      </c>
      <c r="CN954" s="60"/>
      <c r="CO954" s="179">
        <f t="shared" ref="CO954:DL954" si="1156">CO939</f>
        <v>0</v>
      </c>
      <c r="CP954" s="179">
        <f t="shared" si="1156"/>
        <v>0</v>
      </c>
      <c r="CQ954" s="179">
        <f t="shared" si="1156"/>
        <v>0</v>
      </c>
      <c r="CR954" s="179">
        <f t="shared" si="1156"/>
        <v>0</v>
      </c>
      <c r="CS954" s="179">
        <f t="shared" si="1156"/>
        <v>0</v>
      </c>
      <c r="CT954" s="179">
        <f t="shared" si="1156"/>
        <v>0</v>
      </c>
      <c r="CU954" s="179">
        <f t="shared" si="1156"/>
        <v>0</v>
      </c>
      <c r="CV954" s="179">
        <f t="shared" si="1156"/>
        <v>0</v>
      </c>
      <c r="CW954" s="179">
        <f t="shared" si="1156"/>
        <v>0</v>
      </c>
      <c r="CX954" s="179">
        <f t="shared" si="1156"/>
        <v>0</v>
      </c>
      <c r="CY954" s="179">
        <f t="shared" si="1156"/>
        <v>0</v>
      </c>
      <c r="CZ954" s="179">
        <f t="shared" si="1156"/>
        <v>0</v>
      </c>
      <c r="DA954" s="179">
        <f t="shared" si="1156"/>
        <v>0</v>
      </c>
      <c r="DB954" s="179">
        <f t="shared" si="1156"/>
        <v>0</v>
      </c>
      <c r="DC954" s="179">
        <f t="shared" si="1156"/>
        <v>0</v>
      </c>
      <c r="DD954" s="179">
        <f t="shared" si="1156"/>
        <v>0</v>
      </c>
      <c r="DE954" s="179">
        <f t="shared" si="1156"/>
        <v>0</v>
      </c>
      <c r="DF954" s="179">
        <f t="shared" si="1156"/>
        <v>0</v>
      </c>
      <c r="DG954" s="179">
        <f t="shared" si="1156"/>
        <v>0</v>
      </c>
      <c r="DH954" s="179">
        <f t="shared" si="1156"/>
        <v>0</v>
      </c>
      <c r="DI954" s="179">
        <f t="shared" si="1156"/>
        <v>0</v>
      </c>
      <c r="DJ954" s="179">
        <f t="shared" si="1156"/>
        <v>0</v>
      </c>
      <c r="DK954" s="179">
        <f t="shared" si="1156"/>
        <v>0</v>
      </c>
      <c r="DL954" s="179">
        <f t="shared" si="1156"/>
        <v>0</v>
      </c>
    </row>
    <row r="955" spans="1:116" x14ac:dyDescent="0.4">
      <c r="B955" t="s">
        <v>332</v>
      </c>
      <c r="D955" t="s">
        <v>762</v>
      </c>
      <c r="E955" s="8" t="str">
        <f t="shared" ref="E955" si="1157">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4"/>
        <v>956 WCAR-S</v>
      </c>
      <c r="G956" s="191" t="str">
        <f>G941</f>
        <v>Secondary revenue driver</v>
      </c>
      <c r="H956" s="90"/>
      <c r="I956" s="213"/>
      <c r="J956" s="213"/>
      <c r="K956" s="214"/>
      <c r="L956" s="214"/>
      <c r="M956" s="214"/>
      <c r="N956" s="214"/>
      <c r="O956" s="214"/>
      <c r="P956" s="214"/>
      <c r="R956" s="214"/>
      <c r="S956" s="4" t="str">
        <f t="shared" ref="S956:AX956" si="1158">ADDRESS(ROW(S946),COLUMN(),2)</f>
        <v>S$946</v>
      </c>
      <c r="T956" s="4" t="str">
        <f t="shared" si="1158"/>
        <v>T$946</v>
      </c>
      <c r="U956" s="4" t="str">
        <f t="shared" si="1158"/>
        <v>U$946</v>
      </c>
      <c r="V956" s="4" t="str">
        <f t="shared" si="1158"/>
        <v>V$946</v>
      </c>
      <c r="W956" s="4" t="str">
        <f t="shared" si="1158"/>
        <v>W$946</v>
      </c>
      <c r="X956" s="4" t="str">
        <f t="shared" si="1158"/>
        <v>X$946</v>
      </c>
      <c r="Y956" s="4" t="str">
        <f t="shared" si="1158"/>
        <v>Y$946</v>
      </c>
      <c r="Z956" s="4" t="str">
        <f t="shared" si="1158"/>
        <v>Z$946</v>
      </c>
      <c r="AA956" s="4" t="str">
        <f t="shared" si="1158"/>
        <v>AA$946</v>
      </c>
      <c r="AB956" s="4" t="str">
        <f t="shared" si="1158"/>
        <v>AB$946</v>
      </c>
      <c r="AC956" s="4" t="str">
        <f t="shared" si="1158"/>
        <v>AC$946</v>
      </c>
      <c r="AD956" s="4" t="str">
        <f t="shared" si="1158"/>
        <v>AD$946</v>
      </c>
      <c r="AE956" s="4" t="str">
        <f t="shared" si="1158"/>
        <v>AE$946</v>
      </c>
      <c r="AF956" s="4" t="str">
        <f t="shared" si="1158"/>
        <v>AF$946</v>
      </c>
      <c r="AG956" s="4" t="str">
        <f t="shared" si="1158"/>
        <v>AG$946</v>
      </c>
      <c r="AH956" s="4" t="str">
        <f t="shared" si="1158"/>
        <v>AH$946</v>
      </c>
      <c r="AI956" s="4" t="str">
        <f t="shared" si="1158"/>
        <v>AI$946</v>
      </c>
      <c r="AJ956" s="4" t="str">
        <f t="shared" si="1158"/>
        <v>AJ$946</v>
      </c>
      <c r="AK956" s="4" t="str">
        <f t="shared" si="1158"/>
        <v>AK$946</v>
      </c>
      <c r="AL956" s="4" t="str">
        <f t="shared" si="1158"/>
        <v>AL$946</v>
      </c>
      <c r="AM956" s="4" t="str">
        <f t="shared" si="1158"/>
        <v>AM$946</v>
      </c>
      <c r="AN956" s="4" t="str">
        <f t="shared" si="1158"/>
        <v>AN$946</v>
      </c>
      <c r="AO956" s="4" t="str">
        <f t="shared" si="1158"/>
        <v>AO$946</v>
      </c>
      <c r="AP956" s="4" t="str">
        <f t="shared" si="1158"/>
        <v>AP$946</v>
      </c>
      <c r="AQ956" s="4" t="str">
        <f t="shared" si="1158"/>
        <v>AQ$946</v>
      </c>
      <c r="AR956" s="4" t="str">
        <f t="shared" si="1158"/>
        <v>AR$946</v>
      </c>
      <c r="AS956" s="4" t="str">
        <f t="shared" si="1158"/>
        <v>AS$946</v>
      </c>
      <c r="AT956" s="4" t="str">
        <f t="shared" si="1158"/>
        <v>AT$946</v>
      </c>
      <c r="AU956" s="4" t="str">
        <f t="shared" si="1158"/>
        <v>AU$946</v>
      </c>
      <c r="AV956" s="4" t="str">
        <f t="shared" si="1158"/>
        <v>AV$946</v>
      </c>
      <c r="AW956" s="4" t="str">
        <f t="shared" si="1158"/>
        <v>AW$946</v>
      </c>
      <c r="AX956" s="4" t="str">
        <f t="shared" si="1158"/>
        <v>AX$946</v>
      </c>
      <c r="AY956" s="4" t="str">
        <f t="shared" ref="AY956:CD956" si="1159">ADDRESS(ROW(AY946),COLUMN(),2)</f>
        <v>AY$946</v>
      </c>
      <c r="AZ956" s="4" t="str">
        <f t="shared" si="1159"/>
        <v>AZ$946</v>
      </c>
      <c r="BA956" s="4" t="str">
        <f t="shared" si="1159"/>
        <v>BA$946</v>
      </c>
      <c r="BB956" s="4" t="str">
        <f t="shared" si="1159"/>
        <v>BB$946</v>
      </c>
      <c r="BC956" s="4" t="str">
        <f t="shared" si="1159"/>
        <v>BC$946</v>
      </c>
      <c r="BD956" s="4" t="str">
        <f t="shared" si="1159"/>
        <v>BD$946</v>
      </c>
      <c r="BE956" s="4" t="str">
        <f t="shared" si="1159"/>
        <v>BE$946</v>
      </c>
      <c r="BF956" s="4" t="str">
        <f t="shared" si="1159"/>
        <v>BF$946</v>
      </c>
      <c r="BG956" s="4" t="str">
        <f t="shared" si="1159"/>
        <v>BG$946</v>
      </c>
      <c r="BH956" s="4" t="str">
        <f t="shared" si="1159"/>
        <v>BH$946</v>
      </c>
      <c r="BI956" s="4" t="str">
        <f t="shared" si="1159"/>
        <v>BI$946</v>
      </c>
      <c r="BJ956" s="4" t="str">
        <f t="shared" si="1159"/>
        <v>BJ$946</v>
      </c>
      <c r="BK956" s="4" t="str">
        <f t="shared" si="1159"/>
        <v>BK$946</v>
      </c>
      <c r="BL956" s="4" t="str">
        <f t="shared" si="1159"/>
        <v>BL$946</v>
      </c>
      <c r="BM956" s="4" t="str">
        <f t="shared" si="1159"/>
        <v>BM$946</v>
      </c>
      <c r="BN956" s="4" t="str">
        <f t="shared" si="1159"/>
        <v>BN$946</v>
      </c>
      <c r="BO956" s="4" t="str">
        <f t="shared" si="1159"/>
        <v>BO$946</v>
      </c>
      <c r="BP956" s="4" t="str">
        <f t="shared" si="1159"/>
        <v>BP$946</v>
      </c>
      <c r="BQ956" s="4" t="str">
        <f t="shared" si="1159"/>
        <v>BQ$946</v>
      </c>
      <c r="BR956" s="4" t="str">
        <f t="shared" si="1159"/>
        <v>BR$946</v>
      </c>
      <c r="BS956" s="4" t="str">
        <f t="shared" si="1159"/>
        <v>BS$946</v>
      </c>
      <c r="BT956" s="4" t="str">
        <f t="shared" si="1159"/>
        <v>BT$946</v>
      </c>
      <c r="BU956" s="4" t="str">
        <f t="shared" si="1159"/>
        <v>BU$946</v>
      </c>
      <c r="BV956" s="4" t="str">
        <f t="shared" si="1159"/>
        <v>BV$946</v>
      </c>
      <c r="BW956" s="4" t="str">
        <f t="shared" si="1159"/>
        <v>BW$946</v>
      </c>
      <c r="BX956" s="4" t="str">
        <f t="shared" si="1159"/>
        <v>BX$946</v>
      </c>
      <c r="BY956" s="4" t="str">
        <f t="shared" si="1159"/>
        <v>BY$946</v>
      </c>
      <c r="BZ956" s="4" t="str">
        <f t="shared" si="1159"/>
        <v>BZ$946</v>
      </c>
      <c r="CA956" s="4" t="str">
        <f t="shared" si="1159"/>
        <v>CA$946</v>
      </c>
      <c r="CB956" s="4" t="str">
        <f t="shared" si="1159"/>
        <v>CB$946</v>
      </c>
      <c r="CC956" s="4" t="str">
        <f t="shared" si="1159"/>
        <v>CC$946</v>
      </c>
      <c r="CD956" s="4" t="str">
        <f t="shared" si="1159"/>
        <v>CD$946</v>
      </c>
      <c r="CE956" s="4" t="str">
        <f t="shared" ref="CE956:CL956" si="1160">ADDRESS(ROW(CE946),COLUMN(),2)</f>
        <v>CE$946</v>
      </c>
      <c r="CF956" s="4" t="str">
        <f t="shared" si="1160"/>
        <v>CF$946</v>
      </c>
      <c r="CG956" s="4" t="str">
        <f t="shared" si="1160"/>
        <v>CG$946</v>
      </c>
      <c r="CH956" s="4" t="str">
        <f t="shared" si="1160"/>
        <v>CH$946</v>
      </c>
      <c r="CI956" s="4" t="str">
        <f t="shared" si="1160"/>
        <v>CI$946</v>
      </c>
      <c r="CJ956" s="4" t="str">
        <f t="shared" si="1160"/>
        <v>CJ$946</v>
      </c>
      <c r="CK956" s="4" t="str">
        <f t="shared" si="1160"/>
        <v>CK$946</v>
      </c>
      <c r="CL956" s="4" t="str">
        <f t="shared" si="1160"/>
        <v>CL$946</v>
      </c>
      <c r="CN956" s="213"/>
      <c r="CO956" s="4" t="str">
        <f t="shared" ref="CO956:DL956" si="1161">ADDRESS(ROW(CO946),COLUMN(),2)</f>
        <v>CO$946</v>
      </c>
      <c r="CP956" s="4" t="str">
        <f t="shared" si="1161"/>
        <v>CP$946</v>
      </c>
      <c r="CQ956" s="4" t="str">
        <f t="shared" si="1161"/>
        <v>CQ$946</v>
      </c>
      <c r="CR956" s="4" t="str">
        <f t="shared" si="1161"/>
        <v>CR$946</v>
      </c>
      <c r="CS956" s="4" t="str">
        <f t="shared" si="1161"/>
        <v>CS$946</v>
      </c>
      <c r="CT956" s="4" t="str">
        <f t="shared" si="1161"/>
        <v>CT$946</v>
      </c>
      <c r="CU956" s="4" t="str">
        <f t="shared" si="1161"/>
        <v>CU$946</v>
      </c>
      <c r="CV956" s="4" t="str">
        <f t="shared" si="1161"/>
        <v>CV$946</v>
      </c>
      <c r="CW956" s="4" t="str">
        <f t="shared" si="1161"/>
        <v>CW$946</v>
      </c>
      <c r="CX956" s="4" t="str">
        <f t="shared" si="1161"/>
        <v>CX$946</v>
      </c>
      <c r="CY956" s="4" t="str">
        <f t="shared" si="1161"/>
        <v>CY$946</v>
      </c>
      <c r="CZ956" s="4" t="str">
        <f t="shared" si="1161"/>
        <v>CZ$946</v>
      </c>
      <c r="DA956" s="4" t="str">
        <f t="shared" si="1161"/>
        <v>DA$946</v>
      </c>
      <c r="DB956" s="4" t="str">
        <f t="shared" si="1161"/>
        <v>DB$946</v>
      </c>
      <c r="DC956" s="4" t="str">
        <f t="shared" si="1161"/>
        <v>DC$946</v>
      </c>
      <c r="DD956" s="4" t="str">
        <f t="shared" si="1161"/>
        <v>DD$946</v>
      </c>
      <c r="DE956" s="4" t="str">
        <f t="shared" si="1161"/>
        <v>DE$946</v>
      </c>
      <c r="DF956" s="4" t="str">
        <f t="shared" si="1161"/>
        <v>DF$946</v>
      </c>
      <c r="DG956" s="4" t="str">
        <f t="shared" si="1161"/>
        <v>DG$946</v>
      </c>
      <c r="DH956" s="4" t="str">
        <f t="shared" si="1161"/>
        <v>DH$946</v>
      </c>
      <c r="DI956" s="4" t="str">
        <f t="shared" si="1161"/>
        <v>DI$946</v>
      </c>
      <c r="DJ956" s="4" t="str">
        <f t="shared" si="1161"/>
        <v>DJ$946</v>
      </c>
      <c r="DK956" s="4" t="str">
        <f t="shared" si="1161"/>
        <v>DK$946</v>
      </c>
      <c r="DL956" s="4" t="str">
        <f t="shared" si="1161"/>
        <v>DL$946</v>
      </c>
    </row>
    <row r="957" spans="1:116" x14ac:dyDescent="0.4">
      <c r="B957" t="s">
        <v>332</v>
      </c>
      <c r="D957" t="s">
        <v>762</v>
      </c>
      <c r="E957" s="8" t="str">
        <f t="shared" si="1144"/>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93"/>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93"/>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74"/>
      <c r="I961" s="176"/>
      <c r="J961" s="176"/>
      <c r="K961" s="197"/>
      <c r="L961" s="197"/>
      <c r="M961" s="197"/>
      <c r="N961" s="197"/>
      <c r="O961" s="197"/>
      <c r="P961" s="197"/>
      <c r="R961" s="198"/>
      <c r="S961" s="199" t="str">
        <f t="shared" ref="S961:CD961" si="1162">S$20</f>
        <v>S$16</v>
      </c>
      <c r="T961" s="199" t="str">
        <f t="shared" si="1162"/>
        <v>T$16</v>
      </c>
      <c r="U961" s="199" t="str">
        <f t="shared" si="1162"/>
        <v>U$16</v>
      </c>
      <c r="V961" s="199" t="str">
        <f t="shared" si="1162"/>
        <v>V$16</v>
      </c>
      <c r="W961" s="199" t="str">
        <f t="shared" si="1162"/>
        <v>W$16</v>
      </c>
      <c r="X961" s="199" t="str">
        <f t="shared" si="1162"/>
        <v>X$16</v>
      </c>
      <c r="Y961" s="199" t="str">
        <f t="shared" si="1162"/>
        <v>Y$16</v>
      </c>
      <c r="Z961" s="199" t="str">
        <f t="shared" si="1162"/>
        <v>Z$16</v>
      </c>
      <c r="AA961" s="199" t="str">
        <f t="shared" si="1162"/>
        <v>AA$16</v>
      </c>
      <c r="AB961" s="199" t="str">
        <f t="shared" si="1162"/>
        <v>AB$16</v>
      </c>
      <c r="AC961" s="199" t="str">
        <f t="shared" si="1162"/>
        <v>AC$16</v>
      </c>
      <c r="AD961" s="199" t="str">
        <f t="shared" si="1162"/>
        <v>AD$16</v>
      </c>
      <c r="AE961" s="199" t="str">
        <f t="shared" si="1162"/>
        <v>AE$16</v>
      </c>
      <c r="AF961" s="199" t="str">
        <f t="shared" si="1162"/>
        <v>AF$16</v>
      </c>
      <c r="AG961" s="199" t="str">
        <f t="shared" si="1162"/>
        <v>AG$16</v>
      </c>
      <c r="AH961" s="199" t="str">
        <f t="shared" si="1162"/>
        <v>AH$16</v>
      </c>
      <c r="AI961" s="199" t="str">
        <f t="shared" si="1162"/>
        <v>AI$16</v>
      </c>
      <c r="AJ961" s="199" t="str">
        <f t="shared" si="1162"/>
        <v>AJ$16</v>
      </c>
      <c r="AK961" s="199" t="str">
        <f t="shared" si="1162"/>
        <v>AK$16</v>
      </c>
      <c r="AL961" s="199" t="str">
        <f t="shared" si="1162"/>
        <v>AL$16</v>
      </c>
      <c r="AM961" s="199" t="str">
        <f t="shared" si="1162"/>
        <v>AM$16</v>
      </c>
      <c r="AN961" s="199" t="str">
        <f t="shared" si="1162"/>
        <v>AN$16</v>
      </c>
      <c r="AO961" s="199" t="str">
        <f t="shared" si="1162"/>
        <v>AO$16</v>
      </c>
      <c r="AP961" s="199" t="str">
        <f t="shared" si="1162"/>
        <v>AP$16</v>
      </c>
      <c r="AQ961" s="199" t="str">
        <f t="shared" si="1162"/>
        <v>AQ$16</v>
      </c>
      <c r="AR961" s="199" t="str">
        <f t="shared" si="1162"/>
        <v>AR$16</v>
      </c>
      <c r="AS961" s="199" t="str">
        <f t="shared" si="1162"/>
        <v>AS$16</v>
      </c>
      <c r="AT961" s="199" t="str">
        <f t="shared" si="1162"/>
        <v>AT$16</v>
      </c>
      <c r="AU961" s="199" t="str">
        <f t="shared" si="1162"/>
        <v>AU$16</v>
      </c>
      <c r="AV961" s="199" t="str">
        <f t="shared" si="1162"/>
        <v>AV$16</v>
      </c>
      <c r="AW961" s="199" t="str">
        <f t="shared" si="1162"/>
        <v>AW$16</v>
      </c>
      <c r="AX961" s="199" t="str">
        <f t="shared" si="1162"/>
        <v>AX$16</v>
      </c>
      <c r="AY961" s="199" t="str">
        <f t="shared" si="1162"/>
        <v>AY$16</v>
      </c>
      <c r="AZ961" s="199" t="str">
        <f t="shared" si="1162"/>
        <v>AZ$16</v>
      </c>
      <c r="BA961" s="199" t="str">
        <f t="shared" si="1162"/>
        <v>BA$16</v>
      </c>
      <c r="BB961" s="199" t="str">
        <f t="shared" si="1162"/>
        <v>BB$16</v>
      </c>
      <c r="BC961" s="199" t="str">
        <f t="shared" si="1162"/>
        <v>BC$16</v>
      </c>
      <c r="BD961" s="199" t="str">
        <f t="shared" si="1162"/>
        <v>BD$16</v>
      </c>
      <c r="BE961" s="199" t="str">
        <f t="shared" si="1162"/>
        <v>BE$16</v>
      </c>
      <c r="BF961" s="199" t="str">
        <f t="shared" si="1162"/>
        <v>BF$16</v>
      </c>
      <c r="BG961" s="199" t="str">
        <f t="shared" si="1162"/>
        <v>BG$16</v>
      </c>
      <c r="BH961" s="199" t="str">
        <f t="shared" si="1162"/>
        <v>BH$16</v>
      </c>
      <c r="BI961" s="199" t="str">
        <f t="shared" si="1162"/>
        <v>BI$16</v>
      </c>
      <c r="BJ961" s="199" t="str">
        <f t="shared" si="1162"/>
        <v>BJ$16</v>
      </c>
      <c r="BK961" s="199" t="str">
        <f t="shared" si="1162"/>
        <v>BK$16</v>
      </c>
      <c r="BL961" s="199" t="str">
        <f t="shared" si="1162"/>
        <v>BL$16</v>
      </c>
      <c r="BM961" s="199" t="str">
        <f t="shared" si="1162"/>
        <v>BM$16</v>
      </c>
      <c r="BN961" s="199" t="str">
        <f t="shared" si="1162"/>
        <v>BN$16</v>
      </c>
      <c r="BO961" s="199" t="str">
        <f t="shared" si="1162"/>
        <v>BO$16</v>
      </c>
      <c r="BP961" s="199" t="str">
        <f t="shared" si="1162"/>
        <v>BP$16</v>
      </c>
      <c r="BQ961" s="199" t="str">
        <f t="shared" si="1162"/>
        <v>BQ$16</v>
      </c>
      <c r="BR961" s="199" t="str">
        <f t="shared" si="1162"/>
        <v>BR$16</v>
      </c>
      <c r="BS961" s="199" t="str">
        <f t="shared" si="1162"/>
        <v>BS$16</v>
      </c>
      <c r="BT961" s="199" t="str">
        <f t="shared" si="1162"/>
        <v>BT$16</v>
      </c>
      <c r="BU961" s="199" t="str">
        <f t="shared" si="1162"/>
        <v>BU$16</v>
      </c>
      <c r="BV961" s="199" t="str">
        <f t="shared" si="1162"/>
        <v>BV$16</v>
      </c>
      <c r="BW961" s="199" t="str">
        <f t="shared" si="1162"/>
        <v>BW$16</v>
      </c>
      <c r="BX961" s="199" t="str">
        <f t="shared" si="1162"/>
        <v>BX$16</v>
      </c>
      <c r="BY961" s="199" t="str">
        <f t="shared" si="1162"/>
        <v>BY$16</v>
      </c>
      <c r="BZ961" s="199" t="str">
        <f t="shared" si="1162"/>
        <v>BZ$16</v>
      </c>
      <c r="CA961" s="199" t="str">
        <f t="shared" si="1162"/>
        <v>CA$16</v>
      </c>
      <c r="CB961" s="199" t="str">
        <f t="shared" si="1162"/>
        <v>CB$16</v>
      </c>
      <c r="CC961" s="199" t="str">
        <f t="shared" si="1162"/>
        <v>CC$16</v>
      </c>
      <c r="CD961" s="199" t="str">
        <f t="shared" si="1162"/>
        <v>CD$16</v>
      </c>
      <c r="CE961" s="199" t="str">
        <f t="shared" ref="CE961:CL961" si="1163">CE$20</f>
        <v>CE$16</v>
      </c>
      <c r="CF961" s="199" t="str">
        <f t="shared" si="1163"/>
        <v>CF$16</v>
      </c>
      <c r="CG961" s="199" t="str">
        <f t="shared" si="1163"/>
        <v>CG$16</v>
      </c>
      <c r="CH961" s="199" t="str">
        <f t="shared" si="1163"/>
        <v>CH$16</v>
      </c>
      <c r="CI961" s="199" t="str">
        <f t="shared" si="1163"/>
        <v>CI$16</v>
      </c>
      <c r="CJ961" s="199" t="str">
        <f t="shared" si="1163"/>
        <v>CJ$16</v>
      </c>
      <c r="CK961" s="199" t="str">
        <f t="shared" si="1163"/>
        <v>CK$16</v>
      </c>
      <c r="CL961" s="199" t="str">
        <f t="shared" si="1163"/>
        <v>CL$16</v>
      </c>
      <c r="CN961" s="176"/>
      <c r="CO961" s="199" t="str">
        <f t="shared" ref="CO961:DL961" si="1164">CO$20</f>
        <v>CO$16</v>
      </c>
      <c r="CP961" s="199" t="str">
        <f t="shared" si="1164"/>
        <v>CP$16</v>
      </c>
      <c r="CQ961" s="199" t="str">
        <f t="shared" si="1164"/>
        <v>CQ$16</v>
      </c>
      <c r="CR961" s="199" t="str">
        <f t="shared" si="1164"/>
        <v>CR$16</v>
      </c>
      <c r="CS961" s="199" t="str">
        <f t="shared" si="1164"/>
        <v>CS$16</v>
      </c>
      <c r="CT961" s="199" t="str">
        <f t="shared" si="1164"/>
        <v>CT$16</v>
      </c>
      <c r="CU961" s="199" t="str">
        <f t="shared" si="1164"/>
        <v>CU$16</v>
      </c>
      <c r="CV961" s="199" t="str">
        <f t="shared" si="1164"/>
        <v>CV$16</v>
      </c>
      <c r="CW961" s="199" t="str">
        <f t="shared" si="1164"/>
        <v>CW$16</v>
      </c>
      <c r="CX961" s="199" t="str">
        <f t="shared" si="1164"/>
        <v>CX$16</v>
      </c>
      <c r="CY961" s="199" t="str">
        <f t="shared" si="1164"/>
        <v>CY$16</v>
      </c>
      <c r="CZ961" s="199" t="str">
        <f t="shared" si="1164"/>
        <v>CZ$16</v>
      </c>
      <c r="DA961" s="199" t="str">
        <f t="shared" si="1164"/>
        <v>DA$16</v>
      </c>
      <c r="DB961" s="199" t="str">
        <f t="shared" si="1164"/>
        <v>DB$16</v>
      </c>
      <c r="DC961" s="199" t="str">
        <f t="shared" si="1164"/>
        <v>DC$16</v>
      </c>
      <c r="DD961" s="199" t="str">
        <f t="shared" si="1164"/>
        <v>DD$16</v>
      </c>
      <c r="DE961" s="199" t="str">
        <f t="shared" si="1164"/>
        <v>DE$16</v>
      </c>
      <c r="DF961" s="199" t="str">
        <f t="shared" si="1164"/>
        <v>DF$16</v>
      </c>
      <c r="DG961" s="199" t="str">
        <f t="shared" si="1164"/>
        <v>DG$16</v>
      </c>
      <c r="DH961" s="199" t="str">
        <f t="shared" si="1164"/>
        <v>DH$16</v>
      </c>
      <c r="DI961" s="199" t="str">
        <f t="shared" si="1164"/>
        <v>DI$16</v>
      </c>
      <c r="DJ961" s="199" t="str">
        <f t="shared" si="1164"/>
        <v>DJ$16</v>
      </c>
      <c r="DK961" s="199" t="str">
        <f t="shared" si="1164"/>
        <v>DK$16</v>
      </c>
      <c r="DL961" s="199" t="str">
        <f t="shared" si="1164"/>
        <v>DL$16</v>
      </c>
    </row>
    <row r="962" spans="1:116" x14ac:dyDescent="0.4">
      <c r="A962" s="174"/>
      <c r="E962" s="8"/>
      <c r="G962" s="175" t="s">
        <v>462</v>
      </c>
      <c r="H962" s="174"/>
      <c r="I962" s="176"/>
      <c r="J962" s="176"/>
      <c r="K962" s="197"/>
      <c r="L962" s="197"/>
      <c r="M962" s="197"/>
      <c r="N962" s="197"/>
      <c r="O962" s="197"/>
      <c r="P962" s="197"/>
      <c r="R962" s="198"/>
      <c r="S962" s="199" t="str">
        <f t="shared" ref="S962:CD962" si="1165">S$21</f>
        <v>S$17</v>
      </c>
      <c r="T962" s="199" t="str">
        <f t="shared" si="1165"/>
        <v>T$17</v>
      </c>
      <c r="U962" s="199" t="str">
        <f t="shared" si="1165"/>
        <v>U$17</v>
      </c>
      <c r="V962" s="199" t="str">
        <f t="shared" si="1165"/>
        <v>V$17</v>
      </c>
      <c r="W962" s="199" t="str">
        <f t="shared" si="1165"/>
        <v>W$17</v>
      </c>
      <c r="X962" s="199" t="str">
        <f t="shared" si="1165"/>
        <v>X$17</v>
      </c>
      <c r="Y962" s="199" t="str">
        <f t="shared" si="1165"/>
        <v>Y$17</v>
      </c>
      <c r="Z962" s="199" t="str">
        <f t="shared" si="1165"/>
        <v>Z$17</v>
      </c>
      <c r="AA962" s="199" t="str">
        <f t="shared" si="1165"/>
        <v>AA$17</v>
      </c>
      <c r="AB962" s="199" t="str">
        <f t="shared" si="1165"/>
        <v>AB$17</v>
      </c>
      <c r="AC962" s="199" t="str">
        <f t="shared" si="1165"/>
        <v>AC$17</v>
      </c>
      <c r="AD962" s="199" t="str">
        <f t="shared" si="1165"/>
        <v>AD$17</v>
      </c>
      <c r="AE962" s="199" t="str">
        <f t="shared" si="1165"/>
        <v>AE$17</v>
      </c>
      <c r="AF962" s="199" t="str">
        <f t="shared" si="1165"/>
        <v>AF$17</v>
      </c>
      <c r="AG962" s="199" t="str">
        <f t="shared" si="1165"/>
        <v>AG$17</v>
      </c>
      <c r="AH962" s="199" t="str">
        <f t="shared" si="1165"/>
        <v>AH$17</v>
      </c>
      <c r="AI962" s="199" t="str">
        <f t="shared" si="1165"/>
        <v>AI$17</v>
      </c>
      <c r="AJ962" s="199" t="str">
        <f t="shared" si="1165"/>
        <v>AJ$17</v>
      </c>
      <c r="AK962" s="199" t="str">
        <f t="shared" si="1165"/>
        <v>AK$17</v>
      </c>
      <c r="AL962" s="199" t="str">
        <f t="shared" si="1165"/>
        <v>AL$17</v>
      </c>
      <c r="AM962" s="199" t="str">
        <f t="shared" si="1165"/>
        <v>AM$17</v>
      </c>
      <c r="AN962" s="199" t="str">
        <f t="shared" si="1165"/>
        <v>AN$17</v>
      </c>
      <c r="AO962" s="199" t="str">
        <f t="shared" si="1165"/>
        <v>AO$17</v>
      </c>
      <c r="AP962" s="199" t="str">
        <f t="shared" si="1165"/>
        <v>AP$17</v>
      </c>
      <c r="AQ962" s="199" t="str">
        <f t="shared" si="1165"/>
        <v>AQ$17</v>
      </c>
      <c r="AR962" s="199" t="str">
        <f t="shared" si="1165"/>
        <v>AR$17</v>
      </c>
      <c r="AS962" s="199" t="str">
        <f t="shared" si="1165"/>
        <v>AS$17</v>
      </c>
      <c r="AT962" s="199" t="str">
        <f t="shared" si="1165"/>
        <v>AT$17</v>
      </c>
      <c r="AU962" s="199" t="str">
        <f t="shared" si="1165"/>
        <v>AU$17</v>
      </c>
      <c r="AV962" s="199" t="str">
        <f t="shared" si="1165"/>
        <v>AV$17</v>
      </c>
      <c r="AW962" s="199" t="str">
        <f t="shared" si="1165"/>
        <v>AW$17</v>
      </c>
      <c r="AX962" s="199" t="str">
        <f t="shared" si="1165"/>
        <v>AX$17</v>
      </c>
      <c r="AY962" s="199" t="str">
        <f t="shared" si="1165"/>
        <v>AY$17</v>
      </c>
      <c r="AZ962" s="199" t="str">
        <f t="shared" si="1165"/>
        <v>AZ$17</v>
      </c>
      <c r="BA962" s="199" t="str">
        <f t="shared" si="1165"/>
        <v>BA$17</v>
      </c>
      <c r="BB962" s="199" t="str">
        <f t="shared" si="1165"/>
        <v>BB$17</v>
      </c>
      <c r="BC962" s="199" t="str">
        <f t="shared" si="1165"/>
        <v>BC$17</v>
      </c>
      <c r="BD962" s="199" t="str">
        <f t="shared" si="1165"/>
        <v>BD$17</v>
      </c>
      <c r="BE962" s="199" t="str">
        <f t="shared" si="1165"/>
        <v>BE$17</v>
      </c>
      <c r="BF962" s="199" t="str">
        <f t="shared" si="1165"/>
        <v>BF$17</v>
      </c>
      <c r="BG962" s="199" t="str">
        <f t="shared" si="1165"/>
        <v>BG$17</v>
      </c>
      <c r="BH962" s="199" t="str">
        <f t="shared" si="1165"/>
        <v>BH$17</v>
      </c>
      <c r="BI962" s="199" t="str">
        <f t="shared" si="1165"/>
        <v>BI$17</v>
      </c>
      <c r="BJ962" s="199" t="str">
        <f t="shared" si="1165"/>
        <v>BJ$17</v>
      </c>
      <c r="BK962" s="199" t="str">
        <f t="shared" si="1165"/>
        <v>BK$17</v>
      </c>
      <c r="BL962" s="199" t="str">
        <f t="shared" si="1165"/>
        <v>BL$17</v>
      </c>
      <c r="BM962" s="199" t="str">
        <f t="shared" si="1165"/>
        <v>BM$17</v>
      </c>
      <c r="BN962" s="199" t="str">
        <f t="shared" si="1165"/>
        <v>BN$17</v>
      </c>
      <c r="BO962" s="199" t="str">
        <f t="shared" si="1165"/>
        <v>BO$17</v>
      </c>
      <c r="BP962" s="199" t="str">
        <f t="shared" si="1165"/>
        <v>BP$17</v>
      </c>
      <c r="BQ962" s="199" t="str">
        <f t="shared" si="1165"/>
        <v>BQ$17</v>
      </c>
      <c r="BR962" s="199" t="str">
        <f t="shared" si="1165"/>
        <v>BR$17</v>
      </c>
      <c r="BS962" s="199" t="str">
        <f t="shared" si="1165"/>
        <v>BS$17</v>
      </c>
      <c r="BT962" s="199" t="str">
        <f t="shared" si="1165"/>
        <v>BT$17</v>
      </c>
      <c r="BU962" s="199" t="str">
        <f t="shared" si="1165"/>
        <v>BU$17</v>
      </c>
      <c r="BV962" s="199" t="str">
        <f t="shared" si="1165"/>
        <v>BV$17</v>
      </c>
      <c r="BW962" s="199" t="str">
        <f t="shared" si="1165"/>
        <v>BW$17</v>
      </c>
      <c r="BX962" s="199" t="str">
        <f t="shared" si="1165"/>
        <v>BX$17</v>
      </c>
      <c r="BY962" s="199" t="str">
        <f t="shared" si="1165"/>
        <v>BY$17</v>
      </c>
      <c r="BZ962" s="199" t="str">
        <f t="shared" si="1165"/>
        <v>BZ$17</v>
      </c>
      <c r="CA962" s="199" t="str">
        <f t="shared" si="1165"/>
        <v>CA$17</v>
      </c>
      <c r="CB962" s="199" t="str">
        <f t="shared" si="1165"/>
        <v>CB$17</v>
      </c>
      <c r="CC962" s="199" t="str">
        <f t="shared" si="1165"/>
        <v>CC$17</v>
      </c>
      <c r="CD962" s="199" t="str">
        <f t="shared" si="1165"/>
        <v>CD$17</v>
      </c>
      <c r="CE962" s="199" t="str">
        <f t="shared" ref="CE962:CL962" si="1166">CE$21</f>
        <v>CE$17</v>
      </c>
      <c r="CF962" s="199" t="str">
        <f t="shared" si="1166"/>
        <v>CF$17</v>
      </c>
      <c r="CG962" s="199" t="str">
        <f t="shared" si="1166"/>
        <v>CG$17</v>
      </c>
      <c r="CH962" s="199" t="str">
        <f t="shared" si="1166"/>
        <v>CH$17</v>
      </c>
      <c r="CI962" s="199" t="str">
        <f t="shared" si="1166"/>
        <v>CI$17</v>
      </c>
      <c r="CJ962" s="199" t="str">
        <f t="shared" si="1166"/>
        <v>CJ$17</v>
      </c>
      <c r="CK962" s="199" t="str">
        <f t="shared" si="1166"/>
        <v>CK$17</v>
      </c>
      <c r="CL962" s="199" t="str">
        <f t="shared" si="1166"/>
        <v>CL$17</v>
      </c>
      <c r="CN962" s="176"/>
      <c r="CO962" s="199" t="str">
        <f t="shared" ref="CO962:DL962" si="1167">CO$21</f>
        <v>CO$17</v>
      </c>
      <c r="CP962" s="199" t="str">
        <f t="shared" si="1167"/>
        <v>CP$17</v>
      </c>
      <c r="CQ962" s="199" t="str">
        <f t="shared" si="1167"/>
        <v>CQ$17</v>
      </c>
      <c r="CR962" s="199" t="str">
        <f t="shared" si="1167"/>
        <v>CR$17</v>
      </c>
      <c r="CS962" s="199" t="str">
        <f t="shared" si="1167"/>
        <v>CS$17</v>
      </c>
      <c r="CT962" s="199" t="str">
        <f t="shared" si="1167"/>
        <v>CT$17</v>
      </c>
      <c r="CU962" s="199" t="str">
        <f t="shared" si="1167"/>
        <v>CU$17</v>
      </c>
      <c r="CV962" s="199" t="str">
        <f t="shared" si="1167"/>
        <v>CV$17</v>
      </c>
      <c r="CW962" s="199" t="str">
        <f t="shared" si="1167"/>
        <v>CW$17</v>
      </c>
      <c r="CX962" s="199" t="str">
        <f t="shared" si="1167"/>
        <v>CX$17</v>
      </c>
      <c r="CY962" s="199" t="str">
        <f t="shared" si="1167"/>
        <v>CY$17</v>
      </c>
      <c r="CZ962" s="199" t="str">
        <f t="shared" si="1167"/>
        <v>CZ$17</v>
      </c>
      <c r="DA962" s="199" t="str">
        <f t="shared" si="1167"/>
        <v>DA$17</v>
      </c>
      <c r="DB962" s="199" t="str">
        <f t="shared" si="1167"/>
        <v>DB$17</v>
      </c>
      <c r="DC962" s="199" t="str">
        <f t="shared" si="1167"/>
        <v>DC$17</v>
      </c>
      <c r="DD962" s="199" t="str">
        <f t="shared" si="1167"/>
        <v>DD$17</v>
      </c>
      <c r="DE962" s="199" t="str">
        <f t="shared" si="1167"/>
        <v>DE$17</v>
      </c>
      <c r="DF962" s="199" t="str">
        <f t="shared" si="1167"/>
        <v>DF$17</v>
      </c>
      <c r="DG962" s="199" t="str">
        <f t="shared" si="1167"/>
        <v>DG$17</v>
      </c>
      <c r="DH962" s="199" t="str">
        <f t="shared" si="1167"/>
        <v>DH$17</v>
      </c>
      <c r="DI962" s="199" t="str">
        <f t="shared" si="1167"/>
        <v>DI$17</v>
      </c>
      <c r="DJ962" s="199" t="str">
        <f t="shared" si="1167"/>
        <v>DJ$17</v>
      </c>
      <c r="DK962" s="199" t="str">
        <f t="shared" si="1167"/>
        <v>DK$17</v>
      </c>
      <c r="DL962" s="199" t="str">
        <f t="shared" si="1167"/>
        <v>DL$17</v>
      </c>
    </row>
    <row r="963" spans="1:116" x14ac:dyDescent="0.4">
      <c r="A963" s="174"/>
      <c r="E963" s="8"/>
      <c r="G963" s="175" t="s">
        <v>491</v>
      </c>
      <c r="H963" s="200"/>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200"/>
      <c r="I965" s="201"/>
      <c r="J965" s="201"/>
      <c r="K965" s="202"/>
      <c r="L965" s="202"/>
      <c r="M965" s="202"/>
      <c r="N965" s="202"/>
      <c r="O965" s="202"/>
      <c r="P965" s="202"/>
      <c r="R965" s="202"/>
      <c r="S965" s="190" t="str">
        <f t="shared" ref="S965:CD965" si="1168">S$22</f>
        <v>S$18</v>
      </c>
      <c r="T965" s="190" t="str">
        <f t="shared" si="1168"/>
        <v>T$18</v>
      </c>
      <c r="U965" s="190" t="str">
        <f t="shared" si="1168"/>
        <v>U$18</v>
      </c>
      <c r="V965" s="190" t="str">
        <f t="shared" si="1168"/>
        <v>V$18</v>
      </c>
      <c r="W965" s="190" t="str">
        <f t="shared" si="1168"/>
        <v>W$18</v>
      </c>
      <c r="X965" s="190" t="str">
        <f t="shared" si="1168"/>
        <v>X$18</v>
      </c>
      <c r="Y965" s="190" t="str">
        <f t="shared" si="1168"/>
        <v>Y$18</v>
      </c>
      <c r="Z965" s="190" t="str">
        <f t="shared" si="1168"/>
        <v>Z$18</v>
      </c>
      <c r="AA965" s="190" t="str">
        <f t="shared" si="1168"/>
        <v>AA$18</v>
      </c>
      <c r="AB965" s="190" t="str">
        <f t="shared" si="1168"/>
        <v>AB$18</v>
      </c>
      <c r="AC965" s="190" t="str">
        <f t="shared" si="1168"/>
        <v>AC$18</v>
      </c>
      <c r="AD965" s="190" t="str">
        <f t="shared" si="1168"/>
        <v>AD$18</v>
      </c>
      <c r="AE965" s="190" t="str">
        <f t="shared" si="1168"/>
        <v>AE$18</v>
      </c>
      <c r="AF965" s="190" t="str">
        <f t="shared" si="1168"/>
        <v>AF$18</v>
      </c>
      <c r="AG965" s="190" t="str">
        <f t="shared" si="1168"/>
        <v>AG$18</v>
      </c>
      <c r="AH965" s="190" t="str">
        <f t="shared" si="1168"/>
        <v>AH$18</v>
      </c>
      <c r="AI965" s="190" t="str">
        <f t="shared" si="1168"/>
        <v>AI$18</v>
      </c>
      <c r="AJ965" s="190" t="str">
        <f t="shared" si="1168"/>
        <v>AJ$18</v>
      </c>
      <c r="AK965" s="190" t="str">
        <f t="shared" si="1168"/>
        <v>AK$18</v>
      </c>
      <c r="AL965" s="190" t="str">
        <f t="shared" si="1168"/>
        <v>AL$18</v>
      </c>
      <c r="AM965" s="190" t="str">
        <f t="shared" si="1168"/>
        <v>AM$18</v>
      </c>
      <c r="AN965" s="190" t="str">
        <f t="shared" si="1168"/>
        <v>AN$18</v>
      </c>
      <c r="AO965" s="190" t="str">
        <f t="shared" si="1168"/>
        <v>AO$18</v>
      </c>
      <c r="AP965" s="190" t="str">
        <f t="shared" si="1168"/>
        <v>AP$18</v>
      </c>
      <c r="AQ965" s="190" t="str">
        <f t="shared" si="1168"/>
        <v>AQ$18</v>
      </c>
      <c r="AR965" s="190" t="str">
        <f t="shared" si="1168"/>
        <v>AR$18</v>
      </c>
      <c r="AS965" s="190" t="str">
        <f t="shared" si="1168"/>
        <v>AS$18</v>
      </c>
      <c r="AT965" s="190" t="str">
        <f t="shared" si="1168"/>
        <v>AT$18</v>
      </c>
      <c r="AU965" s="190" t="str">
        <f t="shared" si="1168"/>
        <v>AU$18</v>
      </c>
      <c r="AV965" s="190" t="str">
        <f t="shared" si="1168"/>
        <v>AV$18</v>
      </c>
      <c r="AW965" s="190" t="str">
        <f t="shared" si="1168"/>
        <v>AW$18</v>
      </c>
      <c r="AX965" s="190" t="str">
        <f t="shared" si="1168"/>
        <v>AX$18</v>
      </c>
      <c r="AY965" s="190" t="str">
        <f t="shared" si="1168"/>
        <v>AY$18</v>
      </c>
      <c r="AZ965" s="190" t="str">
        <f t="shared" si="1168"/>
        <v>AZ$18</v>
      </c>
      <c r="BA965" s="190" t="str">
        <f t="shared" si="1168"/>
        <v>BA$18</v>
      </c>
      <c r="BB965" s="190" t="str">
        <f t="shared" si="1168"/>
        <v>BB$18</v>
      </c>
      <c r="BC965" s="190" t="str">
        <f t="shared" si="1168"/>
        <v>BC$18</v>
      </c>
      <c r="BD965" s="190" t="str">
        <f t="shared" si="1168"/>
        <v>BD$18</v>
      </c>
      <c r="BE965" s="190" t="str">
        <f t="shared" si="1168"/>
        <v>BE$18</v>
      </c>
      <c r="BF965" s="190" t="str">
        <f t="shared" si="1168"/>
        <v>BF$18</v>
      </c>
      <c r="BG965" s="190" t="str">
        <f t="shared" si="1168"/>
        <v>BG$18</v>
      </c>
      <c r="BH965" s="190" t="str">
        <f t="shared" si="1168"/>
        <v>BH$18</v>
      </c>
      <c r="BI965" s="190" t="str">
        <f t="shared" si="1168"/>
        <v>BI$18</v>
      </c>
      <c r="BJ965" s="190" t="str">
        <f t="shared" si="1168"/>
        <v>BJ$18</v>
      </c>
      <c r="BK965" s="190" t="str">
        <f t="shared" si="1168"/>
        <v>BK$18</v>
      </c>
      <c r="BL965" s="190" t="str">
        <f t="shared" si="1168"/>
        <v>BL$18</v>
      </c>
      <c r="BM965" s="190" t="str">
        <f t="shared" si="1168"/>
        <v>BM$18</v>
      </c>
      <c r="BN965" s="190" t="str">
        <f t="shared" si="1168"/>
        <v>BN$18</v>
      </c>
      <c r="BO965" s="190" t="str">
        <f t="shared" si="1168"/>
        <v>BO$18</v>
      </c>
      <c r="BP965" s="190" t="str">
        <f t="shared" si="1168"/>
        <v>BP$18</v>
      </c>
      <c r="BQ965" s="190" t="str">
        <f t="shared" si="1168"/>
        <v>BQ$18</v>
      </c>
      <c r="BR965" s="190" t="str">
        <f t="shared" si="1168"/>
        <v>BR$18</v>
      </c>
      <c r="BS965" s="190" t="str">
        <f t="shared" si="1168"/>
        <v>BS$18</v>
      </c>
      <c r="BT965" s="190" t="str">
        <f t="shared" si="1168"/>
        <v>BT$18</v>
      </c>
      <c r="BU965" s="190" t="str">
        <f t="shared" si="1168"/>
        <v>BU$18</v>
      </c>
      <c r="BV965" s="190" t="str">
        <f t="shared" si="1168"/>
        <v>BV$18</v>
      </c>
      <c r="BW965" s="190" t="str">
        <f t="shared" si="1168"/>
        <v>BW$18</v>
      </c>
      <c r="BX965" s="190" t="str">
        <f t="shared" si="1168"/>
        <v>BX$18</v>
      </c>
      <c r="BY965" s="190" t="str">
        <f t="shared" si="1168"/>
        <v>BY$18</v>
      </c>
      <c r="BZ965" s="190" t="str">
        <f t="shared" si="1168"/>
        <v>BZ$18</v>
      </c>
      <c r="CA965" s="190" t="str">
        <f t="shared" si="1168"/>
        <v>CA$18</v>
      </c>
      <c r="CB965" s="190" t="str">
        <f t="shared" si="1168"/>
        <v>CB$18</v>
      </c>
      <c r="CC965" s="190" t="str">
        <f t="shared" si="1168"/>
        <v>CC$18</v>
      </c>
      <c r="CD965" s="190" t="str">
        <f t="shared" si="1168"/>
        <v>CD$18</v>
      </c>
      <c r="CE965" s="190" t="str">
        <f t="shared" ref="CE965:CL965" si="1169">CE$22</f>
        <v>CE$18</v>
      </c>
      <c r="CF965" s="190" t="str">
        <f t="shared" si="1169"/>
        <v>CF$18</v>
      </c>
      <c r="CG965" s="190" t="str">
        <f t="shared" si="1169"/>
        <v>CG$18</v>
      </c>
      <c r="CH965" s="190" t="str">
        <f t="shared" si="1169"/>
        <v>CH$18</v>
      </c>
      <c r="CI965" s="190" t="str">
        <f t="shared" si="1169"/>
        <v>CI$18</v>
      </c>
      <c r="CJ965" s="190" t="str">
        <f t="shared" si="1169"/>
        <v>CJ$18</v>
      </c>
      <c r="CK965" s="190" t="str">
        <f t="shared" si="1169"/>
        <v>CK$18</v>
      </c>
      <c r="CL965" s="190" t="str">
        <f t="shared" si="1169"/>
        <v>CL$18</v>
      </c>
      <c r="CN965" s="201"/>
      <c r="CO965" s="190" t="str">
        <f t="shared" ref="CO965:DL965" si="1170">CO$22</f>
        <v>CO$18</v>
      </c>
      <c r="CP965" s="190" t="str">
        <f t="shared" si="1170"/>
        <v>CP$18</v>
      </c>
      <c r="CQ965" s="190" t="str">
        <f t="shared" si="1170"/>
        <v>CQ$18</v>
      </c>
      <c r="CR965" s="190" t="str">
        <f t="shared" si="1170"/>
        <v>CR$18</v>
      </c>
      <c r="CS965" s="190" t="str">
        <f t="shared" si="1170"/>
        <v>CS$18</v>
      </c>
      <c r="CT965" s="190" t="str">
        <f t="shared" si="1170"/>
        <v>CT$18</v>
      </c>
      <c r="CU965" s="190" t="str">
        <f t="shared" si="1170"/>
        <v>CU$18</v>
      </c>
      <c r="CV965" s="190" t="str">
        <f t="shared" si="1170"/>
        <v>CV$18</v>
      </c>
      <c r="CW965" s="190" t="str">
        <f t="shared" si="1170"/>
        <v>CW$18</v>
      </c>
      <c r="CX965" s="190" t="str">
        <f t="shared" si="1170"/>
        <v>CX$18</v>
      </c>
      <c r="CY965" s="190" t="str">
        <f t="shared" si="1170"/>
        <v>CY$18</v>
      </c>
      <c r="CZ965" s="190" t="str">
        <f t="shared" si="1170"/>
        <v>CZ$18</v>
      </c>
      <c r="DA965" s="190" t="str">
        <f t="shared" si="1170"/>
        <v>DA$18</v>
      </c>
      <c r="DB965" s="190" t="str">
        <f t="shared" si="1170"/>
        <v>DB$18</v>
      </c>
      <c r="DC965" s="190" t="str">
        <f t="shared" si="1170"/>
        <v>DC$18</v>
      </c>
      <c r="DD965" s="190" t="str">
        <f t="shared" si="1170"/>
        <v>DD$18</v>
      </c>
      <c r="DE965" s="190" t="str">
        <f t="shared" si="1170"/>
        <v>DE$18</v>
      </c>
      <c r="DF965" s="190" t="str">
        <f t="shared" si="1170"/>
        <v>DF$18</v>
      </c>
      <c r="DG965" s="190" t="str">
        <f t="shared" si="1170"/>
        <v>DG$18</v>
      </c>
      <c r="DH965" s="190" t="str">
        <f t="shared" si="1170"/>
        <v>DH$18</v>
      </c>
      <c r="DI965" s="190" t="str">
        <f t="shared" si="1170"/>
        <v>DI$18</v>
      </c>
      <c r="DJ965" s="190" t="str">
        <f t="shared" si="1170"/>
        <v>DJ$18</v>
      </c>
      <c r="DK965" s="190" t="str">
        <f t="shared" si="1170"/>
        <v>DK$18</v>
      </c>
      <c r="DL965" s="190" t="str">
        <f t="shared" si="1170"/>
        <v>DL$18</v>
      </c>
    </row>
    <row r="966" spans="1:116" x14ac:dyDescent="0.4">
      <c r="A966" s="174"/>
      <c r="E966" s="8"/>
      <c r="G966" s="175" t="s">
        <v>464</v>
      </c>
      <c r="H966" s="200"/>
      <c r="I966" s="201"/>
      <c r="J966" s="201"/>
      <c r="K966" s="202"/>
      <c r="L966" s="202"/>
      <c r="M966" s="202"/>
      <c r="N966" s="202"/>
      <c r="O966" s="202"/>
      <c r="P966" s="202"/>
      <c r="R966" s="202"/>
      <c r="S966" s="190" t="str">
        <f t="shared" ref="S966:CD966" si="1171">S$23</f>
        <v>S$19</v>
      </c>
      <c r="T966" s="190" t="str">
        <f t="shared" si="1171"/>
        <v>T$19</v>
      </c>
      <c r="U966" s="190" t="str">
        <f t="shared" si="1171"/>
        <v>U$19</v>
      </c>
      <c r="V966" s="190" t="str">
        <f t="shared" si="1171"/>
        <v>V$19</v>
      </c>
      <c r="W966" s="190" t="str">
        <f t="shared" si="1171"/>
        <v>W$19</v>
      </c>
      <c r="X966" s="190" t="str">
        <f t="shared" si="1171"/>
        <v>X$19</v>
      </c>
      <c r="Y966" s="190" t="str">
        <f t="shared" si="1171"/>
        <v>Y$19</v>
      </c>
      <c r="Z966" s="190" t="str">
        <f t="shared" si="1171"/>
        <v>Z$19</v>
      </c>
      <c r="AA966" s="190" t="str">
        <f t="shared" si="1171"/>
        <v>AA$19</v>
      </c>
      <c r="AB966" s="190" t="str">
        <f t="shared" si="1171"/>
        <v>AB$19</v>
      </c>
      <c r="AC966" s="190" t="str">
        <f t="shared" si="1171"/>
        <v>AC$19</v>
      </c>
      <c r="AD966" s="190" t="str">
        <f t="shared" si="1171"/>
        <v>AD$19</v>
      </c>
      <c r="AE966" s="190" t="str">
        <f t="shared" si="1171"/>
        <v>AE$19</v>
      </c>
      <c r="AF966" s="190" t="str">
        <f t="shared" si="1171"/>
        <v>AF$19</v>
      </c>
      <c r="AG966" s="190" t="str">
        <f t="shared" si="1171"/>
        <v>AG$19</v>
      </c>
      <c r="AH966" s="190" t="str">
        <f t="shared" si="1171"/>
        <v>AH$19</v>
      </c>
      <c r="AI966" s="190" t="str">
        <f t="shared" si="1171"/>
        <v>AI$19</v>
      </c>
      <c r="AJ966" s="190" t="str">
        <f t="shared" si="1171"/>
        <v>AJ$19</v>
      </c>
      <c r="AK966" s="190" t="str">
        <f t="shared" si="1171"/>
        <v>AK$19</v>
      </c>
      <c r="AL966" s="190" t="str">
        <f t="shared" si="1171"/>
        <v>AL$19</v>
      </c>
      <c r="AM966" s="190" t="str">
        <f t="shared" si="1171"/>
        <v>AM$19</v>
      </c>
      <c r="AN966" s="190" t="str">
        <f t="shared" si="1171"/>
        <v>AN$19</v>
      </c>
      <c r="AO966" s="190" t="str">
        <f t="shared" si="1171"/>
        <v>AO$19</v>
      </c>
      <c r="AP966" s="190" t="str">
        <f t="shared" si="1171"/>
        <v>AP$19</v>
      </c>
      <c r="AQ966" s="190" t="str">
        <f t="shared" si="1171"/>
        <v>AQ$19</v>
      </c>
      <c r="AR966" s="190" t="str">
        <f t="shared" si="1171"/>
        <v>AR$19</v>
      </c>
      <c r="AS966" s="190" t="str">
        <f t="shared" si="1171"/>
        <v>AS$19</v>
      </c>
      <c r="AT966" s="190" t="str">
        <f t="shared" si="1171"/>
        <v>AT$19</v>
      </c>
      <c r="AU966" s="190" t="str">
        <f t="shared" si="1171"/>
        <v>AU$19</v>
      </c>
      <c r="AV966" s="190" t="str">
        <f t="shared" si="1171"/>
        <v>AV$19</v>
      </c>
      <c r="AW966" s="190" t="str">
        <f t="shared" si="1171"/>
        <v>AW$19</v>
      </c>
      <c r="AX966" s="190" t="str">
        <f t="shared" si="1171"/>
        <v>AX$19</v>
      </c>
      <c r="AY966" s="190" t="str">
        <f t="shared" si="1171"/>
        <v>AY$19</v>
      </c>
      <c r="AZ966" s="190" t="str">
        <f t="shared" si="1171"/>
        <v>AZ$19</v>
      </c>
      <c r="BA966" s="190" t="str">
        <f t="shared" si="1171"/>
        <v>BA$19</v>
      </c>
      <c r="BB966" s="190" t="str">
        <f t="shared" si="1171"/>
        <v>BB$19</v>
      </c>
      <c r="BC966" s="190" t="str">
        <f t="shared" si="1171"/>
        <v>BC$19</v>
      </c>
      <c r="BD966" s="190" t="str">
        <f t="shared" si="1171"/>
        <v>BD$19</v>
      </c>
      <c r="BE966" s="190" t="str">
        <f t="shared" si="1171"/>
        <v>BE$19</v>
      </c>
      <c r="BF966" s="190" t="str">
        <f t="shared" si="1171"/>
        <v>BF$19</v>
      </c>
      <c r="BG966" s="190" t="str">
        <f t="shared" si="1171"/>
        <v>BG$19</v>
      </c>
      <c r="BH966" s="190" t="str">
        <f t="shared" si="1171"/>
        <v>BH$19</v>
      </c>
      <c r="BI966" s="190" t="str">
        <f t="shared" si="1171"/>
        <v>BI$19</v>
      </c>
      <c r="BJ966" s="190" t="str">
        <f t="shared" si="1171"/>
        <v>BJ$19</v>
      </c>
      <c r="BK966" s="190" t="str">
        <f t="shared" si="1171"/>
        <v>BK$19</v>
      </c>
      <c r="BL966" s="190" t="str">
        <f t="shared" si="1171"/>
        <v>BL$19</v>
      </c>
      <c r="BM966" s="190" t="str">
        <f t="shared" si="1171"/>
        <v>BM$19</v>
      </c>
      <c r="BN966" s="190" t="str">
        <f t="shared" si="1171"/>
        <v>BN$19</v>
      </c>
      <c r="BO966" s="190" t="str">
        <f t="shared" si="1171"/>
        <v>BO$19</v>
      </c>
      <c r="BP966" s="190" t="str">
        <f t="shared" si="1171"/>
        <v>BP$19</v>
      </c>
      <c r="BQ966" s="190" t="str">
        <f t="shared" si="1171"/>
        <v>BQ$19</v>
      </c>
      <c r="BR966" s="190" t="str">
        <f t="shared" si="1171"/>
        <v>BR$19</v>
      </c>
      <c r="BS966" s="190" t="str">
        <f t="shared" si="1171"/>
        <v>BS$19</v>
      </c>
      <c r="BT966" s="190" t="str">
        <f t="shared" si="1171"/>
        <v>BT$19</v>
      </c>
      <c r="BU966" s="190" t="str">
        <f t="shared" si="1171"/>
        <v>BU$19</v>
      </c>
      <c r="BV966" s="190" t="str">
        <f t="shared" si="1171"/>
        <v>BV$19</v>
      </c>
      <c r="BW966" s="190" t="str">
        <f t="shared" si="1171"/>
        <v>BW$19</v>
      </c>
      <c r="BX966" s="190" t="str">
        <f t="shared" si="1171"/>
        <v>BX$19</v>
      </c>
      <c r="BY966" s="190" t="str">
        <f t="shared" si="1171"/>
        <v>BY$19</v>
      </c>
      <c r="BZ966" s="190" t="str">
        <f t="shared" si="1171"/>
        <v>BZ$19</v>
      </c>
      <c r="CA966" s="190" t="str">
        <f t="shared" si="1171"/>
        <v>CA$19</v>
      </c>
      <c r="CB966" s="190" t="str">
        <f t="shared" si="1171"/>
        <v>CB$19</v>
      </c>
      <c r="CC966" s="190" t="str">
        <f t="shared" si="1171"/>
        <v>CC$19</v>
      </c>
      <c r="CD966" s="190" t="str">
        <f t="shared" si="1171"/>
        <v>CD$19</v>
      </c>
      <c r="CE966" s="190" t="str">
        <f t="shared" ref="CE966:CL966" si="1172">CE$23</f>
        <v>CE$19</v>
      </c>
      <c r="CF966" s="190" t="str">
        <f t="shared" si="1172"/>
        <v>CF$19</v>
      </c>
      <c r="CG966" s="190" t="str">
        <f t="shared" si="1172"/>
        <v>CG$19</v>
      </c>
      <c r="CH966" s="190" t="str">
        <f t="shared" si="1172"/>
        <v>CH$19</v>
      </c>
      <c r="CI966" s="190" t="str">
        <f t="shared" si="1172"/>
        <v>CI$19</v>
      </c>
      <c r="CJ966" s="190" t="str">
        <f t="shared" si="1172"/>
        <v>CJ$19</v>
      </c>
      <c r="CK966" s="190" t="str">
        <f t="shared" si="1172"/>
        <v>CK$19</v>
      </c>
      <c r="CL966" s="190" t="str">
        <f t="shared" si="1172"/>
        <v>CL$19</v>
      </c>
      <c r="CN966" s="201"/>
      <c r="CO966" s="190" t="str">
        <f t="shared" ref="CO966:DL966" si="1173">CO$23</f>
        <v>CO$19</v>
      </c>
      <c r="CP966" s="190" t="str">
        <f t="shared" si="1173"/>
        <v>CP$19</v>
      </c>
      <c r="CQ966" s="190" t="str">
        <f t="shared" si="1173"/>
        <v>CQ$19</v>
      </c>
      <c r="CR966" s="190" t="str">
        <f t="shared" si="1173"/>
        <v>CR$19</v>
      </c>
      <c r="CS966" s="190" t="str">
        <f t="shared" si="1173"/>
        <v>CS$19</v>
      </c>
      <c r="CT966" s="190" t="str">
        <f t="shared" si="1173"/>
        <v>CT$19</v>
      </c>
      <c r="CU966" s="190" t="str">
        <f t="shared" si="1173"/>
        <v>CU$19</v>
      </c>
      <c r="CV966" s="190" t="str">
        <f t="shared" si="1173"/>
        <v>CV$19</v>
      </c>
      <c r="CW966" s="190" t="str">
        <f t="shared" si="1173"/>
        <v>CW$19</v>
      </c>
      <c r="CX966" s="190" t="str">
        <f t="shared" si="1173"/>
        <v>CX$19</v>
      </c>
      <c r="CY966" s="190" t="str">
        <f t="shared" si="1173"/>
        <v>CY$19</v>
      </c>
      <c r="CZ966" s="190" t="str">
        <f t="shared" si="1173"/>
        <v>CZ$19</v>
      </c>
      <c r="DA966" s="190" t="str">
        <f t="shared" si="1173"/>
        <v>DA$19</v>
      </c>
      <c r="DB966" s="190" t="str">
        <f t="shared" si="1173"/>
        <v>DB$19</v>
      </c>
      <c r="DC966" s="190" t="str">
        <f t="shared" si="1173"/>
        <v>DC$19</v>
      </c>
      <c r="DD966" s="190" t="str">
        <f t="shared" si="1173"/>
        <v>DD$19</v>
      </c>
      <c r="DE966" s="190" t="str">
        <f t="shared" si="1173"/>
        <v>DE$19</v>
      </c>
      <c r="DF966" s="190" t="str">
        <f t="shared" si="1173"/>
        <v>DF$19</v>
      </c>
      <c r="DG966" s="190" t="str">
        <f t="shared" si="1173"/>
        <v>DG$19</v>
      </c>
      <c r="DH966" s="190" t="str">
        <f t="shared" si="1173"/>
        <v>DH$19</v>
      </c>
      <c r="DI966" s="190" t="str">
        <f t="shared" si="1173"/>
        <v>DI$19</v>
      </c>
      <c r="DJ966" s="190" t="str">
        <f t="shared" si="1173"/>
        <v>DJ$19</v>
      </c>
      <c r="DK966" s="190" t="str">
        <f t="shared" si="1173"/>
        <v>DK$19</v>
      </c>
      <c r="DL966" s="190" t="str">
        <f t="shared" si="1173"/>
        <v>DL$19</v>
      </c>
    </row>
    <row r="967" spans="1:116" x14ac:dyDescent="0.4">
      <c r="A967" s="31" t="s">
        <v>218</v>
      </c>
      <c r="B967" s="31" t="s">
        <v>81</v>
      </c>
      <c r="C967" s="31"/>
      <c r="D967" t="s">
        <v>843</v>
      </c>
      <c r="E967" s="8" t="str">
        <f t="shared" ref="E967:E975" si="1174">ROW()&amp;" "&amp;D967</f>
        <v>967 DCSALESQUOTA-S</v>
      </c>
      <c r="F967" t="s">
        <v>851</v>
      </c>
      <c r="G967" s="66" t="s">
        <v>850</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s="374" customFormat="1" x14ac:dyDescent="0.4">
      <c r="A968" s="373"/>
      <c r="B968" t="str">
        <f t="shared" ref="B968:B970" si="1175">E968</f>
        <v>968 DCSALESQUOTA-S</v>
      </c>
      <c r="C968" s="373"/>
      <c r="D968" t="s">
        <v>843</v>
      </c>
      <c r="E968" s="8" t="str">
        <f t="shared" si="1174"/>
        <v>968 DCSALESQUOTA-S</v>
      </c>
      <c r="G968" s="375" t="s">
        <v>847</v>
      </c>
      <c r="H968" s="373"/>
      <c r="I968" s="376"/>
      <c r="J968" s="376"/>
      <c r="K968" s="373"/>
      <c r="L968" s="373"/>
      <c r="M968" s="373"/>
      <c r="N968" s="373"/>
      <c r="O968" s="373"/>
      <c r="P968" s="373"/>
      <c r="R968" s="377"/>
      <c r="S968" s="379" cm="1">
        <f t="array" aca="1" ref="S968" ca="1">+INDIRECT(S961)*12</f>
        <v>120000</v>
      </c>
      <c r="T968" s="379" cm="1">
        <f t="array" aca="1" ref="T968" ca="1">+INDIRECT(T961)*12</f>
        <v>120000</v>
      </c>
      <c r="U968" s="379" cm="1">
        <f t="array" aca="1" ref="U968" ca="1">+INDIRECT(U961)*12</f>
        <v>120000</v>
      </c>
      <c r="V968" s="379" cm="1">
        <f t="array" aca="1" ref="V968" ca="1">+INDIRECT(V961)*12</f>
        <v>120000</v>
      </c>
      <c r="W968" s="379" cm="1">
        <f t="array" aca="1" ref="W968" ca="1">+INDIRECT(W961)*12</f>
        <v>120000</v>
      </c>
      <c r="X968" s="379" cm="1">
        <f t="array" aca="1" ref="X968" ca="1">+INDIRECT(X961)*12</f>
        <v>120000</v>
      </c>
      <c r="Y968" s="379" cm="1">
        <f t="array" aca="1" ref="Y968" ca="1">+INDIRECT(Y961)*12</f>
        <v>120000</v>
      </c>
      <c r="Z968" s="379" cm="1">
        <f t="array" aca="1" ref="Z968" ca="1">+INDIRECT(Z961)*12</f>
        <v>120000</v>
      </c>
      <c r="AA968" s="379" cm="1">
        <f t="array" aca="1" ref="AA968" ca="1">+INDIRECT(AA961)*12</f>
        <v>120000</v>
      </c>
      <c r="AB968" s="379" cm="1">
        <f t="array" aca="1" ref="AB968" ca="1">+INDIRECT(AB961)*12</f>
        <v>120000</v>
      </c>
      <c r="AC968" s="379" cm="1">
        <f t="array" aca="1" ref="AC968" ca="1">+INDIRECT(AC961)*12</f>
        <v>120000</v>
      </c>
      <c r="AD968" s="379" cm="1">
        <f t="array" aca="1" ref="AD968" ca="1">+INDIRECT(AD961)*12</f>
        <v>120000</v>
      </c>
      <c r="AE968" s="379" cm="1">
        <f t="array" aca="1" ref="AE968" ca="1">+INDIRECT(AE961)*12</f>
        <v>120000</v>
      </c>
      <c r="AF968" s="379" cm="1">
        <f t="array" aca="1" ref="AF968" ca="1">+INDIRECT(AF961)*12</f>
        <v>120000</v>
      </c>
      <c r="AG968" s="379" cm="1">
        <f t="array" aca="1" ref="AG968" ca="1">+INDIRECT(AG961)*12</f>
        <v>120000</v>
      </c>
      <c r="AH968" s="379" cm="1">
        <f t="array" aca="1" ref="AH968" ca="1">+INDIRECT(AH961)*12</f>
        <v>120000</v>
      </c>
      <c r="AI968" s="379" cm="1">
        <f t="array" aca="1" ref="AI968" ca="1">+INDIRECT(AI961)*12</f>
        <v>120000</v>
      </c>
      <c r="AJ968" s="379" cm="1">
        <f t="array" aca="1" ref="AJ968" ca="1">+INDIRECT(AJ961)*12</f>
        <v>120000</v>
      </c>
      <c r="AK968" s="379" cm="1">
        <f t="array" aca="1" ref="AK968" ca="1">+INDIRECT(AK961)*12</f>
        <v>120000</v>
      </c>
      <c r="AL968" s="379" cm="1">
        <f t="array" aca="1" ref="AL968" ca="1">+INDIRECT(AL961)*12</f>
        <v>120000</v>
      </c>
      <c r="AM968" s="379" cm="1">
        <f t="array" aca="1" ref="AM968" ca="1">+INDIRECT(AM961)*12</f>
        <v>120000</v>
      </c>
      <c r="AN968" s="379" cm="1">
        <f t="array" aca="1" ref="AN968" ca="1">+INDIRECT(AN961)*12</f>
        <v>120000</v>
      </c>
      <c r="AO968" s="379" cm="1">
        <f t="array" aca="1" ref="AO968" ca="1">+INDIRECT(AO961)*12</f>
        <v>120000</v>
      </c>
      <c r="AP968" s="379" cm="1">
        <f t="array" aca="1" ref="AP968" ca="1">+INDIRECT(AP961)*12</f>
        <v>120000</v>
      </c>
      <c r="AQ968" s="379" cm="1">
        <f t="array" aca="1" ref="AQ968" ca="1">+INDIRECT(AQ961)*12</f>
        <v>120000</v>
      </c>
      <c r="AR968" s="379" cm="1">
        <f t="array" aca="1" ref="AR968" ca="1">+INDIRECT(AR961)*12</f>
        <v>120000</v>
      </c>
      <c r="AS968" s="379" cm="1">
        <f t="array" aca="1" ref="AS968" ca="1">+INDIRECT(AS961)*12</f>
        <v>120000</v>
      </c>
      <c r="AT968" s="379" cm="1">
        <f t="array" aca="1" ref="AT968" ca="1">+INDIRECT(AT961)*12</f>
        <v>120000</v>
      </c>
      <c r="AU968" s="379" cm="1">
        <f t="array" aca="1" ref="AU968" ca="1">+INDIRECT(AU961)*12</f>
        <v>120000</v>
      </c>
      <c r="AV968" s="379" cm="1">
        <f t="array" aca="1" ref="AV968" ca="1">+INDIRECT(AV961)*12</f>
        <v>120000</v>
      </c>
      <c r="AW968" s="379" cm="1">
        <f t="array" aca="1" ref="AW968" ca="1">+INDIRECT(AW961)*12</f>
        <v>120000</v>
      </c>
      <c r="AX968" s="379" cm="1">
        <f t="array" aca="1" ref="AX968" ca="1">+INDIRECT(AX961)*12</f>
        <v>120000</v>
      </c>
      <c r="AY968" s="379" cm="1">
        <f t="array" aca="1" ref="AY968" ca="1">+INDIRECT(AY961)*12</f>
        <v>120000</v>
      </c>
      <c r="AZ968" s="379" cm="1">
        <f t="array" aca="1" ref="AZ968" ca="1">+INDIRECT(AZ961)*12</f>
        <v>120000</v>
      </c>
      <c r="BA968" s="379" cm="1">
        <f t="array" aca="1" ref="BA968" ca="1">+INDIRECT(BA961)*12</f>
        <v>120000</v>
      </c>
      <c r="BB968" s="379" cm="1">
        <f t="array" aca="1" ref="BB968" ca="1">+INDIRECT(BB961)*12</f>
        <v>120000</v>
      </c>
      <c r="BC968" s="379" cm="1">
        <f t="array" aca="1" ref="BC968" ca="1">+INDIRECT(BC961)*12</f>
        <v>120000</v>
      </c>
      <c r="BD968" s="379" cm="1">
        <f t="array" aca="1" ref="BD968" ca="1">+INDIRECT(BD961)*12</f>
        <v>120000</v>
      </c>
      <c r="BE968" s="379" cm="1">
        <f t="array" aca="1" ref="BE968" ca="1">+INDIRECT(BE961)*12</f>
        <v>120000</v>
      </c>
      <c r="BF968" s="379" cm="1">
        <f t="array" aca="1" ref="BF968" ca="1">+INDIRECT(BF961)*12</f>
        <v>120000</v>
      </c>
      <c r="BG968" s="379" cm="1">
        <f t="array" aca="1" ref="BG968" ca="1">+INDIRECT(BG961)*12</f>
        <v>120000</v>
      </c>
      <c r="BH968" s="379" cm="1">
        <f t="array" aca="1" ref="BH968" ca="1">+INDIRECT(BH961)*12</f>
        <v>120000</v>
      </c>
      <c r="BI968" s="379" cm="1">
        <f t="array" aca="1" ref="BI968" ca="1">+INDIRECT(BI961)*12</f>
        <v>120000</v>
      </c>
      <c r="BJ968" s="379" cm="1">
        <f t="array" aca="1" ref="BJ968" ca="1">+INDIRECT(BJ961)*12</f>
        <v>120000</v>
      </c>
      <c r="BK968" s="379" cm="1">
        <f t="array" aca="1" ref="BK968" ca="1">+INDIRECT(BK961)*12</f>
        <v>120000</v>
      </c>
      <c r="BL968" s="379" cm="1">
        <f t="array" aca="1" ref="BL968" ca="1">+INDIRECT(BL961)*12</f>
        <v>120000</v>
      </c>
      <c r="BM968" s="379" cm="1">
        <f t="array" aca="1" ref="BM968" ca="1">+INDIRECT(BM961)*12</f>
        <v>120000</v>
      </c>
      <c r="BN968" s="379" cm="1">
        <f t="array" aca="1" ref="BN968" ca="1">+INDIRECT(BN961)*12</f>
        <v>120000</v>
      </c>
      <c r="BO968" s="379" cm="1">
        <f t="array" aca="1" ref="BO968" ca="1">+INDIRECT(BO961)*12</f>
        <v>120000</v>
      </c>
      <c r="BP968" s="379" cm="1">
        <f t="array" aca="1" ref="BP968" ca="1">+INDIRECT(BP961)*12</f>
        <v>120000</v>
      </c>
      <c r="BQ968" s="379" cm="1">
        <f t="array" aca="1" ref="BQ968" ca="1">+INDIRECT(BQ961)*12</f>
        <v>120000</v>
      </c>
      <c r="BR968" s="379" cm="1">
        <f t="array" aca="1" ref="BR968" ca="1">+INDIRECT(BR961)*12</f>
        <v>120000</v>
      </c>
      <c r="BS968" s="379" cm="1">
        <f t="array" aca="1" ref="BS968" ca="1">+INDIRECT(BS961)*12</f>
        <v>120000</v>
      </c>
      <c r="BT968" s="379" cm="1">
        <f t="array" aca="1" ref="BT968" ca="1">+INDIRECT(BT961)*12</f>
        <v>120000</v>
      </c>
      <c r="BU968" s="379" cm="1">
        <f t="array" aca="1" ref="BU968" ca="1">+INDIRECT(BU961)*12</f>
        <v>120000</v>
      </c>
      <c r="BV968" s="379" cm="1">
        <f t="array" aca="1" ref="BV968" ca="1">+INDIRECT(BV961)*12</f>
        <v>120000</v>
      </c>
      <c r="BW968" s="379" cm="1">
        <f t="array" aca="1" ref="BW968" ca="1">+INDIRECT(BW961)*12</f>
        <v>120000</v>
      </c>
      <c r="BX968" s="379" cm="1">
        <f t="array" aca="1" ref="BX968" ca="1">+INDIRECT(BX961)*12</f>
        <v>120000</v>
      </c>
      <c r="BY968" s="379" cm="1">
        <f t="array" aca="1" ref="BY968" ca="1">+INDIRECT(BY961)*12</f>
        <v>120000</v>
      </c>
      <c r="BZ968" s="379" cm="1">
        <f t="array" aca="1" ref="BZ968" ca="1">+INDIRECT(BZ961)*12</f>
        <v>120000</v>
      </c>
      <c r="CA968" s="379" cm="1">
        <f t="array" aca="1" ref="CA968" ca="1">+INDIRECT(CA961)*12</f>
        <v>120000</v>
      </c>
      <c r="CB968" s="379" cm="1">
        <f t="array" aca="1" ref="CB968" ca="1">+INDIRECT(CB961)*12</f>
        <v>120000</v>
      </c>
      <c r="CC968" s="379" cm="1">
        <f t="array" aca="1" ref="CC968" ca="1">+INDIRECT(CC961)*12</f>
        <v>120000</v>
      </c>
      <c r="CD968" s="379" cm="1">
        <f t="array" aca="1" ref="CD968" ca="1">+INDIRECT(CD961)*12</f>
        <v>120000</v>
      </c>
      <c r="CE968" s="379" cm="1">
        <f t="array" aca="1" ref="CE968" ca="1">+INDIRECT(CE961)*12</f>
        <v>120000</v>
      </c>
      <c r="CF968" s="379" cm="1">
        <f t="array" aca="1" ref="CF968" ca="1">+INDIRECT(CF961)*12</f>
        <v>120000</v>
      </c>
      <c r="CG968" s="379" cm="1">
        <f t="array" aca="1" ref="CG968" ca="1">+INDIRECT(CG961)*12</f>
        <v>120000</v>
      </c>
      <c r="CH968" s="379" cm="1">
        <f t="array" aca="1" ref="CH968" ca="1">+INDIRECT(CH961)*12</f>
        <v>120000</v>
      </c>
      <c r="CI968" s="379" cm="1">
        <f t="array" aca="1" ref="CI968" ca="1">+INDIRECT(CI961)*12</f>
        <v>120000</v>
      </c>
      <c r="CJ968" s="379" cm="1">
        <f t="array" aca="1" ref="CJ968" ca="1">+INDIRECT(CJ961)*12</f>
        <v>120000</v>
      </c>
      <c r="CK968" s="379" cm="1">
        <f t="array" aca="1" ref="CK968" ca="1">+INDIRECT(CK961)*12</f>
        <v>120000</v>
      </c>
      <c r="CL968" s="379" cm="1">
        <f t="array" aca="1" ref="CL968" ca="1">+INDIRECT(CL961)*12</f>
        <v>120000</v>
      </c>
      <c r="CM968" s="379" t="e" cm="1">
        <f t="array" aca="1" ref="CM968" ca="1">+INDIRECT(CM961)*12</f>
        <v>#REF!</v>
      </c>
      <c r="CN968" s="379" t="e" cm="1">
        <f t="array" aca="1" ref="CN968" ca="1">+INDIRECT(CN961)*12</f>
        <v>#REF!</v>
      </c>
      <c r="CO968" s="379" cm="1">
        <f t="array" aca="1" ref="CO968" ca="1">+INDIRECT(CO961)*12</f>
        <v>120000</v>
      </c>
      <c r="CP968" s="379" cm="1">
        <f t="array" aca="1" ref="CP968" ca="1">+INDIRECT(CP961)*12</f>
        <v>120000</v>
      </c>
      <c r="CQ968" s="379" cm="1">
        <f t="array" aca="1" ref="CQ968" ca="1">+INDIRECT(CQ961)*12</f>
        <v>120000</v>
      </c>
      <c r="CR968" s="379" cm="1">
        <f t="array" aca="1" ref="CR968" ca="1">+INDIRECT(CR961)*12</f>
        <v>120000</v>
      </c>
      <c r="CS968" s="379" cm="1">
        <f t="array" aca="1" ref="CS968" ca="1">+INDIRECT(CS961)*12</f>
        <v>120000</v>
      </c>
      <c r="CT968" s="379" cm="1">
        <f t="array" aca="1" ref="CT968" ca="1">+INDIRECT(CT961)*12</f>
        <v>120000</v>
      </c>
      <c r="CU968" s="379" cm="1">
        <f t="array" aca="1" ref="CU968" ca="1">+INDIRECT(CU961)*12</f>
        <v>120000</v>
      </c>
      <c r="CV968" s="379" cm="1">
        <f t="array" aca="1" ref="CV968" ca="1">+INDIRECT(CV961)*12</f>
        <v>120000</v>
      </c>
      <c r="CW968" s="379" cm="1">
        <f t="array" aca="1" ref="CW968" ca="1">+INDIRECT(CW961)*12</f>
        <v>120000</v>
      </c>
      <c r="CX968" s="379" cm="1">
        <f t="array" aca="1" ref="CX968" ca="1">+INDIRECT(CX961)*12</f>
        <v>120000</v>
      </c>
      <c r="CY968" s="379" cm="1">
        <f t="array" aca="1" ref="CY968" ca="1">+INDIRECT(CY961)*12</f>
        <v>120000</v>
      </c>
      <c r="CZ968" s="379" cm="1">
        <f t="array" aca="1" ref="CZ968" ca="1">+INDIRECT(CZ961)*12</f>
        <v>120000</v>
      </c>
      <c r="DA968" s="379" cm="1">
        <f t="array" aca="1" ref="DA968" ca="1">+INDIRECT(DA961)*12</f>
        <v>120000</v>
      </c>
      <c r="DB968" s="379" cm="1">
        <f t="array" aca="1" ref="DB968" ca="1">+INDIRECT(DB961)*12</f>
        <v>120000</v>
      </c>
      <c r="DC968" s="379" cm="1">
        <f t="array" aca="1" ref="DC968" ca="1">+INDIRECT(DC961)*12</f>
        <v>120000</v>
      </c>
      <c r="DD968" s="379" cm="1">
        <f t="array" aca="1" ref="DD968" ca="1">+INDIRECT(DD961)*12</f>
        <v>120000</v>
      </c>
      <c r="DE968" s="379" cm="1">
        <f t="array" aca="1" ref="DE968" ca="1">+INDIRECT(DE961)*12</f>
        <v>120000</v>
      </c>
      <c r="DF968" s="379" cm="1">
        <f t="array" aca="1" ref="DF968" ca="1">+INDIRECT(DF961)*12</f>
        <v>120000</v>
      </c>
      <c r="DG968" s="379" cm="1">
        <f t="array" aca="1" ref="DG968" ca="1">+INDIRECT(DG961)*12</f>
        <v>120000</v>
      </c>
      <c r="DH968" s="379" cm="1">
        <f t="array" aca="1" ref="DH968" ca="1">+INDIRECT(DH961)*12</f>
        <v>120000</v>
      </c>
      <c r="DI968" s="379" cm="1">
        <f t="array" aca="1" ref="DI968" ca="1">+INDIRECT(DI961)*12</f>
        <v>120000</v>
      </c>
      <c r="DJ968" s="379" cm="1">
        <f t="array" aca="1" ref="DJ968" ca="1">+INDIRECT(DJ961)*12</f>
        <v>120000</v>
      </c>
      <c r="DK968" s="379" cm="1">
        <f t="array" aca="1" ref="DK968" ca="1">+INDIRECT(DK961)*12</f>
        <v>120000</v>
      </c>
      <c r="DL968" s="379" cm="1">
        <f t="array" aca="1" ref="DL968" ca="1">+INDIRECT(DL961)*12</f>
        <v>120000</v>
      </c>
    </row>
    <row r="969" spans="1:116" s="374" customFormat="1" x14ac:dyDescent="0.4">
      <c r="A969" s="373"/>
      <c r="B969" t="str">
        <f t="shared" si="1175"/>
        <v>969 DCSALESQUOTA-S</v>
      </c>
      <c r="C969" s="373"/>
      <c r="D969" t="s">
        <v>843</v>
      </c>
      <c r="E969" s="8" t="str">
        <f t="shared" si="1174"/>
        <v>969 DCSALESQUOTA-S</v>
      </c>
      <c r="G969" s="377"/>
      <c r="H969" s="373"/>
      <c r="I969" s="376"/>
      <c r="J969" s="376"/>
      <c r="K969" s="373"/>
      <c r="L969" s="373"/>
      <c r="M969" s="373"/>
      <c r="N969" s="373"/>
      <c r="O969" s="373"/>
      <c r="P969" s="373"/>
      <c r="R969" s="377"/>
      <c r="S969" s="378"/>
      <c r="T969" s="378"/>
      <c r="U969" s="378"/>
      <c r="V969" s="378"/>
      <c r="W969" s="378"/>
      <c r="X969" s="378"/>
      <c r="Y969" s="378"/>
      <c r="Z969" s="378"/>
      <c r="AA969" s="378"/>
      <c r="AB969" s="378"/>
      <c r="AC969" s="378"/>
      <c r="AD969" s="378"/>
      <c r="AE969" s="378"/>
      <c r="AF969" s="378"/>
      <c r="AG969" s="378"/>
      <c r="AH969" s="378"/>
      <c r="AI969" s="378"/>
      <c r="AJ969" s="378"/>
      <c r="AK969" s="378"/>
      <c r="AL969" s="378"/>
      <c r="AM969" s="378"/>
      <c r="AN969" s="378"/>
      <c r="AO969" s="378"/>
      <c r="AP969" s="378"/>
      <c r="AQ969" s="378"/>
      <c r="AR969" s="378"/>
      <c r="AS969" s="378"/>
      <c r="AT969" s="378"/>
      <c r="AU969" s="378"/>
      <c r="AV969" s="378"/>
      <c r="AW969" s="378"/>
      <c r="AX969" s="378"/>
      <c r="AY969" s="378"/>
      <c r="AZ969" s="378"/>
      <c r="BA969" s="378"/>
      <c r="BB969" s="378"/>
      <c r="BC969" s="378"/>
      <c r="BD969" s="378"/>
      <c r="BE969" s="378"/>
      <c r="BF969" s="378"/>
      <c r="BG969" s="378"/>
      <c r="BH969" s="378"/>
      <c r="BI969" s="378"/>
      <c r="BJ969" s="378"/>
      <c r="BK969" s="378"/>
      <c r="BL969" s="378"/>
      <c r="BM969" s="378"/>
      <c r="BN969" s="378"/>
      <c r="BO969" s="378"/>
      <c r="BP969" s="378"/>
      <c r="BQ969" s="378"/>
      <c r="BR969" s="378"/>
      <c r="BS969" s="378"/>
      <c r="BT969" s="378"/>
      <c r="BU969" s="378"/>
      <c r="BV969" s="378"/>
      <c r="BW969" s="378"/>
      <c r="BX969" s="378"/>
      <c r="BY969" s="378"/>
      <c r="BZ969" s="378"/>
      <c r="CA969" s="378"/>
      <c r="CB969" s="378"/>
      <c r="CC969" s="378"/>
      <c r="CD969" s="378"/>
      <c r="CE969" s="378"/>
      <c r="CF969" s="378"/>
      <c r="CG969" s="378"/>
      <c r="CH969" s="378"/>
      <c r="CI969" s="378"/>
      <c r="CJ969" s="378"/>
      <c r="CK969" s="378"/>
      <c r="CL969" s="378"/>
      <c r="CN969" s="376"/>
      <c r="CO969" s="378"/>
      <c r="CP969" s="378"/>
      <c r="CQ969" s="378"/>
      <c r="CR969" s="378"/>
      <c r="CS969" s="378"/>
      <c r="CT969" s="378"/>
      <c r="CU969" s="378"/>
      <c r="CV969" s="378"/>
      <c r="CW969" s="378"/>
      <c r="CX969" s="378"/>
      <c r="CY969" s="378"/>
      <c r="CZ969" s="378"/>
      <c r="DA969" s="378"/>
      <c r="DB969" s="378"/>
      <c r="DC969" s="378"/>
      <c r="DD969" s="378"/>
      <c r="DE969" s="378"/>
      <c r="DF969" s="378"/>
      <c r="DG969" s="378"/>
      <c r="DH969" s="378"/>
      <c r="DI969" s="378"/>
      <c r="DJ969" s="378"/>
      <c r="DK969" s="378"/>
      <c r="DL969" s="378"/>
    </row>
    <row r="970" spans="1:116" x14ac:dyDescent="0.4">
      <c r="A970" s="31"/>
      <c r="B970" t="str">
        <f t="shared" si="1175"/>
        <v>970 DCSALESQUOTA-S</v>
      </c>
      <c r="C970" s="31"/>
      <c r="D970" t="s">
        <v>843</v>
      </c>
      <c r="E970" s="8" t="str">
        <f t="shared" si="1174"/>
        <v>970 DCSALESQUOTA-S</v>
      </c>
      <c r="G970" s="95" t="str">
        <f>G976&amp;":"</f>
        <v>SALESQUOTA Direct Cost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843</v>
      </c>
      <c r="E971" s="8" t="str">
        <f t="shared" si="1174"/>
        <v>971 DCSALESQUOTA-S</v>
      </c>
      <c r="G971" s="145" t="s">
        <v>844</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B972" t="str">
        <f t="shared" ref="B972:B975" si="1176">E972</f>
        <v>972 DCSALESQUOTA-S</v>
      </c>
      <c r="D972" t="s">
        <v>843</v>
      </c>
      <c r="E972" s="8" t="str">
        <f t="shared" si="1174"/>
        <v>972 DCSALESQUOTA-S</v>
      </c>
      <c r="G972" s="145" t="s">
        <v>845</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72"/>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B973" t="str">
        <f t="shared" si="1176"/>
        <v>973 DCSALESQUOTA-S</v>
      </c>
      <c r="D973" t="s">
        <v>843</v>
      </c>
      <c r="E973" s="8" t="str">
        <f t="shared" si="1174"/>
        <v>973 DCSALESQUOTA-S</v>
      </c>
      <c r="G973" s="145" t="s">
        <v>846</v>
      </c>
      <c r="H973" s="12"/>
      <c r="I973" s="60"/>
      <c r="J973" s="60"/>
      <c r="K973" s="380">
        <f>+K971*K972</f>
        <v>640000</v>
      </c>
      <c r="L973" s="380">
        <f t="shared" ref="L973:P973" si="1177">+L971*L972</f>
        <v>640000</v>
      </c>
      <c r="M973" s="380">
        <f t="shared" si="1177"/>
        <v>640000</v>
      </c>
      <c r="N973" s="380">
        <f t="shared" si="1177"/>
        <v>640000</v>
      </c>
      <c r="O973" s="380">
        <f t="shared" si="1177"/>
        <v>640000</v>
      </c>
      <c r="P973" s="380">
        <f t="shared" si="1177"/>
        <v>640000</v>
      </c>
      <c r="R973" s="19"/>
      <c r="S973" s="147">
        <f>+S971*S972</f>
        <v>640000</v>
      </c>
      <c r="T973" s="147">
        <f t="shared" ref="T973:CE973" si="1178">+T971*T972</f>
        <v>640000</v>
      </c>
      <c r="U973" s="147">
        <f t="shared" si="1178"/>
        <v>640000</v>
      </c>
      <c r="V973" s="147">
        <f t="shared" si="1178"/>
        <v>640000</v>
      </c>
      <c r="W973" s="147">
        <f t="shared" si="1178"/>
        <v>640000</v>
      </c>
      <c r="X973" s="147">
        <f t="shared" si="1178"/>
        <v>640000</v>
      </c>
      <c r="Y973" s="147">
        <f t="shared" si="1178"/>
        <v>640000</v>
      </c>
      <c r="Z973" s="147">
        <f t="shared" si="1178"/>
        <v>640000</v>
      </c>
      <c r="AA973" s="147">
        <f t="shared" si="1178"/>
        <v>640000</v>
      </c>
      <c r="AB973" s="147">
        <f t="shared" si="1178"/>
        <v>640000</v>
      </c>
      <c r="AC973" s="147">
        <f t="shared" si="1178"/>
        <v>640000</v>
      </c>
      <c r="AD973" s="147">
        <f t="shared" si="1178"/>
        <v>640000</v>
      </c>
      <c r="AE973" s="147">
        <f t="shared" si="1178"/>
        <v>640000</v>
      </c>
      <c r="AF973" s="147">
        <f t="shared" si="1178"/>
        <v>640000</v>
      </c>
      <c r="AG973" s="147">
        <f t="shared" si="1178"/>
        <v>640000</v>
      </c>
      <c r="AH973" s="147">
        <f t="shared" si="1178"/>
        <v>640000</v>
      </c>
      <c r="AI973" s="147">
        <f t="shared" si="1178"/>
        <v>640000</v>
      </c>
      <c r="AJ973" s="147">
        <f t="shared" si="1178"/>
        <v>640000</v>
      </c>
      <c r="AK973" s="147">
        <f t="shared" si="1178"/>
        <v>640000</v>
      </c>
      <c r="AL973" s="147">
        <f t="shared" si="1178"/>
        <v>640000</v>
      </c>
      <c r="AM973" s="147">
        <f t="shared" si="1178"/>
        <v>640000</v>
      </c>
      <c r="AN973" s="147">
        <f t="shared" si="1178"/>
        <v>640000</v>
      </c>
      <c r="AO973" s="147">
        <f t="shared" si="1178"/>
        <v>640000</v>
      </c>
      <c r="AP973" s="147">
        <f t="shared" si="1178"/>
        <v>640000</v>
      </c>
      <c r="AQ973" s="147">
        <f t="shared" si="1178"/>
        <v>640000</v>
      </c>
      <c r="AR973" s="147">
        <f t="shared" si="1178"/>
        <v>640000</v>
      </c>
      <c r="AS973" s="147">
        <f t="shared" si="1178"/>
        <v>640000</v>
      </c>
      <c r="AT973" s="147">
        <f t="shared" si="1178"/>
        <v>640000</v>
      </c>
      <c r="AU973" s="147">
        <f t="shared" si="1178"/>
        <v>640000</v>
      </c>
      <c r="AV973" s="147">
        <f t="shared" si="1178"/>
        <v>640000</v>
      </c>
      <c r="AW973" s="147">
        <f t="shared" si="1178"/>
        <v>640000</v>
      </c>
      <c r="AX973" s="147">
        <f t="shared" si="1178"/>
        <v>640000</v>
      </c>
      <c r="AY973" s="147">
        <f t="shared" si="1178"/>
        <v>640000</v>
      </c>
      <c r="AZ973" s="147">
        <f t="shared" si="1178"/>
        <v>640000</v>
      </c>
      <c r="BA973" s="147">
        <f t="shared" si="1178"/>
        <v>640000</v>
      </c>
      <c r="BB973" s="147">
        <f t="shared" si="1178"/>
        <v>640000</v>
      </c>
      <c r="BC973" s="147">
        <f t="shared" si="1178"/>
        <v>640000</v>
      </c>
      <c r="BD973" s="147">
        <f t="shared" si="1178"/>
        <v>640000</v>
      </c>
      <c r="BE973" s="147">
        <f t="shared" si="1178"/>
        <v>640000</v>
      </c>
      <c r="BF973" s="147">
        <f t="shared" si="1178"/>
        <v>640000</v>
      </c>
      <c r="BG973" s="147">
        <f t="shared" si="1178"/>
        <v>640000</v>
      </c>
      <c r="BH973" s="147">
        <f t="shared" si="1178"/>
        <v>640000</v>
      </c>
      <c r="BI973" s="147">
        <f t="shared" si="1178"/>
        <v>640000</v>
      </c>
      <c r="BJ973" s="147">
        <f t="shared" si="1178"/>
        <v>640000</v>
      </c>
      <c r="BK973" s="147">
        <f t="shared" si="1178"/>
        <v>640000</v>
      </c>
      <c r="BL973" s="147">
        <f t="shared" si="1178"/>
        <v>640000</v>
      </c>
      <c r="BM973" s="147">
        <f t="shared" si="1178"/>
        <v>640000</v>
      </c>
      <c r="BN973" s="147">
        <f t="shared" si="1178"/>
        <v>640000</v>
      </c>
      <c r="BO973" s="147">
        <f t="shared" si="1178"/>
        <v>640000</v>
      </c>
      <c r="BP973" s="147">
        <f t="shared" si="1178"/>
        <v>640000</v>
      </c>
      <c r="BQ973" s="147">
        <f t="shared" si="1178"/>
        <v>640000</v>
      </c>
      <c r="BR973" s="147">
        <f t="shared" si="1178"/>
        <v>640000</v>
      </c>
      <c r="BS973" s="147">
        <f t="shared" si="1178"/>
        <v>640000</v>
      </c>
      <c r="BT973" s="147">
        <f t="shared" si="1178"/>
        <v>640000</v>
      </c>
      <c r="BU973" s="147">
        <f t="shared" si="1178"/>
        <v>640000</v>
      </c>
      <c r="BV973" s="147">
        <f t="shared" si="1178"/>
        <v>640000</v>
      </c>
      <c r="BW973" s="147">
        <f t="shared" si="1178"/>
        <v>640000</v>
      </c>
      <c r="BX973" s="147">
        <f t="shared" si="1178"/>
        <v>640000</v>
      </c>
      <c r="BY973" s="147">
        <f t="shared" si="1178"/>
        <v>640000</v>
      </c>
      <c r="BZ973" s="147">
        <f t="shared" si="1178"/>
        <v>640000</v>
      </c>
      <c r="CA973" s="147">
        <f t="shared" si="1178"/>
        <v>640000</v>
      </c>
      <c r="CB973" s="147">
        <f t="shared" si="1178"/>
        <v>640000</v>
      </c>
      <c r="CC973" s="147">
        <f t="shared" si="1178"/>
        <v>640000</v>
      </c>
      <c r="CD973" s="147">
        <f t="shared" si="1178"/>
        <v>640000</v>
      </c>
      <c r="CE973" s="147">
        <f t="shared" si="1178"/>
        <v>640000</v>
      </c>
      <c r="CF973" s="147">
        <f t="shared" ref="CF973:DL973" si="1179">+CF971*CF972</f>
        <v>640000</v>
      </c>
      <c r="CG973" s="147">
        <f t="shared" si="1179"/>
        <v>640000</v>
      </c>
      <c r="CH973" s="147">
        <f t="shared" si="1179"/>
        <v>640000</v>
      </c>
      <c r="CI973" s="147">
        <f t="shared" si="1179"/>
        <v>640000</v>
      </c>
      <c r="CJ973" s="147">
        <f t="shared" si="1179"/>
        <v>640000</v>
      </c>
      <c r="CK973" s="147">
        <f t="shared" si="1179"/>
        <v>640000</v>
      </c>
      <c r="CL973" s="147">
        <f t="shared" si="1179"/>
        <v>640000</v>
      </c>
      <c r="CM973" s="147">
        <f t="shared" si="1179"/>
        <v>0</v>
      </c>
      <c r="CN973" s="147">
        <f t="shared" si="1179"/>
        <v>0</v>
      </c>
      <c r="CO973" s="147" t="e">
        <f t="shared" si="1179"/>
        <v>#N/A</v>
      </c>
      <c r="CP973" s="147" t="e">
        <f t="shared" si="1179"/>
        <v>#N/A</v>
      </c>
      <c r="CQ973" s="147" t="e">
        <f t="shared" si="1179"/>
        <v>#N/A</v>
      </c>
      <c r="CR973" s="147" t="e">
        <f t="shared" si="1179"/>
        <v>#N/A</v>
      </c>
      <c r="CS973" s="147" t="e">
        <f t="shared" si="1179"/>
        <v>#N/A</v>
      </c>
      <c r="CT973" s="147" t="e">
        <f t="shared" si="1179"/>
        <v>#N/A</v>
      </c>
      <c r="CU973" s="147" t="e">
        <f t="shared" si="1179"/>
        <v>#N/A</v>
      </c>
      <c r="CV973" s="147" t="e">
        <f t="shared" si="1179"/>
        <v>#N/A</v>
      </c>
      <c r="CW973" s="147" t="e">
        <f t="shared" si="1179"/>
        <v>#N/A</v>
      </c>
      <c r="CX973" s="147" t="e">
        <f t="shared" si="1179"/>
        <v>#N/A</v>
      </c>
      <c r="CY973" s="147" t="e">
        <f t="shared" si="1179"/>
        <v>#N/A</v>
      </c>
      <c r="CZ973" s="147" t="e">
        <f t="shared" si="1179"/>
        <v>#N/A</v>
      </c>
      <c r="DA973" s="147" t="e">
        <f t="shared" si="1179"/>
        <v>#N/A</v>
      </c>
      <c r="DB973" s="147" t="e">
        <f t="shared" si="1179"/>
        <v>#N/A</v>
      </c>
      <c r="DC973" s="147" t="e">
        <f t="shared" si="1179"/>
        <v>#N/A</v>
      </c>
      <c r="DD973" s="147" t="e">
        <f t="shared" si="1179"/>
        <v>#N/A</v>
      </c>
      <c r="DE973" s="147" t="e">
        <f t="shared" si="1179"/>
        <v>#N/A</v>
      </c>
      <c r="DF973" s="147" t="e">
        <f t="shared" si="1179"/>
        <v>#N/A</v>
      </c>
      <c r="DG973" s="147" t="e">
        <f t="shared" si="1179"/>
        <v>#N/A</v>
      </c>
      <c r="DH973" s="147" t="e">
        <f t="shared" si="1179"/>
        <v>#N/A</v>
      </c>
      <c r="DI973" s="147" t="e">
        <f t="shared" si="1179"/>
        <v>#N/A</v>
      </c>
      <c r="DJ973" s="147" t="e">
        <f t="shared" si="1179"/>
        <v>#N/A</v>
      </c>
      <c r="DK973" s="147" t="e">
        <f t="shared" si="1179"/>
        <v>#N/A</v>
      </c>
      <c r="DL973" s="147" t="e">
        <f t="shared" si="1179"/>
        <v>#N/A</v>
      </c>
    </row>
    <row r="974" spans="1:116" x14ac:dyDescent="0.4">
      <c r="B974" t="str">
        <f t="shared" si="1176"/>
        <v>974 DCSALESQUOTA-S</v>
      </c>
      <c r="D974" t="s">
        <v>843</v>
      </c>
      <c r="E974" s="8" t="str">
        <f t="shared" si="1174"/>
        <v>974 DCSALESQUOTA-S</v>
      </c>
      <c r="G974" s="145" t="s">
        <v>848</v>
      </c>
      <c r="H974" s="12"/>
      <c r="I974" s="60"/>
      <c r="J974" s="60"/>
      <c r="K974" s="381">
        <f ca="1">SUMIF($4:$4,K$2,974:974)</f>
        <v>1</v>
      </c>
      <c r="L974" s="381">
        <f t="shared" ref="L974:P974" ca="1" si="1180">SUMIF($4:$4,L$2,974:974)</f>
        <v>1</v>
      </c>
      <c r="M974" s="381">
        <f t="shared" ca="1" si="1180"/>
        <v>1</v>
      </c>
      <c r="N974" s="381">
        <f t="shared" ca="1" si="1180"/>
        <v>1</v>
      </c>
      <c r="O974" s="381">
        <f t="shared" ca="1" si="1180"/>
        <v>1</v>
      </c>
      <c r="P974" s="381">
        <f t="shared" ca="1" si="1180"/>
        <v>1</v>
      </c>
      <c r="R974" s="19"/>
      <c r="S974" s="76">
        <f ca="1">+ROUNDUP(S968/S973,0)</f>
        <v>1</v>
      </c>
      <c r="T974" s="76">
        <f t="shared" ref="T974:CE974" ca="1" si="1181">+ROUNDUP(T968/T973,0)</f>
        <v>1</v>
      </c>
      <c r="U974" s="76">
        <f t="shared" ca="1" si="1181"/>
        <v>1</v>
      </c>
      <c r="V974" s="76">
        <f t="shared" ca="1" si="1181"/>
        <v>1</v>
      </c>
      <c r="W974" s="76">
        <f t="shared" ca="1" si="1181"/>
        <v>1</v>
      </c>
      <c r="X974" s="76">
        <f t="shared" ca="1" si="1181"/>
        <v>1</v>
      </c>
      <c r="Y974" s="76">
        <f t="shared" ca="1" si="1181"/>
        <v>1</v>
      </c>
      <c r="Z974" s="76">
        <f t="shared" ca="1" si="1181"/>
        <v>1</v>
      </c>
      <c r="AA974" s="76">
        <f t="shared" ca="1" si="1181"/>
        <v>1</v>
      </c>
      <c r="AB974" s="76">
        <f t="shared" ca="1" si="1181"/>
        <v>1</v>
      </c>
      <c r="AC974" s="76">
        <f t="shared" ca="1" si="1181"/>
        <v>1</v>
      </c>
      <c r="AD974" s="76">
        <f t="shared" ca="1" si="1181"/>
        <v>1</v>
      </c>
      <c r="AE974" s="76">
        <f t="shared" ca="1" si="1181"/>
        <v>1</v>
      </c>
      <c r="AF974" s="76">
        <f t="shared" ca="1" si="1181"/>
        <v>1</v>
      </c>
      <c r="AG974" s="76">
        <f t="shared" ca="1" si="1181"/>
        <v>1</v>
      </c>
      <c r="AH974" s="76">
        <f t="shared" ca="1" si="1181"/>
        <v>1</v>
      </c>
      <c r="AI974" s="76">
        <f t="shared" ca="1" si="1181"/>
        <v>1</v>
      </c>
      <c r="AJ974" s="76">
        <f t="shared" ca="1" si="1181"/>
        <v>1</v>
      </c>
      <c r="AK974" s="76">
        <f t="shared" ca="1" si="1181"/>
        <v>1</v>
      </c>
      <c r="AL974" s="76">
        <f t="shared" ca="1" si="1181"/>
        <v>1</v>
      </c>
      <c r="AM974" s="76">
        <f t="shared" ca="1" si="1181"/>
        <v>1</v>
      </c>
      <c r="AN974" s="76">
        <f t="shared" ca="1" si="1181"/>
        <v>1</v>
      </c>
      <c r="AO974" s="76">
        <f t="shared" ca="1" si="1181"/>
        <v>1</v>
      </c>
      <c r="AP974" s="76">
        <f t="shared" ca="1" si="1181"/>
        <v>1</v>
      </c>
      <c r="AQ974" s="76">
        <f t="shared" ca="1" si="1181"/>
        <v>1</v>
      </c>
      <c r="AR974" s="76">
        <f t="shared" ca="1" si="1181"/>
        <v>1</v>
      </c>
      <c r="AS974" s="76">
        <f t="shared" ca="1" si="1181"/>
        <v>1</v>
      </c>
      <c r="AT974" s="76">
        <f t="shared" ca="1" si="1181"/>
        <v>1</v>
      </c>
      <c r="AU974" s="76">
        <f t="shared" ca="1" si="1181"/>
        <v>1</v>
      </c>
      <c r="AV974" s="76">
        <f t="shared" ca="1" si="1181"/>
        <v>1</v>
      </c>
      <c r="AW974" s="76">
        <f t="shared" ca="1" si="1181"/>
        <v>1</v>
      </c>
      <c r="AX974" s="76">
        <f t="shared" ca="1" si="1181"/>
        <v>1</v>
      </c>
      <c r="AY974" s="76">
        <f t="shared" ca="1" si="1181"/>
        <v>1</v>
      </c>
      <c r="AZ974" s="76">
        <f t="shared" ca="1" si="1181"/>
        <v>1</v>
      </c>
      <c r="BA974" s="76">
        <f t="shared" ca="1" si="1181"/>
        <v>1</v>
      </c>
      <c r="BB974" s="76">
        <f t="shared" ca="1" si="1181"/>
        <v>1</v>
      </c>
      <c r="BC974" s="76">
        <f t="shared" ca="1" si="1181"/>
        <v>1</v>
      </c>
      <c r="BD974" s="76">
        <f t="shared" ca="1" si="1181"/>
        <v>1</v>
      </c>
      <c r="BE974" s="76">
        <f t="shared" ca="1" si="1181"/>
        <v>1</v>
      </c>
      <c r="BF974" s="76">
        <f t="shared" ca="1" si="1181"/>
        <v>1</v>
      </c>
      <c r="BG974" s="76">
        <f t="shared" ca="1" si="1181"/>
        <v>1</v>
      </c>
      <c r="BH974" s="76">
        <f t="shared" ca="1" si="1181"/>
        <v>1</v>
      </c>
      <c r="BI974" s="76">
        <f t="shared" ca="1" si="1181"/>
        <v>1</v>
      </c>
      <c r="BJ974" s="76">
        <f t="shared" ca="1" si="1181"/>
        <v>1</v>
      </c>
      <c r="BK974" s="76">
        <f t="shared" ca="1" si="1181"/>
        <v>1</v>
      </c>
      <c r="BL974" s="76">
        <f t="shared" ca="1" si="1181"/>
        <v>1</v>
      </c>
      <c r="BM974" s="76">
        <f t="shared" ca="1" si="1181"/>
        <v>1</v>
      </c>
      <c r="BN974" s="76">
        <f t="shared" ca="1" si="1181"/>
        <v>1</v>
      </c>
      <c r="BO974" s="76">
        <f t="shared" ca="1" si="1181"/>
        <v>1</v>
      </c>
      <c r="BP974" s="76">
        <f t="shared" ca="1" si="1181"/>
        <v>1</v>
      </c>
      <c r="BQ974" s="76">
        <f t="shared" ca="1" si="1181"/>
        <v>1</v>
      </c>
      <c r="BR974" s="76">
        <f t="shared" ca="1" si="1181"/>
        <v>1</v>
      </c>
      <c r="BS974" s="76">
        <f t="shared" ca="1" si="1181"/>
        <v>1</v>
      </c>
      <c r="BT974" s="76">
        <f t="shared" ca="1" si="1181"/>
        <v>1</v>
      </c>
      <c r="BU974" s="76">
        <f t="shared" ca="1" si="1181"/>
        <v>1</v>
      </c>
      <c r="BV974" s="76">
        <f t="shared" ca="1" si="1181"/>
        <v>1</v>
      </c>
      <c r="BW974" s="76">
        <f t="shared" ca="1" si="1181"/>
        <v>1</v>
      </c>
      <c r="BX974" s="76">
        <f t="shared" ca="1" si="1181"/>
        <v>1</v>
      </c>
      <c r="BY974" s="76">
        <f t="shared" ca="1" si="1181"/>
        <v>1</v>
      </c>
      <c r="BZ974" s="76">
        <f t="shared" ca="1" si="1181"/>
        <v>1</v>
      </c>
      <c r="CA974" s="76">
        <f t="shared" ca="1" si="1181"/>
        <v>1</v>
      </c>
      <c r="CB974" s="76">
        <f t="shared" ca="1" si="1181"/>
        <v>1</v>
      </c>
      <c r="CC974" s="76">
        <f t="shared" ca="1" si="1181"/>
        <v>1</v>
      </c>
      <c r="CD974" s="76">
        <f t="shared" ca="1" si="1181"/>
        <v>1</v>
      </c>
      <c r="CE974" s="76">
        <f t="shared" ca="1" si="1181"/>
        <v>1</v>
      </c>
      <c r="CF974" s="76">
        <f t="shared" ref="CF974:DL974" ca="1" si="1182">+ROUNDUP(CF968/CF973,0)</f>
        <v>1</v>
      </c>
      <c r="CG974" s="76">
        <f t="shared" ca="1" si="1182"/>
        <v>1</v>
      </c>
      <c r="CH974" s="76">
        <f t="shared" ca="1" si="1182"/>
        <v>1</v>
      </c>
      <c r="CI974" s="76">
        <f t="shared" ca="1" si="1182"/>
        <v>1</v>
      </c>
      <c r="CJ974" s="76">
        <f t="shared" ca="1" si="1182"/>
        <v>1</v>
      </c>
      <c r="CK974" s="76">
        <f t="shared" ca="1" si="1182"/>
        <v>1</v>
      </c>
      <c r="CL974" s="76">
        <f t="shared" ca="1" si="1182"/>
        <v>1</v>
      </c>
      <c r="CM974" s="76" t="e">
        <f t="shared" ca="1" si="1182"/>
        <v>#REF!</v>
      </c>
      <c r="CN974" s="76" t="e">
        <f t="shared" ca="1" si="1182"/>
        <v>#REF!</v>
      </c>
      <c r="CO974" s="76" t="e">
        <f t="shared" ca="1" si="1182"/>
        <v>#N/A</v>
      </c>
      <c r="CP974" s="76" t="e">
        <f t="shared" ca="1" si="1182"/>
        <v>#N/A</v>
      </c>
      <c r="CQ974" s="76" t="e">
        <f t="shared" ca="1" si="1182"/>
        <v>#N/A</v>
      </c>
      <c r="CR974" s="76" t="e">
        <f t="shared" ca="1" si="1182"/>
        <v>#N/A</v>
      </c>
      <c r="CS974" s="76" t="e">
        <f t="shared" ca="1" si="1182"/>
        <v>#N/A</v>
      </c>
      <c r="CT974" s="76" t="e">
        <f t="shared" ca="1" si="1182"/>
        <v>#N/A</v>
      </c>
      <c r="CU974" s="76" t="e">
        <f t="shared" ca="1" si="1182"/>
        <v>#N/A</v>
      </c>
      <c r="CV974" s="76" t="e">
        <f t="shared" ca="1" si="1182"/>
        <v>#N/A</v>
      </c>
      <c r="CW974" s="76" t="e">
        <f t="shared" ca="1" si="1182"/>
        <v>#N/A</v>
      </c>
      <c r="CX974" s="76" t="e">
        <f t="shared" ca="1" si="1182"/>
        <v>#N/A</v>
      </c>
      <c r="CY974" s="76" t="e">
        <f t="shared" ca="1" si="1182"/>
        <v>#N/A</v>
      </c>
      <c r="CZ974" s="76" t="e">
        <f t="shared" ca="1" si="1182"/>
        <v>#N/A</v>
      </c>
      <c r="DA974" s="76" t="e">
        <f t="shared" ca="1" si="1182"/>
        <v>#N/A</v>
      </c>
      <c r="DB974" s="76" t="e">
        <f t="shared" ca="1" si="1182"/>
        <v>#N/A</v>
      </c>
      <c r="DC974" s="76" t="e">
        <f t="shared" ca="1" si="1182"/>
        <v>#N/A</v>
      </c>
      <c r="DD974" s="76" t="e">
        <f t="shared" ca="1" si="1182"/>
        <v>#N/A</v>
      </c>
      <c r="DE974" s="76" t="e">
        <f t="shared" ca="1" si="1182"/>
        <v>#N/A</v>
      </c>
      <c r="DF974" s="76" t="e">
        <f t="shared" ca="1" si="1182"/>
        <v>#N/A</v>
      </c>
      <c r="DG974" s="76" t="e">
        <f t="shared" ca="1" si="1182"/>
        <v>#N/A</v>
      </c>
      <c r="DH974" s="76" t="e">
        <f t="shared" ca="1" si="1182"/>
        <v>#N/A</v>
      </c>
      <c r="DI974" s="76" t="e">
        <f t="shared" ca="1" si="1182"/>
        <v>#N/A</v>
      </c>
      <c r="DJ974" s="76" t="e">
        <f t="shared" ca="1" si="1182"/>
        <v>#N/A</v>
      </c>
      <c r="DK974" s="76" t="e">
        <f t="shared" ca="1" si="1182"/>
        <v>#N/A</v>
      </c>
      <c r="DL974" s="76" t="e">
        <f t="shared" ca="1" si="1182"/>
        <v>#N/A</v>
      </c>
    </row>
    <row r="975" spans="1:116" x14ac:dyDescent="0.4">
      <c r="B975" t="str">
        <f t="shared" si="1176"/>
        <v>975 DCSALESQUOTA-S</v>
      </c>
      <c r="D975" t="s">
        <v>843</v>
      </c>
      <c r="E975" s="8" t="str">
        <f t="shared" si="1174"/>
        <v>975 DCSALESQUOTA-S</v>
      </c>
      <c r="G975" s="145" t="s">
        <v>849</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67"/>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843</v>
      </c>
      <c r="E976" s="8" t="str">
        <f t="shared" ref="E967:E977" si="1183">ROW()&amp;" "&amp;D976</f>
        <v>976 DCSALESQUOTA-S</v>
      </c>
      <c r="F976" s="27"/>
      <c r="G976" s="126" t="str">
        <f>SUBSTITUTE(G967,":","")&amp;" - "&amp;G978</f>
        <v>SALESQUOTA Direct Cost - (Primary label)</v>
      </c>
      <c r="H976" s="27"/>
      <c r="I976" s="78"/>
      <c r="J976" s="78"/>
      <c r="K976" s="382">
        <f ca="1">SUMIF($3:$3,K$2,976:976)</f>
        <v>-1200000</v>
      </c>
      <c r="L976" s="382">
        <f ca="1">SUMIF($3:$3,L$2,976:976)</f>
        <v>-1200000</v>
      </c>
      <c r="M976" s="382">
        <f ca="1">SUMIF($3:$3,M$2,976:976)</f>
        <v>-1200000</v>
      </c>
      <c r="N976" s="382">
        <f ca="1">SUMIF($3:$3,N$2,976:976)</f>
        <v>-1200000</v>
      </c>
      <c r="O976" s="382">
        <f ca="1">SUMIF($3:$3,O$2,976:976)</f>
        <v>-1200000</v>
      </c>
      <c r="P976" s="382">
        <f ca="1">SUMIF($3:$3,P$2,976:976)</f>
        <v>-1200000</v>
      </c>
      <c r="R976" s="33"/>
      <c r="S976" s="148">
        <f ca="1">-+S975*S974</f>
        <v>-100000</v>
      </c>
      <c r="T976" s="148">
        <f t="shared" ref="T976:CE976" ca="1" si="1184">-+T975*T974</f>
        <v>-100000</v>
      </c>
      <c r="U976" s="148">
        <f t="shared" ca="1" si="1184"/>
        <v>-100000</v>
      </c>
      <c r="V976" s="148">
        <f t="shared" ca="1" si="1184"/>
        <v>-100000</v>
      </c>
      <c r="W976" s="148">
        <f t="shared" ca="1" si="1184"/>
        <v>-100000</v>
      </c>
      <c r="X976" s="148">
        <f t="shared" ca="1" si="1184"/>
        <v>-100000</v>
      </c>
      <c r="Y976" s="148">
        <f t="shared" ca="1" si="1184"/>
        <v>-100000</v>
      </c>
      <c r="Z976" s="148">
        <f t="shared" ca="1" si="1184"/>
        <v>-100000</v>
      </c>
      <c r="AA976" s="148">
        <f t="shared" ca="1" si="1184"/>
        <v>-100000</v>
      </c>
      <c r="AB976" s="148">
        <f t="shared" ca="1" si="1184"/>
        <v>-100000</v>
      </c>
      <c r="AC976" s="148">
        <f t="shared" ca="1" si="1184"/>
        <v>-100000</v>
      </c>
      <c r="AD976" s="148">
        <f t="shared" ca="1" si="1184"/>
        <v>-100000</v>
      </c>
      <c r="AE976" s="148">
        <f t="shared" ca="1" si="1184"/>
        <v>-100000</v>
      </c>
      <c r="AF976" s="148">
        <f t="shared" ca="1" si="1184"/>
        <v>-100000</v>
      </c>
      <c r="AG976" s="148">
        <f t="shared" ca="1" si="1184"/>
        <v>-100000</v>
      </c>
      <c r="AH976" s="148">
        <f t="shared" ca="1" si="1184"/>
        <v>-100000</v>
      </c>
      <c r="AI976" s="148">
        <f t="shared" ca="1" si="1184"/>
        <v>-100000</v>
      </c>
      <c r="AJ976" s="148">
        <f t="shared" ca="1" si="1184"/>
        <v>-100000</v>
      </c>
      <c r="AK976" s="148">
        <f t="shared" ca="1" si="1184"/>
        <v>-100000</v>
      </c>
      <c r="AL976" s="148">
        <f t="shared" ca="1" si="1184"/>
        <v>-100000</v>
      </c>
      <c r="AM976" s="148">
        <f t="shared" ca="1" si="1184"/>
        <v>-100000</v>
      </c>
      <c r="AN976" s="148">
        <f t="shared" ca="1" si="1184"/>
        <v>-100000</v>
      </c>
      <c r="AO976" s="148">
        <f t="shared" ca="1" si="1184"/>
        <v>-100000</v>
      </c>
      <c r="AP976" s="148">
        <f t="shared" ca="1" si="1184"/>
        <v>-100000</v>
      </c>
      <c r="AQ976" s="148">
        <f t="shared" ca="1" si="1184"/>
        <v>-100000</v>
      </c>
      <c r="AR976" s="148">
        <f t="shared" ca="1" si="1184"/>
        <v>-100000</v>
      </c>
      <c r="AS976" s="148">
        <f t="shared" ca="1" si="1184"/>
        <v>-100000</v>
      </c>
      <c r="AT976" s="148">
        <f t="shared" ca="1" si="1184"/>
        <v>-100000</v>
      </c>
      <c r="AU976" s="148">
        <f t="shared" ca="1" si="1184"/>
        <v>-100000</v>
      </c>
      <c r="AV976" s="148">
        <f t="shared" ca="1" si="1184"/>
        <v>-100000</v>
      </c>
      <c r="AW976" s="148">
        <f t="shared" ca="1" si="1184"/>
        <v>-100000</v>
      </c>
      <c r="AX976" s="148">
        <f t="shared" ca="1" si="1184"/>
        <v>-100000</v>
      </c>
      <c r="AY976" s="148">
        <f t="shared" ca="1" si="1184"/>
        <v>-100000</v>
      </c>
      <c r="AZ976" s="148">
        <f t="shared" ca="1" si="1184"/>
        <v>-100000</v>
      </c>
      <c r="BA976" s="148">
        <f t="shared" ca="1" si="1184"/>
        <v>-100000</v>
      </c>
      <c r="BB976" s="148">
        <f t="shared" ca="1" si="1184"/>
        <v>-100000</v>
      </c>
      <c r="BC976" s="148">
        <f t="shared" ca="1" si="1184"/>
        <v>-100000</v>
      </c>
      <c r="BD976" s="148">
        <f t="shared" ca="1" si="1184"/>
        <v>-100000</v>
      </c>
      <c r="BE976" s="148">
        <f t="shared" ca="1" si="1184"/>
        <v>-100000</v>
      </c>
      <c r="BF976" s="148">
        <f t="shared" ca="1" si="1184"/>
        <v>-100000</v>
      </c>
      <c r="BG976" s="148">
        <f t="shared" ca="1" si="1184"/>
        <v>-100000</v>
      </c>
      <c r="BH976" s="148">
        <f t="shared" ca="1" si="1184"/>
        <v>-100000</v>
      </c>
      <c r="BI976" s="148">
        <f t="shared" ca="1" si="1184"/>
        <v>-100000</v>
      </c>
      <c r="BJ976" s="148">
        <f t="shared" ca="1" si="1184"/>
        <v>-100000</v>
      </c>
      <c r="BK976" s="148">
        <f t="shared" ca="1" si="1184"/>
        <v>-100000</v>
      </c>
      <c r="BL976" s="148">
        <f t="shared" ca="1" si="1184"/>
        <v>-100000</v>
      </c>
      <c r="BM976" s="148">
        <f t="shared" ca="1" si="1184"/>
        <v>-100000</v>
      </c>
      <c r="BN976" s="148">
        <f t="shared" ca="1" si="1184"/>
        <v>-100000</v>
      </c>
      <c r="BO976" s="148">
        <f t="shared" ca="1" si="1184"/>
        <v>-100000</v>
      </c>
      <c r="BP976" s="148">
        <f t="shared" ca="1" si="1184"/>
        <v>-100000</v>
      </c>
      <c r="BQ976" s="148">
        <f t="shared" ca="1" si="1184"/>
        <v>-100000</v>
      </c>
      <c r="BR976" s="148">
        <f t="shared" ca="1" si="1184"/>
        <v>-100000</v>
      </c>
      <c r="BS976" s="148">
        <f t="shared" ca="1" si="1184"/>
        <v>-100000</v>
      </c>
      <c r="BT976" s="148">
        <f t="shared" ca="1" si="1184"/>
        <v>-100000</v>
      </c>
      <c r="BU976" s="148">
        <f t="shared" ca="1" si="1184"/>
        <v>-100000</v>
      </c>
      <c r="BV976" s="148">
        <f t="shared" ca="1" si="1184"/>
        <v>-100000</v>
      </c>
      <c r="BW976" s="148">
        <f t="shared" ca="1" si="1184"/>
        <v>-100000</v>
      </c>
      <c r="BX976" s="148">
        <f t="shared" ca="1" si="1184"/>
        <v>-100000</v>
      </c>
      <c r="BY976" s="148">
        <f t="shared" ca="1" si="1184"/>
        <v>-100000</v>
      </c>
      <c r="BZ976" s="148">
        <f t="shared" ca="1" si="1184"/>
        <v>-100000</v>
      </c>
      <c r="CA976" s="148">
        <f t="shared" ca="1" si="1184"/>
        <v>-100000</v>
      </c>
      <c r="CB976" s="148">
        <f t="shared" ca="1" si="1184"/>
        <v>-100000</v>
      </c>
      <c r="CC976" s="148">
        <f t="shared" ca="1" si="1184"/>
        <v>-100000</v>
      </c>
      <c r="CD976" s="148">
        <f t="shared" ca="1" si="1184"/>
        <v>-100000</v>
      </c>
      <c r="CE976" s="148">
        <f t="shared" ca="1" si="1184"/>
        <v>-100000</v>
      </c>
      <c r="CF976" s="148">
        <f t="shared" ref="CF976:DL976" ca="1" si="1185">-+CF975*CF974</f>
        <v>-100000</v>
      </c>
      <c r="CG976" s="148">
        <f t="shared" ca="1" si="1185"/>
        <v>-100000</v>
      </c>
      <c r="CH976" s="148">
        <f t="shared" ca="1" si="1185"/>
        <v>-100000</v>
      </c>
      <c r="CI976" s="148">
        <f t="shared" ca="1" si="1185"/>
        <v>-100000</v>
      </c>
      <c r="CJ976" s="148">
        <f t="shared" ca="1" si="1185"/>
        <v>-100000</v>
      </c>
      <c r="CK976" s="148">
        <f t="shared" ca="1" si="1185"/>
        <v>-100000</v>
      </c>
      <c r="CL976" s="148">
        <f t="shared" ca="1" si="1185"/>
        <v>-100000</v>
      </c>
      <c r="CM976" s="148" t="e">
        <f t="shared" ca="1" si="1185"/>
        <v>#REF!</v>
      </c>
      <c r="CN976" s="148" t="e">
        <f t="shared" ca="1" si="1185"/>
        <v>#REF!</v>
      </c>
      <c r="CO976" s="148" t="e">
        <f t="shared" ca="1" si="1185"/>
        <v>#N/A</v>
      </c>
      <c r="CP976" s="148" t="e">
        <f t="shared" ca="1" si="1185"/>
        <v>#N/A</v>
      </c>
      <c r="CQ976" s="148" t="e">
        <f t="shared" ca="1" si="1185"/>
        <v>#N/A</v>
      </c>
      <c r="CR976" s="148" t="e">
        <f t="shared" ca="1" si="1185"/>
        <v>#N/A</v>
      </c>
      <c r="CS976" s="148" t="e">
        <f t="shared" ca="1" si="1185"/>
        <v>#N/A</v>
      </c>
      <c r="CT976" s="148" t="e">
        <f t="shared" ca="1" si="1185"/>
        <v>#N/A</v>
      </c>
      <c r="CU976" s="148" t="e">
        <f t="shared" ca="1" si="1185"/>
        <v>#N/A</v>
      </c>
      <c r="CV976" s="148" t="e">
        <f t="shared" ca="1" si="1185"/>
        <v>#N/A</v>
      </c>
      <c r="CW976" s="148" t="e">
        <f t="shared" ca="1" si="1185"/>
        <v>#N/A</v>
      </c>
      <c r="CX976" s="148" t="e">
        <f t="shared" ca="1" si="1185"/>
        <v>#N/A</v>
      </c>
      <c r="CY976" s="148" t="e">
        <f t="shared" ca="1" si="1185"/>
        <v>#N/A</v>
      </c>
      <c r="CZ976" s="148" t="e">
        <f t="shared" ca="1" si="1185"/>
        <v>#N/A</v>
      </c>
      <c r="DA976" s="148" t="e">
        <f t="shared" ca="1" si="1185"/>
        <v>#N/A</v>
      </c>
      <c r="DB976" s="148" t="e">
        <f t="shared" ca="1" si="1185"/>
        <v>#N/A</v>
      </c>
      <c r="DC976" s="148" t="e">
        <f t="shared" ca="1" si="1185"/>
        <v>#N/A</v>
      </c>
      <c r="DD976" s="148" t="e">
        <f t="shared" ca="1" si="1185"/>
        <v>#N/A</v>
      </c>
      <c r="DE976" s="148" t="e">
        <f t="shared" ca="1" si="1185"/>
        <v>#N/A</v>
      </c>
      <c r="DF976" s="148" t="e">
        <f t="shared" ca="1" si="1185"/>
        <v>#N/A</v>
      </c>
      <c r="DG976" s="148" t="e">
        <f t="shared" ca="1" si="1185"/>
        <v>#N/A</v>
      </c>
      <c r="DH976" s="148" t="e">
        <f t="shared" ca="1" si="1185"/>
        <v>#N/A</v>
      </c>
      <c r="DI976" s="148" t="e">
        <f t="shared" ca="1" si="1185"/>
        <v>#N/A</v>
      </c>
      <c r="DJ976" s="148" t="e">
        <f t="shared" ca="1" si="1185"/>
        <v>#N/A</v>
      </c>
      <c r="DK976" s="148" t="e">
        <f t="shared" ca="1" si="1185"/>
        <v>#N/A</v>
      </c>
      <c r="DL976" s="148" t="e">
        <f t="shared" ca="1" si="1185"/>
        <v>#N/A</v>
      </c>
    </row>
    <row r="977" spans="1:116" x14ac:dyDescent="0.4">
      <c r="B977" t="s">
        <v>244</v>
      </c>
      <c r="D977" t="s">
        <v>843</v>
      </c>
      <c r="E977" s="8" t="str">
        <f t="shared" si="1183"/>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843</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843</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843</v>
      </c>
      <c r="E980" s="8" t="str">
        <f>ROW()&amp;" "&amp;D980</f>
        <v>980 DCSALESQUOTA-S</v>
      </c>
      <c r="G980" s="8" t="str">
        <f>G961</f>
        <v>Primary revenue driver</v>
      </c>
      <c r="K980" s="53"/>
      <c r="L980" s="53"/>
      <c r="M980" s="53"/>
      <c r="N980" s="53"/>
      <c r="O980" s="53"/>
      <c r="P980" s="53"/>
      <c r="R980" s="24"/>
      <c r="S980" s="215">
        <f t="shared" ref="S980:CD980" si="1186">S960</f>
        <v>0</v>
      </c>
      <c r="T980" s="215">
        <f t="shared" si="1186"/>
        <v>0</v>
      </c>
      <c r="U980" s="215">
        <f t="shared" si="1186"/>
        <v>0</v>
      </c>
      <c r="V980" s="215">
        <f t="shared" si="1186"/>
        <v>0</v>
      </c>
      <c r="W980" s="215">
        <f t="shared" si="1186"/>
        <v>0</v>
      </c>
      <c r="X980" s="215">
        <f t="shared" si="1186"/>
        <v>0</v>
      </c>
      <c r="Y980" s="215">
        <f t="shared" si="1186"/>
        <v>0</v>
      </c>
      <c r="Z980" s="215">
        <f t="shared" si="1186"/>
        <v>0</v>
      </c>
      <c r="AA980" s="215">
        <f t="shared" si="1186"/>
        <v>0</v>
      </c>
      <c r="AB980" s="215">
        <f t="shared" si="1186"/>
        <v>0</v>
      </c>
      <c r="AC980" s="215">
        <f t="shared" si="1186"/>
        <v>0</v>
      </c>
      <c r="AD980" s="215">
        <f t="shared" si="1186"/>
        <v>0</v>
      </c>
      <c r="AE980" s="215">
        <f t="shared" si="1186"/>
        <v>0</v>
      </c>
      <c r="AF980" s="215">
        <f t="shared" si="1186"/>
        <v>0</v>
      </c>
      <c r="AG980" s="215">
        <f t="shared" si="1186"/>
        <v>0</v>
      </c>
      <c r="AH980" s="215">
        <f t="shared" si="1186"/>
        <v>0</v>
      </c>
      <c r="AI980" s="215">
        <f t="shared" si="1186"/>
        <v>0</v>
      </c>
      <c r="AJ980" s="215">
        <f t="shared" si="1186"/>
        <v>0</v>
      </c>
      <c r="AK980" s="215">
        <f t="shared" si="1186"/>
        <v>0</v>
      </c>
      <c r="AL980" s="215">
        <f t="shared" si="1186"/>
        <v>0</v>
      </c>
      <c r="AM980" s="215">
        <f t="shared" si="1186"/>
        <v>0</v>
      </c>
      <c r="AN980" s="215">
        <f t="shared" si="1186"/>
        <v>0</v>
      </c>
      <c r="AO980" s="215">
        <f t="shared" si="1186"/>
        <v>0</v>
      </c>
      <c r="AP980" s="215">
        <f t="shared" si="1186"/>
        <v>0</v>
      </c>
      <c r="AQ980" s="215">
        <f t="shared" si="1186"/>
        <v>0</v>
      </c>
      <c r="AR980" s="215">
        <f t="shared" si="1186"/>
        <v>0</v>
      </c>
      <c r="AS980" s="215">
        <f t="shared" si="1186"/>
        <v>0</v>
      </c>
      <c r="AT980" s="215">
        <f t="shared" si="1186"/>
        <v>0</v>
      </c>
      <c r="AU980" s="215">
        <f t="shared" si="1186"/>
        <v>0</v>
      </c>
      <c r="AV980" s="215">
        <f t="shared" si="1186"/>
        <v>0</v>
      </c>
      <c r="AW980" s="215">
        <f t="shared" si="1186"/>
        <v>0</v>
      </c>
      <c r="AX980" s="215">
        <f t="shared" si="1186"/>
        <v>0</v>
      </c>
      <c r="AY980" s="215">
        <f t="shared" si="1186"/>
        <v>0</v>
      </c>
      <c r="AZ980" s="215">
        <f t="shared" si="1186"/>
        <v>0</v>
      </c>
      <c r="BA980" s="215">
        <f t="shared" si="1186"/>
        <v>0</v>
      </c>
      <c r="BB980" s="215">
        <f t="shared" si="1186"/>
        <v>0</v>
      </c>
      <c r="BC980" s="215">
        <f t="shared" si="1186"/>
        <v>0</v>
      </c>
      <c r="BD980" s="215">
        <f t="shared" si="1186"/>
        <v>0</v>
      </c>
      <c r="BE980" s="215">
        <f t="shared" si="1186"/>
        <v>0</v>
      </c>
      <c r="BF980" s="215">
        <f t="shared" si="1186"/>
        <v>0</v>
      </c>
      <c r="BG980" s="215">
        <f t="shared" si="1186"/>
        <v>0</v>
      </c>
      <c r="BH980" s="215">
        <f t="shared" si="1186"/>
        <v>0</v>
      </c>
      <c r="BI980" s="215">
        <f t="shared" si="1186"/>
        <v>0</v>
      </c>
      <c r="BJ980" s="215">
        <f t="shared" si="1186"/>
        <v>0</v>
      </c>
      <c r="BK980" s="215">
        <f t="shared" si="1186"/>
        <v>0</v>
      </c>
      <c r="BL980" s="215">
        <f t="shared" si="1186"/>
        <v>0</v>
      </c>
      <c r="BM980" s="215">
        <f t="shared" si="1186"/>
        <v>0</v>
      </c>
      <c r="BN980" s="215">
        <f t="shared" si="1186"/>
        <v>0</v>
      </c>
      <c r="BO980" s="215">
        <f t="shared" si="1186"/>
        <v>0</v>
      </c>
      <c r="BP980" s="215">
        <f t="shared" si="1186"/>
        <v>0</v>
      </c>
      <c r="BQ980" s="215">
        <f t="shared" si="1186"/>
        <v>0</v>
      </c>
      <c r="BR980" s="215">
        <f t="shared" si="1186"/>
        <v>0</v>
      </c>
      <c r="BS980" s="215">
        <f t="shared" si="1186"/>
        <v>0</v>
      </c>
      <c r="BT980" s="215">
        <f t="shared" si="1186"/>
        <v>0</v>
      </c>
      <c r="BU980" s="215">
        <f t="shared" si="1186"/>
        <v>0</v>
      </c>
      <c r="BV980" s="215">
        <f t="shared" si="1186"/>
        <v>0</v>
      </c>
      <c r="BW980" s="215">
        <f t="shared" si="1186"/>
        <v>0</v>
      </c>
      <c r="BX980" s="215">
        <f t="shared" si="1186"/>
        <v>0</v>
      </c>
      <c r="BY980" s="215">
        <f t="shared" si="1186"/>
        <v>0</v>
      </c>
      <c r="BZ980" s="215">
        <f t="shared" si="1186"/>
        <v>0</v>
      </c>
      <c r="CA980" s="215">
        <f t="shared" si="1186"/>
        <v>0</v>
      </c>
      <c r="CB980" s="215">
        <f t="shared" si="1186"/>
        <v>0</v>
      </c>
      <c r="CC980" s="215">
        <f t="shared" si="1186"/>
        <v>0</v>
      </c>
      <c r="CD980" s="215">
        <f t="shared" si="1186"/>
        <v>0</v>
      </c>
      <c r="CE980" s="215">
        <f t="shared" ref="CE980:CL980" si="1187">CE960</f>
        <v>0</v>
      </c>
      <c r="CF980" s="215">
        <f t="shared" si="1187"/>
        <v>0</v>
      </c>
      <c r="CG980" s="215">
        <f t="shared" si="1187"/>
        <v>0</v>
      </c>
      <c r="CH980" s="215">
        <f t="shared" si="1187"/>
        <v>0</v>
      </c>
      <c r="CI980" s="215">
        <f t="shared" si="1187"/>
        <v>0</v>
      </c>
      <c r="CJ980" s="215">
        <f t="shared" si="1187"/>
        <v>0</v>
      </c>
      <c r="CK980" s="215">
        <f t="shared" si="1187"/>
        <v>0</v>
      </c>
      <c r="CL980" s="215">
        <f t="shared" si="1187"/>
        <v>0</v>
      </c>
      <c r="CO980" s="215">
        <f t="shared" ref="CO980:DL980" si="1188">CO960</f>
        <v>0</v>
      </c>
      <c r="CP980" s="215">
        <f t="shared" si="1188"/>
        <v>0</v>
      </c>
      <c r="CQ980" s="215">
        <f t="shared" si="1188"/>
        <v>0</v>
      </c>
      <c r="CR980" s="215">
        <f t="shared" si="1188"/>
        <v>0</v>
      </c>
      <c r="CS980" s="215">
        <f t="shared" si="1188"/>
        <v>0</v>
      </c>
      <c r="CT980" s="215">
        <f t="shared" si="1188"/>
        <v>0</v>
      </c>
      <c r="CU980" s="215">
        <f t="shared" si="1188"/>
        <v>0</v>
      </c>
      <c r="CV980" s="215">
        <f t="shared" si="1188"/>
        <v>0</v>
      </c>
      <c r="CW980" s="215">
        <f t="shared" si="1188"/>
        <v>0</v>
      </c>
      <c r="CX980" s="215">
        <f t="shared" si="1188"/>
        <v>0</v>
      </c>
      <c r="CY980" s="215">
        <f t="shared" si="1188"/>
        <v>0</v>
      </c>
      <c r="CZ980" s="215">
        <f t="shared" si="1188"/>
        <v>0</v>
      </c>
      <c r="DA980" s="215">
        <f t="shared" si="1188"/>
        <v>0</v>
      </c>
      <c r="DB980" s="215">
        <f t="shared" si="1188"/>
        <v>0</v>
      </c>
      <c r="DC980" s="215">
        <f t="shared" si="1188"/>
        <v>0</v>
      </c>
      <c r="DD980" s="215">
        <f t="shared" si="1188"/>
        <v>0</v>
      </c>
      <c r="DE980" s="215">
        <f t="shared" si="1188"/>
        <v>0</v>
      </c>
      <c r="DF980" s="215">
        <f t="shared" si="1188"/>
        <v>0</v>
      </c>
      <c r="DG980" s="215">
        <f t="shared" si="1188"/>
        <v>0</v>
      </c>
      <c r="DH980" s="215">
        <f t="shared" si="1188"/>
        <v>0</v>
      </c>
      <c r="DI980" s="215">
        <f t="shared" si="1188"/>
        <v>0</v>
      </c>
      <c r="DJ980" s="215">
        <f t="shared" si="1188"/>
        <v>0</v>
      </c>
      <c r="DK980" s="215">
        <f t="shared" si="1188"/>
        <v>0</v>
      </c>
      <c r="DL980" s="215">
        <f t="shared" si="1188"/>
        <v>0</v>
      </c>
    </row>
    <row r="981" spans="1:116" x14ac:dyDescent="0.4">
      <c r="B981" t="s">
        <v>332</v>
      </c>
      <c r="D981" t="s">
        <v>843</v>
      </c>
      <c r="E981" s="8" t="str">
        <f>ROW()&amp;" "&amp;D981</f>
        <v>981 DCSALESQUOTA-S</v>
      </c>
      <c r="G981" s="8" t="str">
        <f>G962</f>
        <v>Primary volume driver</v>
      </c>
      <c r="H981" s="56"/>
      <c r="I981" s="79"/>
      <c r="J981" s="79"/>
      <c r="K981" s="15"/>
      <c r="L981" s="15"/>
      <c r="M981" s="15"/>
      <c r="N981" s="15"/>
      <c r="O981" s="15"/>
      <c r="P981" s="15"/>
      <c r="R981" s="15"/>
      <c r="S981" s="215" t="str">
        <f t="shared" ref="S981:CD981" si="1189">S961</f>
        <v>S$16</v>
      </c>
      <c r="T981" s="215" t="str">
        <f t="shared" si="1189"/>
        <v>T$16</v>
      </c>
      <c r="U981" s="215" t="str">
        <f t="shared" si="1189"/>
        <v>U$16</v>
      </c>
      <c r="V981" s="215" t="str">
        <f t="shared" si="1189"/>
        <v>V$16</v>
      </c>
      <c r="W981" s="215" t="str">
        <f t="shared" si="1189"/>
        <v>W$16</v>
      </c>
      <c r="X981" s="215" t="str">
        <f t="shared" si="1189"/>
        <v>X$16</v>
      </c>
      <c r="Y981" s="215" t="str">
        <f t="shared" si="1189"/>
        <v>Y$16</v>
      </c>
      <c r="Z981" s="215" t="str">
        <f t="shared" si="1189"/>
        <v>Z$16</v>
      </c>
      <c r="AA981" s="215" t="str">
        <f t="shared" si="1189"/>
        <v>AA$16</v>
      </c>
      <c r="AB981" s="215" t="str">
        <f t="shared" si="1189"/>
        <v>AB$16</v>
      </c>
      <c r="AC981" s="215" t="str">
        <f t="shared" si="1189"/>
        <v>AC$16</v>
      </c>
      <c r="AD981" s="215" t="str">
        <f t="shared" si="1189"/>
        <v>AD$16</v>
      </c>
      <c r="AE981" s="215" t="str">
        <f t="shared" si="1189"/>
        <v>AE$16</v>
      </c>
      <c r="AF981" s="215" t="str">
        <f t="shared" si="1189"/>
        <v>AF$16</v>
      </c>
      <c r="AG981" s="215" t="str">
        <f t="shared" si="1189"/>
        <v>AG$16</v>
      </c>
      <c r="AH981" s="215" t="str">
        <f t="shared" si="1189"/>
        <v>AH$16</v>
      </c>
      <c r="AI981" s="215" t="str">
        <f t="shared" si="1189"/>
        <v>AI$16</v>
      </c>
      <c r="AJ981" s="215" t="str">
        <f t="shared" si="1189"/>
        <v>AJ$16</v>
      </c>
      <c r="AK981" s="215" t="str">
        <f t="shared" si="1189"/>
        <v>AK$16</v>
      </c>
      <c r="AL981" s="215" t="str">
        <f t="shared" si="1189"/>
        <v>AL$16</v>
      </c>
      <c r="AM981" s="215" t="str">
        <f t="shared" si="1189"/>
        <v>AM$16</v>
      </c>
      <c r="AN981" s="215" t="str">
        <f t="shared" si="1189"/>
        <v>AN$16</v>
      </c>
      <c r="AO981" s="215" t="str">
        <f t="shared" si="1189"/>
        <v>AO$16</v>
      </c>
      <c r="AP981" s="215" t="str">
        <f t="shared" si="1189"/>
        <v>AP$16</v>
      </c>
      <c r="AQ981" s="215" t="str">
        <f t="shared" si="1189"/>
        <v>AQ$16</v>
      </c>
      <c r="AR981" s="215" t="str">
        <f t="shared" si="1189"/>
        <v>AR$16</v>
      </c>
      <c r="AS981" s="215" t="str">
        <f t="shared" si="1189"/>
        <v>AS$16</v>
      </c>
      <c r="AT981" s="215" t="str">
        <f t="shared" si="1189"/>
        <v>AT$16</v>
      </c>
      <c r="AU981" s="215" t="str">
        <f t="shared" si="1189"/>
        <v>AU$16</v>
      </c>
      <c r="AV981" s="215" t="str">
        <f t="shared" si="1189"/>
        <v>AV$16</v>
      </c>
      <c r="AW981" s="215" t="str">
        <f t="shared" si="1189"/>
        <v>AW$16</v>
      </c>
      <c r="AX981" s="215" t="str">
        <f t="shared" si="1189"/>
        <v>AX$16</v>
      </c>
      <c r="AY981" s="215" t="str">
        <f t="shared" si="1189"/>
        <v>AY$16</v>
      </c>
      <c r="AZ981" s="215" t="str">
        <f t="shared" si="1189"/>
        <v>AZ$16</v>
      </c>
      <c r="BA981" s="215" t="str">
        <f t="shared" si="1189"/>
        <v>BA$16</v>
      </c>
      <c r="BB981" s="215" t="str">
        <f t="shared" si="1189"/>
        <v>BB$16</v>
      </c>
      <c r="BC981" s="215" t="str">
        <f t="shared" si="1189"/>
        <v>BC$16</v>
      </c>
      <c r="BD981" s="215" t="str">
        <f t="shared" si="1189"/>
        <v>BD$16</v>
      </c>
      <c r="BE981" s="215" t="str">
        <f t="shared" si="1189"/>
        <v>BE$16</v>
      </c>
      <c r="BF981" s="215" t="str">
        <f t="shared" si="1189"/>
        <v>BF$16</v>
      </c>
      <c r="BG981" s="215" t="str">
        <f t="shared" si="1189"/>
        <v>BG$16</v>
      </c>
      <c r="BH981" s="215" t="str">
        <f t="shared" si="1189"/>
        <v>BH$16</v>
      </c>
      <c r="BI981" s="215" t="str">
        <f t="shared" si="1189"/>
        <v>BI$16</v>
      </c>
      <c r="BJ981" s="215" t="str">
        <f t="shared" si="1189"/>
        <v>BJ$16</v>
      </c>
      <c r="BK981" s="215" t="str">
        <f t="shared" si="1189"/>
        <v>BK$16</v>
      </c>
      <c r="BL981" s="215" t="str">
        <f t="shared" si="1189"/>
        <v>BL$16</v>
      </c>
      <c r="BM981" s="215" t="str">
        <f t="shared" si="1189"/>
        <v>BM$16</v>
      </c>
      <c r="BN981" s="215" t="str">
        <f t="shared" si="1189"/>
        <v>BN$16</v>
      </c>
      <c r="BO981" s="215" t="str">
        <f t="shared" si="1189"/>
        <v>BO$16</v>
      </c>
      <c r="BP981" s="215" t="str">
        <f t="shared" si="1189"/>
        <v>BP$16</v>
      </c>
      <c r="BQ981" s="215" t="str">
        <f t="shared" si="1189"/>
        <v>BQ$16</v>
      </c>
      <c r="BR981" s="215" t="str">
        <f t="shared" si="1189"/>
        <v>BR$16</v>
      </c>
      <c r="BS981" s="215" t="str">
        <f t="shared" si="1189"/>
        <v>BS$16</v>
      </c>
      <c r="BT981" s="215" t="str">
        <f t="shared" si="1189"/>
        <v>BT$16</v>
      </c>
      <c r="BU981" s="215" t="str">
        <f t="shared" si="1189"/>
        <v>BU$16</v>
      </c>
      <c r="BV981" s="215" t="str">
        <f t="shared" si="1189"/>
        <v>BV$16</v>
      </c>
      <c r="BW981" s="215" t="str">
        <f t="shared" si="1189"/>
        <v>BW$16</v>
      </c>
      <c r="BX981" s="215" t="str">
        <f t="shared" si="1189"/>
        <v>BX$16</v>
      </c>
      <c r="BY981" s="215" t="str">
        <f t="shared" si="1189"/>
        <v>BY$16</v>
      </c>
      <c r="BZ981" s="215" t="str">
        <f t="shared" si="1189"/>
        <v>BZ$16</v>
      </c>
      <c r="CA981" s="215" t="str">
        <f t="shared" si="1189"/>
        <v>CA$16</v>
      </c>
      <c r="CB981" s="215" t="str">
        <f t="shared" si="1189"/>
        <v>CB$16</v>
      </c>
      <c r="CC981" s="215" t="str">
        <f t="shared" si="1189"/>
        <v>CC$16</v>
      </c>
      <c r="CD981" s="215" t="str">
        <f t="shared" si="1189"/>
        <v>CD$16</v>
      </c>
      <c r="CE981" s="215" t="str">
        <f t="shared" ref="CE981:CL981" si="1190">CE961</f>
        <v>CE$16</v>
      </c>
      <c r="CF981" s="215" t="str">
        <f t="shared" si="1190"/>
        <v>CF$16</v>
      </c>
      <c r="CG981" s="215" t="str">
        <f t="shared" si="1190"/>
        <v>CG$16</v>
      </c>
      <c r="CH981" s="215" t="str">
        <f t="shared" si="1190"/>
        <v>CH$16</v>
      </c>
      <c r="CI981" s="215" t="str">
        <f t="shared" si="1190"/>
        <v>CI$16</v>
      </c>
      <c r="CJ981" s="215" t="str">
        <f t="shared" si="1190"/>
        <v>CJ$16</v>
      </c>
      <c r="CK981" s="215" t="str">
        <f t="shared" si="1190"/>
        <v>CK$16</v>
      </c>
      <c r="CL981" s="215" t="str">
        <f t="shared" si="1190"/>
        <v>CL$16</v>
      </c>
      <c r="CN981" s="79"/>
      <c r="CO981" s="215" t="str">
        <f t="shared" ref="CO981:DL981" si="1191">CO961</f>
        <v>CO$16</v>
      </c>
      <c r="CP981" s="215" t="str">
        <f t="shared" si="1191"/>
        <v>CP$16</v>
      </c>
      <c r="CQ981" s="215" t="str">
        <f t="shared" si="1191"/>
        <v>CQ$16</v>
      </c>
      <c r="CR981" s="215" t="str">
        <f t="shared" si="1191"/>
        <v>CR$16</v>
      </c>
      <c r="CS981" s="215" t="str">
        <f t="shared" si="1191"/>
        <v>CS$16</v>
      </c>
      <c r="CT981" s="215" t="str">
        <f t="shared" si="1191"/>
        <v>CT$16</v>
      </c>
      <c r="CU981" s="215" t="str">
        <f t="shared" si="1191"/>
        <v>CU$16</v>
      </c>
      <c r="CV981" s="215" t="str">
        <f t="shared" si="1191"/>
        <v>CV$16</v>
      </c>
      <c r="CW981" s="215" t="str">
        <f t="shared" si="1191"/>
        <v>CW$16</v>
      </c>
      <c r="CX981" s="215" t="str">
        <f t="shared" si="1191"/>
        <v>CX$16</v>
      </c>
      <c r="CY981" s="215" t="str">
        <f t="shared" si="1191"/>
        <v>CY$16</v>
      </c>
      <c r="CZ981" s="215" t="str">
        <f t="shared" si="1191"/>
        <v>CZ$16</v>
      </c>
      <c r="DA981" s="215" t="str">
        <f t="shared" si="1191"/>
        <v>DA$16</v>
      </c>
      <c r="DB981" s="215" t="str">
        <f t="shared" si="1191"/>
        <v>DB$16</v>
      </c>
      <c r="DC981" s="215" t="str">
        <f t="shared" si="1191"/>
        <v>DC$16</v>
      </c>
      <c r="DD981" s="215" t="str">
        <f t="shared" si="1191"/>
        <v>DD$16</v>
      </c>
      <c r="DE981" s="215" t="str">
        <f t="shared" si="1191"/>
        <v>DE$16</v>
      </c>
      <c r="DF981" s="215" t="str">
        <f t="shared" si="1191"/>
        <v>DF$16</v>
      </c>
      <c r="DG981" s="215" t="str">
        <f t="shared" si="1191"/>
        <v>DG$16</v>
      </c>
      <c r="DH981" s="215" t="str">
        <f t="shared" si="1191"/>
        <v>DH$16</v>
      </c>
      <c r="DI981" s="215" t="str">
        <f t="shared" si="1191"/>
        <v>DI$16</v>
      </c>
      <c r="DJ981" s="215" t="str">
        <f t="shared" si="1191"/>
        <v>DJ$16</v>
      </c>
      <c r="DK981" s="215" t="str">
        <f t="shared" si="1191"/>
        <v>DK$16</v>
      </c>
      <c r="DL981" s="215" t="str">
        <f t="shared" si="1191"/>
        <v>DL$16</v>
      </c>
    </row>
    <row r="982" spans="1:116" x14ac:dyDescent="0.4">
      <c r="B982" t="s">
        <v>332</v>
      </c>
      <c r="D982" t="s">
        <v>843</v>
      </c>
      <c r="E982" s="8" t="str">
        <f t="shared" ref="E982:E987" si="1192">ROW()&amp;" "&amp;D982</f>
        <v>982 DCSALESQUOTA-S</v>
      </c>
      <c r="G982" s="89" t="str">
        <f>G967</f>
        <v>SALESQUOTA Direct Cost:</v>
      </c>
      <c r="H982" s="12"/>
      <c r="I982" s="60"/>
      <c r="J982" s="60"/>
      <c r="K982" s="15"/>
      <c r="L982" s="15"/>
      <c r="M982" s="15"/>
      <c r="N982" s="15"/>
      <c r="O982" s="15"/>
      <c r="P982" s="15"/>
      <c r="R982" s="15"/>
      <c r="S982" s="215">
        <f t="shared" ref="S982:CD982" si="1193">S963</f>
        <v>0</v>
      </c>
      <c r="T982" s="215">
        <f t="shared" si="1193"/>
        <v>0</v>
      </c>
      <c r="U982" s="215">
        <f t="shared" si="1193"/>
        <v>0</v>
      </c>
      <c r="V982" s="215">
        <f t="shared" si="1193"/>
        <v>0</v>
      </c>
      <c r="W982" s="215">
        <f t="shared" si="1193"/>
        <v>0</v>
      </c>
      <c r="X982" s="215">
        <f t="shared" si="1193"/>
        <v>0</v>
      </c>
      <c r="Y982" s="215">
        <f t="shared" si="1193"/>
        <v>0</v>
      </c>
      <c r="Z982" s="215">
        <f t="shared" si="1193"/>
        <v>0</v>
      </c>
      <c r="AA982" s="215">
        <f t="shared" si="1193"/>
        <v>0</v>
      </c>
      <c r="AB982" s="215">
        <f t="shared" si="1193"/>
        <v>0</v>
      </c>
      <c r="AC982" s="215">
        <f t="shared" si="1193"/>
        <v>0</v>
      </c>
      <c r="AD982" s="215">
        <f t="shared" si="1193"/>
        <v>0</v>
      </c>
      <c r="AE982" s="215">
        <f t="shared" si="1193"/>
        <v>0</v>
      </c>
      <c r="AF982" s="215">
        <f t="shared" si="1193"/>
        <v>0</v>
      </c>
      <c r="AG982" s="215">
        <f t="shared" si="1193"/>
        <v>0</v>
      </c>
      <c r="AH982" s="215">
        <f t="shared" si="1193"/>
        <v>0</v>
      </c>
      <c r="AI982" s="215">
        <f t="shared" si="1193"/>
        <v>0</v>
      </c>
      <c r="AJ982" s="215">
        <f t="shared" si="1193"/>
        <v>0</v>
      </c>
      <c r="AK982" s="215">
        <f t="shared" si="1193"/>
        <v>0</v>
      </c>
      <c r="AL982" s="215">
        <f t="shared" si="1193"/>
        <v>0</v>
      </c>
      <c r="AM982" s="215">
        <f t="shared" si="1193"/>
        <v>0</v>
      </c>
      <c r="AN982" s="215">
        <f t="shared" si="1193"/>
        <v>0</v>
      </c>
      <c r="AO982" s="215">
        <f t="shared" si="1193"/>
        <v>0</v>
      </c>
      <c r="AP982" s="215">
        <f t="shared" si="1193"/>
        <v>0</v>
      </c>
      <c r="AQ982" s="215">
        <f t="shared" si="1193"/>
        <v>0</v>
      </c>
      <c r="AR982" s="215">
        <f t="shared" si="1193"/>
        <v>0</v>
      </c>
      <c r="AS982" s="215">
        <f t="shared" si="1193"/>
        <v>0</v>
      </c>
      <c r="AT982" s="215">
        <f t="shared" si="1193"/>
        <v>0</v>
      </c>
      <c r="AU982" s="215">
        <f t="shared" si="1193"/>
        <v>0</v>
      </c>
      <c r="AV982" s="215">
        <f t="shared" si="1193"/>
        <v>0</v>
      </c>
      <c r="AW982" s="215">
        <f t="shared" si="1193"/>
        <v>0</v>
      </c>
      <c r="AX982" s="215">
        <f t="shared" si="1193"/>
        <v>0</v>
      </c>
      <c r="AY982" s="215">
        <f t="shared" si="1193"/>
        <v>0</v>
      </c>
      <c r="AZ982" s="215">
        <f t="shared" si="1193"/>
        <v>0</v>
      </c>
      <c r="BA982" s="215">
        <f t="shared" si="1193"/>
        <v>0</v>
      </c>
      <c r="BB982" s="215">
        <f t="shared" si="1193"/>
        <v>0</v>
      </c>
      <c r="BC982" s="215">
        <f t="shared" si="1193"/>
        <v>0</v>
      </c>
      <c r="BD982" s="215">
        <f t="shared" si="1193"/>
        <v>0</v>
      </c>
      <c r="BE982" s="215">
        <f t="shared" si="1193"/>
        <v>0</v>
      </c>
      <c r="BF982" s="215">
        <f t="shared" si="1193"/>
        <v>0</v>
      </c>
      <c r="BG982" s="215">
        <f t="shared" si="1193"/>
        <v>0</v>
      </c>
      <c r="BH982" s="215">
        <f t="shared" si="1193"/>
        <v>0</v>
      </c>
      <c r="BI982" s="215">
        <f t="shared" si="1193"/>
        <v>0</v>
      </c>
      <c r="BJ982" s="215">
        <f t="shared" si="1193"/>
        <v>0</v>
      </c>
      <c r="BK982" s="215">
        <f t="shared" si="1193"/>
        <v>0</v>
      </c>
      <c r="BL982" s="215">
        <f t="shared" si="1193"/>
        <v>0</v>
      </c>
      <c r="BM982" s="215">
        <f t="shared" si="1193"/>
        <v>0</v>
      </c>
      <c r="BN982" s="215">
        <f t="shared" si="1193"/>
        <v>0</v>
      </c>
      <c r="BO982" s="215">
        <f t="shared" si="1193"/>
        <v>0</v>
      </c>
      <c r="BP982" s="215">
        <f t="shared" si="1193"/>
        <v>0</v>
      </c>
      <c r="BQ982" s="215">
        <f t="shared" si="1193"/>
        <v>0</v>
      </c>
      <c r="BR982" s="215">
        <f t="shared" si="1193"/>
        <v>0</v>
      </c>
      <c r="BS982" s="215">
        <f t="shared" si="1193"/>
        <v>0</v>
      </c>
      <c r="BT982" s="215">
        <f t="shared" si="1193"/>
        <v>0</v>
      </c>
      <c r="BU982" s="215">
        <f t="shared" si="1193"/>
        <v>0</v>
      </c>
      <c r="BV982" s="215">
        <f t="shared" si="1193"/>
        <v>0</v>
      </c>
      <c r="BW982" s="215">
        <f t="shared" si="1193"/>
        <v>0</v>
      </c>
      <c r="BX982" s="215">
        <f t="shared" si="1193"/>
        <v>0</v>
      </c>
      <c r="BY982" s="215">
        <f t="shared" si="1193"/>
        <v>0</v>
      </c>
      <c r="BZ982" s="215">
        <f t="shared" si="1193"/>
        <v>0</v>
      </c>
      <c r="CA982" s="215">
        <f t="shared" si="1193"/>
        <v>0</v>
      </c>
      <c r="CB982" s="215">
        <f t="shared" si="1193"/>
        <v>0</v>
      </c>
      <c r="CC982" s="215">
        <f t="shared" si="1193"/>
        <v>0</v>
      </c>
      <c r="CD982" s="215">
        <f t="shared" si="1193"/>
        <v>0</v>
      </c>
      <c r="CE982" s="215">
        <f t="shared" ref="CE982:CL982" si="1194">CE963</f>
        <v>0</v>
      </c>
      <c r="CF982" s="215">
        <f t="shared" si="1194"/>
        <v>0</v>
      </c>
      <c r="CG982" s="215">
        <f t="shared" si="1194"/>
        <v>0</v>
      </c>
      <c r="CH982" s="215">
        <f t="shared" si="1194"/>
        <v>0</v>
      </c>
      <c r="CI982" s="215">
        <f t="shared" si="1194"/>
        <v>0</v>
      </c>
      <c r="CJ982" s="215">
        <f t="shared" si="1194"/>
        <v>0</v>
      </c>
      <c r="CK982" s="215">
        <f t="shared" si="1194"/>
        <v>0</v>
      </c>
      <c r="CL982" s="215">
        <f t="shared" si="1194"/>
        <v>0</v>
      </c>
      <c r="CN982" s="60"/>
      <c r="CO982" s="215">
        <f t="shared" ref="CO982:DL982" si="1195">CO963</f>
        <v>0</v>
      </c>
      <c r="CP982" s="215">
        <f t="shared" si="1195"/>
        <v>0</v>
      </c>
      <c r="CQ982" s="215">
        <f t="shared" si="1195"/>
        <v>0</v>
      </c>
      <c r="CR982" s="215">
        <f t="shared" si="1195"/>
        <v>0</v>
      </c>
      <c r="CS982" s="215">
        <f t="shared" si="1195"/>
        <v>0</v>
      </c>
      <c r="CT982" s="215">
        <f t="shared" si="1195"/>
        <v>0</v>
      </c>
      <c r="CU982" s="215">
        <f t="shared" si="1195"/>
        <v>0</v>
      </c>
      <c r="CV982" s="215">
        <f t="shared" si="1195"/>
        <v>0</v>
      </c>
      <c r="CW982" s="215">
        <f t="shared" si="1195"/>
        <v>0</v>
      </c>
      <c r="CX982" s="215">
        <f t="shared" si="1195"/>
        <v>0</v>
      </c>
      <c r="CY982" s="215">
        <f t="shared" si="1195"/>
        <v>0</v>
      </c>
      <c r="CZ982" s="215">
        <f t="shared" si="1195"/>
        <v>0</v>
      </c>
      <c r="DA982" s="215">
        <f t="shared" si="1195"/>
        <v>0</v>
      </c>
      <c r="DB982" s="215">
        <f t="shared" si="1195"/>
        <v>0</v>
      </c>
      <c r="DC982" s="215">
        <f t="shared" si="1195"/>
        <v>0</v>
      </c>
      <c r="DD982" s="215">
        <f t="shared" si="1195"/>
        <v>0</v>
      </c>
      <c r="DE982" s="215">
        <f t="shared" si="1195"/>
        <v>0</v>
      </c>
      <c r="DF982" s="215">
        <f t="shared" si="1195"/>
        <v>0</v>
      </c>
      <c r="DG982" s="215">
        <f t="shared" si="1195"/>
        <v>0</v>
      </c>
      <c r="DH982" s="215">
        <f t="shared" si="1195"/>
        <v>0</v>
      </c>
      <c r="DI982" s="215">
        <f t="shared" si="1195"/>
        <v>0</v>
      </c>
      <c r="DJ982" s="215">
        <f t="shared" si="1195"/>
        <v>0</v>
      </c>
      <c r="DK982" s="215">
        <f t="shared" si="1195"/>
        <v>0</v>
      </c>
      <c r="DL982" s="215">
        <f t="shared" si="1195"/>
        <v>0</v>
      </c>
    </row>
    <row r="983" spans="1:116" x14ac:dyDescent="0.4">
      <c r="B983" t="s">
        <v>332</v>
      </c>
      <c r="D983" t="s">
        <v>843</v>
      </c>
      <c r="E983" s="8" t="str">
        <f t="shared" si="1192"/>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843</v>
      </c>
      <c r="E984" s="8" t="str">
        <f t="shared" si="1192"/>
        <v>984 DCSALESQUOTA-S</v>
      </c>
      <c r="G984" s="89" t="str">
        <f>G965</f>
        <v>Secondary revenue driver</v>
      </c>
      <c r="H984" s="90"/>
      <c r="I984" s="213"/>
      <c r="J984" s="213"/>
      <c r="K984" s="214"/>
      <c r="L984" s="214"/>
      <c r="M984" s="214"/>
      <c r="N984" s="214"/>
      <c r="O984" s="214"/>
      <c r="P984" s="214"/>
      <c r="R984" s="214"/>
      <c r="S984" s="4" t="str">
        <f t="shared" ref="S984:CD986" si="1196">ADDRESS(ROW(S976),COLUMN(S976),2)</f>
        <v>S$976</v>
      </c>
      <c r="T984" s="4" t="str">
        <f t="shared" si="1196"/>
        <v>T$976</v>
      </c>
      <c r="U984" s="4" t="str">
        <f t="shared" si="1196"/>
        <v>U$976</v>
      </c>
      <c r="V984" s="4" t="str">
        <f t="shared" si="1196"/>
        <v>V$976</v>
      </c>
      <c r="W984" s="4" t="str">
        <f t="shared" si="1196"/>
        <v>W$976</v>
      </c>
      <c r="X984" s="4" t="str">
        <f t="shared" si="1196"/>
        <v>X$976</v>
      </c>
      <c r="Y984" s="4" t="str">
        <f t="shared" si="1196"/>
        <v>Y$976</v>
      </c>
      <c r="Z984" s="4" t="str">
        <f t="shared" si="1196"/>
        <v>Z$976</v>
      </c>
      <c r="AA984" s="4" t="str">
        <f t="shared" si="1196"/>
        <v>AA$976</v>
      </c>
      <c r="AB984" s="4" t="str">
        <f t="shared" si="1196"/>
        <v>AB$976</v>
      </c>
      <c r="AC984" s="4" t="str">
        <f t="shared" si="1196"/>
        <v>AC$976</v>
      </c>
      <c r="AD984" s="4" t="str">
        <f t="shared" si="1196"/>
        <v>AD$976</v>
      </c>
      <c r="AE984" s="4" t="str">
        <f t="shared" si="1196"/>
        <v>AE$976</v>
      </c>
      <c r="AF984" s="4" t="str">
        <f t="shared" si="1196"/>
        <v>AF$976</v>
      </c>
      <c r="AG984" s="4" t="str">
        <f t="shared" si="1196"/>
        <v>AG$976</v>
      </c>
      <c r="AH984" s="4" t="str">
        <f t="shared" si="1196"/>
        <v>AH$976</v>
      </c>
      <c r="AI984" s="4" t="str">
        <f t="shared" si="1196"/>
        <v>AI$976</v>
      </c>
      <c r="AJ984" s="4" t="str">
        <f t="shared" si="1196"/>
        <v>AJ$976</v>
      </c>
      <c r="AK984" s="4" t="str">
        <f t="shared" si="1196"/>
        <v>AK$976</v>
      </c>
      <c r="AL984" s="4" t="str">
        <f t="shared" si="1196"/>
        <v>AL$976</v>
      </c>
      <c r="AM984" s="4" t="str">
        <f t="shared" si="1196"/>
        <v>AM$976</v>
      </c>
      <c r="AN984" s="4" t="str">
        <f t="shared" si="1196"/>
        <v>AN$976</v>
      </c>
      <c r="AO984" s="4" t="str">
        <f t="shared" si="1196"/>
        <v>AO$976</v>
      </c>
      <c r="AP984" s="4" t="str">
        <f t="shared" si="1196"/>
        <v>AP$976</v>
      </c>
      <c r="AQ984" s="4" t="str">
        <f t="shared" si="1196"/>
        <v>AQ$976</v>
      </c>
      <c r="AR984" s="4" t="str">
        <f t="shared" si="1196"/>
        <v>AR$976</v>
      </c>
      <c r="AS984" s="4" t="str">
        <f t="shared" si="1196"/>
        <v>AS$976</v>
      </c>
      <c r="AT984" s="4" t="str">
        <f t="shared" si="1196"/>
        <v>AT$976</v>
      </c>
      <c r="AU984" s="4" t="str">
        <f t="shared" si="1196"/>
        <v>AU$976</v>
      </c>
      <c r="AV984" s="4" t="str">
        <f t="shared" si="1196"/>
        <v>AV$976</v>
      </c>
      <c r="AW984" s="4" t="str">
        <f t="shared" si="1196"/>
        <v>AW$976</v>
      </c>
      <c r="AX984" s="4" t="str">
        <f t="shared" si="1196"/>
        <v>AX$976</v>
      </c>
      <c r="AY984" s="4" t="str">
        <f t="shared" si="1196"/>
        <v>AY$976</v>
      </c>
      <c r="AZ984" s="4" t="str">
        <f t="shared" si="1196"/>
        <v>AZ$976</v>
      </c>
      <c r="BA984" s="4" t="str">
        <f t="shared" si="1196"/>
        <v>BA$976</v>
      </c>
      <c r="BB984" s="4" t="str">
        <f t="shared" si="1196"/>
        <v>BB$976</v>
      </c>
      <c r="BC984" s="4" t="str">
        <f t="shared" si="1196"/>
        <v>BC$976</v>
      </c>
      <c r="BD984" s="4" t="str">
        <f t="shared" si="1196"/>
        <v>BD$976</v>
      </c>
      <c r="BE984" s="4" t="str">
        <f t="shared" si="1196"/>
        <v>BE$976</v>
      </c>
      <c r="BF984" s="4" t="str">
        <f t="shared" si="1196"/>
        <v>BF$976</v>
      </c>
      <c r="BG984" s="4" t="str">
        <f t="shared" si="1196"/>
        <v>BG$976</v>
      </c>
      <c r="BH984" s="4" t="str">
        <f t="shared" si="1196"/>
        <v>BH$976</v>
      </c>
      <c r="BI984" s="4" t="str">
        <f t="shared" si="1196"/>
        <v>BI$976</v>
      </c>
      <c r="BJ984" s="4" t="str">
        <f t="shared" si="1196"/>
        <v>BJ$976</v>
      </c>
      <c r="BK984" s="4" t="str">
        <f t="shared" si="1196"/>
        <v>BK$976</v>
      </c>
      <c r="BL984" s="4" t="str">
        <f t="shared" si="1196"/>
        <v>BL$976</v>
      </c>
      <c r="BM984" s="4" t="str">
        <f t="shared" si="1196"/>
        <v>BM$976</v>
      </c>
      <c r="BN984" s="4" t="str">
        <f t="shared" si="1196"/>
        <v>BN$976</v>
      </c>
      <c r="BO984" s="4" t="str">
        <f t="shared" si="1196"/>
        <v>BO$976</v>
      </c>
      <c r="BP984" s="4" t="str">
        <f t="shared" si="1196"/>
        <v>BP$976</v>
      </c>
      <c r="BQ984" s="4" t="str">
        <f t="shared" si="1196"/>
        <v>BQ$976</v>
      </c>
      <c r="BR984" s="4" t="str">
        <f t="shared" si="1196"/>
        <v>BR$976</v>
      </c>
      <c r="BS984" s="4" t="str">
        <f t="shared" si="1196"/>
        <v>BS$976</v>
      </c>
      <c r="BT984" s="4" t="str">
        <f t="shared" si="1196"/>
        <v>BT$976</v>
      </c>
      <c r="BU984" s="4" t="str">
        <f t="shared" si="1196"/>
        <v>BU$976</v>
      </c>
      <c r="BV984" s="4" t="str">
        <f t="shared" si="1196"/>
        <v>BV$976</v>
      </c>
      <c r="BW984" s="4" t="str">
        <f t="shared" si="1196"/>
        <v>BW$976</v>
      </c>
      <c r="BX984" s="4" t="str">
        <f t="shared" si="1196"/>
        <v>BX$976</v>
      </c>
      <c r="BY984" s="4" t="str">
        <f t="shared" si="1196"/>
        <v>BY$976</v>
      </c>
      <c r="BZ984" s="4" t="str">
        <f t="shared" si="1196"/>
        <v>BZ$976</v>
      </c>
      <c r="CA984" s="4" t="str">
        <f t="shared" si="1196"/>
        <v>CA$976</v>
      </c>
      <c r="CB984" s="4" t="str">
        <f t="shared" si="1196"/>
        <v>CB$976</v>
      </c>
      <c r="CC984" s="4" t="str">
        <f t="shared" si="1196"/>
        <v>CC$976</v>
      </c>
      <c r="CD984" s="4" t="str">
        <f t="shared" si="1196"/>
        <v>CD$976</v>
      </c>
      <c r="CE984" s="4" t="str">
        <f t="shared" ref="CE984:CL986" si="1197">ADDRESS(ROW(CE976),COLUMN(CE976),2)</f>
        <v>CE$976</v>
      </c>
      <c r="CF984" s="4" t="str">
        <f t="shared" si="1197"/>
        <v>CF$976</v>
      </c>
      <c r="CG984" s="4" t="str">
        <f t="shared" si="1197"/>
        <v>CG$976</v>
      </c>
      <c r="CH984" s="4" t="str">
        <f t="shared" si="1197"/>
        <v>CH$976</v>
      </c>
      <c r="CI984" s="4" t="str">
        <f t="shared" si="1197"/>
        <v>CI$976</v>
      </c>
      <c r="CJ984" s="4" t="str">
        <f t="shared" si="1197"/>
        <v>CJ$976</v>
      </c>
      <c r="CK984" s="4" t="str">
        <f t="shared" si="1197"/>
        <v>CK$976</v>
      </c>
      <c r="CL984" s="4" t="str">
        <f t="shared" si="1197"/>
        <v>CL$976</v>
      </c>
      <c r="CN984" s="213"/>
      <c r="CO984" s="4" t="str">
        <f t="shared" ref="CO984:DL986" si="1198">ADDRESS(ROW(CO976),COLUMN(CO976),2)</f>
        <v>CO$976</v>
      </c>
      <c r="CP984" s="4" t="str">
        <f t="shared" si="1198"/>
        <v>CP$976</v>
      </c>
      <c r="CQ984" s="4" t="str">
        <f t="shared" si="1198"/>
        <v>CQ$976</v>
      </c>
      <c r="CR984" s="4" t="str">
        <f t="shared" si="1198"/>
        <v>CR$976</v>
      </c>
      <c r="CS984" s="4" t="str">
        <f t="shared" si="1198"/>
        <v>CS$976</v>
      </c>
      <c r="CT984" s="4" t="str">
        <f t="shared" si="1198"/>
        <v>CT$976</v>
      </c>
      <c r="CU984" s="4" t="str">
        <f t="shared" si="1198"/>
        <v>CU$976</v>
      </c>
      <c r="CV984" s="4" t="str">
        <f t="shared" si="1198"/>
        <v>CV$976</v>
      </c>
      <c r="CW984" s="4" t="str">
        <f t="shared" si="1198"/>
        <v>CW$976</v>
      </c>
      <c r="CX984" s="4" t="str">
        <f t="shared" si="1198"/>
        <v>CX$976</v>
      </c>
      <c r="CY984" s="4" t="str">
        <f t="shared" si="1198"/>
        <v>CY$976</v>
      </c>
      <c r="CZ984" s="4" t="str">
        <f t="shared" si="1198"/>
        <v>CZ$976</v>
      </c>
      <c r="DA984" s="4" t="str">
        <f t="shared" si="1198"/>
        <v>DA$976</v>
      </c>
      <c r="DB984" s="4" t="str">
        <f t="shared" si="1198"/>
        <v>DB$976</v>
      </c>
      <c r="DC984" s="4" t="str">
        <f t="shared" si="1198"/>
        <v>DC$976</v>
      </c>
      <c r="DD984" s="4" t="str">
        <f t="shared" si="1198"/>
        <v>DD$976</v>
      </c>
      <c r="DE984" s="4" t="str">
        <f t="shared" si="1198"/>
        <v>DE$976</v>
      </c>
      <c r="DF984" s="4" t="str">
        <f t="shared" si="1198"/>
        <v>DF$976</v>
      </c>
      <c r="DG984" s="4" t="str">
        <f t="shared" si="1198"/>
        <v>DG$976</v>
      </c>
      <c r="DH984" s="4" t="str">
        <f t="shared" si="1198"/>
        <v>DH$976</v>
      </c>
      <c r="DI984" s="4" t="str">
        <f t="shared" si="1198"/>
        <v>DI$976</v>
      </c>
      <c r="DJ984" s="4" t="str">
        <f t="shared" si="1198"/>
        <v>DJ$976</v>
      </c>
      <c r="DK984" s="4" t="str">
        <f t="shared" si="1198"/>
        <v>DK$976</v>
      </c>
      <c r="DL984" s="4" t="str">
        <f t="shared" si="1198"/>
        <v>DL$976</v>
      </c>
    </row>
    <row r="985" spans="1:116" x14ac:dyDescent="0.4">
      <c r="B985" t="s">
        <v>332</v>
      </c>
      <c r="D985" t="s">
        <v>843</v>
      </c>
      <c r="E985" s="8" t="str">
        <f t="shared" si="1192"/>
        <v>985 DCSALESQUOTA-S</v>
      </c>
      <c r="G985" s="8" t="str">
        <f>G966</f>
        <v>Secondary volume driver</v>
      </c>
      <c r="H985" s="12"/>
      <c r="I985" s="60"/>
      <c r="J985" s="60"/>
      <c r="K985" s="15"/>
      <c r="L985" s="15"/>
      <c r="M985" s="15"/>
      <c r="N985" s="15"/>
      <c r="O985" s="15"/>
      <c r="P985" s="15"/>
      <c r="R985" s="15"/>
      <c r="S985" s="215" t="str">
        <f t="shared" ref="S985:CD985" si="1199">S965</f>
        <v>S$18</v>
      </c>
      <c r="T985" s="215" t="str">
        <f t="shared" si="1199"/>
        <v>T$18</v>
      </c>
      <c r="U985" s="215" t="str">
        <f t="shared" si="1199"/>
        <v>U$18</v>
      </c>
      <c r="V985" s="215" t="str">
        <f t="shared" si="1199"/>
        <v>V$18</v>
      </c>
      <c r="W985" s="215" t="str">
        <f t="shared" si="1199"/>
        <v>W$18</v>
      </c>
      <c r="X985" s="215" t="str">
        <f t="shared" si="1199"/>
        <v>X$18</v>
      </c>
      <c r="Y985" s="215" t="str">
        <f t="shared" si="1199"/>
        <v>Y$18</v>
      </c>
      <c r="Z985" s="215" t="str">
        <f t="shared" si="1199"/>
        <v>Z$18</v>
      </c>
      <c r="AA985" s="215" t="str">
        <f t="shared" si="1199"/>
        <v>AA$18</v>
      </c>
      <c r="AB985" s="215" t="str">
        <f t="shared" si="1199"/>
        <v>AB$18</v>
      </c>
      <c r="AC985" s="215" t="str">
        <f t="shared" si="1199"/>
        <v>AC$18</v>
      </c>
      <c r="AD985" s="215" t="str">
        <f t="shared" si="1199"/>
        <v>AD$18</v>
      </c>
      <c r="AE985" s="215" t="str">
        <f t="shared" si="1199"/>
        <v>AE$18</v>
      </c>
      <c r="AF985" s="215" t="str">
        <f t="shared" si="1199"/>
        <v>AF$18</v>
      </c>
      <c r="AG985" s="215" t="str">
        <f t="shared" si="1199"/>
        <v>AG$18</v>
      </c>
      <c r="AH985" s="215" t="str">
        <f t="shared" si="1199"/>
        <v>AH$18</v>
      </c>
      <c r="AI985" s="215" t="str">
        <f t="shared" si="1199"/>
        <v>AI$18</v>
      </c>
      <c r="AJ985" s="215" t="str">
        <f t="shared" si="1199"/>
        <v>AJ$18</v>
      </c>
      <c r="AK985" s="215" t="str">
        <f t="shared" si="1199"/>
        <v>AK$18</v>
      </c>
      <c r="AL985" s="215" t="str">
        <f t="shared" si="1199"/>
        <v>AL$18</v>
      </c>
      <c r="AM985" s="215" t="str">
        <f t="shared" si="1199"/>
        <v>AM$18</v>
      </c>
      <c r="AN985" s="215" t="str">
        <f t="shared" si="1199"/>
        <v>AN$18</v>
      </c>
      <c r="AO985" s="215" t="str">
        <f t="shared" si="1199"/>
        <v>AO$18</v>
      </c>
      <c r="AP985" s="215" t="str">
        <f t="shared" si="1199"/>
        <v>AP$18</v>
      </c>
      <c r="AQ985" s="215" t="str">
        <f t="shared" si="1199"/>
        <v>AQ$18</v>
      </c>
      <c r="AR985" s="215" t="str">
        <f t="shared" si="1199"/>
        <v>AR$18</v>
      </c>
      <c r="AS985" s="215" t="str">
        <f t="shared" si="1199"/>
        <v>AS$18</v>
      </c>
      <c r="AT985" s="215" t="str">
        <f t="shared" si="1199"/>
        <v>AT$18</v>
      </c>
      <c r="AU985" s="215" t="str">
        <f t="shared" si="1199"/>
        <v>AU$18</v>
      </c>
      <c r="AV985" s="215" t="str">
        <f t="shared" si="1199"/>
        <v>AV$18</v>
      </c>
      <c r="AW985" s="215" t="str">
        <f t="shared" si="1199"/>
        <v>AW$18</v>
      </c>
      <c r="AX985" s="215" t="str">
        <f t="shared" si="1199"/>
        <v>AX$18</v>
      </c>
      <c r="AY985" s="215" t="str">
        <f t="shared" si="1199"/>
        <v>AY$18</v>
      </c>
      <c r="AZ985" s="215" t="str">
        <f t="shared" si="1199"/>
        <v>AZ$18</v>
      </c>
      <c r="BA985" s="215" t="str">
        <f t="shared" si="1199"/>
        <v>BA$18</v>
      </c>
      <c r="BB985" s="215" t="str">
        <f t="shared" si="1199"/>
        <v>BB$18</v>
      </c>
      <c r="BC985" s="215" t="str">
        <f t="shared" si="1199"/>
        <v>BC$18</v>
      </c>
      <c r="BD985" s="215" t="str">
        <f t="shared" si="1199"/>
        <v>BD$18</v>
      </c>
      <c r="BE985" s="215" t="str">
        <f t="shared" si="1199"/>
        <v>BE$18</v>
      </c>
      <c r="BF985" s="215" t="str">
        <f t="shared" si="1199"/>
        <v>BF$18</v>
      </c>
      <c r="BG985" s="215" t="str">
        <f t="shared" si="1199"/>
        <v>BG$18</v>
      </c>
      <c r="BH985" s="215" t="str">
        <f t="shared" si="1199"/>
        <v>BH$18</v>
      </c>
      <c r="BI985" s="215" t="str">
        <f t="shared" si="1199"/>
        <v>BI$18</v>
      </c>
      <c r="BJ985" s="215" t="str">
        <f t="shared" si="1199"/>
        <v>BJ$18</v>
      </c>
      <c r="BK985" s="215" t="str">
        <f t="shared" si="1199"/>
        <v>BK$18</v>
      </c>
      <c r="BL985" s="215" t="str">
        <f t="shared" si="1199"/>
        <v>BL$18</v>
      </c>
      <c r="BM985" s="215" t="str">
        <f t="shared" si="1199"/>
        <v>BM$18</v>
      </c>
      <c r="BN985" s="215" t="str">
        <f t="shared" si="1199"/>
        <v>BN$18</v>
      </c>
      <c r="BO985" s="215" t="str">
        <f t="shared" si="1199"/>
        <v>BO$18</v>
      </c>
      <c r="BP985" s="215" t="str">
        <f t="shared" si="1199"/>
        <v>BP$18</v>
      </c>
      <c r="BQ985" s="215" t="str">
        <f t="shared" si="1199"/>
        <v>BQ$18</v>
      </c>
      <c r="BR985" s="215" t="str">
        <f t="shared" si="1199"/>
        <v>BR$18</v>
      </c>
      <c r="BS985" s="215" t="str">
        <f t="shared" si="1199"/>
        <v>BS$18</v>
      </c>
      <c r="BT985" s="215" t="str">
        <f t="shared" si="1199"/>
        <v>BT$18</v>
      </c>
      <c r="BU985" s="215" t="str">
        <f t="shared" si="1199"/>
        <v>BU$18</v>
      </c>
      <c r="BV985" s="215" t="str">
        <f t="shared" si="1199"/>
        <v>BV$18</v>
      </c>
      <c r="BW985" s="215" t="str">
        <f t="shared" si="1199"/>
        <v>BW$18</v>
      </c>
      <c r="BX985" s="215" t="str">
        <f t="shared" si="1199"/>
        <v>BX$18</v>
      </c>
      <c r="BY985" s="215" t="str">
        <f t="shared" si="1199"/>
        <v>BY$18</v>
      </c>
      <c r="BZ985" s="215" t="str">
        <f t="shared" si="1199"/>
        <v>BZ$18</v>
      </c>
      <c r="CA985" s="215" t="str">
        <f t="shared" si="1199"/>
        <v>CA$18</v>
      </c>
      <c r="CB985" s="215" t="str">
        <f t="shared" si="1199"/>
        <v>CB$18</v>
      </c>
      <c r="CC985" s="215" t="str">
        <f t="shared" si="1199"/>
        <v>CC$18</v>
      </c>
      <c r="CD985" s="215" t="str">
        <f t="shared" si="1199"/>
        <v>CD$18</v>
      </c>
      <c r="CE985" s="215" t="str">
        <f t="shared" ref="CE985:CL985" si="1200">CE965</f>
        <v>CE$18</v>
      </c>
      <c r="CF985" s="215" t="str">
        <f t="shared" si="1200"/>
        <v>CF$18</v>
      </c>
      <c r="CG985" s="215" t="str">
        <f t="shared" si="1200"/>
        <v>CG$18</v>
      </c>
      <c r="CH985" s="215" t="str">
        <f t="shared" si="1200"/>
        <v>CH$18</v>
      </c>
      <c r="CI985" s="215" t="str">
        <f t="shared" si="1200"/>
        <v>CI$18</v>
      </c>
      <c r="CJ985" s="215" t="str">
        <f t="shared" si="1200"/>
        <v>CJ$18</v>
      </c>
      <c r="CK985" s="215" t="str">
        <f t="shared" si="1200"/>
        <v>CK$18</v>
      </c>
      <c r="CL985" s="215" t="str">
        <f t="shared" si="1200"/>
        <v>CL$18</v>
      </c>
      <c r="CN985" s="60"/>
      <c r="CO985" s="215" t="str">
        <f t="shared" ref="CO985:DL985" si="1201">CO965</f>
        <v>CO$18</v>
      </c>
      <c r="CP985" s="215" t="str">
        <f t="shared" si="1201"/>
        <v>CP$18</v>
      </c>
      <c r="CQ985" s="215" t="str">
        <f t="shared" si="1201"/>
        <v>CQ$18</v>
      </c>
      <c r="CR985" s="215" t="str">
        <f t="shared" si="1201"/>
        <v>CR$18</v>
      </c>
      <c r="CS985" s="215" t="str">
        <f t="shared" si="1201"/>
        <v>CS$18</v>
      </c>
      <c r="CT985" s="215" t="str">
        <f t="shared" si="1201"/>
        <v>CT$18</v>
      </c>
      <c r="CU985" s="215" t="str">
        <f t="shared" si="1201"/>
        <v>CU$18</v>
      </c>
      <c r="CV985" s="215" t="str">
        <f t="shared" si="1201"/>
        <v>CV$18</v>
      </c>
      <c r="CW985" s="215" t="str">
        <f t="shared" si="1201"/>
        <v>CW$18</v>
      </c>
      <c r="CX985" s="215" t="str">
        <f t="shared" si="1201"/>
        <v>CX$18</v>
      </c>
      <c r="CY985" s="215" t="str">
        <f t="shared" si="1201"/>
        <v>CY$18</v>
      </c>
      <c r="CZ985" s="215" t="str">
        <f t="shared" si="1201"/>
        <v>CZ$18</v>
      </c>
      <c r="DA985" s="215" t="str">
        <f t="shared" si="1201"/>
        <v>DA$18</v>
      </c>
      <c r="DB985" s="215" t="str">
        <f t="shared" si="1201"/>
        <v>DB$18</v>
      </c>
      <c r="DC985" s="215" t="str">
        <f t="shared" si="1201"/>
        <v>DC$18</v>
      </c>
      <c r="DD985" s="215" t="str">
        <f t="shared" si="1201"/>
        <v>DD$18</v>
      </c>
      <c r="DE985" s="215" t="str">
        <f t="shared" si="1201"/>
        <v>DE$18</v>
      </c>
      <c r="DF985" s="215" t="str">
        <f t="shared" si="1201"/>
        <v>DF$18</v>
      </c>
      <c r="DG985" s="215" t="str">
        <f t="shared" si="1201"/>
        <v>DG$18</v>
      </c>
      <c r="DH985" s="215" t="str">
        <f t="shared" si="1201"/>
        <v>DH$18</v>
      </c>
      <c r="DI985" s="215" t="str">
        <f t="shared" si="1201"/>
        <v>DI$18</v>
      </c>
      <c r="DJ985" s="215" t="str">
        <f t="shared" si="1201"/>
        <v>DJ$18</v>
      </c>
      <c r="DK985" s="215" t="str">
        <f t="shared" si="1201"/>
        <v>DK$18</v>
      </c>
      <c r="DL985" s="215" t="str">
        <f t="shared" si="1201"/>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202">S$20</f>
        <v>S$16</v>
      </c>
      <c r="T989" s="199" t="str">
        <f t="shared" si="1202"/>
        <v>T$16</v>
      </c>
      <c r="U989" s="199" t="str">
        <f t="shared" si="1202"/>
        <v>U$16</v>
      </c>
      <c r="V989" s="199" t="str">
        <f t="shared" si="1202"/>
        <v>V$16</v>
      </c>
      <c r="W989" s="199" t="str">
        <f t="shared" si="1202"/>
        <v>W$16</v>
      </c>
      <c r="X989" s="199" t="str">
        <f t="shared" si="1202"/>
        <v>X$16</v>
      </c>
      <c r="Y989" s="199" t="str">
        <f t="shared" si="1202"/>
        <v>Y$16</v>
      </c>
      <c r="Z989" s="199" t="str">
        <f t="shared" si="1202"/>
        <v>Z$16</v>
      </c>
      <c r="AA989" s="199" t="str">
        <f t="shared" si="1202"/>
        <v>AA$16</v>
      </c>
      <c r="AB989" s="199" t="str">
        <f t="shared" si="1202"/>
        <v>AB$16</v>
      </c>
      <c r="AC989" s="199" t="str">
        <f t="shared" si="1202"/>
        <v>AC$16</v>
      </c>
      <c r="AD989" s="199" t="str">
        <f t="shared" si="1202"/>
        <v>AD$16</v>
      </c>
      <c r="AE989" s="199" t="str">
        <f t="shared" si="1202"/>
        <v>AE$16</v>
      </c>
      <c r="AF989" s="199" t="str">
        <f t="shared" si="1202"/>
        <v>AF$16</v>
      </c>
      <c r="AG989" s="199" t="str">
        <f t="shared" si="1202"/>
        <v>AG$16</v>
      </c>
      <c r="AH989" s="199" t="str">
        <f t="shared" si="1202"/>
        <v>AH$16</v>
      </c>
      <c r="AI989" s="199" t="str">
        <f t="shared" si="1202"/>
        <v>AI$16</v>
      </c>
      <c r="AJ989" s="199" t="str">
        <f t="shared" si="1202"/>
        <v>AJ$16</v>
      </c>
      <c r="AK989" s="199" t="str">
        <f t="shared" si="1202"/>
        <v>AK$16</v>
      </c>
      <c r="AL989" s="199" t="str">
        <f t="shared" si="1202"/>
        <v>AL$16</v>
      </c>
      <c r="AM989" s="199" t="str">
        <f t="shared" si="1202"/>
        <v>AM$16</v>
      </c>
      <c r="AN989" s="199" t="str">
        <f t="shared" si="1202"/>
        <v>AN$16</v>
      </c>
      <c r="AO989" s="199" t="str">
        <f t="shared" si="1202"/>
        <v>AO$16</v>
      </c>
      <c r="AP989" s="199" t="str">
        <f t="shared" si="1202"/>
        <v>AP$16</v>
      </c>
      <c r="AQ989" s="199" t="str">
        <f t="shared" si="1202"/>
        <v>AQ$16</v>
      </c>
      <c r="AR989" s="199" t="str">
        <f t="shared" si="1202"/>
        <v>AR$16</v>
      </c>
      <c r="AS989" s="199" t="str">
        <f t="shared" si="1202"/>
        <v>AS$16</v>
      </c>
      <c r="AT989" s="199" t="str">
        <f t="shared" si="1202"/>
        <v>AT$16</v>
      </c>
      <c r="AU989" s="199" t="str">
        <f t="shared" si="1202"/>
        <v>AU$16</v>
      </c>
      <c r="AV989" s="199" t="str">
        <f t="shared" si="1202"/>
        <v>AV$16</v>
      </c>
      <c r="AW989" s="199" t="str">
        <f t="shared" si="1202"/>
        <v>AW$16</v>
      </c>
      <c r="AX989" s="199" t="str">
        <f t="shared" si="1202"/>
        <v>AX$16</v>
      </c>
      <c r="AY989" s="199" t="str">
        <f t="shared" ref="AY989:CD989" si="1203">AY$20</f>
        <v>AY$16</v>
      </c>
      <c r="AZ989" s="199" t="str">
        <f t="shared" si="1203"/>
        <v>AZ$16</v>
      </c>
      <c r="BA989" s="199" t="str">
        <f t="shared" si="1203"/>
        <v>BA$16</v>
      </c>
      <c r="BB989" s="199" t="str">
        <f t="shared" si="1203"/>
        <v>BB$16</v>
      </c>
      <c r="BC989" s="199" t="str">
        <f t="shared" si="1203"/>
        <v>BC$16</v>
      </c>
      <c r="BD989" s="199" t="str">
        <f t="shared" si="1203"/>
        <v>BD$16</v>
      </c>
      <c r="BE989" s="199" t="str">
        <f t="shared" si="1203"/>
        <v>BE$16</v>
      </c>
      <c r="BF989" s="199" t="str">
        <f t="shared" si="1203"/>
        <v>BF$16</v>
      </c>
      <c r="BG989" s="199" t="str">
        <f t="shared" si="1203"/>
        <v>BG$16</v>
      </c>
      <c r="BH989" s="199" t="str">
        <f t="shared" si="1203"/>
        <v>BH$16</v>
      </c>
      <c r="BI989" s="199" t="str">
        <f t="shared" si="1203"/>
        <v>BI$16</v>
      </c>
      <c r="BJ989" s="199" t="str">
        <f t="shared" si="1203"/>
        <v>BJ$16</v>
      </c>
      <c r="BK989" s="199" t="str">
        <f t="shared" si="1203"/>
        <v>BK$16</v>
      </c>
      <c r="BL989" s="199" t="str">
        <f t="shared" si="1203"/>
        <v>BL$16</v>
      </c>
      <c r="BM989" s="199" t="str">
        <f t="shared" si="1203"/>
        <v>BM$16</v>
      </c>
      <c r="BN989" s="199" t="str">
        <f t="shared" si="1203"/>
        <v>BN$16</v>
      </c>
      <c r="BO989" s="199" t="str">
        <f t="shared" si="1203"/>
        <v>BO$16</v>
      </c>
      <c r="BP989" s="199" t="str">
        <f t="shared" si="1203"/>
        <v>BP$16</v>
      </c>
      <c r="BQ989" s="199" t="str">
        <f t="shared" si="1203"/>
        <v>BQ$16</v>
      </c>
      <c r="BR989" s="199" t="str">
        <f t="shared" si="1203"/>
        <v>BR$16</v>
      </c>
      <c r="BS989" s="199" t="str">
        <f t="shared" si="1203"/>
        <v>BS$16</v>
      </c>
      <c r="BT989" s="199" t="str">
        <f t="shared" si="1203"/>
        <v>BT$16</v>
      </c>
      <c r="BU989" s="199" t="str">
        <f t="shared" si="1203"/>
        <v>BU$16</v>
      </c>
      <c r="BV989" s="199" t="str">
        <f t="shared" si="1203"/>
        <v>BV$16</v>
      </c>
      <c r="BW989" s="199" t="str">
        <f t="shared" si="1203"/>
        <v>BW$16</v>
      </c>
      <c r="BX989" s="199" t="str">
        <f t="shared" si="1203"/>
        <v>BX$16</v>
      </c>
      <c r="BY989" s="199" t="str">
        <f t="shared" si="1203"/>
        <v>BY$16</v>
      </c>
      <c r="BZ989" s="199" t="str">
        <f t="shared" si="1203"/>
        <v>BZ$16</v>
      </c>
      <c r="CA989" s="199" t="str">
        <f t="shared" si="1203"/>
        <v>CA$16</v>
      </c>
      <c r="CB989" s="199" t="str">
        <f t="shared" si="1203"/>
        <v>CB$16</v>
      </c>
      <c r="CC989" s="199" t="str">
        <f t="shared" si="1203"/>
        <v>CC$16</v>
      </c>
      <c r="CD989" s="199" t="str">
        <f t="shared" si="1203"/>
        <v>CD$16</v>
      </c>
      <c r="CE989" s="199" t="str">
        <f t="shared" ref="CE989:CL989" si="1204">CE$20</f>
        <v>CE$16</v>
      </c>
      <c r="CF989" s="199" t="str">
        <f t="shared" si="1204"/>
        <v>CF$16</v>
      </c>
      <c r="CG989" s="199" t="str">
        <f t="shared" si="1204"/>
        <v>CG$16</v>
      </c>
      <c r="CH989" s="199" t="str">
        <f t="shared" si="1204"/>
        <v>CH$16</v>
      </c>
      <c r="CI989" s="199" t="str">
        <f t="shared" si="1204"/>
        <v>CI$16</v>
      </c>
      <c r="CJ989" s="199" t="str">
        <f t="shared" si="1204"/>
        <v>CJ$16</v>
      </c>
      <c r="CK989" s="199" t="str">
        <f t="shared" si="1204"/>
        <v>CK$16</v>
      </c>
      <c r="CL989" s="199" t="str">
        <f t="shared" si="1204"/>
        <v>CL$16</v>
      </c>
      <c r="CN989" s="176"/>
      <c r="CO989" s="199" t="str">
        <f t="shared" ref="CO989:DL989" si="1205">CO$20</f>
        <v>CO$16</v>
      </c>
      <c r="CP989" s="199" t="str">
        <f t="shared" si="1205"/>
        <v>CP$16</v>
      </c>
      <c r="CQ989" s="199" t="str">
        <f t="shared" si="1205"/>
        <v>CQ$16</v>
      </c>
      <c r="CR989" s="199" t="str">
        <f t="shared" si="1205"/>
        <v>CR$16</v>
      </c>
      <c r="CS989" s="199" t="str">
        <f t="shared" si="1205"/>
        <v>CS$16</v>
      </c>
      <c r="CT989" s="199" t="str">
        <f t="shared" si="1205"/>
        <v>CT$16</v>
      </c>
      <c r="CU989" s="199" t="str">
        <f t="shared" si="1205"/>
        <v>CU$16</v>
      </c>
      <c r="CV989" s="199" t="str">
        <f t="shared" si="1205"/>
        <v>CV$16</v>
      </c>
      <c r="CW989" s="199" t="str">
        <f t="shared" si="1205"/>
        <v>CW$16</v>
      </c>
      <c r="CX989" s="199" t="str">
        <f t="shared" si="1205"/>
        <v>CX$16</v>
      </c>
      <c r="CY989" s="199" t="str">
        <f t="shared" si="1205"/>
        <v>CY$16</v>
      </c>
      <c r="CZ989" s="199" t="str">
        <f t="shared" si="1205"/>
        <v>CZ$16</v>
      </c>
      <c r="DA989" s="199" t="str">
        <f t="shared" si="1205"/>
        <v>DA$16</v>
      </c>
      <c r="DB989" s="199" t="str">
        <f t="shared" si="1205"/>
        <v>DB$16</v>
      </c>
      <c r="DC989" s="199" t="str">
        <f t="shared" si="1205"/>
        <v>DC$16</v>
      </c>
      <c r="DD989" s="199" t="str">
        <f t="shared" si="1205"/>
        <v>DD$16</v>
      </c>
      <c r="DE989" s="199" t="str">
        <f t="shared" si="1205"/>
        <v>DE$16</v>
      </c>
      <c r="DF989" s="199" t="str">
        <f t="shared" si="1205"/>
        <v>DF$16</v>
      </c>
      <c r="DG989" s="199" t="str">
        <f t="shared" si="1205"/>
        <v>DG$16</v>
      </c>
      <c r="DH989" s="199" t="str">
        <f t="shared" si="1205"/>
        <v>DH$16</v>
      </c>
      <c r="DI989" s="199" t="str">
        <f t="shared" si="1205"/>
        <v>DI$16</v>
      </c>
      <c r="DJ989" s="199" t="str">
        <f t="shared" si="1205"/>
        <v>DJ$16</v>
      </c>
      <c r="DK989" s="199" t="str">
        <f t="shared" si="1205"/>
        <v>DK$16</v>
      </c>
      <c r="DL989" s="199" t="str">
        <f t="shared" si="1205"/>
        <v>DL$16</v>
      </c>
    </row>
    <row r="990" spans="1:116" x14ac:dyDescent="0.4">
      <c r="A990" s="174"/>
      <c r="E990" s="8"/>
      <c r="G990" s="175" t="s">
        <v>462</v>
      </c>
      <c r="H990" s="174"/>
      <c r="I990" s="176"/>
      <c r="J990" s="176"/>
      <c r="K990" s="197"/>
      <c r="L990" s="197"/>
      <c r="M990" s="197"/>
      <c r="N990" s="197"/>
      <c r="O990" s="197"/>
      <c r="P990" s="197"/>
      <c r="R990" s="198"/>
      <c r="S990" s="199" t="str">
        <f t="shared" ref="S990:AX990" si="1206">S$21</f>
        <v>S$17</v>
      </c>
      <c r="T990" s="199" t="str">
        <f t="shared" si="1206"/>
        <v>T$17</v>
      </c>
      <c r="U990" s="199" t="str">
        <f t="shared" si="1206"/>
        <v>U$17</v>
      </c>
      <c r="V990" s="199" t="str">
        <f t="shared" si="1206"/>
        <v>V$17</v>
      </c>
      <c r="W990" s="199" t="str">
        <f t="shared" si="1206"/>
        <v>W$17</v>
      </c>
      <c r="X990" s="199" t="str">
        <f t="shared" si="1206"/>
        <v>X$17</v>
      </c>
      <c r="Y990" s="199" t="str">
        <f t="shared" si="1206"/>
        <v>Y$17</v>
      </c>
      <c r="Z990" s="199" t="str">
        <f t="shared" si="1206"/>
        <v>Z$17</v>
      </c>
      <c r="AA990" s="199" t="str">
        <f t="shared" si="1206"/>
        <v>AA$17</v>
      </c>
      <c r="AB990" s="199" t="str">
        <f t="shared" si="1206"/>
        <v>AB$17</v>
      </c>
      <c r="AC990" s="199" t="str">
        <f t="shared" si="1206"/>
        <v>AC$17</v>
      </c>
      <c r="AD990" s="199" t="str">
        <f t="shared" si="1206"/>
        <v>AD$17</v>
      </c>
      <c r="AE990" s="199" t="str">
        <f t="shared" si="1206"/>
        <v>AE$17</v>
      </c>
      <c r="AF990" s="199" t="str">
        <f t="shared" si="1206"/>
        <v>AF$17</v>
      </c>
      <c r="AG990" s="199" t="str">
        <f t="shared" si="1206"/>
        <v>AG$17</v>
      </c>
      <c r="AH990" s="199" t="str">
        <f t="shared" si="1206"/>
        <v>AH$17</v>
      </c>
      <c r="AI990" s="199" t="str">
        <f t="shared" si="1206"/>
        <v>AI$17</v>
      </c>
      <c r="AJ990" s="199" t="str">
        <f t="shared" si="1206"/>
        <v>AJ$17</v>
      </c>
      <c r="AK990" s="199" t="str">
        <f t="shared" si="1206"/>
        <v>AK$17</v>
      </c>
      <c r="AL990" s="199" t="str">
        <f t="shared" si="1206"/>
        <v>AL$17</v>
      </c>
      <c r="AM990" s="199" t="str">
        <f t="shared" si="1206"/>
        <v>AM$17</v>
      </c>
      <c r="AN990" s="199" t="str">
        <f t="shared" si="1206"/>
        <v>AN$17</v>
      </c>
      <c r="AO990" s="199" t="str">
        <f t="shared" si="1206"/>
        <v>AO$17</v>
      </c>
      <c r="AP990" s="199" t="str">
        <f t="shared" si="1206"/>
        <v>AP$17</v>
      </c>
      <c r="AQ990" s="199" t="str">
        <f t="shared" si="1206"/>
        <v>AQ$17</v>
      </c>
      <c r="AR990" s="199" t="str">
        <f t="shared" si="1206"/>
        <v>AR$17</v>
      </c>
      <c r="AS990" s="199" t="str">
        <f t="shared" si="1206"/>
        <v>AS$17</v>
      </c>
      <c r="AT990" s="199" t="str">
        <f t="shared" si="1206"/>
        <v>AT$17</v>
      </c>
      <c r="AU990" s="199" t="str">
        <f t="shared" si="1206"/>
        <v>AU$17</v>
      </c>
      <c r="AV990" s="199" t="str">
        <f t="shared" si="1206"/>
        <v>AV$17</v>
      </c>
      <c r="AW990" s="199" t="str">
        <f t="shared" si="1206"/>
        <v>AW$17</v>
      </c>
      <c r="AX990" s="199" t="str">
        <f t="shared" si="1206"/>
        <v>AX$17</v>
      </c>
      <c r="AY990" s="199" t="str">
        <f t="shared" ref="AY990:CD990" si="1207">AY$21</f>
        <v>AY$17</v>
      </c>
      <c r="AZ990" s="199" t="str">
        <f t="shared" si="1207"/>
        <v>AZ$17</v>
      </c>
      <c r="BA990" s="199" t="str">
        <f t="shared" si="1207"/>
        <v>BA$17</v>
      </c>
      <c r="BB990" s="199" t="str">
        <f t="shared" si="1207"/>
        <v>BB$17</v>
      </c>
      <c r="BC990" s="199" t="str">
        <f t="shared" si="1207"/>
        <v>BC$17</v>
      </c>
      <c r="BD990" s="199" t="str">
        <f t="shared" si="1207"/>
        <v>BD$17</v>
      </c>
      <c r="BE990" s="199" t="str">
        <f t="shared" si="1207"/>
        <v>BE$17</v>
      </c>
      <c r="BF990" s="199" t="str">
        <f t="shared" si="1207"/>
        <v>BF$17</v>
      </c>
      <c r="BG990" s="199" t="str">
        <f t="shared" si="1207"/>
        <v>BG$17</v>
      </c>
      <c r="BH990" s="199" t="str">
        <f t="shared" si="1207"/>
        <v>BH$17</v>
      </c>
      <c r="BI990" s="199" t="str">
        <f t="shared" si="1207"/>
        <v>BI$17</v>
      </c>
      <c r="BJ990" s="199" t="str">
        <f t="shared" si="1207"/>
        <v>BJ$17</v>
      </c>
      <c r="BK990" s="199" t="str">
        <f t="shared" si="1207"/>
        <v>BK$17</v>
      </c>
      <c r="BL990" s="199" t="str">
        <f t="shared" si="1207"/>
        <v>BL$17</v>
      </c>
      <c r="BM990" s="199" t="str">
        <f t="shared" si="1207"/>
        <v>BM$17</v>
      </c>
      <c r="BN990" s="199" t="str">
        <f t="shared" si="1207"/>
        <v>BN$17</v>
      </c>
      <c r="BO990" s="199" t="str">
        <f t="shared" si="1207"/>
        <v>BO$17</v>
      </c>
      <c r="BP990" s="199" t="str">
        <f t="shared" si="1207"/>
        <v>BP$17</v>
      </c>
      <c r="BQ990" s="199" t="str">
        <f t="shared" si="1207"/>
        <v>BQ$17</v>
      </c>
      <c r="BR990" s="199" t="str">
        <f t="shared" si="1207"/>
        <v>BR$17</v>
      </c>
      <c r="BS990" s="199" t="str">
        <f t="shared" si="1207"/>
        <v>BS$17</v>
      </c>
      <c r="BT990" s="199" t="str">
        <f t="shared" si="1207"/>
        <v>BT$17</v>
      </c>
      <c r="BU990" s="199" t="str">
        <f t="shared" si="1207"/>
        <v>BU$17</v>
      </c>
      <c r="BV990" s="199" t="str">
        <f t="shared" si="1207"/>
        <v>BV$17</v>
      </c>
      <c r="BW990" s="199" t="str">
        <f t="shared" si="1207"/>
        <v>BW$17</v>
      </c>
      <c r="BX990" s="199" t="str">
        <f t="shared" si="1207"/>
        <v>BX$17</v>
      </c>
      <c r="BY990" s="199" t="str">
        <f t="shared" si="1207"/>
        <v>BY$17</v>
      </c>
      <c r="BZ990" s="199" t="str">
        <f t="shared" si="1207"/>
        <v>BZ$17</v>
      </c>
      <c r="CA990" s="199" t="str">
        <f t="shared" si="1207"/>
        <v>CA$17</v>
      </c>
      <c r="CB990" s="199" t="str">
        <f t="shared" si="1207"/>
        <v>CB$17</v>
      </c>
      <c r="CC990" s="199" t="str">
        <f t="shared" si="1207"/>
        <v>CC$17</v>
      </c>
      <c r="CD990" s="199" t="str">
        <f t="shared" si="1207"/>
        <v>CD$17</v>
      </c>
      <c r="CE990" s="199" t="str">
        <f t="shared" ref="CE990:CL990" si="1208">CE$21</f>
        <v>CE$17</v>
      </c>
      <c r="CF990" s="199" t="str">
        <f t="shared" si="1208"/>
        <v>CF$17</v>
      </c>
      <c r="CG990" s="199" t="str">
        <f t="shared" si="1208"/>
        <v>CG$17</v>
      </c>
      <c r="CH990" s="199" t="str">
        <f t="shared" si="1208"/>
        <v>CH$17</v>
      </c>
      <c r="CI990" s="199" t="str">
        <f t="shared" si="1208"/>
        <v>CI$17</v>
      </c>
      <c r="CJ990" s="199" t="str">
        <f t="shared" si="1208"/>
        <v>CJ$17</v>
      </c>
      <c r="CK990" s="199" t="str">
        <f t="shared" si="1208"/>
        <v>CK$17</v>
      </c>
      <c r="CL990" s="199" t="str">
        <f t="shared" si="1208"/>
        <v>CL$17</v>
      </c>
      <c r="CN990" s="176"/>
      <c r="CO990" s="199" t="str">
        <f t="shared" ref="CO990:DL990" si="1209">CO$21</f>
        <v>CO$17</v>
      </c>
      <c r="CP990" s="199" t="str">
        <f t="shared" si="1209"/>
        <v>CP$17</v>
      </c>
      <c r="CQ990" s="199" t="str">
        <f t="shared" si="1209"/>
        <v>CQ$17</v>
      </c>
      <c r="CR990" s="199" t="str">
        <f t="shared" si="1209"/>
        <v>CR$17</v>
      </c>
      <c r="CS990" s="199" t="str">
        <f t="shared" si="1209"/>
        <v>CS$17</v>
      </c>
      <c r="CT990" s="199" t="str">
        <f t="shared" si="1209"/>
        <v>CT$17</v>
      </c>
      <c r="CU990" s="199" t="str">
        <f t="shared" si="1209"/>
        <v>CU$17</v>
      </c>
      <c r="CV990" s="199" t="str">
        <f t="shared" si="1209"/>
        <v>CV$17</v>
      </c>
      <c r="CW990" s="199" t="str">
        <f t="shared" si="1209"/>
        <v>CW$17</v>
      </c>
      <c r="CX990" s="199" t="str">
        <f t="shared" si="1209"/>
        <v>CX$17</v>
      </c>
      <c r="CY990" s="199" t="str">
        <f t="shared" si="1209"/>
        <v>CY$17</v>
      </c>
      <c r="CZ990" s="199" t="str">
        <f t="shared" si="1209"/>
        <v>CZ$17</v>
      </c>
      <c r="DA990" s="199" t="str">
        <f t="shared" si="1209"/>
        <v>DA$17</v>
      </c>
      <c r="DB990" s="199" t="str">
        <f t="shared" si="1209"/>
        <v>DB$17</v>
      </c>
      <c r="DC990" s="199" t="str">
        <f t="shared" si="1209"/>
        <v>DC$17</v>
      </c>
      <c r="DD990" s="199" t="str">
        <f t="shared" si="1209"/>
        <v>DD$17</v>
      </c>
      <c r="DE990" s="199" t="str">
        <f t="shared" si="1209"/>
        <v>DE$17</v>
      </c>
      <c r="DF990" s="199" t="str">
        <f t="shared" si="1209"/>
        <v>DF$17</v>
      </c>
      <c r="DG990" s="199" t="str">
        <f t="shared" si="1209"/>
        <v>DG$17</v>
      </c>
      <c r="DH990" s="199" t="str">
        <f t="shared" si="1209"/>
        <v>DH$17</v>
      </c>
      <c r="DI990" s="199" t="str">
        <f t="shared" si="1209"/>
        <v>DI$17</v>
      </c>
      <c r="DJ990" s="199" t="str">
        <f t="shared" si="1209"/>
        <v>DJ$17</v>
      </c>
      <c r="DK990" s="199" t="str">
        <f t="shared" si="1209"/>
        <v>DK$17</v>
      </c>
      <c r="DL990" s="199" t="str">
        <f t="shared" si="1209"/>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210">S$22</f>
        <v>S$18</v>
      </c>
      <c r="T993" s="190" t="str">
        <f t="shared" si="1210"/>
        <v>T$18</v>
      </c>
      <c r="U993" s="190" t="str">
        <f t="shared" si="1210"/>
        <v>U$18</v>
      </c>
      <c r="V993" s="190" t="str">
        <f t="shared" si="1210"/>
        <v>V$18</v>
      </c>
      <c r="W993" s="190" t="str">
        <f t="shared" si="1210"/>
        <v>W$18</v>
      </c>
      <c r="X993" s="190" t="str">
        <f t="shared" si="1210"/>
        <v>X$18</v>
      </c>
      <c r="Y993" s="190" t="str">
        <f t="shared" si="1210"/>
        <v>Y$18</v>
      </c>
      <c r="Z993" s="190" t="str">
        <f t="shared" si="1210"/>
        <v>Z$18</v>
      </c>
      <c r="AA993" s="190" t="str">
        <f t="shared" si="1210"/>
        <v>AA$18</v>
      </c>
      <c r="AB993" s="190" t="str">
        <f t="shared" si="1210"/>
        <v>AB$18</v>
      </c>
      <c r="AC993" s="190" t="str">
        <f t="shared" si="1210"/>
        <v>AC$18</v>
      </c>
      <c r="AD993" s="190" t="str">
        <f t="shared" si="1210"/>
        <v>AD$18</v>
      </c>
      <c r="AE993" s="190" t="str">
        <f t="shared" si="1210"/>
        <v>AE$18</v>
      </c>
      <c r="AF993" s="190" t="str">
        <f t="shared" si="1210"/>
        <v>AF$18</v>
      </c>
      <c r="AG993" s="190" t="str">
        <f t="shared" si="1210"/>
        <v>AG$18</v>
      </c>
      <c r="AH993" s="190" t="str">
        <f t="shared" si="1210"/>
        <v>AH$18</v>
      </c>
      <c r="AI993" s="190" t="str">
        <f t="shared" si="1210"/>
        <v>AI$18</v>
      </c>
      <c r="AJ993" s="190" t="str">
        <f t="shared" si="1210"/>
        <v>AJ$18</v>
      </c>
      <c r="AK993" s="190" t="str">
        <f t="shared" si="1210"/>
        <v>AK$18</v>
      </c>
      <c r="AL993" s="190" t="str">
        <f t="shared" si="1210"/>
        <v>AL$18</v>
      </c>
      <c r="AM993" s="190" t="str">
        <f t="shared" si="1210"/>
        <v>AM$18</v>
      </c>
      <c r="AN993" s="190" t="str">
        <f t="shared" si="1210"/>
        <v>AN$18</v>
      </c>
      <c r="AO993" s="190" t="str">
        <f t="shared" si="1210"/>
        <v>AO$18</v>
      </c>
      <c r="AP993" s="190" t="str">
        <f t="shared" si="1210"/>
        <v>AP$18</v>
      </c>
      <c r="AQ993" s="190" t="str">
        <f t="shared" si="1210"/>
        <v>AQ$18</v>
      </c>
      <c r="AR993" s="190" t="str">
        <f t="shared" si="1210"/>
        <v>AR$18</v>
      </c>
      <c r="AS993" s="190" t="str">
        <f t="shared" si="1210"/>
        <v>AS$18</v>
      </c>
      <c r="AT993" s="190" t="str">
        <f t="shared" si="1210"/>
        <v>AT$18</v>
      </c>
      <c r="AU993" s="190" t="str">
        <f t="shared" si="1210"/>
        <v>AU$18</v>
      </c>
      <c r="AV993" s="190" t="str">
        <f t="shared" si="1210"/>
        <v>AV$18</v>
      </c>
      <c r="AW993" s="190" t="str">
        <f t="shared" si="1210"/>
        <v>AW$18</v>
      </c>
      <c r="AX993" s="190" t="str">
        <f t="shared" si="1210"/>
        <v>AX$18</v>
      </c>
      <c r="AY993" s="190" t="str">
        <f t="shared" ref="AY993:CD993" si="1211">AY$22</f>
        <v>AY$18</v>
      </c>
      <c r="AZ993" s="190" t="str">
        <f t="shared" si="1211"/>
        <v>AZ$18</v>
      </c>
      <c r="BA993" s="190" t="str">
        <f t="shared" si="1211"/>
        <v>BA$18</v>
      </c>
      <c r="BB993" s="190" t="str">
        <f t="shared" si="1211"/>
        <v>BB$18</v>
      </c>
      <c r="BC993" s="190" t="str">
        <f t="shared" si="1211"/>
        <v>BC$18</v>
      </c>
      <c r="BD993" s="190" t="str">
        <f t="shared" si="1211"/>
        <v>BD$18</v>
      </c>
      <c r="BE993" s="190" t="str">
        <f t="shared" si="1211"/>
        <v>BE$18</v>
      </c>
      <c r="BF993" s="190" t="str">
        <f t="shared" si="1211"/>
        <v>BF$18</v>
      </c>
      <c r="BG993" s="190" t="str">
        <f t="shared" si="1211"/>
        <v>BG$18</v>
      </c>
      <c r="BH993" s="190" t="str">
        <f t="shared" si="1211"/>
        <v>BH$18</v>
      </c>
      <c r="BI993" s="190" t="str">
        <f t="shared" si="1211"/>
        <v>BI$18</v>
      </c>
      <c r="BJ993" s="190" t="str">
        <f t="shared" si="1211"/>
        <v>BJ$18</v>
      </c>
      <c r="BK993" s="190" t="str">
        <f t="shared" si="1211"/>
        <v>BK$18</v>
      </c>
      <c r="BL993" s="190" t="str">
        <f t="shared" si="1211"/>
        <v>BL$18</v>
      </c>
      <c r="BM993" s="190" t="str">
        <f t="shared" si="1211"/>
        <v>BM$18</v>
      </c>
      <c r="BN993" s="190" t="str">
        <f t="shared" si="1211"/>
        <v>BN$18</v>
      </c>
      <c r="BO993" s="190" t="str">
        <f t="shared" si="1211"/>
        <v>BO$18</v>
      </c>
      <c r="BP993" s="190" t="str">
        <f t="shared" si="1211"/>
        <v>BP$18</v>
      </c>
      <c r="BQ993" s="190" t="str">
        <f t="shared" si="1211"/>
        <v>BQ$18</v>
      </c>
      <c r="BR993" s="190" t="str">
        <f t="shared" si="1211"/>
        <v>BR$18</v>
      </c>
      <c r="BS993" s="190" t="str">
        <f t="shared" si="1211"/>
        <v>BS$18</v>
      </c>
      <c r="BT993" s="190" t="str">
        <f t="shared" si="1211"/>
        <v>BT$18</v>
      </c>
      <c r="BU993" s="190" t="str">
        <f t="shared" si="1211"/>
        <v>BU$18</v>
      </c>
      <c r="BV993" s="190" t="str">
        <f t="shared" si="1211"/>
        <v>BV$18</v>
      </c>
      <c r="BW993" s="190" t="str">
        <f t="shared" si="1211"/>
        <v>BW$18</v>
      </c>
      <c r="BX993" s="190" t="str">
        <f t="shared" si="1211"/>
        <v>BX$18</v>
      </c>
      <c r="BY993" s="190" t="str">
        <f t="shared" si="1211"/>
        <v>BY$18</v>
      </c>
      <c r="BZ993" s="190" t="str">
        <f t="shared" si="1211"/>
        <v>BZ$18</v>
      </c>
      <c r="CA993" s="190" t="str">
        <f t="shared" si="1211"/>
        <v>CA$18</v>
      </c>
      <c r="CB993" s="190" t="str">
        <f t="shared" si="1211"/>
        <v>CB$18</v>
      </c>
      <c r="CC993" s="190" t="str">
        <f t="shared" si="1211"/>
        <v>CC$18</v>
      </c>
      <c r="CD993" s="190" t="str">
        <f t="shared" si="1211"/>
        <v>CD$18</v>
      </c>
      <c r="CE993" s="190" t="str">
        <f t="shared" ref="CE993:CL993" si="1212">CE$22</f>
        <v>CE$18</v>
      </c>
      <c r="CF993" s="190" t="str">
        <f t="shared" si="1212"/>
        <v>CF$18</v>
      </c>
      <c r="CG993" s="190" t="str">
        <f t="shared" si="1212"/>
        <v>CG$18</v>
      </c>
      <c r="CH993" s="190" t="str">
        <f t="shared" si="1212"/>
        <v>CH$18</v>
      </c>
      <c r="CI993" s="190" t="str">
        <f t="shared" si="1212"/>
        <v>CI$18</v>
      </c>
      <c r="CJ993" s="190" t="str">
        <f t="shared" si="1212"/>
        <v>CJ$18</v>
      </c>
      <c r="CK993" s="190" t="str">
        <f t="shared" si="1212"/>
        <v>CK$18</v>
      </c>
      <c r="CL993" s="190" t="str">
        <f t="shared" si="1212"/>
        <v>CL$18</v>
      </c>
      <c r="CN993" s="201"/>
      <c r="CO993" s="190" t="str">
        <f t="shared" ref="CO993:DL993" si="1213">CO$22</f>
        <v>CO$18</v>
      </c>
      <c r="CP993" s="190" t="str">
        <f t="shared" si="1213"/>
        <v>CP$18</v>
      </c>
      <c r="CQ993" s="190" t="str">
        <f t="shared" si="1213"/>
        <v>CQ$18</v>
      </c>
      <c r="CR993" s="190" t="str">
        <f t="shared" si="1213"/>
        <v>CR$18</v>
      </c>
      <c r="CS993" s="190" t="str">
        <f t="shared" si="1213"/>
        <v>CS$18</v>
      </c>
      <c r="CT993" s="190" t="str">
        <f t="shared" si="1213"/>
        <v>CT$18</v>
      </c>
      <c r="CU993" s="190" t="str">
        <f t="shared" si="1213"/>
        <v>CU$18</v>
      </c>
      <c r="CV993" s="190" t="str">
        <f t="shared" si="1213"/>
        <v>CV$18</v>
      </c>
      <c r="CW993" s="190" t="str">
        <f t="shared" si="1213"/>
        <v>CW$18</v>
      </c>
      <c r="CX993" s="190" t="str">
        <f t="shared" si="1213"/>
        <v>CX$18</v>
      </c>
      <c r="CY993" s="190" t="str">
        <f t="shared" si="1213"/>
        <v>CY$18</v>
      </c>
      <c r="CZ993" s="190" t="str">
        <f t="shared" si="1213"/>
        <v>CZ$18</v>
      </c>
      <c r="DA993" s="190" t="str">
        <f t="shared" si="1213"/>
        <v>DA$18</v>
      </c>
      <c r="DB993" s="190" t="str">
        <f t="shared" si="1213"/>
        <v>DB$18</v>
      </c>
      <c r="DC993" s="190" t="str">
        <f t="shared" si="1213"/>
        <v>DC$18</v>
      </c>
      <c r="DD993" s="190" t="str">
        <f t="shared" si="1213"/>
        <v>DD$18</v>
      </c>
      <c r="DE993" s="190" t="str">
        <f t="shared" si="1213"/>
        <v>DE$18</v>
      </c>
      <c r="DF993" s="190" t="str">
        <f t="shared" si="1213"/>
        <v>DF$18</v>
      </c>
      <c r="DG993" s="190" t="str">
        <f t="shared" si="1213"/>
        <v>DG$18</v>
      </c>
      <c r="DH993" s="190" t="str">
        <f t="shared" si="1213"/>
        <v>DH$18</v>
      </c>
      <c r="DI993" s="190" t="str">
        <f t="shared" si="1213"/>
        <v>DI$18</v>
      </c>
      <c r="DJ993" s="190" t="str">
        <f t="shared" si="1213"/>
        <v>DJ$18</v>
      </c>
      <c r="DK993" s="190" t="str">
        <f t="shared" si="1213"/>
        <v>DK$18</v>
      </c>
      <c r="DL993" s="190" t="str">
        <f t="shared" si="1213"/>
        <v>DL$18</v>
      </c>
    </row>
    <row r="994" spans="1:116" x14ac:dyDescent="0.4">
      <c r="A994" s="174"/>
      <c r="E994" s="8"/>
      <c r="G994" s="175" t="s">
        <v>464</v>
      </c>
      <c r="H994" s="200"/>
      <c r="I994" s="201"/>
      <c r="J994" s="201"/>
      <c r="K994" s="202"/>
      <c r="L994" s="202"/>
      <c r="M994" s="202"/>
      <c r="N994" s="202"/>
      <c r="O994" s="202"/>
      <c r="P994" s="202"/>
      <c r="R994" s="202"/>
      <c r="S994" s="190" t="str">
        <f t="shared" ref="S994:AX994" si="1214">S$23</f>
        <v>S$19</v>
      </c>
      <c r="T994" s="190" t="str">
        <f t="shared" si="1214"/>
        <v>T$19</v>
      </c>
      <c r="U994" s="190" t="str">
        <f t="shared" si="1214"/>
        <v>U$19</v>
      </c>
      <c r="V994" s="190" t="str">
        <f t="shared" si="1214"/>
        <v>V$19</v>
      </c>
      <c r="W994" s="190" t="str">
        <f t="shared" si="1214"/>
        <v>W$19</v>
      </c>
      <c r="X994" s="190" t="str">
        <f t="shared" si="1214"/>
        <v>X$19</v>
      </c>
      <c r="Y994" s="190" t="str">
        <f t="shared" si="1214"/>
        <v>Y$19</v>
      </c>
      <c r="Z994" s="190" t="str">
        <f t="shared" si="1214"/>
        <v>Z$19</v>
      </c>
      <c r="AA994" s="190" t="str">
        <f t="shared" si="1214"/>
        <v>AA$19</v>
      </c>
      <c r="AB994" s="190" t="str">
        <f t="shared" si="1214"/>
        <v>AB$19</v>
      </c>
      <c r="AC994" s="190" t="str">
        <f t="shared" si="1214"/>
        <v>AC$19</v>
      </c>
      <c r="AD994" s="190" t="str">
        <f t="shared" si="1214"/>
        <v>AD$19</v>
      </c>
      <c r="AE994" s="190" t="str">
        <f t="shared" si="1214"/>
        <v>AE$19</v>
      </c>
      <c r="AF994" s="190" t="str">
        <f t="shared" si="1214"/>
        <v>AF$19</v>
      </c>
      <c r="AG994" s="190" t="str">
        <f t="shared" si="1214"/>
        <v>AG$19</v>
      </c>
      <c r="AH994" s="190" t="str">
        <f t="shared" si="1214"/>
        <v>AH$19</v>
      </c>
      <c r="AI994" s="190" t="str">
        <f t="shared" si="1214"/>
        <v>AI$19</v>
      </c>
      <c r="AJ994" s="190" t="str">
        <f t="shared" si="1214"/>
        <v>AJ$19</v>
      </c>
      <c r="AK994" s="190" t="str">
        <f t="shared" si="1214"/>
        <v>AK$19</v>
      </c>
      <c r="AL994" s="190" t="str">
        <f t="shared" si="1214"/>
        <v>AL$19</v>
      </c>
      <c r="AM994" s="190" t="str">
        <f t="shared" si="1214"/>
        <v>AM$19</v>
      </c>
      <c r="AN994" s="190" t="str">
        <f t="shared" si="1214"/>
        <v>AN$19</v>
      </c>
      <c r="AO994" s="190" t="str">
        <f t="shared" si="1214"/>
        <v>AO$19</v>
      </c>
      <c r="AP994" s="190" t="str">
        <f t="shared" si="1214"/>
        <v>AP$19</v>
      </c>
      <c r="AQ994" s="190" t="str">
        <f t="shared" si="1214"/>
        <v>AQ$19</v>
      </c>
      <c r="AR994" s="190" t="str">
        <f t="shared" si="1214"/>
        <v>AR$19</v>
      </c>
      <c r="AS994" s="190" t="str">
        <f t="shared" si="1214"/>
        <v>AS$19</v>
      </c>
      <c r="AT994" s="190" t="str">
        <f t="shared" si="1214"/>
        <v>AT$19</v>
      </c>
      <c r="AU994" s="190" t="str">
        <f t="shared" si="1214"/>
        <v>AU$19</v>
      </c>
      <c r="AV994" s="190" t="str">
        <f t="shared" si="1214"/>
        <v>AV$19</v>
      </c>
      <c r="AW994" s="190" t="str">
        <f t="shared" si="1214"/>
        <v>AW$19</v>
      </c>
      <c r="AX994" s="190" t="str">
        <f t="shared" si="1214"/>
        <v>AX$19</v>
      </c>
      <c r="AY994" s="190" t="str">
        <f t="shared" ref="AY994:CD994" si="1215">AY$23</f>
        <v>AY$19</v>
      </c>
      <c r="AZ994" s="190" t="str">
        <f t="shared" si="1215"/>
        <v>AZ$19</v>
      </c>
      <c r="BA994" s="190" t="str">
        <f t="shared" si="1215"/>
        <v>BA$19</v>
      </c>
      <c r="BB994" s="190" t="str">
        <f t="shared" si="1215"/>
        <v>BB$19</v>
      </c>
      <c r="BC994" s="190" t="str">
        <f t="shared" si="1215"/>
        <v>BC$19</v>
      </c>
      <c r="BD994" s="190" t="str">
        <f t="shared" si="1215"/>
        <v>BD$19</v>
      </c>
      <c r="BE994" s="190" t="str">
        <f t="shared" si="1215"/>
        <v>BE$19</v>
      </c>
      <c r="BF994" s="190" t="str">
        <f t="shared" si="1215"/>
        <v>BF$19</v>
      </c>
      <c r="BG994" s="190" t="str">
        <f t="shared" si="1215"/>
        <v>BG$19</v>
      </c>
      <c r="BH994" s="190" t="str">
        <f t="shared" si="1215"/>
        <v>BH$19</v>
      </c>
      <c r="BI994" s="190" t="str">
        <f t="shared" si="1215"/>
        <v>BI$19</v>
      </c>
      <c r="BJ994" s="190" t="str">
        <f t="shared" si="1215"/>
        <v>BJ$19</v>
      </c>
      <c r="BK994" s="190" t="str">
        <f t="shared" si="1215"/>
        <v>BK$19</v>
      </c>
      <c r="BL994" s="190" t="str">
        <f t="shared" si="1215"/>
        <v>BL$19</v>
      </c>
      <c r="BM994" s="190" t="str">
        <f t="shared" si="1215"/>
        <v>BM$19</v>
      </c>
      <c r="BN994" s="190" t="str">
        <f t="shared" si="1215"/>
        <v>BN$19</v>
      </c>
      <c r="BO994" s="190" t="str">
        <f t="shared" si="1215"/>
        <v>BO$19</v>
      </c>
      <c r="BP994" s="190" t="str">
        <f t="shared" si="1215"/>
        <v>BP$19</v>
      </c>
      <c r="BQ994" s="190" t="str">
        <f t="shared" si="1215"/>
        <v>BQ$19</v>
      </c>
      <c r="BR994" s="190" t="str">
        <f t="shared" si="1215"/>
        <v>BR$19</v>
      </c>
      <c r="BS994" s="190" t="str">
        <f t="shared" si="1215"/>
        <v>BS$19</v>
      </c>
      <c r="BT994" s="190" t="str">
        <f t="shared" si="1215"/>
        <v>BT$19</v>
      </c>
      <c r="BU994" s="190" t="str">
        <f t="shared" si="1215"/>
        <v>BU$19</v>
      </c>
      <c r="BV994" s="190" t="str">
        <f t="shared" si="1215"/>
        <v>BV$19</v>
      </c>
      <c r="BW994" s="190" t="str">
        <f t="shared" si="1215"/>
        <v>BW$19</v>
      </c>
      <c r="BX994" s="190" t="str">
        <f t="shared" si="1215"/>
        <v>BX$19</v>
      </c>
      <c r="BY994" s="190" t="str">
        <f t="shared" si="1215"/>
        <v>BY$19</v>
      </c>
      <c r="BZ994" s="190" t="str">
        <f t="shared" si="1215"/>
        <v>BZ$19</v>
      </c>
      <c r="CA994" s="190" t="str">
        <f t="shared" si="1215"/>
        <v>CA$19</v>
      </c>
      <c r="CB994" s="190" t="str">
        <f t="shared" si="1215"/>
        <v>CB$19</v>
      </c>
      <c r="CC994" s="190" t="str">
        <f t="shared" si="1215"/>
        <v>CC$19</v>
      </c>
      <c r="CD994" s="190" t="str">
        <f t="shared" si="1215"/>
        <v>CD$19</v>
      </c>
      <c r="CE994" s="190" t="str">
        <f t="shared" ref="CE994:CL994" si="1216">CE$23</f>
        <v>CE$19</v>
      </c>
      <c r="CF994" s="190" t="str">
        <f t="shared" si="1216"/>
        <v>CF$19</v>
      </c>
      <c r="CG994" s="190" t="str">
        <f t="shared" si="1216"/>
        <v>CG$19</v>
      </c>
      <c r="CH994" s="190" t="str">
        <f t="shared" si="1216"/>
        <v>CH$19</v>
      </c>
      <c r="CI994" s="190" t="str">
        <f t="shared" si="1216"/>
        <v>CI$19</v>
      </c>
      <c r="CJ994" s="190" t="str">
        <f t="shared" si="1216"/>
        <v>CJ$19</v>
      </c>
      <c r="CK994" s="190" t="str">
        <f t="shared" si="1216"/>
        <v>CK$19</v>
      </c>
      <c r="CL994" s="190" t="str">
        <f t="shared" si="1216"/>
        <v>CL$19</v>
      </c>
      <c r="CN994" s="201"/>
      <c r="CO994" s="190" t="str">
        <f t="shared" ref="CO994:DL994" si="1217">CO$23</f>
        <v>CO$19</v>
      </c>
      <c r="CP994" s="190" t="str">
        <f t="shared" si="1217"/>
        <v>CP$19</v>
      </c>
      <c r="CQ994" s="190" t="str">
        <f t="shared" si="1217"/>
        <v>CQ$19</v>
      </c>
      <c r="CR994" s="190" t="str">
        <f t="shared" si="1217"/>
        <v>CR$19</v>
      </c>
      <c r="CS994" s="190" t="str">
        <f t="shared" si="1217"/>
        <v>CS$19</v>
      </c>
      <c r="CT994" s="190" t="str">
        <f t="shared" si="1217"/>
        <v>CT$19</v>
      </c>
      <c r="CU994" s="190" t="str">
        <f t="shared" si="1217"/>
        <v>CU$19</v>
      </c>
      <c r="CV994" s="190" t="str">
        <f t="shared" si="1217"/>
        <v>CV$19</v>
      </c>
      <c r="CW994" s="190" t="str">
        <f t="shared" si="1217"/>
        <v>CW$19</v>
      </c>
      <c r="CX994" s="190" t="str">
        <f t="shared" si="1217"/>
        <v>CX$19</v>
      </c>
      <c r="CY994" s="190" t="str">
        <f t="shared" si="1217"/>
        <v>CY$19</v>
      </c>
      <c r="CZ994" s="190" t="str">
        <f t="shared" si="1217"/>
        <v>CZ$19</v>
      </c>
      <c r="DA994" s="190" t="str">
        <f t="shared" si="1217"/>
        <v>DA$19</v>
      </c>
      <c r="DB994" s="190" t="str">
        <f t="shared" si="1217"/>
        <v>DB$19</v>
      </c>
      <c r="DC994" s="190" t="str">
        <f t="shared" si="1217"/>
        <v>DC$19</v>
      </c>
      <c r="DD994" s="190" t="str">
        <f t="shared" si="1217"/>
        <v>DD$19</v>
      </c>
      <c r="DE994" s="190" t="str">
        <f t="shared" si="1217"/>
        <v>DE$19</v>
      </c>
      <c r="DF994" s="190" t="str">
        <f t="shared" si="1217"/>
        <v>DF$19</v>
      </c>
      <c r="DG994" s="190" t="str">
        <f t="shared" si="1217"/>
        <v>DG$19</v>
      </c>
      <c r="DH994" s="190" t="str">
        <f t="shared" si="1217"/>
        <v>DH$19</v>
      </c>
      <c r="DI994" s="190" t="str">
        <f t="shared" si="1217"/>
        <v>DI$19</v>
      </c>
      <c r="DJ994" s="190" t="str">
        <f t="shared" si="1217"/>
        <v>DJ$19</v>
      </c>
      <c r="DK994" s="190" t="str">
        <f t="shared" si="1217"/>
        <v>DK$19</v>
      </c>
      <c r="DL994" s="190" t="str">
        <f t="shared" si="1217"/>
        <v>DL$19</v>
      </c>
    </row>
    <row r="995" spans="1:116" x14ac:dyDescent="0.4">
      <c r="A995" s="31" t="s">
        <v>218</v>
      </c>
      <c r="B995" s="31" t="s">
        <v>81</v>
      </c>
      <c r="C995" s="31"/>
      <c r="D995" t="s">
        <v>799</v>
      </c>
      <c r="E995" s="8" t="str">
        <f t="shared" si="1144"/>
        <v>995 DCV-S</v>
      </c>
      <c r="F995" t="s">
        <v>438</v>
      </c>
      <c r="G995" s="66" t="s">
        <v>800</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799</v>
      </c>
      <c r="E996" s="8" t="str">
        <f t="shared" si="1144"/>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799</v>
      </c>
      <c r="E997" s="8" t="str">
        <f t="shared" si="1144"/>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799</v>
      </c>
      <c r="E998" s="8" t="str">
        <f t="shared" si="1144"/>
        <v>998 DCV-S</v>
      </c>
      <c r="F998" s="27"/>
      <c r="G998" s="126" t="str">
        <f>SUBSTITUTE(G995,":","")&amp;" - "&amp;G1000</f>
        <v>DC volume driven  - (Primary label)</v>
      </c>
      <c r="H998" s="27"/>
      <c r="I998" s="78"/>
      <c r="J998" s="78"/>
      <c r="K998" s="118">
        <f t="shared" ref="K998:P998" ca="1" si="1218">SUMIF($3:$3,K$2,998:998)</f>
        <v>-300000</v>
      </c>
      <c r="L998" s="118">
        <f t="shared" ca="1" si="1218"/>
        <v>-300000</v>
      </c>
      <c r="M998" s="118">
        <f t="shared" ca="1" si="1218"/>
        <v>-300000</v>
      </c>
      <c r="N998" s="118">
        <f t="shared" ca="1" si="1218"/>
        <v>-300000</v>
      </c>
      <c r="O998" s="118">
        <f t="shared" ca="1" si="1218"/>
        <v>-300000</v>
      </c>
      <c r="P998" s="118">
        <f t="shared" ca="1" si="1218"/>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799</v>
      </c>
      <c r="E999" s="8" t="str">
        <f t="shared" si="1144"/>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799</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799</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799</v>
      </c>
      <c r="E1002" s="8" t="str">
        <f>ROW()&amp;" "&amp;D1002</f>
        <v>1002 DCV-S</v>
      </c>
      <c r="G1002" s="8" t="str">
        <f>G989</f>
        <v>Primary revenue driver</v>
      </c>
      <c r="K1002" s="53"/>
      <c r="L1002" s="53"/>
      <c r="M1002" s="53"/>
      <c r="N1002" s="53"/>
      <c r="O1002" s="53"/>
      <c r="P1002" s="53"/>
      <c r="R1002" s="24"/>
      <c r="S1002" s="215" t="str">
        <f t="shared" ref="S1002:AX1004" si="1219">S989</f>
        <v>S$16</v>
      </c>
      <c r="T1002" s="215" t="str">
        <f t="shared" si="1219"/>
        <v>T$16</v>
      </c>
      <c r="U1002" s="215" t="str">
        <f t="shared" si="1219"/>
        <v>U$16</v>
      </c>
      <c r="V1002" s="215" t="str">
        <f t="shared" si="1219"/>
        <v>V$16</v>
      </c>
      <c r="W1002" s="215" t="str">
        <f t="shared" si="1219"/>
        <v>W$16</v>
      </c>
      <c r="X1002" s="215" t="str">
        <f t="shared" si="1219"/>
        <v>X$16</v>
      </c>
      <c r="Y1002" s="215" t="str">
        <f t="shared" si="1219"/>
        <v>Y$16</v>
      </c>
      <c r="Z1002" s="215" t="str">
        <f t="shared" si="1219"/>
        <v>Z$16</v>
      </c>
      <c r="AA1002" s="215" t="str">
        <f t="shared" si="1219"/>
        <v>AA$16</v>
      </c>
      <c r="AB1002" s="215" t="str">
        <f t="shared" si="1219"/>
        <v>AB$16</v>
      </c>
      <c r="AC1002" s="215" t="str">
        <f t="shared" si="1219"/>
        <v>AC$16</v>
      </c>
      <c r="AD1002" s="215" t="str">
        <f t="shared" si="1219"/>
        <v>AD$16</v>
      </c>
      <c r="AE1002" s="215" t="str">
        <f t="shared" si="1219"/>
        <v>AE$16</v>
      </c>
      <c r="AF1002" s="215" t="str">
        <f t="shared" si="1219"/>
        <v>AF$16</v>
      </c>
      <c r="AG1002" s="215" t="str">
        <f t="shared" si="1219"/>
        <v>AG$16</v>
      </c>
      <c r="AH1002" s="215" t="str">
        <f t="shared" si="1219"/>
        <v>AH$16</v>
      </c>
      <c r="AI1002" s="215" t="str">
        <f t="shared" si="1219"/>
        <v>AI$16</v>
      </c>
      <c r="AJ1002" s="215" t="str">
        <f t="shared" si="1219"/>
        <v>AJ$16</v>
      </c>
      <c r="AK1002" s="215" t="str">
        <f t="shared" si="1219"/>
        <v>AK$16</v>
      </c>
      <c r="AL1002" s="215" t="str">
        <f t="shared" si="1219"/>
        <v>AL$16</v>
      </c>
      <c r="AM1002" s="215" t="str">
        <f t="shared" si="1219"/>
        <v>AM$16</v>
      </c>
      <c r="AN1002" s="215" t="str">
        <f t="shared" si="1219"/>
        <v>AN$16</v>
      </c>
      <c r="AO1002" s="215" t="str">
        <f t="shared" si="1219"/>
        <v>AO$16</v>
      </c>
      <c r="AP1002" s="215" t="str">
        <f t="shared" si="1219"/>
        <v>AP$16</v>
      </c>
      <c r="AQ1002" s="215" t="str">
        <f t="shared" si="1219"/>
        <v>AQ$16</v>
      </c>
      <c r="AR1002" s="215" t="str">
        <f t="shared" si="1219"/>
        <v>AR$16</v>
      </c>
      <c r="AS1002" s="215" t="str">
        <f t="shared" si="1219"/>
        <v>AS$16</v>
      </c>
      <c r="AT1002" s="215" t="str">
        <f t="shared" si="1219"/>
        <v>AT$16</v>
      </c>
      <c r="AU1002" s="215" t="str">
        <f t="shared" si="1219"/>
        <v>AU$16</v>
      </c>
      <c r="AV1002" s="215" t="str">
        <f t="shared" si="1219"/>
        <v>AV$16</v>
      </c>
      <c r="AW1002" s="215" t="str">
        <f t="shared" si="1219"/>
        <v>AW$16</v>
      </c>
      <c r="AX1002" s="215" t="str">
        <f t="shared" si="1219"/>
        <v>AX$16</v>
      </c>
      <c r="AY1002" s="215" t="str">
        <f t="shared" ref="AY1002:CD1004" si="1220">AY989</f>
        <v>AY$16</v>
      </c>
      <c r="AZ1002" s="215" t="str">
        <f t="shared" si="1220"/>
        <v>AZ$16</v>
      </c>
      <c r="BA1002" s="215" t="str">
        <f t="shared" si="1220"/>
        <v>BA$16</v>
      </c>
      <c r="BB1002" s="215" t="str">
        <f t="shared" si="1220"/>
        <v>BB$16</v>
      </c>
      <c r="BC1002" s="215" t="str">
        <f t="shared" si="1220"/>
        <v>BC$16</v>
      </c>
      <c r="BD1002" s="215" t="str">
        <f t="shared" si="1220"/>
        <v>BD$16</v>
      </c>
      <c r="BE1002" s="215" t="str">
        <f t="shared" si="1220"/>
        <v>BE$16</v>
      </c>
      <c r="BF1002" s="215" t="str">
        <f t="shared" si="1220"/>
        <v>BF$16</v>
      </c>
      <c r="BG1002" s="215" t="str">
        <f t="shared" si="1220"/>
        <v>BG$16</v>
      </c>
      <c r="BH1002" s="215" t="str">
        <f t="shared" si="1220"/>
        <v>BH$16</v>
      </c>
      <c r="BI1002" s="215" t="str">
        <f t="shared" si="1220"/>
        <v>BI$16</v>
      </c>
      <c r="BJ1002" s="215" t="str">
        <f t="shared" si="1220"/>
        <v>BJ$16</v>
      </c>
      <c r="BK1002" s="215" t="str">
        <f t="shared" si="1220"/>
        <v>BK$16</v>
      </c>
      <c r="BL1002" s="215" t="str">
        <f t="shared" si="1220"/>
        <v>BL$16</v>
      </c>
      <c r="BM1002" s="215" t="str">
        <f t="shared" si="1220"/>
        <v>BM$16</v>
      </c>
      <c r="BN1002" s="215" t="str">
        <f t="shared" si="1220"/>
        <v>BN$16</v>
      </c>
      <c r="BO1002" s="215" t="str">
        <f t="shared" si="1220"/>
        <v>BO$16</v>
      </c>
      <c r="BP1002" s="215" t="str">
        <f t="shared" si="1220"/>
        <v>BP$16</v>
      </c>
      <c r="BQ1002" s="215" t="str">
        <f t="shared" si="1220"/>
        <v>BQ$16</v>
      </c>
      <c r="BR1002" s="215" t="str">
        <f t="shared" si="1220"/>
        <v>BR$16</v>
      </c>
      <c r="BS1002" s="215" t="str">
        <f t="shared" si="1220"/>
        <v>BS$16</v>
      </c>
      <c r="BT1002" s="215" t="str">
        <f t="shared" si="1220"/>
        <v>BT$16</v>
      </c>
      <c r="BU1002" s="215" t="str">
        <f t="shared" si="1220"/>
        <v>BU$16</v>
      </c>
      <c r="BV1002" s="215" t="str">
        <f t="shared" si="1220"/>
        <v>BV$16</v>
      </c>
      <c r="BW1002" s="215" t="str">
        <f t="shared" si="1220"/>
        <v>BW$16</v>
      </c>
      <c r="BX1002" s="215" t="str">
        <f t="shared" si="1220"/>
        <v>BX$16</v>
      </c>
      <c r="BY1002" s="215" t="str">
        <f t="shared" si="1220"/>
        <v>BY$16</v>
      </c>
      <c r="BZ1002" s="215" t="str">
        <f t="shared" si="1220"/>
        <v>BZ$16</v>
      </c>
      <c r="CA1002" s="215" t="str">
        <f t="shared" si="1220"/>
        <v>CA$16</v>
      </c>
      <c r="CB1002" s="215" t="str">
        <f t="shared" si="1220"/>
        <v>CB$16</v>
      </c>
      <c r="CC1002" s="215" t="str">
        <f t="shared" si="1220"/>
        <v>CC$16</v>
      </c>
      <c r="CD1002" s="215" t="str">
        <f t="shared" si="1220"/>
        <v>CD$16</v>
      </c>
      <c r="CE1002" s="215" t="str">
        <f t="shared" ref="CE1002:CL1004" si="1221">CE989</f>
        <v>CE$16</v>
      </c>
      <c r="CF1002" s="215" t="str">
        <f t="shared" si="1221"/>
        <v>CF$16</v>
      </c>
      <c r="CG1002" s="215" t="str">
        <f t="shared" si="1221"/>
        <v>CG$16</v>
      </c>
      <c r="CH1002" s="215" t="str">
        <f t="shared" si="1221"/>
        <v>CH$16</v>
      </c>
      <c r="CI1002" s="215" t="str">
        <f t="shared" si="1221"/>
        <v>CI$16</v>
      </c>
      <c r="CJ1002" s="215" t="str">
        <f t="shared" si="1221"/>
        <v>CJ$16</v>
      </c>
      <c r="CK1002" s="215" t="str">
        <f t="shared" si="1221"/>
        <v>CK$16</v>
      </c>
      <c r="CL1002" s="215" t="str">
        <f t="shared" si="1221"/>
        <v>CL$16</v>
      </c>
      <c r="CO1002" s="215" t="str">
        <f t="shared" ref="CO1002:DL1004" si="1222">CO989</f>
        <v>CO$16</v>
      </c>
      <c r="CP1002" s="215" t="str">
        <f t="shared" si="1222"/>
        <v>CP$16</v>
      </c>
      <c r="CQ1002" s="215" t="str">
        <f t="shared" si="1222"/>
        <v>CQ$16</v>
      </c>
      <c r="CR1002" s="215" t="str">
        <f t="shared" si="1222"/>
        <v>CR$16</v>
      </c>
      <c r="CS1002" s="215" t="str">
        <f t="shared" si="1222"/>
        <v>CS$16</v>
      </c>
      <c r="CT1002" s="215" t="str">
        <f t="shared" si="1222"/>
        <v>CT$16</v>
      </c>
      <c r="CU1002" s="215" t="str">
        <f t="shared" si="1222"/>
        <v>CU$16</v>
      </c>
      <c r="CV1002" s="215" t="str">
        <f t="shared" si="1222"/>
        <v>CV$16</v>
      </c>
      <c r="CW1002" s="215" t="str">
        <f t="shared" si="1222"/>
        <v>CW$16</v>
      </c>
      <c r="CX1002" s="215" t="str">
        <f t="shared" si="1222"/>
        <v>CX$16</v>
      </c>
      <c r="CY1002" s="215" t="str">
        <f t="shared" si="1222"/>
        <v>CY$16</v>
      </c>
      <c r="CZ1002" s="215" t="str">
        <f t="shared" si="1222"/>
        <v>CZ$16</v>
      </c>
      <c r="DA1002" s="215" t="str">
        <f t="shared" si="1222"/>
        <v>DA$16</v>
      </c>
      <c r="DB1002" s="215" t="str">
        <f t="shared" si="1222"/>
        <v>DB$16</v>
      </c>
      <c r="DC1002" s="215" t="str">
        <f t="shared" si="1222"/>
        <v>DC$16</v>
      </c>
      <c r="DD1002" s="215" t="str">
        <f t="shared" si="1222"/>
        <v>DD$16</v>
      </c>
      <c r="DE1002" s="215" t="str">
        <f t="shared" si="1222"/>
        <v>DE$16</v>
      </c>
      <c r="DF1002" s="215" t="str">
        <f t="shared" si="1222"/>
        <v>DF$16</v>
      </c>
      <c r="DG1002" s="215" t="str">
        <f t="shared" si="1222"/>
        <v>DG$16</v>
      </c>
      <c r="DH1002" s="215" t="str">
        <f t="shared" si="1222"/>
        <v>DH$16</v>
      </c>
      <c r="DI1002" s="215" t="str">
        <f t="shared" si="1222"/>
        <v>DI$16</v>
      </c>
      <c r="DJ1002" s="215" t="str">
        <f t="shared" si="1222"/>
        <v>DJ$16</v>
      </c>
      <c r="DK1002" s="215" t="str">
        <f t="shared" si="1222"/>
        <v>DK$16</v>
      </c>
      <c r="DL1002" s="215" t="str">
        <f t="shared" si="1222"/>
        <v>DL$16</v>
      </c>
    </row>
    <row r="1003" spans="1:116" x14ac:dyDescent="0.4">
      <c r="B1003" t="s">
        <v>332</v>
      </c>
      <c r="D1003" t="s">
        <v>799</v>
      </c>
      <c r="E1003" s="8" t="str">
        <f>ROW()&amp;" "&amp;D1003</f>
        <v>1003 DCV-S</v>
      </c>
      <c r="G1003" s="8" t="str">
        <f>G990</f>
        <v>Primary volume driver</v>
      </c>
      <c r="H1003" s="56"/>
      <c r="I1003" s="79"/>
      <c r="J1003" s="79"/>
      <c r="K1003" s="15"/>
      <c r="L1003" s="15"/>
      <c r="M1003" s="15"/>
      <c r="N1003" s="15"/>
      <c r="O1003" s="15"/>
      <c r="P1003" s="15"/>
      <c r="R1003" s="15"/>
      <c r="S1003" s="215" t="str">
        <f t="shared" ref="S1003:AX1005" si="1223">S990</f>
        <v>S$17</v>
      </c>
      <c r="T1003" s="215" t="str">
        <f t="shared" si="1223"/>
        <v>T$17</v>
      </c>
      <c r="U1003" s="215" t="str">
        <f t="shared" si="1223"/>
        <v>U$17</v>
      </c>
      <c r="V1003" s="215" t="str">
        <f t="shared" si="1223"/>
        <v>V$17</v>
      </c>
      <c r="W1003" s="215" t="str">
        <f t="shared" si="1223"/>
        <v>W$17</v>
      </c>
      <c r="X1003" s="215" t="str">
        <f t="shared" si="1223"/>
        <v>X$17</v>
      </c>
      <c r="Y1003" s="215" t="str">
        <f t="shared" si="1223"/>
        <v>Y$17</v>
      </c>
      <c r="Z1003" s="215" t="str">
        <f t="shared" si="1223"/>
        <v>Z$17</v>
      </c>
      <c r="AA1003" s="215" t="str">
        <f t="shared" si="1223"/>
        <v>AA$17</v>
      </c>
      <c r="AB1003" s="215" t="str">
        <f t="shared" si="1223"/>
        <v>AB$17</v>
      </c>
      <c r="AC1003" s="215" t="str">
        <f t="shared" si="1223"/>
        <v>AC$17</v>
      </c>
      <c r="AD1003" s="215" t="str">
        <f t="shared" si="1223"/>
        <v>AD$17</v>
      </c>
      <c r="AE1003" s="215" t="str">
        <f t="shared" si="1223"/>
        <v>AE$17</v>
      </c>
      <c r="AF1003" s="215" t="str">
        <f t="shared" si="1223"/>
        <v>AF$17</v>
      </c>
      <c r="AG1003" s="215" t="str">
        <f t="shared" si="1223"/>
        <v>AG$17</v>
      </c>
      <c r="AH1003" s="215" t="str">
        <f t="shared" si="1223"/>
        <v>AH$17</v>
      </c>
      <c r="AI1003" s="215" t="str">
        <f t="shared" si="1223"/>
        <v>AI$17</v>
      </c>
      <c r="AJ1003" s="215" t="str">
        <f t="shared" si="1223"/>
        <v>AJ$17</v>
      </c>
      <c r="AK1003" s="215" t="str">
        <f t="shared" si="1223"/>
        <v>AK$17</v>
      </c>
      <c r="AL1003" s="215" t="str">
        <f t="shared" si="1223"/>
        <v>AL$17</v>
      </c>
      <c r="AM1003" s="215" t="str">
        <f t="shared" si="1223"/>
        <v>AM$17</v>
      </c>
      <c r="AN1003" s="215" t="str">
        <f t="shared" si="1223"/>
        <v>AN$17</v>
      </c>
      <c r="AO1003" s="215" t="str">
        <f t="shared" si="1223"/>
        <v>AO$17</v>
      </c>
      <c r="AP1003" s="215" t="str">
        <f t="shared" si="1223"/>
        <v>AP$17</v>
      </c>
      <c r="AQ1003" s="215" t="str">
        <f t="shared" si="1223"/>
        <v>AQ$17</v>
      </c>
      <c r="AR1003" s="215" t="str">
        <f t="shared" si="1223"/>
        <v>AR$17</v>
      </c>
      <c r="AS1003" s="215" t="str">
        <f t="shared" si="1223"/>
        <v>AS$17</v>
      </c>
      <c r="AT1003" s="215" t="str">
        <f t="shared" si="1223"/>
        <v>AT$17</v>
      </c>
      <c r="AU1003" s="215" t="str">
        <f t="shared" si="1223"/>
        <v>AU$17</v>
      </c>
      <c r="AV1003" s="215" t="str">
        <f t="shared" si="1223"/>
        <v>AV$17</v>
      </c>
      <c r="AW1003" s="215" t="str">
        <f t="shared" si="1223"/>
        <v>AW$17</v>
      </c>
      <c r="AX1003" s="215" t="str">
        <f t="shared" si="1223"/>
        <v>AX$17</v>
      </c>
      <c r="AY1003" s="215" t="str">
        <f t="shared" ref="AY1003:CD1005" si="1224">AY990</f>
        <v>AY$17</v>
      </c>
      <c r="AZ1003" s="215" t="str">
        <f t="shared" si="1224"/>
        <v>AZ$17</v>
      </c>
      <c r="BA1003" s="215" t="str">
        <f t="shared" si="1224"/>
        <v>BA$17</v>
      </c>
      <c r="BB1003" s="215" t="str">
        <f t="shared" si="1224"/>
        <v>BB$17</v>
      </c>
      <c r="BC1003" s="215" t="str">
        <f t="shared" si="1224"/>
        <v>BC$17</v>
      </c>
      <c r="BD1003" s="215" t="str">
        <f t="shared" si="1224"/>
        <v>BD$17</v>
      </c>
      <c r="BE1003" s="215" t="str">
        <f t="shared" si="1224"/>
        <v>BE$17</v>
      </c>
      <c r="BF1003" s="215" t="str">
        <f t="shared" si="1224"/>
        <v>BF$17</v>
      </c>
      <c r="BG1003" s="215" t="str">
        <f t="shared" si="1224"/>
        <v>BG$17</v>
      </c>
      <c r="BH1003" s="215" t="str">
        <f t="shared" si="1224"/>
        <v>BH$17</v>
      </c>
      <c r="BI1003" s="215" t="str">
        <f t="shared" si="1224"/>
        <v>BI$17</v>
      </c>
      <c r="BJ1003" s="215" t="str">
        <f t="shared" si="1224"/>
        <v>BJ$17</v>
      </c>
      <c r="BK1003" s="215" t="str">
        <f t="shared" si="1224"/>
        <v>BK$17</v>
      </c>
      <c r="BL1003" s="215" t="str">
        <f t="shared" si="1224"/>
        <v>BL$17</v>
      </c>
      <c r="BM1003" s="215" t="str">
        <f t="shared" si="1224"/>
        <v>BM$17</v>
      </c>
      <c r="BN1003" s="215" t="str">
        <f t="shared" si="1224"/>
        <v>BN$17</v>
      </c>
      <c r="BO1003" s="215" t="str">
        <f t="shared" si="1224"/>
        <v>BO$17</v>
      </c>
      <c r="BP1003" s="215" t="str">
        <f t="shared" si="1224"/>
        <v>BP$17</v>
      </c>
      <c r="BQ1003" s="215" t="str">
        <f t="shared" si="1224"/>
        <v>BQ$17</v>
      </c>
      <c r="BR1003" s="215" t="str">
        <f t="shared" si="1224"/>
        <v>BR$17</v>
      </c>
      <c r="BS1003" s="215" t="str">
        <f t="shared" si="1224"/>
        <v>BS$17</v>
      </c>
      <c r="BT1003" s="215" t="str">
        <f t="shared" si="1224"/>
        <v>BT$17</v>
      </c>
      <c r="BU1003" s="215" t="str">
        <f t="shared" si="1224"/>
        <v>BU$17</v>
      </c>
      <c r="BV1003" s="215" t="str">
        <f t="shared" si="1224"/>
        <v>BV$17</v>
      </c>
      <c r="BW1003" s="215" t="str">
        <f t="shared" si="1224"/>
        <v>BW$17</v>
      </c>
      <c r="BX1003" s="215" t="str">
        <f t="shared" si="1224"/>
        <v>BX$17</v>
      </c>
      <c r="BY1003" s="215" t="str">
        <f t="shared" si="1224"/>
        <v>BY$17</v>
      </c>
      <c r="BZ1003" s="215" t="str">
        <f t="shared" si="1224"/>
        <v>BZ$17</v>
      </c>
      <c r="CA1003" s="215" t="str">
        <f t="shared" si="1224"/>
        <v>CA$17</v>
      </c>
      <c r="CB1003" s="215" t="str">
        <f t="shared" si="1224"/>
        <v>CB$17</v>
      </c>
      <c r="CC1003" s="215" t="str">
        <f t="shared" si="1224"/>
        <v>CC$17</v>
      </c>
      <c r="CD1003" s="215" t="str">
        <f t="shared" si="1224"/>
        <v>CD$17</v>
      </c>
      <c r="CE1003" s="215" t="str">
        <f t="shared" ref="CE1003:CL1005" si="1225">CE990</f>
        <v>CE$17</v>
      </c>
      <c r="CF1003" s="215" t="str">
        <f t="shared" si="1225"/>
        <v>CF$17</v>
      </c>
      <c r="CG1003" s="215" t="str">
        <f t="shared" si="1225"/>
        <v>CG$17</v>
      </c>
      <c r="CH1003" s="215" t="str">
        <f t="shared" si="1225"/>
        <v>CH$17</v>
      </c>
      <c r="CI1003" s="215" t="str">
        <f t="shared" si="1225"/>
        <v>CI$17</v>
      </c>
      <c r="CJ1003" s="215" t="str">
        <f t="shared" si="1225"/>
        <v>CJ$17</v>
      </c>
      <c r="CK1003" s="215" t="str">
        <f t="shared" si="1225"/>
        <v>CK$17</v>
      </c>
      <c r="CL1003" s="215" t="str">
        <f t="shared" si="1225"/>
        <v>CL$17</v>
      </c>
      <c r="CN1003" s="79"/>
      <c r="CO1003" s="215" t="str">
        <f t="shared" ref="CO1003:DL1005" si="1226">CO990</f>
        <v>CO$17</v>
      </c>
      <c r="CP1003" s="215" t="str">
        <f t="shared" si="1226"/>
        <v>CP$17</v>
      </c>
      <c r="CQ1003" s="215" t="str">
        <f t="shared" si="1226"/>
        <v>CQ$17</v>
      </c>
      <c r="CR1003" s="215" t="str">
        <f t="shared" si="1226"/>
        <v>CR$17</v>
      </c>
      <c r="CS1003" s="215" t="str">
        <f t="shared" si="1226"/>
        <v>CS$17</v>
      </c>
      <c r="CT1003" s="215" t="str">
        <f t="shared" si="1226"/>
        <v>CT$17</v>
      </c>
      <c r="CU1003" s="215" t="str">
        <f t="shared" si="1226"/>
        <v>CU$17</v>
      </c>
      <c r="CV1003" s="215" t="str">
        <f t="shared" si="1226"/>
        <v>CV$17</v>
      </c>
      <c r="CW1003" s="215" t="str">
        <f t="shared" si="1226"/>
        <v>CW$17</v>
      </c>
      <c r="CX1003" s="215" t="str">
        <f t="shared" si="1226"/>
        <v>CX$17</v>
      </c>
      <c r="CY1003" s="215" t="str">
        <f t="shared" si="1226"/>
        <v>CY$17</v>
      </c>
      <c r="CZ1003" s="215" t="str">
        <f t="shared" si="1226"/>
        <v>CZ$17</v>
      </c>
      <c r="DA1003" s="215" t="str">
        <f t="shared" si="1226"/>
        <v>DA$17</v>
      </c>
      <c r="DB1003" s="215" t="str">
        <f t="shared" si="1226"/>
        <v>DB$17</v>
      </c>
      <c r="DC1003" s="215" t="str">
        <f t="shared" si="1226"/>
        <v>DC$17</v>
      </c>
      <c r="DD1003" s="215" t="str">
        <f t="shared" si="1226"/>
        <v>DD$17</v>
      </c>
      <c r="DE1003" s="215" t="str">
        <f t="shared" si="1226"/>
        <v>DE$17</v>
      </c>
      <c r="DF1003" s="215" t="str">
        <f t="shared" si="1226"/>
        <v>DF$17</v>
      </c>
      <c r="DG1003" s="215" t="str">
        <f t="shared" si="1226"/>
        <v>DG$17</v>
      </c>
      <c r="DH1003" s="215" t="str">
        <f t="shared" si="1226"/>
        <v>DH$17</v>
      </c>
      <c r="DI1003" s="215" t="str">
        <f t="shared" si="1226"/>
        <v>DI$17</v>
      </c>
      <c r="DJ1003" s="215" t="str">
        <f t="shared" si="1226"/>
        <v>DJ$17</v>
      </c>
      <c r="DK1003" s="215" t="str">
        <f t="shared" si="1226"/>
        <v>DK$17</v>
      </c>
      <c r="DL1003" s="215" t="str">
        <f t="shared" si="1226"/>
        <v>DL$17</v>
      </c>
    </row>
    <row r="1004" spans="1:116" x14ac:dyDescent="0.4">
      <c r="B1004" t="s">
        <v>332</v>
      </c>
      <c r="D1004" t="s">
        <v>799</v>
      </c>
      <c r="E1004" s="8" t="str">
        <f t="shared" ref="E1004:E1009" si="1227">ROW()&amp;" "&amp;D1004</f>
        <v>1004 DCV-S</v>
      </c>
      <c r="G1004" s="89" t="str">
        <f>G995</f>
        <v xml:space="preserve">DC volume driven: </v>
      </c>
      <c r="H1004" s="12"/>
      <c r="I1004" s="60"/>
      <c r="J1004" s="60"/>
      <c r="K1004" s="15"/>
      <c r="L1004" s="15"/>
      <c r="M1004" s="15"/>
      <c r="N1004" s="15"/>
      <c r="O1004" s="15"/>
      <c r="P1004" s="15"/>
      <c r="R1004" s="15"/>
      <c r="S1004" s="215">
        <f t="shared" ref="S1004:AX1006" si="1228">S992</f>
        <v>0</v>
      </c>
      <c r="T1004" s="215">
        <f t="shared" si="1228"/>
        <v>0</v>
      </c>
      <c r="U1004" s="215">
        <f t="shared" si="1228"/>
        <v>0</v>
      </c>
      <c r="V1004" s="215">
        <f t="shared" si="1228"/>
        <v>0</v>
      </c>
      <c r="W1004" s="215">
        <f t="shared" si="1228"/>
        <v>0</v>
      </c>
      <c r="X1004" s="215">
        <f t="shared" si="1228"/>
        <v>0</v>
      </c>
      <c r="Y1004" s="215">
        <f t="shared" si="1228"/>
        <v>0</v>
      </c>
      <c r="Z1004" s="215">
        <f t="shared" si="1228"/>
        <v>0</v>
      </c>
      <c r="AA1004" s="215">
        <f t="shared" si="1228"/>
        <v>0</v>
      </c>
      <c r="AB1004" s="215">
        <f t="shared" si="1228"/>
        <v>0</v>
      </c>
      <c r="AC1004" s="215">
        <f t="shared" si="1228"/>
        <v>0</v>
      </c>
      <c r="AD1004" s="215">
        <f t="shared" si="1228"/>
        <v>0</v>
      </c>
      <c r="AE1004" s="215">
        <f t="shared" si="1228"/>
        <v>0</v>
      </c>
      <c r="AF1004" s="215">
        <f t="shared" si="1228"/>
        <v>0</v>
      </c>
      <c r="AG1004" s="215">
        <f t="shared" si="1228"/>
        <v>0</v>
      </c>
      <c r="AH1004" s="215">
        <f t="shared" si="1228"/>
        <v>0</v>
      </c>
      <c r="AI1004" s="215">
        <f t="shared" si="1228"/>
        <v>0</v>
      </c>
      <c r="AJ1004" s="215">
        <f t="shared" si="1228"/>
        <v>0</v>
      </c>
      <c r="AK1004" s="215">
        <f t="shared" si="1228"/>
        <v>0</v>
      </c>
      <c r="AL1004" s="215">
        <f t="shared" si="1228"/>
        <v>0</v>
      </c>
      <c r="AM1004" s="215">
        <f t="shared" si="1228"/>
        <v>0</v>
      </c>
      <c r="AN1004" s="215">
        <f t="shared" si="1228"/>
        <v>0</v>
      </c>
      <c r="AO1004" s="215">
        <f t="shared" si="1228"/>
        <v>0</v>
      </c>
      <c r="AP1004" s="215">
        <f t="shared" si="1228"/>
        <v>0</v>
      </c>
      <c r="AQ1004" s="215">
        <f t="shared" si="1228"/>
        <v>0</v>
      </c>
      <c r="AR1004" s="215">
        <f t="shared" si="1228"/>
        <v>0</v>
      </c>
      <c r="AS1004" s="215">
        <f t="shared" si="1228"/>
        <v>0</v>
      </c>
      <c r="AT1004" s="215">
        <f t="shared" si="1228"/>
        <v>0</v>
      </c>
      <c r="AU1004" s="215">
        <f t="shared" si="1228"/>
        <v>0</v>
      </c>
      <c r="AV1004" s="215">
        <f t="shared" si="1228"/>
        <v>0</v>
      </c>
      <c r="AW1004" s="215">
        <f t="shared" si="1228"/>
        <v>0</v>
      </c>
      <c r="AX1004" s="215">
        <f t="shared" si="1228"/>
        <v>0</v>
      </c>
      <c r="AY1004" s="215">
        <f t="shared" ref="AY1004:CD1006" si="1229">AY992</f>
        <v>0</v>
      </c>
      <c r="AZ1004" s="215">
        <f t="shared" si="1229"/>
        <v>0</v>
      </c>
      <c r="BA1004" s="215">
        <f t="shared" si="1229"/>
        <v>0</v>
      </c>
      <c r="BB1004" s="215">
        <f t="shared" si="1229"/>
        <v>0</v>
      </c>
      <c r="BC1004" s="215">
        <f t="shared" si="1229"/>
        <v>0</v>
      </c>
      <c r="BD1004" s="215">
        <f t="shared" si="1229"/>
        <v>0</v>
      </c>
      <c r="BE1004" s="215">
        <f t="shared" si="1229"/>
        <v>0</v>
      </c>
      <c r="BF1004" s="215">
        <f t="shared" si="1229"/>
        <v>0</v>
      </c>
      <c r="BG1004" s="215">
        <f t="shared" si="1229"/>
        <v>0</v>
      </c>
      <c r="BH1004" s="215">
        <f t="shared" si="1229"/>
        <v>0</v>
      </c>
      <c r="BI1004" s="215">
        <f t="shared" si="1229"/>
        <v>0</v>
      </c>
      <c r="BJ1004" s="215">
        <f t="shared" si="1229"/>
        <v>0</v>
      </c>
      <c r="BK1004" s="215">
        <f t="shared" si="1229"/>
        <v>0</v>
      </c>
      <c r="BL1004" s="215">
        <f t="shared" si="1229"/>
        <v>0</v>
      </c>
      <c r="BM1004" s="215">
        <f t="shared" si="1229"/>
        <v>0</v>
      </c>
      <c r="BN1004" s="215">
        <f t="shared" si="1229"/>
        <v>0</v>
      </c>
      <c r="BO1004" s="215">
        <f t="shared" si="1229"/>
        <v>0</v>
      </c>
      <c r="BP1004" s="215">
        <f t="shared" si="1229"/>
        <v>0</v>
      </c>
      <c r="BQ1004" s="215">
        <f t="shared" si="1229"/>
        <v>0</v>
      </c>
      <c r="BR1004" s="215">
        <f t="shared" si="1229"/>
        <v>0</v>
      </c>
      <c r="BS1004" s="215">
        <f t="shared" si="1229"/>
        <v>0</v>
      </c>
      <c r="BT1004" s="215">
        <f t="shared" si="1229"/>
        <v>0</v>
      </c>
      <c r="BU1004" s="215">
        <f t="shared" si="1229"/>
        <v>0</v>
      </c>
      <c r="BV1004" s="215">
        <f t="shared" si="1229"/>
        <v>0</v>
      </c>
      <c r="BW1004" s="215">
        <f t="shared" si="1229"/>
        <v>0</v>
      </c>
      <c r="BX1004" s="215">
        <f t="shared" si="1229"/>
        <v>0</v>
      </c>
      <c r="BY1004" s="215">
        <f t="shared" si="1229"/>
        <v>0</v>
      </c>
      <c r="BZ1004" s="215">
        <f t="shared" si="1229"/>
        <v>0</v>
      </c>
      <c r="CA1004" s="215">
        <f t="shared" si="1229"/>
        <v>0</v>
      </c>
      <c r="CB1004" s="215">
        <f t="shared" si="1229"/>
        <v>0</v>
      </c>
      <c r="CC1004" s="215">
        <f t="shared" si="1229"/>
        <v>0</v>
      </c>
      <c r="CD1004" s="215">
        <f t="shared" si="1229"/>
        <v>0</v>
      </c>
      <c r="CE1004" s="215">
        <f t="shared" ref="CE1004:CL1006" si="1230">CE992</f>
        <v>0</v>
      </c>
      <c r="CF1004" s="215">
        <f t="shared" si="1230"/>
        <v>0</v>
      </c>
      <c r="CG1004" s="215">
        <f t="shared" si="1230"/>
        <v>0</v>
      </c>
      <c r="CH1004" s="215">
        <f t="shared" si="1230"/>
        <v>0</v>
      </c>
      <c r="CI1004" s="215">
        <f t="shared" si="1230"/>
        <v>0</v>
      </c>
      <c r="CJ1004" s="215">
        <f t="shared" si="1230"/>
        <v>0</v>
      </c>
      <c r="CK1004" s="215">
        <f t="shared" si="1230"/>
        <v>0</v>
      </c>
      <c r="CL1004" s="215">
        <f t="shared" si="1230"/>
        <v>0</v>
      </c>
      <c r="CN1004" s="60"/>
      <c r="CO1004" s="215">
        <f t="shared" ref="CO1004:DL1006" si="1231">CO992</f>
        <v>0</v>
      </c>
      <c r="CP1004" s="215">
        <f t="shared" si="1231"/>
        <v>0</v>
      </c>
      <c r="CQ1004" s="215">
        <f t="shared" si="1231"/>
        <v>0</v>
      </c>
      <c r="CR1004" s="215">
        <f t="shared" si="1231"/>
        <v>0</v>
      </c>
      <c r="CS1004" s="215">
        <f t="shared" si="1231"/>
        <v>0</v>
      </c>
      <c r="CT1004" s="215">
        <f t="shared" si="1231"/>
        <v>0</v>
      </c>
      <c r="CU1004" s="215">
        <f t="shared" si="1231"/>
        <v>0</v>
      </c>
      <c r="CV1004" s="215">
        <f t="shared" si="1231"/>
        <v>0</v>
      </c>
      <c r="CW1004" s="215">
        <f t="shared" si="1231"/>
        <v>0</v>
      </c>
      <c r="CX1004" s="215">
        <f t="shared" si="1231"/>
        <v>0</v>
      </c>
      <c r="CY1004" s="215">
        <f t="shared" si="1231"/>
        <v>0</v>
      </c>
      <c r="CZ1004" s="215">
        <f t="shared" si="1231"/>
        <v>0</v>
      </c>
      <c r="DA1004" s="215">
        <f t="shared" si="1231"/>
        <v>0</v>
      </c>
      <c r="DB1004" s="215">
        <f t="shared" si="1231"/>
        <v>0</v>
      </c>
      <c r="DC1004" s="215">
        <f t="shared" si="1231"/>
        <v>0</v>
      </c>
      <c r="DD1004" s="215">
        <f t="shared" si="1231"/>
        <v>0</v>
      </c>
      <c r="DE1004" s="215">
        <f t="shared" si="1231"/>
        <v>0</v>
      </c>
      <c r="DF1004" s="215">
        <f t="shared" si="1231"/>
        <v>0</v>
      </c>
      <c r="DG1004" s="215">
        <f t="shared" si="1231"/>
        <v>0</v>
      </c>
      <c r="DH1004" s="215">
        <f t="shared" si="1231"/>
        <v>0</v>
      </c>
      <c r="DI1004" s="215">
        <f t="shared" si="1231"/>
        <v>0</v>
      </c>
      <c r="DJ1004" s="215">
        <f t="shared" si="1231"/>
        <v>0</v>
      </c>
      <c r="DK1004" s="215">
        <f t="shared" si="1231"/>
        <v>0</v>
      </c>
      <c r="DL1004" s="215">
        <f t="shared" si="1231"/>
        <v>0</v>
      </c>
    </row>
    <row r="1005" spans="1:116" x14ac:dyDescent="0.4">
      <c r="B1005" t="s">
        <v>332</v>
      </c>
      <c r="D1005" t="s">
        <v>799</v>
      </c>
      <c r="E1005" s="8" t="str">
        <f t="shared" ref="E1005:E1007" si="1232">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799</v>
      </c>
      <c r="E1006" s="8" t="str">
        <f t="shared" si="1227"/>
        <v>1006 DCV-S</v>
      </c>
      <c r="G1006" s="89" t="str">
        <f>G993</f>
        <v>Secondary revenue driver</v>
      </c>
      <c r="H1006" s="90"/>
      <c r="I1006" s="213"/>
      <c r="J1006" s="213"/>
      <c r="K1006" s="214"/>
      <c r="L1006" s="214"/>
      <c r="M1006" s="214"/>
      <c r="N1006" s="214"/>
      <c r="O1006" s="214"/>
      <c r="P1006" s="214"/>
      <c r="R1006" s="214"/>
      <c r="S1006" s="4" t="str">
        <f t="shared" ref="S1006:AX1008" si="1233">ADDRESS(ROW(S998),COLUMN(S998),2)</f>
        <v>S$998</v>
      </c>
      <c r="T1006" s="4" t="str">
        <f t="shared" si="1233"/>
        <v>T$998</v>
      </c>
      <c r="U1006" s="4" t="str">
        <f t="shared" si="1233"/>
        <v>U$998</v>
      </c>
      <c r="V1006" s="4" t="str">
        <f t="shared" si="1233"/>
        <v>V$998</v>
      </c>
      <c r="W1006" s="4" t="str">
        <f t="shared" si="1233"/>
        <v>W$998</v>
      </c>
      <c r="X1006" s="4" t="str">
        <f t="shared" si="1233"/>
        <v>X$998</v>
      </c>
      <c r="Y1006" s="4" t="str">
        <f t="shared" si="1233"/>
        <v>Y$998</v>
      </c>
      <c r="Z1006" s="4" t="str">
        <f t="shared" si="1233"/>
        <v>Z$998</v>
      </c>
      <c r="AA1006" s="4" t="str">
        <f t="shared" si="1233"/>
        <v>AA$998</v>
      </c>
      <c r="AB1006" s="4" t="str">
        <f t="shared" si="1233"/>
        <v>AB$998</v>
      </c>
      <c r="AC1006" s="4" t="str">
        <f t="shared" si="1233"/>
        <v>AC$998</v>
      </c>
      <c r="AD1006" s="4" t="str">
        <f t="shared" si="1233"/>
        <v>AD$998</v>
      </c>
      <c r="AE1006" s="4" t="str">
        <f t="shared" si="1233"/>
        <v>AE$998</v>
      </c>
      <c r="AF1006" s="4" t="str">
        <f t="shared" si="1233"/>
        <v>AF$998</v>
      </c>
      <c r="AG1006" s="4" t="str">
        <f t="shared" si="1233"/>
        <v>AG$998</v>
      </c>
      <c r="AH1006" s="4" t="str">
        <f t="shared" si="1233"/>
        <v>AH$998</v>
      </c>
      <c r="AI1006" s="4" t="str">
        <f t="shared" si="1233"/>
        <v>AI$998</v>
      </c>
      <c r="AJ1006" s="4" t="str">
        <f t="shared" si="1233"/>
        <v>AJ$998</v>
      </c>
      <c r="AK1006" s="4" t="str">
        <f t="shared" si="1233"/>
        <v>AK$998</v>
      </c>
      <c r="AL1006" s="4" t="str">
        <f t="shared" si="1233"/>
        <v>AL$998</v>
      </c>
      <c r="AM1006" s="4" t="str">
        <f t="shared" si="1233"/>
        <v>AM$998</v>
      </c>
      <c r="AN1006" s="4" t="str">
        <f t="shared" si="1233"/>
        <v>AN$998</v>
      </c>
      <c r="AO1006" s="4" t="str">
        <f t="shared" si="1233"/>
        <v>AO$998</v>
      </c>
      <c r="AP1006" s="4" t="str">
        <f t="shared" si="1233"/>
        <v>AP$998</v>
      </c>
      <c r="AQ1006" s="4" t="str">
        <f t="shared" si="1233"/>
        <v>AQ$998</v>
      </c>
      <c r="AR1006" s="4" t="str">
        <f t="shared" si="1233"/>
        <v>AR$998</v>
      </c>
      <c r="AS1006" s="4" t="str">
        <f t="shared" si="1233"/>
        <v>AS$998</v>
      </c>
      <c r="AT1006" s="4" t="str">
        <f t="shared" si="1233"/>
        <v>AT$998</v>
      </c>
      <c r="AU1006" s="4" t="str">
        <f t="shared" si="1233"/>
        <v>AU$998</v>
      </c>
      <c r="AV1006" s="4" t="str">
        <f t="shared" si="1233"/>
        <v>AV$998</v>
      </c>
      <c r="AW1006" s="4" t="str">
        <f t="shared" si="1233"/>
        <v>AW$998</v>
      </c>
      <c r="AX1006" s="4" t="str">
        <f t="shared" si="1233"/>
        <v>AX$998</v>
      </c>
      <c r="AY1006" s="4" t="str">
        <f t="shared" ref="AY1006:CD1008" si="1234">ADDRESS(ROW(AY998),COLUMN(AY998),2)</f>
        <v>AY$998</v>
      </c>
      <c r="AZ1006" s="4" t="str">
        <f t="shared" si="1234"/>
        <v>AZ$998</v>
      </c>
      <c r="BA1006" s="4" t="str">
        <f t="shared" si="1234"/>
        <v>BA$998</v>
      </c>
      <c r="BB1006" s="4" t="str">
        <f t="shared" si="1234"/>
        <v>BB$998</v>
      </c>
      <c r="BC1006" s="4" t="str">
        <f t="shared" si="1234"/>
        <v>BC$998</v>
      </c>
      <c r="BD1006" s="4" t="str">
        <f t="shared" si="1234"/>
        <v>BD$998</v>
      </c>
      <c r="BE1006" s="4" t="str">
        <f t="shared" si="1234"/>
        <v>BE$998</v>
      </c>
      <c r="BF1006" s="4" t="str">
        <f t="shared" si="1234"/>
        <v>BF$998</v>
      </c>
      <c r="BG1006" s="4" t="str">
        <f t="shared" si="1234"/>
        <v>BG$998</v>
      </c>
      <c r="BH1006" s="4" t="str">
        <f t="shared" si="1234"/>
        <v>BH$998</v>
      </c>
      <c r="BI1006" s="4" t="str">
        <f t="shared" si="1234"/>
        <v>BI$998</v>
      </c>
      <c r="BJ1006" s="4" t="str">
        <f t="shared" si="1234"/>
        <v>BJ$998</v>
      </c>
      <c r="BK1006" s="4" t="str">
        <f t="shared" si="1234"/>
        <v>BK$998</v>
      </c>
      <c r="BL1006" s="4" t="str">
        <f t="shared" si="1234"/>
        <v>BL$998</v>
      </c>
      <c r="BM1006" s="4" t="str">
        <f t="shared" si="1234"/>
        <v>BM$998</v>
      </c>
      <c r="BN1006" s="4" t="str">
        <f t="shared" si="1234"/>
        <v>BN$998</v>
      </c>
      <c r="BO1006" s="4" t="str">
        <f t="shared" si="1234"/>
        <v>BO$998</v>
      </c>
      <c r="BP1006" s="4" t="str">
        <f t="shared" si="1234"/>
        <v>BP$998</v>
      </c>
      <c r="BQ1006" s="4" t="str">
        <f t="shared" si="1234"/>
        <v>BQ$998</v>
      </c>
      <c r="BR1006" s="4" t="str">
        <f t="shared" si="1234"/>
        <v>BR$998</v>
      </c>
      <c r="BS1006" s="4" t="str">
        <f t="shared" si="1234"/>
        <v>BS$998</v>
      </c>
      <c r="BT1006" s="4" t="str">
        <f t="shared" si="1234"/>
        <v>BT$998</v>
      </c>
      <c r="BU1006" s="4" t="str">
        <f t="shared" si="1234"/>
        <v>BU$998</v>
      </c>
      <c r="BV1006" s="4" t="str">
        <f t="shared" si="1234"/>
        <v>BV$998</v>
      </c>
      <c r="BW1006" s="4" t="str">
        <f t="shared" si="1234"/>
        <v>BW$998</v>
      </c>
      <c r="BX1006" s="4" t="str">
        <f t="shared" si="1234"/>
        <v>BX$998</v>
      </c>
      <c r="BY1006" s="4" t="str">
        <f t="shared" si="1234"/>
        <v>BY$998</v>
      </c>
      <c r="BZ1006" s="4" t="str">
        <f t="shared" si="1234"/>
        <v>BZ$998</v>
      </c>
      <c r="CA1006" s="4" t="str">
        <f t="shared" si="1234"/>
        <v>CA$998</v>
      </c>
      <c r="CB1006" s="4" t="str">
        <f t="shared" si="1234"/>
        <v>CB$998</v>
      </c>
      <c r="CC1006" s="4" t="str">
        <f t="shared" si="1234"/>
        <v>CC$998</v>
      </c>
      <c r="CD1006" s="4" t="str">
        <f t="shared" si="1234"/>
        <v>CD$998</v>
      </c>
      <c r="CE1006" s="4" t="str">
        <f t="shared" ref="CE1006:CL1008" si="1235">ADDRESS(ROW(CE998),COLUMN(CE998),2)</f>
        <v>CE$998</v>
      </c>
      <c r="CF1006" s="4" t="str">
        <f t="shared" si="1235"/>
        <v>CF$998</v>
      </c>
      <c r="CG1006" s="4" t="str">
        <f t="shared" si="1235"/>
        <v>CG$998</v>
      </c>
      <c r="CH1006" s="4" t="str">
        <f t="shared" si="1235"/>
        <v>CH$998</v>
      </c>
      <c r="CI1006" s="4" t="str">
        <f t="shared" si="1235"/>
        <v>CI$998</v>
      </c>
      <c r="CJ1006" s="4" t="str">
        <f t="shared" si="1235"/>
        <v>CJ$998</v>
      </c>
      <c r="CK1006" s="4" t="str">
        <f t="shared" si="1235"/>
        <v>CK$998</v>
      </c>
      <c r="CL1006" s="4" t="str">
        <f t="shared" si="1235"/>
        <v>CL$998</v>
      </c>
      <c r="CN1006" s="213"/>
      <c r="CO1006" s="4" t="str">
        <f t="shared" ref="CO1006:DL1008" si="1236">ADDRESS(ROW(CO998),COLUMN(CO998),2)</f>
        <v>CO$998</v>
      </c>
      <c r="CP1006" s="4" t="str">
        <f t="shared" si="1236"/>
        <v>CP$998</v>
      </c>
      <c r="CQ1006" s="4" t="str">
        <f t="shared" si="1236"/>
        <v>CQ$998</v>
      </c>
      <c r="CR1006" s="4" t="str">
        <f t="shared" si="1236"/>
        <v>CR$998</v>
      </c>
      <c r="CS1006" s="4" t="str">
        <f t="shared" si="1236"/>
        <v>CS$998</v>
      </c>
      <c r="CT1006" s="4" t="str">
        <f t="shared" si="1236"/>
        <v>CT$998</v>
      </c>
      <c r="CU1006" s="4" t="str">
        <f t="shared" si="1236"/>
        <v>CU$998</v>
      </c>
      <c r="CV1006" s="4" t="str">
        <f t="shared" si="1236"/>
        <v>CV$998</v>
      </c>
      <c r="CW1006" s="4" t="str">
        <f t="shared" si="1236"/>
        <v>CW$998</v>
      </c>
      <c r="CX1006" s="4" t="str">
        <f t="shared" si="1236"/>
        <v>CX$998</v>
      </c>
      <c r="CY1006" s="4" t="str">
        <f t="shared" si="1236"/>
        <v>CY$998</v>
      </c>
      <c r="CZ1006" s="4" t="str">
        <f t="shared" si="1236"/>
        <v>CZ$998</v>
      </c>
      <c r="DA1006" s="4" t="str">
        <f t="shared" si="1236"/>
        <v>DA$998</v>
      </c>
      <c r="DB1006" s="4" t="str">
        <f t="shared" si="1236"/>
        <v>DB$998</v>
      </c>
      <c r="DC1006" s="4" t="str">
        <f t="shared" si="1236"/>
        <v>DC$998</v>
      </c>
      <c r="DD1006" s="4" t="str">
        <f t="shared" si="1236"/>
        <v>DD$998</v>
      </c>
      <c r="DE1006" s="4" t="str">
        <f t="shared" si="1236"/>
        <v>DE$998</v>
      </c>
      <c r="DF1006" s="4" t="str">
        <f t="shared" si="1236"/>
        <v>DF$998</v>
      </c>
      <c r="DG1006" s="4" t="str">
        <f t="shared" si="1236"/>
        <v>DG$998</v>
      </c>
      <c r="DH1006" s="4" t="str">
        <f t="shared" si="1236"/>
        <v>DH$998</v>
      </c>
      <c r="DI1006" s="4" t="str">
        <f t="shared" si="1236"/>
        <v>DI$998</v>
      </c>
      <c r="DJ1006" s="4" t="str">
        <f t="shared" si="1236"/>
        <v>DJ$998</v>
      </c>
      <c r="DK1006" s="4" t="str">
        <f t="shared" si="1236"/>
        <v>DK$998</v>
      </c>
      <c r="DL1006" s="4" t="str">
        <f t="shared" si="1236"/>
        <v>DL$998</v>
      </c>
    </row>
    <row r="1007" spans="1:116" x14ac:dyDescent="0.4">
      <c r="B1007" t="s">
        <v>332</v>
      </c>
      <c r="D1007" t="s">
        <v>799</v>
      </c>
      <c r="E1007" s="8" t="str">
        <f t="shared" si="1227"/>
        <v>1007 DCV-S</v>
      </c>
      <c r="G1007" s="8" t="str">
        <f>G994</f>
        <v>Secondary volume driver</v>
      </c>
      <c r="H1007" s="12"/>
      <c r="I1007" s="60"/>
      <c r="J1007" s="60"/>
      <c r="K1007" s="15"/>
      <c r="L1007" s="15"/>
      <c r="M1007" s="15"/>
      <c r="N1007" s="15"/>
      <c r="O1007" s="15"/>
      <c r="P1007" s="15"/>
      <c r="R1007" s="15"/>
      <c r="S1007" s="215" t="str">
        <f t="shared" ref="S1007:AX1009" si="1237">S994</f>
        <v>S$19</v>
      </c>
      <c r="T1007" s="215" t="str">
        <f t="shared" si="1237"/>
        <v>T$19</v>
      </c>
      <c r="U1007" s="215" t="str">
        <f t="shared" si="1237"/>
        <v>U$19</v>
      </c>
      <c r="V1007" s="215" t="str">
        <f t="shared" si="1237"/>
        <v>V$19</v>
      </c>
      <c r="W1007" s="215" t="str">
        <f t="shared" si="1237"/>
        <v>W$19</v>
      </c>
      <c r="X1007" s="215" t="str">
        <f t="shared" si="1237"/>
        <v>X$19</v>
      </c>
      <c r="Y1007" s="215" t="str">
        <f t="shared" si="1237"/>
        <v>Y$19</v>
      </c>
      <c r="Z1007" s="215" t="str">
        <f t="shared" si="1237"/>
        <v>Z$19</v>
      </c>
      <c r="AA1007" s="215" t="str">
        <f t="shared" si="1237"/>
        <v>AA$19</v>
      </c>
      <c r="AB1007" s="215" t="str">
        <f t="shared" si="1237"/>
        <v>AB$19</v>
      </c>
      <c r="AC1007" s="215" t="str">
        <f t="shared" si="1237"/>
        <v>AC$19</v>
      </c>
      <c r="AD1007" s="215" t="str">
        <f t="shared" si="1237"/>
        <v>AD$19</v>
      </c>
      <c r="AE1007" s="215" t="str">
        <f t="shared" si="1237"/>
        <v>AE$19</v>
      </c>
      <c r="AF1007" s="215" t="str">
        <f t="shared" si="1237"/>
        <v>AF$19</v>
      </c>
      <c r="AG1007" s="215" t="str">
        <f t="shared" si="1237"/>
        <v>AG$19</v>
      </c>
      <c r="AH1007" s="215" t="str">
        <f t="shared" si="1237"/>
        <v>AH$19</v>
      </c>
      <c r="AI1007" s="215" t="str">
        <f t="shared" si="1237"/>
        <v>AI$19</v>
      </c>
      <c r="AJ1007" s="215" t="str">
        <f t="shared" si="1237"/>
        <v>AJ$19</v>
      </c>
      <c r="AK1007" s="215" t="str">
        <f t="shared" si="1237"/>
        <v>AK$19</v>
      </c>
      <c r="AL1007" s="215" t="str">
        <f t="shared" si="1237"/>
        <v>AL$19</v>
      </c>
      <c r="AM1007" s="215" t="str">
        <f t="shared" si="1237"/>
        <v>AM$19</v>
      </c>
      <c r="AN1007" s="215" t="str">
        <f t="shared" si="1237"/>
        <v>AN$19</v>
      </c>
      <c r="AO1007" s="215" t="str">
        <f t="shared" si="1237"/>
        <v>AO$19</v>
      </c>
      <c r="AP1007" s="215" t="str">
        <f t="shared" si="1237"/>
        <v>AP$19</v>
      </c>
      <c r="AQ1007" s="215" t="str">
        <f t="shared" si="1237"/>
        <v>AQ$19</v>
      </c>
      <c r="AR1007" s="215" t="str">
        <f t="shared" si="1237"/>
        <v>AR$19</v>
      </c>
      <c r="AS1007" s="215" t="str">
        <f t="shared" si="1237"/>
        <v>AS$19</v>
      </c>
      <c r="AT1007" s="215" t="str">
        <f t="shared" si="1237"/>
        <v>AT$19</v>
      </c>
      <c r="AU1007" s="215" t="str">
        <f t="shared" si="1237"/>
        <v>AU$19</v>
      </c>
      <c r="AV1007" s="215" t="str">
        <f t="shared" si="1237"/>
        <v>AV$19</v>
      </c>
      <c r="AW1007" s="215" t="str">
        <f t="shared" si="1237"/>
        <v>AW$19</v>
      </c>
      <c r="AX1007" s="215" t="str">
        <f t="shared" si="1237"/>
        <v>AX$19</v>
      </c>
      <c r="AY1007" s="215" t="str">
        <f t="shared" ref="AY1007:CD1009" si="1238">AY994</f>
        <v>AY$19</v>
      </c>
      <c r="AZ1007" s="215" t="str">
        <f t="shared" si="1238"/>
        <v>AZ$19</v>
      </c>
      <c r="BA1007" s="215" t="str">
        <f t="shared" si="1238"/>
        <v>BA$19</v>
      </c>
      <c r="BB1007" s="215" t="str">
        <f t="shared" si="1238"/>
        <v>BB$19</v>
      </c>
      <c r="BC1007" s="215" t="str">
        <f t="shared" si="1238"/>
        <v>BC$19</v>
      </c>
      <c r="BD1007" s="215" t="str">
        <f t="shared" si="1238"/>
        <v>BD$19</v>
      </c>
      <c r="BE1007" s="215" t="str">
        <f t="shared" si="1238"/>
        <v>BE$19</v>
      </c>
      <c r="BF1007" s="215" t="str">
        <f t="shared" si="1238"/>
        <v>BF$19</v>
      </c>
      <c r="BG1007" s="215" t="str">
        <f t="shared" si="1238"/>
        <v>BG$19</v>
      </c>
      <c r="BH1007" s="215" t="str">
        <f t="shared" si="1238"/>
        <v>BH$19</v>
      </c>
      <c r="BI1007" s="215" t="str">
        <f t="shared" si="1238"/>
        <v>BI$19</v>
      </c>
      <c r="BJ1007" s="215" t="str">
        <f t="shared" si="1238"/>
        <v>BJ$19</v>
      </c>
      <c r="BK1007" s="215" t="str">
        <f t="shared" si="1238"/>
        <v>BK$19</v>
      </c>
      <c r="BL1007" s="215" t="str">
        <f t="shared" si="1238"/>
        <v>BL$19</v>
      </c>
      <c r="BM1007" s="215" t="str">
        <f t="shared" si="1238"/>
        <v>BM$19</v>
      </c>
      <c r="BN1007" s="215" t="str">
        <f t="shared" si="1238"/>
        <v>BN$19</v>
      </c>
      <c r="BO1007" s="215" t="str">
        <f t="shared" si="1238"/>
        <v>BO$19</v>
      </c>
      <c r="BP1007" s="215" t="str">
        <f t="shared" si="1238"/>
        <v>BP$19</v>
      </c>
      <c r="BQ1007" s="215" t="str">
        <f t="shared" si="1238"/>
        <v>BQ$19</v>
      </c>
      <c r="BR1007" s="215" t="str">
        <f t="shared" si="1238"/>
        <v>BR$19</v>
      </c>
      <c r="BS1007" s="215" t="str">
        <f t="shared" si="1238"/>
        <v>BS$19</v>
      </c>
      <c r="BT1007" s="215" t="str">
        <f t="shared" si="1238"/>
        <v>BT$19</v>
      </c>
      <c r="BU1007" s="215" t="str">
        <f t="shared" si="1238"/>
        <v>BU$19</v>
      </c>
      <c r="BV1007" s="215" t="str">
        <f t="shared" si="1238"/>
        <v>BV$19</v>
      </c>
      <c r="BW1007" s="215" t="str">
        <f t="shared" si="1238"/>
        <v>BW$19</v>
      </c>
      <c r="BX1007" s="215" t="str">
        <f t="shared" si="1238"/>
        <v>BX$19</v>
      </c>
      <c r="BY1007" s="215" t="str">
        <f t="shared" si="1238"/>
        <v>BY$19</v>
      </c>
      <c r="BZ1007" s="215" t="str">
        <f t="shared" si="1238"/>
        <v>BZ$19</v>
      </c>
      <c r="CA1007" s="215" t="str">
        <f t="shared" si="1238"/>
        <v>CA$19</v>
      </c>
      <c r="CB1007" s="215" t="str">
        <f t="shared" si="1238"/>
        <v>CB$19</v>
      </c>
      <c r="CC1007" s="215" t="str">
        <f t="shared" si="1238"/>
        <v>CC$19</v>
      </c>
      <c r="CD1007" s="215" t="str">
        <f t="shared" si="1238"/>
        <v>CD$19</v>
      </c>
      <c r="CE1007" s="215" t="str">
        <f t="shared" ref="CE1007:CL1009" si="1239">CE994</f>
        <v>CE$19</v>
      </c>
      <c r="CF1007" s="215" t="str">
        <f t="shared" si="1239"/>
        <v>CF$19</v>
      </c>
      <c r="CG1007" s="215" t="str">
        <f t="shared" si="1239"/>
        <v>CG$19</v>
      </c>
      <c r="CH1007" s="215" t="str">
        <f t="shared" si="1239"/>
        <v>CH$19</v>
      </c>
      <c r="CI1007" s="215" t="str">
        <f t="shared" si="1239"/>
        <v>CI$19</v>
      </c>
      <c r="CJ1007" s="215" t="str">
        <f t="shared" si="1239"/>
        <v>CJ$19</v>
      </c>
      <c r="CK1007" s="215" t="str">
        <f t="shared" si="1239"/>
        <v>CK$19</v>
      </c>
      <c r="CL1007" s="215" t="str">
        <f t="shared" si="1239"/>
        <v>CL$19</v>
      </c>
      <c r="CN1007" s="60"/>
      <c r="CO1007" s="215" t="str">
        <f t="shared" ref="CO1007:DL1009" si="1240">CO994</f>
        <v>CO$19</v>
      </c>
      <c r="CP1007" s="215" t="str">
        <f t="shared" si="1240"/>
        <v>CP$19</v>
      </c>
      <c r="CQ1007" s="215" t="str">
        <f t="shared" si="1240"/>
        <v>CQ$19</v>
      </c>
      <c r="CR1007" s="215" t="str">
        <f t="shared" si="1240"/>
        <v>CR$19</v>
      </c>
      <c r="CS1007" s="215" t="str">
        <f t="shared" si="1240"/>
        <v>CS$19</v>
      </c>
      <c r="CT1007" s="215" t="str">
        <f t="shared" si="1240"/>
        <v>CT$19</v>
      </c>
      <c r="CU1007" s="215" t="str">
        <f t="shared" si="1240"/>
        <v>CU$19</v>
      </c>
      <c r="CV1007" s="215" t="str">
        <f t="shared" si="1240"/>
        <v>CV$19</v>
      </c>
      <c r="CW1007" s="215" t="str">
        <f t="shared" si="1240"/>
        <v>CW$19</v>
      </c>
      <c r="CX1007" s="215" t="str">
        <f t="shared" si="1240"/>
        <v>CX$19</v>
      </c>
      <c r="CY1007" s="215" t="str">
        <f t="shared" si="1240"/>
        <v>CY$19</v>
      </c>
      <c r="CZ1007" s="215" t="str">
        <f t="shared" si="1240"/>
        <v>CZ$19</v>
      </c>
      <c r="DA1007" s="215" t="str">
        <f t="shared" si="1240"/>
        <v>DA$19</v>
      </c>
      <c r="DB1007" s="215" t="str">
        <f t="shared" si="1240"/>
        <v>DB$19</v>
      </c>
      <c r="DC1007" s="215" t="str">
        <f t="shared" si="1240"/>
        <v>DC$19</v>
      </c>
      <c r="DD1007" s="215" t="str">
        <f t="shared" si="1240"/>
        <v>DD$19</v>
      </c>
      <c r="DE1007" s="215" t="str">
        <f t="shared" si="1240"/>
        <v>DE$19</v>
      </c>
      <c r="DF1007" s="215" t="str">
        <f t="shared" si="1240"/>
        <v>DF$19</v>
      </c>
      <c r="DG1007" s="215" t="str">
        <f t="shared" si="1240"/>
        <v>DG$19</v>
      </c>
      <c r="DH1007" s="215" t="str">
        <f t="shared" si="1240"/>
        <v>DH$19</v>
      </c>
      <c r="DI1007" s="215" t="str">
        <f t="shared" si="1240"/>
        <v>DI$19</v>
      </c>
      <c r="DJ1007" s="215" t="str">
        <f t="shared" si="1240"/>
        <v>DJ$19</v>
      </c>
      <c r="DK1007" s="215" t="str">
        <f t="shared" si="1240"/>
        <v>DK$19</v>
      </c>
      <c r="DL1007" s="215" t="str">
        <f t="shared" si="1240"/>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241">S$20</f>
        <v>S$16</v>
      </c>
      <c r="T1012" s="199" t="str">
        <f t="shared" si="1241"/>
        <v>T$16</v>
      </c>
      <c r="U1012" s="199" t="str">
        <f t="shared" si="1241"/>
        <v>U$16</v>
      </c>
      <c r="V1012" s="199" t="str">
        <f t="shared" si="1241"/>
        <v>V$16</v>
      </c>
      <c r="W1012" s="199" t="str">
        <f t="shared" si="1241"/>
        <v>W$16</v>
      </c>
      <c r="X1012" s="199" t="str">
        <f t="shared" si="1241"/>
        <v>X$16</v>
      </c>
      <c r="Y1012" s="199" t="str">
        <f t="shared" si="1241"/>
        <v>Y$16</v>
      </c>
      <c r="Z1012" s="199" t="str">
        <f t="shared" si="1241"/>
        <v>Z$16</v>
      </c>
      <c r="AA1012" s="199" t="str">
        <f t="shared" si="1241"/>
        <v>AA$16</v>
      </c>
      <c r="AB1012" s="199" t="str">
        <f t="shared" si="1241"/>
        <v>AB$16</v>
      </c>
      <c r="AC1012" s="199" t="str">
        <f t="shared" si="1241"/>
        <v>AC$16</v>
      </c>
      <c r="AD1012" s="199" t="str">
        <f t="shared" si="1241"/>
        <v>AD$16</v>
      </c>
      <c r="AE1012" s="199" t="str">
        <f t="shared" si="1241"/>
        <v>AE$16</v>
      </c>
      <c r="AF1012" s="199" t="str">
        <f t="shared" si="1241"/>
        <v>AF$16</v>
      </c>
      <c r="AG1012" s="199" t="str">
        <f t="shared" si="1241"/>
        <v>AG$16</v>
      </c>
      <c r="AH1012" s="199" t="str">
        <f t="shared" si="1241"/>
        <v>AH$16</v>
      </c>
      <c r="AI1012" s="199" t="str">
        <f t="shared" si="1241"/>
        <v>AI$16</v>
      </c>
      <c r="AJ1012" s="199" t="str">
        <f t="shared" si="1241"/>
        <v>AJ$16</v>
      </c>
      <c r="AK1012" s="199" t="str">
        <f t="shared" si="1241"/>
        <v>AK$16</v>
      </c>
      <c r="AL1012" s="199" t="str">
        <f t="shared" si="1241"/>
        <v>AL$16</v>
      </c>
      <c r="AM1012" s="199" t="str">
        <f t="shared" si="1241"/>
        <v>AM$16</v>
      </c>
      <c r="AN1012" s="199" t="str">
        <f t="shared" si="1241"/>
        <v>AN$16</v>
      </c>
      <c r="AO1012" s="199" t="str">
        <f t="shared" si="1241"/>
        <v>AO$16</v>
      </c>
      <c r="AP1012" s="199" t="str">
        <f t="shared" si="1241"/>
        <v>AP$16</v>
      </c>
      <c r="AQ1012" s="199" t="str">
        <f t="shared" si="1241"/>
        <v>AQ$16</v>
      </c>
      <c r="AR1012" s="199" t="str">
        <f t="shared" si="1241"/>
        <v>AR$16</v>
      </c>
      <c r="AS1012" s="199" t="str">
        <f t="shared" si="1241"/>
        <v>AS$16</v>
      </c>
      <c r="AT1012" s="199" t="str">
        <f t="shared" si="1241"/>
        <v>AT$16</v>
      </c>
      <c r="AU1012" s="199" t="str">
        <f t="shared" si="1241"/>
        <v>AU$16</v>
      </c>
      <c r="AV1012" s="199" t="str">
        <f t="shared" si="1241"/>
        <v>AV$16</v>
      </c>
      <c r="AW1012" s="199" t="str">
        <f t="shared" si="1241"/>
        <v>AW$16</v>
      </c>
      <c r="AX1012" s="199" t="str">
        <f t="shared" si="1241"/>
        <v>AX$16</v>
      </c>
      <c r="AY1012" s="199" t="str">
        <f t="shared" si="1241"/>
        <v>AY$16</v>
      </c>
      <c r="AZ1012" s="199" t="str">
        <f t="shared" si="1241"/>
        <v>AZ$16</v>
      </c>
      <c r="BA1012" s="199" t="str">
        <f t="shared" si="1241"/>
        <v>BA$16</v>
      </c>
      <c r="BB1012" s="199" t="str">
        <f t="shared" si="1241"/>
        <v>BB$16</v>
      </c>
      <c r="BC1012" s="199" t="str">
        <f t="shared" si="1241"/>
        <v>BC$16</v>
      </c>
      <c r="BD1012" s="199" t="str">
        <f t="shared" si="1241"/>
        <v>BD$16</v>
      </c>
      <c r="BE1012" s="199" t="str">
        <f t="shared" si="1241"/>
        <v>BE$16</v>
      </c>
      <c r="BF1012" s="199" t="str">
        <f t="shared" si="1241"/>
        <v>BF$16</v>
      </c>
      <c r="BG1012" s="199" t="str">
        <f t="shared" si="1241"/>
        <v>BG$16</v>
      </c>
      <c r="BH1012" s="199" t="str">
        <f t="shared" si="1241"/>
        <v>BH$16</v>
      </c>
      <c r="BI1012" s="199" t="str">
        <f t="shared" si="1241"/>
        <v>BI$16</v>
      </c>
      <c r="BJ1012" s="199" t="str">
        <f t="shared" si="1241"/>
        <v>BJ$16</v>
      </c>
      <c r="BK1012" s="199" t="str">
        <f t="shared" si="1241"/>
        <v>BK$16</v>
      </c>
      <c r="BL1012" s="199" t="str">
        <f t="shared" si="1241"/>
        <v>BL$16</v>
      </c>
      <c r="BM1012" s="199" t="str">
        <f t="shared" si="1241"/>
        <v>BM$16</v>
      </c>
      <c r="BN1012" s="199" t="str">
        <f t="shared" si="1241"/>
        <v>BN$16</v>
      </c>
      <c r="BO1012" s="199" t="str">
        <f t="shared" si="1241"/>
        <v>BO$16</v>
      </c>
      <c r="BP1012" s="199" t="str">
        <f t="shared" si="1241"/>
        <v>BP$16</v>
      </c>
      <c r="BQ1012" s="199" t="str">
        <f t="shared" si="1241"/>
        <v>BQ$16</v>
      </c>
      <c r="BR1012" s="199" t="str">
        <f t="shared" si="1241"/>
        <v>BR$16</v>
      </c>
      <c r="BS1012" s="199" t="str">
        <f t="shared" si="1241"/>
        <v>BS$16</v>
      </c>
      <c r="BT1012" s="199" t="str">
        <f t="shared" si="1241"/>
        <v>BT$16</v>
      </c>
      <c r="BU1012" s="199" t="str">
        <f t="shared" si="1241"/>
        <v>BU$16</v>
      </c>
      <c r="BV1012" s="199" t="str">
        <f t="shared" si="1241"/>
        <v>BV$16</v>
      </c>
      <c r="BW1012" s="199" t="str">
        <f t="shared" si="1241"/>
        <v>BW$16</v>
      </c>
      <c r="BX1012" s="199" t="str">
        <f t="shared" si="1241"/>
        <v>BX$16</v>
      </c>
      <c r="BY1012" s="199" t="str">
        <f t="shared" si="1241"/>
        <v>BY$16</v>
      </c>
      <c r="BZ1012" s="199" t="str">
        <f t="shared" si="1241"/>
        <v>BZ$16</v>
      </c>
      <c r="CA1012" s="199" t="str">
        <f t="shared" si="1241"/>
        <v>CA$16</v>
      </c>
      <c r="CB1012" s="199" t="str">
        <f t="shared" si="1241"/>
        <v>CB$16</v>
      </c>
      <c r="CC1012" s="199" t="str">
        <f t="shared" si="1241"/>
        <v>CC$16</v>
      </c>
      <c r="CD1012" s="199" t="str">
        <f t="shared" si="1241"/>
        <v>CD$16</v>
      </c>
      <c r="CE1012" s="199" t="str">
        <f t="shared" ref="CE1012:CL1012" si="1242">CE$20</f>
        <v>CE$16</v>
      </c>
      <c r="CF1012" s="199" t="str">
        <f t="shared" si="1242"/>
        <v>CF$16</v>
      </c>
      <c r="CG1012" s="199" t="str">
        <f t="shared" si="1242"/>
        <v>CG$16</v>
      </c>
      <c r="CH1012" s="199" t="str">
        <f t="shared" si="1242"/>
        <v>CH$16</v>
      </c>
      <c r="CI1012" s="199" t="str">
        <f t="shared" si="1242"/>
        <v>CI$16</v>
      </c>
      <c r="CJ1012" s="199" t="str">
        <f t="shared" si="1242"/>
        <v>CJ$16</v>
      </c>
      <c r="CK1012" s="199" t="str">
        <f t="shared" si="1242"/>
        <v>CK$16</v>
      </c>
      <c r="CL1012" s="199" t="str">
        <f t="shared" si="1242"/>
        <v>CL$16</v>
      </c>
      <c r="CN1012" s="176"/>
      <c r="CO1012" s="199" t="str">
        <f t="shared" ref="CO1012:DL1012" si="1243">CO$20</f>
        <v>CO$16</v>
      </c>
      <c r="CP1012" s="199" t="str">
        <f t="shared" si="1243"/>
        <v>CP$16</v>
      </c>
      <c r="CQ1012" s="199" t="str">
        <f t="shared" si="1243"/>
        <v>CQ$16</v>
      </c>
      <c r="CR1012" s="199" t="str">
        <f t="shared" si="1243"/>
        <v>CR$16</v>
      </c>
      <c r="CS1012" s="199" t="str">
        <f t="shared" si="1243"/>
        <v>CS$16</v>
      </c>
      <c r="CT1012" s="199" t="str">
        <f t="shared" si="1243"/>
        <v>CT$16</v>
      </c>
      <c r="CU1012" s="199" t="str">
        <f t="shared" si="1243"/>
        <v>CU$16</v>
      </c>
      <c r="CV1012" s="199" t="str">
        <f t="shared" si="1243"/>
        <v>CV$16</v>
      </c>
      <c r="CW1012" s="199" t="str">
        <f t="shared" si="1243"/>
        <v>CW$16</v>
      </c>
      <c r="CX1012" s="199" t="str">
        <f t="shared" si="1243"/>
        <v>CX$16</v>
      </c>
      <c r="CY1012" s="199" t="str">
        <f t="shared" si="1243"/>
        <v>CY$16</v>
      </c>
      <c r="CZ1012" s="199" t="str">
        <f t="shared" si="1243"/>
        <v>CZ$16</v>
      </c>
      <c r="DA1012" s="199" t="str">
        <f t="shared" si="1243"/>
        <v>DA$16</v>
      </c>
      <c r="DB1012" s="199" t="str">
        <f t="shared" si="1243"/>
        <v>DB$16</v>
      </c>
      <c r="DC1012" s="199" t="str">
        <f t="shared" si="1243"/>
        <v>DC$16</v>
      </c>
      <c r="DD1012" s="199" t="str">
        <f t="shared" si="1243"/>
        <v>DD$16</v>
      </c>
      <c r="DE1012" s="199" t="str">
        <f t="shared" si="1243"/>
        <v>DE$16</v>
      </c>
      <c r="DF1012" s="199" t="str">
        <f t="shared" si="1243"/>
        <v>DF$16</v>
      </c>
      <c r="DG1012" s="199" t="str">
        <f t="shared" si="1243"/>
        <v>DG$16</v>
      </c>
      <c r="DH1012" s="199" t="str">
        <f t="shared" si="1243"/>
        <v>DH$16</v>
      </c>
      <c r="DI1012" s="199" t="str">
        <f t="shared" si="1243"/>
        <v>DI$16</v>
      </c>
      <c r="DJ1012" s="199" t="str">
        <f t="shared" si="1243"/>
        <v>DJ$16</v>
      </c>
      <c r="DK1012" s="199" t="str">
        <f t="shared" si="1243"/>
        <v>DK$16</v>
      </c>
      <c r="DL1012" s="199" t="str">
        <f t="shared" si="1243"/>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244">S$21</f>
        <v>S$17</v>
      </c>
      <c r="T1013" s="199" t="str">
        <f t="shared" si="1244"/>
        <v>T$17</v>
      </c>
      <c r="U1013" s="199" t="str">
        <f t="shared" si="1244"/>
        <v>U$17</v>
      </c>
      <c r="V1013" s="199" t="str">
        <f t="shared" si="1244"/>
        <v>V$17</v>
      </c>
      <c r="W1013" s="199" t="str">
        <f t="shared" si="1244"/>
        <v>W$17</v>
      </c>
      <c r="X1013" s="199" t="str">
        <f t="shared" si="1244"/>
        <v>X$17</v>
      </c>
      <c r="Y1013" s="199" t="str">
        <f t="shared" si="1244"/>
        <v>Y$17</v>
      </c>
      <c r="Z1013" s="199" t="str">
        <f t="shared" si="1244"/>
        <v>Z$17</v>
      </c>
      <c r="AA1013" s="199" t="str">
        <f t="shared" si="1244"/>
        <v>AA$17</v>
      </c>
      <c r="AB1013" s="199" t="str">
        <f t="shared" si="1244"/>
        <v>AB$17</v>
      </c>
      <c r="AC1013" s="199" t="str">
        <f t="shared" si="1244"/>
        <v>AC$17</v>
      </c>
      <c r="AD1013" s="199" t="str">
        <f t="shared" si="1244"/>
        <v>AD$17</v>
      </c>
      <c r="AE1013" s="199" t="str">
        <f t="shared" si="1244"/>
        <v>AE$17</v>
      </c>
      <c r="AF1013" s="199" t="str">
        <f t="shared" si="1244"/>
        <v>AF$17</v>
      </c>
      <c r="AG1013" s="199" t="str">
        <f t="shared" si="1244"/>
        <v>AG$17</v>
      </c>
      <c r="AH1013" s="199" t="str">
        <f t="shared" si="1244"/>
        <v>AH$17</v>
      </c>
      <c r="AI1013" s="199" t="str">
        <f t="shared" si="1244"/>
        <v>AI$17</v>
      </c>
      <c r="AJ1013" s="199" t="str">
        <f t="shared" si="1244"/>
        <v>AJ$17</v>
      </c>
      <c r="AK1013" s="199" t="str">
        <f t="shared" si="1244"/>
        <v>AK$17</v>
      </c>
      <c r="AL1013" s="199" t="str">
        <f t="shared" si="1244"/>
        <v>AL$17</v>
      </c>
      <c r="AM1013" s="199" t="str">
        <f t="shared" si="1244"/>
        <v>AM$17</v>
      </c>
      <c r="AN1013" s="199" t="str">
        <f t="shared" si="1244"/>
        <v>AN$17</v>
      </c>
      <c r="AO1013" s="199" t="str">
        <f t="shared" si="1244"/>
        <v>AO$17</v>
      </c>
      <c r="AP1013" s="199" t="str">
        <f t="shared" si="1244"/>
        <v>AP$17</v>
      </c>
      <c r="AQ1013" s="199" t="str">
        <f t="shared" si="1244"/>
        <v>AQ$17</v>
      </c>
      <c r="AR1013" s="199" t="str">
        <f t="shared" si="1244"/>
        <v>AR$17</v>
      </c>
      <c r="AS1013" s="199" t="str">
        <f t="shared" si="1244"/>
        <v>AS$17</v>
      </c>
      <c r="AT1013" s="199" t="str">
        <f t="shared" si="1244"/>
        <v>AT$17</v>
      </c>
      <c r="AU1013" s="199" t="str">
        <f t="shared" si="1244"/>
        <v>AU$17</v>
      </c>
      <c r="AV1013" s="199" t="str">
        <f t="shared" si="1244"/>
        <v>AV$17</v>
      </c>
      <c r="AW1013" s="199" t="str">
        <f t="shared" si="1244"/>
        <v>AW$17</v>
      </c>
      <c r="AX1013" s="199" t="str">
        <f t="shared" si="1244"/>
        <v>AX$17</v>
      </c>
      <c r="AY1013" s="199" t="str">
        <f t="shared" si="1244"/>
        <v>AY$17</v>
      </c>
      <c r="AZ1013" s="199" t="str">
        <f t="shared" si="1244"/>
        <v>AZ$17</v>
      </c>
      <c r="BA1013" s="199" t="str">
        <f t="shared" si="1244"/>
        <v>BA$17</v>
      </c>
      <c r="BB1013" s="199" t="str">
        <f t="shared" si="1244"/>
        <v>BB$17</v>
      </c>
      <c r="BC1013" s="199" t="str">
        <f t="shared" si="1244"/>
        <v>BC$17</v>
      </c>
      <c r="BD1013" s="199" t="str">
        <f t="shared" si="1244"/>
        <v>BD$17</v>
      </c>
      <c r="BE1013" s="199" t="str">
        <f t="shared" si="1244"/>
        <v>BE$17</v>
      </c>
      <c r="BF1013" s="199" t="str">
        <f t="shared" si="1244"/>
        <v>BF$17</v>
      </c>
      <c r="BG1013" s="199" t="str">
        <f t="shared" si="1244"/>
        <v>BG$17</v>
      </c>
      <c r="BH1013" s="199" t="str">
        <f t="shared" si="1244"/>
        <v>BH$17</v>
      </c>
      <c r="BI1013" s="199" t="str">
        <f t="shared" si="1244"/>
        <v>BI$17</v>
      </c>
      <c r="BJ1013" s="199" t="str">
        <f t="shared" si="1244"/>
        <v>BJ$17</v>
      </c>
      <c r="BK1013" s="199" t="str">
        <f t="shared" si="1244"/>
        <v>BK$17</v>
      </c>
      <c r="BL1013" s="199" t="str">
        <f t="shared" si="1244"/>
        <v>BL$17</v>
      </c>
      <c r="BM1013" s="199" t="str">
        <f t="shared" si="1244"/>
        <v>BM$17</v>
      </c>
      <c r="BN1013" s="199" t="str">
        <f t="shared" si="1244"/>
        <v>BN$17</v>
      </c>
      <c r="BO1013" s="199" t="str">
        <f t="shared" si="1244"/>
        <v>BO$17</v>
      </c>
      <c r="BP1013" s="199" t="str">
        <f t="shared" si="1244"/>
        <v>BP$17</v>
      </c>
      <c r="BQ1013" s="199" t="str">
        <f t="shared" si="1244"/>
        <v>BQ$17</v>
      </c>
      <c r="BR1013" s="199" t="str">
        <f t="shared" si="1244"/>
        <v>BR$17</v>
      </c>
      <c r="BS1013" s="199" t="str">
        <f t="shared" si="1244"/>
        <v>BS$17</v>
      </c>
      <c r="BT1013" s="199" t="str">
        <f t="shared" si="1244"/>
        <v>BT$17</v>
      </c>
      <c r="BU1013" s="199" t="str">
        <f t="shared" si="1244"/>
        <v>BU$17</v>
      </c>
      <c r="BV1013" s="199" t="str">
        <f t="shared" si="1244"/>
        <v>BV$17</v>
      </c>
      <c r="BW1013" s="199" t="str">
        <f t="shared" si="1244"/>
        <v>BW$17</v>
      </c>
      <c r="BX1013" s="199" t="str">
        <f t="shared" si="1244"/>
        <v>BX$17</v>
      </c>
      <c r="BY1013" s="199" t="str">
        <f t="shared" si="1244"/>
        <v>BY$17</v>
      </c>
      <c r="BZ1013" s="199" t="str">
        <f t="shared" si="1244"/>
        <v>BZ$17</v>
      </c>
      <c r="CA1013" s="199" t="str">
        <f t="shared" si="1244"/>
        <v>CA$17</v>
      </c>
      <c r="CB1013" s="199" t="str">
        <f t="shared" si="1244"/>
        <v>CB$17</v>
      </c>
      <c r="CC1013" s="199" t="str">
        <f t="shared" si="1244"/>
        <v>CC$17</v>
      </c>
      <c r="CD1013" s="199" t="str">
        <f t="shared" si="1244"/>
        <v>CD$17</v>
      </c>
      <c r="CE1013" s="199" t="str">
        <f t="shared" ref="CE1013:CL1013" si="1245">CE$21</f>
        <v>CE$17</v>
      </c>
      <c r="CF1013" s="199" t="str">
        <f t="shared" si="1245"/>
        <v>CF$17</v>
      </c>
      <c r="CG1013" s="199" t="str">
        <f t="shared" si="1245"/>
        <v>CG$17</v>
      </c>
      <c r="CH1013" s="199" t="str">
        <f t="shared" si="1245"/>
        <v>CH$17</v>
      </c>
      <c r="CI1013" s="199" t="str">
        <f t="shared" si="1245"/>
        <v>CI$17</v>
      </c>
      <c r="CJ1013" s="199" t="str">
        <f t="shared" si="1245"/>
        <v>CJ$17</v>
      </c>
      <c r="CK1013" s="199" t="str">
        <f t="shared" si="1245"/>
        <v>CK$17</v>
      </c>
      <c r="CL1013" s="199" t="str">
        <f t="shared" si="1245"/>
        <v>CL$17</v>
      </c>
      <c r="CN1013" s="176"/>
      <c r="CO1013" s="199" t="str">
        <f t="shared" ref="CO1013:DL1013" si="1246">CO$21</f>
        <v>CO$17</v>
      </c>
      <c r="CP1013" s="199" t="str">
        <f t="shared" si="1246"/>
        <v>CP$17</v>
      </c>
      <c r="CQ1013" s="199" t="str">
        <f t="shared" si="1246"/>
        <v>CQ$17</v>
      </c>
      <c r="CR1013" s="199" t="str">
        <f t="shared" si="1246"/>
        <v>CR$17</v>
      </c>
      <c r="CS1013" s="199" t="str">
        <f t="shared" si="1246"/>
        <v>CS$17</v>
      </c>
      <c r="CT1013" s="199" t="str">
        <f t="shared" si="1246"/>
        <v>CT$17</v>
      </c>
      <c r="CU1013" s="199" t="str">
        <f t="shared" si="1246"/>
        <v>CU$17</v>
      </c>
      <c r="CV1013" s="199" t="str">
        <f t="shared" si="1246"/>
        <v>CV$17</v>
      </c>
      <c r="CW1013" s="199" t="str">
        <f t="shared" si="1246"/>
        <v>CW$17</v>
      </c>
      <c r="CX1013" s="199" t="str">
        <f t="shared" si="1246"/>
        <v>CX$17</v>
      </c>
      <c r="CY1013" s="199" t="str">
        <f t="shared" si="1246"/>
        <v>CY$17</v>
      </c>
      <c r="CZ1013" s="199" t="str">
        <f t="shared" si="1246"/>
        <v>CZ$17</v>
      </c>
      <c r="DA1013" s="199" t="str">
        <f t="shared" si="1246"/>
        <v>DA$17</v>
      </c>
      <c r="DB1013" s="199" t="str">
        <f t="shared" si="1246"/>
        <v>DB$17</v>
      </c>
      <c r="DC1013" s="199" t="str">
        <f t="shared" si="1246"/>
        <v>DC$17</v>
      </c>
      <c r="DD1013" s="199" t="str">
        <f t="shared" si="1246"/>
        <v>DD$17</v>
      </c>
      <c r="DE1013" s="199" t="str">
        <f t="shared" si="1246"/>
        <v>DE$17</v>
      </c>
      <c r="DF1013" s="199" t="str">
        <f t="shared" si="1246"/>
        <v>DF$17</v>
      </c>
      <c r="DG1013" s="199" t="str">
        <f t="shared" si="1246"/>
        <v>DG$17</v>
      </c>
      <c r="DH1013" s="199" t="str">
        <f t="shared" si="1246"/>
        <v>DH$17</v>
      </c>
      <c r="DI1013" s="199" t="str">
        <f t="shared" si="1246"/>
        <v>DI$17</v>
      </c>
      <c r="DJ1013" s="199" t="str">
        <f t="shared" si="1246"/>
        <v>DJ$17</v>
      </c>
      <c r="DK1013" s="199" t="str">
        <f t="shared" si="1246"/>
        <v>DK$17</v>
      </c>
      <c r="DL1013" s="199" t="str">
        <f t="shared" si="1246"/>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247">S$22</f>
        <v>S$18</v>
      </c>
      <c r="T1016" s="190" t="str">
        <f t="shared" si="1247"/>
        <v>T$18</v>
      </c>
      <c r="U1016" s="190" t="str">
        <f t="shared" si="1247"/>
        <v>U$18</v>
      </c>
      <c r="V1016" s="190" t="str">
        <f t="shared" si="1247"/>
        <v>V$18</v>
      </c>
      <c r="W1016" s="190" t="str">
        <f t="shared" si="1247"/>
        <v>W$18</v>
      </c>
      <c r="X1016" s="190" t="str">
        <f t="shared" si="1247"/>
        <v>X$18</v>
      </c>
      <c r="Y1016" s="190" t="str">
        <f t="shared" si="1247"/>
        <v>Y$18</v>
      </c>
      <c r="Z1016" s="190" t="str">
        <f t="shared" si="1247"/>
        <v>Z$18</v>
      </c>
      <c r="AA1016" s="190" t="str">
        <f t="shared" si="1247"/>
        <v>AA$18</v>
      </c>
      <c r="AB1016" s="190" t="str">
        <f t="shared" si="1247"/>
        <v>AB$18</v>
      </c>
      <c r="AC1016" s="190" t="str">
        <f t="shared" si="1247"/>
        <v>AC$18</v>
      </c>
      <c r="AD1016" s="190" t="str">
        <f t="shared" si="1247"/>
        <v>AD$18</v>
      </c>
      <c r="AE1016" s="190" t="str">
        <f t="shared" si="1247"/>
        <v>AE$18</v>
      </c>
      <c r="AF1016" s="190" t="str">
        <f t="shared" si="1247"/>
        <v>AF$18</v>
      </c>
      <c r="AG1016" s="190" t="str">
        <f t="shared" si="1247"/>
        <v>AG$18</v>
      </c>
      <c r="AH1016" s="190" t="str">
        <f t="shared" si="1247"/>
        <v>AH$18</v>
      </c>
      <c r="AI1016" s="190" t="str">
        <f t="shared" si="1247"/>
        <v>AI$18</v>
      </c>
      <c r="AJ1016" s="190" t="str">
        <f t="shared" si="1247"/>
        <v>AJ$18</v>
      </c>
      <c r="AK1016" s="190" t="str">
        <f t="shared" si="1247"/>
        <v>AK$18</v>
      </c>
      <c r="AL1016" s="190" t="str">
        <f t="shared" si="1247"/>
        <v>AL$18</v>
      </c>
      <c r="AM1016" s="190" t="str">
        <f t="shared" si="1247"/>
        <v>AM$18</v>
      </c>
      <c r="AN1016" s="190" t="str">
        <f t="shared" si="1247"/>
        <v>AN$18</v>
      </c>
      <c r="AO1016" s="190" t="str">
        <f t="shared" si="1247"/>
        <v>AO$18</v>
      </c>
      <c r="AP1016" s="190" t="str">
        <f t="shared" si="1247"/>
        <v>AP$18</v>
      </c>
      <c r="AQ1016" s="190" t="str">
        <f t="shared" si="1247"/>
        <v>AQ$18</v>
      </c>
      <c r="AR1016" s="190" t="str">
        <f t="shared" si="1247"/>
        <v>AR$18</v>
      </c>
      <c r="AS1016" s="190" t="str">
        <f t="shared" si="1247"/>
        <v>AS$18</v>
      </c>
      <c r="AT1016" s="190" t="str">
        <f t="shared" si="1247"/>
        <v>AT$18</v>
      </c>
      <c r="AU1016" s="190" t="str">
        <f t="shared" si="1247"/>
        <v>AU$18</v>
      </c>
      <c r="AV1016" s="190" t="str">
        <f t="shared" si="1247"/>
        <v>AV$18</v>
      </c>
      <c r="AW1016" s="190" t="str">
        <f t="shared" si="1247"/>
        <v>AW$18</v>
      </c>
      <c r="AX1016" s="190" t="str">
        <f t="shared" si="1247"/>
        <v>AX$18</v>
      </c>
      <c r="AY1016" s="190" t="str">
        <f t="shared" si="1247"/>
        <v>AY$18</v>
      </c>
      <c r="AZ1016" s="190" t="str">
        <f t="shared" si="1247"/>
        <v>AZ$18</v>
      </c>
      <c r="BA1016" s="190" t="str">
        <f t="shared" si="1247"/>
        <v>BA$18</v>
      </c>
      <c r="BB1016" s="190" t="str">
        <f t="shared" si="1247"/>
        <v>BB$18</v>
      </c>
      <c r="BC1016" s="190" t="str">
        <f t="shared" si="1247"/>
        <v>BC$18</v>
      </c>
      <c r="BD1016" s="190" t="str">
        <f t="shared" si="1247"/>
        <v>BD$18</v>
      </c>
      <c r="BE1016" s="190" t="str">
        <f t="shared" si="1247"/>
        <v>BE$18</v>
      </c>
      <c r="BF1016" s="190" t="str">
        <f t="shared" si="1247"/>
        <v>BF$18</v>
      </c>
      <c r="BG1016" s="190" t="str">
        <f t="shared" si="1247"/>
        <v>BG$18</v>
      </c>
      <c r="BH1016" s="190" t="str">
        <f t="shared" si="1247"/>
        <v>BH$18</v>
      </c>
      <c r="BI1016" s="190" t="str">
        <f t="shared" si="1247"/>
        <v>BI$18</v>
      </c>
      <c r="BJ1016" s="190" t="str">
        <f t="shared" si="1247"/>
        <v>BJ$18</v>
      </c>
      <c r="BK1016" s="190" t="str">
        <f t="shared" si="1247"/>
        <v>BK$18</v>
      </c>
      <c r="BL1016" s="190" t="str">
        <f t="shared" si="1247"/>
        <v>BL$18</v>
      </c>
      <c r="BM1016" s="190" t="str">
        <f t="shared" si="1247"/>
        <v>BM$18</v>
      </c>
      <c r="BN1016" s="190" t="str">
        <f t="shared" si="1247"/>
        <v>BN$18</v>
      </c>
      <c r="BO1016" s="190" t="str">
        <f t="shared" si="1247"/>
        <v>BO$18</v>
      </c>
      <c r="BP1016" s="190" t="str">
        <f t="shared" si="1247"/>
        <v>BP$18</v>
      </c>
      <c r="BQ1016" s="190" t="str">
        <f t="shared" si="1247"/>
        <v>BQ$18</v>
      </c>
      <c r="BR1016" s="190" t="str">
        <f t="shared" si="1247"/>
        <v>BR$18</v>
      </c>
      <c r="BS1016" s="190" t="str">
        <f t="shared" si="1247"/>
        <v>BS$18</v>
      </c>
      <c r="BT1016" s="190" t="str">
        <f t="shared" si="1247"/>
        <v>BT$18</v>
      </c>
      <c r="BU1016" s="190" t="str">
        <f t="shared" si="1247"/>
        <v>BU$18</v>
      </c>
      <c r="BV1016" s="190" t="str">
        <f t="shared" si="1247"/>
        <v>BV$18</v>
      </c>
      <c r="BW1016" s="190" t="str">
        <f t="shared" si="1247"/>
        <v>BW$18</v>
      </c>
      <c r="BX1016" s="190" t="str">
        <f t="shared" si="1247"/>
        <v>BX$18</v>
      </c>
      <c r="BY1016" s="190" t="str">
        <f t="shared" si="1247"/>
        <v>BY$18</v>
      </c>
      <c r="BZ1016" s="190" t="str">
        <f t="shared" si="1247"/>
        <v>BZ$18</v>
      </c>
      <c r="CA1016" s="190" t="str">
        <f t="shared" si="1247"/>
        <v>CA$18</v>
      </c>
      <c r="CB1016" s="190" t="str">
        <f t="shared" si="1247"/>
        <v>CB$18</v>
      </c>
      <c r="CC1016" s="190" t="str">
        <f t="shared" si="1247"/>
        <v>CC$18</v>
      </c>
      <c r="CD1016" s="190" t="str">
        <f t="shared" si="1247"/>
        <v>CD$18</v>
      </c>
      <c r="CE1016" s="190" t="str">
        <f t="shared" ref="CE1016:CL1016" si="1248">CE$22</f>
        <v>CE$18</v>
      </c>
      <c r="CF1016" s="190" t="str">
        <f t="shared" si="1248"/>
        <v>CF$18</v>
      </c>
      <c r="CG1016" s="190" t="str">
        <f t="shared" si="1248"/>
        <v>CG$18</v>
      </c>
      <c r="CH1016" s="190" t="str">
        <f t="shared" si="1248"/>
        <v>CH$18</v>
      </c>
      <c r="CI1016" s="190" t="str">
        <f t="shared" si="1248"/>
        <v>CI$18</v>
      </c>
      <c r="CJ1016" s="190" t="str">
        <f t="shared" si="1248"/>
        <v>CJ$18</v>
      </c>
      <c r="CK1016" s="190" t="str">
        <f t="shared" si="1248"/>
        <v>CK$18</v>
      </c>
      <c r="CL1016" s="190" t="str">
        <f t="shared" si="1248"/>
        <v>CL$18</v>
      </c>
      <c r="CN1016" s="201"/>
      <c r="CO1016" s="190" t="str">
        <f t="shared" ref="CO1016:DL1016" si="1249">CO$22</f>
        <v>CO$18</v>
      </c>
      <c r="CP1016" s="190" t="str">
        <f t="shared" si="1249"/>
        <v>CP$18</v>
      </c>
      <c r="CQ1016" s="190" t="str">
        <f t="shared" si="1249"/>
        <v>CQ$18</v>
      </c>
      <c r="CR1016" s="190" t="str">
        <f t="shared" si="1249"/>
        <v>CR$18</v>
      </c>
      <c r="CS1016" s="190" t="str">
        <f t="shared" si="1249"/>
        <v>CS$18</v>
      </c>
      <c r="CT1016" s="190" t="str">
        <f t="shared" si="1249"/>
        <v>CT$18</v>
      </c>
      <c r="CU1016" s="190" t="str">
        <f t="shared" si="1249"/>
        <v>CU$18</v>
      </c>
      <c r="CV1016" s="190" t="str">
        <f t="shared" si="1249"/>
        <v>CV$18</v>
      </c>
      <c r="CW1016" s="190" t="str">
        <f t="shared" si="1249"/>
        <v>CW$18</v>
      </c>
      <c r="CX1016" s="190" t="str">
        <f t="shared" si="1249"/>
        <v>CX$18</v>
      </c>
      <c r="CY1016" s="190" t="str">
        <f t="shared" si="1249"/>
        <v>CY$18</v>
      </c>
      <c r="CZ1016" s="190" t="str">
        <f t="shared" si="1249"/>
        <v>CZ$18</v>
      </c>
      <c r="DA1016" s="190" t="str">
        <f t="shared" si="1249"/>
        <v>DA$18</v>
      </c>
      <c r="DB1016" s="190" t="str">
        <f t="shared" si="1249"/>
        <v>DB$18</v>
      </c>
      <c r="DC1016" s="190" t="str">
        <f t="shared" si="1249"/>
        <v>DC$18</v>
      </c>
      <c r="DD1016" s="190" t="str">
        <f t="shared" si="1249"/>
        <v>DD$18</v>
      </c>
      <c r="DE1016" s="190" t="str">
        <f t="shared" si="1249"/>
        <v>DE$18</v>
      </c>
      <c r="DF1016" s="190" t="str">
        <f t="shared" si="1249"/>
        <v>DF$18</v>
      </c>
      <c r="DG1016" s="190" t="str">
        <f t="shared" si="1249"/>
        <v>DG$18</v>
      </c>
      <c r="DH1016" s="190" t="str">
        <f t="shared" si="1249"/>
        <v>DH$18</v>
      </c>
      <c r="DI1016" s="190" t="str">
        <f t="shared" si="1249"/>
        <v>DI$18</v>
      </c>
      <c r="DJ1016" s="190" t="str">
        <f t="shared" si="1249"/>
        <v>DJ$18</v>
      </c>
      <c r="DK1016" s="190" t="str">
        <f t="shared" si="1249"/>
        <v>DK$18</v>
      </c>
      <c r="DL1016" s="190" t="str">
        <f t="shared" si="1249"/>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250">S$23</f>
        <v>S$19</v>
      </c>
      <c r="T1017" s="190" t="str">
        <f t="shared" si="1250"/>
        <v>T$19</v>
      </c>
      <c r="U1017" s="190" t="str">
        <f t="shared" si="1250"/>
        <v>U$19</v>
      </c>
      <c r="V1017" s="190" t="str">
        <f t="shared" si="1250"/>
        <v>V$19</v>
      </c>
      <c r="W1017" s="190" t="str">
        <f t="shared" si="1250"/>
        <v>W$19</v>
      </c>
      <c r="X1017" s="190" t="str">
        <f t="shared" si="1250"/>
        <v>X$19</v>
      </c>
      <c r="Y1017" s="190" t="str">
        <f t="shared" si="1250"/>
        <v>Y$19</v>
      </c>
      <c r="Z1017" s="190" t="str">
        <f t="shared" si="1250"/>
        <v>Z$19</v>
      </c>
      <c r="AA1017" s="190" t="str">
        <f t="shared" si="1250"/>
        <v>AA$19</v>
      </c>
      <c r="AB1017" s="190" t="str">
        <f t="shared" si="1250"/>
        <v>AB$19</v>
      </c>
      <c r="AC1017" s="190" t="str">
        <f t="shared" si="1250"/>
        <v>AC$19</v>
      </c>
      <c r="AD1017" s="190" t="str">
        <f t="shared" si="1250"/>
        <v>AD$19</v>
      </c>
      <c r="AE1017" s="190" t="str">
        <f t="shared" si="1250"/>
        <v>AE$19</v>
      </c>
      <c r="AF1017" s="190" t="str">
        <f t="shared" si="1250"/>
        <v>AF$19</v>
      </c>
      <c r="AG1017" s="190" t="str">
        <f t="shared" si="1250"/>
        <v>AG$19</v>
      </c>
      <c r="AH1017" s="190" t="str">
        <f t="shared" si="1250"/>
        <v>AH$19</v>
      </c>
      <c r="AI1017" s="190" t="str">
        <f t="shared" si="1250"/>
        <v>AI$19</v>
      </c>
      <c r="AJ1017" s="190" t="str">
        <f t="shared" si="1250"/>
        <v>AJ$19</v>
      </c>
      <c r="AK1017" s="190" t="str">
        <f t="shared" si="1250"/>
        <v>AK$19</v>
      </c>
      <c r="AL1017" s="190" t="str">
        <f t="shared" si="1250"/>
        <v>AL$19</v>
      </c>
      <c r="AM1017" s="190" t="str">
        <f t="shared" si="1250"/>
        <v>AM$19</v>
      </c>
      <c r="AN1017" s="190" t="str">
        <f t="shared" si="1250"/>
        <v>AN$19</v>
      </c>
      <c r="AO1017" s="190" t="str">
        <f t="shared" si="1250"/>
        <v>AO$19</v>
      </c>
      <c r="AP1017" s="190" t="str">
        <f t="shared" si="1250"/>
        <v>AP$19</v>
      </c>
      <c r="AQ1017" s="190" t="str">
        <f t="shared" si="1250"/>
        <v>AQ$19</v>
      </c>
      <c r="AR1017" s="190" t="str">
        <f t="shared" si="1250"/>
        <v>AR$19</v>
      </c>
      <c r="AS1017" s="190" t="str">
        <f t="shared" si="1250"/>
        <v>AS$19</v>
      </c>
      <c r="AT1017" s="190" t="str">
        <f t="shared" si="1250"/>
        <v>AT$19</v>
      </c>
      <c r="AU1017" s="190" t="str">
        <f t="shared" si="1250"/>
        <v>AU$19</v>
      </c>
      <c r="AV1017" s="190" t="str">
        <f t="shared" si="1250"/>
        <v>AV$19</v>
      </c>
      <c r="AW1017" s="190" t="str">
        <f t="shared" si="1250"/>
        <v>AW$19</v>
      </c>
      <c r="AX1017" s="190" t="str">
        <f t="shared" si="1250"/>
        <v>AX$19</v>
      </c>
      <c r="AY1017" s="190" t="str">
        <f t="shared" si="1250"/>
        <v>AY$19</v>
      </c>
      <c r="AZ1017" s="190" t="str">
        <f t="shared" si="1250"/>
        <v>AZ$19</v>
      </c>
      <c r="BA1017" s="190" t="str">
        <f t="shared" si="1250"/>
        <v>BA$19</v>
      </c>
      <c r="BB1017" s="190" t="str">
        <f t="shared" si="1250"/>
        <v>BB$19</v>
      </c>
      <c r="BC1017" s="190" t="str">
        <f t="shared" si="1250"/>
        <v>BC$19</v>
      </c>
      <c r="BD1017" s="190" t="str">
        <f t="shared" si="1250"/>
        <v>BD$19</v>
      </c>
      <c r="BE1017" s="190" t="str">
        <f t="shared" si="1250"/>
        <v>BE$19</v>
      </c>
      <c r="BF1017" s="190" t="str">
        <f t="shared" si="1250"/>
        <v>BF$19</v>
      </c>
      <c r="BG1017" s="190" t="str">
        <f t="shared" si="1250"/>
        <v>BG$19</v>
      </c>
      <c r="BH1017" s="190" t="str">
        <f t="shared" si="1250"/>
        <v>BH$19</v>
      </c>
      <c r="BI1017" s="190" t="str">
        <f t="shared" si="1250"/>
        <v>BI$19</v>
      </c>
      <c r="BJ1017" s="190" t="str">
        <f t="shared" si="1250"/>
        <v>BJ$19</v>
      </c>
      <c r="BK1017" s="190" t="str">
        <f t="shared" si="1250"/>
        <v>BK$19</v>
      </c>
      <c r="BL1017" s="190" t="str">
        <f t="shared" si="1250"/>
        <v>BL$19</v>
      </c>
      <c r="BM1017" s="190" t="str">
        <f t="shared" si="1250"/>
        <v>BM$19</v>
      </c>
      <c r="BN1017" s="190" t="str">
        <f t="shared" si="1250"/>
        <v>BN$19</v>
      </c>
      <c r="BO1017" s="190" t="str">
        <f t="shared" si="1250"/>
        <v>BO$19</v>
      </c>
      <c r="BP1017" s="190" t="str">
        <f t="shared" si="1250"/>
        <v>BP$19</v>
      </c>
      <c r="BQ1017" s="190" t="str">
        <f t="shared" si="1250"/>
        <v>BQ$19</v>
      </c>
      <c r="BR1017" s="190" t="str">
        <f t="shared" si="1250"/>
        <v>BR$19</v>
      </c>
      <c r="BS1017" s="190" t="str">
        <f t="shared" si="1250"/>
        <v>BS$19</v>
      </c>
      <c r="BT1017" s="190" t="str">
        <f t="shared" si="1250"/>
        <v>BT$19</v>
      </c>
      <c r="BU1017" s="190" t="str">
        <f t="shared" si="1250"/>
        <v>BU$19</v>
      </c>
      <c r="BV1017" s="190" t="str">
        <f t="shared" si="1250"/>
        <v>BV$19</v>
      </c>
      <c r="BW1017" s="190" t="str">
        <f t="shared" si="1250"/>
        <v>BW$19</v>
      </c>
      <c r="BX1017" s="190" t="str">
        <f t="shared" si="1250"/>
        <v>BX$19</v>
      </c>
      <c r="BY1017" s="190" t="str">
        <f t="shared" si="1250"/>
        <v>BY$19</v>
      </c>
      <c r="BZ1017" s="190" t="str">
        <f t="shared" si="1250"/>
        <v>BZ$19</v>
      </c>
      <c r="CA1017" s="190" t="str">
        <f t="shared" si="1250"/>
        <v>CA$19</v>
      </c>
      <c r="CB1017" s="190" t="str">
        <f t="shared" si="1250"/>
        <v>CB$19</v>
      </c>
      <c r="CC1017" s="190" t="str">
        <f t="shared" si="1250"/>
        <v>CC$19</v>
      </c>
      <c r="CD1017" s="190" t="str">
        <f t="shared" si="1250"/>
        <v>CD$19</v>
      </c>
      <c r="CE1017" s="190" t="str">
        <f t="shared" ref="CE1017:CL1017" si="1251">CE$23</f>
        <v>CE$19</v>
      </c>
      <c r="CF1017" s="190" t="str">
        <f t="shared" si="1251"/>
        <v>CF$19</v>
      </c>
      <c r="CG1017" s="190" t="str">
        <f t="shared" si="1251"/>
        <v>CG$19</v>
      </c>
      <c r="CH1017" s="190" t="str">
        <f t="shared" si="1251"/>
        <v>CH$19</v>
      </c>
      <c r="CI1017" s="190" t="str">
        <f t="shared" si="1251"/>
        <v>CI$19</v>
      </c>
      <c r="CJ1017" s="190" t="str">
        <f t="shared" si="1251"/>
        <v>CJ$19</v>
      </c>
      <c r="CK1017" s="190" t="str">
        <f t="shared" si="1251"/>
        <v>CK$19</v>
      </c>
      <c r="CL1017" s="190" t="str">
        <f t="shared" si="1251"/>
        <v>CL$19</v>
      </c>
      <c r="CN1017" s="201"/>
      <c r="CO1017" s="190" t="str">
        <f t="shared" ref="CO1017:DL1017" si="1252">CO$23</f>
        <v>CO$19</v>
      </c>
      <c r="CP1017" s="190" t="str">
        <f t="shared" si="1252"/>
        <v>CP$19</v>
      </c>
      <c r="CQ1017" s="190" t="str">
        <f t="shared" si="1252"/>
        <v>CQ$19</v>
      </c>
      <c r="CR1017" s="190" t="str">
        <f t="shared" si="1252"/>
        <v>CR$19</v>
      </c>
      <c r="CS1017" s="190" t="str">
        <f t="shared" si="1252"/>
        <v>CS$19</v>
      </c>
      <c r="CT1017" s="190" t="str">
        <f t="shared" si="1252"/>
        <v>CT$19</v>
      </c>
      <c r="CU1017" s="190" t="str">
        <f t="shared" si="1252"/>
        <v>CU$19</v>
      </c>
      <c r="CV1017" s="190" t="str">
        <f t="shared" si="1252"/>
        <v>CV$19</v>
      </c>
      <c r="CW1017" s="190" t="str">
        <f t="shared" si="1252"/>
        <v>CW$19</v>
      </c>
      <c r="CX1017" s="190" t="str">
        <f t="shared" si="1252"/>
        <v>CX$19</v>
      </c>
      <c r="CY1017" s="190" t="str">
        <f t="shared" si="1252"/>
        <v>CY$19</v>
      </c>
      <c r="CZ1017" s="190" t="str">
        <f t="shared" si="1252"/>
        <v>CZ$19</v>
      </c>
      <c r="DA1017" s="190" t="str">
        <f t="shared" si="1252"/>
        <v>DA$19</v>
      </c>
      <c r="DB1017" s="190" t="str">
        <f t="shared" si="1252"/>
        <v>DB$19</v>
      </c>
      <c r="DC1017" s="190" t="str">
        <f t="shared" si="1252"/>
        <v>DC$19</v>
      </c>
      <c r="DD1017" s="190" t="str">
        <f t="shared" si="1252"/>
        <v>DD$19</v>
      </c>
      <c r="DE1017" s="190" t="str">
        <f t="shared" si="1252"/>
        <v>DE$19</v>
      </c>
      <c r="DF1017" s="190" t="str">
        <f t="shared" si="1252"/>
        <v>DF$19</v>
      </c>
      <c r="DG1017" s="190" t="str">
        <f t="shared" si="1252"/>
        <v>DG$19</v>
      </c>
      <c r="DH1017" s="190" t="str">
        <f t="shared" si="1252"/>
        <v>DH$19</v>
      </c>
      <c r="DI1017" s="190" t="str">
        <f t="shared" si="1252"/>
        <v>DI$19</v>
      </c>
      <c r="DJ1017" s="190" t="str">
        <f t="shared" si="1252"/>
        <v>DJ$19</v>
      </c>
      <c r="DK1017" s="190" t="str">
        <f t="shared" si="1252"/>
        <v>DK$19</v>
      </c>
      <c r="DL1017" s="190" t="str">
        <f t="shared" si="1252"/>
        <v>DL$19</v>
      </c>
    </row>
    <row r="1018" spans="1:116" x14ac:dyDescent="0.4">
      <c r="A1018" s="31" t="s">
        <v>218</v>
      </c>
      <c r="B1018" s="31" t="s">
        <v>81</v>
      </c>
      <c r="C1018" s="31"/>
      <c r="D1018" t="s">
        <v>802</v>
      </c>
      <c r="E1018" s="8" t="str">
        <f t="shared" ref="E1018:E1027" si="1253">ROW()&amp;" "&amp;D1018</f>
        <v>1018 SUBCAC-S</v>
      </c>
      <c r="F1018" t="s">
        <v>438</v>
      </c>
      <c r="G1018" s="66" t="s">
        <v>801</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802</v>
      </c>
      <c r="E1019" s="8" t="str">
        <f t="shared" si="1253"/>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802</v>
      </c>
      <c r="E1020" s="8" t="str">
        <f t="shared" si="1253"/>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802</v>
      </c>
      <c r="E1021" s="8" t="str">
        <f t="shared" si="1253"/>
        <v>1021 SUBCAC-S</v>
      </c>
      <c r="F1021" s="27"/>
      <c r="G1021" s="126" t="str">
        <f>SUBSTITUTE(G1018,":","")&amp;" - "&amp;G1026</f>
        <v>New user acquisition cost - (Primary label)</v>
      </c>
      <c r="H1021" s="27"/>
      <c r="I1021" s="78"/>
      <c r="J1021" s="78"/>
      <c r="K1021" s="118">
        <f t="shared" ref="K1021:P1021" ca="1" si="1254">SUMIF($3:$3,K$2,1021:1021)</f>
        <v>-25000</v>
      </c>
      <c r="L1021" s="118">
        <f t="shared" ca="1" si="1254"/>
        <v>0</v>
      </c>
      <c r="M1021" s="118">
        <f t="shared" ca="1" si="1254"/>
        <v>0</v>
      </c>
      <c r="N1021" s="118">
        <f t="shared" ca="1" si="1254"/>
        <v>0</v>
      </c>
      <c r="O1021" s="118">
        <f t="shared" ca="1" si="1254"/>
        <v>0</v>
      </c>
      <c r="P1021" s="118">
        <f t="shared" ca="1" si="1254"/>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802</v>
      </c>
      <c r="E1022" s="8" t="str">
        <f t="shared" si="1253"/>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802</v>
      </c>
      <c r="E1023" s="8" t="str">
        <f t="shared" si="1253"/>
        <v>1023 SUBCAC-S</v>
      </c>
      <c r="G1023" s="126" t="s">
        <v>68</v>
      </c>
      <c r="H1023" s="12"/>
      <c r="I1023" s="60"/>
      <c r="J1023" s="60"/>
      <c r="K1023" s="33">
        <f t="shared" ref="K1023:P1023" ca="1" si="1255">SUMIF($3:$3,K$2,1023:1023)</f>
        <v>95000</v>
      </c>
      <c r="L1023" s="33">
        <f t="shared" ca="1" si="1255"/>
        <v>120000</v>
      </c>
      <c r="M1023" s="33">
        <f t="shared" ca="1" si="1255"/>
        <v>120000</v>
      </c>
      <c r="N1023" s="33">
        <f t="shared" ca="1" si="1255"/>
        <v>120000</v>
      </c>
      <c r="O1023" s="33">
        <f t="shared" ca="1" si="1255"/>
        <v>120000</v>
      </c>
      <c r="P1023" s="33">
        <f t="shared" ca="1" si="1255"/>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802</v>
      </c>
      <c r="E1024" s="8" t="str">
        <f t="shared" si="1253"/>
        <v>1024 SUBCAC-S</v>
      </c>
      <c r="G1024" s="145" t="s">
        <v>69</v>
      </c>
      <c r="H1024" s="12"/>
      <c r="I1024" s="60"/>
      <c r="J1024" s="60"/>
      <c r="K1024" s="20">
        <f t="shared" ref="K1024:P1024" ca="1" si="1256">AVERAGEIF($3:$3,K$2,1024:1024)</f>
        <v>0.79166666666666663</v>
      </c>
      <c r="L1024" s="20">
        <f t="shared" ca="1" si="1256"/>
        <v>1</v>
      </c>
      <c r="M1024" s="20">
        <f t="shared" ca="1" si="1256"/>
        <v>1</v>
      </c>
      <c r="N1024" s="20">
        <f t="shared" ca="1" si="1256"/>
        <v>1</v>
      </c>
      <c r="O1024" s="20">
        <f t="shared" ca="1" si="1256"/>
        <v>1</v>
      </c>
      <c r="P1024" s="20">
        <f t="shared" ca="1" si="1256"/>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802</v>
      </c>
      <c r="E1025" s="8" t="str">
        <f t="shared" si="1253"/>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802</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802</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802</v>
      </c>
      <c r="E1028" s="8" t="str">
        <f>ROW()&amp;" "&amp;D1028</f>
        <v>1028 SUBCAC-S</v>
      </c>
      <c r="G1028" s="8" t="str">
        <f>G1012</f>
        <v>Primary revenue driver</v>
      </c>
      <c r="K1028" s="53"/>
      <c r="L1028" s="53"/>
      <c r="M1028" s="53"/>
      <c r="N1028" s="53"/>
      <c r="O1028" s="53"/>
      <c r="P1028" s="53"/>
      <c r="R1028" s="24"/>
      <c r="S1028" s="215" t="str">
        <f t="shared" ref="S1028:CD1030" si="1257">S1012</f>
        <v>S$16</v>
      </c>
      <c r="T1028" s="215" t="str">
        <f t="shared" si="1257"/>
        <v>T$16</v>
      </c>
      <c r="U1028" s="215" t="str">
        <f t="shared" si="1257"/>
        <v>U$16</v>
      </c>
      <c r="V1028" s="215" t="str">
        <f t="shared" si="1257"/>
        <v>V$16</v>
      </c>
      <c r="W1028" s="215" t="str">
        <f t="shared" si="1257"/>
        <v>W$16</v>
      </c>
      <c r="X1028" s="215" t="str">
        <f t="shared" si="1257"/>
        <v>X$16</v>
      </c>
      <c r="Y1028" s="215" t="str">
        <f t="shared" si="1257"/>
        <v>Y$16</v>
      </c>
      <c r="Z1028" s="215" t="str">
        <f t="shared" si="1257"/>
        <v>Z$16</v>
      </c>
      <c r="AA1028" s="215" t="str">
        <f t="shared" si="1257"/>
        <v>AA$16</v>
      </c>
      <c r="AB1028" s="215" t="str">
        <f t="shared" si="1257"/>
        <v>AB$16</v>
      </c>
      <c r="AC1028" s="215" t="str">
        <f t="shared" si="1257"/>
        <v>AC$16</v>
      </c>
      <c r="AD1028" s="215" t="str">
        <f t="shared" si="1257"/>
        <v>AD$16</v>
      </c>
      <c r="AE1028" s="215" t="str">
        <f t="shared" si="1257"/>
        <v>AE$16</v>
      </c>
      <c r="AF1028" s="215" t="str">
        <f t="shared" si="1257"/>
        <v>AF$16</v>
      </c>
      <c r="AG1028" s="215" t="str">
        <f t="shared" si="1257"/>
        <v>AG$16</v>
      </c>
      <c r="AH1028" s="215" t="str">
        <f t="shared" si="1257"/>
        <v>AH$16</v>
      </c>
      <c r="AI1028" s="215" t="str">
        <f t="shared" si="1257"/>
        <v>AI$16</v>
      </c>
      <c r="AJ1028" s="215" t="str">
        <f t="shared" si="1257"/>
        <v>AJ$16</v>
      </c>
      <c r="AK1028" s="215" t="str">
        <f t="shared" si="1257"/>
        <v>AK$16</v>
      </c>
      <c r="AL1028" s="215" t="str">
        <f t="shared" si="1257"/>
        <v>AL$16</v>
      </c>
      <c r="AM1028" s="215" t="str">
        <f t="shared" si="1257"/>
        <v>AM$16</v>
      </c>
      <c r="AN1028" s="215" t="str">
        <f t="shared" si="1257"/>
        <v>AN$16</v>
      </c>
      <c r="AO1028" s="215" t="str">
        <f t="shared" si="1257"/>
        <v>AO$16</v>
      </c>
      <c r="AP1028" s="215" t="str">
        <f t="shared" si="1257"/>
        <v>AP$16</v>
      </c>
      <c r="AQ1028" s="215" t="str">
        <f t="shared" si="1257"/>
        <v>AQ$16</v>
      </c>
      <c r="AR1028" s="215" t="str">
        <f t="shared" si="1257"/>
        <v>AR$16</v>
      </c>
      <c r="AS1028" s="215" t="str">
        <f t="shared" si="1257"/>
        <v>AS$16</v>
      </c>
      <c r="AT1028" s="215" t="str">
        <f t="shared" si="1257"/>
        <v>AT$16</v>
      </c>
      <c r="AU1028" s="215" t="str">
        <f t="shared" si="1257"/>
        <v>AU$16</v>
      </c>
      <c r="AV1028" s="215" t="str">
        <f t="shared" si="1257"/>
        <v>AV$16</v>
      </c>
      <c r="AW1028" s="215" t="str">
        <f t="shared" si="1257"/>
        <v>AW$16</v>
      </c>
      <c r="AX1028" s="215" t="str">
        <f t="shared" si="1257"/>
        <v>AX$16</v>
      </c>
      <c r="AY1028" s="215" t="str">
        <f t="shared" si="1257"/>
        <v>AY$16</v>
      </c>
      <c r="AZ1028" s="215" t="str">
        <f t="shared" si="1257"/>
        <v>AZ$16</v>
      </c>
      <c r="BA1028" s="215" t="str">
        <f t="shared" si="1257"/>
        <v>BA$16</v>
      </c>
      <c r="BB1028" s="215" t="str">
        <f t="shared" si="1257"/>
        <v>BB$16</v>
      </c>
      <c r="BC1028" s="215" t="str">
        <f t="shared" si="1257"/>
        <v>BC$16</v>
      </c>
      <c r="BD1028" s="215" t="str">
        <f t="shared" si="1257"/>
        <v>BD$16</v>
      </c>
      <c r="BE1028" s="215" t="str">
        <f t="shared" si="1257"/>
        <v>BE$16</v>
      </c>
      <c r="BF1028" s="215" t="str">
        <f t="shared" si="1257"/>
        <v>BF$16</v>
      </c>
      <c r="BG1028" s="215" t="str">
        <f t="shared" si="1257"/>
        <v>BG$16</v>
      </c>
      <c r="BH1028" s="215" t="str">
        <f t="shared" si="1257"/>
        <v>BH$16</v>
      </c>
      <c r="BI1028" s="215" t="str">
        <f t="shared" si="1257"/>
        <v>BI$16</v>
      </c>
      <c r="BJ1028" s="215" t="str">
        <f t="shared" si="1257"/>
        <v>BJ$16</v>
      </c>
      <c r="BK1028" s="215" t="str">
        <f t="shared" si="1257"/>
        <v>BK$16</v>
      </c>
      <c r="BL1028" s="215" t="str">
        <f t="shared" si="1257"/>
        <v>BL$16</v>
      </c>
      <c r="BM1028" s="215" t="str">
        <f t="shared" si="1257"/>
        <v>BM$16</v>
      </c>
      <c r="BN1028" s="215" t="str">
        <f t="shared" si="1257"/>
        <v>BN$16</v>
      </c>
      <c r="BO1028" s="215" t="str">
        <f t="shared" si="1257"/>
        <v>BO$16</v>
      </c>
      <c r="BP1028" s="215" t="str">
        <f t="shared" si="1257"/>
        <v>BP$16</v>
      </c>
      <c r="BQ1028" s="215" t="str">
        <f t="shared" si="1257"/>
        <v>BQ$16</v>
      </c>
      <c r="BR1028" s="215" t="str">
        <f t="shared" si="1257"/>
        <v>BR$16</v>
      </c>
      <c r="BS1028" s="215" t="str">
        <f t="shared" si="1257"/>
        <v>BS$16</v>
      </c>
      <c r="BT1028" s="215" t="str">
        <f t="shared" si="1257"/>
        <v>BT$16</v>
      </c>
      <c r="BU1028" s="215" t="str">
        <f t="shared" si="1257"/>
        <v>BU$16</v>
      </c>
      <c r="BV1028" s="215" t="str">
        <f t="shared" si="1257"/>
        <v>BV$16</v>
      </c>
      <c r="BW1028" s="215" t="str">
        <f t="shared" si="1257"/>
        <v>BW$16</v>
      </c>
      <c r="BX1028" s="215" t="str">
        <f t="shared" si="1257"/>
        <v>BX$16</v>
      </c>
      <c r="BY1028" s="215" t="str">
        <f t="shared" si="1257"/>
        <v>BY$16</v>
      </c>
      <c r="BZ1028" s="215" t="str">
        <f t="shared" si="1257"/>
        <v>BZ$16</v>
      </c>
      <c r="CA1028" s="215" t="str">
        <f t="shared" si="1257"/>
        <v>CA$16</v>
      </c>
      <c r="CB1028" s="215" t="str">
        <f t="shared" si="1257"/>
        <v>CB$16</v>
      </c>
      <c r="CC1028" s="215" t="str">
        <f t="shared" si="1257"/>
        <v>CC$16</v>
      </c>
      <c r="CD1028" s="215" t="str">
        <f t="shared" si="1257"/>
        <v>CD$16</v>
      </c>
      <c r="CE1028" s="215" t="str">
        <f t="shared" ref="CE1028:CL1030" si="1258">CE1012</f>
        <v>CE$16</v>
      </c>
      <c r="CF1028" s="215" t="str">
        <f t="shared" si="1258"/>
        <v>CF$16</v>
      </c>
      <c r="CG1028" s="215" t="str">
        <f t="shared" si="1258"/>
        <v>CG$16</v>
      </c>
      <c r="CH1028" s="215" t="str">
        <f t="shared" si="1258"/>
        <v>CH$16</v>
      </c>
      <c r="CI1028" s="215" t="str">
        <f t="shared" si="1258"/>
        <v>CI$16</v>
      </c>
      <c r="CJ1028" s="215" t="str">
        <f t="shared" si="1258"/>
        <v>CJ$16</v>
      </c>
      <c r="CK1028" s="215" t="str">
        <f t="shared" si="1258"/>
        <v>CK$16</v>
      </c>
      <c r="CL1028" s="215" t="str">
        <f t="shared" si="1258"/>
        <v>CL$16</v>
      </c>
      <c r="CO1028" s="215" t="str">
        <f t="shared" ref="CO1028:DL1030" si="1259">CO1012</f>
        <v>CO$16</v>
      </c>
      <c r="CP1028" s="215" t="str">
        <f t="shared" si="1259"/>
        <v>CP$16</v>
      </c>
      <c r="CQ1028" s="215" t="str">
        <f t="shared" si="1259"/>
        <v>CQ$16</v>
      </c>
      <c r="CR1028" s="215" t="str">
        <f t="shared" si="1259"/>
        <v>CR$16</v>
      </c>
      <c r="CS1028" s="215" t="str">
        <f t="shared" si="1259"/>
        <v>CS$16</v>
      </c>
      <c r="CT1028" s="215" t="str">
        <f t="shared" si="1259"/>
        <v>CT$16</v>
      </c>
      <c r="CU1028" s="215" t="str">
        <f t="shared" si="1259"/>
        <v>CU$16</v>
      </c>
      <c r="CV1028" s="215" t="str">
        <f t="shared" si="1259"/>
        <v>CV$16</v>
      </c>
      <c r="CW1028" s="215" t="str">
        <f t="shared" si="1259"/>
        <v>CW$16</v>
      </c>
      <c r="CX1028" s="215" t="str">
        <f t="shared" si="1259"/>
        <v>CX$16</v>
      </c>
      <c r="CY1028" s="215" t="str">
        <f t="shared" si="1259"/>
        <v>CY$16</v>
      </c>
      <c r="CZ1028" s="215" t="str">
        <f t="shared" si="1259"/>
        <v>CZ$16</v>
      </c>
      <c r="DA1028" s="215" t="str">
        <f t="shared" si="1259"/>
        <v>DA$16</v>
      </c>
      <c r="DB1028" s="215" t="str">
        <f t="shared" si="1259"/>
        <v>DB$16</v>
      </c>
      <c r="DC1028" s="215" t="str">
        <f t="shared" si="1259"/>
        <v>DC$16</v>
      </c>
      <c r="DD1028" s="215" t="str">
        <f t="shared" si="1259"/>
        <v>DD$16</v>
      </c>
      <c r="DE1028" s="215" t="str">
        <f t="shared" si="1259"/>
        <v>DE$16</v>
      </c>
      <c r="DF1028" s="215" t="str">
        <f t="shared" si="1259"/>
        <v>DF$16</v>
      </c>
      <c r="DG1028" s="215" t="str">
        <f t="shared" si="1259"/>
        <v>DG$16</v>
      </c>
      <c r="DH1028" s="215" t="str">
        <f t="shared" si="1259"/>
        <v>DH$16</v>
      </c>
      <c r="DI1028" s="215" t="str">
        <f t="shared" si="1259"/>
        <v>DI$16</v>
      </c>
      <c r="DJ1028" s="215" t="str">
        <f t="shared" si="1259"/>
        <v>DJ$16</v>
      </c>
      <c r="DK1028" s="215" t="str">
        <f t="shared" si="1259"/>
        <v>DK$16</v>
      </c>
      <c r="DL1028" s="215" t="str">
        <f t="shared" si="1259"/>
        <v>DL$16</v>
      </c>
    </row>
    <row r="1029" spans="1:116" x14ac:dyDescent="0.4">
      <c r="B1029" t="s">
        <v>332</v>
      </c>
      <c r="D1029" t="s">
        <v>802</v>
      </c>
      <c r="E1029" s="8" t="str">
        <f>ROW()&amp;" "&amp;D1029</f>
        <v>1029 SUBCAC-S</v>
      </c>
      <c r="G1029" s="8" t="str">
        <f>G1013</f>
        <v>Primary volume driver</v>
      </c>
      <c r="H1029" s="56"/>
      <c r="I1029" s="79"/>
      <c r="J1029" s="79"/>
      <c r="K1029" s="15"/>
      <c r="L1029" s="15"/>
      <c r="M1029" s="15"/>
      <c r="N1029" s="15"/>
      <c r="O1029" s="15"/>
      <c r="P1029" s="15"/>
      <c r="R1029" s="15"/>
      <c r="S1029" s="215" t="str">
        <f t="shared" ref="S1029:CD1031" si="1260">S1013</f>
        <v>S$17</v>
      </c>
      <c r="T1029" s="215" t="str">
        <f t="shared" si="1260"/>
        <v>T$17</v>
      </c>
      <c r="U1029" s="215" t="str">
        <f t="shared" si="1260"/>
        <v>U$17</v>
      </c>
      <c r="V1029" s="215" t="str">
        <f t="shared" si="1260"/>
        <v>V$17</v>
      </c>
      <c r="W1029" s="215" t="str">
        <f t="shared" si="1260"/>
        <v>W$17</v>
      </c>
      <c r="X1029" s="215" t="str">
        <f t="shared" si="1260"/>
        <v>X$17</v>
      </c>
      <c r="Y1029" s="215" t="str">
        <f t="shared" si="1260"/>
        <v>Y$17</v>
      </c>
      <c r="Z1029" s="215" t="str">
        <f t="shared" si="1260"/>
        <v>Z$17</v>
      </c>
      <c r="AA1029" s="215" t="str">
        <f t="shared" si="1260"/>
        <v>AA$17</v>
      </c>
      <c r="AB1029" s="215" t="str">
        <f t="shared" si="1260"/>
        <v>AB$17</v>
      </c>
      <c r="AC1029" s="215" t="str">
        <f t="shared" si="1260"/>
        <v>AC$17</v>
      </c>
      <c r="AD1029" s="215" t="str">
        <f t="shared" si="1260"/>
        <v>AD$17</v>
      </c>
      <c r="AE1029" s="215" t="str">
        <f t="shared" si="1260"/>
        <v>AE$17</v>
      </c>
      <c r="AF1029" s="215" t="str">
        <f t="shared" si="1260"/>
        <v>AF$17</v>
      </c>
      <c r="AG1029" s="215" t="str">
        <f t="shared" si="1260"/>
        <v>AG$17</v>
      </c>
      <c r="AH1029" s="215" t="str">
        <f t="shared" si="1260"/>
        <v>AH$17</v>
      </c>
      <c r="AI1029" s="215" t="str">
        <f t="shared" si="1260"/>
        <v>AI$17</v>
      </c>
      <c r="AJ1029" s="215" t="str">
        <f t="shared" si="1260"/>
        <v>AJ$17</v>
      </c>
      <c r="AK1029" s="215" t="str">
        <f t="shared" si="1260"/>
        <v>AK$17</v>
      </c>
      <c r="AL1029" s="215" t="str">
        <f t="shared" si="1260"/>
        <v>AL$17</v>
      </c>
      <c r="AM1029" s="215" t="str">
        <f t="shared" si="1260"/>
        <v>AM$17</v>
      </c>
      <c r="AN1029" s="215" t="str">
        <f t="shared" si="1260"/>
        <v>AN$17</v>
      </c>
      <c r="AO1029" s="215" t="str">
        <f t="shared" si="1260"/>
        <v>AO$17</v>
      </c>
      <c r="AP1029" s="215" t="str">
        <f t="shared" si="1260"/>
        <v>AP$17</v>
      </c>
      <c r="AQ1029" s="215" t="str">
        <f t="shared" si="1260"/>
        <v>AQ$17</v>
      </c>
      <c r="AR1029" s="215" t="str">
        <f t="shared" si="1260"/>
        <v>AR$17</v>
      </c>
      <c r="AS1029" s="215" t="str">
        <f t="shared" si="1260"/>
        <v>AS$17</v>
      </c>
      <c r="AT1029" s="215" t="str">
        <f t="shared" si="1260"/>
        <v>AT$17</v>
      </c>
      <c r="AU1029" s="215" t="str">
        <f t="shared" si="1260"/>
        <v>AU$17</v>
      </c>
      <c r="AV1029" s="215" t="str">
        <f t="shared" si="1260"/>
        <v>AV$17</v>
      </c>
      <c r="AW1029" s="215" t="str">
        <f t="shared" si="1260"/>
        <v>AW$17</v>
      </c>
      <c r="AX1029" s="215" t="str">
        <f t="shared" si="1260"/>
        <v>AX$17</v>
      </c>
      <c r="AY1029" s="215" t="str">
        <f t="shared" si="1260"/>
        <v>AY$17</v>
      </c>
      <c r="AZ1029" s="215" t="str">
        <f t="shared" si="1260"/>
        <v>AZ$17</v>
      </c>
      <c r="BA1029" s="215" t="str">
        <f t="shared" si="1260"/>
        <v>BA$17</v>
      </c>
      <c r="BB1029" s="215" t="str">
        <f t="shared" si="1260"/>
        <v>BB$17</v>
      </c>
      <c r="BC1029" s="215" t="str">
        <f t="shared" si="1260"/>
        <v>BC$17</v>
      </c>
      <c r="BD1029" s="215" t="str">
        <f t="shared" si="1260"/>
        <v>BD$17</v>
      </c>
      <c r="BE1029" s="215" t="str">
        <f t="shared" si="1260"/>
        <v>BE$17</v>
      </c>
      <c r="BF1029" s="215" t="str">
        <f t="shared" si="1260"/>
        <v>BF$17</v>
      </c>
      <c r="BG1029" s="215" t="str">
        <f t="shared" si="1260"/>
        <v>BG$17</v>
      </c>
      <c r="BH1029" s="215" t="str">
        <f t="shared" si="1260"/>
        <v>BH$17</v>
      </c>
      <c r="BI1029" s="215" t="str">
        <f t="shared" si="1260"/>
        <v>BI$17</v>
      </c>
      <c r="BJ1029" s="215" t="str">
        <f t="shared" si="1260"/>
        <v>BJ$17</v>
      </c>
      <c r="BK1029" s="215" t="str">
        <f t="shared" si="1260"/>
        <v>BK$17</v>
      </c>
      <c r="BL1029" s="215" t="str">
        <f t="shared" si="1260"/>
        <v>BL$17</v>
      </c>
      <c r="BM1029" s="215" t="str">
        <f t="shared" si="1260"/>
        <v>BM$17</v>
      </c>
      <c r="BN1029" s="215" t="str">
        <f t="shared" si="1260"/>
        <v>BN$17</v>
      </c>
      <c r="BO1029" s="215" t="str">
        <f t="shared" si="1260"/>
        <v>BO$17</v>
      </c>
      <c r="BP1029" s="215" t="str">
        <f t="shared" si="1260"/>
        <v>BP$17</v>
      </c>
      <c r="BQ1029" s="215" t="str">
        <f t="shared" si="1260"/>
        <v>BQ$17</v>
      </c>
      <c r="BR1029" s="215" t="str">
        <f t="shared" si="1260"/>
        <v>BR$17</v>
      </c>
      <c r="BS1029" s="215" t="str">
        <f t="shared" si="1260"/>
        <v>BS$17</v>
      </c>
      <c r="BT1029" s="215" t="str">
        <f t="shared" si="1260"/>
        <v>BT$17</v>
      </c>
      <c r="BU1029" s="215" t="str">
        <f t="shared" si="1260"/>
        <v>BU$17</v>
      </c>
      <c r="BV1029" s="215" t="str">
        <f t="shared" si="1260"/>
        <v>BV$17</v>
      </c>
      <c r="BW1029" s="215" t="str">
        <f t="shared" si="1260"/>
        <v>BW$17</v>
      </c>
      <c r="BX1029" s="215" t="str">
        <f t="shared" si="1260"/>
        <v>BX$17</v>
      </c>
      <c r="BY1029" s="215" t="str">
        <f t="shared" si="1260"/>
        <v>BY$17</v>
      </c>
      <c r="BZ1029" s="215" t="str">
        <f t="shared" si="1260"/>
        <v>BZ$17</v>
      </c>
      <c r="CA1029" s="215" t="str">
        <f t="shared" si="1260"/>
        <v>CA$17</v>
      </c>
      <c r="CB1029" s="215" t="str">
        <f t="shared" si="1260"/>
        <v>CB$17</v>
      </c>
      <c r="CC1029" s="215" t="str">
        <f t="shared" si="1260"/>
        <v>CC$17</v>
      </c>
      <c r="CD1029" s="215" t="str">
        <f t="shared" si="1260"/>
        <v>CD$17</v>
      </c>
      <c r="CE1029" s="215" t="str">
        <f t="shared" ref="CE1029:CL1031" si="1261">CE1013</f>
        <v>CE$17</v>
      </c>
      <c r="CF1029" s="215" t="str">
        <f t="shared" si="1261"/>
        <v>CF$17</v>
      </c>
      <c r="CG1029" s="215" t="str">
        <f t="shared" si="1261"/>
        <v>CG$17</v>
      </c>
      <c r="CH1029" s="215" t="str">
        <f t="shared" si="1261"/>
        <v>CH$17</v>
      </c>
      <c r="CI1029" s="215" t="str">
        <f t="shared" si="1261"/>
        <v>CI$17</v>
      </c>
      <c r="CJ1029" s="215" t="str">
        <f t="shared" si="1261"/>
        <v>CJ$17</v>
      </c>
      <c r="CK1029" s="215" t="str">
        <f t="shared" si="1261"/>
        <v>CK$17</v>
      </c>
      <c r="CL1029" s="215" t="str">
        <f t="shared" si="1261"/>
        <v>CL$17</v>
      </c>
      <c r="CN1029" s="79"/>
      <c r="CO1029" s="215" t="str">
        <f t="shared" ref="CO1029:DL1031" si="1262">CO1013</f>
        <v>CO$17</v>
      </c>
      <c r="CP1029" s="215" t="str">
        <f t="shared" si="1262"/>
        <v>CP$17</v>
      </c>
      <c r="CQ1029" s="215" t="str">
        <f t="shared" si="1262"/>
        <v>CQ$17</v>
      </c>
      <c r="CR1029" s="215" t="str">
        <f t="shared" si="1262"/>
        <v>CR$17</v>
      </c>
      <c r="CS1029" s="215" t="str">
        <f t="shared" si="1262"/>
        <v>CS$17</v>
      </c>
      <c r="CT1029" s="215" t="str">
        <f t="shared" si="1262"/>
        <v>CT$17</v>
      </c>
      <c r="CU1029" s="215" t="str">
        <f t="shared" si="1262"/>
        <v>CU$17</v>
      </c>
      <c r="CV1029" s="215" t="str">
        <f t="shared" si="1262"/>
        <v>CV$17</v>
      </c>
      <c r="CW1029" s="215" t="str">
        <f t="shared" si="1262"/>
        <v>CW$17</v>
      </c>
      <c r="CX1029" s="215" t="str">
        <f t="shared" si="1262"/>
        <v>CX$17</v>
      </c>
      <c r="CY1029" s="215" t="str">
        <f t="shared" si="1262"/>
        <v>CY$17</v>
      </c>
      <c r="CZ1029" s="215" t="str">
        <f t="shared" si="1262"/>
        <v>CZ$17</v>
      </c>
      <c r="DA1029" s="215" t="str">
        <f t="shared" si="1262"/>
        <v>DA$17</v>
      </c>
      <c r="DB1029" s="215" t="str">
        <f t="shared" si="1262"/>
        <v>DB$17</v>
      </c>
      <c r="DC1029" s="215" t="str">
        <f t="shared" si="1262"/>
        <v>DC$17</v>
      </c>
      <c r="DD1029" s="215" t="str">
        <f t="shared" si="1262"/>
        <v>DD$17</v>
      </c>
      <c r="DE1029" s="215" t="str">
        <f t="shared" si="1262"/>
        <v>DE$17</v>
      </c>
      <c r="DF1029" s="215" t="str">
        <f t="shared" si="1262"/>
        <v>DF$17</v>
      </c>
      <c r="DG1029" s="215" t="str">
        <f t="shared" si="1262"/>
        <v>DG$17</v>
      </c>
      <c r="DH1029" s="215" t="str">
        <f t="shared" si="1262"/>
        <v>DH$17</v>
      </c>
      <c r="DI1029" s="215" t="str">
        <f t="shared" si="1262"/>
        <v>DI$17</v>
      </c>
      <c r="DJ1029" s="215" t="str">
        <f t="shared" si="1262"/>
        <v>DJ$17</v>
      </c>
      <c r="DK1029" s="215" t="str">
        <f t="shared" si="1262"/>
        <v>DK$17</v>
      </c>
      <c r="DL1029" s="215" t="str">
        <f t="shared" si="1262"/>
        <v>DL$17</v>
      </c>
    </row>
    <row r="1030" spans="1:116" x14ac:dyDescent="0.4">
      <c r="B1030" t="s">
        <v>332</v>
      </c>
      <c r="D1030" t="s">
        <v>802</v>
      </c>
      <c r="E1030" s="8" t="str">
        <f t="shared" ref="E1030:E1035" si="1263">ROW()&amp;" "&amp;D1030</f>
        <v>1030 SUBCAC-S</v>
      </c>
      <c r="G1030" s="89" t="str">
        <f>G1018</f>
        <v>New user acquisition cost</v>
      </c>
      <c r="H1030" s="12"/>
      <c r="I1030" s="60"/>
      <c r="J1030" s="60"/>
      <c r="K1030" s="15"/>
      <c r="L1030" s="15"/>
      <c r="M1030" s="15"/>
      <c r="N1030" s="15"/>
      <c r="O1030" s="15"/>
      <c r="P1030" s="15"/>
      <c r="R1030" s="15"/>
      <c r="S1030" s="215">
        <f t="shared" ref="S1030:CD1032" si="1264">S1015</f>
        <v>0</v>
      </c>
      <c r="T1030" s="215">
        <f t="shared" si="1264"/>
        <v>0</v>
      </c>
      <c r="U1030" s="215">
        <f t="shared" si="1264"/>
        <v>0</v>
      </c>
      <c r="V1030" s="215">
        <f t="shared" si="1264"/>
        <v>0</v>
      </c>
      <c r="W1030" s="215">
        <f t="shared" si="1264"/>
        <v>0</v>
      </c>
      <c r="X1030" s="215">
        <f t="shared" si="1264"/>
        <v>0</v>
      </c>
      <c r="Y1030" s="215">
        <f t="shared" si="1264"/>
        <v>0</v>
      </c>
      <c r="Z1030" s="215">
        <f t="shared" si="1264"/>
        <v>0</v>
      </c>
      <c r="AA1030" s="215">
        <f t="shared" si="1264"/>
        <v>0</v>
      </c>
      <c r="AB1030" s="215">
        <f t="shared" si="1264"/>
        <v>0</v>
      </c>
      <c r="AC1030" s="215">
        <f t="shared" si="1264"/>
        <v>0</v>
      </c>
      <c r="AD1030" s="215">
        <f t="shared" si="1264"/>
        <v>0</v>
      </c>
      <c r="AE1030" s="215">
        <f t="shared" si="1264"/>
        <v>0</v>
      </c>
      <c r="AF1030" s="215">
        <f t="shared" si="1264"/>
        <v>0</v>
      </c>
      <c r="AG1030" s="215">
        <f t="shared" si="1264"/>
        <v>0</v>
      </c>
      <c r="AH1030" s="215">
        <f t="shared" si="1264"/>
        <v>0</v>
      </c>
      <c r="AI1030" s="215">
        <f t="shared" si="1264"/>
        <v>0</v>
      </c>
      <c r="AJ1030" s="215">
        <f t="shared" si="1264"/>
        <v>0</v>
      </c>
      <c r="AK1030" s="215">
        <f t="shared" si="1264"/>
        <v>0</v>
      </c>
      <c r="AL1030" s="215">
        <f t="shared" si="1264"/>
        <v>0</v>
      </c>
      <c r="AM1030" s="215">
        <f t="shared" si="1264"/>
        <v>0</v>
      </c>
      <c r="AN1030" s="215">
        <f t="shared" si="1264"/>
        <v>0</v>
      </c>
      <c r="AO1030" s="215">
        <f t="shared" si="1264"/>
        <v>0</v>
      </c>
      <c r="AP1030" s="215">
        <f t="shared" si="1264"/>
        <v>0</v>
      </c>
      <c r="AQ1030" s="215">
        <f t="shared" si="1264"/>
        <v>0</v>
      </c>
      <c r="AR1030" s="215">
        <f t="shared" si="1264"/>
        <v>0</v>
      </c>
      <c r="AS1030" s="215">
        <f t="shared" si="1264"/>
        <v>0</v>
      </c>
      <c r="AT1030" s="215">
        <f t="shared" si="1264"/>
        <v>0</v>
      </c>
      <c r="AU1030" s="215">
        <f t="shared" si="1264"/>
        <v>0</v>
      </c>
      <c r="AV1030" s="215">
        <f t="shared" si="1264"/>
        <v>0</v>
      </c>
      <c r="AW1030" s="215">
        <f t="shared" si="1264"/>
        <v>0</v>
      </c>
      <c r="AX1030" s="215">
        <f t="shared" si="1264"/>
        <v>0</v>
      </c>
      <c r="AY1030" s="215">
        <f t="shared" si="1264"/>
        <v>0</v>
      </c>
      <c r="AZ1030" s="215">
        <f t="shared" si="1264"/>
        <v>0</v>
      </c>
      <c r="BA1030" s="215">
        <f t="shared" si="1264"/>
        <v>0</v>
      </c>
      <c r="BB1030" s="215">
        <f t="shared" si="1264"/>
        <v>0</v>
      </c>
      <c r="BC1030" s="215">
        <f t="shared" si="1264"/>
        <v>0</v>
      </c>
      <c r="BD1030" s="215">
        <f t="shared" si="1264"/>
        <v>0</v>
      </c>
      <c r="BE1030" s="215">
        <f t="shared" si="1264"/>
        <v>0</v>
      </c>
      <c r="BF1030" s="215">
        <f t="shared" si="1264"/>
        <v>0</v>
      </c>
      <c r="BG1030" s="215">
        <f t="shared" si="1264"/>
        <v>0</v>
      </c>
      <c r="BH1030" s="215">
        <f t="shared" si="1264"/>
        <v>0</v>
      </c>
      <c r="BI1030" s="215">
        <f t="shared" si="1264"/>
        <v>0</v>
      </c>
      <c r="BJ1030" s="215">
        <f t="shared" si="1264"/>
        <v>0</v>
      </c>
      <c r="BK1030" s="215">
        <f t="shared" si="1264"/>
        <v>0</v>
      </c>
      <c r="BL1030" s="215">
        <f t="shared" si="1264"/>
        <v>0</v>
      </c>
      <c r="BM1030" s="215">
        <f t="shared" si="1264"/>
        <v>0</v>
      </c>
      <c r="BN1030" s="215">
        <f t="shared" si="1264"/>
        <v>0</v>
      </c>
      <c r="BO1030" s="215">
        <f t="shared" si="1264"/>
        <v>0</v>
      </c>
      <c r="BP1030" s="215">
        <f t="shared" si="1264"/>
        <v>0</v>
      </c>
      <c r="BQ1030" s="215">
        <f t="shared" si="1264"/>
        <v>0</v>
      </c>
      <c r="BR1030" s="215">
        <f t="shared" si="1264"/>
        <v>0</v>
      </c>
      <c r="BS1030" s="215">
        <f t="shared" si="1264"/>
        <v>0</v>
      </c>
      <c r="BT1030" s="215">
        <f t="shared" si="1264"/>
        <v>0</v>
      </c>
      <c r="BU1030" s="215">
        <f t="shared" si="1264"/>
        <v>0</v>
      </c>
      <c r="BV1030" s="215">
        <f t="shared" si="1264"/>
        <v>0</v>
      </c>
      <c r="BW1030" s="215">
        <f t="shared" si="1264"/>
        <v>0</v>
      </c>
      <c r="BX1030" s="215">
        <f t="shared" si="1264"/>
        <v>0</v>
      </c>
      <c r="BY1030" s="215">
        <f t="shared" si="1264"/>
        <v>0</v>
      </c>
      <c r="BZ1030" s="215">
        <f t="shared" si="1264"/>
        <v>0</v>
      </c>
      <c r="CA1030" s="215">
        <f t="shared" si="1264"/>
        <v>0</v>
      </c>
      <c r="CB1030" s="215">
        <f t="shared" si="1264"/>
        <v>0</v>
      </c>
      <c r="CC1030" s="215">
        <f t="shared" si="1264"/>
        <v>0</v>
      </c>
      <c r="CD1030" s="215">
        <f t="shared" si="1264"/>
        <v>0</v>
      </c>
      <c r="CE1030" s="215">
        <f t="shared" ref="CE1030:CL1032" si="1265">CE1015</f>
        <v>0</v>
      </c>
      <c r="CF1030" s="215">
        <f t="shared" si="1265"/>
        <v>0</v>
      </c>
      <c r="CG1030" s="215">
        <f t="shared" si="1265"/>
        <v>0</v>
      </c>
      <c r="CH1030" s="215">
        <f t="shared" si="1265"/>
        <v>0</v>
      </c>
      <c r="CI1030" s="215">
        <f t="shared" si="1265"/>
        <v>0</v>
      </c>
      <c r="CJ1030" s="215">
        <f t="shared" si="1265"/>
        <v>0</v>
      </c>
      <c r="CK1030" s="215">
        <f t="shared" si="1265"/>
        <v>0</v>
      </c>
      <c r="CL1030" s="215">
        <f t="shared" si="1265"/>
        <v>0</v>
      </c>
      <c r="CN1030" s="60"/>
      <c r="CO1030" s="215">
        <f t="shared" ref="CO1030:DL1032" si="1266">CO1015</f>
        <v>0</v>
      </c>
      <c r="CP1030" s="215">
        <f t="shared" si="1266"/>
        <v>0</v>
      </c>
      <c r="CQ1030" s="215">
        <f t="shared" si="1266"/>
        <v>0</v>
      </c>
      <c r="CR1030" s="215">
        <f t="shared" si="1266"/>
        <v>0</v>
      </c>
      <c r="CS1030" s="215">
        <f t="shared" si="1266"/>
        <v>0</v>
      </c>
      <c r="CT1030" s="215">
        <f t="shared" si="1266"/>
        <v>0</v>
      </c>
      <c r="CU1030" s="215">
        <f t="shared" si="1266"/>
        <v>0</v>
      </c>
      <c r="CV1030" s="215">
        <f t="shared" si="1266"/>
        <v>0</v>
      </c>
      <c r="CW1030" s="215">
        <f t="shared" si="1266"/>
        <v>0</v>
      </c>
      <c r="CX1030" s="215">
        <f t="shared" si="1266"/>
        <v>0</v>
      </c>
      <c r="CY1030" s="215">
        <f t="shared" si="1266"/>
        <v>0</v>
      </c>
      <c r="CZ1030" s="215">
        <f t="shared" si="1266"/>
        <v>0</v>
      </c>
      <c r="DA1030" s="215">
        <f t="shared" si="1266"/>
        <v>0</v>
      </c>
      <c r="DB1030" s="215">
        <f t="shared" si="1266"/>
        <v>0</v>
      </c>
      <c r="DC1030" s="215">
        <f t="shared" si="1266"/>
        <v>0</v>
      </c>
      <c r="DD1030" s="215">
        <f t="shared" si="1266"/>
        <v>0</v>
      </c>
      <c r="DE1030" s="215">
        <f t="shared" si="1266"/>
        <v>0</v>
      </c>
      <c r="DF1030" s="215">
        <f t="shared" si="1266"/>
        <v>0</v>
      </c>
      <c r="DG1030" s="215">
        <f t="shared" si="1266"/>
        <v>0</v>
      </c>
      <c r="DH1030" s="215">
        <f t="shared" si="1266"/>
        <v>0</v>
      </c>
      <c r="DI1030" s="215">
        <f t="shared" si="1266"/>
        <v>0</v>
      </c>
      <c r="DJ1030" s="215">
        <f t="shared" si="1266"/>
        <v>0</v>
      </c>
      <c r="DK1030" s="215">
        <f t="shared" si="1266"/>
        <v>0</v>
      </c>
      <c r="DL1030" s="215">
        <f t="shared" si="1266"/>
        <v>0</v>
      </c>
    </row>
    <row r="1031" spans="1:116" x14ac:dyDescent="0.4">
      <c r="B1031" t="s">
        <v>332</v>
      </c>
      <c r="D1031" t="s">
        <v>802</v>
      </c>
      <c r="E1031" s="8" t="str">
        <f t="shared" si="1263"/>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802</v>
      </c>
      <c r="E1032" s="8" t="str">
        <f t="shared" si="1263"/>
        <v>1032 SUBCAC-S</v>
      </c>
      <c r="G1032" s="89" t="str">
        <f>G1016</f>
        <v>Secondary revenue driver</v>
      </c>
      <c r="H1032" s="90"/>
      <c r="I1032" s="213"/>
      <c r="J1032" s="213"/>
      <c r="K1032" s="214"/>
      <c r="L1032" s="214"/>
      <c r="M1032" s="214"/>
      <c r="N1032" s="214"/>
      <c r="O1032" s="214"/>
      <c r="P1032" s="214"/>
      <c r="R1032" s="214"/>
      <c r="S1032" s="4" t="str">
        <f t="shared" ref="S1032:CD1034" si="1267">ADDRESS(ROW(S1021),COLUMN(S1021),2)</f>
        <v>S$1021</v>
      </c>
      <c r="T1032" s="4" t="str">
        <f t="shared" si="1267"/>
        <v>T$1021</v>
      </c>
      <c r="U1032" s="4" t="str">
        <f t="shared" si="1267"/>
        <v>U$1021</v>
      </c>
      <c r="V1032" s="4" t="str">
        <f t="shared" si="1267"/>
        <v>V$1021</v>
      </c>
      <c r="W1032" s="4" t="str">
        <f t="shared" si="1267"/>
        <v>W$1021</v>
      </c>
      <c r="X1032" s="4" t="str">
        <f t="shared" si="1267"/>
        <v>X$1021</v>
      </c>
      <c r="Y1032" s="4" t="str">
        <f t="shared" si="1267"/>
        <v>Y$1021</v>
      </c>
      <c r="Z1032" s="4" t="str">
        <f t="shared" si="1267"/>
        <v>Z$1021</v>
      </c>
      <c r="AA1032" s="4" t="str">
        <f t="shared" si="1267"/>
        <v>AA$1021</v>
      </c>
      <c r="AB1032" s="4" t="str">
        <f t="shared" si="1267"/>
        <v>AB$1021</v>
      </c>
      <c r="AC1032" s="4" t="str">
        <f t="shared" si="1267"/>
        <v>AC$1021</v>
      </c>
      <c r="AD1032" s="4" t="str">
        <f t="shared" si="1267"/>
        <v>AD$1021</v>
      </c>
      <c r="AE1032" s="4" t="str">
        <f t="shared" si="1267"/>
        <v>AE$1021</v>
      </c>
      <c r="AF1032" s="4" t="str">
        <f t="shared" si="1267"/>
        <v>AF$1021</v>
      </c>
      <c r="AG1032" s="4" t="str">
        <f t="shared" si="1267"/>
        <v>AG$1021</v>
      </c>
      <c r="AH1032" s="4" t="str">
        <f t="shared" si="1267"/>
        <v>AH$1021</v>
      </c>
      <c r="AI1032" s="4" t="str">
        <f t="shared" si="1267"/>
        <v>AI$1021</v>
      </c>
      <c r="AJ1032" s="4" t="str">
        <f t="shared" si="1267"/>
        <v>AJ$1021</v>
      </c>
      <c r="AK1032" s="4" t="str">
        <f t="shared" si="1267"/>
        <v>AK$1021</v>
      </c>
      <c r="AL1032" s="4" t="str">
        <f t="shared" si="1267"/>
        <v>AL$1021</v>
      </c>
      <c r="AM1032" s="4" t="str">
        <f t="shared" si="1267"/>
        <v>AM$1021</v>
      </c>
      <c r="AN1032" s="4" t="str">
        <f t="shared" si="1267"/>
        <v>AN$1021</v>
      </c>
      <c r="AO1032" s="4" t="str">
        <f t="shared" si="1267"/>
        <v>AO$1021</v>
      </c>
      <c r="AP1032" s="4" t="str">
        <f t="shared" si="1267"/>
        <v>AP$1021</v>
      </c>
      <c r="AQ1032" s="4" t="str">
        <f t="shared" si="1267"/>
        <v>AQ$1021</v>
      </c>
      <c r="AR1032" s="4" t="str">
        <f t="shared" si="1267"/>
        <v>AR$1021</v>
      </c>
      <c r="AS1032" s="4" t="str">
        <f t="shared" si="1267"/>
        <v>AS$1021</v>
      </c>
      <c r="AT1032" s="4" t="str">
        <f t="shared" si="1267"/>
        <v>AT$1021</v>
      </c>
      <c r="AU1032" s="4" t="str">
        <f t="shared" si="1267"/>
        <v>AU$1021</v>
      </c>
      <c r="AV1032" s="4" t="str">
        <f t="shared" si="1267"/>
        <v>AV$1021</v>
      </c>
      <c r="AW1032" s="4" t="str">
        <f t="shared" si="1267"/>
        <v>AW$1021</v>
      </c>
      <c r="AX1032" s="4" t="str">
        <f t="shared" si="1267"/>
        <v>AX$1021</v>
      </c>
      <c r="AY1032" s="4" t="str">
        <f t="shared" si="1267"/>
        <v>AY$1021</v>
      </c>
      <c r="AZ1032" s="4" t="str">
        <f t="shared" si="1267"/>
        <v>AZ$1021</v>
      </c>
      <c r="BA1032" s="4" t="str">
        <f t="shared" si="1267"/>
        <v>BA$1021</v>
      </c>
      <c r="BB1032" s="4" t="str">
        <f t="shared" si="1267"/>
        <v>BB$1021</v>
      </c>
      <c r="BC1032" s="4" t="str">
        <f t="shared" si="1267"/>
        <v>BC$1021</v>
      </c>
      <c r="BD1032" s="4" t="str">
        <f t="shared" si="1267"/>
        <v>BD$1021</v>
      </c>
      <c r="BE1032" s="4" t="str">
        <f t="shared" si="1267"/>
        <v>BE$1021</v>
      </c>
      <c r="BF1032" s="4" t="str">
        <f t="shared" si="1267"/>
        <v>BF$1021</v>
      </c>
      <c r="BG1032" s="4" t="str">
        <f t="shared" si="1267"/>
        <v>BG$1021</v>
      </c>
      <c r="BH1032" s="4" t="str">
        <f t="shared" si="1267"/>
        <v>BH$1021</v>
      </c>
      <c r="BI1032" s="4" t="str">
        <f t="shared" si="1267"/>
        <v>BI$1021</v>
      </c>
      <c r="BJ1032" s="4" t="str">
        <f t="shared" si="1267"/>
        <v>BJ$1021</v>
      </c>
      <c r="BK1032" s="4" t="str">
        <f t="shared" si="1267"/>
        <v>BK$1021</v>
      </c>
      <c r="BL1032" s="4" t="str">
        <f t="shared" si="1267"/>
        <v>BL$1021</v>
      </c>
      <c r="BM1032" s="4" t="str">
        <f t="shared" si="1267"/>
        <v>BM$1021</v>
      </c>
      <c r="BN1032" s="4" t="str">
        <f t="shared" si="1267"/>
        <v>BN$1021</v>
      </c>
      <c r="BO1032" s="4" t="str">
        <f t="shared" si="1267"/>
        <v>BO$1021</v>
      </c>
      <c r="BP1032" s="4" t="str">
        <f t="shared" si="1267"/>
        <v>BP$1021</v>
      </c>
      <c r="BQ1032" s="4" t="str">
        <f t="shared" si="1267"/>
        <v>BQ$1021</v>
      </c>
      <c r="BR1032" s="4" t="str">
        <f t="shared" si="1267"/>
        <v>BR$1021</v>
      </c>
      <c r="BS1032" s="4" t="str">
        <f t="shared" si="1267"/>
        <v>BS$1021</v>
      </c>
      <c r="BT1032" s="4" t="str">
        <f t="shared" si="1267"/>
        <v>BT$1021</v>
      </c>
      <c r="BU1032" s="4" t="str">
        <f t="shared" si="1267"/>
        <v>BU$1021</v>
      </c>
      <c r="BV1032" s="4" t="str">
        <f t="shared" si="1267"/>
        <v>BV$1021</v>
      </c>
      <c r="BW1032" s="4" t="str">
        <f t="shared" si="1267"/>
        <v>BW$1021</v>
      </c>
      <c r="BX1032" s="4" t="str">
        <f t="shared" si="1267"/>
        <v>BX$1021</v>
      </c>
      <c r="BY1032" s="4" t="str">
        <f t="shared" si="1267"/>
        <v>BY$1021</v>
      </c>
      <c r="BZ1032" s="4" t="str">
        <f t="shared" si="1267"/>
        <v>BZ$1021</v>
      </c>
      <c r="CA1032" s="4" t="str">
        <f t="shared" si="1267"/>
        <v>CA$1021</v>
      </c>
      <c r="CB1032" s="4" t="str">
        <f t="shared" si="1267"/>
        <v>CB$1021</v>
      </c>
      <c r="CC1032" s="4" t="str">
        <f t="shared" si="1267"/>
        <v>CC$1021</v>
      </c>
      <c r="CD1032" s="4" t="str">
        <f t="shared" si="1267"/>
        <v>CD$1021</v>
      </c>
      <c r="CE1032" s="4" t="str">
        <f t="shared" ref="CE1032:CL1034" si="1268">ADDRESS(ROW(CE1021),COLUMN(CE1021),2)</f>
        <v>CE$1021</v>
      </c>
      <c r="CF1032" s="4" t="str">
        <f t="shared" si="1268"/>
        <v>CF$1021</v>
      </c>
      <c r="CG1032" s="4" t="str">
        <f t="shared" si="1268"/>
        <v>CG$1021</v>
      </c>
      <c r="CH1032" s="4" t="str">
        <f t="shared" si="1268"/>
        <v>CH$1021</v>
      </c>
      <c r="CI1032" s="4" t="str">
        <f t="shared" si="1268"/>
        <v>CI$1021</v>
      </c>
      <c r="CJ1032" s="4" t="str">
        <f t="shared" si="1268"/>
        <v>CJ$1021</v>
      </c>
      <c r="CK1032" s="4" t="str">
        <f t="shared" si="1268"/>
        <v>CK$1021</v>
      </c>
      <c r="CL1032" s="4" t="str">
        <f t="shared" si="1268"/>
        <v>CL$1021</v>
      </c>
      <c r="CN1032" s="213"/>
      <c r="CO1032" s="4" t="str">
        <f t="shared" ref="CO1032:DL1034" si="1269">ADDRESS(ROW(CO1021),COLUMN(CO1021),2)</f>
        <v>CO$1021</v>
      </c>
      <c r="CP1032" s="4" t="str">
        <f t="shared" si="1269"/>
        <v>CP$1021</v>
      </c>
      <c r="CQ1032" s="4" t="str">
        <f t="shared" si="1269"/>
        <v>CQ$1021</v>
      </c>
      <c r="CR1032" s="4" t="str">
        <f t="shared" si="1269"/>
        <v>CR$1021</v>
      </c>
      <c r="CS1032" s="4" t="str">
        <f t="shared" si="1269"/>
        <v>CS$1021</v>
      </c>
      <c r="CT1032" s="4" t="str">
        <f t="shared" si="1269"/>
        <v>CT$1021</v>
      </c>
      <c r="CU1032" s="4" t="str">
        <f t="shared" si="1269"/>
        <v>CU$1021</v>
      </c>
      <c r="CV1032" s="4" t="str">
        <f t="shared" si="1269"/>
        <v>CV$1021</v>
      </c>
      <c r="CW1032" s="4" t="str">
        <f t="shared" si="1269"/>
        <v>CW$1021</v>
      </c>
      <c r="CX1032" s="4" t="str">
        <f t="shared" si="1269"/>
        <v>CX$1021</v>
      </c>
      <c r="CY1032" s="4" t="str">
        <f t="shared" si="1269"/>
        <v>CY$1021</v>
      </c>
      <c r="CZ1032" s="4" t="str">
        <f t="shared" si="1269"/>
        <v>CZ$1021</v>
      </c>
      <c r="DA1032" s="4" t="str">
        <f t="shared" si="1269"/>
        <v>DA$1021</v>
      </c>
      <c r="DB1032" s="4" t="str">
        <f t="shared" si="1269"/>
        <v>DB$1021</v>
      </c>
      <c r="DC1032" s="4" t="str">
        <f t="shared" si="1269"/>
        <v>DC$1021</v>
      </c>
      <c r="DD1032" s="4" t="str">
        <f t="shared" si="1269"/>
        <v>DD$1021</v>
      </c>
      <c r="DE1032" s="4" t="str">
        <f t="shared" si="1269"/>
        <v>DE$1021</v>
      </c>
      <c r="DF1032" s="4" t="str">
        <f t="shared" si="1269"/>
        <v>DF$1021</v>
      </c>
      <c r="DG1032" s="4" t="str">
        <f t="shared" si="1269"/>
        <v>DG$1021</v>
      </c>
      <c r="DH1032" s="4" t="str">
        <f t="shared" si="1269"/>
        <v>DH$1021</v>
      </c>
      <c r="DI1032" s="4" t="str">
        <f t="shared" si="1269"/>
        <v>DI$1021</v>
      </c>
      <c r="DJ1032" s="4" t="str">
        <f t="shared" si="1269"/>
        <v>DJ$1021</v>
      </c>
      <c r="DK1032" s="4" t="str">
        <f t="shared" si="1269"/>
        <v>DK$1021</v>
      </c>
      <c r="DL1032" s="4" t="str">
        <f t="shared" si="1269"/>
        <v>DL$1021</v>
      </c>
    </row>
    <row r="1033" spans="1:116" x14ac:dyDescent="0.4">
      <c r="B1033" t="s">
        <v>332</v>
      </c>
      <c r="D1033" t="s">
        <v>802</v>
      </c>
      <c r="E1033" s="8" t="str">
        <f t="shared" si="1263"/>
        <v>1033 SUBCAC-S</v>
      </c>
      <c r="G1033" s="8" t="str">
        <f>G1017</f>
        <v>Secondary volume driver</v>
      </c>
      <c r="H1033" s="12"/>
      <c r="I1033" s="60"/>
      <c r="J1033" s="60"/>
      <c r="K1033" s="15"/>
      <c r="L1033" s="15"/>
      <c r="M1033" s="15"/>
      <c r="N1033" s="15"/>
      <c r="O1033" s="15"/>
      <c r="P1033" s="15"/>
      <c r="R1033" s="15"/>
      <c r="S1033" s="215" t="str">
        <f t="shared" ref="S1033:CD1035" si="1270">S1017</f>
        <v>S$19</v>
      </c>
      <c r="T1033" s="215" t="str">
        <f t="shared" si="1270"/>
        <v>T$19</v>
      </c>
      <c r="U1033" s="215" t="str">
        <f t="shared" si="1270"/>
        <v>U$19</v>
      </c>
      <c r="V1033" s="215" t="str">
        <f t="shared" si="1270"/>
        <v>V$19</v>
      </c>
      <c r="W1033" s="215" t="str">
        <f t="shared" si="1270"/>
        <v>W$19</v>
      </c>
      <c r="X1033" s="215" t="str">
        <f t="shared" si="1270"/>
        <v>X$19</v>
      </c>
      <c r="Y1033" s="215" t="str">
        <f t="shared" si="1270"/>
        <v>Y$19</v>
      </c>
      <c r="Z1033" s="215" t="str">
        <f t="shared" si="1270"/>
        <v>Z$19</v>
      </c>
      <c r="AA1033" s="215" t="str">
        <f t="shared" si="1270"/>
        <v>AA$19</v>
      </c>
      <c r="AB1033" s="215" t="str">
        <f t="shared" si="1270"/>
        <v>AB$19</v>
      </c>
      <c r="AC1033" s="215" t="str">
        <f t="shared" si="1270"/>
        <v>AC$19</v>
      </c>
      <c r="AD1033" s="215" t="str">
        <f t="shared" si="1270"/>
        <v>AD$19</v>
      </c>
      <c r="AE1033" s="215" t="str">
        <f t="shared" si="1270"/>
        <v>AE$19</v>
      </c>
      <c r="AF1033" s="215" t="str">
        <f t="shared" si="1270"/>
        <v>AF$19</v>
      </c>
      <c r="AG1033" s="215" t="str">
        <f t="shared" si="1270"/>
        <v>AG$19</v>
      </c>
      <c r="AH1033" s="215" t="str">
        <f t="shared" si="1270"/>
        <v>AH$19</v>
      </c>
      <c r="AI1033" s="215" t="str">
        <f t="shared" si="1270"/>
        <v>AI$19</v>
      </c>
      <c r="AJ1033" s="215" t="str">
        <f t="shared" si="1270"/>
        <v>AJ$19</v>
      </c>
      <c r="AK1033" s="215" t="str">
        <f t="shared" si="1270"/>
        <v>AK$19</v>
      </c>
      <c r="AL1033" s="215" t="str">
        <f t="shared" si="1270"/>
        <v>AL$19</v>
      </c>
      <c r="AM1033" s="215" t="str">
        <f t="shared" si="1270"/>
        <v>AM$19</v>
      </c>
      <c r="AN1033" s="215" t="str">
        <f t="shared" si="1270"/>
        <v>AN$19</v>
      </c>
      <c r="AO1033" s="215" t="str">
        <f t="shared" si="1270"/>
        <v>AO$19</v>
      </c>
      <c r="AP1033" s="215" t="str">
        <f t="shared" si="1270"/>
        <v>AP$19</v>
      </c>
      <c r="AQ1033" s="215" t="str">
        <f t="shared" si="1270"/>
        <v>AQ$19</v>
      </c>
      <c r="AR1033" s="215" t="str">
        <f t="shared" si="1270"/>
        <v>AR$19</v>
      </c>
      <c r="AS1033" s="215" t="str">
        <f t="shared" si="1270"/>
        <v>AS$19</v>
      </c>
      <c r="AT1033" s="215" t="str">
        <f t="shared" si="1270"/>
        <v>AT$19</v>
      </c>
      <c r="AU1033" s="215" t="str">
        <f t="shared" si="1270"/>
        <v>AU$19</v>
      </c>
      <c r="AV1033" s="215" t="str">
        <f t="shared" si="1270"/>
        <v>AV$19</v>
      </c>
      <c r="AW1033" s="215" t="str">
        <f t="shared" si="1270"/>
        <v>AW$19</v>
      </c>
      <c r="AX1033" s="215" t="str">
        <f t="shared" si="1270"/>
        <v>AX$19</v>
      </c>
      <c r="AY1033" s="215" t="str">
        <f t="shared" si="1270"/>
        <v>AY$19</v>
      </c>
      <c r="AZ1033" s="215" t="str">
        <f t="shared" si="1270"/>
        <v>AZ$19</v>
      </c>
      <c r="BA1033" s="215" t="str">
        <f t="shared" si="1270"/>
        <v>BA$19</v>
      </c>
      <c r="BB1033" s="215" t="str">
        <f t="shared" si="1270"/>
        <v>BB$19</v>
      </c>
      <c r="BC1033" s="215" t="str">
        <f t="shared" si="1270"/>
        <v>BC$19</v>
      </c>
      <c r="BD1033" s="215" t="str">
        <f t="shared" si="1270"/>
        <v>BD$19</v>
      </c>
      <c r="BE1033" s="215" t="str">
        <f t="shared" si="1270"/>
        <v>BE$19</v>
      </c>
      <c r="BF1033" s="215" t="str">
        <f t="shared" si="1270"/>
        <v>BF$19</v>
      </c>
      <c r="BG1033" s="215" t="str">
        <f t="shared" si="1270"/>
        <v>BG$19</v>
      </c>
      <c r="BH1033" s="215" t="str">
        <f t="shared" si="1270"/>
        <v>BH$19</v>
      </c>
      <c r="BI1033" s="215" t="str">
        <f t="shared" si="1270"/>
        <v>BI$19</v>
      </c>
      <c r="BJ1033" s="215" t="str">
        <f t="shared" si="1270"/>
        <v>BJ$19</v>
      </c>
      <c r="BK1033" s="215" t="str">
        <f t="shared" si="1270"/>
        <v>BK$19</v>
      </c>
      <c r="BL1033" s="215" t="str">
        <f t="shared" si="1270"/>
        <v>BL$19</v>
      </c>
      <c r="BM1033" s="215" t="str">
        <f t="shared" si="1270"/>
        <v>BM$19</v>
      </c>
      <c r="BN1033" s="215" t="str">
        <f t="shared" si="1270"/>
        <v>BN$19</v>
      </c>
      <c r="BO1033" s="215" t="str">
        <f t="shared" si="1270"/>
        <v>BO$19</v>
      </c>
      <c r="BP1033" s="215" t="str">
        <f t="shared" si="1270"/>
        <v>BP$19</v>
      </c>
      <c r="BQ1033" s="215" t="str">
        <f t="shared" si="1270"/>
        <v>BQ$19</v>
      </c>
      <c r="BR1033" s="215" t="str">
        <f t="shared" si="1270"/>
        <v>BR$19</v>
      </c>
      <c r="BS1033" s="215" t="str">
        <f t="shared" si="1270"/>
        <v>BS$19</v>
      </c>
      <c r="BT1033" s="215" t="str">
        <f t="shared" si="1270"/>
        <v>BT$19</v>
      </c>
      <c r="BU1033" s="215" t="str">
        <f t="shared" si="1270"/>
        <v>BU$19</v>
      </c>
      <c r="BV1033" s="215" t="str">
        <f t="shared" si="1270"/>
        <v>BV$19</v>
      </c>
      <c r="BW1033" s="215" t="str">
        <f t="shared" si="1270"/>
        <v>BW$19</v>
      </c>
      <c r="BX1033" s="215" t="str">
        <f t="shared" si="1270"/>
        <v>BX$19</v>
      </c>
      <c r="BY1033" s="215" t="str">
        <f t="shared" si="1270"/>
        <v>BY$19</v>
      </c>
      <c r="BZ1033" s="215" t="str">
        <f t="shared" si="1270"/>
        <v>BZ$19</v>
      </c>
      <c r="CA1033" s="215" t="str">
        <f t="shared" si="1270"/>
        <v>CA$19</v>
      </c>
      <c r="CB1033" s="215" t="str">
        <f t="shared" si="1270"/>
        <v>CB$19</v>
      </c>
      <c r="CC1033" s="215" t="str">
        <f t="shared" si="1270"/>
        <v>CC$19</v>
      </c>
      <c r="CD1033" s="215" t="str">
        <f t="shared" si="1270"/>
        <v>CD$19</v>
      </c>
      <c r="CE1033" s="215" t="str">
        <f t="shared" ref="CE1033:CL1035" si="1271">CE1017</f>
        <v>CE$19</v>
      </c>
      <c r="CF1033" s="215" t="str">
        <f t="shared" si="1271"/>
        <v>CF$19</v>
      </c>
      <c r="CG1033" s="215" t="str">
        <f t="shared" si="1271"/>
        <v>CG$19</v>
      </c>
      <c r="CH1033" s="215" t="str">
        <f t="shared" si="1271"/>
        <v>CH$19</v>
      </c>
      <c r="CI1033" s="215" t="str">
        <f t="shared" si="1271"/>
        <v>CI$19</v>
      </c>
      <c r="CJ1033" s="215" t="str">
        <f t="shared" si="1271"/>
        <v>CJ$19</v>
      </c>
      <c r="CK1033" s="215" t="str">
        <f t="shared" si="1271"/>
        <v>CK$19</v>
      </c>
      <c r="CL1033" s="215" t="str">
        <f t="shared" si="1271"/>
        <v>CL$19</v>
      </c>
      <c r="CN1033" s="60"/>
      <c r="CO1033" s="215" t="str">
        <f t="shared" ref="CO1033:DL1035" si="1272">CO1017</f>
        <v>CO$19</v>
      </c>
      <c r="CP1033" s="215" t="str">
        <f t="shared" si="1272"/>
        <v>CP$19</v>
      </c>
      <c r="CQ1033" s="215" t="str">
        <f t="shared" si="1272"/>
        <v>CQ$19</v>
      </c>
      <c r="CR1033" s="215" t="str">
        <f t="shared" si="1272"/>
        <v>CR$19</v>
      </c>
      <c r="CS1033" s="215" t="str">
        <f t="shared" si="1272"/>
        <v>CS$19</v>
      </c>
      <c r="CT1033" s="215" t="str">
        <f t="shared" si="1272"/>
        <v>CT$19</v>
      </c>
      <c r="CU1033" s="215" t="str">
        <f t="shared" si="1272"/>
        <v>CU$19</v>
      </c>
      <c r="CV1033" s="215" t="str">
        <f t="shared" si="1272"/>
        <v>CV$19</v>
      </c>
      <c r="CW1033" s="215" t="str">
        <f t="shared" si="1272"/>
        <v>CW$19</v>
      </c>
      <c r="CX1033" s="215" t="str">
        <f t="shared" si="1272"/>
        <v>CX$19</v>
      </c>
      <c r="CY1033" s="215" t="str">
        <f t="shared" si="1272"/>
        <v>CY$19</v>
      </c>
      <c r="CZ1033" s="215" t="str">
        <f t="shared" si="1272"/>
        <v>CZ$19</v>
      </c>
      <c r="DA1033" s="215" t="str">
        <f t="shared" si="1272"/>
        <v>DA$19</v>
      </c>
      <c r="DB1033" s="215" t="str">
        <f t="shared" si="1272"/>
        <v>DB$19</v>
      </c>
      <c r="DC1033" s="215" t="str">
        <f t="shared" si="1272"/>
        <v>DC$19</v>
      </c>
      <c r="DD1033" s="215" t="str">
        <f t="shared" si="1272"/>
        <v>DD$19</v>
      </c>
      <c r="DE1033" s="215" t="str">
        <f t="shared" si="1272"/>
        <v>DE$19</v>
      </c>
      <c r="DF1033" s="215" t="str">
        <f t="shared" si="1272"/>
        <v>DF$19</v>
      </c>
      <c r="DG1033" s="215" t="str">
        <f t="shared" si="1272"/>
        <v>DG$19</v>
      </c>
      <c r="DH1033" s="215" t="str">
        <f t="shared" si="1272"/>
        <v>DH$19</v>
      </c>
      <c r="DI1033" s="215" t="str">
        <f t="shared" si="1272"/>
        <v>DI$19</v>
      </c>
      <c r="DJ1033" s="215" t="str">
        <f t="shared" si="1272"/>
        <v>DJ$19</v>
      </c>
      <c r="DK1033" s="215" t="str">
        <f t="shared" si="1272"/>
        <v>DK$19</v>
      </c>
      <c r="DL1033" s="215" t="str">
        <f t="shared" si="1272"/>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273">S$20</f>
        <v>S$16</v>
      </c>
      <c r="T1037" s="199" t="str">
        <f t="shared" si="1273"/>
        <v>T$16</v>
      </c>
      <c r="U1037" s="199" t="str">
        <f t="shared" si="1273"/>
        <v>U$16</v>
      </c>
      <c r="V1037" s="199" t="str">
        <f t="shared" si="1273"/>
        <v>V$16</v>
      </c>
      <c r="W1037" s="199" t="str">
        <f t="shared" si="1273"/>
        <v>W$16</v>
      </c>
      <c r="X1037" s="199" t="str">
        <f t="shared" si="1273"/>
        <v>X$16</v>
      </c>
      <c r="Y1037" s="199" t="str">
        <f t="shared" si="1273"/>
        <v>Y$16</v>
      </c>
      <c r="Z1037" s="199" t="str">
        <f t="shared" si="1273"/>
        <v>Z$16</v>
      </c>
      <c r="AA1037" s="199" t="str">
        <f t="shared" si="1273"/>
        <v>AA$16</v>
      </c>
      <c r="AB1037" s="199" t="str">
        <f t="shared" si="1273"/>
        <v>AB$16</v>
      </c>
      <c r="AC1037" s="199" t="str">
        <f t="shared" si="1273"/>
        <v>AC$16</v>
      </c>
      <c r="AD1037" s="199" t="str">
        <f t="shared" si="1273"/>
        <v>AD$16</v>
      </c>
      <c r="AE1037" s="199" t="str">
        <f t="shared" si="1273"/>
        <v>AE$16</v>
      </c>
      <c r="AF1037" s="199" t="str">
        <f t="shared" si="1273"/>
        <v>AF$16</v>
      </c>
      <c r="AG1037" s="199" t="str">
        <f t="shared" si="1273"/>
        <v>AG$16</v>
      </c>
      <c r="AH1037" s="199" t="str">
        <f t="shared" si="1273"/>
        <v>AH$16</v>
      </c>
      <c r="AI1037" s="199" t="str">
        <f t="shared" si="1273"/>
        <v>AI$16</v>
      </c>
      <c r="AJ1037" s="199" t="str">
        <f t="shared" si="1273"/>
        <v>AJ$16</v>
      </c>
      <c r="AK1037" s="199" t="str">
        <f t="shared" si="1273"/>
        <v>AK$16</v>
      </c>
      <c r="AL1037" s="199" t="str">
        <f t="shared" si="1273"/>
        <v>AL$16</v>
      </c>
      <c r="AM1037" s="199" t="str">
        <f t="shared" si="1273"/>
        <v>AM$16</v>
      </c>
      <c r="AN1037" s="199" t="str">
        <f t="shared" si="1273"/>
        <v>AN$16</v>
      </c>
      <c r="AO1037" s="199" t="str">
        <f t="shared" si="1273"/>
        <v>AO$16</v>
      </c>
      <c r="AP1037" s="199" t="str">
        <f t="shared" si="1273"/>
        <v>AP$16</v>
      </c>
      <c r="AQ1037" s="199" t="str">
        <f t="shared" si="1273"/>
        <v>AQ$16</v>
      </c>
      <c r="AR1037" s="199" t="str">
        <f t="shared" si="1273"/>
        <v>AR$16</v>
      </c>
      <c r="AS1037" s="199" t="str">
        <f t="shared" si="1273"/>
        <v>AS$16</v>
      </c>
      <c r="AT1037" s="199" t="str">
        <f t="shared" si="1273"/>
        <v>AT$16</v>
      </c>
      <c r="AU1037" s="199" t="str">
        <f t="shared" si="1273"/>
        <v>AU$16</v>
      </c>
      <c r="AV1037" s="199" t="str">
        <f t="shared" si="1273"/>
        <v>AV$16</v>
      </c>
      <c r="AW1037" s="199" t="str">
        <f t="shared" si="1273"/>
        <v>AW$16</v>
      </c>
      <c r="AX1037" s="199" t="str">
        <f t="shared" si="1273"/>
        <v>AX$16</v>
      </c>
      <c r="AY1037" s="199" t="str">
        <f t="shared" si="1273"/>
        <v>AY$16</v>
      </c>
      <c r="AZ1037" s="199" t="str">
        <f t="shared" si="1273"/>
        <v>AZ$16</v>
      </c>
      <c r="BA1037" s="199" t="str">
        <f t="shared" si="1273"/>
        <v>BA$16</v>
      </c>
      <c r="BB1037" s="199" t="str">
        <f t="shared" si="1273"/>
        <v>BB$16</v>
      </c>
      <c r="BC1037" s="199" t="str">
        <f t="shared" si="1273"/>
        <v>BC$16</v>
      </c>
      <c r="BD1037" s="199" t="str">
        <f t="shared" si="1273"/>
        <v>BD$16</v>
      </c>
      <c r="BE1037" s="199" t="str">
        <f t="shared" si="1273"/>
        <v>BE$16</v>
      </c>
      <c r="BF1037" s="199" t="str">
        <f t="shared" si="1273"/>
        <v>BF$16</v>
      </c>
      <c r="BG1037" s="199" t="str">
        <f t="shared" si="1273"/>
        <v>BG$16</v>
      </c>
      <c r="BH1037" s="199" t="str">
        <f t="shared" si="1273"/>
        <v>BH$16</v>
      </c>
      <c r="BI1037" s="199" t="str">
        <f t="shared" si="1273"/>
        <v>BI$16</v>
      </c>
      <c r="BJ1037" s="199" t="str">
        <f t="shared" si="1273"/>
        <v>BJ$16</v>
      </c>
      <c r="BK1037" s="199" t="str">
        <f t="shared" si="1273"/>
        <v>BK$16</v>
      </c>
      <c r="BL1037" s="199" t="str">
        <f t="shared" si="1273"/>
        <v>BL$16</v>
      </c>
      <c r="BM1037" s="199" t="str">
        <f t="shared" si="1273"/>
        <v>BM$16</v>
      </c>
      <c r="BN1037" s="199" t="str">
        <f t="shared" si="1273"/>
        <v>BN$16</v>
      </c>
      <c r="BO1037" s="199" t="str">
        <f t="shared" si="1273"/>
        <v>BO$16</v>
      </c>
      <c r="BP1037" s="199" t="str">
        <f t="shared" si="1273"/>
        <v>BP$16</v>
      </c>
      <c r="BQ1037" s="199" t="str">
        <f t="shared" si="1273"/>
        <v>BQ$16</v>
      </c>
      <c r="BR1037" s="199" t="str">
        <f t="shared" si="1273"/>
        <v>BR$16</v>
      </c>
      <c r="BS1037" s="199" t="str">
        <f t="shared" si="1273"/>
        <v>BS$16</v>
      </c>
      <c r="BT1037" s="199" t="str">
        <f t="shared" si="1273"/>
        <v>BT$16</v>
      </c>
      <c r="BU1037" s="199" t="str">
        <f t="shared" si="1273"/>
        <v>BU$16</v>
      </c>
      <c r="BV1037" s="199" t="str">
        <f t="shared" si="1273"/>
        <v>BV$16</v>
      </c>
      <c r="BW1037" s="199" t="str">
        <f t="shared" si="1273"/>
        <v>BW$16</v>
      </c>
      <c r="BX1037" s="199" t="str">
        <f t="shared" si="1273"/>
        <v>BX$16</v>
      </c>
      <c r="BY1037" s="199" t="str">
        <f t="shared" si="1273"/>
        <v>BY$16</v>
      </c>
      <c r="BZ1037" s="199" t="str">
        <f t="shared" si="1273"/>
        <v>BZ$16</v>
      </c>
      <c r="CA1037" s="199" t="str">
        <f t="shared" si="1273"/>
        <v>CA$16</v>
      </c>
      <c r="CB1037" s="199" t="str">
        <f t="shared" si="1273"/>
        <v>CB$16</v>
      </c>
      <c r="CC1037" s="199" t="str">
        <f t="shared" si="1273"/>
        <v>CC$16</v>
      </c>
      <c r="CD1037" s="199" t="str">
        <f t="shared" si="1273"/>
        <v>CD$16</v>
      </c>
      <c r="CE1037" s="199" t="str">
        <f t="shared" ref="CE1037:CL1037" si="1274">CE$20</f>
        <v>CE$16</v>
      </c>
      <c r="CF1037" s="199" t="str">
        <f t="shared" si="1274"/>
        <v>CF$16</v>
      </c>
      <c r="CG1037" s="199" t="str">
        <f t="shared" si="1274"/>
        <v>CG$16</v>
      </c>
      <c r="CH1037" s="199" t="str">
        <f t="shared" si="1274"/>
        <v>CH$16</v>
      </c>
      <c r="CI1037" s="199" t="str">
        <f t="shared" si="1274"/>
        <v>CI$16</v>
      </c>
      <c r="CJ1037" s="199" t="str">
        <f t="shared" si="1274"/>
        <v>CJ$16</v>
      </c>
      <c r="CK1037" s="199" t="str">
        <f t="shared" si="1274"/>
        <v>CK$16</v>
      </c>
      <c r="CL1037" s="199" t="str">
        <f t="shared" si="1274"/>
        <v>CL$16</v>
      </c>
      <c r="CN1037" s="176"/>
      <c r="CO1037" s="199" t="str">
        <f t="shared" ref="CO1037:DL1037" si="1275">CO$20</f>
        <v>CO$16</v>
      </c>
      <c r="CP1037" s="199" t="str">
        <f t="shared" si="1275"/>
        <v>CP$16</v>
      </c>
      <c r="CQ1037" s="199" t="str">
        <f t="shared" si="1275"/>
        <v>CQ$16</v>
      </c>
      <c r="CR1037" s="199" t="str">
        <f t="shared" si="1275"/>
        <v>CR$16</v>
      </c>
      <c r="CS1037" s="199" t="str">
        <f t="shared" si="1275"/>
        <v>CS$16</v>
      </c>
      <c r="CT1037" s="199" t="str">
        <f t="shared" si="1275"/>
        <v>CT$16</v>
      </c>
      <c r="CU1037" s="199" t="str">
        <f t="shared" si="1275"/>
        <v>CU$16</v>
      </c>
      <c r="CV1037" s="199" t="str">
        <f t="shared" si="1275"/>
        <v>CV$16</v>
      </c>
      <c r="CW1037" s="199" t="str">
        <f t="shared" si="1275"/>
        <v>CW$16</v>
      </c>
      <c r="CX1037" s="199" t="str">
        <f t="shared" si="1275"/>
        <v>CX$16</v>
      </c>
      <c r="CY1037" s="199" t="str">
        <f t="shared" si="1275"/>
        <v>CY$16</v>
      </c>
      <c r="CZ1037" s="199" t="str">
        <f t="shared" si="1275"/>
        <v>CZ$16</v>
      </c>
      <c r="DA1037" s="199" t="str">
        <f t="shared" si="1275"/>
        <v>DA$16</v>
      </c>
      <c r="DB1037" s="199" t="str">
        <f t="shared" si="1275"/>
        <v>DB$16</v>
      </c>
      <c r="DC1037" s="199" t="str">
        <f t="shared" si="1275"/>
        <v>DC$16</v>
      </c>
      <c r="DD1037" s="199" t="str">
        <f t="shared" si="1275"/>
        <v>DD$16</v>
      </c>
      <c r="DE1037" s="199" t="str">
        <f t="shared" si="1275"/>
        <v>DE$16</v>
      </c>
      <c r="DF1037" s="199" t="str">
        <f t="shared" si="1275"/>
        <v>DF$16</v>
      </c>
      <c r="DG1037" s="199" t="str">
        <f t="shared" si="1275"/>
        <v>DG$16</v>
      </c>
      <c r="DH1037" s="199" t="str">
        <f t="shared" si="1275"/>
        <v>DH$16</v>
      </c>
      <c r="DI1037" s="199" t="str">
        <f t="shared" si="1275"/>
        <v>DI$16</v>
      </c>
      <c r="DJ1037" s="199" t="str">
        <f t="shared" si="1275"/>
        <v>DJ$16</v>
      </c>
      <c r="DK1037" s="199" t="str">
        <f t="shared" si="1275"/>
        <v>DK$16</v>
      </c>
      <c r="DL1037" s="199" t="str">
        <f t="shared" si="1275"/>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276">S$21</f>
        <v>S$17</v>
      </c>
      <c r="T1038" s="199" t="str">
        <f t="shared" si="1276"/>
        <v>T$17</v>
      </c>
      <c r="U1038" s="199" t="str">
        <f t="shared" si="1276"/>
        <v>U$17</v>
      </c>
      <c r="V1038" s="199" t="str">
        <f t="shared" si="1276"/>
        <v>V$17</v>
      </c>
      <c r="W1038" s="199" t="str">
        <f t="shared" si="1276"/>
        <v>W$17</v>
      </c>
      <c r="X1038" s="199" t="str">
        <f t="shared" si="1276"/>
        <v>X$17</v>
      </c>
      <c r="Y1038" s="199" t="str">
        <f t="shared" si="1276"/>
        <v>Y$17</v>
      </c>
      <c r="Z1038" s="199" t="str">
        <f t="shared" si="1276"/>
        <v>Z$17</v>
      </c>
      <c r="AA1038" s="199" t="str">
        <f t="shared" si="1276"/>
        <v>AA$17</v>
      </c>
      <c r="AB1038" s="199" t="str">
        <f t="shared" si="1276"/>
        <v>AB$17</v>
      </c>
      <c r="AC1038" s="199" t="str">
        <f t="shared" si="1276"/>
        <v>AC$17</v>
      </c>
      <c r="AD1038" s="199" t="str">
        <f t="shared" si="1276"/>
        <v>AD$17</v>
      </c>
      <c r="AE1038" s="199" t="str">
        <f t="shared" si="1276"/>
        <v>AE$17</v>
      </c>
      <c r="AF1038" s="199" t="str">
        <f t="shared" si="1276"/>
        <v>AF$17</v>
      </c>
      <c r="AG1038" s="199" t="str">
        <f t="shared" si="1276"/>
        <v>AG$17</v>
      </c>
      <c r="AH1038" s="199" t="str">
        <f t="shared" si="1276"/>
        <v>AH$17</v>
      </c>
      <c r="AI1038" s="199" t="str">
        <f t="shared" si="1276"/>
        <v>AI$17</v>
      </c>
      <c r="AJ1038" s="199" t="str">
        <f t="shared" si="1276"/>
        <v>AJ$17</v>
      </c>
      <c r="AK1038" s="199" t="str">
        <f t="shared" si="1276"/>
        <v>AK$17</v>
      </c>
      <c r="AL1038" s="199" t="str">
        <f t="shared" si="1276"/>
        <v>AL$17</v>
      </c>
      <c r="AM1038" s="199" t="str">
        <f t="shared" si="1276"/>
        <v>AM$17</v>
      </c>
      <c r="AN1038" s="199" t="str">
        <f t="shared" si="1276"/>
        <v>AN$17</v>
      </c>
      <c r="AO1038" s="199" t="str">
        <f t="shared" si="1276"/>
        <v>AO$17</v>
      </c>
      <c r="AP1038" s="199" t="str">
        <f t="shared" si="1276"/>
        <v>AP$17</v>
      </c>
      <c r="AQ1038" s="199" t="str">
        <f t="shared" si="1276"/>
        <v>AQ$17</v>
      </c>
      <c r="AR1038" s="199" t="str">
        <f t="shared" si="1276"/>
        <v>AR$17</v>
      </c>
      <c r="AS1038" s="199" t="str">
        <f t="shared" si="1276"/>
        <v>AS$17</v>
      </c>
      <c r="AT1038" s="199" t="str">
        <f t="shared" si="1276"/>
        <v>AT$17</v>
      </c>
      <c r="AU1038" s="199" t="str">
        <f t="shared" si="1276"/>
        <v>AU$17</v>
      </c>
      <c r="AV1038" s="199" t="str">
        <f t="shared" si="1276"/>
        <v>AV$17</v>
      </c>
      <c r="AW1038" s="199" t="str">
        <f t="shared" si="1276"/>
        <v>AW$17</v>
      </c>
      <c r="AX1038" s="199" t="str">
        <f t="shared" si="1276"/>
        <v>AX$17</v>
      </c>
      <c r="AY1038" s="199" t="str">
        <f t="shared" si="1276"/>
        <v>AY$17</v>
      </c>
      <c r="AZ1038" s="199" t="str">
        <f t="shared" si="1276"/>
        <v>AZ$17</v>
      </c>
      <c r="BA1038" s="199" t="str">
        <f t="shared" si="1276"/>
        <v>BA$17</v>
      </c>
      <c r="BB1038" s="199" t="str">
        <f t="shared" si="1276"/>
        <v>BB$17</v>
      </c>
      <c r="BC1038" s="199" t="str">
        <f t="shared" si="1276"/>
        <v>BC$17</v>
      </c>
      <c r="BD1038" s="199" t="str">
        <f t="shared" si="1276"/>
        <v>BD$17</v>
      </c>
      <c r="BE1038" s="199" t="str">
        <f t="shared" si="1276"/>
        <v>BE$17</v>
      </c>
      <c r="BF1038" s="199" t="str">
        <f t="shared" si="1276"/>
        <v>BF$17</v>
      </c>
      <c r="BG1038" s="199" t="str">
        <f t="shared" si="1276"/>
        <v>BG$17</v>
      </c>
      <c r="BH1038" s="199" t="str">
        <f t="shared" si="1276"/>
        <v>BH$17</v>
      </c>
      <c r="BI1038" s="199" t="str">
        <f t="shared" si="1276"/>
        <v>BI$17</v>
      </c>
      <c r="BJ1038" s="199" t="str">
        <f t="shared" si="1276"/>
        <v>BJ$17</v>
      </c>
      <c r="BK1038" s="199" t="str">
        <f t="shared" si="1276"/>
        <v>BK$17</v>
      </c>
      <c r="BL1038" s="199" t="str">
        <f t="shared" si="1276"/>
        <v>BL$17</v>
      </c>
      <c r="BM1038" s="199" t="str">
        <f t="shared" si="1276"/>
        <v>BM$17</v>
      </c>
      <c r="BN1038" s="199" t="str">
        <f t="shared" si="1276"/>
        <v>BN$17</v>
      </c>
      <c r="BO1038" s="199" t="str">
        <f t="shared" si="1276"/>
        <v>BO$17</v>
      </c>
      <c r="BP1038" s="199" t="str">
        <f t="shared" si="1276"/>
        <v>BP$17</v>
      </c>
      <c r="BQ1038" s="199" t="str">
        <f t="shared" si="1276"/>
        <v>BQ$17</v>
      </c>
      <c r="BR1038" s="199" t="str">
        <f t="shared" si="1276"/>
        <v>BR$17</v>
      </c>
      <c r="BS1038" s="199" t="str">
        <f t="shared" si="1276"/>
        <v>BS$17</v>
      </c>
      <c r="BT1038" s="199" t="str">
        <f t="shared" si="1276"/>
        <v>BT$17</v>
      </c>
      <c r="BU1038" s="199" t="str">
        <f t="shared" si="1276"/>
        <v>BU$17</v>
      </c>
      <c r="BV1038" s="199" t="str">
        <f t="shared" si="1276"/>
        <v>BV$17</v>
      </c>
      <c r="BW1038" s="199" t="str">
        <f t="shared" si="1276"/>
        <v>BW$17</v>
      </c>
      <c r="BX1038" s="199" t="str">
        <f t="shared" si="1276"/>
        <v>BX$17</v>
      </c>
      <c r="BY1038" s="199" t="str">
        <f t="shared" si="1276"/>
        <v>BY$17</v>
      </c>
      <c r="BZ1038" s="199" t="str">
        <f t="shared" si="1276"/>
        <v>BZ$17</v>
      </c>
      <c r="CA1038" s="199" t="str">
        <f t="shared" si="1276"/>
        <v>CA$17</v>
      </c>
      <c r="CB1038" s="199" t="str">
        <f t="shared" si="1276"/>
        <v>CB$17</v>
      </c>
      <c r="CC1038" s="199" t="str">
        <f t="shared" si="1276"/>
        <v>CC$17</v>
      </c>
      <c r="CD1038" s="199" t="str">
        <f t="shared" si="1276"/>
        <v>CD$17</v>
      </c>
      <c r="CE1038" s="199" t="str">
        <f t="shared" ref="CE1038:CL1038" si="1277">CE$21</f>
        <v>CE$17</v>
      </c>
      <c r="CF1038" s="199" t="str">
        <f t="shared" si="1277"/>
        <v>CF$17</v>
      </c>
      <c r="CG1038" s="199" t="str">
        <f t="shared" si="1277"/>
        <v>CG$17</v>
      </c>
      <c r="CH1038" s="199" t="str">
        <f t="shared" si="1277"/>
        <v>CH$17</v>
      </c>
      <c r="CI1038" s="199" t="str">
        <f t="shared" si="1277"/>
        <v>CI$17</v>
      </c>
      <c r="CJ1038" s="199" t="str">
        <f t="shared" si="1277"/>
        <v>CJ$17</v>
      </c>
      <c r="CK1038" s="199" t="str">
        <f t="shared" si="1277"/>
        <v>CK$17</v>
      </c>
      <c r="CL1038" s="199" t="str">
        <f t="shared" si="1277"/>
        <v>CL$17</v>
      </c>
      <c r="CN1038" s="176"/>
      <c r="CO1038" s="199" t="str">
        <f t="shared" ref="CO1038:DL1038" si="1278">CO$21</f>
        <v>CO$17</v>
      </c>
      <c r="CP1038" s="199" t="str">
        <f t="shared" si="1278"/>
        <v>CP$17</v>
      </c>
      <c r="CQ1038" s="199" t="str">
        <f t="shared" si="1278"/>
        <v>CQ$17</v>
      </c>
      <c r="CR1038" s="199" t="str">
        <f t="shared" si="1278"/>
        <v>CR$17</v>
      </c>
      <c r="CS1038" s="199" t="str">
        <f t="shared" si="1278"/>
        <v>CS$17</v>
      </c>
      <c r="CT1038" s="199" t="str">
        <f t="shared" si="1278"/>
        <v>CT$17</v>
      </c>
      <c r="CU1038" s="199" t="str">
        <f t="shared" si="1278"/>
        <v>CU$17</v>
      </c>
      <c r="CV1038" s="199" t="str">
        <f t="shared" si="1278"/>
        <v>CV$17</v>
      </c>
      <c r="CW1038" s="199" t="str">
        <f t="shared" si="1278"/>
        <v>CW$17</v>
      </c>
      <c r="CX1038" s="199" t="str">
        <f t="shared" si="1278"/>
        <v>CX$17</v>
      </c>
      <c r="CY1038" s="199" t="str">
        <f t="shared" si="1278"/>
        <v>CY$17</v>
      </c>
      <c r="CZ1038" s="199" t="str">
        <f t="shared" si="1278"/>
        <v>CZ$17</v>
      </c>
      <c r="DA1038" s="199" t="str">
        <f t="shared" si="1278"/>
        <v>DA$17</v>
      </c>
      <c r="DB1038" s="199" t="str">
        <f t="shared" si="1278"/>
        <v>DB$17</v>
      </c>
      <c r="DC1038" s="199" t="str">
        <f t="shared" si="1278"/>
        <v>DC$17</v>
      </c>
      <c r="DD1038" s="199" t="str">
        <f t="shared" si="1278"/>
        <v>DD$17</v>
      </c>
      <c r="DE1038" s="199" t="str">
        <f t="shared" si="1278"/>
        <v>DE$17</v>
      </c>
      <c r="DF1038" s="199" t="str">
        <f t="shared" si="1278"/>
        <v>DF$17</v>
      </c>
      <c r="DG1038" s="199" t="str">
        <f t="shared" si="1278"/>
        <v>DG$17</v>
      </c>
      <c r="DH1038" s="199" t="str">
        <f t="shared" si="1278"/>
        <v>DH$17</v>
      </c>
      <c r="DI1038" s="199" t="str">
        <f t="shared" si="1278"/>
        <v>DI$17</v>
      </c>
      <c r="DJ1038" s="199" t="str">
        <f t="shared" si="1278"/>
        <v>DJ$17</v>
      </c>
      <c r="DK1038" s="199" t="str">
        <f t="shared" si="1278"/>
        <v>DK$17</v>
      </c>
      <c r="DL1038" s="199" t="str">
        <f t="shared" si="1278"/>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279">S$22</f>
        <v>S$18</v>
      </c>
      <c r="T1041" s="190" t="str">
        <f t="shared" si="1279"/>
        <v>T$18</v>
      </c>
      <c r="U1041" s="190" t="str">
        <f t="shared" si="1279"/>
        <v>U$18</v>
      </c>
      <c r="V1041" s="190" t="str">
        <f t="shared" si="1279"/>
        <v>V$18</v>
      </c>
      <c r="W1041" s="190" t="str">
        <f t="shared" si="1279"/>
        <v>W$18</v>
      </c>
      <c r="X1041" s="190" t="str">
        <f t="shared" si="1279"/>
        <v>X$18</v>
      </c>
      <c r="Y1041" s="190" t="str">
        <f t="shared" si="1279"/>
        <v>Y$18</v>
      </c>
      <c r="Z1041" s="190" t="str">
        <f t="shared" si="1279"/>
        <v>Z$18</v>
      </c>
      <c r="AA1041" s="190" t="str">
        <f t="shared" si="1279"/>
        <v>AA$18</v>
      </c>
      <c r="AB1041" s="190" t="str">
        <f t="shared" si="1279"/>
        <v>AB$18</v>
      </c>
      <c r="AC1041" s="190" t="str">
        <f t="shared" si="1279"/>
        <v>AC$18</v>
      </c>
      <c r="AD1041" s="190" t="str">
        <f t="shared" si="1279"/>
        <v>AD$18</v>
      </c>
      <c r="AE1041" s="190" t="str">
        <f t="shared" si="1279"/>
        <v>AE$18</v>
      </c>
      <c r="AF1041" s="190" t="str">
        <f t="shared" si="1279"/>
        <v>AF$18</v>
      </c>
      <c r="AG1041" s="190" t="str">
        <f t="shared" si="1279"/>
        <v>AG$18</v>
      </c>
      <c r="AH1041" s="190" t="str">
        <f t="shared" si="1279"/>
        <v>AH$18</v>
      </c>
      <c r="AI1041" s="190" t="str">
        <f t="shared" si="1279"/>
        <v>AI$18</v>
      </c>
      <c r="AJ1041" s="190" t="str">
        <f t="shared" si="1279"/>
        <v>AJ$18</v>
      </c>
      <c r="AK1041" s="190" t="str">
        <f t="shared" si="1279"/>
        <v>AK$18</v>
      </c>
      <c r="AL1041" s="190" t="str">
        <f t="shared" si="1279"/>
        <v>AL$18</v>
      </c>
      <c r="AM1041" s="190" t="str">
        <f t="shared" si="1279"/>
        <v>AM$18</v>
      </c>
      <c r="AN1041" s="190" t="str">
        <f t="shared" si="1279"/>
        <v>AN$18</v>
      </c>
      <c r="AO1041" s="190" t="str">
        <f t="shared" si="1279"/>
        <v>AO$18</v>
      </c>
      <c r="AP1041" s="190" t="str">
        <f t="shared" si="1279"/>
        <v>AP$18</v>
      </c>
      <c r="AQ1041" s="190" t="str">
        <f t="shared" si="1279"/>
        <v>AQ$18</v>
      </c>
      <c r="AR1041" s="190" t="str">
        <f t="shared" si="1279"/>
        <v>AR$18</v>
      </c>
      <c r="AS1041" s="190" t="str">
        <f t="shared" si="1279"/>
        <v>AS$18</v>
      </c>
      <c r="AT1041" s="190" t="str">
        <f t="shared" si="1279"/>
        <v>AT$18</v>
      </c>
      <c r="AU1041" s="190" t="str">
        <f t="shared" si="1279"/>
        <v>AU$18</v>
      </c>
      <c r="AV1041" s="190" t="str">
        <f t="shared" si="1279"/>
        <v>AV$18</v>
      </c>
      <c r="AW1041" s="190" t="str">
        <f t="shared" si="1279"/>
        <v>AW$18</v>
      </c>
      <c r="AX1041" s="190" t="str">
        <f t="shared" si="1279"/>
        <v>AX$18</v>
      </c>
      <c r="AY1041" s="190" t="str">
        <f t="shared" si="1279"/>
        <v>AY$18</v>
      </c>
      <c r="AZ1041" s="190" t="str">
        <f t="shared" si="1279"/>
        <v>AZ$18</v>
      </c>
      <c r="BA1041" s="190" t="str">
        <f t="shared" si="1279"/>
        <v>BA$18</v>
      </c>
      <c r="BB1041" s="190" t="str">
        <f t="shared" si="1279"/>
        <v>BB$18</v>
      </c>
      <c r="BC1041" s="190" t="str">
        <f t="shared" si="1279"/>
        <v>BC$18</v>
      </c>
      <c r="BD1041" s="190" t="str">
        <f t="shared" si="1279"/>
        <v>BD$18</v>
      </c>
      <c r="BE1041" s="190" t="str">
        <f t="shared" si="1279"/>
        <v>BE$18</v>
      </c>
      <c r="BF1041" s="190" t="str">
        <f t="shared" si="1279"/>
        <v>BF$18</v>
      </c>
      <c r="BG1041" s="190" t="str">
        <f t="shared" si="1279"/>
        <v>BG$18</v>
      </c>
      <c r="BH1041" s="190" t="str">
        <f t="shared" si="1279"/>
        <v>BH$18</v>
      </c>
      <c r="BI1041" s="190" t="str">
        <f t="shared" si="1279"/>
        <v>BI$18</v>
      </c>
      <c r="BJ1041" s="190" t="str">
        <f t="shared" si="1279"/>
        <v>BJ$18</v>
      </c>
      <c r="BK1041" s="190" t="str">
        <f t="shared" si="1279"/>
        <v>BK$18</v>
      </c>
      <c r="BL1041" s="190" t="str">
        <f t="shared" si="1279"/>
        <v>BL$18</v>
      </c>
      <c r="BM1041" s="190" t="str">
        <f t="shared" si="1279"/>
        <v>BM$18</v>
      </c>
      <c r="BN1041" s="190" t="str">
        <f t="shared" si="1279"/>
        <v>BN$18</v>
      </c>
      <c r="BO1041" s="190" t="str">
        <f t="shared" si="1279"/>
        <v>BO$18</v>
      </c>
      <c r="BP1041" s="190" t="str">
        <f t="shared" si="1279"/>
        <v>BP$18</v>
      </c>
      <c r="BQ1041" s="190" t="str">
        <f t="shared" si="1279"/>
        <v>BQ$18</v>
      </c>
      <c r="BR1041" s="190" t="str">
        <f t="shared" si="1279"/>
        <v>BR$18</v>
      </c>
      <c r="BS1041" s="190" t="str">
        <f t="shared" si="1279"/>
        <v>BS$18</v>
      </c>
      <c r="BT1041" s="190" t="str">
        <f t="shared" si="1279"/>
        <v>BT$18</v>
      </c>
      <c r="BU1041" s="190" t="str">
        <f t="shared" si="1279"/>
        <v>BU$18</v>
      </c>
      <c r="BV1041" s="190" t="str">
        <f t="shared" si="1279"/>
        <v>BV$18</v>
      </c>
      <c r="BW1041" s="190" t="str">
        <f t="shared" si="1279"/>
        <v>BW$18</v>
      </c>
      <c r="BX1041" s="190" t="str">
        <f t="shared" si="1279"/>
        <v>BX$18</v>
      </c>
      <c r="BY1041" s="190" t="str">
        <f t="shared" si="1279"/>
        <v>BY$18</v>
      </c>
      <c r="BZ1041" s="190" t="str">
        <f t="shared" si="1279"/>
        <v>BZ$18</v>
      </c>
      <c r="CA1041" s="190" t="str">
        <f t="shared" si="1279"/>
        <v>CA$18</v>
      </c>
      <c r="CB1041" s="190" t="str">
        <f t="shared" si="1279"/>
        <v>CB$18</v>
      </c>
      <c r="CC1041" s="190" t="str">
        <f t="shared" si="1279"/>
        <v>CC$18</v>
      </c>
      <c r="CD1041" s="190" t="str">
        <f t="shared" si="1279"/>
        <v>CD$18</v>
      </c>
      <c r="CE1041" s="190" t="str">
        <f t="shared" ref="CE1041:CL1041" si="1280">CE$22</f>
        <v>CE$18</v>
      </c>
      <c r="CF1041" s="190" t="str">
        <f t="shared" si="1280"/>
        <v>CF$18</v>
      </c>
      <c r="CG1041" s="190" t="str">
        <f t="shared" si="1280"/>
        <v>CG$18</v>
      </c>
      <c r="CH1041" s="190" t="str">
        <f t="shared" si="1280"/>
        <v>CH$18</v>
      </c>
      <c r="CI1041" s="190" t="str">
        <f t="shared" si="1280"/>
        <v>CI$18</v>
      </c>
      <c r="CJ1041" s="190" t="str">
        <f t="shared" si="1280"/>
        <v>CJ$18</v>
      </c>
      <c r="CK1041" s="190" t="str">
        <f t="shared" si="1280"/>
        <v>CK$18</v>
      </c>
      <c r="CL1041" s="190" t="str">
        <f t="shared" si="1280"/>
        <v>CL$18</v>
      </c>
      <c r="CN1041" s="201"/>
      <c r="CO1041" s="190" t="str">
        <f t="shared" ref="CO1041:DL1041" si="1281">CO$22</f>
        <v>CO$18</v>
      </c>
      <c r="CP1041" s="190" t="str">
        <f t="shared" si="1281"/>
        <v>CP$18</v>
      </c>
      <c r="CQ1041" s="190" t="str">
        <f t="shared" si="1281"/>
        <v>CQ$18</v>
      </c>
      <c r="CR1041" s="190" t="str">
        <f t="shared" si="1281"/>
        <v>CR$18</v>
      </c>
      <c r="CS1041" s="190" t="str">
        <f t="shared" si="1281"/>
        <v>CS$18</v>
      </c>
      <c r="CT1041" s="190" t="str">
        <f t="shared" si="1281"/>
        <v>CT$18</v>
      </c>
      <c r="CU1041" s="190" t="str">
        <f t="shared" si="1281"/>
        <v>CU$18</v>
      </c>
      <c r="CV1041" s="190" t="str">
        <f t="shared" si="1281"/>
        <v>CV$18</v>
      </c>
      <c r="CW1041" s="190" t="str">
        <f t="shared" si="1281"/>
        <v>CW$18</v>
      </c>
      <c r="CX1041" s="190" t="str">
        <f t="shared" si="1281"/>
        <v>CX$18</v>
      </c>
      <c r="CY1041" s="190" t="str">
        <f t="shared" si="1281"/>
        <v>CY$18</v>
      </c>
      <c r="CZ1041" s="190" t="str">
        <f t="shared" si="1281"/>
        <v>CZ$18</v>
      </c>
      <c r="DA1041" s="190" t="str">
        <f t="shared" si="1281"/>
        <v>DA$18</v>
      </c>
      <c r="DB1041" s="190" t="str">
        <f t="shared" si="1281"/>
        <v>DB$18</v>
      </c>
      <c r="DC1041" s="190" t="str">
        <f t="shared" si="1281"/>
        <v>DC$18</v>
      </c>
      <c r="DD1041" s="190" t="str">
        <f t="shared" si="1281"/>
        <v>DD$18</v>
      </c>
      <c r="DE1041" s="190" t="str">
        <f t="shared" si="1281"/>
        <v>DE$18</v>
      </c>
      <c r="DF1041" s="190" t="str">
        <f t="shared" si="1281"/>
        <v>DF$18</v>
      </c>
      <c r="DG1041" s="190" t="str">
        <f t="shared" si="1281"/>
        <v>DG$18</v>
      </c>
      <c r="DH1041" s="190" t="str">
        <f t="shared" si="1281"/>
        <v>DH$18</v>
      </c>
      <c r="DI1041" s="190" t="str">
        <f t="shared" si="1281"/>
        <v>DI$18</v>
      </c>
      <c r="DJ1041" s="190" t="str">
        <f t="shared" si="1281"/>
        <v>DJ$18</v>
      </c>
      <c r="DK1041" s="190" t="str">
        <f t="shared" si="1281"/>
        <v>DK$18</v>
      </c>
      <c r="DL1041" s="190" t="str">
        <f t="shared" si="1281"/>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282">S$23</f>
        <v>S$19</v>
      </c>
      <c r="T1042" s="190" t="str">
        <f t="shared" si="1282"/>
        <v>T$19</v>
      </c>
      <c r="U1042" s="190" t="str">
        <f t="shared" si="1282"/>
        <v>U$19</v>
      </c>
      <c r="V1042" s="190" t="str">
        <f t="shared" si="1282"/>
        <v>V$19</v>
      </c>
      <c r="W1042" s="190" t="str">
        <f t="shared" si="1282"/>
        <v>W$19</v>
      </c>
      <c r="X1042" s="190" t="str">
        <f t="shared" si="1282"/>
        <v>X$19</v>
      </c>
      <c r="Y1042" s="190" t="str">
        <f t="shared" si="1282"/>
        <v>Y$19</v>
      </c>
      <c r="Z1042" s="190" t="str">
        <f t="shared" si="1282"/>
        <v>Z$19</v>
      </c>
      <c r="AA1042" s="190" t="str">
        <f t="shared" si="1282"/>
        <v>AA$19</v>
      </c>
      <c r="AB1042" s="190" t="str">
        <f t="shared" si="1282"/>
        <v>AB$19</v>
      </c>
      <c r="AC1042" s="190" t="str">
        <f t="shared" si="1282"/>
        <v>AC$19</v>
      </c>
      <c r="AD1042" s="190" t="str">
        <f t="shared" si="1282"/>
        <v>AD$19</v>
      </c>
      <c r="AE1042" s="190" t="str">
        <f t="shared" si="1282"/>
        <v>AE$19</v>
      </c>
      <c r="AF1042" s="190" t="str">
        <f t="shared" si="1282"/>
        <v>AF$19</v>
      </c>
      <c r="AG1042" s="190" t="str">
        <f t="shared" si="1282"/>
        <v>AG$19</v>
      </c>
      <c r="AH1042" s="190" t="str">
        <f t="shared" si="1282"/>
        <v>AH$19</v>
      </c>
      <c r="AI1042" s="190" t="str">
        <f t="shared" si="1282"/>
        <v>AI$19</v>
      </c>
      <c r="AJ1042" s="190" t="str">
        <f t="shared" si="1282"/>
        <v>AJ$19</v>
      </c>
      <c r="AK1042" s="190" t="str">
        <f t="shared" si="1282"/>
        <v>AK$19</v>
      </c>
      <c r="AL1042" s="190" t="str">
        <f t="shared" si="1282"/>
        <v>AL$19</v>
      </c>
      <c r="AM1042" s="190" t="str">
        <f t="shared" si="1282"/>
        <v>AM$19</v>
      </c>
      <c r="AN1042" s="190" t="str">
        <f t="shared" si="1282"/>
        <v>AN$19</v>
      </c>
      <c r="AO1042" s="190" t="str">
        <f t="shared" si="1282"/>
        <v>AO$19</v>
      </c>
      <c r="AP1042" s="190" t="str">
        <f t="shared" si="1282"/>
        <v>AP$19</v>
      </c>
      <c r="AQ1042" s="190" t="str">
        <f t="shared" si="1282"/>
        <v>AQ$19</v>
      </c>
      <c r="AR1042" s="190" t="str">
        <f t="shared" si="1282"/>
        <v>AR$19</v>
      </c>
      <c r="AS1042" s="190" t="str">
        <f t="shared" si="1282"/>
        <v>AS$19</v>
      </c>
      <c r="AT1042" s="190" t="str">
        <f t="shared" si="1282"/>
        <v>AT$19</v>
      </c>
      <c r="AU1042" s="190" t="str">
        <f t="shared" si="1282"/>
        <v>AU$19</v>
      </c>
      <c r="AV1042" s="190" t="str">
        <f t="shared" si="1282"/>
        <v>AV$19</v>
      </c>
      <c r="AW1042" s="190" t="str">
        <f t="shared" si="1282"/>
        <v>AW$19</v>
      </c>
      <c r="AX1042" s="190" t="str">
        <f t="shared" si="1282"/>
        <v>AX$19</v>
      </c>
      <c r="AY1042" s="190" t="str">
        <f t="shared" si="1282"/>
        <v>AY$19</v>
      </c>
      <c r="AZ1042" s="190" t="str">
        <f t="shared" si="1282"/>
        <v>AZ$19</v>
      </c>
      <c r="BA1042" s="190" t="str">
        <f t="shared" si="1282"/>
        <v>BA$19</v>
      </c>
      <c r="BB1042" s="190" t="str">
        <f t="shared" si="1282"/>
        <v>BB$19</v>
      </c>
      <c r="BC1042" s="190" t="str">
        <f t="shared" si="1282"/>
        <v>BC$19</v>
      </c>
      <c r="BD1042" s="190" t="str">
        <f t="shared" si="1282"/>
        <v>BD$19</v>
      </c>
      <c r="BE1042" s="190" t="str">
        <f t="shared" si="1282"/>
        <v>BE$19</v>
      </c>
      <c r="BF1042" s="190" t="str">
        <f t="shared" si="1282"/>
        <v>BF$19</v>
      </c>
      <c r="BG1042" s="190" t="str">
        <f t="shared" si="1282"/>
        <v>BG$19</v>
      </c>
      <c r="BH1042" s="190" t="str">
        <f t="shared" si="1282"/>
        <v>BH$19</v>
      </c>
      <c r="BI1042" s="190" t="str">
        <f t="shared" si="1282"/>
        <v>BI$19</v>
      </c>
      <c r="BJ1042" s="190" t="str">
        <f t="shared" si="1282"/>
        <v>BJ$19</v>
      </c>
      <c r="BK1042" s="190" t="str">
        <f t="shared" si="1282"/>
        <v>BK$19</v>
      </c>
      <c r="BL1042" s="190" t="str">
        <f t="shared" si="1282"/>
        <v>BL$19</v>
      </c>
      <c r="BM1042" s="190" t="str">
        <f t="shared" si="1282"/>
        <v>BM$19</v>
      </c>
      <c r="BN1042" s="190" t="str">
        <f t="shared" si="1282"/>
        <v>BN$19</v>
      </c>
      <c r="BO1042" s="190" t="str">
        <f t="shared" si="1282"/>
        <v>BO$19</v>
      </c>
      <c r="BP1042" s="190" t="str">
        <f t="shared" si="1282"/>
        <v>BP$19</v>
      </c>
      <c r="BQ1042" s="190" t="str">
        <f t="shared" si="1282"/>
        <v>BQ$19</v>
      </c>
      <c r="BR1042" s="190" t="str">
        <f t="shared" si="1282"/>
        <v>BR$19</v>
      </c>
      <c r="BS1042" s="190" t="str">
        <f t="shared" si="1282"/>
        <v>BS$19</v>
      </c>
      <c r="BT1042" s="190" t="str">
        <f t="shared" si="1282"/>
        <v>BT$19</v>
      </c>
      <c r="BU1042" s="190" t="str">
        <f t="shared" si="1282"/>
        <v>BU$19</v>
      </c>
      <c r="BV1042" s="190" t="str">
        <f t="shared" si="1282"/>
        <v>BV$19</v>
      </c>
      <c r="BW1042" s="190" t="str">
        <f t="shared" si="1282"/>
        <v>BW$19</v>
      </c>
      <c r="BX1042" s="190" t="str">
        <f t="shared" si="1282"/>
        <v>BX$19</v>
      </c>
      <c r="BY1042" s="190" t="str">
        <f t="shared" si="1282"/>
        <v>BY$19</v>
      </c>
      <c r="BZ1042" s="190" t="str">
        <f t="shared" si="1282"/>
        <v>BZ$19</v>
      </c>
      <c r="CA1042" s="190" t="str">
        <f t="shared" si="1282"/>
        <v>CA$19</v>
      </c>
      <c r="CB1042" s="190" t="str">
        <f t="shared" si="1282"/>
        <v>CB$19</v>
      </c>
      <c r="CC1042" s="190" t="str">
        <f t="shared" si="1282"/>
        <v>CC$19</v>
      </c>
      <c r="CD1042" s="190" t="str">
        <f t="shared" si="1282"/>
        <v>CD$19</v>
      </c>
      <c r="CE1042" s="190" t="str">
        <f t="shared" ref="CE1042:CL1042" si="1283">CE$23</f>
        <v>CE$19</v>
      </c>
      <c r="CF1042" s="190" t="str">
        <f t="shared" si="1283"/>
        <v>CF$19</v>
      </c>
      <c r="CG1042" s="190" t="str">
        <f t="shared" si="1283"/>
        <v>CG$19</v>
      </c>
      <c r="CH1042" s="190" t="str">
        <f t="shared" si="1283"/>
        <v>CH$19</v>
      </c>
      <c r="CI1042" s="190" t="str">
        <f t="shared" si="1283"/>
        <v>CI$19</v>
      </c>
      <c r="CJ1042" s="190" t="str">
        <f t="shared" si="1283"/>
        <v>CJ$19</v>
      </c>
      <c r="CK1042" s="190" t="str">
        <f t="shared" si="1283"/>
        <v>CK$19</v>
      </c>
      <c r="CL1042" s="190" t="str">
        <f t="shared" si="1283"/>
        <v>CL$19</v>
      </c>
      <c r="CN1042" s="201"/>
      <c r="CO1042" s="190" t="str">
        <f t="shared" ref="CO1042:DL1042" si="1284">CO$23</f>
        <v>CO$19</v>
      </c>
      <c r="CP1042" s="190" t="str">
        <f t="shared" si="1284"/>
        <v>CP$19</v>
      </c>
      <c r="CQ1042" s="190" t="str">
        <f t="shared" si="1284"/>
        <v>CQ$19</v>
      </c>
      <c r="CR1042" s="190" t="str">
        <f t="shared" si="1284"/>
        <v>CR$19</v>
      </c>
      <c r="CS1042" s="190" t="str">
        <f t="shared" si="1284"/>
        <v>CS$19</v>
      </c>
      <c r="CT1042" s="190" t="str">
        <f t="shared" si="1284"/>
        <v>CT$19</v>
      </c>
      <c r="CU1042" s="190" t="str">
        <f t="shared" si="1284"/>
        <v>CU$19</v>
      </c>
      <c r="CV1042" s="190" t="str">
        <f t="shared" si="1284"/>
        <v>CV$19</v>
      </c>
      <c r="CW1042" s="190" t="str">
        <f t="shared" si="1284"/>
        <v>CW$19</v>
      </c>
      <c r="CX1042" s="190" t="str">
        <f t="shared" si="1284"/>
        <v>CX$19</v>
      </c>
      <c r="CY1042" s="190" t="str">
        <f t="shared" si="1284"/>
        <v>CY$19</v>
      </c>
      <c r="CZ1042" s="190" t="str">
        <f t="shared" si="1284"/>
        <v>CZ$19</v>
      </c>
      <c r="DA1042" s="190" t="str">
        <f t="shared" si="1284"/>
        <v>DA$19</v>
      </c>
      <c r="DB1042" s="190" t="str">
        <f t="shared" si="1284"/>
        <v>DB$19</v>
      </c>
      <c r="DC1042" s="190" t="str">
        <f t="shared" si="1284"/>
        <v>DC$19</v>
      </c>
      <c r="DD1042" s="190" t="str">
        <f t="shared" si="1284"/>
        <v>DD$19</v>
      </c>
      <c r="DE1042" s="190" t="str">
        <f t="shared" si="1284"/>
        <v>DE$19</v>
      </c>
      <c r="DF1042" s="190" t="str">
        <f t="shared" si="1284"/>
        <v>DF$19</v>
      </c>
      <c r="DG1042" s="190" t="str">
        <f t="shared" si="1284"/>
        <v>DG$19</v>
      </c>
      <c r="DH1042" s="190" t="str">
        <f t="shared" si="1284"/>
        <v>DH$19</v>
      </c>
      <c r="DI1042" s="190" t="str">
        <f t="shared" si="1284"/>
        <v>DI$19</v>
      </c>
      <c r="DJ1042" s="190" t="str">
        <f t="shared" si="1284"/>
        <v>DJ$19</v>
      </c>
      <c r="DK1042" s="190" t="str">
        <f t="shared" si="1284"/>
        <v>DK$19</v>
      </c>
      <c r="DL1042" s="190" t="str">
        <f t="shared" si="1284"/>
        <v>DL$19</v>
      </c>
    </row>
    <row r="1043" spans="1:116" x14ac:dyDescent="0.4">
      <c r="A1043" s="31" t="s">
        <v>218</v>
      </c>
      <c r="B1043" s="31" t="s">
        <v>81</v>
      </c>
      <c r="C1043" s="31"/>
      <c r="D1043" t="s">
        <v>815</v>
      </c>
      <c r="E1043" s="8" t="str">
        <f t="shared" ref="E1043:E1049" si="1285">ROW()&amp;" "&amp;D1043</f>
        <v>1043 SALES-S</v>
      </c>
      <c r="F1043" t="s">
        <v>438</v>
      </c>
      <c r="G1043" s="66" t="s">
        <v>816</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815</v>
      </c>
      <c r="E1044" s="8" t="str">
        <f t="shared" si="1285"/>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815</v>
      </c>
      <c r="E1045" s="8" t="str">
        <f t="shared" si="1285"/>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815</v>
      </c>
      <c r="E1046" s="8" t="str">
        <f t="shared" si="1285"/>
        <v>1046 SALES-S</v>
      </c>
      <c r="F1046" s="27"/>
      <c r="G1046" s="126" t="str">
        <f>SUBSTITUTE(G1043,":","")&amp;" - "&amp;G1048</f>
        <v>Sales - (Primary label)</v>
      </c>
      <c r="H1046" s="27"/>
      <c r="I1046" s="78"/>
      <c r="J1046" s="78"/>
      <c r="K1046" s="118">
        <f t="shared" ref="K1046:P1046" ca="1" si="1286">SUMIF($3:$3,K$2,1046:1046)</f>
        <v>300000</v>
      </c>
      <c r="L1046" s="118">
        <f t="shared" ca="1" si="1286"/>
        <v>300000</v>
      </c>
      <c r="M1046" s="118">
        <f t="shared" ca="1" si="1286"/>
        <v>300000</v>
      </c>
      <c r="N1046" s="118">
        <f t="shared" ca="1" si="1286"/>
        <v>300000</v>
      </c>
      <c r="O1046" s="118">
        <f t="shared" ca="1" si="1286"/>
        <v>300000</v>
      </c>
      <c r="P1046" s="118">
        <f t="shared" ca="1" si="1286"/>
        <v>300000</v>
      </c>
      <c r="R1046" s="33"/>
      <c r="S1046" s="148">
        <f ca="1">S1045*INDIRECT(S1038)</f>
        <v>25000</v>
      </c>
      <c r="T1046" s="148">
        <f t="shared" ref="T1046:CE1048" ca="1" si="1287">T1045*INDIRECT(T1038)</f>
        <v>25000</v>
      </c>
      <c r="U1046" s="148">
        <f t="shared" ca="1" si="1287"/>
        <v>25000</v>
      </c>
      <c r="V1046" s="148">
        <f t="shared" ca="1" si="1287"/>
        <v>25000</v>
      </c>
      <c r="W1046" s="148">
        <f t="shared" ca="1" si="1287"/>
        <v>25000</v>
      </c>
      <c r="X1046" s="148">
        <f t="shared" ca="1" si="1287"/>
        <v>25000</v>
      </c>
      <c r="Y1046" s="148">
        <f t="shared" ca="1" si="1287"/>
        <v>25000</v>
      </c>
      <c r="Z1046" s="148">
        <f t="shared" ca="1" si="1287"/>
        <v>25000</v>
      </c>
      <c r="AA1046" s="148">
        <f t="shared" ca="1" si="1287"/>
        <v>25000</v>
      </c>
      <c r="AB1046" s="148">
        <f t="shared" ca="1" si="1287"/>
        <v>25000</v>
      </c>
      <c r="AC1046" s="148">
        <f t="shared" ca="1" si="1287"/>
        <v>25000</v>
      </c>
      <c r="AD1046" s="148">
        <f t="shared" ca="1" si="1287"/>
        <v>25000</v>
      </c>
      <c r="AE1046" s="148">
        <f t="shared" ca="1" si="1287"/>
        <v>25000</v>
      </c>
      <c r="AF1046" s="148">
        <f t="shared" ca="1" si="1287"/>
        <v>25000</v>
      </c>
      <c r="AG1046" s="148">
        <f t="shared" ca="1" si="1287"/>
        <v>25000</v>
      </c>
      <c r="AH1046" s="148">
        <f t="shared" ca="1" si="1287"/>
        <v>25000</v>
      </c>
      <c r="AI1046" s="148">
        <f t="shared" ca="1" si="1287"/>
        <v>25000</v>
      </c>
      <c r="AJ1046" s="148">
        <f t="shared" ca="1" si="1287"/>
        <v>25000</v>
      </c>
      <c r="AK1046" s="148">
        <f t="shared" ca="1" si="1287"/>
        <v>25000</v>
      </c>
      <c r="AL1046" s="148">
        <f t="shared" ca="1" si="1287"/>
        <v>25000</v>
      </c>
      <c r="AM1046" s="148">
        <f t="shared" ca="1" si="1287"/>
        <v>25000</v>
      </c>
      <c r="AN1046" s="148">
        <f t="shared" ca="1" si="1287"/>
        <v>25000</v>
      </c>
      <c r="AO1046" s="148">
        <f t="shared" ca="1" si="1287"/>
        <v>25000</v>
      </c>
      <c r="AP1046" s="148">
        <f t="shared" ca="1" si="1287"/>
        <v>25000</v>
      </c>
      <c r="AQ1046" s="148">
        <f t="shared" ca="1" si="1287"/>
        <v>25000</v>
      </c>
      <c r="AR1046" s="148">
        <f t="shared" ca="1" si="1287"/>
        <v>25000</v>
      </c>
      <c r="AS1046" s="148">
        <f t="shared" ca="1" si="1287"/>
        <v>25000</v>
      </c>
      <c r="AT1046" s="148">
        <f t="shared" ca="1" si="1287"/>
        <v>25000</v>
      </c>
      <c r="AU1046" s="148">
        <f t="shared" ca="1" si="1287"/>
        <v>25000</v>
      </c>
      <c r="AV1046" s="148">
        <f t="shared" ca="1" si="1287"/>
        <v>25000</v>
      </c>
      <c r="AW1046" s="148">
        <f t="shared" ca="1" si="1287"/>
        <v>25000</v>
      </c>
      <c r="AX1046" s="148">
        <f t="shared" ca="1" si="1287"/>
        <v>25000</v>
      </c>
      <c r="AY1046" s="148">
        <f t="shared" ca="1" si="1287"/>
        <v>25000</v>
      </c>
      <c r="AZ1046" s="148">
        <f t="shared" ca="1" si="1287"/>
        <v>25000</v>
      </c>
      <c r="BA1046" s="148">
        <f t="shared" ca="1" si="1287"/>
        <v>25000</v>
      </c>
      <c r="BB1046" s="148">
        <f t="shared" ca="1" si="1287"/>
        <v>25000</v>
      </c>
      <c r="BC1046" s="148">
        <f t="shared" ca="1" si="1287"/>
        <v>25000</v>
      </c>
      <c r="BD1046" s="148">
        <f t="shared" ca="1" si="1287"/>
        <v>25000</v>
      </c>
      <c r="BE1046" s="148">
        <f t="shared" ca="1" si="1287"/>
        <v>25000</v>
      </c>
      <c r="BF1046" s="148">
        <f t="shared" ca="1" si="1287"/>
        <v>25000</v>
      </c>
      <c r="BG1046" s="148">
        <f t="shared" ca="1" si="1287"/>
        <v>25000</v>
      </c>
      <c r="BH1046" s="148">
        <f t="shared" ca="1" si="1287"/>
        <v>25000</v>
      </c>
      <c r="BI1046" s="148">
        <f t="shared" ca="1" si="1287"/>
        <v>25000</v>
      </c>
      <c r="BJ1046" s="148">
        <f t="shared" ca="1" si="1287"/>
        <v>25000</v>
      </c>
      <c r="BK1046" s="148">
        <f t="shared" ca="1" si="1287"/>
        <v>25000</v>
      </c>
      <c r="BL1046" s="148">
        <f t="shared" ca="1" si="1287"/>
        <v>25000</v>
      </c>
      <c r="BM1046" s="148">
        <f t="shared" ca="1" si="1287"/>
        <v>25000</v>
      </c>
      <c r="BN1046" s="148">
        <f t="shared" ca="1" si="1287"/>
        <v>25000</v>
      </c>
      <c r="BO1046" s="148">
        <f t="shared" ca="1" si="1287"/>
        <v>25000</v>
      </c>
      <c r="BP1046" s="148">
        <f t="shared" ca="1" si="1287"/>
        <v>25000</v>
      </c>
      <c r="BQ1046" s="148">
        <f t="shared" ca="1" si="1287"/>
        <v>25000</v>
      </c>
      <c r="BR1046" s="148">
        <f t="shared" ca="1" si="1287"/>
        <v>25000</v>
      </c>
      <c r="BS1046" s="148">
        <f t="shared" ca="1" si="1287"/>
        <v>25000</v>
      </c>
      <c r="BT1046" s="148">
        <f t="shared" ca="1" si="1287"/>
        <v>25000</v>
      </c>
      <c r="BU1046" s="148">
        <f t="shared" ca="1" si="1287"/>
        <v>25000</v>
      </c>
      <c r="BV1046" s="148">
        <f t="shared" ca="1" si="1287"/>
        <v>25000</v>
      </c>
      <c r="BW1046" s="148">
        <f t="shared" ca="1" si="1287"/>
        <v>25000</v>
      </c>
      <c r="BX1046" s="148">
        <f t="shared" ca="1" si="1287"/>
        <v>25000</v>
      </c>
      <c r="BY1046" s="148">
        <f t="shared" ca="1" si="1287"/>
        <v>25000</v>
      </c>
      <c r="BZ1046" s="148">
        <f t="shared" ca="1" si="1287"/>
        <v>25000</v>
      </c>
      <c r="CA1046" s="148">
        <f t="shared" ca="1" si="1287"/>
        <v>25000</v>
      </c>
      <c r="CB1046" s="148">
        <f t="shared" ca="1" si="1287"/>
        <v>25000</v>
      </c>
      <c r="CC1046" s="148">
        <f t="shared" ca="1" si="1287"/>
        <v>25000</v>
      </c>
      <c r="CD1046" s="148">
        <f t="shared" ca="1" si="1287"/>
        <v>25000</v>
      </c>
      <c r="CE1046" s="148">
        <f t="shared" ca="1" si="1287"/>
        <v>25000</v>
      </c>
      <c r="CF1046" s="148">
        <f t="shared" ref="CF1046:DL1048" ca="1" si="1288">CF1045*INDIRECT(CF1038)</f>
        <v>25000</v>
      </c>
      <c r="CG1046" s="148">
        <f t="shared" ca="1" si="1288"/>
        <v>25000</v>
      </c>
      <c r="CH1046" s="148">
        <f t="shared" ca="1" si="1288"/>
        <v>25000</v>
      </c>
      <c r="CI1046" s="148">
        <f t="shared" ca="1" si="1288"/>
        <v>25000</v>
      </c>
      <c r="CJ1046" s="148">
        <f t="shared" ca="1" si="1288"/>
        <v>25000</v>
      </c>
      <c r="CK1046" s="148">
        <f t="shared" ca="1" si="1288"/>
        <v>25000</v>
      </c>
      <c r="CL1046" s="148">
        <f t="shared" ca="1" si="1288"/>
        <v>25000</v>
      </c>
      <c r="CM1046" s="148" t="e">
        <f t="shared" ca="1" si="1288"/>
        <v>#REF!</v>
      </c>
      <c r="CN1046" s="148" t="e">
        <f t="shared" ca="1" si="1288"/>
        <v>#REF!</v>
      </c>
      <c r="CO1046" s="148" t="e">
        <f t="shared" ca="1" si="1288"/>
        <v>#N/A</v>
      </c>
      <c r="CP1046" s="148" t="e">
        <f t="shared" ca="1" si="1288"/>
        <v>#N/A</v>
      </c>
      <c r="CQ1046" s="148" t="e">
        <f t="shared" ca="1" si="1288"/>
        <v>#N/A</v>
      </c>
      <c r="CR1046" s="148" t="e">
        <f t="shared" ca="1" si="1288"/>
        <v>#N/A</v>
      </c>
      <c r="CS1046" s="148" t="e">
        <f t="shared" ca="1" si="1288"/>
        <v>#N/A</v>
      </c>
      <c r="CT1046" s="148" t="e">
        <f t="shared" ca="1" si="1288"/>
        <v>#N/A</v>
      </c>
      <c r="CU1046" s="148" t="e">
        <f t="shared" ca="1" si="1288"/>
        <v>#N/A</v>
      </c>
      <c r="CV1046" s="148" t="e">
        <f t="shared" ca="1" si="1288"/>
        <v>#N/A</v>
      </c>
      <c r="CW1046" s="148" t="e">
        <f t="shared" ca="1" si="1288"/>
        <v>#N/A</v>
      </c>
      <c r="CX1046" s="148" t="e">
        <f t="shared" ca="1" si="1288"/>
        <v>#N/A</v>
      </c>
      <c r="CY1046" s="148" t="e">
        <f t="shared" ca="1" si="1288"/>
        <v>#N/A</v>
      </c>
      <c r="CZ1046" s="148" t="e">
        <f t="shared" ca="1" si="1288"/>
        <v>#N/A</v>
      </c>
      <c r="DA1046" s="148" t="e">
        <f t="shared" ca="1" si="1288"/>
        <v>#N/A</v>
      </c>
      <c r="DB1046" s="148" t="e">
        <f t="shared" ca="1" si="1288"/>
        <v>#N/A</v>
      </c>
      <c r="DC1046" s="148" t="e">
        <f t="shared" ca="1" si="1288"/>
        <v>#N/A</v>
      </c>
      <c r="DD1046" s="148" t="e">
        <f t="shared" ca="1" si="1288"/>
        <v>#N/A</v>
      </c>
      <c r="DE1046" s="148" t="e">
        <f t="shared" ca="1" si="1288"/>
        <v>#N/A</v>
      </c>
      <c r="DF1046" s="148" t="e">
        <f t="shared" ca="1" si="1288"/>
        <v>#N/A</v>
      </c>
      <c r="DG1046" s="148" t="e">
        <f t="shared" ca="1" si="1288"/>
        <v>#N/A</v>
      </c>
      <c r="DH1046" s="148" t="e">
        <f t="shared" ca="1" si="1288"/>
        <v>#N/A</v>
      </c>
      <c r="DI1046" s="148" t="e">
        <f t="shared" ca="1" si="1288"/>
        <v>#N/A</v>
      </c>
      <c r="DJ1046" s="148" t="e">
        <f t="shared" ca="1" si="1288"/>
        <v>#N/A</v>
      </c>
      <c r="DK1046" s="148" t="e">
        <f t="shared" ca="1" si="1288"/>
        <v>#N/A</v>
      </c>
      <c r="DL1046" s="148" t="e">
        <f t="shared" ca="1" si="1288"/>
        <v>#N/A</v>
      </c>
    </row>
    <row r="1047" spans="1:116" x14ac:dyDescent="0.4">
      <c r="B1047" t="s">
        <v>244</v>
      </c>
      <c r="D1047" t="s">
        <v>815</v>
      </c>
      <c r="E1047" s="8" t="str">
        <f t="shared" si="1285"/>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815</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815</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815</v>
      </c>
      <c r="E1050" s="8" t="str">
        <f>ROW()&amp;" "&amp;D1050</f>
        <v>1050 SALES-S</v>
      </c>
      <c r="G1050" s="8" t="str">
        <f>G1037</f>
        <v>Primary revenue driver</v>
      </c>
      <c r="K1050" s="53"/>
      <c r="L1050" s="53"/>
      <c r="M1050" s="53"/>
      <c r="N1050" s="53"/>
      <c r="O1050" s="53"/>
      <c r="P1050" s="53"/>
      <c r="R1050" s="24"/>
      <c r="S1050" s="215" t="str">
        <f t="shared" ref="S1050:AX1052" si="1289">S1037</f>
        <v>S$16</v>
      </c>
      <c r="T1050" s="215" t="str">
        <f t="shared" si="1289"/>
        <v>T$16</v>
      </c>
      <c r="U1050" s="215" t="str">
        <f t="shared" si="1289"/>
        <v>U$16</v>
      </c>
      <c r="V1050" s="215" t="str">
        <f t="shared" si="1289"/>
        <v>V$16</v>
      </c>
      <c r="W1050" s="215" t="str">
        <f t="shared" si="1289"/>
        <v>W$16</v>
      </c>
      <c r="X1050" s="215" t="str">
        <f t="shared" si="1289"/>
        <v>X$16</v>
      </c>
      <c r="Y1050" s="215" t="str">
        <f t="shared" si="1289"/>
        <v>Y$16</v>
      </c>
      <c r="Z1050" s="215" t="str">
        <f t="shared" si="1289"/>
        <v>Z$16</v>
      </c>
      <c r="AA1050" s="215" t="str">
        <f t="shared" si="1289"/>
        <v>AA$16</v>
      </c>
      <c r="AB1050" s="215" t="str">
        <f t="shared" si="1289"/>
        <v>AB$16</v>
      </c>
      <c r="AC1050" s="215" t="str">
        <f t="shared" si="1289"/>
        <v>AC$16</v>
      </c>
      <c r="AD1050" s="215" t="str">
        <f t="shared" si="1289"/>
        <v>AD$16</v>
      </c>
      <c r="AE1050" s="215" t="str">
        <f t="shared" si="1289"/>
        <v>AE$16</v>
      </c>
      <c r="AF1050" s="215" t="str">
        <f t="shared" si="1289"/>
        <v>AF$16</v>
      </c>
      <c r="AG1050" s="215" t="str">
        <f t="shared" si="1289"/>
        <v>AG$16</v>
      </c>
      <c r="AH1050" s="215" t="str">
        <f t="shared" si="1289"/>
        <v>AH$16</v>
      </c>
      <c r="AI1050" s="215" t="str">
        <f t="shared" si="1289"/>
        <v>AI$16</v>
      </c>
      <c r="AJ1050" s="215" t="str">
        <f t="shared" si="1289"/>
        <v>AJ$16</v>
      </c>
      <c r="AK1050" s="215" t="str">
        <f t="shared" si="1289"/>
        <v>AK$16</v>
      </c>
      <c r="AL1050" s="215" t="str">
        <f t="shared" si="1289"/>
        <v>AL$16</v>
      </c>
      <c r="AM1050" s="215" t="str">
        <f t="shared" si="1289"/>
        <v>AM$16</v>
      </c>
      <c r="AN1050" s="215" t="str">
        <f t="shared" si="1289"/>
        <v>AN$16</v>
      </c>
      <c r="AO1050" s="215" t="str">
        <f t="shared" si="1289"/>
        <v>AO$16</v>
      </c>
      <c r="AP1050" s="215" t="str">
        <f t="shared" si="1289"/>
        <v>AP$16</v>
      </c>
      <c r="AQ1050" s="215" t="str">
        <f t="shared" si="1289"/>
        <v>AQ$16</v>
      </c>
      <c r="AR1050" s="215" t="str">
        <f t="shared" si="1289"/>
        <v>AR$16</v>
      </c>
      <c r="AS1050" s="215" t="str">
        <f t="shared" si="1289"/>
        <v>AS$16</v>
      </c>
      <c r="AT1050" s="215" t="str">
        <f t="shared" si="1289"/>
        <v>AT$16</v>
      </c>
      <c r="AU1050" s="215" t="str">
        <f t="shared" si="1289"/>
        <v>AU$16</v>
      </c>
      <c r="AV1050" s="215" t="str">
        <f t="shared" si="1289"/>
        <v>AV$16</v>
      </c>
      <c r="AW1050" s="215" t="str">
        <f t="shared" si="1289"/>
        <v>AW$16</v>
      </c>
      <c r="AX1050" s="215" t="str">
        <f t="shared" si="1289"/>
        <v>AX$16</v>
      </c>
      <c r="AY1050" s="215" t="str">
        <f t="shared" ref="AY1050:CD1052" si="1290">AY1037</f>
        <v>AY$16</v>
      </c>
      <c r="AZ1050" s="215" t="str">
        <f t="shared" si="1290"/>
        <v>AZ$16</v>
      </c>
      <c r="BA1050" s="215" t="str">
        <f t="shared" si="1290"/>
        <v>BA$16</v>
      </c>
      <c r="BB1050" s="215" t="str">
        <f t="shared" si="1290"/>
        <v>BB$16</v>
      </c>
      <c r="BC1050" s="215" t="str">
        <f t="shared" si="1290"/>
        <v>BC$16</v>
      </c>
      <c r="BD1050" s="215" t="str">
        <f t="shared" si="1290"/>
        <v>BD$16</v>
      </c>
      <c r="BE1050" s="215" t="str">
        <f t="shared" si="1290"/>
        <v>BE$16</v>
      </c>
      <c r="BF1050" s="215" t="str">
        <f t="shared" si="1290"/>
        <v>BF$16</v>
      </c>
      <c r="BG1050" s="215" t="str">
        <f t="shared" si="1290"/>
        <v>BG$16</v>
      </c>
      <c r="BH1050" s="215" t="str">
        <f t="shared" si="1290"/>
        <v>BH$16</v>
      </c>
      <c r="BI1050" s="215" t="str">
        <f t="shared" si="1290"/>
        <v>BI$16</v>
      </c>
      <c r="BJ1050" s="215" t="str">
        <f t="shared" si="1290"/>
        <v>BJ$16</v>
      </c>
      <c r="BK1050" s="215" t="str">
        <f t="shared" si="1290"/>
        <v>BK$16</v>
      </c>
      <c r="BL1050" s="215" t="str">
        <f t="shared" si="1290"/>
        <v>BL$16</v>
      </c>
      <c r="BM1050" s="215" t="str">
        <f t="shared" si="1290"/>
        <v>BM$16</v>
      </c>
      <c r="BN1050" s="215" t="str">
        <f t="shared" si="1290"/>
        <v>BN$16</v>
      </c>
      <c r="BO1050" s="215" t="str">
        <f t="shared" si="1290"/>
        <v>BO$16</v>
      </c>
      <c r="BP1050" s="215" t="str">
        <f t="shared" si="1290"/>
        <v>BP$16</v>
      </c>
      <c r="BQ1050" s="215" t="str">
        <f t="shared" si="1290"/>
        <v>BQ$16</v>
      </c>
      <c r="BR1050" s="215" t="str">
        <f t="shared" si="1290"/>
        <v>BR$16</v>
      </c>
      <c r="BS1050" s="215" t="str">
        <f t="shared" si="1290"/>
        <v>BS$16</v>
      </c>
      <c r="BT1050" s="215" t="str">
        <f t="shared" si="1290"/>
        <v>BT$16</v>
      </c>
      <c r="BU1050" s="215" t="str">
        <f t="shared" si="1290"/>
        <v>BU$16</v>
      </c>
      <c r="BV1050" s="215" t="str">
        <f t="shared" si="1290"/>
        <v>BV$16</v>
      </c>
      <c r="BW1050" s="215" t="str">
        <f t="shared" si="1290"/>
        <v>BW$16</v>
      </c>
      <c r="BX1050" s="215" t="str">
        <f t="shared" si="1290"/>
        <v>BX$16</v>
      </c>
      <c r="BY1050" s="215" t="str">
        <f t="shared" si="1290"/>
        <v>BY$16</v>
      </c>
      <c r="BZ1050" s="215" t="str">
        <f t="shared" si="1290"/>
        <v>BZ$16</v>
      </c>
      <c r="CA1050" s="215" t="str">
        <f t="shared" si="1290"/>
        <v>CA$16</v>
      </c>
      <c r="CB1050" s="215" t="str">
        <f t="shared" si="1290"/>
        <v>CB$16</v>
      </c>
      <c r="CC1050" s="215" t="str">
        <f t="shared" si="1290"/>
        <v>CC$16</v>
      </c>
      <c r="CD1050" s="215" t="str">
        <f t="shared" si="1290"/>
        <v>CD$16</v>
      </c>
      <c r="CE1050" s="215" t="str">
        <f t="shared" ref="CE1050:CL1052" si="1291">CE1037</f>
        <v>CE$16</v>
      </c>
      <c r="CF1050" s="215" t="str">
        <f t="shared" si="1291"/>
        <v>CF$16</v>
      </c>
      <c r="CG1050" s="215" t="str">
        <f t="shared" si="1291"/>
        <v>CG$16</v>
      </c>
      <c r="CH1050" s="215" t="str">
        <f t="shared" si="1291"/>
        <v>CH$16</v>
      </c>
      <c r="CI1050" s="215" t="str">
        <f t="shared" si="1291"/>
        <v>CI$16</v>
      </c>
      <c r="CJ1050" s="215" t="str">
        <f t="shared" si="1291"/>
        <v>CJ$16</v>
      </c>
      <c r="CK1050" s="215" t="str">
        <f t="shared" si="1291"/>
        <v>CK$16</v>
      </c>
      <c r="CL1050" s="215" t="str">
        <f t="shared" si="1291"/>
        <v>CL$16</v>
      </c>
      <c r="CO1050" s="215" t="str">
        <f t="shared" ref="CO1050:DL1052" si="1292">CO1037</f>
        <v>CO$16</v>
      </c>
      <c r="CP1050" s="215" t="str">
        <f t="shared" si="1292"/>
        <v>CP$16</v>
      </c>
      <c r="CQ1050" s="215" t="str">
        <f t="shared" si="1292"/>
        <v>CQ$16</v>
      </c>
      <c r="CR1050" s="215" t="str">
        <f t="shared" si="1292"/>
        <v>CR$16</v>
      </c>
      <c r="CS1050" s="215" t="str">
        <f t="shared" si="1292"/>
        <v>CS$16</v>
      </c>
      <c r="CT1050" s="215" t="str">
        <f t="shared" si="1292"/>
        <v>CT$16</v>
      </c>
      <c r="CU1050" s="215" t="str">
        <f t="shared" si="1292"/>
        <v>CU$16</v>
      </c>
      <c r="CV1050" s="215" t="str">
        <f t="shared" si="1292"/>
        <v>CV$16</v>
      </c>
      <c r="CW1050" s="215" t="str">
        <f t="shared" si="1292"/>
        <v>CW$16</v>
      </c>
      <c r="CX1050" s="215" t="str">
        <f t="shared" si="1292"/>
        <v>CX$16</v>
      </c>
      <c r="CY1050" s="215" t="str">
        <f t="shared" si="1292"/>
        <v>CY$16</v>
      </c>
      <c r="CZ1050" s="215" t="str">
        <f t="shared" si="1292"/>
        <v>CZ$16</v>
      </c>
      <c r="DA1050" s="215" t="str">
        <f t="shared" si="1292"/>
        <v>DA$16</v>
      </c>
      <c r="DB1050" s="215" t="str">
        <f t="shared" si="1292"/>
        <v>DB$16</v>
      </c>
      <c r="DC1050" s="215" t="str">
        <f t="shared" si="1292"/>
        <v>DC$16</v>
      </c>
      <c r="DD1050" s="215" t="str">
        <f t="shared" si="1292"/>
        <v>DD$16</v>
      </c>
      <c r="DE1050" s="215" t="str">
        <f t="shared" si="1292"/>
        <v>DE$16</v>
      </c>
      <c r="DF1050" s="215" t="str">
        <f t="shared" si="1292"/>
        <v>DF$16</v>
      </c>
      <c r="DG1050" s="215" t="str">
        <f t="shared" si="1292"/>
        <v>DG$16</v>
      </c>
      <c r="DH1050" s="215" t="str">
        <f t="shared" si="1292"/>
        <v>DH$16</v>
      </c>
      <c r="DI1050" s="215" t="str">
        <f t="shared" si="1292"/>
        <v>DI$16</v>
      </c>
      <c r="DJ1050" s="215" t="str">
        <f t="shared" si="1292"/>
        <v>DJ$16</v>
      </c>
      <c r="DK1050" s="215" t="str">
        <f t="shared" si="1292"/>
        <v>DK$16</v>
      </c>
      <c r="DL1050" s="215" t="str">
        <f t="shared" si="1292"/>
        <v>DL$16</v>
      </c>
    </row>
    <row r="1051" spans="1:116" x14ac:dyDescent="0.4">
      <c r="B1051" t="s">
        <v>332</v>
      </c>
      <c r="D1051" t="s">
        <v>815</v>
      </c>
      <c r="E1051" s="8" t="str">
        <f>ROW()&amp;" "&amp;D1051</f>
        <v>1051 SALES-S</v>
      </c>
      <c r="G1051" s="8" t="str">
        <f>G1038</f>
        <v>Primary volume driver</v>
      </c>
      <c r="H1051" s="56"/>
      <c r="I1051" s="79"/>
      <c r="J1051" s="79"/>
      <c r="K1051" s="15"/>
      <c r="L1051" s="15"/>
      <c r="M1051" s="15"/>
      <c r="N1051" s="15"/>
      <c r="O1051" s="15"/>
      <c r="P1051" s="15"/>
      <c r="R1051" s="15"/>
      <c r="S1051" s="215" t="str">
        <f t="shared" ref="S1051:AX1053" si="1293">S1038</f>
        <v>S$17</v>
      </c>
      <c r="T1051" s="215" t="str">
        <f t="shared" si="1293"/>
        <v>T$17</v>
      </c>
      <c r="U1051" s="215" t="str">
        <f t="shared" si="1293"/>
        <v>U$17</v>
      </c>
      <c r="V1051" s="215" t="str">
        <f t="shared" si="1293"/>
        <v>V$17</v>
      </c>
      <c r="W1051" s="215" t="str">
        <f t="shared" si="1293"/>
        <v>W$17</v>
      </c>
      <c r="X1051" s="215" t="str">
        <f t="shared" si="1293"/>
        <v>X$17</v>
      </c>
      <c r="Y1051" s="215" t="str">
        <f t="shared" si="1293"/>
        <v>Y$17</v>
      </c>
      <c r="Z1051" s="215" t="str">
        <f t="shared" si="1293"/>
        <v>Z$17</v>
      </c>
      <c r="AA1051" s="215" t="str">
        <f t="shared" si="1293"/>
        <v>AA$17</v>
      </c>
      <c r="AB1051" s="215" t="str">
        <f t="shared" si="1293"/>
        <v>AB$17</v>
      </c>
      <c r="AC1051" s="215" t="str">
        <f t="shared" si="1293"/>
        <v>AC$17</v>
      </c>
      <c r="AD1051" s="215" t="str">
        <f t="shared" si="1293"/>
        <v>AD$17</v>
      </c>
      <c r="AE1051" s="215" t="str">
        <f t="shared" si="1293"/>
        <v>AE$17</v>
      </c>
      <c r="AF1051" s="215" t="str">
        <f t="shared" si="1293"/>
        <v>AF$17</v>
      </c>
      <c r="AG1051" s="215" t="str">
        <f t="shared" si="1293"/>
        <v>AG$17</v>
      </c>
      <c r="AH1051" s="215" t="str">
        <f t="shared" si="1293"/>
        <v>AH$17</v>
      </c>
      <c r="AI1051" s="215" t="str">
        <f t="shared" si="1293"/>
        <v>AI$17</v>
      </c>
      <c r="AJ1051" s="215" t="str">
        <f t="shared" si="1293"/>
        <v>AJ$17</v>
      </c>
      <c r="AK1051" s="215" t="str">
        <f t="shared" si="1293"/>
        <v>AK$17</v>
      </c>
      <c r="AL1051" s="215" t="str">
        <f t="shared" si="1293"/>
        <v>AL$17</v>
      </c>
      <c r="AM1051" s="215" t="str">
        <f t="shared" si="1293"/>
        <v>AM$17</v>
      </c>
      <c r="AN1051" s="215" t="str">
        <f t="shared" si="1293"/>
        <v>AN$17</v>
      </c>
      <c r="AO1051" s="215" t="str">
        <f t="shared" si="1293"/>
        <v>AO$17</v>
      </c>
      <c r="AP1051" s="215" t="str">
        <f t="shared" si="1293"/>
        <v>AP$17</v>
      </c>
      <c r="AQ1051" s="215" t="str">
        <f t="shared" si="1293"/>
        <v>AQ$17</v>
      </c>
      <c r="AR1051" s="215" t="str">
        <f t="shared" si="1293"/>
        <v>AR$17</v>
      </c>
      <c r="AS1051" s="215" t="str">
        <f t="shared" si="1293"/>
        <v>AS$17</v>
      </c>
      <c r="AT1051" s="215" t="str">
        <f t="shared" si="1293"/>
        <v>AT$17</v>
      </c>
      <c r="AU1051" s="215" t="str">
        <f t="shared" si="1293"/>
        <v>AU$17</v>
      </c>
      <c r="AV1051" s="215" t="str">
        <f t="shared" si="1293"/>
        <v>AV$17</v>
      </c>
      <c r="AW1051" s="215" t="str">
        <f t="shared" si="1293"/>
        <v>AW$17</v>
      </c>
      <c r="AX1051" s="215" t="str">
        <f t="shared" si="1293"/>
        <v>AX$17</v>
      </c>
      <c r="AY1051" s="215" t="str">
        <f t="shared" ref="AY1051:CD1053" si="1294">AY1038</f>
        <v>AY$17</v>
      </c>
      <c r="AZ1051" s="215" t="str">
        <f t="shared" si="1294"/>
        <v>AZ$17</v>
      </c>
      <c r="BA1051" s="215" t="str">
        <f t="shared" si="1294"/>
        <v>BA$17</v>
      </c>
      <c r="BB1051" s="215" t="str">
        <f t="shared" si="1294"/>
        <v>BB$17</v>
      </c>
      <c r="BC1051" s="215" t="str">
        <f t="shared" si="1294"/>
        <v>BC$17</v>
      </c>
      <c r="BD1051" s="215" t="str">
        <f t="shared" si="1294"/>
        <v>BD$17</v>
      </c>
      <c r="BE1051" s="215" t="str">
        <f t="shared" si="1294"/>
        <v>BE$17</v>
      </c>
      <c r="BF1051" s="215" t="str">
        <f t="shared" si="1294"/>
        <v>BF$17</v>
      </c>
      <c r="BG1051" s="215" t="str">
        <f t="shared" si="1294"/>
        <v>BG$17</v>
      </c>
      <c r="BH1051" s="215" t="str">
        <f t="shared" si="1294"/>
        <v>BH$17</v>
      </c>
      <c r="BI1051" s="215" t="str">
        <f t="shared" si="1294"/>
        <v>BI$17</v>
      </c>
      <c r="BJ1051" s="215" t="str">
        <f t="shared" si="1294"/>
        <v>BJ$17</v>
      </c>
      <c r="BK1051" s="215" t="str">
        <f t="shared" si="1294"/>
        <v>BK$17</v>
      </c>
      <c r="BL1051" s="215" t="str">
        <f t="shared" si="1294"/>
        <v>BL$17</v>
      </c>
      <c r="BM1051" s="215" t="str">
        <f t="shared" si="1294"/>
        <v>BM$17</v>
      </c>
      <c r="BN1051" s="215" t="str">
        <f t="shared" si="1294"/>
        <v>BN$17</v>
      </c>
      <c r="BO1051" s="215" t="str">
        <f t="shared" si="1294"/>
        <v>BO$17</v>
      </c>
      <c r="BP1051" s="215" t="str">
        <f t="shared" si="1294"/>
        <v>BP$17</v>
      </c>
      <c r="BQ1051" s="215" t="str">
        <f t="shared" si="1294"/>
        <v>BQ$17</v>
      </c>
      <c r="BR1051" s="215" t="str">
        <f t="shared" si="1294"/>
        <v>BR$17</v>
      </c>
      <c r="BS1051" s="215" t="str">
        <f t="shared" si="1294"/>
        <v>BS$17</v>
      </c>
      <c r="BT1051" s="215" t="str">
        <f t="shared" si="1294"/>
        <v>BT$17</v>
      </c>
      <c r="BU1051" s="215" t="str">
        <f t="shared" si="1294"/>
        <v>BU$17</v>
      </c>
      <c r="BV1051" s="215" t="str">
        <f t="shared" si="1294"/>
        <v>BV$17</v>
      </c>
      <c r="BW1051" s="215" t="str">
        <f t="shared" si="1294"/>
        <v>BW$17</v>
      </c>
      <c r="BX1051" s="215" t="str">
        <f t="shared" si="1294"/>
        <v>BX$17</v>
      </c>
      <c r="BY1051" s="215" t="str">
        <f t="shared" si="1294"/>
        <v>BY$17</v>
      </c>
      <c r="BZ1051" s="215" t="str">
        <f t="shared" si="1294"/>
        <v>BZ$17</v>
      </c>
      <c r="CA1051" s="215" t="str">
        <f t="shared" si="1294"/>
        <v>CA$17</v>
      </c>
      <c r="CB1051" s="215" t="str">
        <f t="shared" si="1294"/>
        <v>CB$17</v>
      </c>
      <c r="CC1051" s="215" t="str">
        <f t="shared" si="1294"/>
        <v>CC$17</v>
      </c>
      <c r="CD1051" s="215" t="str">
        <f t="shared" si="1294"/>
        <v>CD$17</v>
      </c>
      <c r="CE1051" s="215" t="str">
        <f t="shared" ref="CE1051:CL1053" si="1295">CE1038</f>
        <v>CE$17</v>
      </c>
      <c r="CF1051" s="215" t="str">
        <f t="shared" si="1295"/>
        <v>CF$17</v>
      </c>
      <c r="CG1051" s="215" t="str">
        <f t="shared" si="1295"/>
        <v>CG$17</v>
      </c>
      <c r="CH1051" s="215" t="str">
        <f t="shared" si="1295"/>
        <v>CH$17</v>
      </c>
      <c r="CI1051" s="215" t="str">
        <f t="shared" si="1295"/>
        <v>CI$17</v>
      </c>
      <c r="CJ1051" s="215" t="str">
        <f t="shared" si="1295"/>
        <v>CJ$17</v>
      </c>
      <c r="CK1051" s="215" t="str">
        <f t="shared" si="1295"/>
        <v>CK$17</v>
      </c>
      <c r="CL1051" s="215" t="str">
        <f t="shared" si="1295"/>
        <v>CL$17</v>
      </c>
      <c r="CN1051" s="79"/>
      <c r="CO1051" s="215" t="str">
        <f t="shared" ref="CO1051:DL1053" si="1296">CO1038</f>
        <v>CO$17</v>
      </c>
      <c r="CP1051" s="215" t="str">
        <f t="shared" si="1296"/>
        <v>CP$17</v>
      </c>
      <c r="CQ1051" s="215" t="str">
        <f t="shared" si="1296"/>
        <v>CQ$17</v>
      </c>
      <c r="CR1051" s="215" t="str">
        <f t="shared" si="1296"/>
        <v>CR$17</v>
      </c>
      <c r="CS1051" s="215" t="str">
        <f t="shared" si="1296"/>
        <v>CS$17</v>
      </c>
      <c r="CT1051" s="215" t="str">
        <f t="shared" si="1296"/>
        <v>CT$17</v>
      </c>
      <c r="CU1051" s="215" t="str">
        <f t="shared" si="1296"/>
        <v>CU$17</v>
      </c>
      <c r="CV1051" s="215" t="str">
        <f t="shared" si="1296"/>
        <v>CV$17</v>
      </c>
      <c r="CW1051" s="215" t="str">
        <f t="shared" si="1296"/>
        <v>CW$17</v>
      </c>
      <c r="CX1051" s="215" t="str">
        <f t="shared" si="1296"/>
        <v>CX$17</v>
      </c>
      <c r="CY1051" s="215" t="str">
        <f t="shared" si="1296"/>
        <v>CY$17</v>
      </c>
      <c r="CZ1051" s="215" t="str">
        <f t="shared" si="1296"/>
        <v>CZ$17</v>
      </c>
      <c r="DA1051" s="215" t="str">
        <f t="shared" si="1296"/>
        <v>DA$17</v>
      </c>
      <c r="DB1051" s="215" t="str">
        <f t="shared" si="1296"/>
        <v>DB$17</v>
      </c>
      <c r="DC1051" s="215" t="str">
        <f t="shared" si="1296"/>
        <v>DC$17</v>
      </c>
      <c r="DD1051" s="215" t="str">
        <f t="shared" si="1296"/>
        <v>DD$17</v>
      </c>
      <c r="DE1051" s="215" t="str">
        <f t="shared" si="1296"/>
        <v>DE$17</v>
      </c>
      <c r="DF1051" s="215" t="str">
        <f t="shared" si="1296"/>
        <v>DF$17</v>
      </c>
      <c r="DG1051" s="215" t="str">
        <f t="shared" si="1296"/>
        <v>DG$17</v>
      </c>
      <c r="DH1051" s="215" t="str">
        <f t="shared" si="1296"/>
        <v>DH$17</v>
      </c>
      <c r="DI1051" s="215" t="str">
        <f t="shared" si="1296"/>
        <v>DI$17</v>
      </c>
      <c r="DJ1051" s="215" t="str">
        <f t="shared" si="1296"/>
        <v>DJ$17</v>
      </c>
      <c r="DK1051" s="215" t="str">
        <f t="shared" si="1296"/>
        <v>DK$17</v>
      </c>
      <c r="DL1051" s="215" t="str">
        <f t="shared" si="1296"/>
        <v>DL$17</v>
      </c>
    </row>
    <row r="1052" spans="1:116" x14ac:dyDescent="0.4">
      <c r="B1052" t="s">
        <v>332</v>
      </c>
      <c r="D1052" t="s">
        <v>815</v>
      </c>
      <c r="E1052" s="8" t="str">
        <f t="shared" ref="E1052:E1057" si="1297">ROW()&amp;" "&amp;D1052</f>
        <v>1052 SALES-S</v>
      </c>
      <c r="G1052" s="89" t="str">
        <f>G1043</f>
        <v>Sales</v>
      </c>
      <c r="H1052" s="12"/>
      <c r="I1052" s="60"/>
      <c r="J1052" s="60"/>
      <c r="K1052" s="15"/>
      <c r="L1052" s="15"/>
      <c r="M1052" s="15"/>
      <c r="N1052" s="15"/>
      <c r="O1052" s="15"/>
      <c r="P1052" s="15"/>
      <c r="R1052" s="15"/>
      <c r="S1052" s="215">
        <f t="shared" ref="S1052:AX1054" si="1298">S1040</f>
        <v>0</v>
      </c>
      <c r="T1052" s="215">
        <f t="shared" si="1298"/>
        <v>0</v>
      </c>
      <c r="U1052" s="215">
        <f t="shared" si="1298"/>
        <v>0</v>
      </c>
      <c r="V1052" s="215">
        <f t="shared" si="1298"/>
        <v>0</v>
      </c>
      <c r="W1052" s="215">
        <f t="shared" si="1298"/>
        <v>0</v>
      </c>
      <c r="X1052" s="215">
        <f t="shared" si="1298"/>
        <v>0</v>
      </c>
      <c r="Y1052" s="215">
        <f t="shared" si="1298"/>
        <v>0</v>
      </c>
      <c r="Z1052" s="215">
        <f t="shared" si="1298"/>
        <v>0</v>
      </c>
      <c r="AA1052" s="215">
        <f t="shared" si="1298"/>
        <v>0</v>
      </c>
      <c r="AB1052" s="215">
        <f t="shared" si="1298"/>
        <v>0</v>
      </c>
      <c r="AC1052" s="215">
        <f t="shared" si="1298"/>
        <v>0</v>
      </c>
      <c r="AD1052" s="215">
        <f t="shared" si="1298"/>
        <v>0</v>
      </c>
      <c r="AE1052" s="215">
        <f t="shared" si="1298"/>
        <v>0</v>
      </c>
      <c r="AF1052" s="215">
        <f t="shared" si="1298"/>
        <v>0</v>
      </c>
      <c r="AG1052" s="215">
        <f t="shared" si="1298"/>
        <v>0</v>
      </c>
      <c r="AH1052" s="215">
        <f t="shared" si="1298"/>
        <v>0</v>
      </c>
      <c r="AI1052" s="215">
        <f t="shared" si="1298"/>
        <v>0</v>
      </c>
      <c r="AJ1052" s="215">
        <f t="shared" si="1298"/>
        <v>0</v>
      </c>
      <c r="AK1052" s="215">
        <f t="shared" si="1298"/>
        <v>0</v>
      </c>
      <c r="AL1052" s="215">
        <f t="shared" si="1298"/>
        <v>0</v>
      </c>
      <c r="AM1052" s="215">
        <f t="shared" si="1298"/>
        <v>0</v>
      </c>
      <c r="AN1052" s="215">
        <f t="shared" si="1298"/>
        <v>0</v>
      </c>
      <c r="AO1052" s="215">
        <f t="shared" si="1298"/>
        <v>0</v>
      </c>
      <c r="AP1052" s="215">
        <f t="shared" si="1298"/>
        <v>0</v>
      </c>
      <c r="AQ1052" s="215">
        <f t="shared" si="1298"/>
        <v>0</v>
      </c>
      <c r="AR1052" s="215">
        <f t="shared" si="1298"/>
        <v>0</v>
      </c>
      <c r="AS1052" s="215">
        <f t="shared" si="1298"/>
        <v>0</v>
      </c>
      <c r="AT1052" s="215">
        <f t="shared" si="1298"/>
        <v>0</v>
      </c>
      <c r="AU1052" s="215">
        <f t="shared" si="1298"/>
        <v>0</v>
      </c>
      <c r="AV1052" s="215">
        <f t="shared" si="1298"/>
        <v>0</v>
      </c>
      <c r="AW1052" s="215">
        <f t="shared" si="1298"/>
        <v>0</v>
      </c>
      <c r="AX1052" s="215">
        <f t="shared" si="1298"/>
        <v>0</v>
      </c>
      <c r="AY1052" s="215">
        <f t="shared" ref="AY1052:CD1054" si="1299">AY1040</f>
        <v>0</v>
      </c>
      <c r="AZ1052" s="215">
        <f t="shared" si="1299"/>
        <v>0</v>
      </c>
      <c r="BA1052" s="215">
        <f t="shared" si="1299"/>
        <v>0</v>
      </c>
      <c r="BB1052" s="215">
        <f t="shared" si="1299"/>
        <v>0</v>
      </c>
      <c r="BC1052" s="215">
        <f t="shared" si="1299"/>
        <v>0</v>
      </c>
      <c r="BD1052" s="215">
        <f t="shared" si="1299"/>
        <v>0</v>
      </c>
      <c r="BE1052" s="215">
        <f t="shared" si="1299"/>
        <v>0</v>
      </c>
      <c r="BF1052" s="215">
        <f t="shared" si="1299"/>
        <v>0</v>
      </c>
      <c r="BG1052" s="215">
        <f t="shared" si="1299"/>
        <v>0</v>
      </c>
      <c r="BH1052" s="215">
        <f t="shared" si="1299"/>
        <v>0</v>
      </c>
      <c r="BI1052" s="215">
        <f t="shared" si="1299"/>
        <v>0</v>
      </c>
      <c r="BJ1052" s="215">
        <f t="shared" si="1299"/>
        <v>0</v>
      </c>
      <c r="BK1052" s="215">
        <f t="shared" si="1299"/>
        <v>0</v>
      </c>
      <c r="BL1052" s="215">
        <f t="shared" si="1299"/>
        <v>0</v>
      </c>
      <c r="BM1052" s="215">
        <f t="shared" si="1299"/>
        <v>0</v>
      </c>
      <c r="BN1052" s="215">
        <f t="shared" si="1299"/>
        <v>0</v>
      </c>
      <c r="BO1052" s="215">
        <f t="shared" si="1299"/>
        <v>0</v>
      </c>
      <c r="BP1052" s="215">
        <f t="shared" si="1299"/>
        <v>0</v>
      </c>
      <c r="BQ1052" s="215">
        <f t="shared" si="1299"/>
        <v>0</v>
      </c>
      <c r="BR1052" s="215">
        <f t="shared" si="1299"/>
        <v>0</v>
      </c>
      <c r="BS1052" s="215">
        <f t="shared" si="1299"/>
        <v>0</v>
      </c>
      <c r="BT1052" s="215">
        <f t="shared" si="1299"/>
        <v>0</v>
      </c>
      <c r="BU1052" s="215">
        <f t="shared" si="1299"/>
        <v>0</v>
      </c>
      <c r="BV1052" s="215">
        <f t="shared" si="1299"/>
        <v>0</v>
      </c>
      <c r="BW1052" s="215">
        <f t="shared" si="1299"/>
        <v>0</v>
      </c>
      <c r="BX1052" s="215">
        <f t="shared" si="1299"/>
        <v>0</v>
      </c>
      <c r="BY1052" s="215">
        <f t="shared" si="1299"/>
        <v>0</v>
      </c>
      <c r="BZ1052" s="215">
        <f t="shared" si="1299"/>
        <v>0</v>
      </c>
      <c r="CA1052" s="215">
        <f t="shared" si="1299"/>
        <v>0</v>
      </c>
      <c r="CB1052" s="215">
        <f t="shared" si="1299"/>
        <v>0</v>
      </c>
      <c r="CC1052" s="215">
        <f t="shared" si="1299"/>
        <v>0</v>
      </c>
      <c r="CD1052" s="215">
        <f t="shared" si="1299"/>
        <v>0</v>
      </c>
      <c r="CE1052" s="215">
        <f t="shared" ref="CE1052:CL1054" si="1300">CE1040</f>
        <v>0</v>
      </c>
      <c r="CF1052" s="215">
        <f t="shared" si="1300"/>
        <v>0</v>
      </c>
      <c r="CG1052" s="215">
        <f t="shared" si="1300"/>
        <v>0</v>
      </c>
      <c r="CH1052" s="215">
        <f t="shared" si="1300"/>
        <v>0</v>
      </c>
      <c r="CI1052" s="215">
        <f t="shared" si="1300"/>
        <v>0</v>
      </c>
      <c r="CJ1052" s="215">
        <f t="shared" si="1300"/>
        <v>0</v>
      </c>
      <c r="CK1052" s="215">
        <f t="shared" si="1300"/>
        <v>0</v>
      </c>
      <c r="CL1052" s="215">
        <f t="shared" si="1300"/>
        <v>0</v>
      </c>
      <c r="CN1052" s="60"/>
      <c r="CO1052" s="215">
        <f t="shared" ref="CO1052:DL1054" si="1301">CO1040</f>
        <v>0</v>
      </c>
      <c r="CP1052" s="215">
        <f t="shared" si="1301"/>
        <v>0</v>
      </c>
      <c r="CQ1052" s="215">
        <f t="shared" si="1301"/>
        <v>0</v>
      </c>
      <c r="CR1052" s="215">
        <f t="shared" si="1301"/>
        <v>0</v>
      </c>
      <c r="CS1052" s="215">
        <f t="shared" si="1301"/>
        <v>0</v>
      </c>
      <c r="CT1052" s="215">
        <f t="shared" si="1301"/>
        <v>0</v>
      </c>
      <c r="CU1052" s="215">
        <f t="shared" si="1301"/>
        <v>0</v>
      </c>
      <c r="CV1052" s="215">
        <f t="shared" si="1301"/>
        <v>0</v>
      </c>
      <c r="CW1052" s="215">
        <f t="shared" si="1301"/>
        <v>0</v>
      </c>
      <c r="CX1052" s="215">
        <f t="shared" si="1301"/>
        <v>0</v>
      </c>
      <c r="CY1052" s="215">
        <f t="shared" si="1301"/>
        <v>0</v>
      </c>
      <c r="CZ1052" s="215">
        <f t="shared" si="1301"/>
        <v>0</v>
      </c>
      <c r="DA1052" s="215">
        <f t="shared" si="1301"/>
        <v>0</v>
      </c>
      <c r="DB1052" s="215">
        <f t="shared" si="1301"/>
        <v>0</v>
      </c>
      <c r="DC1052" s="215">
        <f t="shared" si="1301"/>
        <v>0</v>
      </c>
      <c r="DD1052" s="215">
        <f t="shared" si="1301"/>
        <v>0</v>
      </c>
      <c r="DE1052" s="215">
        <f t="shared" si="1301"/>
        <v>0</v>
      </c>
      <c r="DF1052" s="215">
        <f t="shared" si="1301"/>
        <v>0</v>
      </c>
      <c r="DG1052" s="215">
        <f t="shared" si="1301"/>
        <v>0</v>
      </c>
      <c r="DH1052" s="215">
        <f t="shared" si="1301"/>
        <v>0</v>
      </c>
      <c r="DI1052" s="215">
        <f t="shared" si="1301"/>
        <v>0</v>
      </c>
      <c r="DJ1052" s="215">
        <f t="shared" si="1301"/>
        <v>0</v>
      </c>
      <c r="DK1052" s="215">
        <f t="shared" si="1301"/>
        <v>0</v>
      </c>
      <c r="DL1052" s="215">
        <f t="shared" si="1301"/>
        <v>0</v>
      </c>
    </row>
    <row r="1053" spans="1:116" x14ac:dyDescent="0.4">
      <c r="B1053" t="s">
        <v>332</v>
      </c>
      <c r="D1053" t="s">
        <v>815</v>
      </c>
      <c r="E1053" s="8" t="str">
        <f t="shared" si="1297"/>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815</v>
      </c>
      <c r="E1054" s="8" t="str">
        <f t="shared" si="1297"/>
        <v>1054 SALES-S</v>
      </c>
      <c r="G1054" s="89" t="str">
        <f>G1041</f>
        <v>Secondary revenue driver</v>
      </c>
      <c r="H1054" s="90"/>
      <c r="I1054" s="213"/>
      <c r="J1054" s="213"/>
      <c r="K1054" s="214"/>
      <c r="L1054" s="214"/>
      <c r="M1054" s="214"/>
      <c r="N1054" s="214"/>
      <c r="O1054" s="214"/>
      <c r="P1054" s="214"/>
      <c r="R1054" s="214"/>
      <c r="S1054" s="4" t="str">
        <f t="shared" ref="S1054:AX1056" si="1302">ADDRESS(ROW(S1046),COLUMN(S1046),2)</f>
        <v>S$1046</v>
      </c>
      <c r="T1054" s="4" t="str">
        <f t="shared" si="1302"/>
        <v>T$1046</v>
      </c>
      <c r="U1054" s="4" t="str">
        <f t="shared" si="1302"/>
        <v>U$1046</v>
      </c>
      <c r="V1054" s="4" t="str">
        <f t="shared" si="1302"/>
        <v>V$1046</v>
      </c>
      <c r="W1054" s="4" t="str">
        <f t="shared" si="1302"/>
        <v>W$1046</v>
      </c>
      <c r="X1054" s="4" t="str">
        <f t="shared" si="1302"/>
        <v>X$1046</v>
      </c>
      <c r="Y1054" s="4" t="str">
        <f t="shared" si="1302"/>
        <v>Y$1046</v>
      </c>
      <c r="Z1054" s="4" t="str">
        <f t="shared" si="1302"/>
        <v>Z$1046</v>
      </c>
      <c r="AA1054" s="4" t="str">
        <f t="shared" si="1302"/>
        <v>AA$1046</v>
      </c>
      <c r="AB1054" s="4" t="str">
        <f t="shared" si="1302"/>
        <v>AB$1046</v>
      </c>
      <c r="AC1054" s="4" t="str">
        <f t="shared" si="1302"/>
        <v>AC$1046</v>
      </c>
      <c r="AD1054" s="4" t="str">
        <f t="shared" si="1302"/>
        <v>AD$1046</v>
      </c>
      <c r="AE1054" s="4" t="str">
        <f t="shared" si="1302"/>
        <v>AE$1046</v>
      </c>
      <c r="AF1054" s="4" t="str">
        <f t="shared" si="1302"/>
        <v>AF$1046</v>
      </c>
      <c r="AG1054" s="4" t="str">
        <f t="shared" si="1302"/>
        <v>AG$1046</v>
      </c>
      <c r="AH1054" s="4" t="str">
        <f t="shared" si="1302"/>
        <v>AH$1046</v>
      </c>
      <c r="AI1054" s="4" t="str">
        <f t="shared" si="1302"/>
        <v>AI$1046</v>
      </c>
      <c r="AJ1054" s="4" t="str">
        <f t="shared" si="1302"/>
        <v>AJ$1046</v>
      </c>
      <c r="AK1054" s="4" t="str">
        <f t="shared" si="1302"/>
        <v>AK$1046</v>
      </c>
      <c r="AL1054" s="4" t="str">
        <f t="shared" si="1302"/>
        <v>AL$1046</v>
      </c>
      <c r="AM1054" s="4" t="str">
        <f t="shared" si="1302"/>
        <v>AM$1046</v>
      </c>
      <c r="AN1054" s="4" t="str">
        <f t="shared" si="1302"/>
        <v>AN$1046</v>
      </c>
      <c r="AO1054" s="4" t="str">
        <f t="shared" si="1302"/>
        <v>AO$1046</v>
      </c>
      <c r="AP1054" s="4" t="str">
        <f t="shared" si="1302"/>
        <v>AP$1046</v>
      </c>
      <c r="AQ1054" s="4" t="str">
        <f t="shared" si="1302"/>
        <v>AQ$1046</v>
      </c>
      <c r="AR1054" s="4" t="str">
        <f t="shared" si="1302"/>
        <v>AR$1046</v>
      </c>
      <c r="AS1054" s="4" t="str">
        <f t="shared" si="1302"/>
        <v>AS$1046</v>
      </c>
      <c r="AT1054" s="4" t="str">
        <f t="shared" si="1302"/>
        <v>AT$1046</v>
      </c>
      <c r="AU1054" s="4" t="str">
        <f t="shared" si="1302"/>
        <v>AU$1046</v>
      </c>
      <c r="AV1054" s="4" t="str">
        <f t="shared" si="1302"/>
        <v>AV$1046</v>
      </c>
      <c r="AW1054" s="4" t="str">
        <f t="shared" si="1302"/>
        <v>AW$1046</v>
      </c>
      <c r="AX1054" s="4" t="str">
        <f t="shared" si="1302"/>
        <v>AX$1046</v>
      </c>
      <c r="AY1054" s="4" t="str">
        <f t="shared" ref="AY1054:CD1056" si="1303">ADDRESS(ROW(AY1046),COLUMN(AY1046),2)</f>
        <v>AY$1046</v>
      </c>
      <c r="AZ1054" s="4" t="str">
        <f t="shared" si="1303"/>
        <v>AZ$1046</v>
      </c>
      <c r="BA1054" s="4" t="str">
        <f t="shared" si="1303"/>
        <v>BA$1046</v>
      </c>
      <c r="BB1054" s="4" t="str">
        <f t="shared" si="1303"/>
        <v>BB$1046</v>
      </c>
      <c r="BC1054" s="4" t="str">
        <f t="shared" si="1303"/>
        <v>BC$1046</v>
      </c>
      <c r="BD1054" s="4" t="str">
        <f t="shared" si="1303"/>
        <v>BD$1046</v>
      </c>
      <c r="BE1054" s="4" t="str">
        <f t="shared" si="1303"/>
        <v>BE$1046</v>
      </c>
      <c r="BF1054" s="4" t="str">
        <f t="shared" si="1303"/>
        <v>BF$1046</v>
      </c>
      <c r="BG1054" s="4" t="str">
        <f t="shared" si="1303"/>
        <v>BG$1046</v>
      </c>
      <c r="BH1054" s="4" t="str">
        <f t="shared" si="1303"/>
        <v>BH$1046</v>
      </c>
      <c r="BI1054" s="4" t="str">
        <f t="shared" si="1303"/>
        <v>BI$1046</v>
      </c>
      <c r="BJ1054" s="4" t="str">
        <f t="shared" si="1303"/>
        <v>BJ$1046</v>
      </c>
      <c r="BK1054" s="4" t="str">
        <f t="shared" si="1303"/>
        <v>BK$1046</v>
      </c>
      <c r="BL1054" s="4" t="str">
        <f t="shared" si="1303"/>
        <v>BL$1046</v>
      </c>
      <c r="BM1054" s="4" t="str">
        <f t="shared" si="1303"/>
        <v>BM$1046</v>
      </c>
      <c r="BN1054" s="4" t="str">
        <f t="shared" si="1303"/>
        <v>BN$1046</v>
      </c>
      <c r="BO1054" s="4" t="str">
        <f t="shared" si="1303"/>
        <v>BO$1046</v>
      </c>
      <c r="BP1054" s="4" t="str">
        <f t="shared" si="1303"/>
        <v>BP$1046</v>
      </c>
      <c r="BQ1054" s="4" t="str">
        <f t="shared" si="1303"/>
        <v>BQ$1046</v>
      </c>
      <c r="BR1054" s="4" t="str">
        <f t="shared" si="1303"/>
        <v>BR$1046</v>
      </c>
      <c r="BS1054" s="4" t="str">
        <f t="shared" si="1303"/>
        <v>BS$1046</v>
      </c>
      <c r="BT1054" s="4" t="str">
        <f t="shared" si="1303"/>
        <v>BT$1046</v>
      </c>
      <c r="BU1054" s="4" t="str">
        <f t="shared" si="1303"/>
        <v>BU$1046</v>
      </c>
      <c r="BV1054" s="4" t="str">
        <f t="shared" si="1303"/>
        <v>BV$1046</v>
      </c>
      <c r="BW1054" s="4" t="str">
        <f t="shared" si="1303"/>
        <v>BW$1046</v>
      </c>
      <c r="BX1054" s="4" t="str">
        <f t="shared" si="1303"/>
        <v>BX$1046</v>
      </c>
      <c r="BY1054" s="4" t="str">
        <f t="shared" si="1303"/>
        <v>BY$1046</v>
      </c>
      <c r="BZ1054" s="4" t="str">
        <f t="shared" si="1303"/>
        <v>BZ$1046</v>
      </c>
      <c r="CA1054" s="4" t="str">
        <f t="shared" si="1303"/>
        <v>CA$1046</v>
      </c>
      <c r="CB1054" s="4" t="str">
        <f t="shared" si="1303"/>
        <v>CB$1046</v>
      </c>
      <c r="CC1054" s="4" t="str">
        <f t="shared" si="1303"/>
        <v>CC$1046</v>
      </c>
      <c r="CD1054" s="4" t="str">
        <f t="shared" si="1303"/>
        <v>CD$1046</v>
      </c>
      <c r="CE1054" s="4" t="str">
        <f t="shared" ref="CE1054:CL1056" si="1304">ADDRESS(ROW(CE1046),COLUMN(CE1046),2)</f>
        <v>CE$1046</v>
      </c>
      <c r="CF1054" s="4" t="str">
        <f t="shared" si="1304"/>
        <v>CF$1046</v>
      </c>
      <c r="CG1054" s="4" t="str">
        <f t="shared" si="1304"/>
        <v>CG$1046</v>
      </c>
      <c r="CH1054" s="4" t="str">
        <f t="shared" si="1304"/>
        <v>CH$1046</v>
      </c>
      <c r="CI1054" s="4" t="str">
        <f t="shared" si="1304"/>
        <v>CI$1046</v>
      </c>
      <c r="CJ1054" s="4" t="str">
        <f t="shared" si="1304"/>
        <v>CJ$1046</v>
      </c>
      <c r="CK1054" s="4" t="str">
        <f t="shared" si="1304"/>
        <v>CK$1046</v>
      </c>
      <c r="CL1054" s="4" t="str">
        <f t="shared" si="1304"/>
        <v>CL$1046</v>
      </c>
      <c r="CN1054" s="213"/>
      <c r="CO1054" s="4" t="str">
        <f t="shared" ref="CO1054:DL1056" si="1305">ADDRESS(ROW(CO1046),COLUMN(CO1046),2)</f>
        <v>CO$1046</v>
      </c>
      <c r="CP1054" s="4" t="str">
        <f t="shared" si="1305"/>
        <v>CP$1046</v>
      </c>
      <c r="CQ1054" s="4" t="str">
        <f t="shared" si="1305"/>
        <v>CQ$1046</v>
      </c>
      <c r="CR1054" s="4" t="str">
        <f t="shared" si="1305"/>
        <v>CR$1046</v>
      </c>
      <c r="CS1054" s="4" t="str">
        <f t="shared" si="1305"/>
        <v>CS$1046</v>
      </c>
      <c r="CT1054" s="4" t="str">
        <f t="shared" si="1305"/>
        <v>CT$1046</v>
      </c>
      <c r="CU1054" s="4" t="str">
        <f t="shared" si="1305"/>
        <v>CU$1046</v>
      </c>
      <c r="CV1054" s="4" t="str">
        <f t="shared" si="1305"/>
        <v>CV$1046</v>
      </c>
      <c r="CW1054" s="4" t="str">
        <f t="shared" si="1305"/>
        <v>CW$1046</v>
      </c>
      <c r="CX1054" s="4" t="str">
        <f t="shared" si="1305"/>
        <v>CX$1046</v>
      </c>
      <c r="CY1054" s="4" t="str">
        <f t="shared" si="1305"/>
        <v>CY$1046</v>
      </c>
      <c r="CZ1054" s="4" t="str">
        <f t="shared" si="1305"/>
        <v>CZ$1046</v>
      </c>
      <c r="DA1054" s="4" t="str">
        <f t="shared" si="1305"/>
        <v>DA$1046</v>
      </c>
      <c r="DB1054" s="4" t="str">
        <f t="shared" si="1305"/>
        <v>DB$1046</v>
      </c>
      <c r="DC1054" s="4" t="str">
        <f t="shared" si="1305"/>
        <v>DC$1046</v>
      </c>
      <c r="DD1054" s="4" t="str">
        <f t="shared" si="1305"/>
        <v>DD$1046</v>
      </c>
      <c r="DE1054" s="4" t="str">
        <f t="shared" si="1305"/>
        <v>DE$1046</v>
      </c>
      <c r="DF1054" s="4" t="str">
        <f t="shared" si="1305"/>
        <v>DF$1046</v>
      </c>
      <c r="DG1054" s="4" t="str">
        <f t="shared" si="1305"/>
        <v>DG$1046</v>
      </c>
      <c r="DH1054" s="4" t="str">
        <f t="shared" si="1305"/>
        <v>DH$1046</v>
      </c>
      <c r="DI1054" s="4" t="str">
        <f t="shared" si="1305"/>
        <v>DI$1046</v>
      </c>
      <c r="DJ1054" s="4" t="str">
        <f t="shared" si="1305"/>
        <v>DJ$1046</v>
      </c>
      <c r="DK1054" s="4" t="str">
        <f t="shared" si="1305"/>
        <v>DK$1046</v>
      </c>
      <c r="DL1054" s="4" t="str">
        <f t="shared" si="1305"/>
        <v>DL$1046</v>
      </c>
    </row>
    <row r="1055" spans="1:116" x14ac:dyDescent="0.4">
      <c r="B1055" t="s">
        <v>332</v>
      </c>
      <c r="D1055" t="s">
        <v>815</v>
      </c>
      <c r="E1055" s="8" t="str">
        <f t="shared" si="1297"/>
        <v>1055 SALES-S</v>
      </c>
      <c r="G1055" s="8" t="str">
        <f>G1042</f>
        <v>Secondary volume driver</v>
      </c>
      <c r="H1055" s="12"/>
      <c r="I1055" s="60"/>
      <c r="J1055" s="60"/>
      <c r="K1055" s="15"/>
      <c r="L1055" s="15"/>
      <c r="M1055" s="15"/>
      <c r="N1055" s="15"/>
      <c r="O1055" s="15"/>
      <c r="P1055" s="15"/>
      <c r="R1055" s="15"/>
      <c r="S1055" s="215" t="str">
        <f t="shared" ref="S1055:AX1057" si="1306">S1042</f>
        <v>S$19</v>
      </c>
      <c r="T1055" s="215" t="str">
        <f t="shared" si="1306"/>
        <v>T$19</v>
      </c>
      <c r="U1055" s="215" t="str">
        <f t="shared" si="1306"/>
        <v>U$19</v>
      </c>
      <c r="V1055" s="215" t="str">
        <f t="shared" si="1306"/>
        <v>V$19</v>
      </c>
      <c r="W1055" s="215" t="str">
        <f t="shared" si="1306"/>
        <v>W$19</v>
      </c>
      <c r="X1055" s="215" t="str">
        <f t="shared" si="1306"/>
        <v>X$19</v>
      </c>
      <c r="Y1055" s="215" t="str">
        <f t="shared" si="1306"/>
        <v>Y$19</v>
      </c>
      <c r="Z1055" s="215" t="str">
        <f t="shared" si="1306"/>
        <v>Z$19</v>
      </c>
      <c r="AA1055" s="215" t="str">
        <f t="shared" si="1306"/>
        <v>AA$19</v>
      </c>
      <c r="AB1055" s="215" t="str">
        <f t="shared" si="1306"/>
        <v>AB$19</v>
      </c>
      <c r="AC1055" s="215" t="str">
        <f t="shared" si="1306"/>
        <v>AC$19</v>
      </c>
      <c r="AD1055" s="215" t="str">
        <f t="shared" si="1306"/>
        <v>AD$19</v>
      </c>
      <c r="AE1055" s="215" t="str">
        <f t="shared" si="1306"/>
        <v>AE$19</v>
      </c>
      <c r="AF1055" s="215" t="str">
        <f t="shared" si="1306"/>
        <v>AF$19</v>
      </c>
      <c r="AG1055" s="215" t="str">
        <f t="shared" si="1306"/>
        <v>AG$19</v>
      </c>
      <c r="AH1055" s="215" t="str">
        <f t="shared" si="1306"/>
        <v>AH$19</v>
      </c>
      <c r="AI1055" s="215" t="str">
        <f t="shared" si="1306"/>
        <v>AI$19</v>
      </c>
      <c r="AJ1055" s="215" t="str">
        <f t="shared" si="1306"/>
        <v>AJ$19</v>
      </c>
      <c r="AK1055" s="215" t="str">
        <f t="shared" si="1306"/>
        <v>AK$19</v>
      </c>
      <c r="AL1055" s="215" t="str">
        <f t="shared" si="1306"/>
        <v>AL$19</v>
      </c>
      <c r="AM1055" s="215" t="str">
        <f t="shared" si="1306"/>
        <v>AM$19</v>
      </c>
      <c r="AN1055" s="215" t="str">
        <f t="shared" si="1306"/>
        <v>AN$19</v>
      </c>
      <c r="AO1055" s="215" t="str">
        <f t="shared" si="1306"/>
        <v>AO$19</v>
      </c>
      <c r="AP1055" s="215" t="str">
        <f t="shared" si="1306"/>
        <v>AP$19</v>
      </c>
      <c r="AQ1055" s="215" t="str">
        <f t="shared" si="1306"/>
        <v>AQ$19</v>
      </c>
      <c r="AR1055" s="215" t="str">
        <f t="shared" si="1306"/>
        <v>AR$19</v>
      </c>
      <c r="AS1055" s="215" t="str">
        <f t="shared" si="1306"/>
        <v>AS$19</v>
      </c>
      <c r="AT1055" s="215" t="str">
        <f t="shared" si="1306"/>
        <v>AT$19</v>
      </c>
      <c r="AU1055" s="215" t="str">
        <f t="shared" si="1306"/>
        <v>AU$19</v>
      </c>
      <c r="AV1055" s="215" t="str">
        <f t="shared" si="1306"/>
        <v>AV$19</v>
      </c>
      <c r="AW1055" s="215" t="str">
        <f t="shared" si="1306"/>
        <v>AW$19</v>
      </c>
      <c r="AX1055" s="215" t="str">
        <f t="shared" si="1306"/>
        <v>AX$19</v>
      </c>
      <c r="AY1055" s="215" t="str">
        <f t="shared" ref="AY1055:CD1057" si="1307">AY1042</f>
        <v>AY$19</v>
      </c>
      <c r="AZ1055" s="215" t="str">
        <f t="shared" si="1307"/>
        <v>AZ$19</v>
      </c>
      <c r="BA1055" s="215" t="str">
        <f t="shared" si="1307"/>
        <v>BA$19</v>
      </c>
      <c r="BB1055" s="215" t="str">
        <f t="shared" si="1307"/>
        <v>BB$19</v>
      </c>
      <c r="BC1055" s="215" t="str">
        <f t="shared" si="1307"/>
        <v>BC$19</v>
      </c>
      <c r="BD1055" s="215" t="str">
        <f t="shared" si="1307"/>
        <v>BD$19</v>
      </c>
      <c r="BE1055" s="215" t="str">
        <f t="shared" si="1307"/>
        <v>BE$19</v>
      </c>
      <c r="BF1055" s="215" t="str">
        <f t="shared" si="1307"/>
        <v>BF$19</v>
      </c>
      <c r="BG1055" s="215" t="str">
        <f t="shared" si="1307"/>
        <v>BG$19</v>
      </c>
      <c r="BH1055" s="215" t="str">
        <f t="shared" si="1307"/>
        <v>BH$19</v>
      </c>
      <c r="BI1055" s="215" t="str">
        <f t="shared" si="1307"/>
        <v>BI$19</v>
      </c>
      <c r="BJ1055" s="215" t="str">
        <f t="shared" si="1307"/>
        <v>BJ$19</v>
      </c>
      <c r="BK1055" s="215" t="str">
        <f t="shared" si="1307"/>
        <v>BK$19</v>
      </c>
      <c r="BL1055" s="215" t="str">
        <f t="shared" si="1307"/>
        <v>BL$19</v>
      </c>
      <c r="BM1055" s="215" t="str">
        <f t="shared" si="1307"/>
        <v>BM$19</v>
      </c>
      <c r="BN1055" s="215" t="str">
        <f t="shared" si="1307"/>
        <v>BN$19</v>
      </c>
      <c r="BO1055" s="215" t="str">
        <f t="shared" si="1307"/>
        <v>BO$19</v>
      </c>
      <c r="BP1055" s="215" t="str">
        <f t="shared" si="1307"/>
        <v>BP$19</v>
      </c>
      <c r="BQ1055" s="215" t="str">
        <f t="shared" si="1307"/>
        <v>BQ$19</v>
      </c>
      <c r="BR1055" s="215" t="str">
        <f t="shared" si="1307"/>
        <v>BR$19</v>
      </c>
      <c r="BS1055" s="215" t="str">
        <f t="shared" si="1307"/>
        <v>BS$19</v>
      </c>
      <c r="BT1055" s="215" t="str">
        <f t="shared" si="1307"/>
        <v>BT$19</v>
      </c>
      <c r="BU1055" s="215" t="str">
        <f t="shared" si="1307"/>
        <v>BU$19</v>
      </c>
      <c r="BV1055" s="215" t="str">
        <f t="shared" si="1307"/>
        <v>BV$19</v>
      </c>
      <c r="BW1055" s="215" t="str">
        <f t="shared" si="1307"/>
        <v>BW$19</v>
      </c>
      <c r="BX1055" s="215" t="str">
        <f t="shared" si="1307"/>
        <v>BX$19</v>
      </c>
      <c r="BY1055" s="215" t="str">
        <f t="shared" si="1307"/>
        <v>BY$19</v>
      </c>
      <c r="BZ1055" s="215" t="str">
        <f t="shared" si="1307"/>
        <v>BZ$19</v>
      </c>
      <c r="CA1055" s="215" t="str">
        <f t="shared" si="1307"/>
        <v>CA$19</v>
      </c>
      <c r="CB1055" s="215" t="str">
        <f t="shared" si="1307"/>
        <v>CB$19</v>
      </c>
      <c r="CC1055" s="215" t="str">
        <f t="shared" si="1307"/>
        <v>CC$19</v>
      </c>
      <c r="CD1055" s="215" t="str">
        <f t="shared" si="1307"/>
        <v>CD$19</v>
      </c>
      <c r="CE1055" s="215" t="str">
        <f t="shared" ref="CE1055:CL1057" si="1308">CE1042</f>
        <v>CE$19</v>
      </c>
      <c r="CF1055" s="215" t="str">
        <f t="shared" si="1308"/>
        <v>CF$19</v>
      </c>
      <c r="CG1055" s="215" t="str">
        <f t="shared" si="1308"/>
        <v>CG$19</v>
      </c>
      <c r="CH1055" s="215" t="str">
        <f t="shared" si="1308"/>
        <v>CH$19</v>
      </c>
      <c r="CI1055" s="215" t="str">
        <f t="shared" si="1308"/>
        <v>CI$19</v>
      </c>
      <c r="CJ1055" s="215" t="str">
        <f t="shared" si="1308"/>
        <v>CJ$19</v>
      </c>
      <c r="CK1055" s="215" t="str">
        <f t="shared" si="1308"/>
        <v>CK$19</v>
      </c>
      <c r="CL1055" s="215" t="str">
        <f t="shared" si="1308"/>
        <v>CL$19</v>
      </c>
      <c r="CN1055" s="60"/>
      <c r="CO1055" s="215" t="str">
        <f t="shared" ref="CO1055:DL1057" si="1309">CO1042</f>
        <v>CO$19</v>
      </c>
      <c r="CP1055" s="215" t="str">
        <f t="shared" si="1309"/>
        <v>CP$19</v>
      </c>
      <c r="CQ1055" s="215" t="str">
        <f t="shared" si="1309"/>
        <v>CQ$19</v>
      </c>
      <c r="CR1055" s="215" t="str">
        <f t="shared" si="1309"/>
        <v>CR$19</v>
      </c>
      <c r="CS1055" s="215" t="str">
        <f t="shared" si="1309"/>
        <v>CS$19</v>
      </c>
      <c r="CT1055" s="215" t="str">
        <f t="shared" si="1309"/>
        <v>CT$19</v>
      </c>
      <c r="CU1055" s="215" t="str">
        <f t="shared" si="1309"/>
        <v>CU$19</v>
      </c>
      <c r="CV1055" s="215" t="str">
        <f t="shared" si="1309"/>
        <v>CV$19</v>
      </c>
      <c r="CW1055" s="215" t="str">
        <f t="shared" si="1309"/>
        <v>CW$19</v>
      </c>
      <c r="CX1055" s="215" t="str">
        <f t="shared" si="1309"/>
        <v>CX$19</v>
      </c>
      <c r="CY1055" s="215" t="str">
        <f t="shared" si="1309"/>
        <v>CY$19</v>
      </c>
      <c r="CZ1055" s="215" t="str">
        <f t="shared" si="1309"/>
        <v>CZ$19</v>
      </c>
      <c r="DA1055" s="215" t="str">
        <f t="shared" si="1309"/>
        <v>DA$19</v>
      </c>
      <c r="DB1055" s="215" t="str">
        <f t="shared" si="1309"/>
        <v>DB$19</v>
      </c>
      <c r="DC1055" s="215" t="str">
        <f t="shared" si="1309"/>
        <v>DC$19</v>
      </c>
      <c r="DD1055" s="215" t="str">
        <f t="shared" si="1309"/>
        <v>DD$19</v>
      </c>
      <c r="DE1055" s="215" t="str">
        <f t="shared" si="1309"/>
        <v>DE$19</v>
      </c>
      <c r="DF1055" s="215" t="str">
        <f t="shared" si="1309"/>
        <v>DF$19</v>
      </c>
      <c r="DG1055" s="215" t="str">
        <f t="shared" si="1309"/>
        <v>DG$19</v>
      </c>
      <c r="DH1055" s="215" t="str">
        <f t="shared" si="1309"/>
        <v>DH$19</v>
      </c>
      <c r="DI1055" s="215" t="str">
        <f t="shared" si="1309"/>
        <v>DI$19</v>
      </c>
      <c r="DJ1055" s="215" t="str">
        <f t="shared" si="1309"/>
        <v>DJ$19</v>
      </c>
      <c r="DK1055" s="215" t="str">
        <f t="shared" si="1309"/>
        <v>DK$19</v>
      </c>
      <c r="DL1055" s="215" t="str">
        <f t="shared" si="1309"/>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310">S$20</f>
        <v>S$16</v>
      </c>
      <c r="T1078" s="199" t="str">
        <f t="shared" si="1310"/>
        <v>T$16</v>
      </c>
      <c r="U1078" s="199" t="str">
        <f t="shared" si="1310"/>
        <v>U$16</v>
      </c>
      <c r="V1078" s="199" t="str">
        <f t="shared" si="1310"/>
        <v>V$16</v>
      </c>
      <c r="W1078" s="199" t="str">
        <f t="shared" si="1310"/>
        <v>W$16</v>
      </c>
      <c r="X1078" s="199" t="str">
        <f t="shared" si="1310"/>
        <v>X$16</v>
      </c>
      <c r="Y1078" s="199" t="str">
        <f t="shared" si="1310"/>
        <v>Y$16</v>
      </c>
      <c r="Z1078" s="199" t="str">
        <f t="shared" si="1310"/>
        <v>Z$16</v>
      </c>
      <c r="AA1078" s="199" t="str">
        <f t="shared" si="1310"/>
        <v>AA$16</v>
      </c>
      <c r="AB1078" s="199" t="str">
        <f t="shared" si="1310"/>
        <v>AB$16</v>
      </c>
      <c r="AC1078" s="199" t="str">
        <f t="shared" si="1310"/>
        <v>AC$16</v>
      </c>
      <c r="AD1078" s="199" t="str">
        <f t="shared" si="1310"/>
        <v>AD$16</v>
      </c>
      <c r="AE1078" s="199" t="str">
        <f t="shared" si="1310"/>
        <v>AE$16</v>
      </c>
      <c r="AF1078" s="199" t="str">
        <f t="shared" si="1310"/>
        <v>AF$16</v>
      </c>
      <c r="AG1078" s="199" t="str">
        <f t="shared" si="1310"/>
        <v>AG$16</v>
      </c>
      <c r="AH1078" s="199" t="str">
        <f t="shared" si="1310"/>
        <v>AH$16</v>
      </c>
      <c r="AI1078" s="199" t="str">
        <f t="shared" si="1310"/>
        <v>AI$16</v>
      </c>
      <c r="AJ1078" s="199" t="str">
        <f t="shared" si="1310"/>
        <v>AJ$16</v>
      </c>
      <c r="AK1078" s="199" t="str">
        <f t="shared" si="1310"/>
        <v>AK$16</v>
      </c>
      <c r="AL1078" s="199" t="str">
        <f t="shared" si="1310"/>
        <v>AL$16</v>
      </c>
      <c r="AM1078" s="199" t="str">
        <f t="shared" si="1310"/>
        <v>AM$16</v>
      </c>
      <c r="AN1078" s="199" t="str">
        <f t="shared" si="1310"/>
        <v>AN$16</v>
      </c>
      <c r="AO1078" s="199" t="str">
        <f t="shared" si="1310"/>
        <v>AO$16</v>
      </c>
      <c r="AP1078" s="199" t="str">
        <f t="shared" si="1310"/>
        <v>AP$16</v>
      </c>
      <c r="AQ1078" s="199" t="str">
        <f t="shared" si="1310"/>
        <v>AQ$16</v>
      </c>
      <c r="AR1078" s="199" t="str">
        <f t="shared" si="1310"/>
        <v>AR$16</v>
      </c>
      <c r="AS1078" s="199" t="str">
        <f t="shared" si="1310"/>
        <v>AS$16</v>
      </c>
      <c r="AT1078" s="199" t="str">
        <f t="shared" si="1310"/>
        <v>AT$16</v>
      </c>
      <c r="AU1078" s="199" t="str">
        <f t="shared" si="1310"/>
        <v>AU$16</v>
      </c>
      <c r="AV1078" s="199" t="str">
        <f t="shared" si="1310"/>
        <v>AV$16</v>
      </c>
      <c r="AW1078" s="199" t="str">
        <f t="shared" si="1310"/>
        <v>AW$16</v>
      </c>
      <c r="AX1078" s="199" t="str">
        <f t="shared" si="1310"/>
        <v>AX$16</v>
      </c>
      <c r="AY1078" s="199" t="str">
        <f t="shared" ref="AY1078:CD1078" si="1311">AY$20</f>
        <v>AY$16</v>
      </c>
      <c r="AZ1078" s="199" t="str">
        <f t="shared" si="1311"/>
        <v>AZ$16</v>
      </c>
      <c r="BA1078" s="199" t="str">
        <f t="shared" si="1311"/>
        <v>BA$16</v>
      </c>
      <c r="BB1078" s="199" t="str">
        <f t="shared" si="1311"/>
        <v>BB$16</v>
      </c>
      <c r="BC1078" s="199" t="str">
        <f t="shared" si="1311"/>
        <v>BC$16</v>
      </c>
      <c r="BD1078" s="199" t="str">
        <f t="shared" si="1311"/>
        <v>BD$16</v>
      </c>
      <c r="BE1078" s="199" t="str">
        <f t="shared" si="1311"/>
        <v>BE$16</v>
      </c>
      <c r="BF1078" s="199" t="str">
        <f t="shared" si="1311"/>
        <v>BF$16</v>
      </c>
      <c r="BG1078" s="199" t="str">
        <f t="shared" si="1311"/>
        <v>BG$16</v>
      </c>
      <c r="BH1078" s="199" t="str">
        <f t="shared" si="1311"/>
        <v>BH$16</v>
      </c>
      <c r="BI1078" s="199" t="str">
        <f t="shared" si="1311"/>
        <v>BI$16</v>
      </c>
      <c r="BJ1078" s="199" t="str">
        <f t="shared" si="1311"/>
        <v>BJ$16</v>
      </c>
      <c r="BK1078" s="199" t="str">
        <f t="shared" si="1311"/>
        <v>BK$16</v>
      </c>
      <c r="BL1078" s="199" t="str">
        <f t="shared" si="1311"/>
        <v>BL$16</v>
      </c>
      <c r="BM1078" s="199" t="str">
        <f t="shared" si="1311"/>
        <v>BM$16</v>
      </c>
      <c r="BN1078" s="199" t="str">
        <f t="shared" si="1311"/>
        <v>BN$16</v>
      </c>
      <c r="BO1078" s="199" t="str">
        <f t="shared" si="1311"/>
        <v>BO$16</v>
      </c>
      <c r="BP1078" s="199" t="str">
        <f t="shared" si="1311"/>
        <v>BP$16</v>
      </c>
      <c r="BQ1078" s="199" t="str">
        <f t="shared" si="1311"/>
        <v>BQ$16</v>
      </c>
      <c r="BR1078" s="199" t="str">
        <f t="shared" si="1311"/>
        <v>BR$16</v>
      </c>
      <c r="BS1078" s="199" t="str">
        <f t="shared" si="1311"/>
        <v>BS$16</v>
      </c>
      <c r="BT1078" s="199" t="str">
        <f t="shared" si="1311"/>
        <v>BT$16</v>
      </c>
      <c r="BU1078" s="199" t="str">
        <f t="shared" si="1311"/>
        <v>BU$16</v>
      </c>
      <c r="BV1078" s="199" t="str">
        <f t="shared" si="1311"/>
        <v>BV$16</v>
      </c>
      <c r="BW1078" s="199" t="str">
        <f t="shared" si="1311"/>
        <v>BW$16</v>
      </c>
      <c r="BX1078" s="199" t="str">
        <f t="shared" si="1311"/>
        <v>BX$16</v>
      </c>
      <c r="BY1078" s="199" t="str">
        <f t="shared" si="1311"/>
        <v>BY$16</v>
      </c>
      <c r="BZ1078" s="199" t="str">
        <f t="shared" si="1311"/>
        <v>BZ$16</v>
      </c>
      <c r="CA1078" s="199" t="str">
        <f t="shared" si="1311"/>
        <v>CA$16</v>
      </c>
      <c r="CB1078" s="199" t="str">
        <f t="shared" si="1311"/>
        <v>CB$16</v>
      </c>
      <c r="CC1078" s="199" t="str">
        <f t="shared" si="1311"/>
        <v>CC$16</v>
      </c>
      <c r="CD1078" s="199" t="str">
        <f t="shared" si="1311"/>
        <v>CD$16</v>
      </c>
      <c r="CE1078" s="199" t="str">
        <f t="shared" ref="CE1078:CL1078" si="1312">CE$20</f>
        <v>CE$16</v>
      </c>
      <c r="CF1078" s="199" t="str">
        <f t="shared" si="1312"/>
        <v>CF$16</v>
      </c>
      <c r="CG1078" s="199" t="str">
        <f t="shared" si="1312"/>
        <v>CG$16</v>
      </c>
      <c r="CH1078" s="199" t="str">
        <f t="shared" si="1312"/>
        <v>CH$16</v>
      </c>
      <c r="CI1078" s="199" t="str">
        <f t="shared" si="1312"/>
        <v>CI$16</v>
      </c>
      <c r="CJ1078" s="199" t="str">
        <f t="shared" si="1312"/>
        <v>CJ$16</v>
      </c>
      <c r="CK1078" s="199" t="str">
        <f t="shared" si="1312"/>
        <v>CK$16</v>
      </c>
      <c r="CL1078" s="199" t="str">
        <f t="shared" si="1312"/>
        <v>CL$16</v>
      </c>
      <c r="CN1078" s="176"/>
      <c r="CO1078" s="199" t="str">
        <f t="shared" ref="CO1078:DL1078" si="1313">CO$20</f>
        <v>CO$16</v>
      </c>
      <c r="CP1078" s="199" t="str">
        <f t="shared" si="1313"/>
        <v>CP$16</v>
      </c>
      <c r="CQ1078" s="199" t="str">
        <f t="shared" si="1313"/>
        <v>CQ$16</v>
      </c>
      <c r="CR1078" s="199" t="str">
        <f t="shared" si="1313"/>
        <v>CR$16</v>
      </c>
      <c r="CS1078" s="199" t="str">
        <f t="shared" si="1313"/>
        <v>CS$16</v>
      </c>
      <c r="CT1078" s="199" t="str">
        <f t="shared" si="1313"/>
        <v>CT$16</v>
      </c>
      <c r="CU1078" s="199" t="str">
        <f t="shared" si="1313"/>
        <v>CU$16</v>
      </c>
      <c r="CV1078" s="199" t="str">
        <f t="shared" si="1313"/>
        <v>CV$16</v>
      </c>
      <c r="CW1078" s="199" t="str">
        <f t="shared" si="1313"/>
        <v>CW$16</v>
      </c>
      <c r="CX1078" s="199" t="str">
        <f t="shared" si="1313"/>
        <v>CX$16</v>
      </c>
      <c r="CY1078" s="199" t="str">
        <f t="shared" si="1313"/>
        <v>CY$16</v>
      </c>
      <c r="CZ1078" s="199" t="str">
        <f t="shared" si="1313"/>
        <v>CZ$16</v>
      </c>
      <c r="DA1078" s="199" t="str">
        <f t="shared" si="1313"/>
        <v>DA$16</v>
      </c>
      <c r="DB1078" s="199" t="str">
        <f t="shared" si="1313"/>
        <v>DB$16</v>
      </c>
      <c r="DC1078" s="199" t="str">
        <f t="shared" si="1313"/>
        <v>DC$16</v>
      </c>
      <c r="DD1078" s="199" t="str">
        <f t="shared" si="1313"/>
        <v>DD$16</v>
      </c>
      <c r="DE1078" s="199" t="str">
        <f t="shared" si="1313"/>
        <v>DE$16</v>
      </c>
      <c r="DF1078" s="199" t="str">
        <f t="shared" si="1313"/>
        <v>DF$16</v>
      </c>
      <c r="DG1078" s="199" t="str">
        <f t="shared" si="1313"/>
        <v>DG$16</v>
      </c>
      <c r="DH1078" s="199" t="str">
        <f t="shared" si="1313"/>
        <v>DH$16</v>
      </c>
      <c r="DI1078" s="199" t="str">
        <f t="shared" si="1313"/>
        <v>DI$16</v>
      </c>
      <c r="DJ1078" s="199" t="str">
        <f t="shared" si="1313"/>
        <v>DJ$16</v>
      </c>
      <c r="DK1078" s="199" t="str">
        <f t="shared" si="1313"/>
        <v>DK$16</v>
      </c>
      <c r="DL1078" s="199" t="str">
        <f t="shared" si="1313"/>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314">S$21</f>
        <v>S$17</v>
      </c>
      <c r="T1079" s="199" t="str">
        <f t="shared" si="1314"/>
        <v>T$17</v>
      </c>
      <c r="U1079" s="199" t="str">
        <f t="shared" si="1314"/>
        <v>U$17</v>
      </c>
      <c r="V1079" s="199" t="str">
        <f t="shared" si="1314"/>
        <v>V$17</v>
      </c>
      <c r="W1079" s="199" t="str">
        <f t="shared" si="1314"/>
        <v>W$17</v>
      </c>
      <c r="X1079" s="199" t="str">
        <f t="shared" si="1314"/>
        <v>X$17</v>
      </c>
      <c r="Y1079" s="199" t="str">
        <f t="shared" si="1314"/>
        <v>Y$17</v>
      </c>
      <c r="Z1079" s="199" t="str">
        <f t="shared" si="1314"/>
        <v>Z$17</v>
      </c>
      <c r="AA1079" s="199" t="str">
        <f t="shared" si="1314"/>
        <v>AA$17</v>
      </c>
      <c r="AB1079" s="199" t="str">
        <f t="shared" si="1314"/>
        <v>AB$17</v>
      </c>
      <c r="AC1079" s="199" t="str">
        <f t="shared" si="1314"/>
        <v>AC$17</v>
      </c>
      <c r="AD1079" s="199" t="str">
        <f t="shared" si="1314"/>
        <v>AD$17</v>
      </c>
      <c r="AE1079" s="199" t="str">
        <f t="shared" si="1314"/>
        <v>AE$17</v>
      </c>
      <c r="AF1079" s="199" t="str">
        <f t="shared" si="1314"/>
        <v>AF$17</v>
      </c>
      <c r="AG1079" s="199" t="str">
        <f t="shared" si="1314"/>
        <v>AG$17</v>
      </c>
      <c r="AH1079" s="199" t="str">
        <f t="shared" si="1314"/>
        <v>AH$17</v>
      </c>
      <c r="AI1079" s="199" t="str">
        <f t="shared" si="1314"/>
        <v>AI$17</v>
      </c>
      <c r="AJ1079" s="199" t="str">
        <f t="shared" si="1314"/>
        <v>AJ$17</v>
      </c>
      <c r="AK1079" s="199" t="str">
        <f t="shared" si="1314"/>
        <v>AK$17</v>
      </c>
      <c r="AL1079" s="199" t="str">
        <f t="shared" si="1314"/>
        <v>AL$17</v>
      </c>
      <c r="AM1079" s="199" t="str">
        <f t="shared" si="1314"/>
        <v>AM$17</v>
      </c>
      <c r="AN1079" s="199" t="str">
        <f t="shared" si="1314"/>
        <v>AN$17</v>
      </c>
      <c r="AO1079" s="199" t="str">
        <f t="shared" si="1314"/>
        <v>AO$17</v>
      </c>
      <c r="AP1079" s="199" t="str">
        <f t="shared" si="1314"/>
        <v>AP$17</v>
      </c>
      <c r="AQ1079" s="199" t="str">
        <f t="shared" si="1314"/>
        <v>AQ$17</v>
      </c>
      <c r="AR1079" s="199" t="str">
        <f t="shared" si="1314"/>
        <v>AR$17</v>
      </c>
      <c r="AS1079" s="199" t="str">
        <f t="shared" si="1314"/>
        <v>AS$17</v>
      </c>
      <c r="AT1079" s="199" t="str">
        <f t="shared" si="1314"/>
        <v>AT$17</v>
      </c>
      <c r="AU1079" s="199" t="str">
        <f t="shared" si="1314"/>
        <v>AU$17</v>
      </c>
      <c r="AV1079" s="199" t="str">
        <f t="shared" si="1314"/>
        <v>AV$17</v>
      </c>
      <c r="AW1079" s="199" t="str">
        <f t="shared" si="1314"/>
        <v>AW$17</v>
      </c>
      <c r="AX1079" s="199" t="str">
        <f t="shared" si="1314"/>
        <v>AX$17</v>
      </c>
      <c r="AY1079" s="199" t="str">
        <f t="shared" ref="AY1079:CD1079" si="1315">AY$21</f>
        <v>AY$17</v>
      </c>
      <c r="AZ1079" s="199" t="str">
        <f t="shared" si="1315"/>
        <v>AZ$17</v>
      </c>
      <c r="BA1079" s="199" t="str">
        <f t="shared" si="1315"/>
        <v>BA$17</v>
      </c>
      <c r="BB1079" s="199" t="str">
        <f t="shared" si="1315"/>
        <v>BB$17</v>
      </c>
      <c r="BC1079" s="199" t="str">
        <f t="shared" si="1315"/>
        <v>BC$17</v>
      </c>
      <c r="BD1079" s="199" t="str">
        <f t="shared" si="1315"/>
        <v>BD$17</v>
      </c>
      <c r="BE1079" s="199" t="str">
        <f t="shared" si="1315"/>
        <v>BE$17</v>
      </c>
      <c r="BF1079" s="199" t="str">
        <f t="shared" si="1315"/>
        <v>BF$17</v>
      </c>
      <c r="BG1079" s="199" t="str">
        <f t="shared" si="1315"/>
        <v>BG$17</v>
      </c>
      <c r="BH1079" s="199" t="str">
        <f t="shared" si="1315"/>
        <v>BH$17</v>
      </c>
      <c r="BI1079" s="199" t="str">
        <f t="shared" si="1315"/>
        <v>BI$17</v>
      </c>
      <c r="BJ1079" s="199" t="str">
        <f t="shared" si="1315"/>
        <v>BJ$17</v>
      </c>
      <c r="BK1079" s="199" t="str">
        <f t="shared" si="1315"/>
        <v>BK$17</v>
      </c>
      <c r="BL1079" s="199" t="str">
        <f t="shared" si="1315"/>
        <v>BL$17</v>
      </c>
      <c r="BM1079" s="199" t="str">
        <f t="shared" si="1315"/>
        <v>BM$17</v>
      </c>
      <c r="BN1079" s="199" t="str">
        <f t="shared" si="1315"/>
        <v>BN$17</v>
      </c>
      <c r="BO1079" s="199" t="str">
        <f t="shared" si="1315"/>
        <v>BO$17</v>
      </c>
      <c r="BP1079" s="199" t="str">
        <f t="shared" si="1315"/>
        <v>BP$17</v>
      </c>
      <c r="BQ1079" s="199" t="str">
        <f t="shared" si="1315"/>
        <v>BQ$17</v>
      </c>
      <c r="BR1079" s="199" t="str">
        <f t="shared" si="1315"/>
        <v>BR$17</v>
      </c>
      <c r="BS1079" s="199" t="str">
        <f t="shared" si="1315"/>
        <v>BS$17</v>
      </c>
      <c r="BT1079" s="199" t="str">
        <f t="shared" si="1315"/>
        <v>BT$17</v>
      </c>
      <c r="BU1079" s="199" t="str">
        <f t="shared" si="1315"/>
        <v>BU$17</v>
      </c>
      <c r="BV1079" s="199" t="str">
        <f t="shared" si="1315"/>
        <v>BV$17</v>
      </c>
      <c r="BW1079" s="199" t="str">
        <f t="shared" si="1315"/>
        <v>BW$17</v>
      </c>
      <c r="BX1079" s="199" t="str">
        <f t="shared" si="1315"/>
        <v>BX$17</v>
      </c>
      <c r="BY1079" s="199" t="str">
        <f t="shared" si="1315"/>
        <v>BY$17</v>
      </c>
      <c r="BZ1079" s="199" t="str">
        <f t="shared" si="1315"/>
        <v>BZ$17</v>
      </c>
      <c r="CA1079" s="199" t="str">
        <f t="shared" si="1315"/>
        <v>CA$17</v>
      </c>
      <c r="CB1079" s="199" t="str">
        <f t="shared" si="1315"/>
        <v>CB$17</v>
      </c>
      <c r="CC1079" s="199" t="str">
        <f t="shared" si="1315"/>
        <v>CC$17</v>
      </c>
      <c r="CD1079" s="199" t="str">
        <f t="shared" si="1315"/>
        <v>CD$17</v>
      </c>
      <c r="CE1079" s="199" t="str">
        <f t="shared" ref="CE1079:CL1079" si="1316">CE$21</f>
        <v>CE$17</v>
      </c>
      <c r="CF1079" s="199" t="str">
        <f t="shared" si="1316"/>
        <v>CF$17</v>
      </c>
      <c r="CG1079" s="199" t="str">
        <f t="shared" si="1316"/>
        <v>CG$17</v>
      </c>
      <c r="CH1079" s="199" t="str">
        <f t="shared" si="1316"/>
        <v>CH$17</v>
      </c>
      <c r="CI1079" s="199" t="str">
        <f t="shared" si="1316"/>
        <v>CI$17</v>
      </c>
      <c r="CJ1079" s="199" t="str">
        <f t="shared" si="1316"/>
        <v>CJ$17</v>
      </c>
      <c r="CK1079" s="199" t="str">
        <f t="shared" si="1316"/>
        <v>CK$17</v>
      </c>
      <c r="CL1079" s="199" t="str">
        <f t="shared" si="1316"/>
        <v>CL$17</v>
      </c>
      <c r="CN1079" s="201"/>
      <c r="CO1079" s="199" t="str">
        <f t="shared" ref="CO1079:DL1079" si="1317">CO$21</f>
        <v>CO$17</v>
      </c>
      <c r="CP1079" s="199" t="str">
        <f t="shared" si="1317"/>
        <v>CP$17</v>
      </c>
      <c r="CQ1079" s="199" t="str">
        <f t="shared" si="1317"/>
        <v>CQ$17</v>
      </c>
      <c r="CR1079" s="199" t="str">
        <f t="shared" si="1317"/>
        <v>CR$17</v>
      </c>
      <c r="CS1079" s="199" t="str">
        <f t="shared" si="1317"/>
        <v>CS$17</v>
      </c>
      <c r="CT1079" s="199" t="str">
        <f t="shared" si="1317"/>
        <v>CT$17</v>
      </c>
      <c r="CU1079" s="199" t="str">
        <f t="shared" si="1317"/>
        <v>CU$17</v>
      </c>
      <c r="CV1079" s="199" t="str">
        <f t="shared" si="1317"/>
        <v>CV$17</v>
      </c>
      <c r="CW1079" s="199" t="str">
        <f t="shared" si="1317"/>
        <v>CW$17</v>
      </c>
      <c r="CX1079" s="199" t="str">
        <f t="shared" si="1317"/>
        <v>CX$17</v>
      </c>
      <c r="CY1079" s="199" t="str">
        <f t="shared" si="1317"/>
        <v>CY$17</v>
      </c>
      <c r="CZ1079" s="199" t="str">
        <f t="shared" si="1317"/>
        <v>CZ$17</v>
      </c>
      <c r="DA1079" s="199" t="str">
        <f t="shared" si="1317"/>
        <v>DA$17</v>
      </c>
      <c r="DB1079" s="199" t="str">
        <f t="shared" si="1317"/>
        <v>DB$17</v>
      </c>
      <c r="DC1079" s="199" t="str">
        <f t="shared" si="1317"/>
        <v>DC$17</v>
      </c>
      <c r="DD1079" s="199" t="str">
        <f t="shared" si="1317"/>
        <v>DD$17</v>
      </c>
      <c r="DE1079" s="199" t="str">
        <f t="shared" si="1317"/>
        <v>DE$17</v>
      </c>
      <c r="DF1079" s="199" t="str">
        <f t="shared" si="1317"/>
        <v>DF$17</v>
      </c>
      <c r="DG1079" s="199" t="str">
        <f t="shared" si="1317"/>
        <v>DG$17</v>
      </c>
      <c r="DH1079" s="199" t="str">
        <f t="shared" si="1317"/>
        <v>DH$17</v>
      </c>
      <c r="DI1079" s="199" t="str">
        <f t="shared" si="1317"/>
        <v>DI$17</v>
      </c>
      <c r="DJ1079" s="199" t="str">
        <f t="shared" si="1317"/>
        <v>DJ$17</v>
      </c>
      <c r="DK1079" s="199" t="str">
        <f t="shared" si="1317"/>
        <v>DK$17</v>
      </c>
      <c r="DL1079" s="199" t="str">
        <f t="shared" si="1317"/>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4" si="1318">ADDRESS(ROW(T1075),COLUMN(T1075),2)</f>
        <v>T$1075</v>
      </c>
      <c r="U1082" s="176" t="str">
        <f t="shared" si="1318"/>
        <v>U$1075</v>
      </c>
      <c r="V1082" s="176" t="str">
        <f t="shared" si="1318"/>
        <v>V$1075</v>
      </c>
      <c r="W1082" s="176" t="str">
        <f t="shared" si="1318"/>
        <v>W$1075</v>
      </c>
      <c r="X1082" s="176" t="str">
        <f t="shared" si="1318"/>
        <v>X$1075</v>
      </c>
      <c r="Y1082" s="176" t="str">
        <f t="shared" si="1318"/>
        <v>Y$1075</v>
      </c>
      <c r="Z1082" s="176" t="str">
        <f t="shared" si="1318"/>
        <v>Z$1075</v>
      </c>
      <c r="AA1082" s="176" t="str">
        <f t="shared" si="1318"/>
        <v>AA$1075</v>
      </c>
      <c r="AB1082" s="176" t="str">
        <f t="shared" si="1318"/>
        <v>AB$1075</v>
      </c>
      <c r="AC1082" s="176" t="str">
        <f t="shared" si="1318"/>
        <v>AC$1075</v>
      </c>
      <c r="AD1082" s="176" t="str">
        <f t="shared" si="1318"/>
        <v>AD$1075</v>
      </c>
      <c r="AE1082" s="176" t="str">
        <f t="shared" si="1318"/>
        <v>AE$1075</v>
      </c>
      <c r="AF1082" s="176" t="str">
        <f t="shared" si="1318"/>
        <v>AF$1075</v>
      </c>
      <c r="AG1082" s="176" t="str">
        <f t="shared" si="1318"/>
        <v>AG$1075</v>
      </c>
      <c r="AH1082" s="176" t="str">
        <f t="shared" si="1318"/>
        <v>AH$1075</v>
      </c>
      <c r="AI1082" s="176" t="str">
        <f t="shared" si="1318"/>
        <v>AI$1075</v>
      </c>
      <c r="AJ1082" s="176" t="str">
        <f t="shared" si="1318"/>
        <v>AJ$1075</v>
      </c>
      <c r="AK1082" s="176" t="str">
        <f t="shared" si="1318"/>
        <v>AK$1075</v>
      </c>
      <c r="AL1082" s="176" t="str">
        <f t="shared" si="1318"/>
        <v>AL$1075</v>
      </c>
      <c r="AM1082" s="176" t="str">
        <f t="shared" si="1318"/>
        <v>AM$1075</v>
      </c>
      <c r="AN1082" s="176" t="str">
        <f t="shared" si="1318"/>
        <v>AN$1075</v>
      </c>
      <c r="AO1082" s="176" t="str">
        <f t="shared" si="1318"/>
        <v>AO$1075</v>
      </c>
      <c r="AP1082" s="176" t="str">
        <f t="shared" si="1318"/>
        <v>AP$1075</v>
      </c>
      <c r="AQ1082" s="176" t="str">
        <f t="shared" si="1318"/>
        <v>AQ$1075</v>
      </c>
      <c r="AR1082" s="176" t="str">
        <f t="shared" si="1318"/>
        <v>AR$1075</v>
      </c>
      <c r="AS1082" s="176" t="str">
        <f t="shared" si="1318"/>
        <v>AS$1075</v>
      </c>
      <c r="AT1082" s="176" t="str">
        <f t="shared" si="1318"/>
        <v>AT$1075</v>
      </c>
      <c r="AU1082" s="176" t="str">
        <f t="shared" si="1318"/>
        <v>AU$1075</v>
      </c>
      <c r="AV1082" s="176" t="str">
        <f t="shared" si="1318"/>
        <v>AV$1075</v>
      </c>
      <c r="AW1082" s="176" t="str">
        <f t="shared" si="1318"/>
        <v>AW$1075</v>
      </c>
      <c r="AX1082" s="176" t="str">
        <f t="shared" si="1318"/>
        <v>AX$1075</v>
      </c>
      <c r="AY1082" s="176" t="str">
        <f t="shared" si="1318"/>
        <v>AY$1075</v>
      </c>
      <c r="AZ1082" s="176" t="str">
        <f t="shared" si="1318"/>
        <v>AZ$1075</v>
      </c>
      <c r="BA1082" s="176" t="str">
        <f t="shared" si="1318"/>
        <v>BA$1075</v>
      </c>
      <c r="BB1082" s="176" t="str">
        <f t="shared" si="1318"/>
        <v>BB$1075</v>
      </c>
      <c r="BC1082" s="176" t="str">
        <f t="shared" si="1318"/>
        <v>BC$1075</v>
      </c>
      <c r="BD1082" s="176" t="str">
        <f t="shared" si="1318"/>
        <v>BD$1075</v>
      </c>
      <c r="BE1082" s="176" t="str">
        <f t="shared" si="1318"/>
        <v>BE$1075</v>
      </c>
      <c r="BF1082" s="176" t="str">
        <f t="shared" si="1318"/>
        <v>BF$1075</v>
      </c>
      <c r="BG1082" s="176" t="str">
        <f t="shared" si="1318"/>
        <v>BG$1075</v>
      </c>
      <c r="BH1082" s="176" t="str">
        <f t="shared" si="1318"/>
        <v>BH$1075</v>
      </c>
      <c r="BI1082" s="176" t="str">
        <f t="shared" si="1318"/>
        <v>BI$1075</v>
      </c>
      <c r="BJ1082" s="176" t="str">
        <f t="shared" si="1318"/>
        <v>BJ$1075</v>
      </c>
      <c r="BK1082" s="176" t="str">
        <f t="shared" si="1318"/>
        <v>BK$1075</v>
      </c>
      <c r="BL1082" s="176" t="str">
        <f t="shared" si="1318"/>
        <v>BL$1075</v>
      </c>
      <c r="BM1082" s="176" t="str">
        <f t="shared" si="1318"/>
        <v>BM$1075</v>
      </c>
      <c r="BN1082" s="176" t="str">
        <f t="shared" si="1318"/>
        <v>BN$1075</v>
      </c>
      <c r="BO1082" s="176" t="str">
        <f t="shared" si="1318"/>
        <v>BO$1075</v>
      </c>
      <c r="BP1082" s="176" t="str">
        <f t="shared" si="1318"/>
        <v>BP$1075</v>
      </c>
      <c r="BQ1082" s="176" t="str">
        <f t="shared" si="1318"/>
        <v>BQ$1075</v>
      </c>
      <c r="BR1082" s="176" t="str">
        <f t="shared" si="1318"/>
        <v>BR$1075</v>
      </c>
      <c r="BS1082" s="176" t="str">
        <f t="shared" si="1318"/>
        <v>BS$1075</v>
      </c>
      <c r="BT1082" s="176" t="str">
        <f t="shared" si="1318"/>
        <v>BT$1075</v>
      </c>
      <c r="BU1082" s="176" t="str">
        <f t="shared" si="1318"/>
        <v>BU$1075</v>
      </c>
      <c r="BV1082" s="176" t="str">
        <f t="shared" si="1318"/>
        <v>BV$1075</v>
      </c>
      <c r="BW1082" s="176" t="str">
        <f t="shared" si="1318"/>
        <v>BW$1075</v>
      </c>
      <c r="BX1082" s="176" t="str">
        <f t="shared" si="1318"/>
        <v>BX$1075</v>
      </c>
      <c r="BY1082" s="176" t="str">
        <f t="shared" si="1318"/>
        <v>BY$1075</v>
      </c>
      <c r="BZ1082" s="176" t="str">
        <f t="shared" si="1318"/>
        <v>BZ$1075</v>
      </c>
      <c r="CA1082" s="176" t="str">
        <f t="shared" si="1318"/>
        <v>CA$1075</v>
      </c>
      <c r="CB1082" s="176" t="str">
        <f t="shared" si="1318"/>
        <v>CB$1075</v>
      </c>
      <c r="CC1082" s="176" t="str">
        <f t="shared" si="1318"/>
        <v>CC$1075</v>
      </c>
      <c r="CD1082" s="176" t="str">
        <f t="shared" si="1318"/>
        <v>CD$1075</v>
      </c>
      <c r="CE1082" s="176" t="str">
        <f t="shared" si="1318"/>
        <v>CE$1075</v>
      </c>
      <c r="CF1082" s="176" t="str">
        <f t="shared" ref="CF1082:CL1084" si="1319">ADDRESS(ROW(CF1075),COLUMN(CF1075),2)</f>
        <v>CF$1075</v>
      </c>
      <c r="CG1082" s="176" t="str">
        <f t="shared" si="1319"/>
        <v>CG$1075</v>
      </c>
      <c r="CH1082" s="176" t="str">
        <f t="shared" si="1319"/>
        <v>CH$1075</v>
      </c>
      <c r="CI1082" s="176" t="str">
        <f t="shared" si="1319"/>
        <v>CI$1075</v>
      </c>
      <c r="CJ1082" s="176" t="str">
        <f t="shared" si="1319"/>
        <v>CJ$1075</v>
      </c>
      <c r="CK1082" s="176" t="str">
        <f t="shared" si="1319"/>
        <v>CK$1075</v>
      </c>
      <c r="CL1082" s="176" t="str">
        <f t="shared" si="1319"/>
        <v>CL$1075</v>
      </c>
      <c r="CN1082" s="201"/>
      <c r="CO1082" s="176" t="str">
        <f t="shared" ref="CO1082:DK1084" si="1320">ADDRESS(ROW(CO1075),COLUMN(CO1075),2)</f>
        <v>CO$1075</v>
      </c>
      <c r="CP1082" s="176" t="str">
        <f t="shared" si="1320"/>
        <v>CP$1075</v>
      </c>
      <c r="CQ1082" s="176" t="str">
        <f t="shared" si="1320"/>
        <v>CQ$1075</v>
      </c>
      <c r="CR1082" s="176" t="str">
        <f t="shared" si="1320"/>
        <v>CR$1075</v>
      </c>
      <c r="CS1082" s="176" t="str">
        <f t="shared" si="1320"/>
        <v>CS$1075</v>
      </c>
      <c r="CT1082" s="176" t="str">
        <f t="shared" si="1320"/>
        <v>CT$1075</v>
      </c>
      <c r="CU1082" s="176" t="str">
        <f t="shared" si="1320"/>
        <v>CU$1075</v>
      </c>
      <c r="CV1082" s="176" t="str">
        <f t="shared" si="1320"/>
        <v>CV$1075</v>
      </c>
      <c r="CW1082" s="176" t="str">
        <f t="shared" si="1320"/>
        <v>CW$1075</v>
      </c>
      <c r="CX1082" s="176" t="str">
        <f t="shared" si="1320"/>
        <v>CX$1075</v>
      </c>
      <c r="CY1082" s="176" t="str">
        <f t="shared" si="1320"/>
        <v>CY$1075</v>
      </c>
      <c r="CZ1082" s="176" t="str">
        <f t="shared" si="1320"/>
        <v>CZ$1075</v>
      </c>
      <c r="DA1082" s="176" t="str">
        <f t="shared" si="1320"/>
        <v>DA$1075</v>
      </c>
      <c r="DB1082" s="176" t="str">
        <f t="shared" si="1320"/>
        <v>DB$1075</v>
      </c>
      <c r="DC1082" s="176" t="str">
        <f t="shared" si="1320"/>
        <v>DC$1075</v>
      </c>
      <c r="DD1082" s="176" t="str">
        <f t="shared" si="1320"/>
        <v>DD$1075</v>
      </c>
      <c r="DE1082" s="176" t="str">
        <f t="shared" si="1320"/>
        <v>DE$1075</v>
      </c>
      <c r="DF1082" s="176" t="str">
        <f t="shared" si="1320"/>
        <v>DF$1075</v>
      </c>
      <c r="DG1082" s="176" t="str">
        <f t="shared" si="1320"/>
        <v>DG$1075</v>
      </c>
      <c r="DH1082" s="176" t="str">
        <f t="shared" si="1320"/>
        <v>DH$1075</v>
      </c>
      <c r="DI1082" s="176" t="str">
        <f t="shared" si="1320"/>
        <v>DI$1075</v>
      </c>
      <c r="DJ1082" s="176" t="str">
        <f t="shared" si="1320"/>
        <v>DJ$1075</v>
      </c>
      <c r="DK1082" s="176" t="str">
        <f t="shared" si="1320"/>
        <v>DK$1075</v>
      </c>
      <c r="DL1082" s="176" t="str">
        <f t="shared" ref="DL1082:DL1084" si="1321">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322">S$23</f>
        <v>S$19</v>
      </c>
      <c r="T1083" s="190" t="str">
        <f t="shared" si="1322"/>
        <v>T$19</v>
      </c>
      <c r="U1083" s="190" t="str">
        <f t="shared" si="1322"/>
        <v>U$19</v>
      </c>
      <c r="V1083" s="190" t="str">
        <f t="shared" si="1322"/>
        <v>V$19</v>
      </c>
      <c r="W1083" s="190" t="str">
        <f t="shared" si="1322"/>
        <v>W$19</v>
      </c>
      <c r="X1083" s="190" t="str">
        <f t="shared" si="1322"/>
        <v>X$19</v>
      </c>
      <c r="Y1083" s="190" t="str">
        <f t="shared" si="1322"/>
        <v>Y$19</v>
      </c>
      <c r="Z1083" s="190" t="str">
        <f t="shared" si="1322"/>
        <v>Z$19</v>
      </c>
      <c r="AA1083" s="190" t="str">
        <f t="shared" si="1322"/>
        <v>AA$19</v>
      </c>
      <c r="AB1083" s="190" t="str">
        <f t="shared" si="1322"/>
        <v>AB$19</v>
      </c>
      <c r="AC1083" s="190" t="str">
        <f t="shared" si="1322"/>
        <v>AC$19</v>
      </c>
      <c r="AD1083" s="190" t="str">
        <f t="shared" si="1322"/>
        <v>AD$19</v>
      </c>
      <c r="AE1083" s="190" t="str">
        <f t="shared" si="1322"/>
        <v>AE$19</v>
      </c>
      <c r="AF1083" s="190" t="str">
        <f t="shared" si="1322"/>
        <v>AF$19</v>
      </c>
      <c r="AG1083" s="190" t="str">
        <f t="shared" si="1322"/>
        <v>AG$19</v>
      </c>
      <c r="AH1083" s="190" t="str">
        <f t="shared" si="1322"/>
        <v>AH$19</v>
      </c>
      <c r="AI1083" s="190" t="str">
        <f t="shared" si="1322"/>
        <v>AI$19</v>
      </c>
      <c r="AJ1083" s="190" t="str">
        <f t="shared" si="1322"/>
        <v>AJ$19</v>
      </c>
      <c r="AK1083" s="190" t="str">
        <f t="shared" si="1322"/>
        <v>AK$19</v>
      </c>
      <c r="AL1083" s="190" t="str">
        <f t="shared" si="1322"/>
        <v>AL$19</v>
      </c>
      <c r="AM1083" s="190" t="str">
        <f t="shared" si="1322"/>
        <v>AM$19</v>
      </c>
      <c r="AN1083" s="190" t="str">
        <f t="shared" si="1322"/>
        <v>AN$19</v>
      </c>
      <c r="AO1083" s="190" t="str">
        <f t="shared" si="1322"/>
        <v>AO$19</v>
      </c>
      <c r="AP1083" s="190" t="str">
        <f t="shared" si="1322"/>
        <v>AP$19</v>
      </c>
      <c r="AQ1083" s="190" t="str">
        <f t="shared" si="1322"/>
        <v>AQ$19</v>
      </c>
      <c r="AR1083" s="190" t="str">
        <f t="shared" si="1322"/>
        <v>AR$19</v>
      </c>
      <c r="AS1083" s="190" t="str">
        <f t="shared" si="1322"/>
        <v>AS$19</v>
      </c>
      <c r="AT1083" s="190" t="str">
        <f t="shared" si="1322"/>
        <v>AT$19</v>
      </c>
      <c r="AU1083" s="190" t="str">
        <f t="shared" si="1322"/>
        <v>AU$19</v>
      </c>
      <c r="AV1083" s="190" t="str">
        <f t="shared" si="1322"/>
        <v>AV$19</v>
      </c>
      <c r="AW1083" s="190" t="str">
        <f t="shared" si="1322"/>
        <v>AW$19</v>
      </c>
      <c r="AX1083" s="190" t="str">
        <f t="shared" si="1322"/>
        <v>AX$19</v>
      </c>
      <c r="AY1083" s="190" t="str">
        <f t="shared" ref="AY1083:CD1083" si="1323">AY$23</f>
        <v>AY$19</v>
      </c>
      <c r="AZ1083" s="190" t="str">
        <f t="shared" si="1323"/>
        <v>AZ$19</v>
      </c>
      <c r="BA1083" s="190" t="str">
        <f t="shared" si="1323"/>
        <v>BA$19</v>
      </c>
      <c r="BB1083" s="190" t="str">
        <f t="shared" si="1323"/>
        <v>BB$19</v>
      </c>
      <c r="BC1083" s="190" t="str">
        <f t="shared" si="1323"/>
        <v>BC$19</v>
      </c>
      <c r="BD1083" s="190" t="str">
        <f t="shared" si="1323"/>
        <v>BD$19</v>
      </c>
      <c r="BE1083" s="190" t="str">
        <f t="shared" si="1323"/>
        <v>BE$19</v>
      </c>
      <c r="BF1083" s="190" t="str">
        <f t="shared" si="1323"/>
        <v>BF$19</v>
      </c>
      <c r="BG1083" s="190" t="str">
        <f t="shared" si="1323"/>
        <v>BG$19</v>
      </c>
      <c r="BH1083" s="190" t="str">
        <f t="shared" si="1323"/>
        <v>BH$19</v>
      </c>
      <c r="BI1083" s="190" t="str">
        <f t="shared" si="1323"/>
        <v>BI$19</v>
      </c>
      <c r="BJ1083" s="190" t="str">
        <f t="shared" si="1323"/>
        <v>BJ$19</v>
      </c>
      <c r="BK1083" s="190" t="str">
        <f t="shared" si="1323"/>
        <v>BK$19</v>
      </c>
      <c r="BL1083" s="190" t="str">
        <f t="shared" si="1323"/>
        <v>BL$19</v>
      </c>
      <c r="BM1083" s="190" t="str">
        <f t="shared" si="1323"/>
        <v>BM$19</v>
      </c>
      <c r="BN1083" s="190" t="str">
        <f t="shared" si="1323"/>
        <v>BN$19</v>
      </c>
      <c r="BO1083" s="190" t="str">
        <f t="shared" si="1323"/>
        <v>BO$19</v>
      </c>
      <c r="BP1083" s="190" t="str">
        <f t="shared" si="1323"/>
        <v>BP$19</v>
      </c>
      <c r="BQ1083" s="190" t="str">
        <f t="shared" si="1323"/>
        <v>BQ$19</v>
      </c>
      <c r="BR1083" s="190" t="str">
        <f t="shared" si="1323"/>
        <v>BR$19</v>
      </c>
      <c r="BS1083" s="190" t="str">
        <f t="shared" si="1323"/>
        <v>BS$19</v>
      </c>
      <c r="BT1083" s="190" t="str">
        <f t="shared" si="1323"/>
        <v>BT$19</v>
      </c>
      <c r="BU1083" s="190" t="str">
        <f t="shared" si="1323"/>
        <v>BU$19</v>
      </c>
      <c r="BV1083" s="190" t="str">
        <f t="shared" si="1323"/>
        <v>BV$19</v>
      </c>
      <c r="BW1083" s="190" t="str">
        <f t="shared" si="1323"/>
        <v>BW$19</v>
      </c>
      <c r="BX1083" s="190" t="str">
        <f t="shared" si="1323"/>
        <v>BX$19</v>
      </c>
      <c r="BY1083" s="190" t="str">
        <f t="shared" si="1323"/>
        <v>BY$19</v>
      </c>
      <c r="BZ1083" s="190" t="str">
        <f t="shared" si="1323"/>
        <v>BZ$19</v>
      </c>
      <c r="CA1083" s="190" t="str">
        <f t="shared" si="1323"/>
        <v>CA$19</v>
      </c>
      <c r="CB1083" s="190" t="str">
        <f t="shared" si="1323"/>
        <v>CB$19</v>
      </c>
      <c r="CC1083" s="190" t="str">
        <f t="shared" si="1323"/>
        <v>CC$19</v>
      </c>
      <c r="CD1083" s="190" t="str">
        <f t="shared" si="1323"/>
        <v>CD$19</v>
      </c>
      <c r="CE1083" s="190" t="str">
        <f t="shared" ref="CE1083:CL1083" si="1324">CE$23</f>
        <v>CE$19</v>
      </c>
      <c r="CF1083" s="190" t="str">
        <f t="shared" si="1324"/>
        <v>CF$19</v>
      </c>
      <c r="CG1083" s="190" t="str">
        <f t="shared" si="1324"/>
        <v>CG$19</v>
      </c>
      <c r="CH1083" s="190" t="str">
        <f t="shared" si="1324"/>
        <v>CH$19</v>
      </c>
      <c r="CI1083" s="190" t="str">
        <f t="shared" si="1324"/>
        <v>CI$19</v>
      </c>
      <c r="CJ1083" s="190" t="str">
        <f t="shared" si="1324"/>
        <v>CJ$19</v>
      </c>
      <c r="CK1083" s="190" t="str">
        <f t="shared" si="1324"/>
        <v>CK$19</v>
      </c>
      <c r="CL1083" s="190" t="str">
        <f t="shared" si="1324"/>
        <v>CL$19</v>
      </c>
      <c r="CN1083" s="201"/>
      <c r="CO1083" s="190" t="str">
        <f t="shared" ref="CO1083:DL1083" si="1325">CO$23</f>
        <v>CO$19</v>
      </c>
      <c r="CP1083" s="190" t="str">
        <f t="shared" si="1325"/>
        <v>CP$19</v>
      </c>
      <c r="CQ1083" s="190" t="str">
        <f t="shared" si="1325"/>
        <v>CQ$19</v>
      </c>
      <c r="CR1083" s="190" t="str">
        <f t="shared" si="1325"/>
        <v>CR$19</v>
      </c>
      <c r="CS1083" s="190" t="str">
        <f t="shared" si="1325"/>
        <v>CS$19</v>
      </c>
      <c r="CT1083" s="190" t="str">
        <f t="shared" si="1325"/>
        <v>CT$19</v>
      </c>
      <c r="CU1083" s="190" t="str">
        <f t="shared" si="1325"/>
        <v>CU$19</v>
      </c>
      <c r="CV1083" s="190" t="str">
        <f t="shared" si="1325"/>
        <v>CV$19</v>
      </c>
      <c r="CW1083" s="190" t="str">
        <f t="shared" si="1325"/>
        <v>CW$19</v>
      </c>
      <c r="CX1083" s="190" t="str">
        <f t="shared" si="1325"/>
        <v>CX$19</v>
      </c>
      <c r="CY1083" s="190" t="str">
        <f t="shared" si="1325"/>
        <v>CY$19</v>
      </c>
      <c r="CZ1083" s="190" t="str">
        <f t="shared" si="1325"/>
        <v>CZ$19</v>
      </c>
      <c r="DA1083" s="190" t="str">
        <f t="shared" si="1325"/>
        <v>DA$19</v>
      </c>
      <c r="DB1083" s="190" t="str">
        <f t="shared" si="1325"/>
        <v>DB$19</v>
      </c>
      <c r="DC1083" s="190" t="str">
        <f t="shared" si="1325"/>
        <v>DC$19</v>
      </c>
      <c r="DD1083" s="190" t="str">
        <f t="shared" si="1325"/>
        <v>DD$19</v>
      </c>
      <c r="DE1083" s="190" t="str">
        <f t="shared" si="1325"/>
        <v>DE$19</v>
      </c>
      <c r="DF1083" s="190" t="str">
        <f t="shared" si="1325"/>
        <v>DF$19</v>
      </c>
      <c r="DG1083" s="190" t="str">
        <f t="shared" si="1325"/>
        <v>DG$19</v>
      </c>
      <c r="DH1083" s="190" t="str">
        <f t="shared" si="1325"/>
        <v>DH$19</v>
      </c>
      <c r="DI1083" s="190" t="str">
        <f t="shared" si="1325"/>
        <v>DI$19</v>
      </c>
      <c r="DJ1083" s="190" t="str">
        <f t="shared" si="1325"/>
        <v>DJ$19</v>
      </c>
      <c r="DK1083" s="190" t="str">
        <f t="shared" si="1325"/>
        <v>DK$19</v>
      </c>
      <c r="DL1083" s="190" t="str">
        <f t="shared" si="1325"/>
        <v>DL$19</v>
      </c>
    </row>
    <row r="1084" spans="1:116" x14ac:dyDescent="0.4">
      <c r="A1084" s="142" t="s">
        <v>218</v>
      </c>
      <c r="B1084" s="31" t="s">
        <v>81</v>
      </c>
      <c r="C1084" s="31"/>
      <c r="D1084" t="s">
        <v>496</v>
      </c>
      <c r="E1084" s="8" t="str">
        <f t="shared" ref="E1084:E1089" si="1326">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326"/>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326"/>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326"/>
        <v>1087 WCINV-SSV</v>
      </c>
      <c r="G1087" s="126" t="str">
        <f>"Inventory - "&amp;G1080</f>
        <v>Inventory - (Secondary label)</v>
      </c>
      <c r="H1087" s="27"/>
      <c r="I1087" s="78"/>
      <c r="J1087" s="78"/>
      <c r="K1087" s="33">
        <f t="shared" ref="K1087:P1087" ca="1" si="1327">SUMIF($4:$4,K$2,1087:1087)</f>
        <v>82.191780821917803</v>
      </c>
      <c r="L1087" s="33">
        <f t="shared" ca="1" si="1327"/>
        <v>82.191780821917803</v>
      </c>
      <c r="M1087" s="33">
        <f t="shared" ca="1" si="1327"/>
        <v>82.191780821917803</v>
      </c>
      <c r="N1087" s="33">
        <f t="shared" ca="1" si="1327"/>
        <v>82.191780821917803</v>
      </c>
      <c r="O1087" s="33">
        <f t="shared" ca="1" si="1327"/>
        <v>82.191780821917803</v>
      </c>
      <c r="P1087" s="33">
        <f t="shared" ca="1" si="1327"/>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100" si="1328">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328"/>
        <v>1089 WCINV-SSV</v>
      </c>
      <c r="G1089" s="126" t="str">
        <f>"Change in "&amp;G1087</f>
        <v>Change in Inventory - (Secondary label)</v>
      </c>
      <c r="K1089" s="33">
        <f t="shared" ref="K1089:P1089" ca="1" si="1329">SUMIF($3:$3,K$2,1089:1089)</f>
        <v>-82.191780821917803</v>
      </c>
      <c r="L1089" s="33">
        <f t="shared" ca="1" si="1329"/>
        <v>0</v>
      </c>
      <c r="M1089" s="33">
        <f t="shared" ca="1" si="1329"/>
        <v>0</v>
      </c>
      <c r="N1089" s="33">
        <f t="shared" ca="1" si="1329"/>
        <v>0</v>
      </c>
      <c r="O1089" s="33">
        <f t="shared" ca="1" si="1329"/>
        <v>0</v>
      </c>
      <c r="P1089" s="33">
        <f t="shared" ca="1" si="1329"/>
        <v>0</v>
      </c>
      <c r="R1089" s="33"/>
      <c r="S1089" s="33">
        <f t="shared" ref="S1089:AX1091" ca="1" si="1330">R1087-S1087</f>
        <v>-82.191780821917803</v>
      </c>
      <c r="T1089" s="33">
        <f t="shared" ca="1" si="1330"/>
        <v>0</v>
      </c>
      <c r="U1089" s="33">
        <f t="shared" ca="1" si="1330"/>
        <v>0</v>
      </c>
      <c r="V1089" s="33">
        <f t="shared" ca="1" si="1330"/>
        <v>0</v>
      </c>
      <c r="W1089" s="33">
        <f t="shared" ca="1" si="1330"/>
        <v>0</v>
      </c>
      <c r="X1089" s="33">
        <f t="shared" ca="1" si="1330"/>
        <v>0</v>
      </c>
      <c r="Y1089" s="33">
        <f t="shared" ca="1" si="1330"/>
        <v>0</v>
      </c>
      <c r="Z1089" s="33">
        <f t="shared" ca="1" si="1330"/>
        <v>0</v>
      </c>
      <c r="AA1089" s="33">
        <f t="shared" ca="1" si="1330"/>
        <v>0</v>
      </c>
      <c r="AB1089" s="33">
        <f t="shared" ca="1" si="1330"/>
        <v>0</v>
      </c>
      <c r="AC1089" s="33">
        <f t="shared" ca="1" si="1330"/>
        <v>0</v>
      </c>
      <c r="AD1089" s="33">
        <f t="shared" ca="1" si="1330"/>
        <v>0</v>
      </c>
      <c r="AE1089" s="33">
        <f t="shared" ca="1" si="1330"/>
        <v>0</v>
      </c>
      <c r="AF1089" s="33">
        <f t="shared" ca="1" si="1330"/>
        <v>0</v>
      </c>
      <c r="AG1089" s="33">
        <f t="shared" ca="1" si="1330"/>
        <v>0</v>
      </c>
      <c r="AH1089" s="33">
        <f t="shared" ca="1" si="1330"/>
        <v>0</v>
      </c>
      <c r="AI1089" s="33">
        <f t="shared" ca="1" si="1330"/>
        <v>0</v>
      </c>
      <c r="AJ1089" s="33">
        <f t="shared" ca="1" si="1330"/>
        <v>0</v>
      </c>
      <c r="AK1089" s="33">
        <f t="shared" ca="1" si="1330"/>
        <v>0</v>
      </c>
      <c r="AL1089" s="33">
        <f t="shared" ca="1" si="1330"/>
        <v>0</v>
      </c>
      <c r="AM1089" s="33">
        <f t="shared" ca="1" si="1330"/>
        <v>0</v>
      </c>
      <c r="AN1089" s="33">
        <f t="shared" ca="1" si="1330"/>
        <v>0</v>
      </c>
      <c r="AO1089" s="33">
        <f t="shared" ca="1" si="1330"/>
        <v>0</v>
      </c>
      <c r="AP1089" s="33">
        <f t="shared" ca="1" si="1330"/>
        <v>0</v>
      </c>
      <c r="AQ1089" s="33">
        <f t="shared" ca="1" si="1330"/>
        <v>0</v>
      </c>
      <c r="AR1089" s="33">
        <f t="shared" ca="1" si="1330"/>
        <v>0</v>
      </c>
      <c r="AS1089" s="33">
        <f t="shared" ca="1" si="1330"/>
        <v>0</v>
      </c>
      <c r="AT1089" s="33">
        <f t="shared" ca="1" si="1330"/>
        <v>0</v>
      </c>
      <c r="AU1089" s="33">
        <f t="shared" ca="1" si="1330"/>
        <v>0</v>
      </c>
      <c r="AV1089" s="33">
        <f t="shared" ca="1" si="1330"/>
        <v>0</v>
      </c>
      <c r="AW1089" s="33">
        <f t="shared" ca="1" si="1330"/>
        <v>0</v>
      </c>
      <c r="AX1089" s="33">
        <f t="shared" ca="1" si="1330"/>
        <v>0</v>
      </c>
      <c r="AY1089" s="33">
        <f t="shared" ref="AY1089:CD1091" ca="1" si="1331">AX1087-AY1087</f>
        <v>0</v>
      </c>
      <c r="AZ1089" s="33">
        <f t="shared" ca="1" si="1331"/>
        <v>0</v>
      </c>
      <c r="BA1089" s="33">
        <f t="shared" ca="1" si="1331"/>
        <v>0</v>
      </c>
      <c r="BB1089" s="33">
        <f t="shared" ca="1" si="1331"/>
        <v>0</v>
      </c>
      <c r="BC1089" s="33">
        <f t="shared" ca="1" si="1331"/>
        <v>0</v>
      </c>
      <c r="BD1089" s="33">
        <f t="shared" ca="1" si="1331"/>
        <v>0</v>
      </c>
      <c r="BE1089" s="33">
        <f t="shared" ca="1" si="1331"/>
        <v>0</v>
      </c>
      <c r="BF1089" s="33">
        <f t="shared" ca="1" si="1331"/>
        <v>0</v>
      </c>
      <c r="BG1089" s="33">
        <f t="shared" ca="1" si="1331"/>
        <v>0</v>
      </c>
      <c r="BH1089" s="33">
        <f t="shared" ca="1" si="1331"/>
        <v>0</v>
      </c>
      <c r="BI1089" s="33">
        <f t="shared" ca="1" si="1331"/>
        <v>0</v>
      </c>
      <c r="BJ1089" s="33">
        <f t="shared" ca="1" si="1331"/>
        <v>0</v>
      </c>
      <c r="BK1089" s="33">
        <f t="shared" ca="1" si="1331"/>
        <v>0</v>
      </c>
      <c r="BL1089" s="33">
        <f t="shared" ca="1" si="1331"/>
        <v>0</v>
      </c>
      <c r="BM1089" s="33">
        <f t="shared" ca="1" si="1331"/>
        <v>0</v>
      </c>
      <c r="BN1089" s="33">
        <f t="shared" ca="1" si="1331"/>
        <v>0</v>
      </c>
      <c r="BO1089" s="33">
        <f t="shared" ca="1" si="1331"/>
        <v>0</v>
      </c>
      <c r="BP1089" s="33">
        <f t="shared" ca="1" si="1331"/>
        <v>0</v>
      </c>
      <c r="BQ1089" s="33">
        <f t="shared" ca="1" si="1331"/>
        <v>0</v>
      </c>
      <c r="BR1089" s="33">
        <f t="shared" ca="1" si="1331"/>
        <v>0</v>
      </c>
      <c r="BS1089" s="33">
        <f t="shared" ca="1" si="1331"/>
        <v>0</v>
      </c>
      <c r="BT1089" s="33">
        <f t="shared" ca="1" si="1331"/>
        <v>0</v>
      </c>
      <c r="BU1089" s="33">
        <f t="shared" ca="1" si="1331"/>
        <v>0</v>
      </c>
      <c r="BV1089" s="33">
        <f t="shared" ca="1" si="1331"/>
        <v>0</v>
      </c>
      <c r="BW1089" s="33">
        <f t="shared" ca="1" si="1331"/>
        <v>0</v>
      </c>
      <c r="BX1089" s="33">
        <f t="shared" ca="1" si="1331"/>
        <v>0</v>
      </c>
      <c r="BY1089" s="33">
        <f t="shared" ca="1" si="1331"/>
        <v>0</v>
      </c>
      <c r="BZ1089" s="33">
        <f t="shared" ca="1" si="1331"/>
        <v>0</v>
      </c>
      <c r="CA1089" s="33">
        <f t="shared" ca="1" si="1331"/>
        <v>0</v>
      </c>
      <c r="CB1089" s="33">
        <f t="shared" ca="1" si="1331"/>
        <v>0</v>
      </c>
      <c r="CC1089" s="33">
        <f t="shared" ca="1" si="1331"/>
        <v>0</v>
      </c>
      <c r="CD1089" s="33">
        <f t="shared" ca="1" si="1331"/>
        <v>0</v>
      </c>
      <c r="CE1089" s="33">
        <f t="shared" ref="CE1089:CL1091" ca="1" si="1332">CD1087-CE1087</f>
        <v>0</v>
      </c>
      <c r="CF1089" s="33">
        <f t="shared" ca="1" si="1332"/>
        <v>0</v>
      </c>
      <c r="CG1089" s="33">
        <f t="shared" ca="1" si="1332"/>
        <v>0</v>
      </c>
      <c r="CH1089" s="33">
        <f t="shared" ca="1" si="1332"/>
        <v>0</v>
      </c>
      <c r="CI1089" s="33">
        <f t="shared" ca="1" si="1332"/>
        <v>0</v>
      </c>
      <c r="CJ1089" s="33">
        <f t="shared" ca="1" si="1332"/>
        <v>0</v>
      </c>
      <c r="CK1089" s="33">
        <f t="shared" ca="1" si="1332"/>
        <v>0</v>
      </c>
      <c r="CL1089" s="33">
        <f t="shared" ca="1" si="1332"/>
        <v>0</v>
      </c>
      <c r="CO1089" s="33" t="e">
        <f t="shared" ref="CO1089:DL1091" ca="1" si="1333">CN1087-CO1087</f>
        <v>#N/A</v>
      </c>
      <c r="CP1089" s="33" t="e">
        <f t="shared" ca="1" si="1333"/>
        <v>#N/A</v>
      </c>
      <c r="CQ1089" s="33" t="e">
        <f t="shared" ca="1" si="1333"/>
        <v>#N/A</v>
      </c>
      <c r="CR1089" s="33" t="e">
        <f t="shared" ca="1" si="1333"/>
        <v>#N/A</v>
      </c>
      <c r="CS1089" s="33" t="e">
        <f t="shared" ca="1" si="1333"/>
        <v>#N/A</v>
      </c>
      <c r="CT1089" s="33" t="e">
        <f t="shared" ca="1" si="1333"/>
        <v>#N/A</v>
      </c>
      <c r="CU1089" s="33" t="e">
        <f t="shared" ca="1" si="1333"/>
        <v>#N/A</v>
      </c>
      <c r="CV1089" s="33" t="e">
        <f t="shared" ca="1" si="1333"/>
        <v>#N/A</v>
      </c>
      <c r="CW1089" s="33" t="e">
        <f t="shared" ca="1" si="1333"/>
        <v>#N/A</v>
      </c>
      <c r="CX1089" s="33" t="e">
        <f t="shared" ca="1" si="1333"/>
        <v>#N/A</v>
      </c>
      <c r="CY1089" s="33" t="e">
        <f t="shared" ca="1" si="1333"/>
        <v>#N/A</v>
      </c>
      <c r="CZ1089" s="33" t="e">
        <f t="shared" ca="1" si="1333"/>
        <v>#N/A</v>
      </c>
      <c r="DA1089" s="33" t="e">
        <f t="shared" ca="1" si="1333"/>
        <v>#N/A</v>
      </c>
      <c r="DB1089" s="33" t="e">
        <f t="shared" ca="1" si="1333"/>
        <v>#N/A</v>
      </c>
      <c r="DC1089" s="33" t="e">
        <f t="shared" ca="1" si="1333"/>
        <v>#N/A</v>
      </c>
      <c r="DD1089" s="33" t="e">
        <f t="shared" ca="1" si="1333"/>
        <v>#N/A</v>
      </c>
      <c r="DE1089" s="33" t="e">
        <f t="shared" ca="1" si="1333"/>
        <v>#N/A</v>
      </c>
      <c r="DF1089" s="33" t="e">
        <f t="shared" ca="1" si="1333"/>
        <v>#N/A</v>
      </c>
      <c r="DG1089" s="33" t="e">
        <f t="shared" ca="1" si="1333"/>
        <v>#N/A</v>
      </c>
      <c r="DH1089" s="33" t="e">
        <f t="shared" ca="1" si="1333"/>
        <v>#N/A</v>
      </c>
      <c r="DI1089" s="33" t="e">
        <f t="shared" ca="1" si="1333"/>
        <v>#N/A</v>
      </c>
      <c r="DJ1089" s="33" t="e">
        <f t="shared" ca="1" si="1333"/>
        <v>#N/A</v>
      </c>
      <c r="DK1089" s="33" t="e">
        <f t="shared" ca="1" si="1333"/>
        <v>#N/A</v>
      </c>
      <c r="DL1089" s="33" t="e">
        <f t="shared" ca="1" si="1333"/>
        <v>#N/A</v>
      </c>
    </row>
    <row r="1090" spans="1:116" x14ac:dyDescent="0.4">
      <c r="B1090" t="s">
        <v>244</v>
      </c>
      <c r="D1090" t="s">
        <v>496</v>
      </c>
      <c r="E1090" s="8" t="str">
        <f t="shared" ref="E1090:E1092" si="1334">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328"/>
        <v>1093 WCINV-SSV</v>
      </c>
      <c r="G1093" s="8" t="str">
        <f>G1078</f>
        <v>Primary revenue driver</v>
      </c>
      <c r="K1093" s="53"/>
      <c r="L1093" s="53"/>
      <c r="M1093" s="53"/>
      <c r="N1093" s="53"/>
      <c r="O1093" s="53"/>
      <c r="P1093" s="53"/>
      <c r="R1093" s="24"/>
      <c r="S1093" s="215" t="str">
        <f t="shared" ref="S1093:AX1095" si="1335">S1078</f>
        <v>S$16</v>
      </c>
      <c r="T1093" s="215" t="str">
        <f t="shared" si="1335"/>
        <v>T$16</v>
      </c>
      <c r="U1093" s="215" t="str">
        <f t="shared" si="1335"/>
        <v>U$16</v>
      </c>
      <c r="V1093" s="215" t="str">
        <f t="shared" si="1335"/>
        <v>V$16</v>
      </c>
      <c r="W1093" s="215" t="str">
        <f t="shared" si="1335"/>
        <v>W$16</v>
      </c>
      <c r="X1093" s="215" t="str">
        <f t="shared" si="1335"/>
        <v>X$16</v>
      </c>
      <c r="Y1093" s="215" t="str">
        <f t="shared" si="1335"/>
        <v>Y$16</v>
      </c>
      <c r="Z1093" s="215" t="str">
        <f t="shared" si="1335"/>
        <v>Z$16</v>
      </c>
      <c r="AA1093" s="215" t="str">
        <f t="shared" si="1335"/>
        <v>AA$16</v>
      </c>
      <c r="AB1093" s="215" t="str">
        <f t="shared" si="1335"/>
        <v>AB$16</v>
      </c>
      <c r="AC1093" s="215" t="str">
        <f t="shared" si="1335"/>
        <v>AC$16</v>
      </c>
      <c r="AD1093" s="215" t="str">
        <f t="shared" si="1335"/>
        <v>AD$16</v>
      </c>
      <c r="AE1093" s="215" t="str">
        <f t="shared" si="1335"/>
        <v>AE$16</v>
      </c>
      <c r="AF1093" s="215" t="str">
        <f t="shared" si="1335"/>
        <v>AF$16</v>
      </c>
      <c r="AG1093" s="215" t="str">
        <f t="shared" si="1335"/>
        <v>AG$16</v>
      </c>
      <c r="AH1093" s="215" t="str">
        <f t="shared" si="1335"/>
        <v>AH$16</v>
      </c>
      <c r="AI1093" s="215" t="str">
        <f t="shared" si="1335"/>
        <v>AI$16</v>
      </c>
      <c r="AJ1093" s="215" t="str">
        <f t="shared" si="1335"/>
        <v>AJ$16</v>
      </c>
      <c r="AK1093" s="215" t="str">
        <f t="shared" si="1335"/>
        <v>AK$16</v>
      </c>
      <c r="AL1093" s="215" t="str">
        <f t="shared" si="1335"/>
        <v>AL$16</v>
      </c>
      <c r="AM1093" s="215" t="str">
        <f t="shared" si="1335"/>
        <v>AM$16</v>
      </c>
      <c r="AN1093" s="215" t="str">
        <f t="shared" si="1335"/>
        <v>AN$16</v>
      </c>
      <c r="AO1093" s="215" t="str">
        <f t="shared" si="1335"/>
        <v>AO$16</v>
      </c>
      <c r="AP1093" s="215" t="str">
        <f t="shared" si="1335"/>
        <v>AP$16</v>
      </c>
      <c r="AQ1093" s="215" t="str">
        <f t="shared" si="1335"/>
        <v>AQ$16</v>
      </c>
      <c r="AR1093" s="215" t="str">
        <f t="shared" si="1335"/>
        <v>AR$16</v>
      </c>
      <c r="AS1093" s="215" t="str">
        <f t="shared" si="1335"/>
        <v>AS$16</v>
      </c>
      <c r="AT1093" s="215" t="str">
        <f t="shared" si="1335"/>
        <v>AT$16</v>
      </c>
      <c r="AU1093" s="215" t="str">
        <f t="shared" si="1335"/>
        <v>AU$16</v>
      </c>
      <c r="AV1093" s="215" t="str">
        <f t="shared" si="1335"/>
        <v>AV$16</v>
      </c>
      <c r="AW1093" s="215" t="str">
        <f t="shared" si="1335"/>
        <v>AW$16</v>
      </c>
      <c r="AX1093" s="215" t="str">
        <f t="shared" si="1335"/>
        <v>AX$16</v>
      </c>
      <c r="AY1093" s="215" t="str">
        <f t="shared" ref="AY1093:CD1095" si="1336">AY1078</f>
        <v>AY$16</v>
      </c>
      <c r="AZ1093" s="215" t="str">
        <f t="shared" si="1336"/>
        <v>AZ$16</v>
      </c>
      <c r="BA1093" s="215" t="str">
        <f t="shared" si="1336"/>
        <v>BA$16</v>
      </c>
      <c r="BB1093" s="215" t="str">
        <f t="shared" si="1336"/>
        <v>BB$16</v>
      </c>
      <c r="BC1093" s="215" t="str">
        <f t="shared" si="1336"/>
        <v>BC$16</v>
      </c>
      <c r="BD1093" s="215" t="str">
        <f t="shared" si="1336"/>
        <v>BD$16</v>
      </c>
      <c r="BE1093" s="215" t="str">
        <f t="shared" si="1336"/>
        <v>BE$16</v>
      </c>
      <c r="BF1093" s="215" t="str">
        <f t="shared" si="1336"/>
        <v>BF$16</v>
      </c>
      <c r="BG1093" s="215" t="str">
        <f t="shared" si="1336"/>
        <v>BG$16</v>
      </c>
      <c r="BH1093" s="215" t="str">
        <f t="shared" si="1336"/>
        <v>BH$16</v>
      </c>
      <c r="BI1093" s="215" t="str">
        <f t="shared" si="1336"/>
        <v>BI$16</v>
      </c>
      <c r="BJ1093" s="215" t="str">
        <f t="shared" si="1336"/>
        <v>BJ$16</v>
      </c>
      <c r="BK1093" s="215" t="str">
        <f t="shared" si="1336"/>
        <v>BK$16</v>
      </c>
      <c r="BL1093" s="215" t="str">
        <f t="shared" si="1336"/>
        <v>BL$16</v>
      </c>
      <c r="BM1093" s="215" t="str">
        <f t="shared" si="1336"/>
        <v>BM$16</v>
      </c>
      <c r="BN1093" s="215" t="str">
        <f t="shared" si="1336"/>
        <v>BN$16</v>
      </c>
      <c r="BO1093" s="215" t="str">
        <f t="shared" si="1336"/>
        <v>BO$16</v>
      </c>
      <c r="BP1093" s="215" t="str">
        <f t="shared" si="1336"/>
        <v>BP$16</v>
      </c>
      <c r="BQ1093" s="215" t="str">
        <f t="shared" si="1336"/>
        <v>BQ$16</v>
      </c>
      <c r="BR1093" s="215" t="str">
        <f t="shared" si="1336"/>
        <v>BR$16</v>
      </c>
      <c r="BS1093" s="215" t="str">
        <f t="shared" si="1336"/>
        <v>BS$16</v>
      </c>
      <c r="BT1093" s="215" t="str">
        <f t="shared" si="1336"/>
        <v>BT$16</v>
      </c>
      <c r="BU1093" s="215" t="str">
        <f t="shared" si="1336"/>
        <v>BU$16</v>
      </c>
      <c r="BV1093" s="215" t="str">
        <f t="shared" si="1336"/>
        <v>BV$16</v>
      </c>
      <c r="BW1093" s="215" t="str">
        <f t="shared" si="1336"/>
        <v>BW$16</v>
      </c>
      <c r="BX1093" s="215" t="str">
        <f t="shared" si="1336"/>
        <v>BX$16</v>
      </c>
      <c r="BY1093" s="215" t="str">
        <f t="shared" si="1336"/>
        <v>BY$16</v>
      </c>
      <c r="BZ1093" s="215" t="str">
        <f t="shared" si="1336"/>
        <v>BZ$16</v>
      </c>
      <c r="CA1093" s="215" t="str">
        <f t="shared" si="1336"/>
        <v>CA$16</v>
      </c>
      <c r="CB1093" s="215" t="str">
        <f t="shared" si="1336"/>
        <v>CB$16</v>
      </c>
      <c r="CC1093" s="215" t="str">
        <f t="shared" si="1336"/>
        <v>CC$16</v>
      </c>
      <c r="CD1093" s="215" t="str">
        <f t="shared" si="1336"/>
        <v>CD$16</v>
      </c>
      <c r="CE1093" s="215" t="str">
        <f t="shared" ref="CE1093:CL1095" si="1337">CE1078</f>
        <v>CE$16</v>
      </c>
      <c r="CF1093" s="215" t="str">
        <f t="shared" si="1337"/>
        <v>CF$16</v>
      </c>
      <c r="CG1093" s="215" t="str">
        <f t="shared" si="1337"/>
        <v>CG$16</v>
      </c>
      <c r="CH1093" s="215" t="str">
        <f t="shared" si="1337"/>
        <v>CH$16</v>
      </c>
      <c r="CI1093" s="215" t="str">
        <f t="shared" si="1337"/>
        <v>CI$16</v>
      </c>
      <c r="CJ1093" s="215" t="str">
        <f t="shared" si="1337"/>
        <v>CJ$16</v>
      </c>
      <c r="CK1093" s="215" t="str">
        <f t="shared" si="1337"/>
        <v>CK$16</v>
      </c>
      <c r="CL1093" s="215" t="str">
        <f t="shared" si="1337"/>
        <v>CL$16</v>
      </c>
      <c r="CO1093" s="215" t="str">
        <f t="shared" ref="CO1093:DL1095" si="1338">CO1078</f>
        <v>CO$16</v>
      </c>
      <c r="CP1093" s="215" t="str">
        <f t="shared" si="1338"/>
        <v>CP$16</v>
      </c>
      <c r="CQ1093" s="215" t="str">
        <f t="shared" si="1338"/>
        <v>CQ$16</v>
      </c>
      <c r="CR1093" s="215" t="str">
        <f t="shared" si="1338"/>
        <v>CR$16</v>
      </c>
      <c r="CS1093" s="215" t="str">
        <f t="shared" si="1338"/>
        <v>CS$16</v>
      </c>
      <c r="CT1093" s="215" t="str">
        <f t="shared" si="1338"/>
        <v>CT$16</v>
      </c>
      <c r="CU1093" s="215" t="str">
        <f t="shared" si="1338"/>
        <v>CU$16</v>
      </c>
      <c r="CV1093" s="215" t="str">
        <f t="shared" si="1338"/>
        <v>CV$16</v>
      </c>
      <c r="CW1093" s="215" t="str">
        <f t="shared" si="1338"/>
        <v>CW$16</v>
      </c>
      <c r="CX1093" s="215" t="str">
        <f t="shared" si="1338"/>
        <v>CX$16</v>
      </c>
      <c r="CY1093" s="215" t="str">
        <f t="shared" si="1338"/>
        <v>CY$16</v>
      </c>
      <c r="CZ1093" s="215" t="str">
        <f t="shared" si="1338"/>
        <v>CZ$16</v>
      </c>
      <c r="DA1093" s="215" t="str">
        <f t="shared" si="1338"/>
        <v>DA$16</v>
      </c>
      <c r="DB1093" s="215" t="str">
        <f t="shared" si="1338"/>
        <v>DB$16</v>
      </c>
      <c r="DC1093" s="215" t="str">
        <f t="shared" si="1338"/>
        <v>DC$16</v>
      </c>
      <c r="DD1093" s="215" t="str">
        <f t="shared" si="1338"/>
        <v>DD$16</v>
      </c>
      <c r="DE1093" s="215" t="str">
        <f t="shared" si="1338"/>
        <v>DE$16</v>
      </c>
      <c r="DF1093" s="215" t="str">
        <f t="shared" si="1338"/>
        <v>DF$16</v>
      </c>
      <c r="DG1093" s="215" t="str">
        <f t="shared" si="1338"/>
        <v>DG$16</v>
      </c>
      <c r="DH1093" s="215" t="str">
        <f t="shared" si="1338"/>
        <v>DH$16</v>
      </c>
      <c r="DI1093" s="215" t="str">
        <f t="shared" si="1338"/>
        <v>DI$16</v>
      </c>
      <c r="DJ1093" s="215" t="str">
        <f t="shared" si="1338"/>
        <v>DJ$16</v>
      </c>
      <c r="DK1093" s="215" t="str">
        <f t="shared" si="1338"/>
        <v>DK$16</v>
      </c>
      <c r="DL1093" s="215" t="str">
        <f t="shared" si="1338"/>
        <v>DL$16</v>
      </c>
    </row>
    <row r="1094" spans="1:116" x14ac:dyDescent="0.4">
      <c r="B1094" t="s">
        <v>332</v>
      </c>
      <c r="D1094" t="s">
        <v>496</v>
      </c>
      <c r="E1094" s="8" t="str">
        <f t="shared" si="1328"/>
        <v>1094 WCINV-SSV</v>
      </c>
      <c r="G1094" s="8" t="str">
        <f>G1079</f>
        <v>Primary volume driver</v>
      </c>
      <c r="H1094" s="56"/>
      <c r="I1094" s="79"/>
      <c r="J1094" s="79"/>
      <c r="K1094" s="15"/>
      <c r="L1094" s="15"/>
      <c r="M1094" s="15"/>
      <c r="N1094" s="15"/>
      <c r="O1094" s="15"/>
      <c r="P1094" s="15"/>
      <c r="R1094" s="15"/>
      <c r="S1094" s="215" t="str">
        <f t="shared" ref="S1094:AX1096" si="1339">S1079</f>
        <v>S$17</v>
      </c>
      <c r="T1094" s="215" t="str">
        <f t="shared" si="1339"/>
        <v>T$17</v>
      </c>
      <c r="U1094" s="215" t="str">
        <f t="shared" si="1339"/>
        <v>U$17</v>
      </c>
      <c r="V1094" s="215" t="str">
        <f t="shared" si="1339"/>
        <v>V$17</v>
      </c>
      <c r="W1094" s="215" t="str">
        <f t="shared" si="1339"/>
        <v>W$17</v>
      </c>
      <c r="X1094" s="215" t="str">
        <f t="shared" si="1339"/>
        <v>X$17</v>
      </c>
      <c r="Y1094" s="215" t="str">
        <f t="shared" si="1339"/>
        <v>Y$17</v>
      </c>
      <c r="Z1094" s="215" t="str">
        <f t="shared" si="1339"/>
        <v>Z$17</v>
      </c>
      <c r="AA1094" s="215" t="str">
        <f t="shared" si="1339"/>
        <v>AA$17</v>
      </c>
      <c r="AB1094" s="215" t="str">
        <f t="shared" si="1339"/>
        <v>AB$17</v>
      </c>
      <c r="AC1094" s="215" t="str">
        <f t="shared" si="1339"/>
        <v>AC$17</v>
      </c>
      <c r="AD1094" s="215" t="str">
        <f t="shared" si="1339"/>
        <v>AD$17</v>
      </c>
      <c r="AE1094" s="215" t="str">
        <f t="shared" si="1339"/>
        <v>AE$17</v>
      </c>
      <c r="AF1094" s="215" t="str">
        <f t="shared" si="1339"/>
        <v>AF$17</v>
      </c>
      <c r="AG1094" s="215" t="str">
        <f t="shared" si="1339"/>
        <v>AG$17</v>
      </c>
      <c r="AH1094" s="215" t="str">
        <f t="shared" si="1339"/>
        <v>AH$17</v>
      </c>
      <c r="AI1094" s="215" t="str">
        <f t="shared" si="1339"/>
        <v>AI$17</v>
      </c>
      <c r="AJ1094" s="215" t="str">
        <f t="shared" si="1339"/>
        <v>AJ$17</v>
      </c>
      <c r="AK1094" s="215" t="str">
        <f t="shared" si="1339"/>
        <v>AK$17</v>
      </c>
      <c r="AL1094" s="215" t="str">
        <f t="shared" si="1339"/>
        <v>AL$17</v>
      </c>
      <c r="AM1094" s="215" t="str">
        <f t="shared" si="1339"/>
        <v>AM$17</v>
      </c>
      <c r="AN1094" s="215" t="str">
        <f t="shared" si="1339"/>
        <v>AN$17</v>
      </c>
      <c r="AO1094" s="215" t="str">
        <f t="shared" si="1339"/>
        <v>AO$17</v>
      </c>
      <c r="AP1094" s="215" t="str">
        <f t="shared" si="1339"/>
        <v>AP$17</v>
      </c>
      <c r="AQ1094" s="215" t="str">
        <f t="shared" si="1339"/>
        <v>AQ$17</v>
      </c>
      <c r="AR1094" s="215" t="str">
        <f t="shared" si="1339"/>
        <v>AR$17</v>
      </c>
      <c r="AS1094" s="215" t="str">
        <f t="shared" si="1339"/>
        <v>AS$17</v>
      </c>
      <c r="AT1094" s="215" t="str">
        <f t="shared" si="1339"/>
        <v>AT$17</v>
      </c>
      <c r="AU1094" s="215" t="str">
        <f t="shared" si="1339"/>
        <v>AU$17</v>
      </c>
      <c r="AV1094" s="215" t="str">
        <f t="shared" si="1339"/>
        <v>AV$17</v>
      </c>
      <c r="AW1094" s="215" t="str">
        <f t="shared" si="1339"/>
        <v>AW$17</v>
      </c>
      <c r="AX1094" s="215" t="str">
        <f t="shared" si="1339"/>
        <v>AX$17</v>
      </c>
      <c r="AY1094" s="215" t="str">
        <f t="shared" ref="AY1094:CD1096" si="1340">AY1079</f>
        <v>AY$17</v>
      </c>
      <c r="AZ1094" s="215" t="str">
        <f t="shared" si="1340"/>
        <v>AZ$17</v>
      </c>
      <c r="BA1094" s="215" t="str">
        <f t="shared" si="1340"/>
        <v>BA$17</v>
      </c>
      <c r="BB1094" s="215" t="str">
        <f t="shared" si="1340"/>
        <v>BB$17</v>
      </c>
      <c r="BC1094" s="215" t="str">
        <f t="shared" si="1340"/>
        <v>BC$17</v>
      </c>
      <c r="BD1094" s="215" t="str">
        <f t="shared" si="1340"/>
        <v>BD$17</v>
      </c>
      <c r="BE1094" s="215" t="str">
        <f t="shared" si="1340"/>
        <v>BE$17</v>
      </c>
      <c r="BF1094" s="215" t="str">
        <f t="shared" si="1340"/>
        <v>BF$17</v>
      </c>
      <c r="BG1094" s="215" t="str">
        <f t="shared" si="1340"/>
        <v>BG$17</v>
      </c>
      <c r="BH1094" s="215" t="str">
        <f t="shared" si="1340"/>
        <v>BH$17</v>
      </c>
      <c r="BI1094" s="215" t="str">
        <f t="shared" si="1340"/>
        <v>BI$17</v>
      </c>
      <c r="BJ1094" s="215" t="str">
        <f t="shared" si="1340"/>
        <v>BJ$17</v>
      </c>
      <c r="BK1094" s="215" t="str">
        <f t="shared" si="1340"/>
        <v>BK$17</v>
      </c>
      <c r="BL1094" s="215" t="str">
        <f t="shared" si="1340"/>
        <v>BL$17</v>
      </c>
      <c r="BM1094" s="215" t="str">
        <f t="shared" si="1340"/>
        <v>BM$17</v>
      </c>
      <c r="BN1094" s="215" t="str">
        <f t="shared" si="1340"/>
        <v>BN$17</v>
      </c>
      <c r="BO1094" s="215" t="str">
        <f t="shared" si="1340"/>
        <v>BO$17</v>
      </c>
      <c r="BP1094" s="215" t="str">
        <f t="shared" si="1340"/>
        <v>BP$17</v>
      </c>
      <c r="BQ1094" s="215" t="str">
        <f t="shared" si="1340"/>
        <v>BQ$17</v>
      </c>
      <c r="BR1094" s="215" t="str">
        <f t="shared" si="1340"/>
        <v>BR$17</v>
      </c>
      <c r="BS1094" s="215" t="str">
        <f t="shared" si="1340"/>
        <v>BS$17</v>
      </c>
      <c r="BT1094" s="215" t="str">
        <f t="shared" si="1340"/>
        <v>BT$17</v>
      </c>
      <c r="BU1094" s="215" t="str">
        <f t="shared" si="1340"/>
        <v>BU$17</v>
      </c>
      <c r="BV1094" s="215" t="str">
        <f t="shared" si="1340"/>
        <v>BV$17</v>
      </c>
      <c r="BW1094" s="215" t="str">
        <f t="shared" si="1340"/>
        <v>BW$17</v>
      </c>
      <c r="BX1094" s="215" t="str">
        <f t="shared" si="1340"/>
        <v>BX$17</v>
      </c>
      <c r="BY1094" s="215" t="str">
        <f t="shared" si="1340"/>
        <v>BY$17</v>
      </c>
      <c r="BZ1094" s="215" t="str">
        <f t="shared" si="1340"/>
        <v>BZ$17</v>
      </c>
      <c r="CA1094" s="215" t="str">
        <f t="shared" si="1340"/>
        <v>CA$17</v>
      </c>
      <c r="CB1094" s="215" t="str">
        <f t="shared" si="1340"/>
        <v>CB$17</v>
      </c>
      <c r="CC1094" s="215" t="str">
        <f t="shared" si="1340"/>
        <v>CC$17</v>
      </c>
      <c r="CD1094" s="215" t="str">
        <f t="shared" si="1340"/>
        <v>CD$17</v>
      </c>
      <c r="CE1094" s="215" t="str">
        <f t="shared" ref="CE1094:CL1096" si="1341">CE1079</f>
        <v>CE$17</v>
      </c>
      <c r="CF1094" s="215" t="str">
        <f t="shared" si="1341"/>
        <v>CF$17</v>
      </c>
      <c r="CG1094" s="215" t="str">
        <f t="shared" si="1341"/>
        <v>CG$17</v>
      </c>
      <c r="CH1094" s="215" t="str">
        <f t="shared" si="1341"/>
        <v>CH$17</v>
      </c>
      <c r="CI1094" s="215" t="str">
        <f t="shared" si="1341"/>
        <v>CI$17</v>
      </c>
      <c r="CJ1094" s="215" t="str">
        <f t="shared" si="1341"/>
        <v>CJ$17</v>
      </c>
      <c r="CK1094" s="215" t="str">
        <f t="shared" si="1341"/>
        <v>CK$17</v>
      </c>
      <c r="CL1094" s="215" t="str">
        <f t="shared" si="1341"/>
        <v>CL$17</v>
      </c>
      <c r="CN1094" s="79"/>
      <c r="CO1094" s="215" t="str">
        <f t="shared" ref="CO1094:DL1096" si="1342">CO1079</f>
        <v>CO$17</v>
      </c>
      <c r="CP1094" s="215" t="str">
        <f t="shared" si="1342"/>
        <v>CP$17</v>
      </c>
      <c r="CQ1094" s="215" t="str">
        <f t="shared" si="1342"/>
        <v>CQ$17</v>
      </c>
      <c r="CR1094" s="215" t="str">
        <f t="shared" si="1342"/>
        <v>CR$17</v>
      </c>
      <c r="CS1094" s="215" t="str">
        <f t="shared" si="1342"/>
        <v>CS$17</v>
      </c>
      <c r="CT1094" s="215" t="str">
        <f t="shared" si="1342"/>
        <v>CT$17</v>
      </c>
      <c r="CU1094" s="215" t="str">
        <f t="shared" si="1342"/>
        <v>CU$17</v>
      </c>
      <c r="CV1094" s="215" t="str">
        <f t="shared" si="1342"/>
        <v>CV$17</v>
      </c>
      <c r="CW1094" s="215" t="str">
        <f t="shared" si="1342"/>
        <v>CW$17</v>
      </c>
      <c r="CX1094" s="215" t="str">
        <f t="shared" si="1342"/>
        <v>CX$17</v>
      </c>
      <c r="CY1094" s="215" t="str">
        <f t="shared" si="1342"/>
        <v>CY$17</v>
      </c>
      <c r="CZ1094" s="215" t="str">
        <f t="shared" si="1342"/>
        <v>CZ$17</v>
      </c>
      <c r="DA1094" s="215" t="str">
        <f t="shared" si="1342"/>
        <v>DA$17</v>
      </c>
      <c r="DB1094" s="215" t="str">
        <f t="shared" si="1342"/>
        <v>DB$17</v>
      </c>
      <c r="DC1094" s="215" t="str">
        <f t="shared" si="1342"/>
        <v>DC$17</v>
      </c>
      <c r="DD1094" s="215" t="str">
        <f t="shared" si="1342"/>
        <v>DD$17</v>
      </c>
      <c r="DE1094" s="215" t="str">
        <f t="shared" si="1342"/>
        <v>DE$17</v>
      </c>
      <c r="DF1094" s="215" t="str">
        <f t="shared" si="1342"/>
        <v>DF$17</v>
      </c>
      <c r="DG1094" s="215" t="str">
        <f t="shared" si="1342"/>
        <v>DG$17</v>
      </c>
      <c r="DH1094" s="215" t="str">
        <f t="shared" si="1342"/>
        <v>DH$17</v>
      </c>
      <c r="DI1094" s="215" t="str">
        <f t="shared" si="1342"/>
        <v>DI$17</v>
      </c>
      <c r="DJ1094" s="215" t="str">
        <f t="shared" si="1342"/>
        <v>DJ$17</v>
      </c>
      <c r="DK1094" s="215" t="str">
        <f t="shared" si="1342"/>
        <v>DK$17</v>
      </c>
      <c r="DL1094" s="215" t="str">
        <f t="shared" si="1342"/>
        <v>DL$17</v>
      </c>
    </row>
    <row r="1095" spans="1:116" x14ac:dyDescent="0.4">
      <c r="B1095" t="s">
        <v>332</v>
      </c>
      <c r="D1095" t="s">
        <v>496</v>
      </c>
      <c r="E1095" s="8" t="str">
        <f t="shared" si="1328"/>
        <v>1095 WCINV-SSV</v>
      </c>
      <c r="G1095" s="89" t="str">
        <f>G1084</f>
        <v xml:space="preserve">COGS w/ inventory - volume driven: </v>
      </c>
      <c r="H1095" s="12"/>
      <c r="I1095" s="60"/>
      <c r="J1095" s="60"/>
      <c r="K1095" s="15"/>
      <c r="L1095" s="15"/>
      <c r="M1095" s="15"/>
      <c r="N1095" s="15"/>
      <c r="O1095" s="15"/>
      <c r="P1095" s="15"/>
      <c r="R1095" s="15"/>
      <c r="S1095" s="215">
        <f t="shared" ref="S1095:AX1097" si="1343">S1080</f>
        <v>0</v>
      </c>
      <c r="T1095" s="215">
        <f t="shared" si="1343"/>
        <v>0</v>
      </c>
      <c r="U1095" s="215">
        <f t="shared" si="1343"/>
        <v>0</v>
      </c>
      <c r="V1095" s="215">
        <f t="shared" si="1343"/>
        <v>0</v>
      </c>
      <c r="W1095" s="215">
        <f t="shared" si="1343"/>
        <v>0</v>
      </c>
      <c r="X1095" s="215">
        <f t="shared" si="1343"/>
        <v>0</v>
      </c>
      <c r="Y1095" s="215">
        <f t="shared" si="1343"/>
        <v>0</v>
      </c>
      <c r="Z1095" s="215">
        <f t="shared" si="1343"/>
        <v>0</v>
      </c>
      <c r="AA1095" s="215">
        <f t="shared" si="1343"/>
        <v>0</v>
      </c>
      <c r="AB1095" s="215">
        <f t="shared" si="1343"/>
        <v>0</v>
      </c>
      <c r="AC1095" s="215">
        <f t="shared" si="1343"/>
        <v>0</v>
      </c>
      <c r="AD1095" s="215">
        <f t="shared" si="1343"/>
        <v>0</v>
      </c>
      <c r="AE1095" s="215">
        <f t="shared" si="1343"/>
        <v>0</v>
      </c>
      <c r="AF1095" s="215">
        <f t="shared" si="1343"/>
        <v>0</v>
      </c>
      <c r="AG1095" s="215">
        <f t="shared" si="1343"/>
        <v>0</v>
      </c>
      <c r="AH1095" s="215">
        <f t="shared" si="1343"/>
        <v>0</v>
      </c>
      <c r="AI1095" s="215">
        <f t="shared" si="1343"/>
        <v>0</v>
      </c>
      <c r="AJ1095" s="215">
        <f t="shared" si="1343"/>
        <v>0</v>
      </c>
      <c r="AK1095" s="215">
        <f t="shared" si="1343"/>
        <v>0</v>
      </c>
      <c r="AL1095" s="215">
        <f t="shared" si="1343"/>
        <v>0</v>
      </c>
      <c r="AM1095" s="215">
        <f t="shared" si="1343"/>
        <v>0</v>
      </c>
      <c r="AN1095" s="215">
        <f t="shared" si="1343"/>
        <v>0</v>
      </c>
      <c r="AO1095" s="215">
        <f t="shared" si="1343"/>
        <v>0</v>
      </c>
      <c r="AP1095" s="215">
        <f t="shared" si="1343"/>
        <v>0</v>
      </c>
      <c r="AQ1095" s="215">
        <f t="shared" si="1343"/>
        <v>0</v>
      </c>
      <c r="AR1095" s="215">
        <f t="shared" si="1343"/>
        <v>0</v>
      </c>
      <c r="AS1095" s="215">
        <f t="shared" si="1343"/>
        <v>0</v>
      </c>
      <c r="AT1095" s="215">
        <f t="shared" si="1343"/>
        <v>0</v>
      </c>
      <c r="AU1095" s="215">
        <f t="shared" si="1343"/>
        <v>0</v>
      </c>
      <c r="AV1095" s="215">
        <f t="shared" si="1343"/>
        <v>0</v>
      </c>
      <c r="AW1095" s="215">
        <f t="shared" si="1343"/>
        <v>0</v>
      </c>
      <c r="AX1095" s="215">
        <f t="shared" si="1343"/>
        <v>0</v>
      </c>
      <c r="AY1095" s="215">
        <f t="shared" ref="AY1095:CD1097" si="1344">AY1080</f>
        <v>0</v>
      </c>
      <c r="AZ1095" s="215">
        <f t="shared" si="1344"/>
        <v>0</v>
      </c>
      <c r="BA1095" s="215">
        <f t="shared" si="1344"/>
        <v>0</v>
      </c>
      <c r="BB1095" s="215">
        <f t="shared" si="1344"/>
        <v>0</v>
      </c>
      <c r="BC1095" s="215">
        <f t="shared" si="1344"/>
        <v>0</v>
      </c>
      <c r="BD1095" s="215">
        <f t="shared" si="1344"/>
        <v>0</v>
      </c>
      <c r="BE1095" s="215">
        <f t="shared" si="1344"/>
        <v>0</v>
      </c>
      <c r="BF1095" s="215">
        <f t="shared" si="1344"/>
        <v>0</v>
      </c>
      <c r="BG1095" s="215">
        <f t="shared" si="1344"/>
        <v>0</v>
      </c>
      <c r="BH1095" s="215">
        <f t="shared" si="1344"/>
        <v>0</v>
      </c>
      <c r="BI1095" s="215">
        <f t="shared" si="1344"/>
        <v>0</v>
      </c>
      <c r="BJ1095" s="215">
        <f t="shared" si="1344"/>
        <v>0</v>
      </c>
      <c r="BK1095" s="215">
        <f t="shared" si="1344"/>
        <v>0</v>
      </c>
      <c r="BL1095" s="215">
        <f t="shared" si="1344"/>
        <v>0</v>
      </c>
      <c r="BM1095" s="215">
        <f t="shared" si="1344"/>
        <v>0</v>
      </c>
      <c r="BN1095" s="215">
        <f t="shared" si="1344"/>
        <v>0</v>
      </c>
      <c r="BO1095" s="215">
        <f t="shared" si="1344"/>
        <v>0</v>
      </c>
      <c r="BP1095" s="215">
        <f t="shared" si="1344"/>
        <v>0</v>
      </c>
      <c r="BQ1095" s="215">
        <f t="shared" si="1344"/>
        <v>0</v>
      </c>
      <c r="BR1095" s="215">
        <f t="shared" si="1344"/>
        <v>0</v>
      </c>
      <c r="BS1095" s="215">
        <f t="shared" si="1344"/>
        <v>0</v>
      </c>
      <c r="BT1095" s="215">
        <f t="shared" si="1344"/>
        <v>0</v>
      </c>
      <c r="BU1095" s="215">
        <f t="shared" si="1344"/>
        <v>0</v>
      </c>
      <c r="BV1095" s="215">
        <f t="shared" si="1344"/>
        <v>0</v>
      </c>
      <c r="BW1095" s="215">
        <f t="shared" si="1344"/>
        <v>0</v>
      </c>
      <c r="BX1095" s="215">
        <f t="shared" si="1344"/>
        <v>0</v>
      </c>
      <c r="BY1095" s="215">
        <f t="shared" si="1344"/>
        <v>0</v>
      </c>
      <c r="BZ1095" s="215">
        <f t="shared" si="1344"/>
        <v>0</v>
      </c>
      <c r="CA1095" s="215">
        <f t="shared" si="1344"/>
        <v>0</v>
      </c>
      <c r="CB1095" s="215">
        <f t="shared" si="1344"/>
        <v>0</v>
      </c>
      <c r="CC1095" s="215">
        <f t="shared" si="1344"/>
        <v>0</v>
      </c>
      <c r="CD1095" s="215">
        <f t="shared" si="1344"/>
        <v>0</v>
      </c>
      <c r="CE1095" s="215">
        <f t="shared" ref="CE1095:CL1097" si="1345">CE1080</f>
        <v>0</v>
      </c>
      <c r="CF1095" s="215">
        <f t="shared" si="1345"/>
        <v>0</v>
      </c>
      <c r="CG1095" s="215">
        <f t="shared" si="1345"/>
        <v>0</v>
      </c>
      <c r="CH1095" s="215">
        <f t="shared" si="1345"/>
        <v>0</v>
      </c>
      <c r="CI1095" s="215">
        <f t="shared" si="1345"/>
        <v>0</v>
      </c>
      <c r="CJ1095" s="215">
        <f t="shared" si="1345"/>
        <v>0</v>
      </c>
      <c r="CK1095" s="215">
        <f t="shared" si="1345"/>
        <v>0</v>
      </c>
      <c r="CL1095" s="215">
        <f t="shared" si="1345"/>
        <v>0</v>
      </c>
      <c r="CN1095" s="60"/>
      <c r="CO1095" s="215">
        <f t="shared" ref="CO1095:DL1097" si="1346">CO1080</f>
        <v>0</v>
      </c>
      <c r="CP1095" s="215">
        <f t="shared" si="1346"/>
        <v>0</v>
      </c>
      <c r="CQ1095" s="215">
        <f t="shared" si="1346"/>
        <v>0</v>
      </c>
      <c r="CR1095" s="215">
        <f t="shared" si="1346"/>
        <v>0</v>
      </c>
      <c r="CS1095" s="215">
        <f t="shared" si="1346"/>
        <v>0</v>
      </c>
      <c r="CT1095" s="215">
        <f t="shared" si="1346"/>
        <v>0</v>
      </c>
      <c r="CU1095" s="215">
        <f t="shared" si="1346"/>
        <v>0</v>
      </c>
      <c r="CV1095" s="215">
        <f t="shared" si="1346"/>
        <v>0</v>
      </c>
      <c r="CW1095" s="215">
        <f t="shared" si="1346"/>
        <v>0</v>
      </c>
      <c r="CX1095" s="215">
        <f t="shared" si="1346"/>
        <v>0</v>
      </c>
      <c r="CY1095" s="215">
        <f t="shared" si="1346"/>
        <v>0</v>
      </c>
      <c r="CZ1095" s="215">
        <f t="shared" si="1346"/>
        <v>0</v>
      </c>
      <c r="DA1095" s="215">
        <f t="shared" si="1346"/>
        <v>0</v>
      </c>
      <c r="DB1095" s="215">
        <f t="shared" si="1346"/>
        <v>0</v>
      </c>
      <c r="DC1095" s="215">
        <f t="shared" si="1346"/>
        <v>0</v>
      </c>
      <c r="DD1095" s="215">
        <f t="shared" si="1346"/>
        <v>0</v>
      </c>
      <c r="DE1095" s="215">
        <f t="shared" si="1346"/>
        <v>0</v>
      </c>
      <c r="DF1095" s="215">
        <f t="shared" si="1346"/>
        <v>0</v>
      </c>
      <c r="DG1095" s="215">
        <f t="shared" si="1346"/>
        <v>0</v>
      </c>
      <c r="DH1095" s="215">
        <f t="shared" si="1346"/>
        <v>0</v>
      </c>
      <c r="DI1095" s="215">
        <f t="shared" si="1346"/>
        <v>0</v>
      </c>
      <c r="DJ1095" s="215">
        <f t="shared" si="1346"/>
        <v>0</v>
      </c>
      <c r="DK1095" s="215">
        <f t="shared" si="1346"/>
        <v>0</v>
      </c>
      <c r="DL1095" s="215">
        <f t="shared" si="1346"/>
        <v>0</v>
      </c>
    </row>
    <row r="1096" spans="1:116" x14ac:dyDescent="0.4">
      <c r="B1096" t="s">
        <v>332</v>
      </c>
      <c r="D1096" t="s">
        <v>496</v>
      </c>
      <c r="E1096" s="8" t="str">
        <f t="shared" ref="E1096:E1098" si="1347">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328"/>
        <v>1097 WCINV-SSV</v>
      </c>
      <c r="G1097" s="89" t="str">
        <f>G1082</f>
        <v>Secondary revenue driver</v>
      </c>
      <c r="H1097" s="12"/>
      <c r="I1097" s="60"/>
      <c r="J1097" s="60"/>
      <c r="K1097" s="15"/>
      <c r="L1097" s="15"/>
      <c r="M1097" s="15"/>
      <c r="N1097" s="15"/>
      <c r="O1097" s="15"/>
      <c r="P1097" s="15"/>
      <c r="R1097" s="15"/>
      <c r="S1097" s="4" t="str">
        <f t="shared" ref="S1097:AX1099" si="1348">ADDRESS(ROW(S1087),COLUMN(S1087),2)</f>
        <v>S$1087</v>
      </c>
      <c r="T1097" s="4" t="str">
        <f t="shared" si="1348"/>
        <v>T$1087</v>
      </c>
      <c r="U1097" s="4" t="str">
        <f t="shared" si="1348"/>
        <v>U$1087</v>
      </c>
      <c r="V1097" s="4" t="str">
        <f t="shared" si="1348"/>
        <v>V$1087</v>
      </c>
      <c r="W1097" s="4" t="str">
        <f t="shared" si="1348"/>
        <v>W$1087</v>
      </c>
      <c r="X1097" s="4" t="str">
        <f t="shared" si="1348"/>
        <v>X$1087</v>
      </c>
      <c r="Y1097" s="4" t="str">
        <f t="shared" si="1348"/>
        <v>Y$1087</v>
      </c>
      <c r="Z1097" s="4" t="str">
        <f t="shared" si="1348"/>
        <v>Z$1087</v>
      </c>
      <c r="AA1097" s="4" t="str">
        <f t="shared" si="1348"/>
        <v>AA$1087</v>
      </c>
      <c r="AB1097" s="4" t="str">
        <f t="shared" si="1348"/>
        <v>AB$1087</v>
      </c>
      <c r="AC1097" s="4" t="str">
        <f t="shared" si="1348"/>
        <v>AC$1087</v>
      </c>
      <c r="AD1097" s="4" t="str">
        <f t="shared" si="1348"/>
        <v>AD$1087</v>
      </c>
      <c r="AE1097" s="4" t="str">
        <f t="shared" si="1348"/>
        <v>AE$1087</v>
      </c>
      <c r="AF1097" s="4" t="str">
        <f t="shared" si="1348"/>
        <v>AF$1087</v>
      </c>
      <c r="AG1097" s="4" t="str">
        <f t="shared" si="1348"/>
        <v>AG$1087</v>
      </c>
      <c r="AH1097" s="4" t="str">
        <f t="shared" si="1348"/>
        <v>AH$1087</v>
      </c>
      <c r="AI1097" s="4" t="str">
        <f t="shared" si="1348"/>
        <v>AI$1087</v>
      </c>
      <c r="AJ1097" s="4" t="str">
        <f t="shared" si="1348"/>
        <v>AJ$1087</v>
      </c>
      <c r="AK1097" s="4" t="str">
        <f t="shared" si="1348"/>
        <v>AK$1087</v>
      </c>
      <c r="AL1097" s="4" t="str">
        <f t="shared" si="1348"/>
        <v>AL$1087</v>
      </c>
      <c r="AM1097" s="4" t="str">
        <f t="shared" si="1348"/>
        <v>AM$1087</v>
      </c>
      <c r="AN1097" s="4" t="str">
        <f t="shared" si="1348"/>
        <v>AN$1087</v>
      </c>
      <c r="AO1097" s="4" t="str">
        <f t="shared" si="1348"/>
        <v>AO$1087</v>
      </c>
      <c r="AP1097" s="4" t="str">
        <f t="shared" si="1348"/>
        <v>AP$1087</v>
      </c>
      <c r="AQ1097" s="4" t="str">
        <f t="shared" si="1348"/>
        <v>AQ$1087</v>
      </c>
      <c r="AR1097" s="4" t="str">
        <f t="shared" si="1348"/>
        <v>AR$1087</v>
      </c>
      <c r="AS1097" s="4" t="str">
        <f t="shared" si="1348"/>
        <v>AS$1087</v>
      </c>
      <c r="AT1097" s="4" t="str">
        <f t="shared" si="1348"/>
        <v>AT$1087</v>
      </c>
      <c r="AU1097" s="4" t="str">
        <f t="shared" si="1348"/>
        <v>AU$1087</v>
      </c>
      <c r="AV1097" s="4" t="str">
        <f t="shared" si="1348"/>
        <v>AV$1087</v>
      </c>
      <c r="AW1097" s="4" t="str">
        <f t="shared" si="1348"/>
        <v>AW$1087</v>
      </c>
      <c r="AX1097" s="4" t="str">
        <f t="shared" si="1348"/>
        <v>AX$1087</v>
      </c>
      <c r="AY1097" s="4" t="str">
        <f t="shared" ref="AY1097:CD1099" si="1349">ADDRESS(ROW(AY1087),COLUMN(AY1087),2)</f>
        <v>AY$1087</v>
      </c>
      <c r="AZ1097" s="4" t="str">
        <f t="shared" si="1349"/>
        <v>AZ$1087</v>
      </c>
      <c r="BA1097" s="4" t="str">
        <f t="shared" si="1349"/>
        <v>BA$1087</v>
      </c>
      <c r="BB1097" s="4" t="str">
        <f t="shared" si="1349"/>
        <v>BB$1087</v>
      </c>
      <c r="BC1097" s="4" t="str">
        <f t="shared" si="1349"/>
        <v>BC$1087</v>
      </c>
      <c r="BD1097" s="4" t="str">
        <f t="shared" si="1349"/>
        <v>BD$1087</v>
      </c>
      <c r="BE1097" s="4" t="str">
        <f t="shared" si="1349"/>
        <v>BE$1087</v>
      </c>
      <c r="BF1097" s="4" t="str">
        <f t="shared" si="1349"/>
        <v>BF$1087</v>
      </c>
      <c r="BG1097" s="4" t="str">
        <f t="shared" si="1349"/>
        <v>BG$1087</v>
      </c>
      <c r="BH1097" s="4" t="str">
        <f t="shared" si="1349"/>
        <v>BH$1087</v>
      </c>
      <c r="BI1097" s="4" t="str">
        <f t="shared" si="1349"/>
        <v>BI$1087</v>
      </c>
      <c r="BJ1097" s="4" t="str">
        <f t="shared" si="1349"/>
        <v>BJ$1087</v>
      </c>
      <c r="BK1097" s="4" t="str">
        <f t="shared" si="1349"/>
        <v>BK$1087</v>
      </c>
      <c r="BL1097" s="4" t="str">
        <f t="shared" si="1349"/>
        <v>BL$1087</v>
      </c>
      <c r="BM1097" s="4" t="str">
        <f t="shared" si="1349"/>
        <v>BM$1087</v>
      </c>
      <c r="BN1097" s="4" t="str">
        <f t="shared" si="1349"/>
        <v>BN$1087</v>
      </c>
      <c r="BO1097" s="4" t="str">
        <f t="shared" si="1349"/>
        <v>BO$1087</v>
      </c>
      <c r="BP1097" s="4" t="str">
        <f t="shared" si="1349"/>
        <v>BP$1087</v>
      </c>
      <c r="BQ1097" s="4" t="str">
        <f t="shared" si="1349"/>
        <v>BQ$1087</v>
      </c>
      <c r="BR1097" s="4" t="str">
        <f t="shared" si="1349"/>
        <v>BR$1087</v>
      </c>
      <c r="BS1097" s="4" t="str">
        <f t="shared" si="1349"/>
        <v>BS$1087</v>
      </c>
      <c r="BT1097" s="4" t="str">
        <f t="shared" si="1349"/>
        <v>BT$1087</v>
      </c>
      <c r="BU1097" s="4" t="str">
        <f t="shared" si="1349"/>
        <v>BU$1087</v>
      </c>
      <c r="BV1097" s="4" t="str">
        <f t="shared" si="1349"/>
        <v>BV$1087</v>
      </c>
      <c r="BW1097" s="4" t="str">
        <f t="shared" si="1349"/>
        <v>BW$1087</v>
      </c>
      <c r="BX1097" s="4" t="str">
        <f t="shared" si="1349"/>
        <v>BX$1087</v>
      </c>
      <c r="BY1097" s="4" t="str">
        <f t="shared" si="1349"/>
        <v>BY$1087</v>
      </c>
      <c r="BZ1097" s="4" t="str">
        <f t="shared" si="1349"/>
        <v>BZ$1087</v>
      </c>
      <c r="CA1097" s="4" t="str">
        <f t="shared" si="1349"/>
        <v>CA$1087</v>
      </c>
      <c r="CB1097" s="4" t="str">
        <f t="shared" si="1349"/>
        <v>CB$1087</v>
      </c>
      <c r="CC1097" s="4" t="str">
        <f t="shared" si="1349"/>
        <v>CC$1087</v>
      </c>
      <c r="CD1097" s="4" t="str">
        <f t="shared" si="1349"/>
        <v>CD$1087</v>
      </c>
      <c r="CE1097" s="4" t="str">
        <f t="shared" ref="CE1097:CL1099" si="1350">ADDRESS(ROW(CE1087),COLUMN(CE1087),2)</f>
        <v>CE$1087</v>
      </c>
      <c r="CF1097" s="4" t="str">
        <f t="shared" si="1350"/>
        <v>CF$1087</v>
      </c>
      <c r="CG1097" s="4" t="str">
        <f t="shared" si="1350"/>
        <v>CG$1087</v>
      </c>
      <c r="CH1097" s="4" t="str">
        <f t="shared" si="1350"/>
        <v>CH$1087</v>
      </c>
      <c r="CI1097" s="4" t="str">
        <f t="shared" si="1350"/>
        <v>CI$1087</v>
      </c>
      <c r="CJ1097" s="4" t="str">
        <f t="shared" si="1350"/>
        <v>CJ$1087</v>
      </c>
      <c r="CK1097" s="4" t="str">
        <f t="shared" si="1350"/>
        <v>CK$1087</v>
      </c>
      <c r="CL1097" s="4" t="str">
        <f t="shared" si="1350"/>
        <v>CL$1087</v>
      </c>
      <c r="CN1097" s="60"/>
      <c r="CO1097" s="4" t="str">
        <f t="shared" ref="CO1097:DL1099" si="1351">ADDRESS(ROW(CO1087),COLUMN(CO1087),2)</f>
        <v>CO$1087</v>
      </c>
      <c r="CP1097" s="4" t="str">
        <f t="shared" si="1351"/>
        <v>CP$1087</v>
      </c>
      <c r="CQ1097" s="4" t="str">
        <f t="shared" si="1351"/>
        <v>CQ$1087</v>
      </c>
      <c r="CR1097" s="4" t="str">
        <f t="shared" si="1351"/>
        <v>CR$1087</v>
      </c>
      <c r="CS1097" s="4" t="str">
        <f t="shared" si="1351"/>
        <v>CS$1087</v>
      </c>
      <c r="CT1097" s="4" t="str">
        <f t="shared" si="1351"/>
        <v>CT$1087</v>
      </c>
      <c r="CU1097" s="4" t="str">
        <f t="shared" si="1351"/>
        <v>CU$1087</v>
      </c>
      <c r="CV1097" s="4" t="str">
        <f t="shared" si="1351"/>
        <v>CV$1087</v>
      </c>
      <c r="CW1097" s="4" t="str">
        <f t="shared" si="1351"/>
        <v>CW$1087</v>
      </c>
      <c r="CX1097" s="4" t="str">
        <f t="shared" si="1351"/>
        <v>CX$1087</v>
      </c>
      <c r="CY1097" s="4" t="str">
        <f t="shared" si="1351"/>
        <v>CY$1087</v>
      </c>
      <c r="CZ1097" s="4" t="str">
        <f t="shared" si="1351"/>
        <v>CZ$1087</v>
      </c>
      <c r="DA1097" s="4" t="str">
        <f t="shared" si="1351"/>
        <v>DA$1087</v>
      </c>
      <c r="DB1097" s="4" t="str">
        <f t="shared" si="1351"/>
        <v>DB$1087</v>
      </c>
      <c r="DC1097" s="4" t="str">
        <f t="shared" si="1351"/>
        <v>DC$1087</v>
      </c>
      <c r="DD1097" s="4" t="str">
        <f t="shared" si="1351"/>
        <v>DD$1087</v>
      </c>
      <c r="DE1097" s="4" t="str">
        <f t="shared" si="1351"/>
        <v>DE$1087</v>
      </c>
      <c r="DF1097" s="4" t="str">
        <f t="shared" si="1351"/>
        <v>DF$1087</v>
      </c>
      <c r="DG1097" s="4" t="str">
        <f t="shared" si="1351"/>
        <v>DG$1087</v>
      </c>
      <c r="DH1097" s="4" t="str">
        <f t="shared" si="1351"/>
        <v>DH$1087</v>
      </c>
      <c r="DI1097" s="4" t="str">
        <f t="shared" si="1351"/>
        <v>DI$1087</v>
      </c>
      <c r="DJ1097" s="4" t="str">
        <f t="shared" si="1351"/>
        <v>DJ$1087</v>
      </c>
      <c r="DK1097" s="4" t="str">
        <f t="shared" si="1351"/>
        <v>DK$1087</v>
      </c>
      <c r="DL1097" s="4" t="str">
        <f t="shared" si="1351"/>
        <v>DL$1087</v>
      </c>
    </row>
    <row r="1098" spans="1:116" x14ac:dyDescent="0.4">
      <c r="B1098" t="s">
        <v>332</v>
      </c>
      <c r="D1098" t="s">
        <v>496</v>
      </c>
      <c r="E1098" s="8" t="str">
        <f t="shared" si="1328"/>
        <v>1098 WCINV-SSV</v>
      </c>
      <c r="G1098" s="8" t="str">
        <f>G1083</f>
        <v>Secondary volume driver</v>
      </c>
      <c r="H1098" s="12"/>
      <c r="I1098" s="60"/>
      <c r="J1098" s="60"/>
      <c r="K1098" s="15"/>
      <c r="L1098" s="15"/>
      <c r="M1098" s="15"/>
      <c r="N1098" s="15"/>
      <c r="O1098" s="15"/>
      <c r="P1098" s="15"/>
      <c r="R1098" s="15"/>
      <c r="S1098" s="215" t="str">
        <f t="shared" ref="S1098:AX1100" si="1352">S1083</f>
        <v>S$19</v>
      </c>
      <c r="T1098" s="215" t="str">
        <f t="shared" si="1352"/>
        <v>T$19</v>
      </c>
      <c r="U1098" s="215" t="str">
        <f t="shared" si="1352"/>
        <v>U$19</v>
      </c>
      <c r="V1098" s="215" t="str">
        <f t="shared" si="1352"/>
        <v>V$19</v>
      </c>
      <c r="W1098" s="215" t="str">
        <f t="shared" si="1352"/>
        <v>W$19</v>
      </c>
      <c r="X1098" s="215" t="str">
        <f t="shared" si="1352"/>
        <v>X$19</v>
      </c>
      <c r="Y1098" s="215" t="str">
        <f t="shared" si="1352"/>
        <v>Y$19</v>
      </c>
      <c r="Z1098" s="215" t="str">
        <f t="shared" si="1352"/>
        <v>Z$19</v>
      </c>
      <c r="AA1098" s="215" t="str">
        <f t="shared" si="1352"/>
        <v>AA$19</v>
      </c>
      <c r="AB1098" s="215" t="str">
        <f t="shared" si="1352"/>
        <v>AB$19</v>
      </c>
      <c r="AC1098" s="215" t="str">
        <f t="shared" si="1352"/>
        <v>AC$19</v>
      </c>
      <c r="AD1098" s="215" t="str">
        <f t="shared" si="1352"/>
        <v>AD$19</v>
      </c>
      <c r="AE1098" s="215" t="str">
        <f t="shared" si="1352"/>
        <v>AE$19</v>
      </c>
      <c r="AF1098" s="215" t="str">
        <f t="shared" si="1352"/>
        <v>AF$19</v>
      </c>
      <c r="AG1098" s="215" t="str">
        <f t="shared" si="1352"/>
        <v>AG$19</v>
      </c>
      <c r="AH1098" s="215" t="str">
        <f t="shared" si="1352"/>
        <v>AH$19</v>
      </c>
      <c r="AI1098" s="215" t="str">
        <f t="shared" si="1352"/>
        <v>AI$19</v>
      </c>
      <c r="AJ1098" s="215" t="str">
        <f t="shared" si="1352"/>
        <v>AJ$19</v>
      </c>
      <c r="AK1098" s="215" t="str">
        <f t="shared" si="1352"/>
        <v>AK$19</v>
      </c>
      <c r="AL1098" s="215" t="str">
        <f t="shared" si="1352"/>
        <v>AL$19</v>
      </c>
      <c r="AM1098" s="215" t="str">
        <f t="shared" si="1352"/>
        <v>AM$19</v>
      </c>
      <c r="AN1098" s="215" t="str">
        <f t="shared" si="1352"/>
        <v>AN$19</v>
      </c>
      <c r="AO1098" s="215" t="str">
        <f t="shared" si="1352"/>
        <v>AO$19</v>
      </c>
      <c r="AP1098" s="215" t="str">
        <f t="shared" si="1352"/>
        <v>AP$19</v>
      </c>
      <c r="AQ1098" s="215" t="str">
        <f t="shared" si="1352"/>
        <v>AQ$19</v>
      </c>
      <c r="AR1098" s="215" t="str">
        <f t="shared" si="1352"/>
        <v>AR$19</v>
      </c>
      <c r="AS1098" s="215" t="str">
        <f t="shared" si="1352"/>
        <v>AS$19</v>
      </c>
      <c r="AT1098" s="215" t="str">
        <f t="shared" si="1352"/>
        <v>AT$19</v>
      </c>
      <c r="AU1098" s="215" t="str">
        <f t="shared" si="1352"/>
        <v>AU$19</v>
      </c>
      <c r="AV1098" s="215" t="str">
        <f t="shared" si="1352"/>
        <v>AV$19</v>
      </c>
      <c r="AW1098" s="215" t="str">
        <f t="shared" si="1352"/>
        <v>AW$19</v>
      </c>
      <c r="AX1098" s="215" t="str">
        <f t="shared" si="1352"/>
        <v>AX$19</v>
      </c>
      <c r="AY1098" s="215" t="str">
        <f t="shared" ref="AY1098:CD1100" si="1353">AY1083</f>
        <v>AY$19</v>
      </c>
      <c r="AZ1098" s="215" t="str">
        <f t="shared" si="1353"/>
        <v>AZ$19</v>
      </c>
      <c r="BA1098" s="215" t="str">
        <f t="shared" si="1353"/>
        <v>BA$19</v>
      </c>
      <c r="BB1098" s="215" t="str">
        <f t="shared" si="1353"/>
        <v>BB$19</v>
      </c>
      <c r="BC1098" s="215" t="str">
        <f t="shared" si="1353"/>
        <v>BC$19</v>
      </c>
      <c r="BD1098" s="215" t="str">
        <f t="shared" si="1353"/>
        <v>BD$19</v>
      </c>
      <c r="BE1098" s="215" t="str">
        <f t="shared" si="1353"/>
        <v>BE$19</v>
      </c>
      <c r="BF1098" s="215" t="str">
        <f t="shared" si="1353"/>
        <v>BF$19</v>
      </c>
      <c r="BG1098" s="215" t="str">
        <f t="shared" si="1353"/>
        <v>BG$19</v>
      </c>
      <c r="BH1098" s="215" t="str">
        <f t="shared" si="1353"/>
        <v>BH$19</v>
      </c>
      <c r="BI1098" s="215" t="str">
        <f t="shared" si="1353"/>
        <v>BI$19</v>
      </c>
      <c r="BJ1098" s="215" t="str">
        <f t="shared" si="1353"/>
        <v>BJ$19</v>
      </c>
      <c r="BK1098" s="215" t="str">
        <f t="shared" si="1353"/>
        <v>BK$19</v>
      </c>
      <c r="BL1098" s="215" t="str">
        <f t="shared" si="1353"/>
        <v>BL$19</v>
      </c>
      <c r="BM1098" s="215" t="str">
        <f t="shared" si="1353"/>
        <v>BM$19</v>
      </c>
      <c r="BN1098" s="215" t="str">
        <f t="shared" si="1353"/>
        <v>BN$19</v>
      </c>
      <c r="BO1098" s="215" t="str">
        <f t="shared" si="1353"/>
        <v>BO$19</v>
      </c>
      <c r="BP1098" s="215" t="str">
        <f t="shared" si="1353"/>
        <v>BP$19</v>
      </c>
      <c r="BQ1098" s="215" t="str">
        <f t="shared" si="1353"/>
        <v>BQ$19</v>
      </c>
      <c r="BR1098" s="215" t="str">
        <f t="shared" si="1353"/>
        <v>BR$19</v>
      </c>
      <c r="BS1098" s="215" t="str">
        <f t="shared" si="1353"/>
        <v>BS$19</v>
      </c>
      <c r="BT1098" s="215" t="str">
        <f t="shared" si="1353"/>
        <v>BT$19</v>
      </c>
      <c r="BU1098" s="215" t="str">
        <f t="shared" si="1353"/>
        <v>BU$19</v>
      </c>
      <c r="BV1098" s="215" t="str">
        <f t="shared" si="1353"/>
        <v>BV$19</v>
      </c>
      <c r="BW1098" s="215" t="str">
        <f t="shared" si="1353"/>
        <v>BW$19</v>
      </c>
      <c r="BX1098" s="215" t="str">
        <f t="shared" si="1353"/>
        <v>BX$19</v>
      </c>
      <c r="BY1098" s="215" t="str">
        <f t="shared" si="1353"/>
        <v>BY$19</v>
      </c>
      <c r="BZ1098" s="215" t="str">
        <f t="shared" si="1353"/>
        <v>BZ$19</v>
      </c>
      <c r="CA1098" s="215" t="str">
        <f t="shared" si="1353"/>
        <v>CA$19</v>
      </c>
      <c r="CB1098" s="215" t="str">
        <f t="shared" si="1353"/>
        <v>CB$19</v>
      </c>
      <c r="CC1098" s="215" t="str">
        <f t="shared" si="1353"/>
        <v>CC$19</v>
      </c>
      <c r="CD1098" s="215" t="str">
        <f t="shared" si="1353"/>
        <v>CD$19</v>
      </c>
      <c r="CE1098" s="215" t="str">
        <f t="shared" ref="CE1098:CL1100" si="1354">CE1083</f>
        <v>CE$19</v>
      </c>
      <c r="CF1098" s="215" t="str">
        <f t="shared" si="1354"/>
        <v>CF$19</v>
      </c>
      <c r="CG1098" s="215" t="str">
        <f t="shared" si="1354"/>
        <v>CG$19</v>
      </c>
      <c r="CH1098" s="215" t="str">
        <f t="shared" si="1354"/>
        <v>CH$19</v>
      </c>
      <c r="CI1098" s="215" t="str">
        <f t="shared" si="1354"/>
        <v>CI$19</v>
      </c>
      <c r="CJ1098" s="215" t="str">
        <f t="shared" si="1354"/>
        <v>CJ$19</v>
      </c>
      <c r="CK1098" s="215" t="str">
        <f t="shared" si="1354"/>
        <v>CK$19</v>
      </c>
      <c r="CL1098" s="215" t="str">
        <f t="shared" si="1354"/>
        <v>CL$19</v>
      </c>
      <c r="CN1098" s="60"/>
      <c r="CO1098" s="215" t="str">
        <f t="shared" ref="CO1098:DL1100" si="1355">CO1083</f>
        <v>CO$19</v>
      </c>
      <c r="CP1098" s="215" t="str">
        <f t="shared" si="1355"/>
        <v>CP$19</v>
      </c>
      <c r="CQ1098" s="215" t="str">
        <f t="shared" si="1355"/>
        <v>CQ$19</v>
      </c>
      <c r="CR1098" s="215" t="str">
        <f t="shared" si="1355"/>
        <v>CR$19</v>
      </c>
      <c r="CS1098" s="215" t="str">
        <f t="shared" si="1355"/>
        <v>CS$19</v>
      </c>
      <c r="CT1098" s="215" t="str">
        <f t="shared" si="1355"/>
        <v>CT$19</v>
      </c>
      <c r="CU1098" s="215" t="str">
        <f t="shared" si="1355"/>
        <v>CU$19</v>
      </c>
      <c r="CV1098" s="215" t="str">
        <f t="shared" si="1355"/>
        <v>CV$19</v>
      </c>
      <c r="CW1098" s="215" t="str">
        <f t="shared" si="1355"/>
        <v>CW$19</v>
      </c>
      <c r="CX1098" s="215" t="str">
        <f t="shared" si="1355"/>
        <v>CX$19</v>
      </c>
      <c r="CY1098" s="215" t="str">
        <f t="shared" si="1355"/>
        <v>CY$19</v>
      </c>
      <c r="CZ1098" s="215" t="str">
        <f t="shared" si="1355"/>
        <v>CZ$19</v>
      </c>
      <c r="DA1098" s="215" t="str">
        <f t="shared" si="1355"/>
        <v>DA$19</v>
      </c>
      <c r="DB1098" s="215" t="str">
        <f t="shared" si="1355"/>
        <v>DB$19</v>
      </c>
      <c r="DC1098" s="215" t="str">
        <f t="shared" si="1355"/>
        <v>DC$19</v>
      </c>
      <c r="DD1098" s="215" t="str">
        <f t="shared" si="1355"/>
        <v>DD$19</v>
      </c>
      <c r="DE1098" s="215" t="str">
        <f t="shared" si="1355"/>
        <v>DE$19</v>
      </c>
      <c r="DF1098" s="215" t="str">
        <f t="shared" si="1355"/>
        <v>DF$19</v>
      </c>
      <c r="DG1098" s="215" t="str">
        <f t="shared" si="1355"/>
        <v>DG$19</v>
      </c>
      <c r="DH1098" s="215" t="str">
        <f t="shared" si="1355"/>
        <v>DH$19</v>
      </c>
      <c r="DI1098" s="215" t="str">
        <f t="shared" si="1355"/>
        <v>DI$19</v>
      </c>
      <c r="DJ1098" s="215" t="str">
        <f t="shared" si="1355"/>
        <v>DJ$19</v>
      </c>
      <c r="DK1098" s="215" t="str">
        <f t="shared" si="1355"/>
        <v>DK$19</v>
      </c>
      <c r="DL1098" s="215" t="str">
        <f t="shared" si="1355"/>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356">S$20</f>
        <v>S$16</v>
      </c>
      <c r="T1102" s="199" t="str">
        <f t="shared" si="1356"/>
        <v>T$16</v>
      </c>
      <c r="U1102" s="199" t="str">
        <f t="shared" si="1356"/>
        <v>U$16</v>
      </c>
      <c r="V1102" s="199" t="str">
        <f t="shared" si="1356"/>
        <v>V$16</v>
      </c>
      <c r="W1102" s="199" t="str">
        <f t="shared" si="1356"/>
        <v>W$16</v>
      </c>
      <c r="X1102" s="199" t="str">
        <f t="shared" si="1356"/>
        <v>X$16</v>
      </c>
      <c r="Y1102" s="199" t="str">
        <f t="shared" si="1356"/>
        <v>Y$16</v>
      </c>
      <c r="Z1102" s="199" t="str">
        <f t="shared" si="1356"/>
        <v>Z$16</v>
      </c>
      <c r="AA1102" s="199" t="str">
        <f t="shared" si="1356"/>
        <v>AA$16</v>
      </c>
      <c r="AB1102" s="199" t="str">
        <f t="shared" si="1356"/>
        <v>AB$16</v>
      </c>
      <c r="AC1102" s="199" t="str">
        <f t="shared" si="1356"/>
        <v>AC$16</v>
      </c>
      <c r="AD1102" s="199" t="str">
        <f t="shared" si="1356"/>
        <v>AD$16</v>
      </c>
      <c r="AE1102" s="199" t="str">
        <f t="shared" si="1356"/>
        <v>AE$16</v>
      </c>
      <c r="AF1102" s="199" t="str">
        <f t="shared" si="1356"/>
        <v>AF$16</v>
      </c>
      <c r="AG1102" s="199" t="str">
        <f t="shared" si="1356"/>
        <v>AG$16</v>
      </c>
      <c r="AH1102" s="199" t="str">
        <f t="shared" si="1356"/>
        <v>AH$16</v>
      </c>
      <c r="AI1102" s="199" t="str">
        <f t="shared" si="1356"/>
        <v>AI$16</v>
      </c>
      <c r="AJ1102" s="199" t="str">
        <f t="shared" si="1356"/>
        <v>AJ$16</v>
      </c>
      <c r="AK1102" s="199" t="str">
        <f t="shared" si="1356"/>
        <v>AK$16</v>
      </c>
      <c r="AL1102" s="199" t="str">
        <f t="shared" si="1356"/>
        <v>AL$16</v>
      </c>
      <c r="AM1102" s="199" t="str">
        <f t="shared" si="1356"/>
        <v>AM$16</v>
      </c>
      <c r="AN1102" s="199" t="str">
        <f t="shared" si="1356"/>
        <v>AN$16</v>
      </c>
      <c r="AO1102" s="199" t="str">
        <f t="shared" si="1356"/>
        <v>AO$16</v>
      </c>
      <c r="AP1102" s="199" t="str">
        <f t="shared" si="1356"/>
        <v>AP$16</v>
      </c>
      <c r="AQ1102" s="199" t="str">
        <f t="shared" si="1356"/>
        <v>AQ$16</v>
      </c>
      <c r="AR1102" s="199" t="str">
        <f t="shared" si="1356"/>
        <v>AR$16</v>
      </c>
      <c r="AS1102" s="199" t="str">
        <f t="shared" si="1356"/>
        <v>AS$16</v>
      </c>
      <c r="AT1102" s="199" t="str">
        <f t="shared" si="1356"/>
        <v>AT$16</v>
      </c>
      <c r="AU1102" s="199" t="str">
        <f t="shared" si="1356"/>
        <v>AU$16</v>
      </c>
      <c r="AV1102" s="199" t="str">
        <f t="shared" si="1356"/>
        <v>AV$16</v>
      </c>
      <c r="AW1102" s="199" t="str">
        <f t="shared" si="1356"/>
        <v>AW$16</v>
      </c>
      <c r="AX1102" s="199" t="str">
        <f t="shared" si="1356"/>
        <v>AX$16</v>
      </c>
      <c r="AY1102" s="199" t="str">
        <f t="shared" ref="AY1102:CD1102" si="1357">AY$20</f>
        <v>AY$16</v>
      </c>
      <c r="AZ1102" s="199" t="str">
        <f t="shared" si="1357"/>
        <v>AZ$16</v>
      </c>
      <c r="BA1102" s="199" t="str">
        <f t="shared" si="1357"/>
        <v>BA$16</v>
      </c>
      <c r="BB1102" s="199" t="str">
        <f t="shared" si="1357"/>
        <v>BB$16</v>
      </c>
      <c r="BC1102" s="199" t="str">
        <f t="shared" si="1357"/>
        <v>BC$16</v>
      </c>
      <c r="BD1102" s="199" t="str">
        <f t="shared" si="1357"/>
        <v>BD$16</v>
      </c>
      <c r="BE1102" s="199" t="str">
        <f t="shared" si="1357"/>
        <v>BE$16</v>
      </c>
      <c r="BF1102" s="199" t="str">
        <f t="shared" si="1357"/>
        <v>BF$16</v>
      </c>
      <c r="BG1102" s="199" t="str">
        <f t="shared" si="1357"/>
        <v>BG$16</v>
      </c>
      <c r="BH1102" s="199" t="str">
        <f t="shared" si="1357"/>
        <v>BH$16</v>
      </c>
      <c r="BI1102" s="199" t="str">
        <f t="shared" si="1357"/>
        <v>BI$16</v>
      </c>
      <c r="BJ1102" s="199" t="str">
        <f t="shared" si="1357"/>
        <v>BJ$16</v>
      </c>
      <c r="BK1102" s="199" t="str">
        <f t="shared" si="1357"/>
        <v>BK$16</v>
      </c>
      <c r="BL1102" s="199" t="str">
        <f t="shared" si="1357"/>
        <v>BL$16</v>
      </c>
      <c r="BM1102" s="199" t="str">
        <f t="shared" si="1357"/>
        <v>BM$16</v>
      </c>
      <c r="BN1102" s="199" t="str">
        <f t="shared" si="1357"/>
        <v>BN$16</v>
      </c>
      <c r="BO1102" s="199" t="str">
        <f t="shared" si="1357"/>
        <v>BO$16</v>
      </c>
      <c r="BP1102" s="199" t="str">
        <f t="shared" si="1357"/>
        <v>BP$16</v>
      </c>
      <c r="BQ1102" s="199" t="str">
        <f t="shared" si="1357"/>
        <v>BQ$16</v>
      </c>
      <c r="BR1102" s="199" t="str">
        <f t="shared" si="1357"/>
        <v>BR$16</v>
      </c>
      <c r="BS1102" s="199" t="str">
        <f t="shared" si="1357"/>
        <v>BS$16</v>
      </c>
      <c r="BT1102" s="199" t="str">
        <f t="shared" si="1357"/>
        <v>BT$16</v>
      </c>
      <c r="BU1102" s="199" t="str">
        <f t="shared" si="1357"/>
        <v>BU$16</v>
      </c>
      <c r="BV1102" s="199" t="str">
        <f t="shared" si="1357"/>
        <v>BV$16</v>
      </c>
      <c r="BW1102" s="199" t="str">
        <f t="shared" si="1357"/>
        <v>BW$16</v>
      </c>
      <c r="BX1102" s="199" t="str">
        <f t="shared" si="1357"/>
        <v>BX$16</v>
      </c>
      <c r="BY1102" s="199" t="str">
        <f t="shared" si="1357"/>
        <v>BY$16</v>
      </c>
      <c r="BZ1102" s="199" t="str">
        <f t="shared" si="1357"/>
        <v>BZ$16</v>
      </c>
      <c r="CA1102" s="199" t="str">
        <f t="shared" si="1357"/>
        <v>CA$16</v>
      </c>
      <c r="CB1102" s="199" t="str">
        <f t="shared" si="1357"/>
        <v>CB$16</v>
      </c>
      <c r="CC1102" s="199" t="str">
        <f t="shared" si="1357"/>
        <v>CC$16</v>
      </c>
      <c r="CD1102" s="199" t="str">
        <f t="shared" si="1357"/>
        <v>CD$16</v>
      </c>
      <c r="CE1102" s="199" t="str">
        <f t="shared" ref="CE1102:CL1102" si="1358">CE$20</f>
        <v>CE$16</v>
      </c>
      <c r="CF1102" s="199" t="str">
        <f t="shared" si="1358"/>
        <v>CF$16</v>
      </c>
      <c r="CG1102" s="199" t="str">
        <f t="shared" si="1358"/>
        <v>CG$16</v>
      </c>
      <c r="CH1102" s="199" t="str">
        <f t="shared" si="1358"/>
        <v>CH$16</v>
      </c>
      <c r="CI1102" s="199" t="str">
        <f t="shared" si="1358"/>
        <v>CI$16</v>
      </c>
      <c r="CJ1102" s="199" t="str">
        <f t="shared" si="1358"/>
        <v>CJ$16</v>
      </c>
      <c r="CK1102" s="199" t="str">
        <f t="shared" si="1358"/>
        <v>CK$16</v>
      </c>
      <c r="CL1102" s="199" t="str">
        <f t="shared" si="1358"/>
        <v>CL$16</v>
      </c>
      <c r="CN1102" s="176"/>
      <c r="CO1102" s="199" t="str">
        <f t="shared" ref="CO1102:DL1102" si="1359">CO$20</f>
        <v>CO$16</v>
      </c>
      <c r="CP1102" s="199" t="str">
        <f t="shared" si="1359"/>
        <v>CP$16</v>
      </c>
      <c r="CQ1102" s="199" t="str">
        <f t="shared" si="1359"/>
        <v>CQ$16</v>
      </c>
      <c r="CR1102" s="199" t="str">
        <f t="shared" si="1359"/>
        <v>CR$16</v>
      </c>
      <c r="CS1102" s="199" t="str">
        <f t="shared" si="1359"/>
        <v>CS$16</v>
      </c>
      <c r="CT1102" s="199" t="str">
        <f t="shared" si="1359"/>
        <v>CT$16</v>
      </c>
      <c r="CU1102" s="199" t="str">
        <f t="shared" si="1359"/>
        <v>CU$16</v>
      </c>
      <c r="CV1102" s="199" t="str">
        <f t="shared" si="1359"/>
        <v>CV$16</v>
      </c>
      <c r="CW1102" s="199" t="str">
        <f t="shared" si="1359"/>
        <v>CW$16</v>
      </c>
      <c r="CX1102" s="199" t="str">
        <f t="shared" si="1359"/>
        <v>CX$16</v>
      </c>
      <c r="CY1102" s="199" t="str">
        <f t="shared" si="1359"/>
        <v>CY$16</v>
      </c>
      <c r="CZ1102" s="199" t="str">
        <f t="shared" si="1359"/>
        <v>CZ$16</v>
      </c>
      <c r="DA1102" s="199" t="str">
        <f t="shared" si="1359"/>
        <v>DA$16</v>
      </c>
      <c r="DB1102" s="199" t="str">
        <f t="shared" si="1359"/>
        <v>DB$16</v>
      </c>
      <c r="DC1102" s="199" t="str">
        <f t="shared" si="1359"/>
        <v>DC$16</v>
      </c>
      <c r="DD1102" s="199" t="str">
        <f t="shared" si="1359"/>
        <v>DD$16</v>
      </c>
      <c r="DE1102" s="199" t="str">
        <f t="shared" si="1359"/>
        <v>DE$16</v>
      </c>
      <c r="DF1102" s="199" t="str">
        <f t="shared" si="1359"/>
        <v>DF$16</v>
      </c>
      <c r="DG1102" s="199" t="str">
        <f t="shared" si="1359"/>
        <v>DG$16</v>
      </c>
      <c r="DH1102" s="199" t="str">
        <f t="shared" si="1359"/>
        <v>DH$16</v>
      </c>
      <c r="DI1102" s="199" t="str">
        <f t="shared" si="1359"/>
        <v>DI$16</v>
      </c>
      <c r="DJ1102" s="199" t="str">
        <f t="shared" si="1359"/>
        <v>DJ$16</v>
      </c>
      <c r="DK1102" s="199" t="str">
        <f t="shared" si="1359"/>
        <v>DK$16</v>
      </c>
      <c r="DL1102" s="199" t="str">
        <f t="shared" si="1359"/>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360">S$21</f>
        <v>S$17</v>
      </c>
      <c r="T1103" s="199" t="str">
        <f t="shared" si="1360"/>
        <v>T$17</v>
      </c>
      <c r="U1103" s="199" t="str">
        <f t="shared" si="1360"/>
        <v>U$17</v>
      </c>
      <c r="V1103" s="199" t="str">
        <f t="shared" si="1360"/>
        <v>V$17</v>
      </c>
      <c r="W1103" s="199" t="str">
        <f t="shared" si="1360"/>
        <v>W$17</v>
      </c>
      <c r="X1103" s="199" t="str">
        <f t="shared" si="1360"/>
        <v>X$17</v>
      </c>
      <c r="Y1103" s="199" t="str">
        <f t="shared" si="1360"/>
        <v>Y$17</v>
      </c>
      <c r="Z1103" s="199" t="str">
        <f t="shared" si="1360"/>
        <v>Z$17</v>
      </c>
      <c r="AA1103" s="199" t="str">
        <f t="shared" si="1360"/>
        <v>AA$17</v>
      </c>
      <c r="AB1103" s="199" t="str">
        <f t="shared" si="1360"/>
        <v>AB$17</v>
      </c>
      <c r="AC1103" s="199" t="str">
        <f t="shared" si="1360"/>
        <v>AC$17</v>
      </c>
      <c r="AD1103" s="199" t="str">
        <f t="shared" si="1360"/>
        <v>AD$17</v>
      </c>
      <c r="AE1103" s="199" t="str">
        <f t="shared" si="1360"/>
        <v>AE$17</v>
      </c>
      <c r="AF1103" s="199" t="str">
        <f t="shared" si="1360"/>
        <v>AF$17</v>
      </c>
      <c r="AG1103" s="199" t="str">
        <f t="shared" si="1360"/>
        <v>AG$17</v>
      </c>
      <c r="AH1103" s="199" t="str">
        <f t="shared" si="1360"/>
        <v>AH$17</v>
      </c>
      <c r="AI1103" s="199" t="str">
        <f t="shared" si="1360"/>
        <v>AI$17</v>
      </c>
      <c r="AJ1103" s="199" t="str">
        <f t="shared" si="1360"/>
        <v>AJ$17</v>
      </c>
      <c r="AK1103" s="199" t="str">
        <f t="shared" si="1360"/>
        <v>AK$17</v>
      </c>
      <c r="AL1103" s="199" t="str">
        <f t="shared" si="1360"/>
        <v>AL$17</v>
      </c>
      <c r="AM1103" s="199" t="str">
        <f t="shared" si="1360"/>
        <v>AM$17</v>
      </c>
      <c r="AN1103" s="199" t="str">
        <f t="shared" si="1360"/>
        <v>AN$17</v>
      </c>
      <c r="AO1103" s="199" t="str">
        <f t="shared" si="1360"/>
        <v>AO$17</v>
      </c>
      <c r="AP1103" s="199" t="str">
        <f t="shared" si="1360"/>
        <v>AP$17</v>
      </c>
      <c r="AQ1103" s="199" t="str">
        <f t="shared" si="1360"/>
        <v>AQ$17</v>
      </c>
      <c r="AR1103" s="199" t="str">
        <f t="shared" si="1360"/>
        <v>AR$17</v>
      </c>
      <c r="AS1103" s="199" t="str">
        <f t="shared" si="1360"/>
        <v>AS$17</v>
      </c>
      <c r="AT1103" s="199" t="str">
        <f t="shared" si="1360"/>
        <v>AT$17</v>
      </c>
      <c r="AU1103" s="199" t="str">
        <f t="shared" si="1360"/>
        <v>AU$17</v>
      </c>
      <c r="AV1103" s="199" t="str">
        <f t="shared" si="1360"/>
        <v>AV$17</v>
      </c>
      <c r="AW1103" s="199" t="str">
        <f t="shared" si="1360"/>
        <v>AW$17</v>
      </c>
      <c r="AX1103" s="199" t="str">
        <f t="shared" si="1360"/>
        <v>AX$17</v>
      </c>
      <c r="AY1103" s="199" t="str">
        <f t="shared" ref="AY1103:CD1103" si="1361">AY$21</f>
        <v>AY$17</v>
      </c>
      <c r="AZ1103" s="199" t="str">
        <f t="shared" si="1361"/>
        <v>AZ$17</v>
      </c>
      <c r="BA1103" s="199" t="str">
        <f t="shared" si="1361"/>
        <v>BA$17</v>
      </c>
      <c r="BB1103" s="199" t="str">
        <f t="shared" si="1361"/>
        <v>BB$17</v>
      </c>
      <c r="BC1103" s="199" t="str">
        <f t="shared" si="1361"/>
        <v>BC$17</v>
      </c>
      <c r="BD1103" s="199" t="str">
        <f t="shared" si="1361"/>
        <v>BD$17</v>
      </c>
      <c r="BE1103" s="199" t="str">
        <f t="shared" si="1361"/>
        <v>BE$17</v>
      </c>
      <c r="BF1103" s="199" t="str">
        <f t="shared" si="1361"/>
        <v>BF$17</v>
      </c>
      <c r="BG1103" s="199" t="str">
        <f t="shared" si="1361"/>
        <v>BG$17</v>
      </c>
      <c r="BH1103" s="199" t="str">
        <f t="shared" si="1361"/>
        <v>BH$17</v>
      </c>
      <c r="BI1103" s="199" t="str">
        <f t="shared" si="1361"/>
        <v>BI$17</v>
      </c>
      <c r="BJ1103" s="199" t="str">
        <f t="shared" si="1361"/>
        <v>BJ$17</v>
      </c>
      <c r="BK1103" s="199" t="str">
        <f t="shared" si="1361"/>
        <v>BK$17</v>
      </c>
      <c r="BL1103" s="199" t="str">
        <f t="shared" si="1361"/>
        <v>BL$17</v>
      </c>
      <c r="BM1103" s="199" t="str">
        <f t="shared" si="1361"/>
        <v>BM$17</v>
      </c>
      <c r="BN1103" s="199" t="str">
        <f t="shared" si="1361"/>
        <v>BN$17</v>
      </c>
      <c r="BO1103" s="199" t="str">
        <f t="shared" si="1361"/>
        <v>BO$17</v>
      </c>
      <c r="BP1103" s="199" t="str">
        <f t="shared" si="1361"/>
        <v>BP$17</v>
      </c>
      <c r="BQ1103" s="199" t="str">
        <f t="shared" si="1361"/>
        <v>BQ$17</v>
      </c>
      <c r="BR1103" s="199" t="str">
        <f t="shared" si="1361"/>
        <v>BR$17</v>
      </c>
      <c r="BS1103" s="199" t="str">
        <f t="shared" si="1361"/>
        <v>BS$17</v>
      </c>
      <c r="BT1103" s="199" t="str">
        <f t="shared" si="1361"/>
        <v>BT$17</v>
      </c>
      <c r="BU1103" s="199" t="str">
        <f t="shared" si="1361"/>
        <v>BU$17</v>
      </c>
      <c r="BV1103" s="199" t="str">
        <f t="shared" si="1361"/>
        <v>BV$17</v>
      </c>
      <c r="BW1103" s="199" t="str">
        <f t="shared" si="1361"/>
        <v>BW$17</v>
      </c>
      <c r="BX1103" s="199" t="str">
        <f t="shared" si="1361"/>
        <v>BX$17</v>
      </c>
      <c r="BY1103" s="199" t="str">
        <f t="shared" si="1361"/>
        <v>BY$17</v>
      </c>
      <c r="BZ1103" s="199" t="str">
        <f t="shared" si="1361"/>
        <v>BZ$17</v>
      </c>
      <c r="CA1103" s="199" t="str">
        <f t="shared" si="1361"/>
        <v>CA$17</v>
      </c>
      <c r="CB1103" s="199" t="str">
        <f t="shared" si="1361"/>
        <v>CB$17</v>
      </c>
      <c r="CC1103" s="199" t="str">
        <f t="shared" si="1361"/>
        <v>CC$17</v>
      </c>
      <c r="CD1103" s="199" t="str">
        <f t="shared" si="1361"/>
        <v>CD$17</v>
      </c>
      <c r="CE1103" s="199" t="str">
        <f t="shared" ref="CE1103:CL1103" si="1362">CE$21</f>
        <v>CE$17</v>
      </c>
      <c r="CF1103" s="199" t="str">
        <f t="shared" si="1362"/>
        <v>CF$17</v>
      </c>
      <c r="CG1103" s="199" t="str">
        <f t="shared" si="1362"/>
        <v>CG$17</v>
      </c>
      <c r="CH1103" s="199" t="str">
        <f t="shared" si="1362"/>
        <v>CH$17</v>
      </c>
      <c r="CI1103" s="199" t="str">
        <f t="shared" si="1362"/>
        <v>CI$17</v>
      </c>
      <c r="CJ1103" s="199" t="str">
        <f t="shared" si="1362"/>
        <v>CJ$17</v>
      </c>
      <c r="CK1103" s="199" t="str">
        <f t="shared" si="1362"/>
        <v>CK$17</v>
      </c>
      <c r="CL1103" s="199" t="str">
        <f t="shared" si="1362"/>
        <v>CL$17</v>
      </c>
      <c r="CN1103" s="201"/>
      <c r="CO1103" s="199" t="str">
        <f t="shared" ref="CO1103:DL1103" si="1363">CO$21</f>
        <v>CO$17</v>
      </c>
      <c r="CP1103" s="199" t="str">
        <f t="shared" si="1363"/>
        <v>CP$17</v>
      </c>
      <c r="CQ1103" s="199" t="str">
        <f t="shared" si="1363"/>
        <v>CQ$17</v>
      </c>
      <c r="CR1103" s="199" t="str">
        <f t="shared" si="1363"/>
        <v>CR$17</v>
      </c>
      <c r="CS1103" s="199" t="str">
        <f t="shared" si="1363"/>
        <v>CS$17</v>
      </c>
      <c r="CT1103" s="199" t="str">
        <f t="shared" si="1363"/>
        <v>CT$17</v>
      </c>
      <c r="CU1103" s="199" t="str">
        <f t="shared" si="1363"/>
        <v>CU$17</v>
      </c>
      <c r="CV1103" s="199" t="str">
        <f t="shared" si="1363"/>
        <v>CV$17</v>
      </c>
      <c r="CW1103" s="199" t="str">
        <f t="shared" si="1363"/>
        <v>CW$17</v>
      </c>
      <c r="CX1103" s="199" t="str">
        <f t="shared" si="1363"/>
        <v>CX$17</v>
      </c>
      <c r="CY1103" s="199" t="str">
        <f t="shared" si="1363"/>
        <v>CY$17</v>
      </c>
      <c r="CZ1103" s="199" t="str">
        <f t="shared" si="1363"/>
        <v>CZ$17</v>
      </c>
      <c r="DA1103" s="199" t="str">
        <f t="shared" si="1363"/>
        <v>DA$17</v>
      </c>
      <c r="DB1103" s="199" t="str">
        <f t="shared" si="1363"/>
        <v>DB$17</v>
      </c>
      <c r="DC1103" s="199" t="str">
        <f t="shared" si="1363"/>
        <v>DC$17</v>
      </c>
      <c r="DD1103" s="199" t="str">
        <f t="shared" si="1363"/>
        <v>DD$17</v>
      </c>
      <c r="DE1103" s="199" t="str">
        <f t="shared" si="1363"/>
        <v>DE$17</v>
      </c>
      <c r="DF1103" s="199" t="str">
        <f t="shared" si="1363"/>
        <v>DF$17</v>
      </c>
      <c r="DG1103" s="199" t="str">
        <f t="shared" si="1363"/>
        <v>DG$17</v>
      </c>
      <c r="DH1103" s="199" t="str">
        <f t="shared" si="1363"/>
        <v>DH$17</v>
      </c>
      <c r="DI1103" s="199" t="str">
        <f t="shared" si="1363"/>
        <v>DI$17</v>
      </c>
      <c r="DJ1103" s="199" t="str">
        <f t="shared" si="1363"/>
        <v>DJ$17</v>
      </c>
      <c r="DK1103" s="199" t="str">
        <f t="shared" si="1363"/>
        <v>DK$17</v>
      </c>
      <c r="DL1103" s="199" t="str">
        <f t="shared" si="1363"/>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364">S$22</f>
        <v>S$18</v>
      </c>
      <c r="T1106" s="190" t="str">
        <f t="shared" si="1364"/>
        <v>T$18</v>
      </c>
      <c r="U1106" s="190" t="str">
        <f t="shared" si="1364"/>
        <v>U$18</v>
      </c>
      <c r="V1106" s="190" t="str">
        <f t="shared" si="1364"/>
        <v>V$18</v>
      </c>
      <c r="W1106" s="190" t="str">
        <f t="shared" si="1364"/>
        <v>W$18</v>
      </c>
      <c r="X1106" s="190" t="str">
        <f t="shared" si="1364"/>
        <v>X$18</v>
      </c>
      <c r="Y1106" s="190" t="str">
        <f t="shared" si="1364"/>
        <v>Y$18</v>
      </c>
      <c r="Z1106" s="190" t="str">
        <f t="shared" si="1364"/>
        <v>Z$18</v>
      </c>
      <c r="AA1106" s="190" t="str">
        <f t="shared" si="1364"/>
        <v>AA$18</v>
      </c>
      <c r="AB1106" s="190" t="str">
        <f t="shared" si="1364"/>
        <v>AB$18</v>
      </c>
      <c r="AC1106" s="190" t="str">
        <f t="shared" si="1364"/>
        <v>AC$18</v>
      </c>
      <c r="AD1106" s="190" t="str">
        <f t="shared" si="1364"/>
        <v>AD$18</v>
      </c>
      <c r="AE1106" s="190" t="str">
        <f t="shared" si="1364"/>
        <v>AE$18</v>
      </c>
      <c r="AF1106" s="190" t="str">
        <f t="shared" si="1364"/>
        <v>AF$18</v>
      </c>
      <c r="AG1106" s="190" t="str">
        <f t="shared" si="1364"/>
        <v>AG$18</v>
      </c>
      <c r="AH1106" s="190" t="str">
        <f t="shared" si="1364"/>
        <v>AH$18</v>
      </c>
      <c r="AI1106" s="190" t="str">
        <f t="shared" si="1364"/>
        <v>AI$18</v>
      </c>
      <c r="AJ1106" s="190" t="str">
        <f t="shared" si="1364"/>
        <v>AJ$18</v>
      </c>
      <c r="AK1106" s="190" t="str">
        <f t="shared" si="1364"/>
        <v>AK$18</v>
      </c>
      <c r="AL1106" s="190" t="str">
        <f t="shared" si="1364"/>
        <v>AL$18</v>
      </c>
      <c r="AM1106" s="190" t="str">
        <f t="shared" si="1364"/>
        <v>AM$18</v>
      </c>
      <c r="AN1106" s="190" t="str">
        <f t="shared" si="1364"/>
        <v>AN$18</v>
      </c>
      <c r="AO1106" s="190" t="str">
        <f t="shared" si="1364"/>
        <v>AO$18</v>
      </c>
      <c r="AP1106" s="190" t="str">
        <f t="shared" si="1364"/>
        <v>AP$18</v>
      </c>
      <c r="AQ1106" s="190" t="str">
        <f t="shared" si="1364"/>
        <v>AQ$18</v>
      </c>
      <c r="AR1106" s="190" t="str">
        <f t="shared" si="1364"/>
        <v>AR$18</v>
      </c>
      <c r="AS1106" s="190" t="str">
        <f t="shared" si="1364"/>
        <v>AS$18</v>
      </c>
      <c r="AT1106" s="190" t="str">
        <f t="shared" si="1364"/>
        <v>AT$18</v>
      </c>
      <c r="AU1106" s="190" t="str">
        <f t="shared" si="1364"/>
        <v>AU$18</v>
      </c>
      <c r="AV1106" s="190" t="str">
        <f t="shared" si="1364"/>
        <v>AV$18</v>
      </c>
      <c r="AW1106" s="190" t="str">
        <f t="shared" si="1364"/>
        <v>AW$18</v>
      </c>
      <c r="AX1106" s="190" t="str">
        <f t="shared" si="1364"/>
        <v>AX$18</v>
      </c>
      <c r="AY1106" s="190" t="str">
        <f t="shared" ref="AY1106:CD1106" si="1365">AY$22</f>
        <v>AY$18</v>
      </c>
      <c r="AZ1106" s="190" t="str">
        <f t="shared" si="1365"/>
        <v>AZ$18</v>
      </c>
      <c r="BA1106" s="190" t="str">
        <f t="shared" si="1365"/>
        <v>BA$18</v>
      </c>
      <c r="BB1106" s="190" t="str">
        <f t="shared" si="1365"/>
        <v>BB$18</v>
      </c>
      <c r="BC1106" s="190" t="str">
        <f t="shared" si="1365"/>
        <v>BC$18</v>
      </c>
      <c r="BD1106" s="190" t="str">
        <f t="shared" si="1365"/>
        <v>BD$18</v>
      </c>
      <c r="BE1106" s="190" t="str">
        <f t="shared" si="1365"/>
        <v>BE$18</v>
      </c>
      <c r="BF1106" s="190" t="str">
        <f t="shared" si="1365"/>
        <v>BF$18</v>
      </c>
      <c r="BG1106" s="190" t="str">
        <f t="shared" si="1365"/>
        <v>BG$18</v>
      </c>
      <c r="BH1106" s="190" t="str">
        <f t="shared" si="1365"/>
        <v>BH$18</v>
      </c>
      <c r="BI1106" s="190" t="str">
        <f t="shared" si="1365"/>
        <v>BI$18</v>
      </c>
      <c r="BJ1106" s="190" t="str">
        <f t="shared" si="1365"/>
        <v>BJ$18</v>
      </c>
      <c r="BK1106" s="190" t="str">
        <f t="shared" si="1365"/>
        <v>BK$18</v>
      </c>
      <c r="BL1106" s="190" t="str">
        <f t="shared" si="1365"/>
        <v>BL$18</v>
      </c>
      <c r="BM1106" s="190" t="str">
        <f t="shared" si="1365"/>
        <v>BM$18</v>
      </c>
      <c r="BN1106" s="190" t="str">
        <f t="shared" si="1365"/>
        <v>BN$18</v>
      </c>
      <c r="BO1106" s="190" t="str">
        <f t="shared" si="1365"/>
        <v>BO$18</v>
      </c>
      <c r="BP1106" s="190" t="str">
        <f t="shared" si="1365"/>
        <v>BP$18</v>
      </c>
      <c r="BQ1106" s="190" t="str">
        <f t="shared" si="1365"/>
        <v>BQ$18</v>
      </c>
      <c r="BR1106" s="190" t="str">
        <f t="shared" si="1365"/>
        <v>BR$18</v>
      </c>
      <c r="BS1106" s="190" t="str">
        <f t="shared" si="1365"/>
        <v>BS$18</v>
      </c>
      <c r="BT1106" s="190" t="str">
        <f t="shared" si="1365"/>
        <v>BT$18</v>
      </c>
      <c r="BU1106" s="190" t="str">
        <f t="shared" si="1365"/>
        <v>BU$18</v>
      </c>
      <c r="BV1106" s="190" t="str">
        <f t="shared" si="1365"/>
        <v>BV$18</v>
      </c>
      <c r="BW1106" s="190" t="str">
        <f t="shared" si="1365"/>
        <v>BW$18</v>
      </c>
      <c r="BX1106" s="190" t="str">
        <f t="shared" si="1365"/>
        <v>BX$18</v>
      </c>
      <c r="BY1106" s="190" t="str">
        <f t="shared" si="1365"/>
        <v>BY$18</v>
      </c>
      <c r="BZ1106" s="190" t="str">
        <f t="shared" si="1365"/>
        <v>BZ$18</v>
      </c>
      <c r="CA1106" s="190" t="str">
        <f t="shared" si="1365"/>
        <v>CA$18</v>
      </c>
      <c r="CB1106" s="190" t="str">
        <f t="shared" si="1365"/>
        <v>CB$18</v>
      </c>
      <c r="CC1106" s="190" t="str">
        <f t="shared" si="1365"/>
        <v>CC$18</v>
      </c>
      <c r="CD1106" s="190" t="str">
        <f t="shared" si="1365"/>
        <v>CD$18</v>
      </c>
      <c r="CE1106" s="190" t="str">
        <f t="shared" ref="CE1106:CL1106" si="1366">CE$22</f>
        <v>CE$18</v>
      </c>
      <c r="CF1106" s="190" t="str">
        <f t="shared" si="1366"/>
        <v>CF$18</v>
      </c>
      <c r="CG1106" s="190" t="str">
        <f t="shared" si="1366"/>
        <v>CG$18</v>
      </c>
      <c r="CH1106" s="190" t="str">
        <f t="shared" si="1366"/>
        <v>CH$18</v>
      </c>
      <c r="CI1106" s="190" t="str">
        <f t="shared" si="1366"/>
        <v>CI$18</v>
      </c>
      <c r="CJ1106" s="190" t="str">
        <f t="shared" si="1366"/>
        <v>CJ$18</v>
      </c>
      <c r="CK1106" s="190" t="str">
        <f t="shared" si="1366"/>
        <v>CK$18</v>
      </c>
      <c r="CL1106" s="190" t="str">
        <f t="shared" si="1366"/>
        <v>CL$18</v>
      </c>
      <c r="CN1106" s="201"/>
      <c r="CO1106" s="190" t="str">
        <f t="shared" ref="CO1106:DL1106" si="1367">CO$22</f>
        <v>CO$18</v>
      </c>
      <c r="CP1106" s="190" t="str">
        <f t="shared" si="1367"/>
        <v>CP$18</v>
      </c>
      <c r="CQ1106" s="190" t="str">
        <f t="shared" si="1367"/>
        <v>CQ$18</v>
      </c>
      <c r="CR1106" s="190" t="str">
        <f t="shared" si="1367"/>
        <v>CR$18</v>
      </c>
      <c r="CS1106" s="190" t="str">
        <f t="shared" si="1367"/>
        <v>CS$18</v>
      </c>
      <c r="CT1106" s="190" t="str">
        <f t="shared" si="1367"/>
        <v>CT$18</v>
      </c>
      <c r="CU1106" s="190" t="str">
        <f t="shared" si="1367"/>
        <v>CU$18</v>
      </c>
      <c r="CV1106" s="190" t="str">
        <f t="shared" si="1367"/>
        <v>CV$18</v>
      </c>
      <c r="CW1106" s="190" t="str">
        <f t="shared" si="1367"/>
        <v>CW$18</v>
      </c>
      <c r="CX1106" s="190" t="str">
        <f t="shared" si="1367"/>
        <v>CX$18</v>
      </c>
      <c r="CY1106" s="190" t="str">
        <f t="shared" si="1367"/>
        <v>CY$18</v>
      </c>
      <c r="CZ1106" s="190" t="str">
        <f t="shared" si="1367"/>
        <v>CZ$18</v>
      </c>
      <c r="DA1106" s="190" t="str">
        <f t="shared" si="1367"/>
        <v>DA$18</v>
      </c>
      <c r="DB1106" s="190" t="str">
        <f t="shared" si="1367"/>
        <v>DB$18</v>
      </c>
      <c r="DC1106" s="190" t="str">
        <f t="shared" si="1367"/>
        <v>DC$18</v>
      </c>
      <c r="DD1106" s="190" t="str">
        <f t="shared" si="1367"/>
        <v>DD$18</v>
      </c>
      <c r="DE1106" s="190" t="str">
        <f t="shared" si="1367"/>
        <v>DE$18</v>
      </c>
      <c r="DF1106" s="190" t="str">
        <f t="shared" si="1367"/>
        <v>DF$18</v>
      </c>
      <c r="DG1106" s="190" t="str">
        <f t="shared" si="1367"/>
        <v>DG$18</v>
      </c>
      <c r="DH1106" s="190" t="str">
        <f t="shared" si="1367"/>
        <v>DH$18</v>
      </c>
      <c r="DI1106" s="190" t="str">
        <f t="shared" si="1367"/>
        <v>DI$18</v>
      </c>
      <c r="DJ1106" s="190" t="str">
        <f t="shared" si="1367"/>
        <v>DJ$18</v>
      </c>
      <c r="DK1106" s="190" t="str">
        <f t="shared" si="1367"/>
        <v>DK$18</v>
      </c>
      <c r="DL1106" s="190" t="str">
        <f t="shared" si="1367"/>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368">S$23</f>
        <v>S$19</v>
      </c>
      <c r="T1107" s="190" t="str">
        <f t="shared" si="1368"/>
        <v>T$19</v>
      </c>
      <c r="U1107" s="190" t="str">
        <f t="shared" si="1368"/>
        <v>U$19</v>
      </c>
      <c r="V1107" s="190" t="str">
        <f t="shared" si="1368"/>
        <v>V$19</v>
      </c>
      <c r="W1107" s="190" t="str">
        <f t="shared" si="1368"/>
        <v>W$19</v>
      </c>
      <c r="X1107" s="190" t="str">
        <f t="shared" si="1368"/>
        <v>X$19</v>
      </c>
      <c r="Y1107" s="190" t="str">
        <f t="shared" si="1368"/>
        <v>Y$19</v>
      </c>
      <c r="Z1107" s="190" t="str">
        <f t="shared" si="1368"/>
        <v>Z$19</v>
      </c>
      <c r="AA1107" s="190" t="str">
        <f t="shared" si="1368"/>
        <v>AA$19</v>
      </c>
      <c r="AB1107" s="190" t="str">
        <f t="shared" si="1368"/>
        <v>AB$19</v>
      </c>
      <c r="AC1107" s="190" t="str">
        <f t="shared" si="1368"/>
        <v>AC$19</v>
      </c>
      <c r="AD1107" s="190" t="str">
        <f t="shared" si="1368"/>
        <v>AD$19</v>
      </c>
      <c r="AE1107" s="190" t="str">
        <f t="shared" si="1368"/>
        <v>AE$19</v>
      </c>
      <c r="AF1107" s="190" t="str">
        <f t="shared" si="1368"/>
        <v>AF$19</v>
      </c>
      <c r="AG1107" s="190" t="str">
        <f t="shared" si="1368"/>
        <v>AG$19</v>
      </c>
      <c r="AH1107" s="190" t="str">
        <f t="shared" si="1368"/>
        <v>AH$19</v>
      </c>
      <c r="AI1107" s="190" t="str">
        <f t="shared" si="1368"/>
        <v>AI$19</v>
      </c>
      <c r="AJ1107" s="190" t="str">
        <f t="shared" si="1368"/>
        <v>AJ$19</v>
      </c>
      <c r="AK1107" s="190" t="str">
        <f t="shared" si="1368"/>
        <v>AK$19</v>
      </c>
      <c r="AL1107" s="190" t="str">
        <f t="shared" si="1368"/>
        <v>AL$19</v>
      </c>
      <c r="AM1107" s="190" t="str">
        <f t="shared" si="1368"/>
        <v>AM$19</v>
      </c>
      <c r="AN1107" s="190" t="str">
        <f t="shared" si="1368"/>
        <v>AN$19</v>
      </c>
      <c r="AO1107" s="190" t="str">
        <f t="shared" si="1368"/>
        <v>AO$19</v>
      </c>
      <c r="AP1107" s="190" t="str">
        <f t="shared" si="1368"/>
        <v>AP$19</v>
      </c>
      <c r="AQ1107" s="190" t="str">
        <f t="shared" si="1368"/>
        <v>AQ$19</v>
      </c>
      <c r="AR1107" s="190" t="str">
        <f t="shared" si="1368"/>
        <v>AR$19</v>
      </c>
      <c r="AS1107" s="190" t="str">
        <f t="shared" si="1368"/>
        <v>AS$19</v>
      </c>
      <c r="AT1107" s="190" t="str">
        <f t="shared" si="1368"/>
        <v>AT$19</v>
      </c>
      <c r="AU1107" s="190" t="str">
        <f t="shared" si="1368"/>
        <v>AU$19</v>
      </c>
      <c r="AV1107" s="190" t="str">
        <f t="shared" si="1368"/>
        <v>AV$19</v>
      </c>
      <c r="AW1107" s="190" t="str">
        <f t="shared" si="1368"/>
        <v>AW$19</v>
      </c>
      <c r="AX1107" s="190" t="str">
        <f t="shared" si="1368"/>
        <v>AX$19</v>
      </c>
      <c r="AY1107" s="190" t="str">
        <f t="shared" ref="AY1107:CD1107" si="1369">AY$23</f>
        <v>AY$19</v>
      </c>
      <c r="AZ1107" s="190" t="str">
        <f t="shared" si="1369"/>
        <v>AZ$19</v>
      </c>
      <c r="BA1107" s="190" t="str">
        <f t="shared" si="1369"/>
        <v>BA$19</v>
      </c>
      <c r="BB1107" s="190" t="str">
        <f t="shared" si="1369"/>
        <v>BB$19</v>
      </c>
      <c r="BC1107" s="190" t="str">
        <f t="shared" si="1369"/>
        <v>BC$19</v>
      </c>
      <c r="BD1107" s="190" t="str">
        <f t="shared" si="1369"/>
        <v>BD$19</v>
      </c>
      <c r="BE1107" s="190" t="str">
        <f t="shared" si="1369"/>
        <v>BE$19</v>
      </c>
      <c r="BF1107" s="190" t="str">
        <f t="shared" si="1369"/>
        <v>BF$19</v>
      </c>
      <c r="BG1107" s="190" t="str">
        <f t="shared" si="1369"/>
        <v>BG$19</v>
      </c>
      <c r="BH1107" s="190" t="str">
        <f t="shared" si="1369"/>
        <v>BH$19</v>
      </c>
      <c r="BI1107" s="190" t="str">
        <f t="shared" si="1369"/>
        <v>BI$19</v>
      </c>
      <c r="BJ1107" s="190" t="str">
        <f t="shared" si="1369"/>
        <v>BJ$19</v>
      </c>
      <c r="BK1107" s="190" t="str">
        <f t="shared" si="1369"/>
        <v>BK$19</v>
      </c>
      <c r="BL1107" s="190" t="str">
        <f t="shared" si="1369"/>
        <v>BL$19</v>
      </c>
      <c r="BM1107" s="190" t="str">
        <f t="shared" si="1369"/>
        <v>BM$19</v>
      </c>
      <c r="BN1107" s="190" t="str">
        <f t="shared" si="1369"/>
        <v>BN$19</v>
      </c>
      <c r="BO1107" s="190" t="str">
        <f t="shared" si="1369"/>
        <v>BO$19</v>
      </c>
      <c r="BP1107" s="190" t="str">
        <f t="shared" si="1369"/>
        <v>BP$19</v>
      </c>
      <c r="BQ1107" s="190" t="str">
        <f t="shared" si="1369"/>
        <v>BQ$19</v>
      </c>
      <c r="BR1107" s="190" t="str">
        <f t="shared" si="1369"/>
        <v>BR$19</v>
      </c>
      <c r="BS1107" s="190" t="str">
        <f t="shared" si="1369"/>
        <v>BS$19</v>
      </c>
      <c r="BT1107" s="190" t="str">
        <f t="shared" si="1369"/>
        <v>BT$19</v>
      </c>
      <c r="BU1107" s="190" t="str">
        <f t="shared" si="1369"/>
        <v>BU$19</v>
      </c>
      <c r="BV1107" s="190" t="str">
        <f t="shared" si="1369"/>
        <v>BV$19</v>
      </c>
      <c r="BW1107" s="190" t="str">
        <f t="shared" si="1369"/>
        <v>BW$19</v>
      </c>
      <c r="BX1107" s="190" t="str">
        <f t="shared" si="1369"/>
        <v>BX$19</v>
      </c>
      <c r="BY1107" s="190" t="str">
        <f t="shared" si="1369"/>
        <v>BY$19</v>
      </c>
      <c r="BZ1107" s="190" t="str">
        <f t="shared" si="1369"/>
        <v>BZ$19</v>
      </c>
      <c r="CA1107" s="190" t="str">
        <f t="shared" si="1369"/>
        <v>CA$19</v>
      </c>
      <c r="CB1107" s="190" t="str">
        <f t="shared" si="1369"/>
        <v>CB$19</v>
      </c>
      <c r="CC1107" s="190" t="str">
        <f t="shared" si="1369"/>
        <v>CC$19</v>
      </c>
      <c r="CD1107" s="190" t="str">
        <f t="shared" si="1369"/>
        <v>CD$19</v>
      </c>
      <c r="CE1107" s="190" t="str">
        <f t="shared" ref="CE1107:CL1107" si="1370">CE$23</f>
        <v>CE$19</v>
      </c>
      <c r="CF1107" s="190" t="str">
        <f t="shared" si="1370"/>
        <v>CF$19</v>
      </c>
      <c r="CG1107" s="190" t="str">
        <f t="shared" si="1370"/>
        <v>CG$19</v>
      </c>
      <c r="CH1107" s="190" t="str">
        <f t="shared" si="1370"/>
        <v>CH$19</v>
      </c>
      <c r="CI1107" s="190" t="str">
        <f t="shared" si="1370"/>
        <v>CI$19</v>
      </c>
      <c r="CJ1107" s="190" t="str">
        <f t="shared" si="1370"/>
        <v>CJ$19</v>
      </c>
      <c r="CK1107" s="190" t="str">
        <f t="shared" si="1370"/>
        <v>CK$19</v>
      </c>
      <c r="CL1107" s="190" t="str">
        <f t="shared" si="1370"/>
        <v>CL$19</v>
      </c>
      <c r="CN1107" s="201"/>
      <c r="CO1107" s="190" t="str">
        <f t="shared" ref="CO1107:DL1107" si="1371">CO$23</f>
        <v>CO$19</v>
      </c>
      <c r="CP1107" s="190" t="str">
        <f t="shared" si="1371"/>
        <v>CP$19</v>
      </c>
      <c r="CQ1107" s="190" t="str">
        <f t="shared" si="1371"/>
        <v>CQ$19</v>
      </c>
      <c r="CR1107" s="190" t="str">
        <f t="shared" si="1371"/>
        <v>CR$19</v>
      </c>
      <c r="CS1107" s="190" t="str">
        <f t="shared" si="1371"/>
        <v>CS$19</v>
      </c>
      <c r="CT1107" s="190" t="str">
        <f t="shared" si="1371"/>
        <v>CT$19</v>
      </c>
      <c r="CU1107" s="190" t="str">
        <f t="shared" si="1371"/>
        <v>CU$19</v>
      </c>
      <c r="CV1107" s="190" t="str">
        <f t="shared" si="1371"/>
        <v>CV$19</v>
      </c>
      <c r="CW1107" s="190" t="str">
        <f t="shared" si="1371"/>
        <v>CW$19</v>
      </c>
      <c r="CX1107" s="190" t="str">
        <f t="shared" si="1371"/>
        <v>CX$19</v>
      </c>
      <c r="CY1107" s="190" t="str">
        <f t="shared" si="1371"/>
        <v>CY$19</v>
      </c>
      <c r="CZ1107" s="190" t="str">
        <f t="shared" si="1371"/>
        <v>CZ$19</v>
      </c>
      <c r="DA1107" s="190" t="str">
        <f t="shared" si="1371"/>
        <v>DA$19</v>
      </c>
      <c r="DB1107" s="190" t="str">
        <f t="shared" si="1371"/>
        <v>DB$19</v>
      </c>
      <c r="DC1107" s="190" t="str">
        <f t="shared" si="1371"/>
        <v>DC$19</v>
      </c>
      <c r="DD1107" s="190" t="str">
        <f t="shared" si="1371"/>
        <v>DD$19</v>
      </c>
      <c r="DE1107" s="190" t="str">
        <f t="shared" si="1371"/>
        <v>DE$19</v>
      </c>
      <c r="DF1107" s="190" t="str">
        <f t="shared" si="1371"/>
        <v>DF$19</v>
      </c>
      <c r="DG1107" s="190" t="str">
        <f t="shared" si="1371"/>
        <v>DG$19</v>
      </c>
      <c r="DH1107" s="190" t="str">
        <f t="shared" si="1371"/>
        <v>DH$19</v>
      </c>
      <c r="DI1107" s="190" t="str">
        <f t="shared" si="1371"/>
        <v>DI$19</v>
      </c>
      <c r="DJ1107" s="190" t="str">
        <f t="shared" si="1371"/>
        <v>DJ$19</v>
      </c>
      <c r="DK1107" s="190" t="str">
        <f t="shared" si="1371"/>
        <v>DK$19</v>
      </c>
      <c r="DL1107" s="190" t="str">
        <f t="shared" si="1371"/>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372">S$20</f>
        <v>S$16</v>
      </c>
      <c r="T1113" s="199" t="str">
        <f t="shared" si="1372"/>
        <v>T$16</v>
      </c>
      <c r="U1113" s="199" t="str">
        <f t="shared" si="1372"/>
        <v>U$16</v>
      </c>
      <c r="V1113" s="199" t="str">
        <f t="shared" si="1372"/>
        <v>V$16</v>
      </c>
      <c r="W1113" s="199" t="str">
        <f t="shared" si="1372"/>
        <v>W$16</v>
      </c>
      <c r="X1113" s="199" t="str">
        <f t="shared" si="1372"/>
        <v>X$16</v>
      </c>
      <c r="Y1113" s="199" t="str">
        <f t="shared" si="1372"/>
        <v>Y$16</v>
      </c>
      <c r="Z1113" s="199" t="str">
        <f t="shared" si="1372"/>
        <v>Z$16</v>
      </c>
      <c r="AA1113" s="199" t="str">
        <f t="shared" si="1372"/>
        <v>AA$16</v>
      </c>
      <c r="AB1113" s="199" t="str">
        <f t="shared" si="1372"/>
        <v>AB$16</v>
      </c>
      <c r="AC1113" s="199" t="str">
        <f t="shared" si="1372"/>
        <v>AC$16</v>
      </c>
      <c r="AD1113" s="199" t="str">
        <f t="shared" si="1372"/>
        <v>AD$16</v>
      </c>
      <c r="AE1113" s="199" t="str">
        <f t="shared" si="1372"/>
        <v>AE$16</v>
      </c>
      <c r="AF1113" s="199" t="str">
        <f t="shared" si="1372"/>
        <v>AF$16</v>
      </c>
      <c r="AG1113" s="199" t="str">
        <f t="shared" si="1372"/>
        <v>AG$16</v>
      </c>
      <c r="AH1113" s="199" t="str">
        <f t="shared" si="1372"/>
        <v>AH$16</v>
      </c>
      <c r="AI1113" s="199" t="str">
        <f t="shared" si="1372"/>
        <v>AI$16</v>
      </c>
      <c r="AJ1113" s="199" t="str">
        <f t="shared" si="1372"/>
        <v>AJ$16</v>
      </c>
      <c r="AK1113" s="199" t="str">
        <f t="shared" si="1372"/>
        <v>AK$16</v>
      </c>
      <c r="AL1113" s="199" t="str">
        <f t="shared" si="1372"/>
        <v>AL$16</v>
      </c>
      <c r="AM1113" s="199" t="str">
        <f t="shared" si="1372"/>
        <v>AM$16</v>
      </c>
      <c r="AN1113" s="199" t="str">
        <f t="shared" si="1372"/>
        <v>AN$16</v>
      </c>
      <c r="AO1113" s="199" t="str">
        <f t="shared" si="1372"/>
        <v>AO$16</v>
      </c>
      <c r="AP1113" s="199" t="str">
        <f t="shared" si="1372"/>
        <v>AP$16</v>
      </c>
      <c r="AQ1113" s="199" t="str">
        <f t="shared" si="1372"/>
        <v>AQ$16</v>
      </c>
      <c r="AR1113" s="199" t="str">
        <f t="shared" si="1372"/>
        <v>AR$16</v>
      </c>
      <c r="AS1113" s="199" t="str">
        <f t="shared" si="1372"/>
        <v>AS$16</v>
      </c>
      <c r="AT1113" s="199" t="str">
        <f t="shared" si="1372"/>
        <v>AT$16</v>
      </c>
      <c r="AU1113" s="199" t="str">
        <f t="shared" si="1372"/>
        <v>AU$16</v>
      </c>
      <c r="AV1113" s="199" t="str">
        <f t="shared" si="1372"/>
        <v>AV$16</v>
      </c>
      <c r="AW1113" s="199" t="str">
        <f t="shared" si="1372"/>
        <v>AW$16</v>
      </c>
      <c r="AX1113" s="199" t="str">
        <f t="shared" si="1372"/>
        <v>AX$16</v>
      </c>
      <c r="AY1113" s="199" t="str">
        <f t="shared" si="1372"/>
        <v>AY$16</v>
      </c>
      <c r="AZ1113" s="199" t="str">
        <f t="shared" si="1372"/>
        <v>AZ$16</v>
      </c>
      <c r="BA1113" s="199" t="str">
        <f t="shared" si="1372"/>
        <v>BA$16</v>
      </c>
      <c r="BB1113" s="199" t="str">
        <f t="shared" si="1372"/>
        <v>BB$16</v>
      </c>
      <c r="BC1113" s="199" t="str">
        <f t="shared" si="1372"/>
        <v>BC$16</v>
      </c>
      <c r="BD1113" s="199" t="str">
        <f t="shared" si="1372"/>
        <v>BD$16</v>
      </c>
      <c r="BE1113" s="199" t="str">
        <f t="shared" si="1372"/>
        <v>BE$16</v>
      </c>
      <c r="BF1113" s="199" t="str">
        <f t="shared" si="1372"/>
        <v>BF$16</v>
      </c>
      <c r="BG1113" s="199" t="str">
        <f t="shared" si="1372"/>
        <v>BG$16</v>
      </c>
      <c r="BH1113" s="199" t="str">
        <f t="shared" si="1372"/>
        <v>BH$16</v>
      </c>
      <c r="BI1113" s="199" t="str">
        <f t="shared" si="1372"/>
        <v>BI$16</v>
      </c>
      <c r="BJ1113" s="199" t="str">
        <f t="shared" si="1372"/>
        <v>BJ$16</v>
      </c>
      <c r="BK1113" s="199" t="str">
        <f t="shared" si="1372"/>
        <v>BK$16</v>
      </c>
      <c r="BL1113" s="199" t="str">
        <f t="shared" si="1372"/>
        <v>BL$16</v>
      </c>
      <c r="BM1113" s="199" t="str">
        <f t="shared" si="1372"/>
        <v>BM$16</v>
      </c>
      <c r="BN1113" s="199" t="str">
        <f t="shared" si="1372"/>
        <v>BN$16</v>
      </c>
      <c r="BO1113" s="199" t="str">
        <f t="shared" si="1372"/>
        <v>BO$16</v>
      </c>
      <c r="BP1113" s="199" t="str">
        <f t="shared" si="1372"/>
        <v>BP$16</v>
      </c>
      <c r="BQ1113" s="199" t="str">
        <f t="shared" si="1372"/>
        <v>BQ$16</v>
      </c>
      <c r="BR1113" s="199" t="str">
        <f t="shared" si="1372"/>
        <v>BR$16</v>
      </c>
      <c r="BS1113" s="199" t="str">
        <f t="shared" si="1372"/>
        <v>BS$16</v>
      </c>
      <c r="BT1113" s="199" t="str">
        <f t="shared" si="1372"/>
        <v>BT$16</v>
      </c>
      <c r="BU1113" s="199" t="str">
        <f t="shared" si="1372"/>
        <v>BU$16</v>
      </c>
      <c r="BV1113" s="199" t="str">
        <f t="shared" si="1372"/>
        <v>BV$16</v>
      </c>
      <c r="BW1113" s="199" t="str">
        <f t="shared" si="1372"/>
        <v>BW$16</v>
      </c>
      <c r="BX1113" s="199" t="str">
        <f t="shared" si="1372"/>
        <v>BX$16</v>
      </c>
      <c r="BY1113" s="199" t="str">
        <f t="shared" si="1372"/>
        <v>BY$16</v>
      </c>
      <c r="BZ1113" s="199" t="str">
        <f t="shared" si="1372"/>
        <v>BZ$16</v>
      </c>
      <c r="CA1113" s="199" t="str">
        <f t="shared" si="1372"/>
        <v>CA$16</v>
      </c>
      <c r="CB1113" s="199" t="str">
        <f t="shared" si="1372"/>
        <v>CB$16</v>
      </c>
      <c r="CC1113" s="199" t="str">
        <f t="shared" si="1372"/>
        <v>CC$16</v>
      </c>
      <c r="CD1113" s="199" t="str">
        <f t="shared" si="1372"/>
        <v>CD$16</v>
      </c>
      <c r="CE1113" s="199" t="str">
        <f t="shared" ref="CE1113:CL1113" si="1373">CE$20</f>
        <v>CE$16</v>
      </c>
      <c r="CF1113" s="199" t="str">
        <f t="shared" si="1373"/>
        <v>CF$16</v>
      </c>
      <c r="CG1113" s="199" t="str">
        <f t="shared" si="1373"/>
        <v>CG$16</v>
      </c>
      <c r="CH1113" s="199" t="str">
        <f t="shared" si="1373"/>
        <v>CH$16</v>
      </c>
      <c r="CI1113" s="199" t="str">
        <f t="shared" si="1373"/>
        <v>CI$16</v>
      </c>
      <c r="CJ1113" s="199" t="str">
        <f t="shared" si="1373"/>
        <v>CJ$16</v>
      </c>
      <c r="CK1113" s="199" t="str">
        <f t="shared" si="1373"/>
        <v>CK$16</v>
      </c>
      <c r="CL1113" s="199" t="str">
        <f t="shared" si="1373"/>
        <v>CL$16</v>
      </c>
      <c r="CN1113" s="176"/>
      <c r="CO1113" s="199" t="str">
        <f t="shared" ref="CO1113:DL1113" si="1374">CO$20</f>
        <v>CO$16</v>
      </c>
      <c r="CP1113" s="199" t="str">
        <f t="shared" si="1374"/>
        <v>CP$16</v>
      </c>
      <c r="CQ1113" s="199" t="str">
        <f t="shared" si="1374"/>
        <v>CQ$16</v>
      </c>
      <c r="CR1113" s="199" t="str">
        <f t="shared" si="1374"/>
        <v>CR$16</v>
      </c>
      <c r="CS1113" s="199" t="str">
        <f t="shared" si="1374"/>
        <v>CS$16</v>
      </c>
      <c r="CT1113" s="199" t="str">
        <f t="shared" si="1374"/>
        <v>CT$16</v>
      </c>
      <c r="CU1113" s="199" t="str">
        <f t="shared" si="1374"/>
        <v>CU$16</v>
      </c>
      <c r="CV1113" s="199" t="str">
        <f t="shared" si="1374"/>
        <v>CV$16</v>
      </c>
      <c r="CW1113" s="199" t="str">
        <f t="shared" si="1374"/>
        <v>CW$16</v>
      </c>
      <c r="CX1113" s="199" t="str">
        <f t="shared" si="1374"/>
        <v>CX$16</v>
      </c>
      <c r="CY1113" s="199" t="str">
        <f t="shared" si="1374"/>
        <v>CY$16</v>
      </c>
      <c r="CZ1113" s="199" t="str">
        <f t="shared" si="1374"/>
        <v>CZ$16</v>
      </c>
      <c r="DA1113" s="199" t="str">
        <f t="shared" si="1374"/>
        <v>DA$16</v>
      </c>
      <c r="DB1113" s="199" t="str">
        <f t="shared" si="1374"/>
        <v>DB$16</v>
      </c>
      <c r="DC1113" s="199" t="str">
        <f t="shared" si="1374"/>
        <v>DC$16</v>
      </c>
      <c r="DD1113" s="199" t="str">
        <f t="shared" si="1374"/>
        <v>DD$16</v>
      </c>
      <c r="DE1113" s="199" t="str">
        <f t="shared" si="1374"/>
        <v>DE$16</v>
      </c>
      <c r="DF1113" s="199" t="str">
        <f t="shared" si="1374"/>
        <v>DF$16</v>
      </c>
      <c r="DG1113" s="199" t="str">
        <f t="shared" si="1374"/>
        <v>DG$16</v>
      </c>
      <c r="DH1113" s="199" t="str">
        <f t="shared" si="1374"/>
        <v>DH$16</v>
      </c>
      <c r="DI1113" s="199" t="str">
        <f t="shared" si="1374"/>
        <v>DI$16</v>
      </c>
      <c r="DJ1113" s="199" t="str">
        <f t="shared" si="1374"/>
        <v>DJ$16</v>
      </c>
      <c r="DK1113" s="199" t="str">
        <f t="shared" si="1374"/>
        <v>DK$16</v>
      </c>
      <c r="DL1113" s="199" t="str">
        <f t="shared" si="1374"/>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375">S$21</f>
        <v>S$17</v>
      </c>
      <c r="T1114" s="199" t="str">
        <f t="shared" si="1375"/>
        <v>T$17</v>
      </c>
      <c r="U1114" s="199" t="str">
        <f t="shared" si="1375"/>
        <v>U$17</v>
      </c>
      <c r="V1114" s="199" t="str">
        <f t="shared" si="1375"/>
        <v>V$17</v>
      </c>
      <c r="W1114" s="199" t="str">
        <f t="shared" si="1375"/>
        <v>W$17</v>
      </c>
      <c r="X1114" s="199" t="str">
        <f t="shared" si="1375"/>
        <v>X$17</v>
      </c>
      <c r="Y1114" s="199" t="str">
        <f t="shared" si="1375"/>
        <v>Y$17</v>
      </c>
      <c r="Z1114" s="199" t="str">
        <f t="shared" si="1375"/>
        <v>Z$17</v>
      </c>
      <c r="AA1114" s="199" t="str">
        <f t="shared" si="1375"/>
        <v>AA$17</v>
      </c>
      <c r="AB1114" s="199" t="str">
        <f t="shared" si="1375"/>
        <v>AB$17</v>
      </c>
      <c r="AC1114" s="199" t="str">
        <f t="shared" si="1375"/>
        <v>AC$17</v>
      </c>
      <c r="AD1114" s="199" t="str">
        <f t="shared" si="1375"/>
        <v>AD$17</v>
      </c>
      <c r="AE1114" s="199" t="str">
        <f t="shared" si="1375"/>
        <v>AE$17</v>
      </c>
      <c r="AF1114" s="199" t="str">
        <f t="shared" si="1375"/>
        <v>AF$17</v>
      </c>
      <c r="AG1114" s="199" t="str">
        <f t="shared" si="1375"/>
        <v>AG$17</v>
      </c>
      <c r="AH1114" s="199" t="str">
        <f t="shared" si="1375"/>
        <v>AH$17</v>
      </c>
      <c r="AI1114" s="199" t="str">
        <f t="shared" si="1375"/>
        <v>AI$17</v>
      </c>
      <c r="AJ1114" s="199" t="str">
        <f t="shared" si="1375"/>
        <v>AJ$17</v>
      </c>
      <c r="AK1114" s="199" t="str">
        <f t="shared" si="1375"/>
        <v>AK$17</v>
      </c>
      <c r="AL1114" s="199" t="str">
        <f t="shared" si="1375"/>
        <v>AL$17</v>
      </c>
      <c r="AM1114" s="199" t="str">
        <f t="shared" si="1375"/>
        <v>AM$17</v>
      </c>
      <c r="AN1114" s="199" t="str">
        <f t="shared" si="1375"/>
        <v>AN$17</v>
      </c>
      <c r="AO1114" s="199" t="str">
        <f t="shared" si="1375"/>
        <v>AO$17</v>
      </c>
      <c r="AP1114" s="199" t="str">
        <f t="shared" si="1375"/>
        <v>AP$17</v>
      </c>
      <c r="AQ1114" s="199" t="str">
        <f t="shared" si="1375"/>
        <v>AQ$17</v>
      </c>
      <c r="AR1114" s="199" t="str">
        <f t="shared" si="1375"/>
        <v>AR$17</v>
      </c>
      <c r="AS1114" s="199" t="str">
        <f t="shared" si="1375"/>
        <v>AS$17</v>
      </c>
      <c r="AT1114" s="199" t="str">
        <f t="shared" si="1375"/>
        <v>AT$17</v>
      </c>
      <c r="AU1114" s="199" t="str">
        <f t="shared" si="1375"/>
        <v>AU$17</v>
      </c>
      <c r="AV1114" s="199" t="str">
        <f t="shared" si="1375"/>
        <v>AV$17</v>
      </c>
      <c r="AW1114" s="199" t="str">
        <f t="shared" si="1375"/>
        <v>AW$17</v>
      </c>
      <c r="AX1114" s="199" t="str">
        <f t="shared" si="1375"/>
        <v>AX$17</v>
      </c>
      <c r="AY1114" s="199" t="str">
        <f t="shared" si="1375"/>
        <v>AY$17</v>
      </c>
      <c r="AZ1114" s="199" t="str">
        <f t="shared" si="1375"/>
        <v>AZ$17</v>
      </c>
      <c r="BA1114" s="199" t="str">
        <f t="shared" si="1375"/>
        <v>BA$17</v>
      </c>
      <c r="BB1114" s="199" t="str">
        <f t="shared" si="1375"/>
        <v>BB$17</v>
      </c>
      <c r="BC1114" s="199" t="str">
        <f t="shared" si="1375"/>
        <v>BC$17</v>
      </c>
      <c r="BD1114" s="199" t="str">
        <f t="shared" si="1375"/>
        <v>BD$17</v>
      </c>
      <c r="BE1114" s="199" t="str">
        <f t="shared" si="1375"/>
        <v>BE$17</v>
      </c>
      <c r="BF1114" s="199" t="str">
        <f t="shared" si="1375"/>
        <v>BF$17</v>
      </c>
      <c r="BG1114" s="199" t="str">
        <f t="shared" si="1375"/>
        <v>BG$17</v>
      </c>
      <c r="BH1114" s="199" t="str">
        <f t="shared" si="1375"/>
        <v>BH$17</v>
      </c>
      <c r="BI1114" s="199" t="str">
        <f t="shared" si="1375"/>
        <v>BI$17</v>
      </c>
      <c r="BJ1114" s="199" t="str">
        <f t="shared" si="1375"/>
        <v>BJ$17</v>
      </c>
      <c r="BK1114" s="199" t="str">
        <f t="shared" si="1375"/>
        <v>BK$17</v>
      </c>
      <c r="BL1114" s="199" t="str">
        <f t="shared" si="1375"/>
        <v>BL$17</v>
      </c>
      <c r="BM1114" s="199" t="str">
        <f t="shared" si="1375"/>
        <v>BM$17</v>
      </c>
      <c r="BN1114" s="199" t="str">
        <f t="shared" si="1375"/>
        <v>BN$17</v>
      </c>
      <c r="BO1114" s="199" t="str">
        <f t="shared" si="1375"/>
        <v>BO$17</v>
      </c>
      <c r="BP1114" s="199" t="str">
        <f t="shared" si="1375"/>
        <v>BP$17</v>
      </c>
      <c r="BQ1114" s="199" t="str">
        <f t="shared" si="1375"/>
        <v>BQ$17</v>
      </c>
      <c r="BR1114" s="199" t="str">
        <f t="shared" si="1375"/>
        <v>BR$17</v>
      </c>
      <c r="BS1114" s="199" t="str">
        <f t="shared" si="1375"/>
        <v>BS$17</v>
      </c>
      <c r="BT1114" s="199" t="str">
        <f t="shared" si="1375"/>
        <v>BT$17</v>
      </c>
      <c r="BU1114" s="199" t="str">
        <f t="shared" si="1375"/>
        <v>BU$17</v>
      </c>
      <c r="BV1114" s="199" t="str">
        <f t="shared" si="1375"/>
        <v>BV$17</v>
      </c>
      <c r="BW1114" s="199" t="str">
        <f t="shared" si="1375"/>
        <v>BW$17</v>
      </c>
      <c r="BX1114" s="199" t="str">
        <f t="shared" si="1375"/>
        <v>BX$17</v>
      </c>
      <c r="BY1114" s="199" t="str">
        <f t="shared" si="1375"/>
        <v>BY$17</v>
      </c>
      <c r="BZ1114" s="199" t="str">
        <f t="shared" si="1375"/>
        <v>BZ$17</v>
      </c>
      <c r="CA1114" s="199" t="str">
        <f t="shared" si="1375"/>
        <v>CA$17</v>
      </c>
      <c r="CB1114" s="199" t="str">
        <f t="shared" si="1375"/>
        <v>CB$17</v>
      </c>
      <c r="CC1114" s="199" t="str">
        <f t="shared" si="1375"/>
        <v>CC$17</v>
      </c>
      <c r="CD1114" s="199" t="str">
        <f t="shared" si="1375"/>
        <v>CD$17</v>
      </c>
      <c r="CE1114" s="199" t="str">
        <f t="shared" ref="CE1114:CL1114" si="1376">CE$21</f>
        <v>CE$17</v>
      </c>
      <c r="CF1114" s="199" t="str">
        <f t="shared" si="1376"/>
        <v>CF$17</v>
      </c>
      <c r="CG1114" s="199" t="str">
        <f t="shared" si="1376"/>
        <v>CG$17</v>
      </c>
      <c r="CH1114" s="199" t="str">
        <f t="shared" si="1376"/>
        <v>CH$17</v>
      </c>
      <c r="CI1114" s="199" t="str">
        <f t="shared" si="1376"/>
        <v>CI$17</v>
      </c>
      <c r="CJ1114" s="199" t="str">
        <f t="shared" si="1376"/>
        <v>CJ$17</v>
      </c>
      <c r="CK1114" s="199" t="str">
        <f t="shared" si="1376"/>
        <v>CK$17</v>
      </c>
      <c r="CL1114" s="199" t="str">
        <f t="shared" si="1376"/>
        <v>CL$17</v>
      </c>
      <c r="CN1114" s="201"/>
      <c r="CO1114" s="199" t="str">
        <f t="shared" ref="CO1114:DL1114" si="1377">CO$21</f>
        <v>CO$17</v>
      </c>
      <c r="CP1114" s="199" t="str">
        <f t="shared" si="1377"/>
        <v>CP$17</v>
      </c>
      <c r="CQ1114" s="199" t="str">
        <f t="shared" si="1377"/>
        <v>CQ$17</v>
      </c>
      <c r="CR1114" s="199" t="str">
        <f t="shared" si="1377"/>
        <v>CR$17</v>
      </c>
      <c r="CS1114" s="199" t="str">
        <f t="shared" si="1377"/>
        <v>CS$17</v>
      </c>
      <c r="CT1114" s="199" t="str">
        <f t="shared" si="1377"/>
        <v>CT$17</v>
      </c>
      <c r="CU1114" s="199" t="str">
        <f t="shared" si="1377"/>
        <v>CU$17</v>
      </c>
      <c r="CV1114" s="199" t="str">
        <f t="shared" si="1377"/>
        <v>CV$17</v>
      </c>
      <c r="CW1114" s="199" t="str">
        <f t="shared" si="1377"/>
        <v>CW$17</v>
      </c>
      <c r="CX1114" s="199" t="str">
        <f t="shared" si="1377"/>
        <v>CX$17</v>
      </c>
      <c r="CY1114" s="199" t="str">
        <f t="shared" si="1377"/>
        <v>CY$17</v>
      </c>
      <c r="CZ1114" s="199" t="str">
        <f t="shared" si="1377"/>
        <v>CZ$17</v>
      </c>
      <c r="DA1114" s="199" t="str">
        <f t="shared" si="1377"/>
        <v>DA$17</v>
      </c>
      <c r="DB1114" s="199" t="str">
        <f t="shared" si="1377"/>
        <v>DB$17</v>
      </c>
      <c r="DC1114" s="199" t="str">
        <f t="shared" si="1377"/>
        <v>DC$17</v>
      </c>
      <c r="DD1114" s="199" t="str">
        <f t="shared" si="1377"/>
        <v>DD$17</v>
      </c>
      <c r="DE1114" s="199" t="str">
        <f t="shared" si="1377"/>
        <v>DE$17</v>
      </c>
      <c r="DF1114" s="199" t="str">
        <f t="shared" si="1377"/>
        <v>DF$17</v>
      </c>
      <c r="DG1114" s="199" t="str">
        <f t="shared" si="1377"/>
        <v>DG$17</v>
      </c>
      <c r="DH1114" s="199" t="str">
        <f t="shared" si="1377"/>
        <v>DH$17</v>
      </c>
      <c r="DI1114" s="199" t="str">
        <f t="shared" si="1377"/>
        <v>DI$17</v>
      </c>
      <c r="DJ1114" s="199" t="str">
        <f t="shared" si="1377"/>
        <v>DJ$17</v>
      </c>
      <c r="DK1114" s="199" t="str">
        <f t="shared" si="1377"/>
        <v>DK$17</v>
      </c>
      <c r="DL1114" s="199" t="str">
        <f t="shared" si="1377"/>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9" si="1378">ADDRESS(ROW(T1110),COLUMN(T1110),2)</f>
        <v>T$1110</v>
      </c>
      <c r="U1117" s="176" t="str">
        <f t="shared" si="1378"/>
        <v>U$1110</v>
      </c>
      <c r="V1117" s="176" t="str">
        <f t="shared" si="1378"/>
        <v>V$1110</v>
      </c>
      <c r="W1117" s="176" t="str">
        <f t="shared" si="1378"/>
        <v>W$1110</v>
      </c>
      <c r="X1117" s="176" t="str">
        <f t="shared" si="1378"/>
        <v>X$1110</v>
      </c>
      <c r="Y1117" s="176" t="str">
        <f t="shared" si="1378"/>
        <v>Y$1110</v>
      </c>
      <c r="Z1117" s="176" t="str">
        <f t="shared" si="1378"/>
        <v>Z$1110</v>
      </c>
      <c r="AA1117" s="176" t="str">
        <f t="shared" si="1378"/>
        <v>AA$1110</v>
      </c>
      <c r="AB1117" s="176" t="str">
        <f t="shared" si="1378"/>
        <v>AB$1110</v>
      </c>
      <c r="AC1117" s="176" t="str">
        <f t="shared" si="1378"/>
        <v>AC$1110</v>
      </c>
      <c r="AD1117" s="176" t="str">
        <f t="shared" si="1378"/>
        <v>AD$1110</v>
      </c>
      <c r="AE1117" s="176" t="str">
        <f t="shared" si="1378"/>
        <v>AE$1110</v>
      </c>
      <c r="AF1117" s="176" t="str">
        <f t="shared" si="1378"/>
        <v>AF$1110</v>
      </c>
      <c r="AG1117" s="176" t="str">
        <f t="shared" si="1378"/>
        <v>AG$1110</v>
      </c>
      <c r="AH1117" s="176" t="str">
        <f t="shared" si="1378"/>
        <v>AH$1110</v>
      </c>
      <c r="AI1117" s="176" t="str">
        <f t="shared" si="1378"/>
        <v>AI$1110</v>
      </c>
      <c r="AJ1117" s="176" t="str">
        <f t="shared" si="1378"/>
        <v>AJ$1110</v>
      </c>
      <c r="AK1117" s="176" t="str">
        <f t="shared" si="1378"/>
        <v>AK$1110</v>
      </c>
      <c r="AL1117" s="176" t="str">
        <f t="shared" si="1378"/>
        <v>AL$1110</v>
      </c>
      <c r="AM1117" s="176" t="str">
        <f t="shared" si="1378"/>
        <v>AM$1110</v>
      </c>
      <c r="AN1117" s="176" t="str">
        <f t="shared" si="1378"/>
        <v>AN$1110</v>
      </c>
      <c r="AO1117" s="176" t="str">
        <f t="shared" si="1378"/>
        <v>AO$1110</v>
      </c>
      <c r="AP1117" s="176" t="str">
        <f t="shared" si="1378"/>
        <v>AP$1110</v>
      </c>
      <c r="AQ1117" s="176" t="str">
        <f t="shared" si="1378"/>
        <v>AQ$1110</v>
      </c>
      <c r="AR1117" s="176" t="str">
        <f t="shared" si="1378"/>
        <v>AR$1110</v>
      </c>
      <c r="AS1117" s="176" t="str">
        <f t="shared" si="1378"/>
        <v>AS$1110</v>
      </c>
      <c r="AT1117" s="176" t="str">
        <f t="shared" si="1378"/>
        <v>AT$1110</v>
      </c>
      <c r="AU1117" s="176" t="str">
        <f t="shared" si="1378"/>
        <v>AU$1110</v>
      </c>
      <c r="AV1117" s="176" t="str">
        <f t="shared" si="1378"/>
        <v>AV$1110</v>
      </c>
      <c r="AW1117" s="176" t="str">
        <f t="shared" si="1378"/>
        <v>AW$1110</v>
      </c>
      <c r="AX1117" s="176" t="str">
        <f t="shared" si="1378"/>
        <v>AX$1110</v>
      </c>
      <c r="AY1117" s="176" t="str">
        <f t="shared" si="1378"/>
        <v>AY$1110</v>
      </c>
      <c r="AZ1117" s="176" t="str">
        <f t="shared" si="1378"/>
        <v>AZ$1110</v>
      </c>
      <c r="BA1117" s="176" t="str">
        <f t="shared" si="1378"/>
        <v>BA$1110</v>
      </c>
      <c r="BB1117" s="176" t="str">
        <f t="shared" si="1378"/>
        <v>BB$1110</v>
      </c>
      <c r="BC1117" s="176" t="str">
        <f t="shared" si="1378"/>
        <v>BC$1110</v>
      </c>
      <c r="BD1117" s="176" t="str">
        <f t="shared" si="1378"/>
        <v>BD$1110</v>
      </c>
      <c r="BE1117" s="176" t="str">
        <f t="shared" si="1378"/>
        <v>BE$1110</v>
      </c>
      <c r="BF1117" s="176" t="str">
        <f t="shared" si="1378"/>
        <v>BF$1110</v>
      </c>
      <c r="BG1117" s="176" t="str">
        <f t="shared" si="1378"/>
        <v>BG$1110</v>
      </c>
      <c r="BH1117" s="176" t="str">
        <f t="shared" si="1378"/>
        <v>BH$1110</v>
      </c>
      <c r="BI1117" s="176" t="str">
        <f t="shared" si="1378"/>
        <v>BI$1110</v>
      </c>
      <c r="BJ1117" s="176" t="str">
        <f t="shared" si="1378"/>
        <v>BJ$1110</v>
      </c>
      <c r="BK1117" s="176" t="str">
        <f t="shared" si="1378"/>
        <v>BK$1110</v>
      </c>
      <c r="BL1117" s="176" t="str">
        <f t="shared" si="1378"/>
        <v>BL$1110</v>
      </c>
      <c r="BM1117" s="176" t="str">
        <f t="shared" si="1378"/>
        <v>BM$1110</v>
      </c>
      <c r="BN1117" s="176" t="str">
        <f t="shared" si="1378"/>
        <v>BN$1110</v>
      </c>
      <c r="BO1117" s="176" t="str">
        <f t="shared" si="1378"/>
        <v>BO$1110</v>
      </c>
      <c r="BP1117" s="176" t="str">
        <f t="shared" si="1378"/>
        <v>BP$1110</v>
      </c>
      <c r="BQ1117" s="176" t="str">
        <f t="shared" si="1378"/>
        <v>BQ$1110</v>
      </c>
      <c r="BR1117" s="176" t="str">
        <f t="shared" si="1378"/>
        <v>BR$1110</v>
      </c>
      <c r="BS1117" s="176" t="str">
        <f t="shared" si="1378"/>
        <v>BS$1110</v>
      </c>
      <c r="BT1117" s="176" t="str">
        <f t="shared" si="1378"/>
        <v>BT$1110</v>
      </c>
      <c r="BU1117" s="176" t="str">
        <f t="shared" si="1378"/>
        <v>BU$1110</v>
      </c>
      <c r="BV1117" s="176" t="str">
        <f t="shared" si="1378"/>
        <v>BV$1110</v>
      </c>
      <c r="BW1117" s="176" t="str">
        <f t="shared" si="1378"/>
        <v>BW$1110</v>
      </c>
      <c r="BX1117" s="176" t="str">
        <f t="shared" si="1378"/>
        <v>BX$1110</v>
      </c>
      <c r="BY1117" s="176" t="str">
        <f t="shared" si="1378"/>
        <v>BY$1110</v>
      </c>
      <c r="BZ1117" s="176" t="str">
        <f t="shared" si="1378"/>
        <v>BZ$1110</v>
      </c>
      <c r="CA1117" s="176" t="str">
        <f t="shared" si="1378"/>
        <v>CA$1110</v>
      </c>
      <c r="CB1117" s="176" t="str">
        <f t="shared" si="1378"/>
        <v>CB$1110</v>
      </c>
      <c r="CC1117" s="176" t="str">
        <f t="shared" si="1378"/>
        <v>CC$1110</v>
      </c>
      <c r="CD1117" s="176" t="str">
        <f t="shared" si="1378"/>
        <v>CD$1110</v>
      </c>
      <c r="CE1117" s="176" t="str">
        <f t="shared" si="1378"/>
        <v>CE$1110</v>
      </c>
      <c r="CF1117" s="176" t="str">
        <f t="shared" ref="CF1117:CL1119" si="1379">ADDRESS(ROW(CF1110),COLUMN(CF1110),2)</f>
        <v>CF$1110</v>
      </c>
      <c r="CG1117" s="176" t="str">
        <f t="shared" si="1379"/>
        <v>CG$1110</v>
      </c>
      <c r="CH1117" s="176" t="str">
        <f t="shared" si="1379"/>
        <v>CH$1110</v>
      </c>
      <c r="CI1117" s="176" t="str">
        <f t="shared" si="1379"/>
        <v>CI$1110</v>
      </c>
      <c r="CJ1117" s="176" t="str">
        <f t="shared" si="1379"/>
        <v>CJ$1110</v>
      </c>
      <c r="CK1117" s="176" t="str">
        <f t="shared" si="1379"/>
        <v>CK$1110</v>
      </c>
      <c r="CL1117" s="176" t="str">
        <f t="shared" si="1379"/>
        <v>CL$1110</v>
      </c>
      <c r="CN1117" s="201"/>
      <c r="CO1117" s="176" t="str">
        <f t="shared" ref="CO1117:DL1119" si="1380">ADDRESS(ROW(CO1110),COLUMN(CO1110),2)</f>
        <v>CO$1110</v>
      </c>
      <c r="CP1117" s="176" t="str">
        <f t="shared" si="1380"/>
        <v>CP$1110</v>
      </c>
      <c r="CQ1117" s="176" t="str">
        <f t="shared" si="1380"/>
        <v>CQ$1110</v>
      </c>
      <c r="CR1117" s="176" t="str">
        <f t="shared" si="1380"/>
        <v>CR$1110</v>
      </c>
      <c r="CS1117" s="176" t="str">
        <f t="shared" si="1380"/>
        <v>CS$1110</v>
      </c>
      <c r="CT1117" s="176" t="str">
        <f t="shared" si="1380"/>
        <v>CT$1110</v>
      </c>
      <c r="CU1117" s="176" t="str">
        <f t="shared" si="1380"/>
        <v>CU$1110</v>
      </c>
      <c r="CV1117" s="176" t="str">
        <f t="shared" si="1380"/>
        <v>CV$1110</v>
      </c>
      <c r="CW1117" s="176" t="str">
        <f t="shared" si="1380"/>
        <v>CW$1110</v>
      </c>
      <c r="CX1117" s="176" t="str">
        <f t="shared" si="1380"/>
        <v>CX$1110</v>
      </c>
      <c r="CY1117" s="176" t="str">
        <f t="shared" si="1380"/>
        <v>CY$1110</v>
      </c>
      <c r="CZ1117" s="176" t="str">
        <f t="shared" si="1380"/>
        <v>CZ$1110</v>
      </c>
      <c r="DA1117" s="176" t="str">
        <f t="shared" si="1380"/>
        <v>DA$1110</v>
      </c>
      <c r="DB1117" s="176" t="str">
        <f t="shared" si="1380"/>
        <v>DB$1110</v>
      </c>
      <c r="DC1117" s="176" t="str">
        <f t="shared" si="1380"/>
        <v>DC$1110</v>
      </c>
      <c r="DD1117" s="176" t="str">
        <f t="shared" si="1380"/>
        <v>DD$1110</v>
      </c>
      <c r="DE1117" s="176" t="str">
        <f t="shared" si="1380"/>
        <v>DE$1110</v>
      </c>
      <c r="DF1117" s="176" t="str">
        <f t="shared" si="1380"/>
        <v>DF$1110</v>
      </c>
      <c r="DG1117" s="176" t="str">
        <f t="shared" si="1380"/>
        <v>DG$1110</v>
      </c>
      <c r="DH1117" s="176" t="str">
        <f t="shared" si="1380"/>
        <v>DH$1110</v>
      </c>
      <c r="DI1117" s="176" t="str">
        <f t="shared" si="1380"/>
        <v>DI$1110</v>
      </c>
      <c r="DJ1117" s="176" t="str">
        <f t="shared" si="1380"/>
        <v>DJ$1110</v>
      </c>
      <c r="DK1117" s="176" t="str">
        <f t="shared" si="1380"/>
        <v>DK$1110</v>
      </c>
      <c r="DL1117" s="176" t="str">
        <f t="shared" si="1380"/>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381">S$23</f>
        <v>S$19</v>
      </c>
      <c r="T1118" s="190" t="str">
        <f t="shared" si="1381"/>
        <v>T$19</v>
      </c>
      <c r="U1118" s="190" t="str">
        <f t="shared" si="1381"/>
        <v>U$19</v>
      </c>
      <c r="V1118" s="190" t="str">
        <f t="shared" si="1381"/>
        <v>V$19</v>
      </c>
      <c r="W1118" s="190" t="str">
        <f t="shared" si="1381"/>
        <v>W$19</v>
      </c>
      <c r="X1118" s="190" t="str">
        <f t="shared" si="1381"/>
        <v>X$19</v>
      </c>
      <c r="Y1118" s="190" t="str">
        <f t="shared" si="1381"/>
        <v>Y$19</v>
      </c>
      <c r="Z1118" s="190" t="str">
        <f t="shared" si="1381"/>
        <v>Z$19</v>
      </c>
      <c r="AA1118" s="190" t="str">
        <f t="shared" si="1381"/>
        <v>AA$19</v>
      </c>
      <c r="AB1118" s="190" t="str">
        <f t="shared" si="1381"/>
        <v>AB$19</v>
      </c>
      <c r="AC1118" s="190" t="str">
        <f t="shared" si="1381"/>
        <v>AC$19</v>
      </c>
      <c r="AD1118" s="190" t="str">
        <f t="shared" si="1381"/>
        <v>AD$19</v>
      </c>
      <c r="AE1118" s="190" t="str">
        <f t="shared" si="1381"/>
        <v>AE$19</v>
      </c>
      <c r="AF1118" s="190" t="str">
        <f t="shared" si="1381"/>
        <v>AF$19</v>
      </c>
      <c r="AG1118" s="190" t="str">
        <f t="shared" si="1381"/>
        <v>AG$19</v>
      </c>
      <c r="AH1118" s="190" t="str">
        <f t="shared" si="1381"/>
        <v>AH$19</v>
      </c>
      <c r="AI1118" s="190" t="str">
        <f t="shared" si="1381"/>
        <v>AI$19</v>
      </c>
      <c r="AJ1118" s="190" t="str">
        <f t="shared" si="1381"/>
        <v>AJ$19</v>
      </c>
      <c r="AK1118" s="190" t="str">
        <f t="shared" si="1381"/>
        <v>AK$19</v>
      </c>
      <c r="AL1118" s="190" t="str">
        <f t="shared" si="1381"/>
        <v>AL$19</v>
      </c>
      <c r="AM1118" s="190" t="str">
        <f t="shared" si="1381"/>
        <v>AM$19</v>
      </c>
      <c r="AN1118" s="190" t="str">
        <f t="shared" si="1381"/>
        <v>AN$19</v>
      </c>
      <c r="AO1118" s="190" t="str">
        <f t="shared" si="1381"/>
        <v>AO$19</v>
      </c>
      <c r="AP1118" s="190" t="str">
        <f t="shared" si="1381"/>
        <v>AP$19</v>
      </c>
      <c r="AQ1118" s="190" t="str">
        <f t="shared" si="1381"/>
        <v>AQ$19</v>
      </c>
      <c r="AR1118" s="190" t="str">
        <f t="shared" si="1381"/>
        <v>AR$19</v>
      </c>
      <c r="AS1118" s="190" t="str">
        <f t="shared" si="1381"/>
        <v>AS$19</v>
      </c>
      <c r="AT1118" s="190" t="str">
        <f t="shared" si="1381"/>
        <v>AT$19</v>
      </c>
      <c r="AU1118" s="190" t="str">
        <f t="shared" si="1381"/>
        <v>AU$19</v>
      </c>
      <c r="AV1118" s="190" t="str">
        <f t="shared" si="1381"/>
        <v>AV$19</v>
      </c>
      <c r="AW1118" s="190" t="str">
        <f t="shared" si="1381"/>
        <v>AW$19</v>
      </c>
      <c r="AX1118" s="190" t="str">
        <f t="shared" si="1381"/>
        <v>AX$19</v>
      </c>
      <c r="AY1118" s="190" t="str">
        <f t="shared" si="1381"/>
        <v>AY$19</v>
      </c>
      <c r="AZ1118" s="190" t="str">
        <f t="shared" si="1381"/>
        <v>AZ$19</v>
      </c>
      <c r="BA1118" s="190" t="str">
        <f t="shared" si="1381"/>
        <v>BA$19</v>
      </c>
      <c r="BB1118" s="190" t="str">
        <f t="shared" si="1381"/>
        <v>BB$19</v>
      </c>
      <c r="BC1118" s="190" t="str">
        <f t="shared" si="1381"/>
        <v>BC$19</v>
      </c>
      <c r="BD1118" s="190" t="str">
        <f t="shared" si="1381"/>
        <v>BD$19</v>
      </c>
      <c r="BE1118" s="190" t="str">
        <f t="shared" si="1381"/>
        <v>BE$19</v>
      </c>
      <c r="BF1118" s="190" t="str">
        <f t="shared" si="1381"/>
        <v>BF$19</v>
      </c>
      <c r="BG1118" s="190" t="str">
        <f t="shared" si="1381"/>
        <v>BG$19</v>
      </c>
      <c r="BH1118" s="190" t="str">
        <f t="shared" si="1381"/>
        <v>BH$19</v>
      </c>
      <c r="BI1118" s="190" t="str">
        <f t="shared" si="1381"/>
        <v>BI$19</v>
      </c>
      <c r="BJ1118" s="190" t="str">
        <f t="shared" si="1381"/>
        <v>BJ$19</v>
      </c>
      <c r="BK1118" s="190" t="str">
        <f t="shared" si="1381"/>
        <v>BK$19</v>
      </c>
      <c r="BL1118" s="190" t="str">
        <f t="shared" si="1381"/>
        <v>BL$19</v>
      </c>
      <c r="BM1118" s="190" t="str">
        <f t="shared" si="1381"/>
        <v>BM$19</v>
      </c>
      <c r="BN1118" s="190" t="str">
        <f t="shared" si="1381"/>
        <v>BN$19</v>
      </c>
      <c r="BO1118" s="190" t="str">
        <f t="shared" si="1381"/>
        <v>BO$19</v>
      </c>
      <c r="BP1118" s="190" t="str">
        <f t="shared" si="1381"/>
        <v>BP$19</v>
      </c>
      <c r="BQ1118" s="190" t="str">
        <f t="shared" si="1381"/>
        <v>BQ$19</v>
      </c>
      <c r="BR1118" s="190" t="str">
        <f t="shared" si="1381"/>
        <v>BR$19</v>
      </c>
      <c r="BS1118" s="190" t="str">
        <f t="shared" si="1381"/>
        <v>BS$19</v>
      </c>
      <c r="BT1118" s="190" t="str">
        <f t="shared" si="1381"/>
        <v>BT$19</v>
      </c>
      <c r="BU1118" s="190" t="str">
        <f t="shared" si="1381"/>
        <v>BU$19</v>
      </c>
      <c r="BV1118" s="190" t="str">
        <f t="shared" si="1381"/>
        <v>BV$19</v>
      </c>
      <c r="BW1118" s="190" t="str">
        <f t="shared" si="1381"/>
        <v>BW$19</v>
      </c>
      <c r="BX1118" s="190" t="str">
        <f t="shared" si="1381"/>
        <v>BX$19</v>
      </c>
      <c r="BY1118" s="190" t="str">
        <f t="shared" si="1381"/>
        <v>BY$19</v>
      </c>
      <c r="BZ1118" s="190" t="str">
        <f t="shared" si="1381"/>
        <v>BZ$19</v>
      </c>
      <c r="CA1118" s="190" t="str">
        <f t="shared" si="1381"/>
        <v>CA$19</v>
      </c>
      <c r="CB1118" s="190" t="str">
        <f t="shared" si="1381"/>
        <v>CB$19</v>
      </c>
      <c r="CC1118" s="190" t="str">
        <f t="shared" si="1381"/>
        <v>CC$19</v>
      </c>
      <c r="CD1118" s="190" t="str">
        <f t="shared" si="1381"/>
        <v>CD$19</v>
      </c>
      <c r="CE1118" s="190" t="str">
        <f t="shared" ref="CE1118:CL1118" si="1382">CE$23</f>
        <v>CE$19</v>
      </c>
      <c r="CF1118" s="190" t="str">
        <f t="shared" si="1382"/>
        <v>CF$19</v>
      </c>
      <c r="CG1118" s="190" t="str">
        <f t="shared" si="1382"/>
        <v>CG$19</v>
      </c>
      <c r="CH1118" s="190" t="str">
        <f t="shared" si="1382"/>
        <v>CH$19</v>
      </c>
      <c r="CI1118" s="190" t="str">
        <f t="shared" si="1382"/>
        <v>CI$19</v>
      </c>
      <c r="CJ1118" s="190" t="str">
        <f t="shared" si="1382"/>
        <v>CJ$19</v>
      </c>
      <c r="CK1118" s="190" t="str">
        <f t="shared" si="1382"/>
        <v>CK$19</v>
      </c>
      <c r="CL1118" s="190" t="str">
        <f t="shared" si="1382"/>
        <v>CL$19</v>
      </c>
      <c r="CN1118" s="201"/>
      <c r="CO1118" s="190" t="str">
        <f t="shared" ref="CO1118:DL1118" si="1383">CO$23</f>
        <v>CO$19</v>
      </c>
      <c r="CP1118" s="190" t="str">
        <f t="shared" si="1383"/>
        <v>CP$19</v>
      </c>
      <c r="CQ1118" s="190" t="str">
        <f t="shared" si="1383"/>
        <v>CQ$19</v>
      </c>
      <c r="CR1118" s="190" t="str">
        <f t="shared" si="1383"/>
        <v>CR$19</v>
      </c>
      <c r="CS1118" s="190" t="str">
        <f t="shared" si="1383"/>
        <v>CS$19</v>
      </c>
      <c r="CT1118" s="190" t="str">
        <f t="shared" si="1383"/>
        <v>CT$19</v>
      </c>
      <c r="CU1118" s="190" t="str">
        <f t="shared" si="1383"/>
        <v>CU$19</v>
      </c>
      <c r="CV1118" s="190" t="str">
        <f t="shared" si="1383"/>
        <v>CV$19</v>
      </c>
      <c r="CW1118" s="190" t="str">
        <f t="shared" si="1383"/>
        <v>CW$19</v>
      </c>
      <c r="CX1118" s="190" t="str">
        <f t="shared" si="1383"/>
        <v>CX$19</v>
      </c>
      <c r="CY1118" s="190" t="str">
        <f t="shared" si="1383"/>
        <v>CY$19</v>
      </c>
      <c r="CZ1118" s="190" t="str">
        <f t="shared" si="1383"/>
        <v>CZ$19</v>
      </c>
      <c r="DA1118" s="190" t="str">
        <f t="shared" si="1383"/>
        <v>DA$19</v>
      </c>
      <c r="DB1118" s="190" t="str">
        <f t="shared" si="1383"/>
        <v>DB$19</v>
      </c>
      <c r="DC1118" s="190" t="str">
        <f t="shared" si="1383"/>
        <v>DC$19</v>
      </c>
      <c r="DD1118" s="190" t="str">
        <f t="shared" si="1383"/>
        <v>DD$19</v>
      </c>
      <c r="DE1118" s="190" t="str">
        <f t="shared" si="1383"/>
        <v>DE$19</v>
      </c>
      <c r="DF1118" s="190" t="str">
        <f t="shared" si="1383"/>
        <v>DF$19</v>
      </c>
      <c r="DG1118" s="190" t="str">
        <f t="shared" si="1383"/>
        <v>DG$19</v>
      </c>
      <c r="DH1118" s="190" t="str">
        <f t="shared" si="1383"/>
        <v>DH$19</v>
      </c>
      <c r="DI1118" s="190" t="str">
        <f t="shared" si="1383"/>
        <v>DI$19</v>
      </c>
      <c r="DJ1118" s="190" t="str">
        <f t="shared" si="1383"/>
        <v>DJ$19</v>
      </c>
      <c r="DK1118" s="190" t="str">
        <f t="shared" si="1383"/>
        <v>DK$19</v>
      </c>
      <c r="DL1118" s="190" t="str">
        <f t="shared" si="1383"/>
        <v>DL$19</v>
      </c>
    </row>
    <row r="1119" spans="1:116" x14ac:dyDescent="0.4">
      <c r="A1119" s="142" t="s">
        <v>218</v>
      </c>
      <c r="B1119" s="358" t="s">
        <v>81</v>
      </c>
      <c r="C1119" s="358"/>
      <c r="D1119" s="164" t="s">
        <v>831</v>
      </c>
      <c r="E1119" s="204" t="str">
        <f t="shared" ref="E1119:E1141" si="1384">ROW()&amp;" "&amp;D1119</f>
        <v>1119 WCINVBATCH-SV</v>
      </c>
      <c r="F1119" t="s">
        <v>439</v>
      </c>
      <c r="G1119" s="143" t="s">
        <v>265</v>
      </c>
      <c r="H1119" s="142"/>
      <c r="I1119" s="144"/>
      <c r="J1119" s="144"/>
      <c r="K1119" s="142" t="s">
        <v>833</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831</v>
      </c>
      <c r="E1120" s="204" t="str">
        <f t="shared" si="1384"/>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831</v>
      </c>
      <c r="E1121" s="204" t="str">
        <f t="shared" si="1384"/>
        <v>1121 WCINVBATCH-SV</v>
      </c>
      <c r="G1121" s="145" t="s">
        <v>832</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836</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834</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810</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57" t="s">
        <v>835</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831</v>
      </c>
      <c r="E1136" s="204" t="str">
        <f t="shared" si="1384"/>
        <v>1136 WCINVBATCH-SV</v>
      </c>
      <c r="G1136" s="126" t="str">
        <f>"Inventory - "&amp;G1115</f>
        <v>Inventory - (Secondary label)</v>
      </c>
      <c r="H1136" s="27"/>
      <c r="I1136" s="78"/>
      <c r="J1136" s="78"/>
      <c r="K1136" s="33">
        <f t="shared" ref="K1136:P1136" ca="1" si="1385">SUMIF($4:$4,K$2,1136:1136)</f>
        <v>13698.630136986301</v>
      </c>
      <c r="L1136" s="33">
        <f t="shared" ca="1" si="1385"/>
        <v>82.191780821917803</v>
      </c>
      <c r="M1136" s="33">
        <f t="shared" ca="1" si="1385"/>
        <v>82.191780821917803</v>
      </c>
      <c r="N1136" s="33">
        <f t="shared" ca="1" si="1385"/>
        <v>82.191780821917803</v>
      </c>
      <c r="O1136" s="33">
        <f t="shared" ca="1" si="1385"/>
        <v>82.191780821917803</v>
      </c>
      <c r="P1136" s="33">
        <f t="shared" ca="1" si="1385"/>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831</v>
      </c>
      <c r="E1137" s="204" t="str">
        <f t="shared" si="1384"/>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831</v>
      </c>
      <c r="E1138" s="204" t="str">
        <f t="shared" si="1384"/>
        <v>1138 WCINVBATCH-SV</v>
      </c>
      <c r="G1138" s="126" t="str">
        <f>"Change in "&amp;G1136</f>
        <v>Change in Inventory - (Secondary label)</v>
      </c>
      <c r="K1138" s="33">
        <f t="shared" ref="K1138:P1138" ca="1" si="1386">SUMIF($3:$3,K$2,1138:1138)</f>
        <v>-13698.630136986301</v>
      </c>
      <c r="L1138" s="33">
        <f t="shared" ca="1" si="1386"/>
        <v>13616.438356164383</v>
      </c>
      <c r="M1138" s="33">
        <f t="shared" ca="1" si="1386"/>
        <v>0</v>
      </c>
      <c r="N1138" s="33">
        <f t="shared" ca="1" si="1386"/>
        <v>0</v>
      </c>
      <c r="O1138" s="33">
        <f t="shared" ca="1" si="1386"/>
        <v>0</v>
      </c>
      <c r="P1138" s="33">
        <f t="shared" ca="1" si="1386"/>
        <v>0</v>
      </c>
      <c r="R1138" s="33"/>
      <c r="S1138" s="33">
        <f t="shared" ref="S1138:S1140" ca="1" si="1387">R1136-S1136</f>
        <v>-13698.630136986301</v>
      </c>
      <c r="T1138" s="33">
        <f t="shared" ref="T1138:T1140" ca="1" si="1388">S1136-T1136</f>
        <v>0</v>
      </c>
      <c r="U1138" s="33">
        <f t="shared" ref="U1138:U1140" ca="1" si="1389">T1136-U1136</f>
        <v>0</v>
      </c>
      <c r="V1138" s="33">
        <f t="shared" ref="V1138:V1140" ca="1" si="1390">U1136-V1136</f>
        <v>0</v>
      </c>
      <c r="W1138" s="33">
        <f t="shared" ref="W1138:W1140" ca="1" si="1391">V1136-W1136</f>
        <v>0</v>
      </c>
      <c r="X1138" s="33">
        <f t="shared" ref="X1138:X1140" ca="1" si="1392">W1136-X1136</f>
        <v>0</v>
      </c>
      <c r="Y1138" s="33">
        <f t="shared" ref="Y1138:Y1140" ca="1" si="1393">X1136-Y1136</f>
        <v>0</v>
      </c>
      <c r="Z1138" s="33">
        <f t="shared" ref="Z1138:Z1140" ca="1" si="1394">Y1136-Z1136</f>
        <v>0</v>
      </c>
      <c r="AA1138" s="33">
        <f t="shared" ref="AA1138:AA1140" ca="1" si="1395">Z1136-AA1136</f>
        <v>0</v>
      </c>
      <c r="AB1138" s="33">
        <f t="shared" ref="AB1138:AB1140" ca="1" si="1396">AA1136-AB1136</f>
        <v>0</v>
      </c>
      <c r="AC1138" s="33">
        <f t="shared" ref="AC1138:AC1140" ca="1" si="1397">AB1136-AC1136</f>
        <v>0</v>
      </c>
      <c r="AD1138" s="33">
        <f t="shared" ref="AD1138:AD1140" ca="1" si="1398">AC1136-AD1136</f>
        <v>0</v>
      </c>
      <c r="AE1138" s="33">
        <f t="shared" ref="AE1138:AE1140" ca="1" si="1399">AD1136-AE1136</f>
        <v>13616.438356164383</v>
      </c>
      <c r="AF1138" s="33">
        <f t="shared" ref="AF1138:AF1140" ca="1" si="1400">AE1136-AF1136</f>
        <v>0</v>
      </c>
      <c r="AG1138" s="33">
        <f t="shared" ref="AG1138:AG1140" ca="1" si="1401">AF1136-AG1136</f>
        <v>0</v>
      </c>
      <c r="AH1138" s="33">
        <f t="shared" ref="AH1138:AH1140" ca="1" si="1402">AG1136-AH1136</f>
        <v>0</v>
      </c>
      <c r="AI1138" s="33">
        <f t="shared" ref="AI1138:AI1140" ca="1" si="1403">AH1136-AI1136</f>
        <v>0</v>
      </c>
      <c r="AJ1138" s="33">
        <f t="shared" ref="AJ1138:AJ1140" ca="1" si="1404">AI1136-AJ1136</f>
        <v>0</v>
      </c>
      <c r="AK1138" s="33">
        <f t="shared" ref="AK1138:AK1140" ca="1" si="1405">AJ1136-AK1136</f>
        <v>0</v>
      </c>
      <c r="AL1138" s="33">
        <f t="shared" ref="AL1138:AL1140" ca="1" si="1406">AK1136-AL1136</f>
        <v>0</v>
      </c>
      <c r="AM1138" s="33">
        <f t="shared" ref="AM1138:AM1140" ca="1" si="1407">AL1136-AM1136</f>
        <v>0</v>
      </c>
      <c r="AN1138" s="33">
        <f t="shared" ref="AN1138:AN1140" ca="1" si="1408">AM1136-AN1136</f>
        <v>0</v>
      </c>
      <c r="AO1138" s="33">
        <f t="shared" ref="AO1138:AO1140" ca="1" si="1409">AN1136-AO1136</f>
        <v>0</v>
      </c>
      <c r="AP1138" s="33">
        <f t="shared" ref="AP1138:AP1140" ca="1" si="1410">AO1136-AP1136</f>
        <v>0</v>
      </c>
      <c r="AQ1138" s="33">
        <f t="shared" ref="AQ1138:AQ1140" ca="1" si="1411">AP1136-AQ1136</f>
        <v>0</v>
      </c>
      <c r="AR1138" s="33">
        <f t="shared" ref="AR1138:AR1140" ca="1" si="1412">AQ1136-AR1136</f>
        <v>0</v>
      </c>
      <c r="AS1138" s="33">
        <f t="shared" ref="AS1138:AS1140" ca="1" si="1413">AR1136-AS1136</f>
        <v>0</v>
      </c>
      <c r="AT1138" s="33">
        <f t="shared" ref="AT1138:AT1140" ca="1" si="1414">AS1136-AT1136</f>
        <v>0</v>
      </c>
      <c r="AU1138" s="33">
        <f t="shared" ref="AU1138:AU1140" ca="1" si="1415">AT1136-AU1136</f>
        <v>0</v>
      </c>
      <c r="AV1138" s="33">
        <f t="shared" ref="AV1138:AV1140" ca="1" si="1416">AU1136-AV1136</f>
        <v>0</v>
      </c>
      <c r="AW1138" s="33">
        <f t="shared" ref="AW1138:AW1140" ca="1" si="1417">AV1136-AW1136</f>
        <v>0</v>
      </c>
      <c r="AX1138" s="33">
        <f t="shared" ref="AX1138:AX1140" ca="1" si="1418">AW1136-AX1136</f>
        <v>0</v>
      </c>
      <c r="AY1138" s="33">
        <f t="shared" ref="AY1138:AY1140" ca="1" si="1419">AX1136-AY1136</f>
        <v>0</v>
      </c>
      <c r="AZ1138" s="33">
        <f t="shared" ref="AZ1138:AZ1140" ca="1" si="1420">AY1136-AZ1136</f>
        <v>0</v>
      </c>
      <c r="BA1138" s="33">
        <f t="shared" ref="BA1138:BA1140" ca="1" si="1421">AZ1136-BA1136</f>
        <v>0</v>
      </c>
      <c r="BB1138" s="33">
        <f t="shared" ref="BB1138:BB1140" ca="1" si="1422">BA1136-BB1136</f>
        <v>0</v>
      </c>
      <c r="BC1138" s="33">
        <f t="shared" ref="BC1138:BC1140" ca="1" si="1423">BB1136-BC1136</f>
        <v>0</v>
      </c>
      <c r="BD1138" s="33">
        <f t="shared" ref="BD1138:BD1140" ca="1" si="1424">BC1136-BD1136</f>
        <v>0</v>
      </c>
      <c r="BE1138" s="33">
        <f t="shared" ref="BE1138:BE1140" ca="1" si="1425">BD1136-BE1136</f>
        <v>0</v>
      </c>
      <c r="BF1138" s="33">
        <f t="shared" ref="BF1138:BF1140" ca="1" si="1426">BE1136-BF1136</f>
        <v>0</v>
      </c>
      <c r="BG1138" s="33">
        <f t="shared" ref="BG1138:BG1140" ca="1" si="1427">BF1136-BG1136</f>
        <v>0</v>
      </c>
      <c r="BH1138" s="33">
        <f t="shared" ref="BH1138:BH1140" ca="1" si="1428">BG1136-BH1136</f>
        <v>0</v>
      </c>
      <c r="BI1138" s="33">
        <f t="shared" ref="BI1138:BI1140" ca="1" si="1429">BH1136-BI1136</f>
        <v>0</v>
      </c>
      <c r="BJ1138" s="33">
        <f t="shared" ref="BJ1138:BJ1140" ca="1" si="1430">BI1136-BJ1136</f>
        <v>0</v>
      </c>
      <c r="BK1138" s="33">
        <f t="shared" ref="BK1138:BK1140" ca="1" si="1431">BJ1136-BK1136</f>
        <v>0</v>
      </c>
      <c r="BL1138" s="33">
        <f t="shared" ref="BL1138:BL1140" ca="1" si="1432">BK1136-BL1136</f>
        <v>0</v>
      </c>
      <c r="BM1138" s="33">
        <f t="shared" ref="BM1138:BM1140" ca="1" si="1433">BL1136-BM1136</f>
        <v>0</v>
      </c>
      <c r="BN1138" s="33">
        <f t="shared" ref="BN1138:BN1140" ca="1" si="1434">BM1136-BN1136</f>
        <v>0</v>
      </c>
      <c r="BO1138" s="33">
        <f t="shared" ref="BO1138:BO1140" ca="1" si="1435">BN1136-BO1136</f>
        <v>0</v>
      </c>
      <c r="BP1138" s="33">
        <f t="shared" ref="BP1138:BP1140" ca="1" si="1436">BO1136-BP1136</f>
        <v>0</v>
      </c>
      <c r="BQ1138" s="33">
        <f t="shared" ref="BQ1138:BQ1140" ca="1" si="1437">BP1136-BQ1136</f>
        <v>0</v>
      </c>
      <c r="BR1138" s="33">
        <f t="shared" ref="BR1138:BR1140" ca="1" si="1438">BQ1136-BR1136</f>
        <v>0</v>
      </c>
      <c r="BS1138" s="33">
        <f t="shared" ref="BS1138:BS1140" ca="1" si="1439">BR1136-BS1136</f>
        <v>0</v>
      </c>
      <c r="BT1138" s="33">
        <f t="shared" ref="BT1138:BT1140" ca="1" si="1440">BS1136-BT1136</f>
        <v>0</v>
      </c>
      <c r="BU1138" s="33">
        <f t="shared" ref="BU1138:BU1140" ca="1" si="1441">BT1136-BU1136</f>
        <v>0</v>
      </c>
      <c r="BV1138" s="33">
        <f t="shared" ref="BV1138:BV1140" ca="1" si="1442">BU1136-BV1136</f>
        <v>0</v>
      </c>
      <c r="BW1138" s="33">
        <f t="shared" ref="BW1138:BW1140" ca="1" si="1443">BV1136-BW1136</f>
        <v>0</v>
      </c>
      <c r="BX1138" s="33">
        <f t="shared" ref="BX1138:BX1140" ca="1" si="1444">BW1136-BX1136</f>
        <v>0</v>
      </c>
      <c r="BY1138" s="33">
        <f t="shared" ref="BY1138:BY1140" ca="1" si="1445">BX1136-BY1136</f>
        <v>0</v>
      </c>
      <c r="BZ1138" s="33">
        <f t="shared" ref="BZ1138:BZ1140" ca="1" si="1446">BY1136-BZ1136</f>
        <v>0</v>
      </c>
      <c r="CA1138" s="33">
        <f t="shared" ref="CA1138:CA1140" ca="1" si="1447">BZ1136-CA1136</f>
        <v>0</v>
      </c>
      <c r="CB1138" s="33">
        <f t="shared" ref="CB1138:CB1140" ca="1" si="1448">CA1136-CB1136</f>
        <v>0</v>
      </c>
      <c r="CC1138" s="33">
        <f t="shared" ref="CC1138:CC1140" ca="1" si="1449">CB1136-CC1136</f>
        <v>0</v>
      </c>
      <c r="CD1138" s="33">
        <f t="shared" ref="CD1138:CD1140" ca="1" si="1450">CC1136-CD1136</f>
        <v>0</v>
      </c>
      <c r="CE1138" s="33">
        <f t="shared" ref="CE1138:CE1140" ca="1" si="1451">CD1136-CE1136</f>
        <v>0</v>
      </c>
      <c r="CF1138" s="33">
        <f t="shared" ref="CF1138:CF1140" ca="1" si="1452">CE1136-CF1136</f>
        <v>0</v>
      </c>
      <c r="CG1138" s="33">
        <f t="shared" ref="CG1138:CG1140" ca="1" si="1453">CF1136-CG1136</f>
        <v>0</v>
      </c>
      <c r="CH1138" s="33">
        <f t="shared" ref="CH1138:CH1140" ca="1" si="1454">CG1136-CH1136</f>
        <v>0</v>
      </c>
      <c r="CI1138" s="33">
        <f t="shared" ref="CI1138:CI1140" ca="1" si="1455">CH1136-CI1136</f>
        <v>0</v>
      </c>
      <c r="CJ1138" s="33">
        <f t="shared" ref="CJ1138:CJ1140" ca="1" si="1456">CI1136-CJ1136</f>
        <v>0</v>
      </c>
      <c r="CK1138" s="33">
        <f t="shared" ref="CK1138:CK1140" ca="1" si="1457">CJ1136-CK1136</f>
        <v>0</v>
      </c>
      <c r="CL1138" s="33">
        <f t="shared" ref="CL1138:CL1140" ca="1" si="1458">CK1136-CL1136</f>
        <v>0</v>
      </c>
      <c r="CO1138" s="33" t="e">
        <f t="shared" ref="CO1138:CO1140" ca="1" si="1459">CN1136-CO1136</f>
        <v>#N/A</v>
      </c>
      <c r="CP1138" s="33" t="e">
        <f t="shared" ref="CP1138:CP1140" ca="1" si="1460">CO1136-CP1136</f>
        <v>#N/A</v>
      </c>
      <c r="CQ1138" s="33" t="e">
        <f t="shared" ref="CQ1138:CQ1140" ca="1" si="1461">CP1136-CQ1136</f>
        <v>#N/A</v>
      </c>
      <c r="CR1138" s="33" t="e">
        <f t="shared" ref="CR1138:CR1140" ca="1" si="1462">CQ1136-CR1136</f>
        <v>#N/A</v>
      </c>
      <c r="CS1138" s="33" t="e">
        <f t="shared" ref="CS1138:CS1140" ca="1" si="1463">CR1136-CS1136</f>
        <v>#N/A</v>
      </c>
      <c r="CT1138" s="33" t="e">
        <f t="shared" ref="CT1138:CT1140" ca="1" si="1464">CS1136-CT1136</f>
        <v>#N/A</v>
      </c>
      <c r="CU1138" s="33" t="e">
        <f t="shared" ref="CU1138:CU1140" ca="1" si="1465">CT1136-CU1136</f>
        <v>#N/A</v>
      </c>
      <c r="CV1138" s="33" t="e">
        <f t="shared" ref="CV1138:CV1140" ca="1" si="1466">CU1136-CV1136</f>
        <v>#N/A</v>
      </c>
      <c r="CW1138" s="33" t="e">
        <f t="shared" ref="CW1138:CW1140" ca="1" si="1467">CV1136-CW1136</f>
        <v>#N/A</v>
      </c>
      <c r="CX1138" s="33" t="e">
        <f t="shared" ref="CX1138:CX1140" ca="1" si="1468">CW1136-CX1136</f>
        <v>#N/A</v>
      </c>
      <c r="CY1138" s="33" t="e">
        <f t="shared" ref="CY1138:CY1140" ca="1" si="1469">CX1136-CY1136</f>
        <v>#N/A</v>
      </c>
      <c r="CZ1138" s="33" t="e">
        <f t="shared" ref="CZ1138:CZ1140" ca="1" si="1470">CY1136-CZ1136</f>
        <v>#N/A</v>
      </c>
      <c r="DA1138" s="33" t="e">
        <f t="shared" ref="DA1138:DA1140" ca="1" si="1471">CZ1136-DA1136</f>
        <v>#N/A</v>
      </c>
      <c r="DB1138" s="33" t="e">
        <f t="shared" ref="DB1138:DB1140" ca="1" si="1472">DA1136-DB1136</f>
        <v>#N/A</v>
      </c>
      <c r="DC1138" s="33" t="e">
        <f t="shared" ref="DC1138:DC1140" ca="1" si="1473">DB1136-DC1136</f>
        <v>#N/A</v>
      </c>
      <c r="DD1138" s="33" t="e">
        <f t="shared" ref="DD1138:DD1140" ca="1" si="1474">DC1136-DD1136</f>
        <v>#N/A</v>
      </c>
      <c r="DE1138" s="33" t="e">
        <f t="shared" ref="DE1138:DE1140" ca="1" si="1475">DD1136-DE1136</f>
        <v>#N/A</v>
      </c>
      <c r="DF1138" s="33" t="e">
        <f t="shared" ref="DF1138:DF1140" ca="1" si="1476">DE1136-DF1136</f>
        <v>#N/A</v>
      </c>
      <c r="DG1138" s="33" t="e">
        <f t="shared" ref="DG1138:DG1140" ca="1" si="1477">DF1136-DG1136</f>
        <v>#N/A</v>
      </c>
      <c r="DH1138" s="33" t="e">
        <f t="shared" ref="DH1138:DH1140" ca="1" si="1478">DG1136-DH1136</f>
        <v>#N/A</v>
      </c>
      <c r="DI1138" s="33" t="e">
        <f t="shared" ref="DI1138:DI1140" ca="1" si="1479">DH1136-DI1136</f>
        <v>#N/A</v>
      </c>
      <c r="DJ1138" s="33" t="e">
        <f t="shared" ref="DJ1138:DJ1140" ca="1" si="1480">DI1136-DJ1136</f>
        <v>#N/A</v>
      </c>
      <c r="DK1138" s="33" t="e">
        <f t="shared" ref="DK1138:DK1140" ca="1" si="1481">DJ1136-DK1136</f>
        <v>#N/A</v>
      </c>
      <c r="DL1138" s="33" t="e">
        <f t="shared" ref="DL1138:DL1140" ca="1" si="1482">DK1136-DL1136</f>
        <v>#N/A</v>
      </c>
    </row>
    <row r="1139" spans="1:116" x14ac:dyDescent="0.4">
      <c r="B1139" s="164" t="s">
        <v>244</v>
      </c>
      <c r="C1139" s="164"/>
      <c r="D1139" s="164" t="s">
        <v>831</v>
      </c>
      <c r="E1139" s="204" t="str">
        <f t="shared" si="1384"/>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831</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831</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831</v>
      </c>
      <c r="E1142" s="204" t="str">
        <f t="shared" ref="E1142:E1149" si="1483">ROW()&amp;" "&amp;D1142</f>
        <v>1142 WCINVBATCH-SV</v>
      </c>
      <c r="G1142" s="8" t="str">
        <f>G1113</f>
        <v>Primary revenue driver</v>
      </c>
      <c r="K1142" s="53"/>
      <c r="L1142" s="53"/>
      <c r="M1142" s="53"/>
      <c r="N1142" s="53"/>
      <c r="O1142" s="53"/>
      <c r="P1142" s="53"/>
      <c r="R1142" s="24"/>
      <c r="S1142" s="215" t="str">
        <f t="shared" ref="S1142:AX1144" si="1484">S1102</f>
        <v>S$16</v>
      </c>
      <c r="T1142" s="215" t="str">
        <f t="shared" si="1484"/>
        <v>T$16</v>
      </c>
      <c r="U1142" s="215" t="str">
        <f t="shared" si="1484"/>
        <v>U$16</v>
      </c>
      <c r="V1142" s="215" t="str">
        <f t="shared" si="1484"/>
        <v>V$16</v>
      </c>
      <c r="W1142" s="215" t="str">
        <f t="shared" si="1484"/>
        <v>W$16</v>
      </c>
      <c r="X1142" s="215" t="str">
        <f t="shared" si="1484"/>
        <v>X$16</v>
      </c>
      <c r="Y1142" s="215" t="str">
        <f t="shared" si="1484"/>
        <v>Y$16</v>
      </c>
      <c r="Z1142" s="215" t="str">
        <f t="shared" si="1484"/>
        <v>Z$16</v>
      </c>
      <c r="AA1142" s="215" t="str">
        <f t="shared" si="1484"/>
        <v>AA$16</v>
      </c>
      <c r="AB1142" s="215" t="str">
        <f t="shared" si="1484"/>
        <v>AB$16</v>
      </c>
      <c r="AC1142" s="215" t="str">
        <f t="shared" si="1484"/>
        <v>AC$16</v>
      </c>
      <c r="AD1142" s="215" t="str">
        <f t="shared" si="1484"/>
        <v>AD$16</v>
      </c>
      <c r="AE1142" s="215" t="str">
        <f t="shared" si="1484"/>
        <v>AE$16</v>
      </c>
      <c r="AF1142" s="215" t="str">
        <f t="shared" si="1484"/>
        <v>AF$16</v>
      </c>
      <c r="AG1142" s="215" t="str">
        <f t="shared" si="1484"/>
        <v>AG$16</v>
      </c>
      <c r="AH1142" s="215" t="str">
        <f t="shared" si="1484"/>
        <v>AH$16</v>
      </c>
      <c r="AI1142" s="215" t="str">
        <f t="shared" si="1484"/>
        <v>AI$16</v>
      </c>
      <c r="AJ1142" s="215" t="str">
        <f t="shared" si="1484"/>
        <v>AJ$16</v>
      </c>
      <c r="AK1142" s="215" t="str">
        <f t="shared" si="1484"/>
        <v>AK$16</v>
      </c>
      <c r="AL1142" s="215" t="str">
        <f t="shared" si="1484"/>
        <v>AL$16</v>
      </c>
      <c r="AM1142" s="215" t="str">
        <f t="shared" si="1484"/>
        <v>AM$16</v>
      </c>
      <c r="AN1142" s="215" t="str">
        <f t="shared" si="1484"/>
        <v>AN$16</v>
      </c>
      <c r="AO1142" s="215" t="str">
        <f t="shared" si="1484"/>
        <v>AO$16</v>
      </c>
      <c r="AP1142" s="215" t="str">
        <f t="shared" si="1484"/>
        <v>AP$16</v>
      </c>
      <c r="AQ1142" s="215" t="str">
        <f t="shared" si="1484"/>
        <v>AQ$16</v>
      </c>
      <c r="AR1142" s="215" t="str">
        <f t="shared" si="1484"/>
        <v>AR$16</v>
      </c>
      <c r="AS1142" s="215" t="str">
        <f t="shared" si="1484"/>
        <v>AS$16</v>
      </c>
      <c r="AT1142" s="215" t="str">
        <f t="shared" si="1484"/>
        <v>AT$16</v>
      </c>
      <c r="AU1142" s="215" t="str">
        <f t="shared" si="1484"/>
        <v>AU$16</v>
      </c>
      <c r="AV1142" s="215" t="str">
        <f t="shared" si="1484"/>
        <v>AV$16</v>
      </c>
      <c r="AW1142" s="215" t="str">
        <f t="shared" si="1484"/>
        <v>AW$16</v>
      </c>
      <c r="AX1142" s="215" t="str">
        <f t="shared" si="1484"/>
        <v>AX$16</v>
      </c>
      <c r="AY1142" s="215" t="str">
        <f t="shared" ref="AY1142:CD1144" si="1485">AY1102</f>
        <v>AY$16</v>
      </c>
      <c r="AZ1142" s="215" t="str">
        <f t="shared" si="1485"/>
        <v>AZ$16</v>
      </c>
      <c r="BA1142" s="215" t="str">
        <f t="shared" si="1485"/>
        <v>BA$16</v>
      </c>
      <c r="BB1142" s="215" t="str">
        <f t="shared" si="1485"/>
        <v>BB$16</v>
      </c>
      <c r="BC1142" s="215" t="str">
        <f t="shared" si="1485"/>
        <v>BC$16</v>
      </c>
      <c r="BD1142" s="215" t="str">
        <f t="shared" si="1485"/>
        <v>BD$16</v>
      </c>
      <c r="BE1142" s="215" t="str">
        <f t="shared" si="1485"/>
        <v>BE$16</v>
      </c>
      <c r="BF1142" s="215" t="str">
        <f t="shared" si="1485"/>
        <v>BF$16</v>
      </c>
      <c r="BG1142" s="215" t="str">
        <f t="shared" si="1485"/>
        <v>BG$16</v>
      </c>
      <c r="BH1142" s="215" t="str">
        <f t="shared" si="1485"/>
        <v>BH$16</v>
      </c>
      <c r="BI1142" s="215" t="str">
        <f t="shared" si="1485"/>
        <v>BI$16</v>
      </c>
      <c r="BJ1142" s="215" t="str">
        <f t="shared" si="1485"/>
        <v>BJ$16</v>
      </c>
      <c r="BK1142" s="215" t="str">
        <f t="shared" si="1485"/>
        <v>BK$16</v>
      </c>
      <c r="BL1142" s="215" t="str">
        <f t="shared" si="1485"/>
        <v>BL$16</v>
      </c>
      <c r="BM1142" s="215" t="str">
        <f t="shared" si="1485"/>
        <v>BM$16</v>
      </c>
      <c r="BN1142" s="215" t="str">
        <f t="shared" si="1485"/>
        <v>BN$16</v>
      </c>
      <c r="BO1142" s="215" t="str">
        <f t="shared" si="1485"/>
        <v>BO$16</v>
      </c>
      <c r="BP1142" s="215" t="str">
        <f t="shared" si="1485"/>
        <v>BP$16</v>
      </c>
      <c r="BQ1142" s="215" t="str">
        <f t="shared" si="1485"/>
        <v>BQ$16</v>
      </c>
      <c r="BR1142" s="215" t="str">
        <f t="shared" si="1485"/>
        <v>BR$16</v>
      </c>
      <c r="BS1142" s="215" t="str">
        <f t="shared" si="1485"/>
        <v>BS$16</v>
      </c>
      <c r="BT1142" s="215" t="str">
        <f t="shared" si="1485"/>
        <v>BT$16</v>
      </c>
      <c r="BU1142" s="215" t="str">
        <f t="shared" si="1485"/>
        <v>BU$16</v>
      </c>
      <c r="BV1142" s="215" t="str">
        <f t="shared" si="1485"/>
        <v>BV$16</v>
      </c>
      <c r="BW1142" s="215" t="str">
        <f t="shared" si="1485"/>
        <v>BW$16</v>
      </c>
      <c r="BX1142" s="215" t="str">
        <f t="shared" si="1485"/>
        <v>BX$16</v>
      </c>
      <c r="BY1142" s="215" t="str">
        <f t="shared" si="1485"/>
        <v>BY$16</v>
      </c>
      <c r="BZ1142" s="215" t="str">
        <f t="shared" si="1485"/>
        <v>BZ$16</v>
      </c>
      <c r="CA1142" s="215" t="str">
        <f t="shared" si="1485"/>
        <v>CA$16</v>
      </c>
      <c r="CB1142" s="215" t="str">
        <f t="shared" si="1485"/>
        <v>CB$16</v>
      </c>
      <c r="CC1142" s="215" t="str">
        <f t="shared" si="1485"/>
        <v>CC$16</v>
      </c>
      <c r="CD1142" s="215" t="str">
        <f t="shared" si="1485"/>
        <v>CD$16</v>
      </c>
      <c r="CE1142" s="215" t="str">
        <f t="shared" ref="CE1142:CL1144" si="1486">CE1102</f>
        <v>CE$16</v>
      </c>
      <c r="CF1142" s="215" t="str">
        <f t="shared" si="1486"/>
        <v>CF$16</v>
      </c>
      <c r="CG1142" s="215" t="str">
        <f t="shared" si="1486"/>
        <v>CG$16</v>
      </c>
      <c r="CH1142" s="215" t="str">
        <f t="shared" si="1486"/>
        <v>CH$16</v>
      </c>
      <c r="CI1142" s="215" t="str">
        <f t="shared" si="1486"/>
        <v>CI$16</v>
      </c>
      <c r="CJ1142" s="215" t="str">
        <f t="shared" si="1486"/>
        <v>CJ$16</v>
      </c>
      <c r="CK1142" s="215" t="str">
        <f t="shared" si="1486"/>
        <v>CK$16</v>
      </c>
      <c r="CL1142" s="215" t="str">
        <f t="shared" si="1486"/>
        <v>CL$16</v>
      </c>
      <c r="CO1142" s="215" t="str">
        <f t="shared" ref="CO1142:DL1144" si="1487">CO1102</f>
        <v>CO$16</v>
      </c>
      <c r="CP1142" s="215" t="str">
        <f t="shared" si="1487"/>
        <v>CP$16</v>
      </c>
      <c r="CQ1142" s="215" t="str">
        <f t="shared" si="1487"/>
        <v>CQ$16</v>
      </c>
      <c r="CR1142" s="215" t="str">
        <f t="shared" si="1487"/>
        <v>CR$16</v>
      </c>
      <c r="CS1142" s="215" t="str">
        <f t="shared" si="1487"/>
        <v>CS$16</v>
      </c>
      <c r="CT1142" s="215" t="str">
        <f t="shared" si="1487"/>
        <v>CT$16</v>
      </c>
      <c r="CU1142" s="215" t="str">
        <f t="shared" si="1487"/>
        <v>CU$16</v>
      </c>
      <c r="CV1142" s="215" t="str">
        <f t="shared" si="1487"/>
        <v>CV$16</v>
      </c>
      <c r="CW1142" s="215" t="str">
        <f t="shared" si="1487"/>
        <v>CW$16</v>
      </c>
      <c r="CX1142" s="215" t="str">
        <f t="shared" si="1487"/>
        <v>CX$16</v>
      </c>
      <c r="CY1142" s="215" t="str">
        <f t="shared" si="1487"/>
        <v>CY$16</v>
      </c>
      <c r="CZ1142" s="215" t="str">
        <f t="shared" si="1487"/>
        <v>CZ$16</v>
      </c>
      <c r="DA1142" s="215" t="str">
        <f t="shared" si="1487"/>
        <v>DA$16</v>
      </c>
      <c r="DB1142" s="215" t="str">
        <f t="shared" si="1487"/>
        <v>DB$16</v>
      </c>
      <c r="DC1142" s="215" t="str">
        <f t="shared" si="1487"/>
        <v>DC$16</v>
      </c>
      <c r="DD1142" s="215" t="str">
        <f t="shared" si="1487"/>
        <v>DD$16</v>
      </c>
      <c r="DE1142" s="215" t="str">
        <f t="shared" si="1487"/>
        <v>DE$16</v>
      </c>
      <c r="DF1142" s="215" t="str">
        <f t="shared" si="1487"/>
        <v>DF$16</v>
      </c>
      <c r="DG1142" s="215" t="str">
        <f t="shared" si="1487"/>
        <v>DG$16</v>
      </c>
      <c r="DH1142" s="215" t="str">
        <f t="shared" si="1487"/>
        <v>DH$16</v>
      </c>
      <c r="DI1142" s="215" t="str">
        <f t="shared" si="1487"/>
        <v>DI$16</v>
      </c>
      <c r="DJ1142" s="215" t="str">
        <f t="shared" si="1487"/>
        <v>DJ$16</v>
      </c>
      <c r="DK1142" s="215" t="str">
        <f t="shared" si="1487"/>
        <v>DK$16</v>
      </c>
      <c r="DL1142" s="215" t="str">
        <f t="shared" si="1487"/>
        <v>DL$16</v>
      </c>
    </row>
    <row r="1143" spans="1:116" x14ac:dyDescent="0.4">
      <c r="B1143" s="164" t="s">
        <v>332</v>
      </c>
      <c r="C1143" s="164"/>
      <c r="D1143" s="164" t="s">
        <v>831</v>
      </c>
      <c r="E1143" s="204" t="str">
        <f t="shared" si="1483"/>
        <v>1143 WCINVBATCH-SV</v>
      </c>
      <c r="G1143" s="8" t="str">
        <f>G1114</f>
        <v>Primary volume driver</v>
      </c>
      <c r="H1143" s="56"/>
      <c r="I1143" s="79"/>
      <c r="J1143" s="79"/>
      <c r="K1143" s="15"/>
      <c r="L1143" s="15"/>
      <c r="M1143" s="15"/>
      <c r="N1143" s="15"/>
      <c r="O1143" s="15"/>
      <c r="P1143" s="15"/>
      <c r="R1143" s="15"/>
      <c r="S1143" s="215" t="str">
        <f t="shared" ref="S1143:AX1145" si="1488">S1103</f>
        <v>S$17</v>
      </c>
      <c r="T1143" s="215" t="str">
        <f t="shared" si="1488"/>
        <v>T$17</v>
      </c>
      <c r="U1143" s="215" t="str">
        <f t="shared" si="1488"/>
        <v>U$17</v>
      </c>
      <c r="V1143" s="215" t="str">
        <f t="shared" si="1488"/>
        <v>V$17</v>
      </c>
      <c r="W1143" s="215" t="str">
        <f t="shared" si="1488"/>
        <v>W$17</v>
      </c>
      <c r="X1143" s="215" t="str">
        <f t="shared" si="1488"/>
        <v>X$17</v>
      </c>
      <c r="Y1143" s="215" t="str">
        <f t="shared" si="1488"/>
        <v>Y$17</v>
      </c>
      <c r="Z1143" s="215" t="str">
        <f t="shared" si="1488"/>
        <v>Z$17</v>
      </c>
      <c r="AA1143" s="215" t="str">
        <f t="shared" si="1488"/>
        <v>AA$17</v>
      </c>
      <c r="AB1143" s="215" t="str">
        <f t="shared" si="1488"/>
        <v>AB$17</v>
      </c>
      <c r="AC1143" s="215" t="str">
        <f t="shared" si="1488"/>
        <v>AC$17</v>
      </c>
      <c r="AD1143" s="215" t="str">
        <f t="shared" si="1488"/>
        <v>AD$17</v>
      </c>
      <c r="AE1143" s="215" t="str">
        <f t="shared" si="1488"/>
        <v>AE$17</v>
      </c>
      <c r="AF1143" s="215" t="str">
        <f t="shared" si="1488"/>
        <v>AF$17</v>
      </c>
      <c r="AG1143" s="215" t="str">
        <f t="shared" si="1488"/>
        <v>AG$17</v>
      </c>
      <c r="AH1143" s="215" t="str">
        <f t="shared" si="1488"/>
        <v>AH$17</v>
      </c>
      <c r="AI1143" s="215" t="str">
        <f t="shared" si="1488"/>
        <v>AI$17</v>
      </c>
      <c r="AJ1143" s="215" t="str">
        <f t="shared" si="1488"/>
        <v>AJ$17</v>
      </c>
      <c r="AK1143" s="215" t="str">
        <f t="shared" si="1488"/>
        <v>AK$17</v>
      </c>
      <c r="AL1143" s="215" t="str">
        <f t="shared" si="1488"/>
        <v>AL$17</v>
      </c>
      <c r="AM1143" s="215" t="str">
        <f t="shared" si="1488"/>
        <v>AM$17</v>
      </c>
      <c r="AN1143" s="215" t="str">
        <f t="shared" si="1488"/>
        <v>AN$17</v>
      </c>
      <c r="AO1143" s="215" t="str">
        <f t="shared" si="1488"/>
        <v>AO$17</v>
      </c>
      <c r="AP1143" s="215" t="str">
        <f t="shared" si="1488"/>
        <v>AP$17</v>
      </c>
      <c r="AQ1143" s="215" t="str">
        <f t="shared" si="1488"/>
        <v>AQ$17</v>
      </c>
      <c r="AR1143" s="215" t="str">
        <f t="shared" si="1488"/>
        <v>AR$17</v>
      </c>
      <c r="AS1143" s="215" t="str">
        <f t="shared" si="1488"/>
        <v>AS$17</v>
      </c>
      <c r="AT1143" s="215" t="str">
        <f t="shared" si="1488"/>
        <v>AT$17</v>
      </c>
      <c r="AU1143" s="215" t="str">
        <f t="shared" si="1488"/>
        <v>AU$17</v>
      </c>
      <c r="AV1143" s="215" t="str">
        <f t="shared" si="1488"/>
        <v>AV$17</v>
      </c>
      <c r="AW1143" s="215" t="str">
        <f t="shared" si="1488"/>
        <v>AW$17</v>
      </c>
      <c r="AX1143" s="215" t="str">
        <f t="shared" si="1488"/>
        <v>AX$17</v>
      </c>
      <c r="AY1143" s="215" t="str">
        <f t="shared" ref="AY1143:CD1145" si="1489">AY1103</f>
        <v>AY$17</v>
      </c>
      <c r="AZ1143" s="215" t="str">
        <f t="shared" si="1489"/>
        <v>AZ$17</v>
      </c>
      <c r="BA1143" s="215" t="str">
        <f t="shared" si="1489"/>
        <v>BA$17</v>
      </c>
      <c r="BB1143" s="215" t="str">
        <f t="shared" si="1489"/>
        <v>BB$17</v>
      </c>
      <c r="BC1143" s="215" t="str">
        <f t="shared" si="1489"/>
        <v>BC$17</v>
      </c>
      <c r="BD1143" s="215" t="str">
        <f t="shared" si="1489"/>
        <v>BD$17</v>
      </c>
      <c r="BE1143" s="215" t="str">
        <f t="shared" si="1489"/>
        <v>BE$17</v>
      </c>
      <c r="BF1143" s="215" t="str">
        <f t="shared" si="1489"/>
        <v>BF$17</v>
      </c>
      <c r="BG1143" s="215" t="str">
        <f t="shared" si="1489"/>
        <v>BG$17</v>
      </c>
      <c r="BH1143" s="215" t="str">
        <f t="shared" si="1489"/>
        <v>BH$17</v>
      </c>
      <c r="BI1143" s="215" t="str">
        <f t="shared" si="1489"/>
        <v>BI$17</v>
      </c>
      <c r="BJ1143" s="215" t="str">
        <f t="shared" si="1489"/>
        <v>BJ$17</v>
      </c>
      <c r="BK1143" s="215" t="str">
        <f t="shared" si="1489"/>
        <v>BK$17</v>
      </c>
      <c r="BL1143" s="215" t="str">
        <f t="shared" si="1489"/>
        <v>BL$17</v>
      </c>
      <c r="BM1143" s="215" t="str">
        <f t="shared" si="1489"/>
        <v>BM$17</v>
      </c>
      <c r="BN1143" s="215" t="str">
        <f t="shared" si="1489"/>
        <v>BN$17</v>
      </c>
      <c r="BO1143" s="215" t="str">
        <f t="shared" si="1489"/>
        <v>BO$17</v>
      </c>
      <c r="BP1143" s="215" t="str">
        <f t="shared" si="1489"/>
        <v>BP$17</v>
      </c>
      <c r="BQ1143" s="215" t="str">
        <f t="shared" si="1489"/>
        <v>BQ$17</v>
      </c>
      <c r="BR1143" s="215" t="str">
        <f t="shared" si="1489"/>
        <v>BR$17</v>
      </c>
      <c r="BS1143" s="215" t="str">
        <f t="shared" si="1489"/>
        <v>BS$17</v>
      </c>
      <c r="BT1143" s="215" t="str">
        <f t="shared" si="1489"/>
        <v>BT$17</v>
      </c>
      <c r="BU1143" s="215" t="str">
        <f t="shared" si="1489"/>
        <v>BU$17</v>
      </c>
      <c r="BV1143" s="215" t="str">
        <f t="shared" si="1489"/>
        <v>BV$17</v>
      </c>
      <c r="BW1143" s="215" t="str">
        <f t="shared" si="1489"/>
        <v>BW$17</v>
      </c>
      <c r="BX1143" s="215" t="str">
        <f t="shared" si="1489"/>
        <v>BX$17</v>
      </c>
      <c r="BY1143" s="215" t="str">
        <f t="shared" si="1489"/>
        <v>BY$17</v>
      </c>
      <c r="BZ1143" s="215" t="str">
        <f t="shared" si="1489"/>
        <v>BZ$17</v>
      </c>
      <c r="CA1143" s="215" t="str">
        <f t="shared" si="1489"/>
        <v>CA$17</v>
      </c>
      <c r="CB1143" s="215" t="str">
        <f t="shared" si="1489"/>
        <v>CB$17</v>
      </c>
      <c r="CC1143" s="215" t="str">
        <f t="shared" si="1489"/>
        <v>CC$17</v>
      </c>
      <c r="CD1143" s="215" t="str">
        <f t="shared" si="1489"/>
        <v>CD$17</v>
      </c>
      <c r="CE1143" s="215" t="str">
        <f t="shared" ref="CE1143:CL1145" si="1490">CE1103</f>
        <v>CE$17</v>
      </c>
      <c r="CF1143" s="215" t="str">
        <f t="shared" si="1490"/>
        <v>CF$17</v>
      </c>
      <c r="CG1143" s="215" t="str">
        <f t="shared" si="1490"/>
        <v>CG$17</v>
      </c>
      <c r="CH1143" s="215" t="str">
        <f t="shared" si="1490"/>
        <v>CH$17</v>
      </c>
      <c r="CI1143" s="215" t="str">
        <f t="shared" si="1490"/>
        <v>CI$17</v>
      </c>
      <c r="CJ1143" s="215" t="str">
        <f t="shared" si="1490"/>
        <v>CJ$17</v>
      </c>
      <c r="CK1143" s="215" t="str">
        <f t="shared" si="1490"/>
        <v>CK$17</v>
      </c>
      <c r="CL1143" s="215" t="str">
        <f t="shared" si="1490"/>
        <v>CL$17</v>
      </c>
      <c r="CN1143" s="79"/>
      <c r="CO1143" s="215" t="str">
        <f t="shared" ref="CO1143:DL1145" si="1491">CO1103</f>
        <v>CO$17</v>
      </c>
      <c r="CP1143" s="215" t="str">
        <f t="shared" si="1491"/>
        <v>CP$17</v>
      </c>
      <c r="CQ1143" s="215" t="str">
        <f t="shared" si="1491"/>
        <v>CQ$17</v>
      </c>
      <c r="CR1143" s="215" t="str">
        <f t="shared" si="1491"/>
        <v>CR$17</v>
      </c>
      <c r="CS1143" s="215" t="str">
        <f t="shared" si="1491"/>
        <v>CS$17</v>
      </c>
      <c r="CT1143" s="215" t="str">
        <f t="shared" si="1491"/>
        <v>CT$17</v>
      </c>
      <c r="CU1143" s="215" t="str">
        <f t="shared" si="1491"/>
        <v>CU$17</v>
      </c>
      <c r="CV1143" s="215" t="str">
        <f t="shared" si="1491"/>
        <v>CV$17</v>
      </c>
      <c r="CW1143" s="215" t="str">
        <f t="shared" si="1491"/>
        <v>CW$17</v>
      </c>
      <c r="CX1143" s="215" t="str">
        <f t="shared" si="1491"/>
        <v>CX$17</v>
      </c>
      <c r="CY1143" s="215" t="str">
        <f t="shared" si="1491"/>
        <v>CY$17</v>
      </c>
      <c r="CZ1143" s="215" t="str">
        <f t="shared" si="1491"/>
        <v>CZ$17</v>
      </c>
      <c r="DA1143" s="215" t="str">
        <f t="shared" si="1491"/>
        <v>DA$17</v>
      </c>
      <c r="DB1143" s="215" t="str">
        <f t="shared" si="1491"/>
        <v>DB$17</v>
      </c>
      <c r="DC1143" s="215" t="str">
        <f t="shared" si="1491"/>
        <v>DC$17</v>
      </c>
      <c r="DD1143" s="215" t="str">
        <f t="shared" si="1491"/>
        <v>DD$17</v>
      </c>
      <c r="DE1143" s="215" t="str">
        <f t="shared" si="1491"/>
        <v>DE$17</v>
      </c>
      <c r="DF1143" s="215" t="str">
        <f t="shared" si="1491"/>
        <v>DF$17</v>
      </c>
      <c r="DG1143" s="215" t="str">
        <f t="shared" si="1491"/>
        <v>DG$17</v>
      </c>
      <c r="DH1143" s="215" t="str">
        <f t="shared" si="1491"/>
        <v>DH$17</v>
      </c>
      <c r="DI1143" s="215" t="str">
        <f t="shared" si="1491"/>
        <v>DI$17</v>
      </c>
      <c r="DJ1143" s="215" t="str">
        <f t="shared" si="1491"/>
        <v>DJ$17</v>
      </c>
      <c r="DK1143" s="215" t="str">
        <f t="shared" si="1491"/>
        <v>DK$17</v>
      </c>
      <c r="DL1143" s="215" t="str">
        <f t="shared" si="1491"/>
        <v>DL$17</v>
      </c>
    </row>
    <row r="1144" spans="1:116" x14ac:dyDescent="0.4">
      <c r="B1144" s="164" t="s">
        <v>332</v>
      </c>
      <c r="C1144" s="164"/>
      <c r="D1144" s="164" t="s">
        <v>831</v>
      </c>
      <c r="E1144" s="204" t="str">
        <f t="shared" si="1483"/>
        <v>1144 WCINVBATCH-SV</v>
      </c>
      <c r="G1144" s="89" t="str">
        <f>G1119</f>
        <v xml:space="preserve">COGS w/ inventory - volume driven: </v>
      </c>
      <c r="H1144" s="12"/>
      <c r="I1144" s="60"/>
      <c r="J1144" s="60"/>
      <c r="K1144" s="15"/>
      <c r="L1144" s="15"/>
      <c r="M1144" s="15"/>
      <c r="N1144" s="15"/>
      <c r="O1144" s="15"/>
      <c r="P1144" s="15"/>
      <c r="R1144" s="15"/>
      <c r="S1144" s="215">
        <f t="shared" ref="S1144:AX1146" si="1492">S1104</f>
        <v>0</v>
      </c>
      <c r="T1144" s="215">
        <f t="shared" si="1492"/>
        <v>0</v>
      </c>
      <c r="U1144" s="215">
        <f t="shared" si="1492"/>
        <v>0</v>
      </c>
      <c r="V1144" s="215">
        <f t="shared" si="1492"/>
        <v>0</v>
      </c>
      <c r="W1144" s="215">
        <f t="shared" si="1492"/>
        <v>0</v>
      </c>
      <c r="X1144" s="215">
        <f t="shared" si="1492"/>
        <v>0</v>
      </c>
      <c r="Y1144" s="215">
        <f t="shared" si="1492"/>
        <v>0</v>
      </c>
      <c r="Z1144" s="215">
        <f t="shared" si="1492"/>
        <v>0</v>
      </c>
      <c r="AA1144" s="215">
        <f t="shared" si="1492"/>
        <v>0</v>
      </c>
      <c r="AB1144" s="215">
        <f t="shared" si="1492"/>
        <v>0</v>
      </c>
      <c r="AC1144" s="215">
        <f t="shared" si="1492"/>
        <v>0</v>
      </c>
      <c r="AD1144" s="215">
        <f t="shared" si="1492"/>
        <v>0</v>
      </c>
      <c r="AE1144" s="215">
        <f t="shared" si="1492"/>
        <v>0</v>
      </c>
      <c r="AF1144" s="215">
        <f t="shared" si="1492"/>
        <v>0</v>
      </c>
      <c r="AG1144" s="215">
        <f t="shared" si="1492"/>
        <v>0</v>
      </c>
      <c r="AH1144" s="215">
        <f t="shared" si="1492"/>
        <v>0</v>
      </c>
      <c r="AI1144" s="215">
        <f t="shared" si="1492"/>
        <v>0</v>
      </c>
      <c r="AJ1144" s="215">
        <f t="shared" si="1492"/>
        <v>0</v>
      </c>
      <c r="AK1144" s="215">
        <f t="shared" si="1492"/>
        <v>0</v>
      </c>
      <c r="AL1144" s="215">
        <f t="shared" si="1492"/>
        <v>0</v>
      </c>
      <c r="AM1144" s="215">
        <f t="shared" si="1492"/>
        <v>0</v>
      </c>
      <c r="AN1144" s="215">
        <f t="shared" si="1492"/>
        <v>0</v>
      </c>
      <c r="AO1144" s="215">
        <f t="shared" si="1492"/>
        <v>0</v>
      </c>
      <c r="AP1144" s="215">
        <f t="shared" si="1492"/>
        <v>0</v>
      </c>
      <c r="AQ1144" s="215">
        <f t="shared" si="1492"/>
        <v>0</v>
      </c>
      <c r="AR1144" s="215">
        <f t="shared" si="1492"/>
        <v>0</v>
      </c>
      <c r="AS1144" s="215">
        <f t="shared" si="1492"/>
        <v>0</v>
      </c>
      <c r="AT1144" s="215">
        <f t="shared" si="1492"/>
        <v>0</v>
      </c>
      <c r="AU1144" s="215">
        <f t="shared" si="1492"/>
        <v>0</v>
      </c>
      <c r="AV1144" s="215">
        <f t="shared" si="1492"/>
        <v>0</v>
      </c>
      <c r="AW1144" s="215">
        <f t="shared" si="1492"/>
        <v>0</v>
      </c>
      <c r="AX1144" s="215">
        <f t="shared" si="1492"/>
        <v>0</v>
      </c>
      <c r="AY1144" s="215">
        <f t="shared" ref="AY1144:CD1146" si="1493">AY1104</f>
        <v>0</v>
      </c>
      <c r="AZ1144" s="215">
        <f t="shared" si="1493"/>
        <v>0</v>
      </c>
      <c r="BA1144" s="215">
        <f t="shared" si="1493"/>
        <v>0</v>
      </c>
      <c r="BB1144" s="215">
        <f t="shared" si="1493"/>
        <v>0</v>
      </c>
      <c r="BC1144" s="215">
        <f t="shared" si="1493"/>
        <v>0</v>
      </c>
      <c r="BD1144" s="215">
        <f t="shared" si="1493"/>
        <v>0</v>
      </c>
      <c r="BE1144" s="215">
        <f t="shared" si="1493"/>
        <v>0</v>
      </c>
      <c r="BF1144" s="215">
        <f t="shared" si="1493"/>
        <v>0</v>
      </c>
      <c r="BG1144" s="215">
        <f t="shared" si="1493"/>
        <v>0</v>
      </c>
      <c r="BH1144" s="215">
        <f t="shared" si="1493"/>
        <v>0</v>
      </c>
      <c r="BI1144" s="215">
        <f t="shared" si="1493"/>
        <v>0</v>
      </c>
      <c r="BJ1144" s="215">
        <f t="shared" si="1493"/>
        <v>0</v>
      </c>
      <c r="BK1144" s="215">
        <f t="shared" si="1493"/>
        <v>0</v>
      </c>
      <c r="BL1144" s="215">
        <f t="shared" si="1493"/>
        <v>0</v>
      </c>
      <c r="BM1144" s="215">
        <f t="shared" si="1493"/>
        <v>0</v>
      </c>
      <c r="BN1144" s="215">
        <f t="shared" si="1493"/>
        <v>0</v>
      </c>
      <c r="BO1144" s="215">
        <f t="shared" si="1493"/>
        <v>0</v>
      </c>
      <c r="BP1144" s="215">
        <f t="shared" si="1493"/>
        <v>0</v>
      </c>
      <c r="BQ1144" s="215">
        <f t="shared" si="1493"/>
        <v>0</v>
      </c>
      <c r="BR1144" s="215">
        <f t="shared" si="1493"/>
        <v>0</v>
      </c>
      <c r="BS1144" s="215">
        <f t="shared" si="1493"/>
        <v>0</v>
      </c>
      <c r="BT1144" s="215">
        <f t="shared" si="1493"/>
        <v>0</v>
      </c>
      <c r="BU1144" s="215">
        <f t="shared" si="1493"/>
        <v>0</v>
      </c>
      <c r="BV1144" s="215">
        <f t="shared" si="1493"/>
        <v>0</v>
      </c>
      <c r="BW1144" s="215">
        <f t="shared" si="1493"/>
        <v>0</v>
      </c>
      <c r="BX1144" s="215">
        <f t="shared" si="1493"/>
        <v>0</v>
      </c>
      <c r="BY1144" s="215">
        <f t="shared" si="1493"/>
        <v>0</v>
      </c>
      <c r="BZ1144" s="215">
        <f t="shared" si="1493"/>
        <v>0</v>
      </c>
      <c r="CA1144" s="215">
        <f t="shared" si="1493"/>
        <v>0</v>
      </c>
      <c r="CB1144" s="215">
        <f t="shared" si="1493"/>
        <v>0</v>
      </c>
      <c r="CC1144" s="215">
        <f t="shared" si="1493"/>
        <v>0</v>
      </c>
      <c r="CD1144" s="215">
        <f t="shared" si="1493"/>
        <v>0</v>
      </c>
      <c r="CE1144" s="215">
        <f t="shared" ref="CE1144:CL1146" si="1494">CE1104</f>
        <v>0</v>
      </c>
      <c r="CF1144" s="215">
        <f t="shared" si="1494"/>
        <v>0</v>
      </c>
      <c r="CG1144" s="215">
        <f t="shared" si="1494"/>
        <v>0</v>
      </c>
      <c r="CH1144" s="215">
        <f t="shared" si="1494"/>
        <v>0</v>
      </c>
      <c r="CI1144" s="215">
        <f t="shared" si="1494"/>
        <v>0</v>
      </c>
      <c r="CJ1144" s="215">
        <f t="shared" si="1494"/>
        <v>0</v>
      </c>
      <c r="CK1144" s="215">
        <f t="shared" si="1494"/>
        <v>0</v>
      </c>
      <c r="CL1144" s="215">
        <f t="shared" si="1494"/>
        <v>0</v>
      </c>
      <c r="CN1144" s="60"/>
      <c r="CO1144" s="215">
        <f t="shared" ref="CO1144:DL1146" si="1495">CO1104</f>
        <v>0</v>
      </c>
      <c r="CP1144" s="215">
        <f t="shared" si="1495"/>
        <v>0</v>
      </c>
      <c r="CQ1144" s="215">
        <f t="shared" si="1495"/>
        <v>0</v>
      </c>
      <c r="CR1144" s="215">
        <f t="shared" si="1495"/>
        <v>0</v>
      </c>
      <c r="CS1144" s="215">
        <f t="shared" si="1495"/>
        <v>0</v>
      </c>
      <c r="CT1144" s="215">
        <f t="shared" si="1495"/>
        <v>0</v>
      </c>
      <c r="CU1144" s="215">
        <f t="shared" si="1495"/>
        <v>0</v>
      </c>
      <c r="CV1144" s="215">
        <f t="shared" si="1495"/>
        <v>0</v>
      </c>
      <c r="CW1144" s="215">
        <f t="shared" si="1495"/>
        <v>0</v>
      </c>
      <c r="CX1144" s="215">
        <f t="shared" si="1495"/>
        <v>0</v>
      </c>
      <c r="CY1144" s="215">
        <f t="shared" si="1495"/>
        <v>0</v>
      </c>
      <c r="CZ1144" s="215">
        <f t="shared" si="1495"/>
        <v>0</v>
      </c>
      <c r="DA1144" s="215">
        <f t="shared" si="1495"/>
        <v>0</v>
      </c>
      <c r="DB1144" s="215">
        <f t="shared" si="1495"/>
        <v>0</v>
      </c>
      <c r="DC1144" s="215">
        <f t="shared" si="1495"/>
        <v>0</v>
      </c>
      <c r="DD1144" s="215">
        <f t="shared" si="1495"/>
        <v>0</v>
      </c>
      <c r="DE1144" s="215">
        <f t="shared" si="1495"/>
        <v>0</v>
      </c>
      <c r="DF1144" s="215">
        <f t="shared" si="1495"/>
        <v>0</v>
      </c>
      <c r="DG1144" s="215">
        <f t="shared" si="1495"/>
        <v>0</v>
      </c>
      <c r="DH1144" s="215">
        <f t="shared" si="1495"/>
        <v>0</v>
      </c>
      <c r="DI1144" s="215">
        <f t="shared" si="1495"/>
        <v>0</v>
      </c>
      <c r="DJ1144" s="215">
        <f t="shared" si="1495"/>
        <v>0</v>
      </c>
      <c r="DK1144" s="215">
        <f t="shared" si="1495"/>
        <v>0</v>
      </c>
      <c r="DL1144" s="215">
        <f t="shared" si="1495"/>
        <v>0</v>
      </c>
    </row>
    <row r="1145" spans="1:116" x14ac:dyDescent="0.4">
      <c r="B1145" s="164" t="s">
        <v>332</v>
      </c>
      <c r="C1145" s="164"/>
      <c r="D1145" s="164" t="s">
        <v>831</v>
      </c>
      <c r="E1145" s="204" t="str">
        <f t="shared" si="1483"/>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831</v>
      </c>
      <c r="E1146" s="204" t="str">
        <f t="shared" si="1483"/>
        <v>1146 WCINVBATCH-SV</v>
      </c>
      <c r="G1146" s="89" t="str">
        <f>G1117</f>
        <v>Secondary revenue driver</v>
      </c>
      <c r="H1146" s="12"/>
      <c r="I1146" s="60"/>
      <c r="J1146" s="60"/>
      <c r="K1146" s="15"/>
      <c r="L1146" s="15"/>
      <c r="M1146" s="15"/>
      <c r="N1146" s="15"/>
      <c r="O1146" s="15"/>
      <c r="P1146" s="15"/>
      <c r="R1146" s="15"/>
      <c r="S1146" s="4" t="str">
        <f t="shared" ref="S1146:CD1148" si="1496">ADDRESS(ROW(S1136),COLUMN(S1136),2)</f>
        <v>S$1136</v>
      </c>
      <c r="T1146" s="4" t="str">
        <f t="shared" si="1496"/>
        <v>T$1136</v>
      </c>
      <c r="U1146" s="4" t="str">
        <f t="shared" si="1496"/>
        <v>U$1136</v>
      </c>
      <c r="V1146" s="4" t="str">
        <f t="shared" si="1496"/>
        <v>V$1136</v>
      </c>
      <c r="W1146" s="4" t="str">
        <f t="shared" si="1496"/>
        <v>W$1136</v>
      </c>
      <c r="X1146" s="4" t="str">
        <f t="shared" si="1496"/>
        <v>X$1136</v>
      </c>
      <c r="Y1146" s="4" t="str">
        <f t="shared" si="1496"/>
        <v>Y$1136</v>
      </c>
      <c r="Z1146" s="4" t="str">
        <f t="shared" si="1496"/>
        <v>Z$1136</v>
      </c>
      <c r="AA1146" s="4" t="str">
        <f t="shared" si="1496"/>
        <v>AA$1136</v>
      </c>
      <c r="AB1146" s="4" t="str">
        <f t="shared" si="1496"/>
        <v>AB$1136</v>
      </c>
      <c r="AC1146" s="4" t="str">
        <f t="shared" si="1496"/>
        <v>AC$1136</v>
      </c>
      <c r="AD1146" s="4" t="str">
        <f t="shared" si="1496"/>
        <v>AD$1136</v>
      </c>
      <c r="AE1146" s="4" t="str">
        <f t="shared" si="1496"/>
        <v>AE$1136</v>
      </c>
      <c r="AF1146" s="4" t="str">
        <f t="shared" si="1496"/>
        <v>AF$1136</v>
      </c>
      <c r="AG1146" s="4" t="str">
        <f t="shared" si="1496"/>
        <v>AG$1136</v>
      </c>
      <c r="AH1146" s="4" t="str">
        <f t="shared" si="1496"/>
        <v>AH$1136</v>
      </c>
      <c r="AI1146" s="4" t="str">
        <f t="shared" si="1496"/>
        <v>AI$1136</v>
      </c>
      <c r="AJ1146" s="4" t="str">
        <f t="shared" si="1496"/>
        <v>AJ$1136</v>
      </c>
      <c r="AK1146" s="4" t="str">
        <f t="shared" si="1496"/>
        <v>AK$1136</v>
      </c>
      <c r="AL1146" s="4" t="str">
        <f t="shared" si="1496"/>
        <v>AL$1136</v>
      </c>
      <c r="AM1146" s="4" t="str">
        <f t="shared" si="1496"/>
        <v>AM$1136</v>
      </c>
      <c r="AN1146" s="4" t="str">
        <f t="shared" si="1496"/>
        <v>AN$1136</v>
      </c>
      <c r="AO1146" s="4" t="str">
        <f t="shared" si="1496"/>
        <v>AO$1136</v>
      </c>
      <c r="AP1146" s="4" t="str">
        <f t="shared" si="1496"/>
        <v>AP$1136</v>
      </c>
      <c r="AQ1146" s="4" t="str">
        <f t="shared" si="1496"/>
        <v>AQ$1136</v>
      </c>
      <c r="AR1146" s="4" t="str">
        <f t="shared" si="1496"/>
        <v>AR$1136</v>
      </c>
      <c r="AS1146" s="4" t="str">
        <f t="shared" si="1496"/>
        <v>AS$1136</v>
      </c>
      <c r="AT1146" s="4" t="str">
        <f t="shared" si="1496"/>
        <v>AT$1136</v>
      </c>
      <c r="AU1146" s="4" t="str">
        <f t="shared" si="1496"/>
        <v>AU$1136</v>
      </c>
      <c r="AV1146" s="4" t="str">
        <f t="shared" si="1496"/>
        <v>AV$1136</v>
      </c>
      <c r="AW1146" s="4" t="str">
        <f t="shared" si="1496"/>
        <v>AW$1136</v>
      </c>
      <c r="AX1146" s="4" t="str">
        <f t="shared" si="1496"/>
        <v>AX$1136</v>
      </c>
      <c r="AY1146" s="4" t="str">
        <f t="shared" si="1496"/>
        <v>AY$1136</v>
      </c>
      <c r="AZ1146" s="4" t="str">
        <f t="shared" si="1496"/>
        <v>AZ$1136</v>
      </c>
      <c r="BA1146" s="4" t="str">
        <f t="shared" si="1496"/>
        <v>BA$1136</v>
      </c>
      <c r="BB1146" s="4" t="str">
        <f t="shared" si="1496"/>
        <v>BB$1136</v>
      </c>
      <c r="BC1146" s="4" t="str">
        <f t="shared" si="1496"/>
        <v>BC$1136</v>
      </c>
      <c r="BD1146" s="4" t="str">
        <f t="shared" si="1496"/>
        <v>BD$1136</v>
      </c>
      <c r="BE1146" s="4" t="str">
        <f t="shared" si="1496"/>
        <v>BE$1136</v>
      </c>
      <c r="BF1146" s="4" t="str">
        <f t="shared" si="1496"/>
        <v>BF$1136</v>
      </c>
      <c r="BG1146" s="4" t="str">
        <f t="shared" si="1496"/>
        <v>BG$1136</v>
      </c>
      <c r="BH1146" s="4" t="str">
        <f t="shared" si="1496"/>
        <v>BH$1136</v>
      </c>
      <c r="BI1146" s="4" t="str">
        <f t="shared" si="1496"/>
        <v>BI$1136</v>
      </c>
      <c r="BJ1146" s="4" t="str">
        <f t="shared" si="1496"/>
        <v>BJ$1136</v>
      </c>
      <c r="BK1146" s="4" t="str">
        <f t="shared" si="1496"/>
        <v>BK$1136</v>
      </c>
      <c r="BL1146" s="4" t="str">
        <f t="shared" si="1496"/>
        <v>BL$1136</v>
      </c>
      <c r="BM1146" s="4" t="str">
        <f t="shared" si="1496"/>
        <v>BM$1136</v>
      </c>
      <c r="BN1146" s="4" t="str">
        <f t="shared" si="1496"/>
        <v>BN$1136</v>
      </c>
      <c r="BO1146" s="4" t="str">
        <f t="shared" si="1496"/>
        <v>BO$1136</v>
      </c>
      <c r="BP1146" s="4" t="str">
        <f t="shared" si="1496"/>
        <v>BP$1136</v>
      </c>
      <c r="BQ1146" s="4" t="str">
        <f t="shared" si="1496"/>
        <v>BQ$1136</v>
      </c>
      <c r="BR1146" s="4" t="str">
        <f t="shared" si="1496"/>
        <v>BR$1136</v>
      </c>
      <c r="BS1146" s="4" t="str">
        <f t="shared" si="1496"/>
        <v>BS$1136</v>
      </c>
      <c r="BT1146" s="4" t="str">
        <f t="shared" si="1496"/>
        <v>BT$1136</v>
      </c>
      <c r="BU1146" s="4" t="str">
        <f t="shared" si="1496"/>
        <v>BU$1136</v>
      </c>
      <c r="BV1146" s="4" t="str">
        <f t="shared" si="1496"/>
        <v>BV$1136</v>
      </c>
      <c r="BW1146" s="4" t="str">
        <f t="shared" si="1496"/>
        <v>BW$1136</v>
      </c>
      <c r="BX1146" s="4" t="str">
        <f t="shared" si="1496"/>
        <v>BX$1136</v>
      </c>
      <c r="BY1146" s="4" t="str">
        <f t="shared" si="1496"/>
        <v>BY$1136</v>
      </c>
      <c r="BZ1146" s="4" t="str">
        <f t="shared" si="1496"/>
        <v>BZ$1136</v>
      </c>
      <c r="CA1146" s="4" t="str">
        <f t="shared" si="1496"/>
        <v>CA$1136</v>
      </c>
      <c r="CB1146" s="4" t="str">
        <f t="shared" si="1496"/>
        <v>CB$1136</v>
      </c>
      <c r="CC1146" s="4" t="str">
        <f t="shared" si="1496"/>
        <v>CC$1136</v>
      </c>
      <c r="CD1146" s="4" t="str">
        <f t="shared" si="1496"/>
        <v>CD$1136</v>
      </c>
      <c r="CE1146" s="4" t="str">
        <f t="shared" ref="CE1146:CL1148" si="1497">ADDRESS(ROW(CE1136),COLUMN(CE1136),2)</f>
        <v>CE$1136</v>
      </c>
      <c r="CF1146" s="4" t="str">
        <f t="shared" si="1497"/>
        <v>CF$1136</v>
      </c>
      <c r="CG1146" s="4" t="str">
        <f t="shared" si="1497"/>
        <v>CG$1136</v>
      </c>
      <c r="CH1146" s="4" t="str">
        <f t="shared" si="1497"/>
        <v>CH$1136</v>
      </c>
      <c r="CI1146" s="4" t="str">
        <f t="shared" si="1497"/>
        <v>CI$1136</v>
      </c>
      <c r="CJ1146" s="4" t="str">
        <f t="shared" si="1497"/>
        <v>CJ$1136</v>
      </c>
      <c r="CK1146" s="4" t="str">
        <f t="shared" si="1497"/>
        <v>CK$1136</v>
      </c>
      <c r="CL1146" s="4" t="str">
        <f t="shared" si="1497"/>
        <v>CL$1136</v>
      </c>
      <c r="CN1146" s="60"/>
      <c r="CO1146" s="4" t="str">
        <f t="shared" ref="CO1146:DL1148" si="1498">ADDRESS(ROW(CO1136),COLUMN(CO1136),2)</f>
        <v>CO$1136</v>
      </c>
      <c r="CP1146" s="4" t="str">
        <f t="shared" si="1498"/>
        <v>CP$1136</v>
      </c>
      <c r="CQ1146" s="4" t="str">
        <f t="shared" si="1498"/>
        <v>CQ$1136</v>
      </c>
      <c r="CR1146" s="4" t="str">
        <f t="shared" si="1498"/>
        <v>CR$1136</v>
      </c>
      <c r="CS1146" s="4" t="str">
        <f t="shared" si="1498"/>
        <v>CS$1136</v>
      </c>
      <c r="CT1146" s="4" t="str">
        <f t="shared" si="1498"/>
        <v>CT$1136</v>
      </c>
      <c r="CU1146" s="4" t="str">
        <f t="shared" si="1498"/>
        <v>CU$1136</v>
      </c>
      <c r="CV1146" s="4" t="str">
        <f t="shared" si="1498"/>
        <v>CV$1136</v>
      </c>
      <c r="CW1146" s="4" t="str">
        <f t="shared" si="1498"/>
        <v>CW$1136</v>
      </c>
      <c r="CX1146" s="4" t="str">
        <f t="shared" si="1498"/>
        <v>CX$1136</v>
      </c>
      <c r="CY1146" s="4" t="str">
        <f t="shared" si="1498"/>
        <v>CY$1136</v>
      </c>
      <c r="CZ1146" s="4" t="str">
        <f t="shared" si="1498"/>
        <v>CZ$1136</v>
      </c>
      <c r="DA1146" s="4" t="str">
        <f t="shared" si="1498"/>
        <v>DA$1136</v>
      </c>
      <c r="DB1146" s="4" t="str">
        <f t="shared" si="1498"/>
        <v>DB$1136</v>
      </c>
      <c r="DC1146" s="4" t="str">
        <f t="shared" si="1498"/>
        <v>DC$1136</v>
      </c>
      <c r="DD1146" s="4" t="str">
        <f t="shared" si="1498"/>
        <v>DD$1136</v>
      </c>
      <c r="DE1146" s="4" t="str">
        <f t="shared" si="1498"/>
        <v>DE$1136</v>
      </c>
      <c r="DF1146" s="4" t="str">
        <f t="shared" si="1498"/>
        <v>DF$1136</v>
      </c>
      <c r="DG1146" s="4" t="str">
        <f t="shared" si="1498"/>
        <v>DG$1136</v>
      </c>
      <c r="DH1146" s="4" t="str">
        <f t="shared" si="1498"/>
        <v>DH$1136</v>
      </c>
      <c r="DI1146" s="4" t="str">
        <f t="shared" si="1498"/>
        <v>DI$1136</v>
      </c>
      <c r="DJ1146" s="4" t="str">
        <f t="shared" si="1498"/>
        <v>DJ$1136</v>
      </c>
      <c r="DK1146" s="4" t="str">
        <f t="shared" si="1498"/>
        <v>DK$1136</v>
      </c>
      <c r="DL1146" s="4" t="str">
        <f t="shared" si="1498"/>
        <v>DL$1136</v>
      </c>
    </row>
    <row r="1147" spans="1:116" x14ac:dyDescent="0.4">
      <c r="B1147" s="164" t="s">
        <v>332</v>
      </c>
      <c r="C1147" s="164"/>
      <c r="D1147" s="164" t="s">
        <v>831</v>
      </c>
      <c r="E1147" s="204" t="str">
        <f t="shared" si="1483"/>
        <v>1147 WCINVBATCH-SV</v>
      </c>
      <c r="G1147" s="8" t="str">
        <f>G1118</f>
        <v>Secondary volume driver</v>
      </c>
      <c r="H1147" s="12"/>
      <c r="I1147" s="60"/>
      <c r="J1147" s="60"/>
      <c r="K1147" s="15"/>
      <c r="L1147" s="15"/>
      <c r="M1147" s="15"/>
      <c r="N1147" s="15"/>
      <c r="O1147" s="15"/>
      <c r="P1147" s="15"/>
      <c r="R1147" s="15"/>
      <c r="S1147" s="215" t="str">
        <f t="shared" ref="S1147:AX1149" si="1499">S1107</f>
        <v>S$19</v>
      </c>
      <c r="T1147" s="215" t="str">
        <f t="shared" si="1499"/>
        <v>T$19</v>
      </c>
      <c r="U1147" s="215" t="str">
        <f t="shared" si="1499"/>
        <v>U$19</v>
      </c>
      <c r="V1147" s="215" t="str">
        <f t="shared" si="1499"/>
        <v>V$19</v>
      </c>
      <c r="W1147" s="215" t="str">
        <f t="shared" si="1499"/>
        <v>W$19</v>
      </c>
      <c r="X1147" s="215" t="str">
        <f t="shared" si="1499"/>
        <v>X$19</v>
      </c>
      <c r="Y1147" s="215" t="str">
        <f t="shared" si="1499"/>
        <v>Y$19</v>
      </c>
      <c r="Z1147" s="215" t="str">
        <f t="shared" si="1499"/>
        <v>Z$19</v>
      </c>
      <c r="AA1147" s="215" t="str">
        <f t="shared" si="1499"/>
        <v>AA$19</v>
      </c>
      <c r="AB1147" s="215" t="str">
        <f t="shared" si="1499"/>
        <v>AB$19</v>
      </c>
      <c r="AC1147" s="215" t="str">
        <f t="shared" si="1499"/>
        <v>AC$19</v>
      </c>
      <c r="AD1147" s="215" t="str">
        <f t="shared" si="1499"/>
        <v>AD$19</v>
      </c>
      <c r="AE1147" s="215" t="str">
        <f t="shared" si="1499"/>
        <v>AE$19</v>
      </c>
      <c r="AF1147" s="215" t="str">
        <f t="shared" si="1499"/>
        <v>AF$19</v>
      </c>
      <c r="AG1147" s="215" t="str">
        <f t="shared" si="1499"/>
        <v>AG$19</v>
      </c>
      <c r="AH1147" s="215" t="str">
        <f t="shared" si="1499"/>
        <v>AH$19</v>
      </c>
      <c r="AI1147" s="215" t="str">
        <f t="shared" si="1499"/>
        <v>AI$19</v>
      </c>
      <c r="AJ1147" s="215" t="str">
        <f t="shared" si="1499"/>
        <v>AJ$19</v>
      </c>
      <c r="AK1147" s="215" t="str">
        <f t="shared" si="1499"/>
        <v>AK$19</v>
      </c>
      <c r="AL1147" s="215" t="str">
        <f t="shared" si="1499"/>
        <v>AL$19</v>
      </c>
      <c r="AM1147" s="215" t="str">
        <f t="shared" si="1499"/>
        <v>AM$19</v>
      </c>
      <c r="AN1147" s="215" t="str">
        <f t="shared" si="1499"/>
        <v>AN$19</v>
      </c>
      <c r="AO1147" s="215" t="str">
        <f t="shared" si="1499"/>
        <v>AO$19</v>
      </c>
      <c r="AP1147" s="215" t="str">
        <f t="shared" si="1499"/>
        <v>AP$19</v>
      </c>
      <c r="AQ1147" s="215" t="str">
        <f t="shared" si="1499"/>
        <v>AQ$19</v>
      </c>
      <c r="AR1147" s="215" t="str">
        <f t="shared" si="1499"/>
        <v>AR$19</v>
      </c>
      <c r="AS1147" s="215" t="str">
        <f t="shared" si="1499"/>
        <v>AS$19</v>
      </c>
      <c r="AT1147" s="215" t="str">
        <f t="shared" si="1499"/>
        <v>AT$19</v>
      </c>
      <c r="AU1147" s="215" t="str">
        <f t="shared" si="1499"/>
        <v>AU$19</v>
      </c>
      <c r="AV1147" s="215" t="str">
        <f t="shared" si="1499"/>
        <v>AV$19</v>
      </c>
      <c r="AW1147" s="215" t="str">
        <f t="shared" si="1499"/>
        <v>AW$19</v>
      </c>
      <c r="AX1147" s="215" t="str">
        <f t="shared" si="1499"/>
        <v>AX$19</v>
      </c>
      <c r="AY1147" s="215" t="str">
        <f t="shared" ref="AY1147:CD1149" si="1500">AY1107</f>
        <v>AY$19</v>
      </c>
      <c r="AZ1147" s="215" t="str">
        <f t="shared" si="1500"/>
        <v>AZ$19</v>
      </c>
      <c r="BA1147" s="215" t="str">
        <f t="shared" si="1500"/>
        <v>BA$19</v>
      </c>
      <c r="BB1147" s="215" t="str">
        <f t="shared" si="1500"/>
        <v>BB$19</v>
      </c>
      <c r="BC1147" s="215" t="str">
        <f t="shared" si="1500"/>
        <v>BC$19</v>
      </c>
      <c r="BD1147" s="215" t="str">
        <f t="shared" si="1500"/>
        <v>BD$19</v>
      </c>
      <c r="BE1147" s="215" t="str">
        <f t="shared" si="1500"/>
        <v>BE$19</v>
      </c>
      <c r="BF1147" s="215" t="str">
        <f t="shared" si="1500"/>
        <v>BF$19</v>
      </c>
      <c r="BG1147" s="215" t="str">
        <f t="shared" si="1500"/>
        <v>BG$19</v>
      </c>
      <c r="BH1147" s="215" t="str">
        <f t="shared" si="1500"/>
        <v>BH$19</v>
      </c>
      <c r="BI1147" s="215" t="str">
        <f t="shared" si="1500"/>
        <v>BI$19</v>
      </c>
      <c r="BJ1147" s="215" t="str">
        <f t="shared" si="1500"/>
        <v>BJ$19</v>
      </c>
      <c r="BK1147" s="215" t="str">
        <f t="shared" si="1500"/>
        <v>BK$19</v>
      </c>
      <c r="BL1147" s="215" t="str">
        <f t="shared" si="1500"/>
        <v>BL$19</v>
      </c>
      <c r="BM1147" s="215" t="str">
        <f t="shared" si="1500"/>
        <v>BM$19</v>
      </c>
      <c r="BN1147" s="215" t="str">
        <f t="shared" si="1500"/>
        <v>BN$19</v>
      </c>
      <c r="BO1147" s="215" t="str">
        <f t="shared" si="1500"/>
        <v>BO$19</v>
      </c>
      <c r="BP1147" s="215" t="str">
        <f t="shared" si="1500"/>
        <v>BP$19</v>
      </c>
      <c r="BQ1147" s="215" t="str">
        <f t="shared" si="1500"/>
        <v>BQ$19</v>
      </c>
      <c r="BR1147" s="215" t="str">
        <f t="shared" si="1500"/>
        <v>BR$19</v>
      </c>
      <c r="BS1147" s="215" t="str">
        <f t="shared" si="1500"/>
        <v>BS$19</v>
      </c>
      <c r="BT1147" s="215" t="str">
        <f t="shared" si="1500"/>
        <v>BT$19</v>
      </c>
      <c r="BU1147" s="215" t="str">
        <f t="shared" si="1500"/>
        <v>BU$19</v>
      </c>
      <c r="BV1147" s="215" t="str">
        <f t="shared" si="1500"/>
        <v>BV$19</v>
      </c>
      <c r="BW1147" s="215" t="str">
        <f t="shared" si="1500"/>
        <v>BW$19</v>
      </c>
      <c r="BX1147" s="215" t="str">
        <f t="shared" si="1500"/>
        <v>BX$19</v>
      </c>
      <c r="BY1147" s="215" t="str">
        <f t="shared" si="1500"/>
        <v>BY$19</v>
      </c>
      <c r="BZ1147" s="215" t="str">
        <f t="shared" si="1500"/>
        <v>BZ$19</v>
      </c>
      <c r="CA1147" s="215" t="str">
        <f t="shared" si="1500"/>
        <v>CA$19</v>
      </c>
      <c r="CB1147" s="215" t="str">
        <f t="shared" si="1500"/>
        <v>CB$19</v>
      </c>
      <c r="CC1147" s="215" t="str">
        <f t="shared" si="1500"/>
        <v>CC$19</v>
      </c>
      <c r="CD1147" s="215" t="str">
        <f t="shared" si="1500"/>
        <v>CD$19</v>
      </c>
      <c r="CE1147" s="215" t="str">
        <f t="shared" ref="CE1147:CL1149" si="1501">CE1107</f>
        <v>CE$19</v>
      </c>
      <c r="CF1147" s="215" t="str">
        <f t="shared" si="1501"/>
        <v>CF$19</v>
      </c>
      <c r="CG1147" s="215" t="str">
        <f t="shared" si="1501"/>
        <v>CG$19</v>
      </c>
      <c r="CH1147" s="215" t="str">
        <f t="shared" si="1501"/>
        <v>CH$19</v>
      </c>
      <c r="CI1147" s="215" t="str">
        <f t="shared" si="1501"/>
        <v>CI$19</v>
      </c>
      <c r="CJ1147" s="215" t="str">
        <f t="shared" si="1501"/>
        <v>CJ$19</v>
      </c>
      <c r="CK1147" s="215" t="str">
        <f t="shared" si="1501"/>
        <v>CK$19</v>
      </c>
      <c r="CL1147" s="215" t="str">
        <f t="shared" si="1501"/>
        <v>CL$19</v>
      </c>
      <c r="CN1147" s="60"/>
      <c r="CO1147" s="215" t="str">
        <f t="shared" ref="CO1147:DL1149" si="1502">CO1107</f>
        <v>CO$19</v>
      </c>
      <c r="CP1147" s="215" t="str">
        <f t="shared" si="1502"/>
        <v>CP$19</v>
      </c>
      <c r="CQ1147" s="215" t="str">
        <f t="shared" si="1502"/>
        <v>CQ$19</v>
      </c>
      <c r="CR1147" s="215" t="str">
        <f t="shared" si="1502"/>
        <v>CR$19</v>
      </c>
      <c r="CS1147" s="215" t="str">
        <f t="shared" si="1502"/>
        <v>CS$19</v>
      </c>
      <c r="CT1147" s="215" t="str">
        <f t="shared" si="1502"/>
        <v>CT$19</v>
      </c>
      <c r="CU1147" s="215" t="str">
        <f t="shared" si="1502"/>
        <v>CU$19</v>
      </c>
      <c r="CV1147" s="215" t="str">
        <f t="shared" si="1502"/>
        <v>CV$19</v>
      </c>
      <c r="CW1147" s="215" t="str">
        <f t="shared" si="1502"/>
        <v>CW$19</v>
      </c>
      <c r="CX1147" s="215" t="str">
        <f t="shared" si="1502"/>
        <v>CX$19</v>
      </c>
      <c r="CY1147" s="215" t="str">
        <f t="shared" si="1502"/>
        <v>CY$19</v>
      </c>
      <c r="CZ1147" s="215" t="str">
        <f t="shared" si="1502"/>
        <v>CZ$19</v>
      </c>
      <c r="DA1147" s="215" t="str">
        <f t="shared" si="1502"/>
        <v>DA$19</v>
      </c>
      <c r="DB1147" s="215" t="str">
        <f t="shared" si="1502"/>
        <v>DB$19</v>
      </c>
      <c r="DC1147" s="215" t="str">
        <f t="shared" si="1502"/>
        <v>DC$19</v>
      </c>
      <c r="DD1147" s="215" t="str">
        <f t="shared" si="1502"/>
        <v>DD$19</v>
      </c>
      <c r="DE1147" s="215" t="str">
        <f t="shared" si="1502"/>
        <v>DE$19</v>
      </c>
      <c r="DF1147" s="215" t="str">
        <f t="shared" si="1502"/>
        <v>DF$19</v>
      </c>
      <c r="DG1147" s="215" t="str">
        <f t="shared" si="1502"/>
        <v>DG$19</v>
      </c>
      <c r="DH1147" s="215" t="str">
        <f t="shared" si="1502"/>
        <v>DH$19</v>
      </c>
      <c r="DI1147" s="215" t="str">
        <f t="shared" si="1502"/>
        <v>DI$19</v>
      </c>
      <c r="DJ1147" s="215" t="str">
        <f t="shared" si="1502"/>
        <v>DJ$19</v>
      </c>
      <c r="DK1147" s="215" t="str">
        <f t="shared" si="1502"/>
        <v>DK$19</v>
      </c>
      <c r="DL1147" s="215" t="str">
        <f t="shared" si="1502"/>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503">S$20</f>
        <v>S$16</v>
      </c>
      <c r="T1151" s="199" t="str">
        <f t="shared" si="1503"/>
        <v>T$16</v>
      </c>
      <c r="U1151" s="199" t="str">
        <f t="shared" si="1503"/>
        <v>U$16</v>
      </c>
      <c r="V1151" s="199" t="str">
        <f t="shared" si="1503"/>
        <v>V$16</v>
      </c>
      <c r="W1151" s="199" t="str">
        <f t="shared" si="1503"/>
        <v>W$16</v>
      </c>
      <c r="X1151" s="199" t="str">
        <f t="shared" si="1503"/>
        <v>X$16</v>
      </c>
      <c r="Y1151" s="199" t="str">
        <f t="shared" si="1503"/>
        <v>Y$16</v>
      </c>
      <c r="Z1151" s="199" t="str">
        <f t="shared" si="1503"/>
        <v>Z$16</v>
      </c>
      <c r="AA1151" s="199" t="str">
        <f t="shared" si="1503"/>
        <v>AA$16</v>
      </c>
      <c r="AB1151" s="199" t="str">
        <f t="shared" si="1503"/>
        <v>AB$16</v>
      </c>
      <c r="AC1151" s="199" t="str">
        <f t="shared" si="1503"/>
        <v>AC$16</v>
      </c>
      <c r="AD1151" s="199" t="str">
        <f t="shared" si="1503"/>
        <v>AD$16</v>
      </c>
      <c r="AE1151" s="199" t="str">
        <f t="shared" si="1503"/>
        <v>AE$16</v>
      </c>
      <c r="AF1151" s="199" t="str">
        <f t="shared" si="1503"/>
        <v>AF$16</v>
      </c>
      <c r="AG1151" s="199" t="str">
        <f t="shared" si="1503"/>
        <v>AG$16</v>
      </c>
      <c r="AH1151" s="199" t="str">
        <f t="shared" si="1503"/>
        <v>AH$16</v>
      </c>
      <c r="AI1151" s="199" t="str">
        <f t="shared" si="1503"/>
        <v>AI$16</v>
      </c>
      <c r="AJ1151" s="199" t="str">
        <f t="shared" si="1503"/>
        <v>AJ$16</v>
      </c>
      <c r="AK1151" s="199" t="str">
        <f t="shared" si="1503"/>
        <v>AK$16</v>
      </c>
      <c r="AL1151" s="199" t="str">
        <f t="shared" si="1503"/>
        <v>AL$16</v>
      </c>
      <c r="AM1151" s="199" t="str">
        <f t="shared" si="1503"/>
        <v>AM$16</v>
      </c>
      <c r="AN1151" s="199" t="str">
        <f t="shared" si="1503"/>
        <v>AN$16</v>
      </c>
      <c r="AO1151" s="199" t="str">
        <f t="shared" si="1503"/>
        <v>AO$16</v>
      </c>
      <c r="AP1151" s="199" t="str">
        <f t="shared" si="1503"/>
        <v>AP$16</v>
      </c>
      <c r="AQ1151" s="199" t="str">
        <f t="shared" si="1503"/>
        <v>AQ$16</v>
      </c>
      <c r="AR1151" s="199" t="str">
        <f t="shared" si="1503"/>
        <v>AR$16</v>
      </c>
      <c r="AS1151" s="199" t="str">
        <f t="shared" si="1503"/>
        <v>AS$16</v>
      </c>
      <c r="AT1151" s="199" t="str">
        <f t="shared" si="1503"/>
        <v>AT$16</v>
      </c>
      <c r="AU1151" s="199" t="str">
        <f t="shared" si="1503"/>
        <v>AU$16</v>
      </c>
      <c r="AV1151" s="199" t="str">
        <f t="shared" si="1503"/>
        <v>AV$16</v>
      </c>
      <c r="AW1151" s="199" t="str">
        <f t="shared" si="1503"/>
        <v>AW$16</v>
      </c>
      <c r="AX1151" s="199" t="str">
        <f t="shared" si="1503"/>
        <v>AX$16</v>
      </c>
      <c r="AY1151" s="199" t="str">
        <f t="shared" si="1503"/>
        <v>AY$16</v>
      </c>
      <c r="AZ1151" s="199" t="str">
        <f t="shared" si="1503"/>
        <v>AZ$16</v>
      </c>
      <c r="BA1151" s="199" t="str">
        <f t="shared" si="1503"/>
        <v>BA$16</v>
      </c>
      <c r="BB1151" s="199" t="str">
        <f t="shared" si="1503"/>
        <v>BB$16</v>
      </c>
      <c r="BC1151" s="199" t="str">
        <f t="shared" si="1503"/>
        <v>BC$16</v>
      </c>
      <c r="BD1151" s="199" t="str">
        <f t="shared" si="1503"/>
        <v>BD$16</v>
      </c>
      <c r="BE1151" s="199" t="str">
        <f t="shared" si="1503"/>
        <v>BE$16</v>
      </c>
      <c r="BF1151" s="199" t="str">
        <f t="shared" si="1503"/>
        <v>BF$16</v>
      </c>
      <c r="BG1151" s="199" t="str">
        <f t="shared" si="1503"/>
        <v>BG$16</v>
      </c>
      <c r="BH1151" s="199" t="str">
        <f t="shared" si="1503"/>
        <v>BH$16</v>
      </c>
      <c r="BI1151" s="199" t="str">
        <f t="shared" si="1503"/>
        <v>BI$16</v>
      </c>
      <c r="BJ1151" s="199" t="str">
        <f t="shared" si="1503"/>
        <v>BJ$16</v>
      </c>
      <c r="BK1151" s="199" t="str">
        <f t="shared" si="1503"/>
        <v>BK$16</v>
      </c>
      <c r="BL1151" s="199" t="str">
        <f t="shared" si="1503"/>
        <v>BL$16</v>
      </c>
      <c r="BM1151" s="199" t="str">
        <f t="shared" si="1503"/>
        <v>BM$16</v>
      </c>
      <c r="BN1151" s="199" t="str">
        <f t="shared" si="1503"/>
        <v>BN$16</v>
      </c>
      <c r="BO1151" s="199" t="str">
        <f t="shared" si="1503"/>
        <v>BO$16</v>
      </c>
      <c r="BP1151" s="199" t="str">
        <f t="shared" si="1503"/>
        <v>BP$16</v>
      </c>
      <c r="BQ1151" s="199" t="str">
        <f t="shared" si="1503"/>
        <v>BQ$16</v>
      </c>
      <c r="BR1151" s="199" t="str">
        <f t="shared" si="1503"/>
        <v>BR$16</v>
      </c>
      <c r="BS1151" s="199" t="str">
        <f t="shared" si="1503"/>
        <v>BS$16</v>
      </c>
      <c r="BT1151" s="199" t="str">
        <f t="shared" si="1503"/>
        <v>BT$16</v>
      </c>
      <c r="BU1151" s="199" t="str">
        <f t="shared" si="1503"/>
        <v>BU$16</v>
      </c>
      <c r="BV1151" s="199" t="str">
        <f t="shared" si="1503"/>
        <v>BV$16</v>
      </c>
      <c r="BW1151" s="199" t="str">
        <f t="shared" si="1503"/>
        <v>BW$16</v>
      </c>
      <c r="BX1151" s="199" t="str">
        <f t="shared" si="1503"/>
        <v>BX$16</v>
      </c>
      <c r="BY1151" s="199" t="str">
        <f t="shared" si="1503"/>
        <v>BY$16</v>
      </c>
      <c r="BZ1151" s="199" t="str">
        <f t="shared" si="1503"/>
        <v>BZ$16</v>
      </c>
      <c r="CA1151" s="199" t="str">
        <f t="shared" si="1503"/>
        <v>CA$16</v>
      </c>
      <c r="CB1151" s="199" t="str">
        <f t="shared" si="1503"/>
        <v>CB$16</v>
      </c>
      <c r="CC1151" s="199" t="str">
        <f t="shared" si="1503"/>
        <v>CC$16</v>
      </c>
      <c r="CD1151" s="199" t="str">
        <f t="shared" si="1503"/>
        <v>CD$16</v>
      </c>
      <c r="CE1151" s="199" t="str">
        <f t="shared" ref="CE1151:CL1151" si="1504">CE$20</f>
        <v>CE$16</v>
      </c>
      <c r="CF1151" s="199" t="str">
        <f t="shared" si="1504"/>
        <v>CF$16</v>
      </c>
      <c r="CG1151" s="199" t="str">
        <f t="shared" si="1504"/>
        <v>CG$16</v>
      </c>
      <c r="CH1151" s="199" t="str">
        <f t="shared" si="1504"/>
        <v>CH$16</v>
      </c>
      <c r="CI1151" s="199" t="str">
        <f t="shared" si="1504"/>
        <v>CI$16</v>
      </c>
      <c r="CJ1151" s="199" t="str">
        <f t="shared" si="1504"/>
        <v>CJ$16</v>
      </c>
      <c r="CK1151" s="199" t="str">
        <f t="shared" si="1504"/>
        <v>CK$16</v>
      </c>
      <c r="CL1151" s="199" t="str">
        <f t="shared" si="1504"/>
        <v>CL$16</v>
      </c>
      <c r="CN1151" s="176"/>
      <c r="CO1151" s="199" t="str">
        <f t="shared" ref="CO1151:DL1151" si="1505">CO$20</f>
        <v>CO$16</v>
      </c>
      <c r="CP1151" s="199" t="str">
        <f t="shared" si="1505"/>
        <v>CP$16</v>
      </c>
      <c r="CQ1151" s="199" t="str">
        <f t="shared" si="1505"/>
        <v>CQ$16</v>
      </c>
      <c r="CR1151" s="199" t="str">
        <f t="shared" si="1505"/>
        <v>CR$16</v>
      </c>
      <c r="CS1151" s="199" t="str">
        <f t="shared" si="1505"/>
        <v>CS$16</v>
      </c>
      <c r="CT1151" s="199" t="str">
        <f t="shared" si="1505"/>
        <v>CT$16</v>
      </c>
      <c r="CU1151" s="199" t="str">
        <f t="shared" si="1505"/>
        <v>CU$16</v>
      </c>
      <c r="CV1151" s="199" t="str">
        <f t="shared" si="1505"/>
        <v>CV$16</v>
      </c>
      <c r="CW1151" s="199" t="str">
        <f t="shared" si="1505"/>
        <v>CW$16</v>
      </c>
      <c r="CX1151" s="199" t="str">
        <f t="shared" si="1505"/>
        <v>CX$16</v>
      </c>
      <c r="CY1151" s="199" t="str">
        <f t="shared" si="1505"/>
        <v>CY$16</v>
      </c>
      <c r="CZ1151" s="199" t="str">
        <f t="shared" si="1505"/>
        <v>CZ$16</v>
      </c>
      <c r="DA1151" s="199" t="str">
        <f t="shared" si="1505"/>
        <v>DA$16</v>
      </c>
      <c r="DB1151" s="199" t="str">
        <f t="shared" si="1505"/>
        <v>DB$16</v>
      </c>
      <c r="DC1151" s="199" t="str">
        <f t="shared" si="1505"/>
        <v>DC$16</v>
      </c>
      <c r="DD1151" s="199" t="str">
        <f t="shared" si="1505"/>
        <v>DD$16</v>
      </c>
      <c r="DE1151" s="199" t="str">
        <f t="shared" si="1505"/>
        <v>DE$16</v>
      </c>
      <c r="DF1151" s="199" t="str">
        <f t="shared" si="1505"/>
        <v>DF$16</v>
      </c>
      <c r="DG1151" s="199" t="str">
        <f t="shared" si="1505"/>
        <v>DG$16</v>
      </c>
      <c r="DH1151" s="199" t="str">
        <f t="shared" si="1505"/>
        <v>DH$16</v>
      </c>
      <c r="DI1151" s="199" t="str">
        <f t="shared" si="1505"/>
        <v>DI$16</v>
      </c>
      <c r="DJ1151" s="199" t="str">
        <f t="shared" si="1505"/>
        <v>DJ$16</v>
      </c>
      <c r="DK1151" s="199" t="str">
        <f t="shared" si="1505"/>
        <v>DK$16</v>
      </c>
      <c r="DL1151" s="199" t="str">
        <f t="shared" si="1505"/>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506">S$21</f>
        <v>S$17</v>
      </c>
      <c r="T1152" s="199" t="str">
        <f t="shared" si="1506"/>
        <v>T$17</v>
      </c>
      <c r="U1152" s="199" t="str">
        <f t="shared" si="1506"/>
        <v>U$17</v>
      </c>
      <c r="V1152" s="199" t="str">
        <f t="shared" si="1506"/>
        <v>V$17</v>
      </c>
      <c r="W1152" s="199" t="str">
        <f t="shared" si="1506"/>
        <v>W$17</v>
      </c>
      <c r="X1152" s="199" t="str">
        <f t="shared" si="1506"/>
        <v>X$17</v>
      </c>
      <c r="Y1152" s="199" t="str">
        <f t="shared" si="1506"/>
        <v>Y$17</v>
      </c>
      <c r="Z1152" s="199" t="str">
        <f t="shared" si="1506"/>
        <v>Z$17</v>
      </c>
      <c r="AA1152" s="199" t="str">
        <f t="shared" si="1506"/>
        <v>AA$17</v>
      </c>
      <c r="AB1152" s="199" t="str">
        <f t="shared" si="1506"/>
        <v>AB$17</v>
      </c>
      <c r="AC1152" s="199" t="str">
        <f t="shared" si="1506"/>
        <v>AC$17</v>
      </c>
      <c r="AD1152" s="199" t="str">
        <f t="shared" si="1506"/>
        <v>AD$17</v>
      </c>
      <c r="AE1152" s="199" t="str">
        <f t="shared" si="1506"/>
        <v>AE$17</v>
      </c>
      <c r="AF1152" s="199" t="str">
        <f t="shared" si="1506"/>
        <v>AF$17</v>
      </c>
      <c r="AG1152" s="199" t="str">
        <f t="shared" si="1506"/>
        <v>AG$17</v>
      </c>
      <c r="AH1152" s="199" t="str">
        <f t="shared" si="1506"/>
        <v>AH$17</v>
      </c>
      <c r="AI1152" s="199" t="str">
        <f t="shared" si="1506"/>
        <v>AI$17</v>
      </c>
      <c r="AJ1152" s="199" t="str">
        <f t="shared" si="1506"/>
        <v>AJ$17</v>
      </c>
      <c r="AK1152" s="199" t="str">
        <f t="shared" si="1506"/>
        <v>AK$17</v>
      </c>
      <c r="AL1152" s="199" t="str">
        <f t="shared" si="1506"/>
        <v>AL$17</v>
      </c>
      <c r="AM1152" s="199" t="str">
        <f t="shared" si="1506"/>
        <v>AM$17</v>
      </c>
      <c r="AN1152" s="199" t="str">
        <f t="shared" si="1506"/>
        <v>AN$17</v>
      </c>
      <c r="AO1152" s="199" t="str">
        <f t="shared" si="1506"/>
        <v>AO$17</v>
      </c>
      <c r="AP1152" s="199" t="str">
        <f t="shared" si="1506"/>
        <v>AP$17</v>
      </c>
      <c r="AQ1152" s="199" t="str">
        <f t="shared" si="1506"/>
        <v>AQ$17</v>
      </c>
      <c r="AR1152" s="199" t="str">
        <f t="shared" si="1506"/>
        <v>AR$17</v>
      </c>
      <c r="AS1152" s="199" t="str">
        <f t="shared" si="1506"/>
        <v>AS$17</v>
      </c>
      <c r="AT1152" s="199" t="str">
        <f t="shared" si="1506"/>
        <v>AT$17</v>
      </c>
      <c r="AU1152" s="199" t="str">
        <f t="shared" si="1506"/>
        <v>AU$17</v>
      </c>
      <c r="AV1152" s="199" t="str">
        <f t="shared" si="1506"/>
        <v>AV$17</v>
      </c>
      <c r="AW1152" s="199" t="str">
        <f t="shared" si="1506"/>
        <v>AW$17</v>
      </c>
      <c r="AX1152" s="199" t="str">
        <f t="shared" si="1506"/>
        <v>AX$17</v>
      </c>
      <c r="AY1152" s="199" t="str">
        <f t="shared" si="1506"/>
        <v>AY$17</v>
      </c>
      <c r="AZ1152" s="199" t="str">
        <f t="shared" si="1506"/>
        <v>AZ$17</v>
      </c>
      <c r="BA1152" s="199" t="str">
        <f t="shared" si="1506"/>
        <v>BA$17</v>
      </c>
      <c r="BB1152" s="199" t="str">
        <f t="shared" si="1506"/>
        <v>BB$17</v>
      </c>
      <c r="BC1152" s="199" t="str">
        <f t="shared" si="1506"/>
        <v>BC$17</v>
      </c>
      <c r="BD1152" s="199" t="str">
        <f t="shared" si="1506"/>
        <v>BD$17</v>
      </c>
      <c r="BE1152" s="199" t="str">
        <f t="shared" si="1506"/>
        <v>BE$17</v>
      </c>
      <c r="BF1152" s="199" t="str">
        <f t="shared" si="1506"/>
        <v>BF$17</v>
      </c>
      <c r="BG1152" s="199" t="str">
        <f t="shared" si="1506"/>
        <v>BG$17</v>
      </c>
      <c r="BH1152" s="199" t="str">
        <f t="shared" si="1506"/>
        <v>BH$17</v>
      </c>
      <c r="BI1152" s="199" t="str">
        <f t="shared" si="1506"/>
        <v>BI$17</v>
      </c>
      <c r="BJ1152" s="199" t="str">
        <f t="shared" si="1506"/>
        <v>BJ$17</v>
      </c>
      <c r="BK1152" s="199" t="str">
        <f t="shared" si="1506"/>
        <v>BK$17</v>
      </c>
      <c r="BL1152" s="199" t="str">
        <f t="shared" si="1506"/>
        <v>BL$17</v>
      </c>
      <c r="BM1152" s="199" t="str">
        <f t="shared" si="1506"/>
        <v>BM$17</v>
      </c>
      <c r="BN1152" s="199" t="str">
        <f t="shared" si="1506"/>
        <v>BN$17</v>
      </c>
      <c r="BO1152" s="199" t="str">
        <f t="shared" si="1506"/>
        <v>BO$17</v>
      </c>
      <c r="BP1152" s="199" t="str">
        <f t="shared" si="1506"/>
        <v>BP$17</v>
      </c>
      <c r="BQ1152" s="199" t="str">
        <f t="shared" si="1506"/>
        <v>BQ$17</v>
      </c>
      <c r="BR1152" s="199" t="str">
        <f t="shared" si="1506"/>
        <v>BR$17</v>
      </c>
      <c r="BS1152" s="199" t="str">
        <f t="shared" si="1506"/>
        <v>BS$17</v>
      </c>
      <c r="BT1152" s="199" t="str">
        <f t="shared" si="1506"/>
        <v>BT$17</v>
      </c>
      <c r="BU1152" s="199" t="str">
        <f t="shared" si="1506"/>
        <v>BU$17</v>
      </c>
      <c r="BV1152" s="199" t="str">
        <f t="shared" si="1506"/>
        <v>BV$17</v>
      </c>
      <c r="BW1152" s="199" t="str">
        <f t="shared" si="1506"/>
        <v>BW$17</v>
      </c>
      <c r="BX1152" s="199" t="str">
        <f t="shared" si="1506"/>
        <v>BX$17</v>
      </c>
      <c r="BY1152" s="199" t="str">
        <f t="shared" si="1506"/>
        <v>BY$17</v>
      </c>
      <c r="BZ1152" s="199" t="str">
        <f t="shared" si="1506"/>
        <v>BZ$17</v>
      </c>
      <c r="CA1152" s="199" t="str">
        <f t="shared" si="1506"/>
        <v>CA$17</v>
      </c>
      <c r="CB1152" s="199" t="str">
        <f t="shared" si="1506"/>
        <v>CB$17</v>
      </c>
      <c r="CC1152" s="199" t="str">
        <f t="shared" si="1506"/>
        <v>CC$17</v>
      </c>
      <c r="CD1152" s="199" t="str">
        <f t="shared" si="1506"/>
        <v>CD$17</v>
      </c>
      <c r="CE1152" s="199" t="str">
        <f t="shared" ref="CE1152:CL1152" si="1507">CE$21</f>
        <v>CE$17</v>
      </c>
      <c r="CF1152" s="199" t="str">
        <f t="shared" si="1507"/>
        <v>CF$17</v>
      </c>
      <c r="CG1152" s="199" t="str">
        <f t="shared" si="1507"/>
        <v>CG$17</v>
      </c>
      <c r="CH1152" s="199" t="str">
        <f t="shared" si="1507"/>
        <v>CH$17</v>
      </c>
      <c r="CI1152" s="199" t="str">
        <f t="shared" si="1507"/>
        <v>CI$17</v>
      </c>
      <c r="CJ1152" s="199" t="str">
        <f t="shared" si="1507"/>
        <v>CJ$17</v>
      </c>
      <c r="CK1152" s="199" t="str">
        <f t="shared" si="1507"/>
        <v>CK$17</v>
      </c>
      <c r="CL1152" s="199" t="str">
        <f t="shared" si="1507"/>
        <v>CL$17</v>
      </c>
      <c r="CN1152" s="201"/>
      <c r="CO1152" s="199" t="str">
        <f t="shared" ref="CO1152:DL1152" si="1508">CO$21</f>
        <v>CO$17</v>
      </c>
      <c r="CP1152" s="199" t="str">
        <f t="shared" si="1508"/>
        <v>CP$17</v>
      </c>
      <c r="CQ1152" s="199" t="str">
        <f t="shared" si="1508"/>
        <v>CQ$17</v>
      </c>
      <c r="CR1152" s="199" t="str">
        <f t="shared" si="1508"/>
        <v>CR$17</v>
      </c>
      <c r="CS1152" s="199" t="str">
        <f t="shared" si="1508"/>
        <v>CS$17</v>
      </c>
      <c r="CT1152" s="199" t="str">
        <f t="shared" si="1508"/>
        <v>CT$17</v>
      </c>
      <c r="CU1152" s="199" t="str">
        <f t="shared" si="1508"/>
        <v>CU$17</v>
      </c>
      <c r="CV1152" s="199" t="str">
        <f t="shared" si="1508"/>
        <v>CV$17</v>
      </c>
      <c r="CW1152" s="199" t="str">
        <f t="shared" si="1508"/>
        <v>CW$17</v>
      </c>
      <c r="CX1152" s="199" t="str">
        <f t="shared" si="1508"/>
        <v>CX$17</v>
      </c>
      <c r="CY1152" s="199" t="str">
        <f t="shared" si="1508"/>
        <v>CY$17</v>
      </c>
      <c r="CZ1152" s="199" t="str">
        <f t="shared" si="1508"/>
        <v>CZ$17</v>
      </c>
      <c r="DA1152" s="199" t="str">
        <f t="shared" si="1508"/>
        <v>DA$17</v>
      </c>
      <c r="DB1152" s="199" t="str">
        <f t="shared" si="1508"/>
        <v>DB$17</v>
      </c>
      <c r="DC1152" s="199" t="str">
        <f t="shared" si="1508"/>
        <v>DC$17</v>
      </c>
      <c r="DD1152" s="199" t="str">
        <f t="shared" si="1508"/>
        <v>DD$17</v>
      </c>
      <c r="DE1152" s="199" t="str">
        <f t="shared" si="1508"/>
        <v>DE$17</v>
      </c>
      <c r="DF1152" s="199" t="str">
        <f t="shared" si="1508"/>
        <v>DF$17</v>
      </c>
      <c r="DG1152" s="199" t="str">
        <f t="shared" si="1508"/>
        <v>DG$17</v>
      </c>
      <c r="DH1152" s="199" t="str">
        <f t="shared" si="1508"/>
        <v>DH$17</v>
      </c>
      <c r="DI1152" s="199" t="str">
        <f t="shared" si="1508"/>
        <v>DI$17</v>
      </c>
      <c r="DJ1152" s="199" t="str">
        <f t="shared" si="1508"/>
        <v>DJ$17</v>
      </c>
      <c r="DK1152" s="199" t="str">
        <f t="shared" si="1508"/>
        <v>DK$17</v>
      </c>
      <c r="DL1152" s="199" t="str">
        <f t="shared" si="1508"/>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509">S$22</f>
        <v>S$18</v>
      </c>
      <c r="T1155" s="190" t="str">
        <f t="shared" si="1509"/>
        <v>T$18</v>
      </c>
      <c r="U1155" s="190" t="str">
        <f t="shared" si="1509"/>
        <v>U$18</v>
      </c>
      <c r="V1155" s="190" t="str">
        <f t="shared" si="1509"/>
        <v>V$18</v>
      </c>
      <c r="W1155" s="190" t="str">
        <f t="shared" si="1509"/>
        <v>W$18</v>
      </c>
      <c r="X1155" s="190" t="str">
        <f t="shared" si="1509"/>
        <v>X$18</v>
      </c>
      <c r="Y1155" s="190" t="str">
        <f t="shared" si="1509"/>
        <v>Y$18</v>
      </c>
      <c r="Z1155" s="190" t="str">
        <f t="shared" si="1509"/>
        <v>Z$18</v>
      </c>
      <c r="AA1155" s="190" t="str">
        <f t="shared" si="1509"/>
        <v>AA$18</v>
      </c>
      <c r="AB1155" s="190" t="str">
        <f t="shared" si="1509"/>
        <v>AB$18</v>
      </c>
      <c r="AC1155" s="190" t="str">
        <f t="shared" si="1509"/>
        <v>AC$18</v>
      </c>
      <c r="AD1155" s="190" t="str">
        <f t="shared" si="1509"/>
        <v>AD$18</v>
      </c>
      <c r="AE1155" s="190" t="str">
        <f t="shared" si="1509"/>
        <v>AE$18</v>
      </c>
      <c r="AF1155" s="190" t="str">
        <f t="shared" si="1509"/>
        <v>AF$18</v>
      </c>
      <c r="AG1155" s="190" t="str">
        <f t="shared" si="1509"/>
        <v>AG$18</v>
      </c>
      <c r="AH1155" s="190" t="str">
        <f t="shared" si="1509"/>
        <v>AH$18</v>
      </c>
      <c r="AI1155" s="190" t="str">
        <f t="shared" si="1509"/>
        <v>AI$18</v>
      </c>
      <c r="AJ1155" s="190" t="str">
        <f t="shared" si="1509"/>
        <v>AJ$18</v>
      </c>
      <c r="AK1155" s="190" t="str">
        <f t="shared" si="1509"/>
        <v>AK$18</v>
      </c>
      <c r="AL1155" s="190" t="str">
        <f t="shared" si="1509"/>
        <v>AL$18</v>
      </c>
      <c r="AM1155" s="190" t="str">
        <f t="shared" si="1509"/>
        <v>AM$18</v>
      </c>
      <c r="AN1155" s="190" t="str">
        <f t="shared" si="1509"/>
        <v>AN$18</v>
      </c>
      <c r="AO1155" s="190" t="str">
        <f t="shared" si="1509"/>
        <v>AO$18</v>
      </c>
      <c r="AP1155" s="190" t="str">
        <f t="shared" si="1509"/>
        <v>AP$18</v>
      </c>
      <c r="AQ1155" s="190" t="str">
        <f t="shared" si="1509"/>
        <v>AQ$18</v>
      </c>
      <c r="AR1155" s="190" t="str">
        <f t="shared" si="1509"/>
        <v>AR$18</v>
      </c>
      <c r="AS1155" s="190" t="str">
        <f t="shared" si="1509"/>
        <v>AS$18</v>
      </c>
      <c r="AT1155" s="190" t="str">
        <f t="shared" si="1509"/>
        <v>AT$18</v>
      </c>
      <c r="AU1155" s="190" t="str">
        <f t="shared" si="1509"/>
        <v>AU$18</v>
      </c>
      <c r="AV1155" s="190" t="str">
        <f t="shared" si="1509"/>
        <v>AV$18</v>
      </c>
      <c r="AW1155" s="190" t="str">
        <f t="shared" si="1509"/>
        <v>AW$18</v>
      </c>
      <c r="AX1155" s="190" t="str">
        <f t="shared" si="1509"/>
        <v>AX$18</v>
      </c>
      <c r="AY1155" s="190" t="str">
        <f t="shared" si="1509"/>
        <v>AY$18</v>
      </c>
      <c r="AZ1155" s="190" t="str">
        <f t="shared" si="1509"/>
        <v>AZ$18</v>
      </c>
      <c r="BA1155" s="190" t="str">
        <f t="shared" si="1509"/>
        <v>BA$18</v>
      </c>
      <c r="BB1155" s="190" t="str">
        <f t="shared" si="1509"/>
        <v>BB$18</v>
      </c>
      <c r="BC1155" s="190" t="str">
        <f t="shared" si="1509"/>
        <v>BC$18</v>
      </c>
      <c r="BD1155" s="190" t="str">
        <f t="shared" si="1509"/>
        <v>BD$18</v>
      </c>
      <c r="BE1155" s="190" t="str">
        <f t="shared" si="1509"/>
        <v>BE$18</v>
      </c>
      <c r="BF1155" s="190" t="str">
        <f t="shared" si="1509"/>
        <v>BF$18</v>
      </c>
      <c r="BG1155" s="190" t="str">
        <f t="shared" si="1509"/>
        <v>BG$18</v>
      </c>
      <c r="BH1155" s="190" t="str">
        <f t="shared" si="1509"/>
        <v>BH$18</v>
      </c>
      <c r="BI1155" s="190" t="str">
        <f t="shared" si="1509"/>
        <v>BI$18</v>
      </c>
      <c r="BJ1155" s="190" t="str">
        <f t="shared" si="1509"/>
        <v>BJ$18</v>
      </c>
      <c r="BK1155" s="190" t="str">
        <f t="shared" si="1509"/>
        <v>BK$18</v>
      </c>
      <c r="BL1155" s="190" t="str">
        <f t="shared" si="1509"/>
        <v>BL$18</v>
      </c>
      <c r="BM1155" s="190" t="str">
        <f t="shared" si="1509"/>
        <v>BM$18</v>
      </c>
      <c r="BN1155" s="190" t="str">
        <f t="shared" si="1509"/>
        <v>BN$18</v>
      </c>
      <c r="BO1155" s="190" t="str">
        <f t="shared" si="1509"/>
        <v>BO$18</v>
      </c>
      <c r="BP1155" s="190" t="str">
        <f t="shared" si="1509"/>
        <v>BP$18</v>
      </c>
      <c r="BQ1155" s="190" t="str">
        <f t="shared" si="1509"/>
        <v>BQ$18</v>
      </c>
      <c r="BR1155" s="190" t="str">
        <f t="shared" si="1509"/>
        <v>BR$18</v>
      </c>
      <c r="BS1155" s="190" t="str">
        <f t="shared" si="1509"/>
        <v>BS$18</v>
      </c>
      <c r="BT1155" s="190" t="str">
        <f t="shared" si="1509"/>
        <v>BT$18</v>
      </c>
      <c r="BU1155" s="190" t="str">
        <f t="shared" si="1509"/>
        <v>BU$18</v>
      </c>
      <c r="BV1155" s="190" t="str">
        <f t="shared" si="1509"/>
        <v>BV$18</v>
      </c>
      <c r="BW1155" s="190" t="str">
        <f t="shared" si="1509"/>
        <v>BW$18</v>
      </c>
      <c r="BX1155" s="190" t="str">
        <f t="shared" si="1509"/>
        <v>BX$18</v>
      </c>
      <c r="BY1155" s="190" t="str">
        <f t="shared" si="1509"/>
        <v>BY$18</v>
      </c>
      <c r="BZ1155" s="190" t="str">
        <f t="shared" si="1509"/>
        <v>BZ$18</v>
      </c>
      <c r="CA1155" s="190" t="str">
        <f t="shared" si="1509"/>
        <v>CA$18</v>
      </c>
      <c r="CB1155" s="190" t="str">
        <f t="shared" si="1509"/>
        <v>CB$18</v>
      </c>
      <c r="CC1155" s="190" t="str">
        <f t="shared" si="1509"/>
        <v>CC$18</v>
      </c>
      <c r="CD1155" s="190" t="str">
        <f t="shared" si="1509"/>
        <v>CD$18</v>
      </c>
      <c r="CE1155" s="190" t="str">
        <f t="shared" ref="CE1155:CL1155" si="1510">CE$22</f>
        <v>CE$18</v>
      </c>
      <c r="CF1155" s="190" t="str">
        <f t="shared" si="1510"/>
        <v>CF$18</v>
      </c>
      <c r="CG1155" s="190" t="str">
        <f t="shared" si="1510"/>
        <v>CG$18</v>
      </c>
      <c r="CH1155" s="190" t="str">
        <f t="shared" si="1510"/>
        <v>CH$18</v>
      </c>
      <c r="CI1155" s="190" t="str">
        <f t="shared" si="1510"/>
        <v>CI$18</v>
      </c>
      <c r="CJ1155" s="190" t="str">
        <f t="shared" si="1510"/>
        <v>CJ$18</v>
      </c>
      <c r="CK1155" s="190" t="str">
        <f t="shared" si="1510"/>
        <v>CK$18</v>
      </c>
      <c r="CL1155" s="190" t="str">
        <f t="shared" si="1510"/>
        <v>CL$18</v>
      </c>
      <c r="CN1155" s="201"/>
      <c r="CO1155" s="190" t="str">
        <f t="shared" ref="CO1155:DL1155" si="1511">CO$22</f>
        <v>CO$18</v>
      </c>
      <c r="CP1155" s="190" t="str">
        <f t="shared" si="1511"/>
        <v>CP$18</v>
      </c>
      <c r="CQ1155" s="190" t="str">
        <f t="shared" si="1511"/>
        <v>CQ$18</v>
      </c>
      <c r="CR1155" s="190" t="str">
        <f t="shared" si="1511"/>
        <v>CR$18</v>
      </c>
      <c r="CS1155" s="190" t="str">
        <f t="shared" si="1511"/>
        <v>CS$18</v>
      </c>
      <c r="CT1155" s="190" t="str">
        <f t="shared" si="1511"/>
        <v>CT$18</v>
      </c>
      <c r="CU1155" s="190" t="str">
        <f t="shared" si="1511"/>
        <v>CU$18</v>
      </c>
      <c r="CV1155" s="190" t="str">
        <f t="shared" si="1511"/>
        <v>CV$18</v>
      </c>
      <c r="CW1155" s="190" t="str">
        <f t="shared" si="1511"/>
        <v>CW$18</v>
      </c>
      <c r="CX1155" s="190" t="str">
        <f t="shared" si="1511"/>
        <v>CX$18</v>
      </c>
      <c r="CY1155" s="190" t="str">
        <f t="shared" si="1511"/>
        <v>CY$18</v>
      </c>
      <c r="CZ1155" s="190" t="str">
        <f t="shared" si="1511"/>
        <v>CZ$18</v>
      </c>
      <c r="DA1155" s="190" t="str">
        <f t="shared" si="1511"/>
        <v>DA$18</v>
      </c>
      <c r="DB1155" s="190" t="str">
        <f t="shared" si="1511"/>
        <v>DB$18</v>
      </c>
      <c r="DC1155" s="190" t="str">
        <f t="shared" si="1511"/>
        <v>DC$18</v>
      </c>
      <c r="DD1155" s="190" t="str">
        <f t="shared" si="1511"/>
        <v>DD$18</v>
      </c>
      <c r="DE1155" s="190" t="str">
        <f t="shared" si="1511"/>
        <v>DE$18</v>
      </c>
      <c r="DF1155" s="190" t="str">
        <f t="shared" si="1511"/>
        <v>DF$18</v>
      </c>
      <c r="DG1155" s="190" t="str">
        <f t="shared" si="1511"/>
        <v>DG$18</v>
      </c>
      <c r="DH1155" s="190" t="str">
        <f t="shared" si="1511"/>
        <v>DH$18</v>
      </c>
      <c r="DI1155" s="190" t="str">
        <f t="shared" si="1511"/>
        <v>DI$18</v>
      </c>
      <c r="DJ1155" s="190" t="str">
        <f t="shared" si="1511"/>
        <v>DJ$18</v>
      </c>
      <c r="DK1155" s="190" t="str">
        <f t="shared" si="1511"/>
        <v>DK$18</v>
      </c>
      <c r="DL1155" s="190" t="str">
        <f t="shared" si="1511"/>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512">S$23</f>
        <v>S$19</v>
      </c>
      <c r="T1156" s="190" t="str">
        <f t="shared" si="1512"/>
        <v>T$19</v>
      </c>
      <c r="U1156" s="190" t="str">
        <f t="shared" si="1512"/>
        <v>U$19</v>
      </c>
      <c r="V1156" s="190" t="str">
        <f t="shared" si="1512"/>
        <v>V$19</v>
      </c>
      <c r="W1156" s="190" t="str">
        <f t="shared" si="1512"/>
        <v>W$19</v>
      </c>
      <c r="X1156" s="190" t="str">
        <f t="shared" si="1512"/>
        <v>X$19</v>
      </c>
      <c r="Y1156" s="190" t="str">
        <f t="shared" si="1512"/>
        <v>Y$19</v>
      </c>
      <c r="Z1156" s="190" t="str">
        <f t="shared" si="1512"/>
        <v>Z$19</v>
      </c>
      <c r="AA1156" s="190" t="str">
        <f t="shared" si="1512"/>
        <v>AA$19</v>
      </c>
      <c r="AB1156" s="190" t="str">
        <f t="shared" si="1512"/>
        <v>AB$19</v>
      </c>
      <c r="AC1156" s="190" t="str">
        <f t="shared" si="1512"/>
        <v>AC$19</v>
      </c>
      <c r="AD1156" s="190" t="str">
        <f t="shared" si="1512"/>
        <v>AD$19</v>
      </c>
      <c r="AE1156" s="190" t="str">
        <f t="shared" si="1512"/>
        <v>AE$19</v>
      </c>
      <c r="AF1156" s="190" t="str">
        <f t="shared" si="1512"/>
        <v>AF$19</v>
      </c>
      <c r="AG1156" s="190" t="str">
        <f t="shared" si="1512"/>
        <v>AG$19</v>
      </c>
      <c r="AH1156" s="190" t="str">
        <f t="shared" si="1512"/>
        <v>AH$19</v>
      </c>
      <c r="AI1156" s="190" t="str">
        <f t="shared" si="1512"/>
        <v>AI$19</v>
      </c>
      <c r="AJ1156" s="190" t="str">
        <f t="shared" si="1512"/>
        <v>AJ$19</v>
      </c>
      <c r="AK1156" s="190" t="str">
        <f t="shared" si="1512"/>
        <v>AK$19</v>
      </c>
      <c r="AL1156" s="190" t="str">
        <f t="shared" si="1512"/>
        <v>AL$19</v>
      </c>
      <c r="AM1156" s="190" t="str">
        <f t="shared" si="1512"/>
        <v>AM$19</v>
      </c>
      <c r="AN1156" s="190" t="str">
        <f t="shared" si="1512"/>
        <v>AN$19</v>
      </c>
      <c r="AO1156" s="190" t="str">
        <f t="shared" si="1512"/>
        <v>AO$19</v>
      </c>
      <c r="AP1156" s="190" t="str">
        <f t="shared" si="1512"/>
        <v>AP$19</v>
      </c>
      <c r="AQ1156" s="190" t="str">
        <f t="shared" si="1512"/>
        <v>AQ$19</v>
      </c>
      <c r="AR1156" s="190" t="str">
        <f t="shared" si="1512"/>
        <v>AR$19</v>
      </c>
      <c r="AS1156" s="190" t="str">
        <f t="shared" si="1512"/>
        <v>AS$19</v>
      </c>
      <c r="AT1156" s="190" t="str">
        <f t="shared" si="1512"/>
        <v>AT$19</v>
      </c>
      <c r="AU1156" s="190" t="str">
        <f t="shared" si="1512"/>
        <v>AU$19</v>
      </c>
      <c r="AV1156" s="190" t="str">
        <f t="shared" si="1512"/>
        <v>AV$19</v>
      </c>
      <c r="AW1156" s="190" t="str">
        <f t="shared" si="1512"/>
        <v>AW$19</v>
      </c>
      <c r="AX1156" s="190" t="str">
        <f t="shared" si="1512"/>
        <v>AX$19</v>
      </c>
      <c r="AY1156" s="190" t="str">
        <f t="shared" si="1512"/>
        <v>AY$19</v>
      </c>
      <c r="AZ1156" s="190" t="str">
        <f t="shared" si="1512"/>
        <v>AZ$19</v>
      </c>
      <c r="BA1156" s="190" t="str">
        <f t="shared" si="1512"/>
        <v>BA$19</v>
      </c>
      <c r="BB1156" s="190" t="str">
        <f t="shared" si="1512"/>
        <v>BB$19</v>
      </c>
      <c r="BC1156" s="190" t="str">
        <f t="shared" si="1512"/>
        <v>BC$19</v>
      </c>
      <c r="BD1156" s="190" t="str">
        <f t="shared" si="1512"/>
        <v>BD$19</v>
      </c>
      <c r="BE1156" s="190" t="str">
        <f t="shared" si="1512"/>
        <v>BE$19</v>
      </c>
      <c r="BF1156" s="190" t="str">
        <f t="shared" si="1512"/>
        <v>BF$19</v>
      </c>
      <c r="BG1156" s="190" t="str">
        <f t="shared" si="1512"/>
        <v>BG$19</v>
      </c>
      <c r="BH1156" s="190" t="str">
        <f t="shared" si="1512"/>
        <v>BH$19</v>
      </c>
      <c r="BI1156" s="190" t="str">
        <f t="shared" si="1512"/>
        <v>BI$19</v>
      </c>
      <c r="BJ1156" s="190" t="str">
        <f t="shared" si="1512"/>
        <v>BJ$19</v>
      </c>
      <c r="BK1156" s="190" t="str">
        <f t="shared" si="1512"/>
        <v>BK$19</v>
      </c>
      <c r="BL1156" s="190" t="str">
        <f t="shared" si="1512"/>
        <v>BL$19</v>
      </c>
      <c r="BM1156" s="190" t="str">
        <f t="shared" si="1512"/>
        <v>BM$19</v>
      </c>
      <c r="BN1156" s="190" t="str">
        <f t="shared" si="1512"/>
        <v>BN$19</v>
      </c>
      <c r="BO1156" s="190" t="str">
        <f t="shared" si="1512"/>
        <v>BO$19</v>
      </c>
      <c r="BP1156" s="190" t="str">
        <f t="shared" si="1512"/>
        <v>BP$19</v>
      </c>
      <c r="BQ1156" s="190" t="str">
        <f t="shared" si="1512"/>
        <v>BQ$19</v>
      </c>
      <c r="BR1156" s="190" t="str">
        <f t="shared" si="1512"/>
        <v>BR$19</v>
      </c>
      <c r="BS1156" s="190" t="str">
        <f t="shared" si="1512"/>
        <v>BS$19</v>
      </c>
      <c r="BT1156" s="190" t="str">
        <f t="shared" si="1512"/>
        <v>BT$19</v>
      </c>
      <c r="BU1156" s="190" t="str">
        <f t="shared" si="1512"/>
        <v>BU$19</v>
      </c>
      <c r="BV1156" s="190" t="str">
        <f t="shared" si="1512"/>
        <v>BV$19</v>
      </c>
      <c r="BW1156" s="190" t="str">
        <f t="shared" si="1512"/>
        <v>BW$19</v>
      </c>
      <c r="BX1156" s="190" t="str">
        <f t="shared" si="1512"/>
        <v>BX$19</v>
      </c>
      <c r="BY1156" s="190" t="str">
        <f t="shared" si="1512"/>
        <v>BY$19</v>
      </c>
      <c r="BZ1156" s="190" t="str">
        <f t="shared" si="1512"/>
        <v>BZ$19</v>
      </c>
      <c r="CA1156" s="190" t="str">
        <f t="shared" si="1512"/>
        <v>CA$19</v>
      </c>
      <c r="CB1156" s="190" t="str">
        <f t="shared" si="1512"/>
        <v>CB$19</v>
      </c>
      <c r="CC1156" s="190" t="str">
        <f t="shared" si="1512"/>
        <v>CC$19</v>
      </c>
      <c r="CD1156" s="190" t="str">
        <f t="shared" si="1512"/>
        <v>CD$19</v>
      </c>
      <c r="CE1156" s="190" t="str">
        <f t="shared" ref="CE1156:CL1156" si="1513">CE$23</f>
        <v>CE$19</v>
      </c>
      <c r="CF1156" s="190" t="str">
        <f t="shared" si="1513"/>
        <v>CF$19</v>
      </c>
      <c r="CG1156" s="190" t="str">
        <f t="shared" si="1513"/>
        <v>CG$19</v>
      </c>
      <c r="CH1156" s="190" t="str">
        <f t="shared" si="1513"/>
        <v>CH$19</v>
      </c>
      <c r="CI1156" s="190" t="str">
        <f t="shared" si="1513"/>
        <v>CI$19</v>
      </c>
      <c r="CJ1156" s="190" t="str">
        <f t="shared" si="1513"/>
        <v>CJ$19</v>
      </c>
      <c r="CK1156" s="190" t="str">
        <f t="shared" si="1513"/>
        <v>CK$19</v>
      </c>
      <c r="CL1156" s="190" t="str">
        <f t="shared" si="1513"/>
        <v>CL$19</v>
      </c>
      <c r="CN1156" s="201"/>
      <c r="CO1156" s="190" t="str">
        <f t="shared" ref="CO1156:DL1156" si="1514">CO$23</f>
        <v>CO$19</v>
      </c>
      <c r="CP1156" s="190" t="str">
        <f t="shared" si="1514"/>
        <v>CP$19</v>
      </c>
      <c r="CQ1156" s="190" t="str">
        <f t="shared" si="1514"/>
        <v>CQ$19</v>
      </c>
      <c r="CR1156" s="190" t="str">
        <f t="shared" si="1514"/>
        <v>CR$19</v>
      </c>
      <c r="CS1156" s="190" t="str">
        <f t="shared" si="1514"/>
        <v>CS$19</v>
      </c>
      <c r="CT1156" s="190" t="str">
        <f t="shared" si="1514"/>
        <v>CT$19</v>
      </c>
      <c r="CU1156" s="190" t="str">
        <f t="shared" si="1514"/>
        <v>CU$19</v>
      </c>
      <c r="CV1156" s="190" t="str">
        <f t="shared" si="1514"/>
        <v>CV$19</v>
      </c>
      <c r="CW1156" s="190" t="str">
        <f t="shared" si="1514"/>
        <v>CW$19</v>
      </c>
      <c r="CX1156" s="190" t="str">
        <f t="shared" si="1514"/>
        <v>CX$19</v>
      </c>
      <c r="CY1156" s="190" t="str">
        <f t="shared" si="1514"/>
        <v>CY$19</v>
      </c>
      <c r="CZ1156" s="190" t="str">
        <f t="shared" si="1514"/>
        <v>CZ$19</v>
      </c>
      <c r="DA1156" s="190" t="str">
        <f t="shared" si="1514"/>
        <v>DA$19</v>
      </c>
      <c r="DB1156" s="190" t="str">
        <f t="shared" si="1514"/>
        <v>DB$19</v>
      </c>
      <c r="DC1156" s="190" t="str">
        <f t="shared" si="1514"/>
        <v>DC$19</v>
      </c>
      <c r="DD1156" s="190" t="str">
        <f t="shared" si="1514"/>
        <v>DD$19</v>
      </c>
      <c r="DE1156" s="190" t="str">
        <f t="shared" si="1514"/>
        <v>DE$19</v>
      </c>
      <c r="DF1156" s="190" t="str">
        <f t="shared" si="1514"/>
        <v>DF$19</v>
      </c>
      <c r="DG1156" s="190" t="str">
        <f t="shared" si="1514"/>
        <v>DG$19</v>
      </c>
      <c r="DH1156" s="190" t="str">
        <f t="shared" si="1514"/>
        <v>DH$19</v>
      </c>
      <c r="DI1156" s="190" t="str">
        <f t="shared" si="1514"/>
        <v>DI$19</v>
      </c>
      <c r="DJ1156" s="190" t="str">
        <f t="shared" si="1514"/>
        <v>DJ$19</v>
      </c>
      <c r="DK1156" s="190" t="str">
        <f t="shared" si="1514"/>
        <v>DK$19</v>
      </c>
      <c r="DL1156" s="190" t="str">
        <f t="shared" si="1514"/>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763</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763</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763</v>
      </c>
      <c r="E1214" s="8" t="str">
        <f t="shared" ref="E1214:E1228" si="1515">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763</v>
      </c>
      <c r="E1215" s="8" t="str">
        <f t="shared" si="1515"/>
        <v>1215 ADREV-S</v>
      </c>
      <c r="G1215" s="145" t="s">
        <v>172</v>
      </c>
      <c r="H1215" s="12"/>
      <c r="I1215" s="60"/>
      <c r="J1215" s="60"/>
      <c r="K1215" s="15">
        <f t="shared" ref="K1215:P1215" si="1516">SUMIF($3:$3,K$2,1213:1213)</f>
        <v>0</v>
      </c>
      <c r="L1215" s="15">
        <f t="shared" si="1516"/>
        <v>0</v>
      </c>
      <c r="M1215" s="15">
        <f t="shared" si="1516"/>
        <v>0</v>
      </c>
      <c r="N1215" s="15">
        <f t="shared" si="1516"/>
        <v>0</v>
      </c>
      <c r="O1215" s="15">
        <f t="shared" si="1516"/>
        <v>0</v>
      </c>
      <c r="P1215" s="15">
        <f t="shared" si="1516"/>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763</v>
      </c>
      <c r="E1216" s="8" t="str">
        <f t="shared" si="1515"/>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763</v>
      </c>
      <c r="E1217" s="8" t="str">
        <f t="shared" si="1515"/>
        <v>1217 ADREV-S</v>
      </c>
      <c r="G1217" s="126" t="str">
        <f>" Revenue - "&amp;G1219</f>
        <v xml:space="preserve"> Revenue - (Primary label)</v>
      </c>
      <c r="H1217" s="27"/>
      <c r="I1217" s="78"/>
      <c r="J1217" s="78"/>
      <c r="K1217" s="33">
        <f t="shared" ref="K1217:P1217" ca="1" si="1517">SUMIF($3:$3,K$2,1217:1217)</f>
        <v>180000</v>
      </c>
      <c r="L1217" s="33">
        <f t="shared" ca="1" si="1517"/>
        <v>180000</v>
      </c>
      <c r="M1217" s="33">
        <f t="shared" ca="1" si="1517"/>
        <v>180000</v>
      </c>
      <c r="N1217" s="33">
        <f t="shared" ca="1" si="1517"/>
        <v>180000</v>
      </c>
      <c r="O1217" s="33">
        <f t="shared" ca="1" si="1517"/>
        <v>180000</v>
      </c>
      <c r="P1217" s="33">
        <f t="shared" ca="1" si="1517"/>
        <v>180000</v>
      </c>
      <c r="R1217" s="33"/>
      <c r="S1217" s="77">
        <f t="shared" ref="S1217:AX1219" ca="1" si="1518">S1216*S1215</f>
        <v>15000</v>
      </c>
      <c r="T1217" s="77">
        <f t="shared" ca="1" si="1518"/>
        <v>15000</v>
      </c>
      <c r="U1217" s="77">
        <f t="shared" ca="1" si="1518"/>
        <v>15000</v>
      </c>
      <c r="V1217" s="77">
        <f t="shared" ca="1" si="1518"/>
        <v>15000</v>
      </c>
      <c r="W1217" s="77">
        <f t="shared" ca="1" si="1518"/>
        <v>15000</v>
      </c>
      <c r="X1217" s="77">
        <f t="shared" ca="1" si="1518"/>
        <v>15000</v>
      </c>
      <c r="Y1217" s="77">
        <f t="shared" ca="1" si="1518"/>
        <v>15000</v>
      </c>
      <c r="Z1217" s="77">
        <f t="shared" ca="1" si="1518"/>
        <v>15000</v>
      </c>
      <c r="AA1217" s="77">
        <f t="shared" ca="1" si="1518"/>
        <v>15000</v>
      </c>
      <c r="AB1217" s="77">
        <f t="shared" ca="1" si="1518"/>
        <v>15000</v>
      </c>
      <c r="AC1217" s="77">
        <f t="shared" ca="1" si="1518"/>
        <v>15000</v>
      </c>
      <c r="AD1217" s="77">
        <f t="shared" ca="1" si="1518"/>
        <v>15000</v>
      </c>
      <c r="AE1217" s="77">
        <f t="shared" ca="1" si="1518"/>
        <v>15000</v>
      </c>
      <c r="AF1217" s="77">
        <f t="shared" ca="1" si="1518"/>
        <v>15000</v>
      </c>
      <c r="AG1217" s="77">
        <f t="shared" ca="1" si="1518"/>
        <v>15000</v>
      </c>
      <c r="AH1217" s="77">
        <f t="shared" ca="1" si="1518"/>
        <v>15000</v>
      </c>
      <c r="AI1217" s="77">
        <f t="shared" ca="1" si="1518"/>
        <v>15000</v>
      </c>
      <c r="AJ1217" s="77">
        <f t="shared" ca="1" si="1518"/>
        <v>15000</v>
      </c>
      <c r="AK1217" s="77">
        <f t="shared" ca="1" si="1518"/>
        <v>15000</v>
      </c>
      <c r="AL1217" s="77">
        <f t="shared" ca="1" si="1518"/>
        <v>15000</v>
      </c>
      <c r="AM1217" s="77">
        <f t="shared" ca="1" si="1518"/>
        <v>15000</v>
      </c>
      <c r="AN1217" s="77">
        <f t="shared" ca="1" si="1518"/>
        <v>15000</v>
      </c>
      <c r="AO1217" s="77">
        <f t="shared" ca="1" si="1518"/>
        <v>15000</v>
      </c>
      <c r="AP1217" s="77">
        <f t="shared" ca="1" si="1518"/>
        <v>15000</v>
      </c>
      <c r="AQ1217" s="77">
        <f t="shared" ca="1" si="1518"/>
        <v>15000</v>
      </c>
      <c r="AR1217" s="77">
        <f t="shared" ca="1" si="1518"/>
        <v>15000</v>
      </c>
      <c r="AS1217" s="77">
        <f t="shared" ca="1" si="1518"/>
        <v>15000</v>
      </c>
      <c r="AT1217" s="77">
        <f t="shared" ca="1" si="1518"/>
        <v>15000</v>
      </c>
      <c r="AU1217" s="77">
        <f t="shared" ca="1" si="1518"/>
        <v>15000</v>
      </c>
      <c r="AV1217" s="77">
        <f t="shared" ca="1" si="1518"/>
        <v>15000</v>
      </c>
      <c r="AW1217" s="77">
        <f t="shared" ca="1" si="1518"/>
        <v>15000</v>
      </c>
      <c r="AX1217" s="77">
        <f t="shared" ca="1" si="1518"/>
        <v>15000</v>
      </c>
      <c r="AY1217" s="77">
        <f t="shared" ref="AY1217:CD1219" ca="1" si="1519">AY1216*AY1215</f>
        <v>15000</v>
      </c>
      <c r="AZ1217" s="77">
        <f t="shared" ca="1" si="1519"/>
        <v>15000</v>
      </c>
      <c r="BA1217" s="77">
        <f t="shared" ca="1" si="1519"/>
        <v>15000</v>
      </c>
      <c r="BB1217" s="77">
        <f t="shared" ca="1" si="1519"/>
        <v>15000</v>
      </c>
      <c r="BC1217" s="77">
        <f t="shared" ca="1" si="1519"/>
        <v>15000</v>
      </c>
      <c r="BD1217" s="77">
        <f t="shared" ca="1" si="1519"/>
        <v>15000</v>
      </c>
      <c r="BE1217" s="77">
        <f t="shared" ca="1" si="1519"/>
        <v>15000</v>
      </c>
      <c r="BF1217" s="77">
        <f t="shared" ca="1" si="1519"/>
        <v>15000</v>
      </c>
      <c r="BG1217" s="77">
        <f t="shared" ca="1" si="1519"/>
        <v>15000</v>
      </c>
      <c r="BH1217" s="77">
        <f t="shared" ca="1" si="1519"/>
        <v>15000</v>
      </c>
      <c r="BI1217" s="77">
        <f t="shared" ca="1" si="1519"/>
        <v>15000</v>
      </c>
      <c r="BJ1217" s="77">
        <f t="shared" ca="1" si="1519"/>
        <v>15000</v>
      </c>
      <c r="BK1217" s="77">
        <f t="shared" ca="1" si="1519"/>
        <v>15000</v>
      </c>
      <c r="BL1217" s="77">
        <f t="shared" ca="1" si="1519"/>
        <v>15000</v>
      </c>
      <c r="BM1217" s="77">
        <f t="shared" ca="1" si="1519"/>
        <v>15000</v>
      </c>
      <c r="BN1217" s="77">
        <f t="shared" ca="1" si="1519"/>
        <v>15000</v>
      </c>
      <c r="BO1217" s="77">
        <f t="shared" ca="1" si="1519"/>
        <v>15000</v>
      </c>
      <c r="BP1217" s="77">
        <f t="shared" ca="1" si="1519"/>
        <v>15000</v>
      </c>
      <c r="BQ1217" s="77">
        <f t="shared" ca="1" si="1519"/>
        <v>15000</v>
      </c>
      <c r="BR1217" s="77">
        <f t="shared" ca="1" si="1519"/>
        <v>15000</v>
      </c>
      <c r="BS1217" s="77">
        <f t="shared" ca="1" si="1519"/>
        <v>15000</v>
      </c>
      <c r="BT1217" s="77">
        <f t="shared" ca="1" si="1519"/>
        <v>15000</v>
      </c>
      <c r="BU1217" s="77">
        <f t="shared" ca="1" si="1519"/>
        <v>15000</v>
      </c>
      <c r="BV1217" s="77">
        <f t="shared" ca="1" si="1519"/>
        <v>15000</v>
      </c>
      <c r="BW1217" s="77">
        <f t="shared" ca="1" si="1519"/>
        <v>15000</v>
      </c>
      <c r="BX1217" s="77">
        <f t="shared" ca="1" si="1519"/>
        <v>15000</v>
      </c>
      <c r="BY1217" s="77">
        <f t="shared" ca="1" si="1519"/>
        <v>15000</v>
      </c>
      <c r="BZ1217" s="77">
        <f t="shared" ca="1" si="1519"/>
        <v>15000</v>
      </c>
      <c r="CA1217" s="77">
        <f t="shared" ca="1" si="1519"/>
        <v>15000</v>
      </c>
      <c r="CB1217" s="77">
        <f t="shared" ca="1" si="1519"/>
        <v>15000</v>
      </c>
      <c r="CC1217" s="77">
        <f t="shared" ca="1" si="1519"/>
        <v>15000</v>
      </c>
      <c r="CD1217" s="77">
        <f t="shared" ca="1" si="1519"/>
        <v>15000</v>
      </c>
      <c r="CE1217" s="77">
        <f t="shared" ref="CE1217:CL1219" ca="1" si="1520">CE1216*CE1215</f>
        <v>15000</v>
      </c>
      <c r="CF1217" s="77">
        <f t="shared" ca="1" si="1520"/>
        <v>15000</v>
      </c>
      <c r="CG1217" s="77">
        <f t="shared" ca="1" si="1520"/>
        <v>15000</v>
      </c>
      <c r="CH1217" s="77">
        <f t="shared" ca="1" si="1520"/>
        <v>15000</v>
      </c>
      <c r="CI1217" s="77">
        <f t="shared" ca="1" si="1520"/>
        <v>15000</v>
      </c>
      <c r="CJ1217" s="77">
        <f t="shared" ca="1" si="1520"/>
        <v>15000</v>
      </c>
      <c r="CK1217" s="77">
        <f t="shared" ca="1" si="1520"/>
        <v>15000</v>
      </c>
      <c r="CL1217" s="77">
        <f t="shared" ca="1" si="1520"/>
        <v>15000</v>
      </c>
      <c r="CN1217" s="78"/>
      <c r="CO1217" s="77" t="e">
        <f t="shared" ref="CO1217:DK1219" ca="1" si="1521">CO1216*CO1215</f>
        <v>#N/A</v>
      </c>
      <c r="CP1217" s="77" t="e">
        <f t="shared" ca="1" si="1521"/>
        <v>#N/A</v>
      </c>
      <c r="CQ1217" s="77" t="e">
        <f t="shared" ca="1" si="1521"/>
        <v>#N/A</v>
      </c>
      <c r="CR1217" s="77" t="e">
        <f t="shared" ca="1" si="1521"/>
        <v>#N/A</v>
      </c>
      <c r="CS1217" s="77" t="e">
        <f t="shared" ca="1" si="1521"/>
        <v>#N/A</v>
      </c>
      <c r="CT1217" s="77" t="e">
        <f t="shared" ca="1" si="1521"/>
        <v>#N/A</v>
      </c>
      <c r="CU1217" s="77" t="e">
        <f t="shared" ca="1" si="1521"/>
        <v>#N/A</v>
      </c>
      <c r="CV1217" s="77" t="e">
        <f t="shared" ca="1" si="1521"/>
        <v>#N/A</v>
      </c>
      <c r="CW1217" s="77" t="e">
        <f t="shared" ca="1" si="1521"/>
        <v>#N/A</v>
      </c>
      <c r="CX1217" s="77" t="e">
        <f t="shared" ca="1" si="1521"/>
        <v>#N/A</v>
      </c>
      <c r="CY1217" s="77" t="e">
        <f t="shared" ca="1" si="1521"/>
        <v>#N/A</v>
      </c>
      <c r="CZ1217" s="77" t="e">
        <f t="shared" ca="1" si="1521"/>
        <v>#N/A</v>
      </c>
      <c r="DA1217" s="77" t="e">
        <f t="shared" ca="1" si="1521"/>
        <v>#N/A</v>
      </c>
      <c r="DB1217" s="77" t="e">
        <f t="shared" ca="1" si="1521"/>
        <v>#N/A</v>
      </c>
      <c r="DC1217" s="77" t="e">
        <f t="shared" ca="1" si="1521"/>
        <v>#N/A</v>
      </c>
      <c r="DD1217" s="77" t="e">
        <f t="shared" ca="1" si="1521"/>
        <v>#N/A</v>
      </c>
      <c r="DE1217" s="77" t="e">
        <f t="shared" ca="1" si="1521"/>
        <v>#N/A</v>
      </c>
      <c r="DF1217" s="77" t="e">
        <f t="shared" ca="1" si="1521"/>
        <v>#N/A</v>
      </c>
      <c r="DG1217" s="77" t="e">
        <f t="shared" ca="1" si="1521"/>
        <v>#N/A</v>
      </c>
      <c r="DH1217" s="77" t="e">
        <f t="shared" ca="1" si="1521"/>
        <v>#N/A</v>
      </c>
      <c r="DI1217" s="77" t="e">
        <f t="shared" ca="1" si="1521"/>
        <v>#N/A</v>
      </c>
      <c r="DJ1217" s="77" t="e">
        <f t="shared" ca="1" si="1521"/>
        <v>#N/A</v>
      </c>
      <c r="DK1217" s="77" t="e">
        <f t="shared" ca="1" si="1521"/>
        <v>#N/A</v>
      </c>
      <c r="DL1217" s="77" t="e">
        <f t="shared" ref="DL1217:DL1219" ca="1" si="1522">DL1216*DL1215</f>
        <v>#N/A</v>
      </c>
    </row>
    <row r="1218" spans="1:116" x14ac:dyDescent="0.4">
      <c r="B1218" s="169" t="s">
        <v>244</v>
      </c>
      <c r="C1218" s="169"/>
      <c r="D1218" t="s">
        <v>763</v>
      </c>
      <c r="E1218" s="8" t="str">
        <f t="shared" si="1515"/>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763</v>
      </c>
      <c r="E1219" s="8" t="str">
        <f t="shared" si="1515"/>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763</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763</v>
      </c>
      <c r="E1221" s="8" t="str">
        <f t="shared" si="1515"/>
        <v>1221 ADREV-S</v>
      </c>
      <c r="G1221" s="136" t="str">
        <f>G1102</f>
        <v>Primary revenue driver</v>
      </c>
      <c r="K1221" s="53"/>
      <c r="L1221" s="53"/>
      <c r="M1221" s="53"/>
      <c r="N1221" s="53"/>
      <c r="O1221" s="53"/>
      <c r="P1221" s="53"/>
      <c r="R1221" s="24"/>
      <c r="S1221" s="179" t="str">
        <f t="shared" ref="S1221:AX1223" si="1523">S1093</f>
        <v>S$16</v>
      </c>
      <c r="T1221" s="179" t="str">
        <f t="shared" si="1523"/>
        <v>T$16</v>
      </c>
      <c r="U1221" s="179" t="str">
        <f t="shared" si="1523"/>
        <v>U$16</v>
      </c>
      <c r="V1221" s="179" t="str">
        <f t="shared" si="1523"/>
        <v>V$16</v>
      </c>
      <c r="W1221" s="179" t="str">
        <f t="shared" si="1523"/>
        <v>W$16</v>
      </c>
      <c r="X1221" s="179" t="str">
        <f t="shared" si="1523"/>
        <v>X$16</v>
      </c>
      <c r="Y1221" s="179" t="str">
        <f t="shared" si="1523"/>
        <v>Y$16</v>
      </c>
      <c r="Z1221" s="179" t="str">
        <f t="shared" si="1523"/>
        <v>Z$16</v>
      </c>
      <c r="AA1221" s="179" t="str">
        <f t="shared" si="1523"/>
        <v>AA$16</v>
      </c>
      <c r="AB1221" s="179" t="str">
        <f t="shared" si="1523"/>
        <v>AB$16</v>
      </c>
      <c r="AC1221" s="179" t="str">
        <f t="shared" si="1523"/>
        <v>AC$16</v>
      </c>
      <c r="AD1221" s="179" t="str">
        <f t="shared" si="1523"/>
        <v>AD$16</v>
      </c>
      <c r="AE1221" s="179" t="str">
        <f t="shared" si="1523"/>
        <v>AE$16</v>
      </c>
      <c r="AF1221" s="179" t="str">
        <f t="shared" si="1523"/>
        <v>AF$16</v>
      </c>
      <c r="AG1221" s="179" t="str">
        <f t="shared" si="1523"/>
        <v>AG$16</v>
      </c>
      <c r="AH1221" s="179" t="str">
        <f t="shared" si="1523"/>
        <v>AH$16</v>
      </c>
      <c r="AI1221" s="179" t="str">
        <f t="shared" si="1523"/>
        <v>AI$16</v>
      </c>
      <c r="AJ1221" s="179" t="str">
        <f t="shared" si="1523"/>
        <v>AJ$16</v>
      </c>
      <c r="AK1221" s="179" t="str">
        <f t="shared" si="1523"/>
        <v>AK$16</v>
      </c>
      <c r="AL1221" s="179" t="str">
        <f t="shared" si="1523"/>
        <v>AL$16</v>
      </c>
      <c r="AM1221" s="179" t="str">
        <f t="shared" si="1523"/>
        <v>AM$16</v>
      </c>
      <c r="AN1221" s="179" t="str">
        <f t="shared" si="1523"/>
        <v>AN$16</v>
      </c>
      <c r="AO1221" s="179" t="str">
        <f t="shared" si="1523"/>
        <v>AO$16</v>
      </c>
      <c r="AP1221" s="179" t="str">
        <f t="shared" si="1523"/>
        <v>AP$16</v>
      </c>
      <c r="AQ1221" s="179" t="str">
        <f t="shared" si="1523"/>
        <v>AQ$16</v>
      </c>
      <c r="AR1221" s="179" t="str">
        <f t="shared" si="1523"/>
        <v>AR$16</v>
      </c>
      <c r="AS1221" s="179" t="str">
        <f t="shared" si="1523"/>
        <v>AS$16</v>
      </c>
      <c r="AT1221" s="179" t="str">
        <f t="shared" si="1523"/>
        <v>AT$16</v>
      </c>
      <c r="AU1221" s="179" t="str">
        <f t="shared" si="1523"/>
        <v>AU$16</v>
      </c>
      <c r="AV1221" s="179" t="str">
        <f t="shared" si="1523"/>
        <v>AV$16</v>
      </c>
      <c r="AW1221" s="179" t="str">
        <f t="shared" si="1523"/>
        <v>AW$16</v>
      </c>
      <c r="AX1221" s="179" t="str">
        <f t="shared" si="1523"/>
        <v>AX$16</v>
      </c>
      <c r="AY1221" s="179" t="str">
        <f t="shared" ref="AY1221:CD1223" si="1524">AY1093</f>
        <v>AY$16</v>
      </c>
      <c r="AZ1221" s="179" t="str">
        <f t="shared" si="1524"/>
        <v>AZ$16</v>
      </c>
      <c r="BA1221" s="179" t="str">
        <f t="shared" si="1524"/>
        <v>BA$16</v>
      </c>
      <c r="BB1221" s="179" t="str">
        <f t="shared" si="1524"/>
        <v>BB$16</v>
      </c>
      <c r="BC1221" s="179" t="str">
        <f t="shared" si="1524"/>
        <v>BC$16</v>
      </c>
      <c r="BD1221" s="179" t="str">
        <f t="shared" si="1524"/>
        <v>BD$16</v>
      </c>
      <c r="BE1221" s="179" t="str">
        <f t="shared" si="1524"/>
        <v>BE$16</v>
      </c>
      <c r="BF1221" s="179" t="str">
        <f t="shared" si="1524"/>
        <v>BF$16</v>
      </c>
      <c r="BG1221" s="179" t="str">
        <f t="shared" si="1524"/>
        <v>BG$16</v>
      </c>
      <c r="BH1221" s="179" t="str">
        <f t="shared" si="1524"/>
        <v>BH$16</v>
      </c>
      <c r="BI1221" s="179" t="str">
        <f t="shared" si="1524"/>
        <v>BI$16</v>
      </c>
      <c r="BJ1221" s="179" t="str">
        <f t="shared" si="1524"/>
        <v>BJ$16</v>
      </c>
      <c r="BK1221" s="179" t="str">
        <f t="shared" si="1524"/>
        <v>BK$16</v>
      </c>
      <c r="BL1221" s="179" t="str">
        <f t="shared" si="1524"/>
        <v>BL$16</v>
      </c>
      <c r="BM1221" s="179" t="str">
        <f t="shared" si="1524"/>
        <v>BM$16</v>
      </c>
      <c r="BN1221" s="179" t="str">
        <f t="shared" si="1524"/>
        <v>BN$16</v>
      </c>
      <c r="BO1221" s="179" t="str">
        <f t="shared" si="1524"/>
        <v>BO$16</v>
      </c>
      <c r="BP1221" s="179" t="str">
        <f t="shared" si="1524"/>
        <v>BP$16</v>
      </c>
      <c r="BQ1221" s="179" t="str">
        <f t="shared" si="1524"/>
        <v>BQ$16</v>
      </c>
      <c r="BR1221" s="179" t="str">
        <f t="shared" si="1524"/>
        <v>BR$16</v>
      </c>
      <c r="BS1221" s="179" t="str">
        <f t="shared" si="1524"/>
        <v>BS$16</v>
      </c>
      <c r="BT1221" s="179" t="str">
        <f t="shared" si="1524"/>
        <v>BT$16</v>
      </c>
      <c r="BU1221" s="179" t="str">
        <f t="shared" si="1524"/>
        <v>BU$16</v>
      </c>
      <c r="BV1221" s="179" t="str">
        <f t="shared" si="1524"/>
        <v>BV$16</v>
      </c>
      <c r="BW1221" s="179" t="str">
        <f t="shared" si="1524"/>
        <v>BW$16</v>
      </c>
      <c r="BX1221" s="179" t="str">
        <f t="shared" si="1524"/>
        <v>BX$16</v>
      </c>
      <c r="BY1221" s="179" t="str">
        <f t="shared" si="1524"/>
        <v>BY$16</v>
      </c>
      <c r="BZ1221" s="179" t="str">
        <f t="shared" si="1524"/>
        <v>BZ$16</v>
      </c>
      <c r="CA1221" s="179" t="str">
        <f t="shared" si="1524"/>
        <v>CA$16</v>
      </c>
      <c r="CB1221" s="179" t="str">
        <f t="shared" si="1524"/>
        <v>CB$16</v>
      </c>
      <c r="CC1221" s="179" t="str">
        <f t="shared" si="1524"/>
        <v>CC$16</v>
      </c>
      <c r="CD1221" s="179" t="str">
        <f t="shared" si="1524"/>
        <v>CD$16</v>
      </c>
      <c r="CE1221" s="179" t="str">
        <f t="shared" ref="CE1221:CL1223" si="1525">CE1093</f>
        <v>CE$16</v>
      </c>
      <c r="CF1221" s="179" t="str">
        <f t="shared" si="1525"/>
        <v>CF$16</v>
      </c>
      <c r="CG1221" s="179" t="str">
        <f t="shared" si="1525"/>
        <v>CG$16</v>
      </c>
      <c r="CH1221" s="179" t="str">
        <f t="shared" si="1525"/>
        <v>CH$16</v>
      </c>
      <c r="CI1221" s="179" t="str">
        <f t="shared" si="1525"/>
        <v>CI$16</v>
      </c>
      <c r="CJ1221" s="179" t="str">
        <f t="shared" si="1525"/>
        <v>CJ$16</v>
      </c>
      <c r="CK1221" s="179" t="str">
        <f t="shared" si="1525"/>
        <v>CK$16</v>
      </c>
      <c r="CL1221" s="179" t="str">
        <f t="shared" si="1525"/>
        <v>CL$16</v>
      </c>
      <c r="CO1221" s="179" t="str">
        <f t="shared" ref="CO1221:DL1223" si="1526">CO1093</f>
        <v>CO$16</v>
      </c>
      <c r="CP1221" s="179" t="str">
        <f t="shared" si="1526"/>
        <v>CP$16</v>
      </c>
      <c r="CQ1221" s="179" t="str">
        <f t="shared" si="1526"/>
        <v>CQ$16</v>
      </c>
      <c r="CR1221" s="179" t="str">
        <f t="shared" si="1526"/>
        <v>CR$16</v>
      </c>
      <c r="CS1221" s="179" t="str">
        <f t="shared" si="1526"/>
        <v>CS$16</v>
      </c>
      <c r="CT1221" s="179" t="str">
        <f t="shared" si="1526"/>
        <v>CT$16</v>
      </c>
      <c r="CU1221" s="179" t="str">
        <f t="shared" si="1526"/>
        <v>CU$16</v>
      </c>
      <c r="CV1221" s="179" t="str">
        <f t="shared" si="1526"/>
        <v>CV$16</v>
      </c>
      <c r="CW1221" s="179" t="str">
        <f t="shared" si="1526"/>
        <v>CW$16</v>
      </c>
      <c r="CX1221" s="179" t="str">
        <f t="shared" si="1526"/>
        <v>CX$16</v>
      </c>
      <c r="CY1221" s="179" t="str">
        <f t="shared" si="1526"/>
        <v>CY$16</v>
      </c>
      <c r="CZ1221" s="179" t="str">
        <f t="shared" si="1526"/>
        <v>CZ$16</v>
      </c>
      <c r="DA1221" s="179" t="str">
        <f t="shared" si="1526"/>
        <v>DA$16</v>
      </c>
      <c r="DB1221" s="179" t="str">
        <f t="shared" si="1526"/>
        <v>DB$16</v>
      </c>
      <c r="DC1221" s="179" t="str">
        <f t="shared" si="1526"/>
        <v>DC$16</v>
      </c>
      <c r="DD1221" s="179" t="str">
        <f t="shared" si="1526"/>
        <v>DD$16</v>
      </c>
      <c r="DE1221" s="179" t="str">
        <f t="shared" si="1526"/>
        <v>DE$16</v>
      </c>
      <c r="DF1221" s="179" t="str">
        <f t="shared" si="1526"/>
        <v>DF$16</v>
      </c>
      <c r="DG1221" s="179" t="str">
        <f t="shared" si="1526"/>
        <v>DG$16</v>
      </c>
      <c r="DH1221" s="179" t="str">
        <f t="shared" si="1526"/>
        <v>DH$16</v>
      </c>
      <c r="DI1221" s="179" t="str">
        <f t="shared" si="1526"/>
        <v>DI$16</v>
      </c>
      <c r="DJ1221" s="179" t="str">
        <f t="shared" si="1526"/>
        <v>DJ$16</v>
      </c>
      <c r="DK1221" s="179" t="str">
        <f t="shared" si="1526"/>
        <v>DK$16</v>
      </c>
      <c r="DL1221" s="179" t="str">
        <f t="shared" si="1526"/>
        <v>DL$16</v>
      </c>
    </row>
    <row r="1222" spans="1:116" x14ac:dyDescent="0.4">
      <c r="B1222" s="169" t="s">
        <v>332</v>
      </c>
      <c r="D1222" t="s">
        <v>763</v>
      </c>
      <c r="E1222" s="8" t="str">
        <f t="shared" si="1515"/>
        <v>1222 ADREV-S</v>
      </c>
      <c r="G1222" s="136" t="str">
        <f>G1103</f>
        <v>Primary volume driver</v>
      </c>
      <c r="H1222" s="12"/>
      <c r="I1222" s="60"/>
      <c r="J1222" s="60"/>
      <c r="K1222" s="15"/>
      <c r="L1222" s="15"/>
      <c r="M1222" s="15"/>
      <c r="N1222" s="15"/>
      <c r="O1222" s="15"/>
      <c r="P1222" s="15"/>
      <c r="R1222" s="15"/>
      <c r="S1222" s="179" t="str">
        <f t="shared" ref="S1222:AX1224" si="1527">S1094</f>
        <v>S$17</v>
      </c>
      <c r="T1222" s="179" t="str">
        <f t="shared" si="1527"/>
        <v>T$17</v>
      </c>
      <c r="U1222" s="179" t="str">
        <f t="shared" si="1527"/>
        <v>U$17</v>
      </c>
      <c r="V1222" s="179" t="str">
        <f t="shared" si="1527"/>
        <v>V$17</v>
      </c>
      <c r="W1222" s="179" t="str">
        <f t="shared" si="1527"/>
        <v>W$17</v>
      </c>
      <c r="X1222" s="179" t="str">
        <f t="shared" si="1527"/>
        <v>X$17</v>
      </c>
      <c r="Y1222" s="179" t="str">
        <f t="shared" si="1527"/>
        <v>Y$17</v>
      </c>
      <c r="Z1222" s="179" t="str">
        <f t="shared" si="1527"/>
        <v>Z$17</v>
      </c>
      <c r="AA1222" s="179" t="str">
        <f t="shared" si="1527"/>
        <v>AA$17</v>
      </c>
      <c r="AB1222" s="179" t="str">
        <f t="shared" si="1527"/>
        <v>AB$17</v>
      </c>
      <c r="AC1222" s="179" t="str">
        <f t="shared" si="1527"/>
        <v>AC$17</v>
      </c>
      <c r="AD1222" s="179" t="str">
        <f t="shared" si="1527"/>
        <v>AD$17</v>
      </c>
      <c r="AE1222" s="179" t="str">
        <f t="shared" si="1527"/>
        <v>AE$17</v>
      </c>
      <c r="AF1222" s="179" t="str">
        <f t="shared" si="1527"/>
        <v>AF$17</v>
      </c>
      <c r="AG1222" s="179" t="str">
        <f t="shared" si="1527"/>
        <v>AG$17</v>
      </c>
      <c r="AH1222" s="179" t="str">
        <f t="shared" si="1527"/>
        <v>AH$17</v>
      </c>
      <c r="AI1222" s="179" t="str">
        <f t="shared" si="1527"/>
        <v>AI$17</v>
      </c>
      <c r="AJ1222" s="179" t="str">
        <f t="shared" si="1527"/>
        <v>AJ$17</v>
      </c>
      <c r="AK1222" s="179" t="str">
        <f t="shared" si="1527"/>
        <v>AK$17</v>
      </c>
      <c r="AL1222" s="179" t="str">
        <f t="shared" si="1527"/>
        <v>AL$17</v>
      </c>
      <c r="AM1222" s="179" t="str">
        <f t="shared" si="1527"/>
        <v>AM$17</v>
      </c>
      <c r="AN1222" s="179" t="str">
        <f t="shared" si="1527"/>
        <v>AN$17</v>
      </c>
      <c r="AO1222" s="179" t="str">
        <f t="shared" si="1527"/>
        <v>AO$17</v>
      </c>
      <c r="AP1222" s="179" t="str">
        <f t="shared" si="1527"/>
        <v>AP$17</v>
      </c>
      <c r="AQ1222" s="179" t="str">
        <f t="shared" si="1527"/>
        <v>AQ$17</v>
      </c>
      <c r="AR1222" s="179" t="str">
        <f t="shared" si="1527"/>
        <v>AR$17</v>
      </c>
      <c r="AS1222" s="179" t="str">
        <f t="shared" si="1527"/>
        <v>AS$17</v>
      </c>
      <c r="AT1222" s="179" t="str">
        <f t="shared" si="1527"/>
        <v>AT$17</v>
      </c>
      <c r="AU1222" s="179" t="str">
        <f t="shared" si="1527"/>
        <v>AU$17</v>
      </c>
      <c r="AV1222" s="179" t="str">
        <f t="shared" si="1527"/>
        <v>AV$17</v>
      </c>
      <c r="AW1222" s="179" t="str">
        <f t="shared" si="1527"/>
        <v>AW$17</v>
      </c>
      <c r="AX1222" s="179" t="str">
        <f t="shared" si="1527"/>
        <v>AX$17</v>
      </c>
      <c r="AY1222" s="179" t="str">
        <f t="shared" ref="AY1222:CD1224" si="1528">AY1094</f>
        <v>AY$17</v>
      </c>
      <c r="AZ1222" s="179" t="str">
        <f t="shared" si="1528"/>
        <v>AZ$17</v>
      </c>
      <c r="BA1222" s="179" t="str">
        <f t="shared" si="1528"/>
        <v>BA$17</v>
      </c>
      <c r="BB1222" s="179" t="str">
        <f t="shared" si="1528"/>
        <v>BB$17</v>
      </c>
      <c r="BC1222" s="179" t="str">
        <f t="shared" si="1528"/>
        <v>BC$17</v>
      </c>
      <c r="BD1222" s="179" t="str">
        <f t="shared" si="1528"/>
        <v>BD$17</v>
      </c>
      <c r="BE1222" s="179" t="str">
        <f t="shared" si="1528"/>
        <v>BE$17</v>
      </c>
      <c r="BF1222" s="179" t="str">
        <f t="shared" si="1528"/>
        <v>BF$17</v>
      </c>
      <c r="BG1222" s="179" t="str">
        <f t="shared" si="1528"/>
        <v>BG$17</v>
      </c>
      <c r="BH1222" s="179" t="str">
        <f t="shared" si="1528"/>
        <v>BH$17</v>
      </c>
      <c r="BI1222" s="179" t="str">
        <f t="shared" si="1528"/>
        <v>BI$17</v>
      </c>
      <c r="BJ1222" s="179" t="str">
        <f t="shared" si="1528"/>
        <v>BJ$17</v>
      </c>
      <c r="BK1222" s="179" t="str">
        <f t="shared" si="1528"/>
        <v>BK$17</v>
      </c>
      <c r="BL1222" s="179" t="str">
        <f t="shared" si="1528"/>
        <v>BL$17</v>
      </c>
      <c r="BM1222" s="179" t="str">
        <f t="shared" si="1528"/>
        <v>BM$17</v>
      </c>
      <c r="BN1222" s="179" t="str">
        <f t="shared" si="1528"/>
        <v>BN$17</v>
      </c>
      <c r="BO1222" s="179" t="str">
        <f t="shared" si="1528"/>
        <v>BO$17</v>
      </c>
      <c r="BP1222" s="179" t="str">
        <f t="shared" si="1528"/>
        <v>BP$17</v>
      </c>
      <c r="BQ1222" s="179" t="str">
        <f t="shared" si="1528"/>
        <v>BQ$17</v>
      </c>
      <c r="BR1222" s="179" t="str">
        <f t="shared" si="1528"/>
        <v>BR$17</v>
      </c>
      <c r="BS1222" s="179" t="str">
        <f t="shared" si="1528"/>
        <v>BS$17</v>
      </c>
      <c r="BT1222" s="179" t="str">
        <f t="shared" si="1528"/>
        <v>BT$17</v>
      </c>
      <c r="BU1222" s="179" t="str">
        <f t="shared" si="1528"/>
        <v>BU$17</v>
      </c>
      <c r="BV1222" s="179" t="str">
        <f t="shared" si="1528"/>
        <v>BV$17</v>
      </c>
      <c r="BW1222" s="179" t="str">
        <f t="shared" si="1528"/>
        <v>BW$17</v>
      </c>
      <c r="BX1222" s="179" t="str">
        <f t="shared" si="1528"/>
        <v>BX$17</v>
      </c>
      <c r="BY1222" s="179" t="str">
        <f t="shared" si="1528"/>
        <v>BY$17</v>
      </c>
      <c r="BZ1222" s="179" t="str">
        <f t="shared" si="1528"/>
        <v>BZ$17</v>
      </c>
      <c r="CA1222" s="179" t="str">
        <f t="shared" si="1528"/>
        <v>CA$17</v>
      </c>
      <c r="CB1222" s="179" t="str">
        <f t="shared" si="1528"/>
        <v>CB$17</v>
      </c>
      <c r="CC1222" s="179" t="str">
        <f t="shared" si="1528"/>
        <v>CC$17</v>
      </c>
      <c r="CD1222" s="179" t="str">
        <f t="shared" si="1528"/>
        <v>CD$17</v>
      </c>
      <c r="CE1222" s="179" t="str">
        <f t="shared" ref="CE1222:CL1224" si="1529">CE1094</f>
        <v>CE$17</v>
      </c>
      <c r="CF1222" s="179" t="str">
        <f t="shared" si="1529"/>
        <v>CF$17</v>
      </c>
      <c r="CG1222" s="179" t="str">
        <f t="shared" si="1529"/>
        <v>CG$17</v>
      </c>
      <c r="CH1222" s="179" t="str">
        <f t="shared" si="1529"/>
        <v>CH$17</v>
      </c>
      <c r="CI1222" s="179" t="str">
        <f t="shared" si="1529"/>
        <v>CI$17</v>
      </c>
      <c r="CJ1222" s="179" t="str">
        <f t="shared" si="1529"/>
        <v>CJ$17</v>
      </c>
      <c r="CK1222" s="179" t="str">
        <f t="shared" si="1529"/>
        <v>CK$17</v>
      </c>
      <c r="CL1222" s="179" t="str">
        <f t="shared" si="1529"/>
        <v>CL$17</v>
      </c>
      <c r="CN1222" s="60"/>
      <c r="CO1222" s="179" t="str">
        <f t="shared" ref="CO1222:DL1224" si="1530">CO1094</f>
        <v>CO$17</v>
      </c>
      <c r="CP1222" s="179" t="str">
        <f t="shared" si="1530"/>
        <v>CP$17</v>
      </c>
      <c r="CQ1222" s="179" t="str">
        <f t="shared" si="1530"/>
        <v>CQ$17</v>
      </c>
      <c r="CR1222" s="179" t="str">
        <f t="shared" si="1530"/>
        <v>CR$17</v>
      </c>
      <c r="CS1222" s="179" t="str">
        <f t="shared" si="1530"/>
        <v>CS$17</v>
      </c>
      <c r="CT1222" s="179" t="str">
        <f t="shared" si="1530"/>
        <v>CT$17</v>
      </c>
      <c r="CU1222" s="179" t="str">
        <f t="shared" si="1530"/>
        <v>CU$17</v>
      </c>
      <c r="CV1222" s="179" t="str">
        <f t="shared" si="1530"/>
        <v>CV$17</v>
      </c>
      <c r="CW1222" s="179" t="str">
        <f t="shared" si="1530"/>
        <v>CW$17</v>
      </c>
      <c r="CX1222" s="179" t="str">
        <f t="shared" si="1530"/>
        <v>CX$17</v>
      </c>
      <c r="CY1222" s="179" t="str">
        <f t="shared" si="1530"/>
        <v>CY$17</v>
      </c>
      <c r="CZ1222" s="179" t="str">
        <f t="shared" si="1530"/>
        <v>CZ$17</v>
      </c>
      <c r="DA1222" s="179" t="str">
        <f t="shared" si="1530"/>
        <v>DA$17</v>
      </c>
      <c r="DB1222" s="179" t="str">
        <f t="shared" si="1530"/>
        <v>DB$17</v>
      </c>
      <c r="DC1222" s="179" t="str">
        <f t="shared" si="1530"/>
        <v>DC$17</v>
      </c>
      <c r="DD1222" s="179" t="str">
        <f t="shared" si="1530"/>
        <v>DD$17</v>
      </c>
      <c r="DE1222" s="179" t="str">
        <f t="shared" si="1530"/>
        <v>DE$17</v>
      </c>
      <c r="DF1222" s="179" t="str">
        <f t="shared" si="1530"/>
        <v>DF$17</v>
      </c>
      <c r="DG1222" s="179" t="str">
        <f t="shared" si="1530"/>
        <v>DG$17</v>
      </c>
      <c r="DH1222" s="179" t="str">
        <f t="shared" si="1530"/>
        <v>DH$17</v>
      </c>
      <c r="DI1222" s="179" t="str">
        <f t="shared" si="1530"/>
        <v>DI$17</v>
      </c>
      <c r="DJ1222" s="179" t="str">
        <f t="shared" si="1530"/>
        <v>DJ$17</v>
      </c>
      <c r="DK1222" s="179" t="str">
        <f t="shared" si="1530"/>
        <v>DK$17</v>
      </c>
      <c r="DL1222" s="179" t="str">
        <f t="shared" si="1530"/>
        <v>DL$17</v>
      </c>
    </row>
    <row r="1223" spans="1:116" x14ac:dyDescent="0.4">
      <c r="B1223" t="s">
        <v>332</v>
      </c>
      <c r="D1223" t="s">
        <v>763</v>
      </c>
      <c r="E1223" s="8" t="str">
        <f t="shared" si="1515"/>
        <v>1223 ADREV-S</v>
      </c>
      <c r="G1223" s="136" t="str">
        <f>G1212</f>
        <v>Advertising revenue - secondary:</v>
      </c>
      <c r="H1223" s="12"/>
      <c r="I1223" s="60"/>
      <c r="J1223" s="60"/>
      <c r="K1223" s="15"/>
      <c r="L1223" s="15"/>
      <c r="M1223" s="15"/>
      <c r="N1223" s="15"/>
      <c r="O1223" s="15"/>
      <c r="P1223" s="15"/>
      <c r="R1223" s="15"/>
      <c r="S1223" s="179">
        <f t="shared" ref="S1223:AX1225" si="1531">S1095</f>
        <v>0</v>
      </c>
      <c r="T1223" s="179">
        <f t="shared" si="1531"/>
        <v>0</v>
      </c>
      <c r="U1223" s="179">
        <f t="shared" si="1531"/>
        <v>0</v>
      </c>
      <c r="V1223" s="179">
        <f t="shared" si="1531"/>
        <v>0</v>
      </c>
      <c r="W1223" s="179">
        <f t="shared" si="1531"/>
        <v>0</v>
      </c>
      <c r="X1223" s="179">
        <f t="shared" si="1531"/>
        <v>0</v>
      </c>
      <c r="Y1223" s="179">
        <f t="shared" si="1531"/>
        <v>0</v>
      </c>
      <c r="Z1223" s="179">
        <f t="shared" si="1531"/>
        <v>0</v>
      </c>
      <c r="AA1223" s="179">
        <f t="shared" si="1531"/>
        <v>0</v>
      </c>
      <c r="AB1223" s="179">
        <f t="shared" si="1531"/>
        <v>0</v>
      </c>
      <c r="AC1223" s="179">
        <f t="shared" si="1531"/>
        <v>0</v>
      </c>
      <c r="AD1223" s="179">
        <f t="shared" si="1531"/>
        <v>0</v>
      </c>
      <c r="AE1223" s="179">
        <f t="shared" si="1531"/>
        <v>0</v>
      </c>
      <c r="AF1223" s="179">
        <f t="shared" si="1531"/>
        <v>0</v>
      </c>
      <c r="AG1223" s="179">
        <f t="shared" si="1531"/>
        <v>0</v>
      </c>
      <c r="AH1223" s="179">
        <f t="shared" si="1531"/>
        <v>0</v>
      </c>
      <c r="AI1223" s="179">
        <f t="shared" si="1531"/>
        <v>0</v>
      </c>
      <c r="AJ1223" s="179">
        <f t="shared" si="1531"/>
        <v>0</v>
      </c>
      <c r="AK1223" s="179">
        <f t="shared" si="1531"/>
        <v>0</v>
      </c>
      <c r="AL1223" s="179">
        <f t="shared" si="1531"/>
        <v>0</v>
      </c>
      <c r="AM1223" s="179">
        <f t="shared" si="1531"/>
        <v>0</v>
      </c>
      <c r="AN1223" s="179">
        <f t="shared" si="1531"/>
        <v>0</v>
      </c>
      <c r="AO1223" s="179">
        <f t="shared" si="1531"/>
        <v>0</v>
      </c>
      <c r="AP1223" s="179">
        <f t="shared" si="1531"/>
        <v>0</v>
      </c>
      <c r="AQ1223" s="179">
        <f t="shared" si="1531"/>
        <v>0</v>
      </c>
      <c r="AR1223" s="179">
        <f t="shared" si="1531"/>
        <v>0</v>
      </c>
      <c r="AS1223" s="179">
        <f t="shared" si="1531"/>
        <v>0</v>
      </c>
      <c r="AT1223" s="179">
        <f t="shared" si="1531"/>
        <v>0</v>
      </c>
      <c r="AU1223" s="179">
        <f t="shared" si="1531"/>
        <v>0</v>
      </c>
      <c r="AV1223" s="179">
        <f t="shared" si="1531"/>
        <v>0</v>
      </c>
      <c r="AW1223" s="179">
        <f t="shared" si="1531"/>
        <v>0</v>
      </c>
      <c r="AX1223" s="179">
        <f t="shared" si="1531"/>
        <v>0</v>
      </c>
      <c r="AY1223" s="179">
        <f t="shared" ref="AY1223:CD1225" si="1532">AY1095</f>
        <v>0</v>
      </c>
      <c r="AZ1223" s="179">
        <f t="shared" si="1532"/>
        <v>0</v>
      </c>
      <c r="BA1223" s="179">
        <f t="shared" si="1532"/>
        <v>0</v>
      </c>
      <c r="BB1223" s="179">
        <f t="shared" si="1532"/>
        <v>0</v>
      </c>
      <c r="BC1223" s="179">
        <f t="shared" si="1532"/>
        <v>0</v>
      </c>
      <c r="BD1223" s="179">
        <f t="shared" si="1532"/>
        <v>0</v>
      </c>
      <c r="BE1223" s="179">
        <f t="shared" si="1532"/>
        <v>0</v>
      </c>
      <c r="BF1223" s="179">
        <f t="shared" si="1532"/>
        <v>0</v>
      </c>
      <c r="BG1223" s="179">
        <f t="shared" si="1532"/>
        <v>0</v>
      </c>
      <c r="BH1223" s="179">
        <f t="shared" si="1532"/>
        <v>0</v>
      </c>
      <c r="BI1223" s="179">
        <f t="shared" si="1532"/>
        <v>0</v>
      </c>
      <c r="BJ1223" s="179">
        <f t="shared" si="1532"/>
        <v>0</v>
      </c>
      <c r="BK1223" s="179">
        <f t="shared" si="1532"/>
        <v>0</v>
      </c>
      <c r="BL1223" s="179">
        <f t="shared" si="1532"/>
        <v>0</v>
      </c>
      <c r="BM1223" s="179">
        <f t="shared" si="1532"/>
        <v>0</v>
      </c>
      <c r="BN1223" s="179">
        <f t="shared" si="1532"/>
        <v>0</v>
      </c>
      <c r="BO1223" s="179">
        <f t="shared" si="1532"/>
        <v>0</v>
      </c>
      <c r="BP1223" s="179">
        <f t="shared" si="1532"/>
        <v>0</v>
      </c>
      <c r="BQ1223" s="179">
        <f t="shared" si="1532"/>
        <v>0</v>
      </c>
      <c r="BR1223" s="179">
        <f t="shared" si="1532"/>
        <v>0</v>
      </c>
      <c r="BS1223" s="179">
        <f t="shared" si="1532"/>
        <v>0</v>
      </c>
      <c r="BT1223" s="179">
        <f t="shared" si="1532"/>
        <v>0</v>
      </c>
      <c r="BU1223" s="179">
        <f t="shared" si="1532"/>
        <v>0</v>
      </c>
      <c r="BV1223" s="179">
        <f t="shared" si="1532"/>
        <v>0</v>
      </c>
      <c r="BW1223" s="179">
        <f t="shared" si="1532"/>
        <v>0</v>
      </c>
      <c r="BX1223" s="179">
        <f t="shared" si="1532"/>
        <v>0</v>
      </c>
      <c r="BY1223" s="179">
        <f t="shared" si="1532"/>
        <v>0</v>
      </c>
      <c r="BZ1223" s="179">
        <f t="shared" si="1532"/>
        <v>0</v>
      </c>
      <c r="CA1223" s="179">
        <f t="shared" si="1532"/>
        <v>0</v>
      </c>
      <c r="CB1223" s="179">
        <f t="shared" si="1532"/>
        <v>0</v>
      </c>
      <c r="CC1223" s="179">
        <f t="shared" si="1532"/>
        <v>0</v>
      </c>
      <c r="CD1223" s="179">
        <f t="shared" si="1532"/>
        <v>0</v>
      </c>
      <c r="CE1223" s="179">
        <f t="shared" ref="CE1223:CL1225" si="1533">CE1095</f>
        <v>0</v>
      </c>
      <c r="CF1223" s="179">
        <f t="shared" si="1533"/>
        <v>0</v>
      </c>
      <c r="CG1223" s="179">
        <f t="shared" si="1533"/>
        <v>0</v>
      </c>
      <c r="CH1223" s="179">
        <f t="shared" si="1533"/>
        <v>0</v>
      </c>
      <c r="CI1223" s="179">
        <f t="shared" si="1533"/>
        <v>0</v>
      </c>
      <c r="CJ1223" s="179">
        <f t="shared" si="1533"/>
        <v>0</v>
      </c>
      <c r="CK1223" s="179">
        <f t="shared" si="1533"/>
        <v>0</v>
      </c>
      <c r="CL1223" s="179">
        <f t="shared" si="1533"/>
        <v>0</v>
      </c>
      <c r="CN1223" s="60"/>
      <c r="CO1223" s="179">
        <f t="shared" ref="CO1223:DL1225" si="1534">CO1095</f>
        <v>0</v>
      </c>
      <c r="CP1223" s="179">
        <f t="shared" si="1534"/>
        <v>0</v>
      </c>
      <c r="CQ1223" s="179">
        <f t="shared" si="1534"/>
        <v>0</v>
      </c>
      <c r="CR1223" s="179">
        <f t="shared" si="1534"/>
        <v>0</v>
      </c>
      <c r="CS1223" s="179">
        <f t="shared" si="1534"/>
        <v>0</v>
      </c>
      <c r="CT1223" s="179">
        <f t="shared" si="1534"/>
        <v>0</v>
      </c>
      <c r="CU1223" s="179">
        <f t="shared" si="1534"/>
        <v>0</v>
      </c>
      <c r="CV1223" s="179">
        <f t="shared" si="1534"/>
        <v>0</v>
      </c>
      <c r="CW1223" s="179">
        <f t="shared" si="1534"/>
        <v>0</v>
      </c>
      <c r="CX1223" s="179">
        <f t="shared" si="1534"/>
        <v>0</v>
      </c>
      <c r="CY1223" s="179">
        <f t="shared" si="1534"/>
        <v>0</v>
      </c>
      <c r="CZ1223" s="179">
        <f t="shared" si="1534"/>
        <v>0</v>
      </c>
      <c r="DA1223" s="179">
        <f t="shared" si="1534"/>
        <v>0</v>
      </c>
      <c r="DB1223" s="179">
        <f t="shared" si="1534"/>
        <v>0</v>
      </c>
      <c r="DC1223" s="179">
        <f t="shared" si="1534"/>
        <v>0</v>
      </c>
      <c r="DD1223" s="179">
        <f t="shared" si="1534"/>
        <v>0</v>
      </c>
      <c r="DE1223" s="179">
        <f t="shared" si="1534"/>
        <v>0</v>
      </c>
      <c r="DF1223" s="179">
        <f t="shared" si="1534"/>
        <v>0</v>
      </c>
      <c r="DG1223" s="179">
        <f t="shared" si="1534"/>
        <v>0</v>
      </c>
      <c r="DH1223" s="179">
        <f t="shared" si="1534"/>
        <v>0</v>
      </c>
      <c r="DI1223" s="179">
        <f t="shared" si="1534"/>
        <v>0</v>
      </c>
      <c r="DJ1223" s="179">
        <f t="shared" si="1534"/>
        <v>0</v>
      </c>
      <c r="DK1223" s="179">
        <f t="shared" si="1534"/>
        <v>0</v>
      </c>
      <c r="DL1223" s="179">
        <f t="shared" si="1534"/>
        <v>0</v>
      </c>
    </row>
    <row r="1224" spans="1:116" x14ac:dyDescent="0.4">
      <c r="B1224" t="s">
        <v>332</v>
      </c>
      <c r="D1224" t="s">
        <v>763</v>
      </c>
      <c r="E1224" s="8" t="str">
        <f t="shared" ref="E1224:E1226" si="1535">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763</v>
      </c>
      <c r="E1225" s="8" t="str">
        <f t="shared" si="1515"/>
        <v>1225 ADREV-S</v>
      </c>
      <c r="G1225" s="136" t="str">
        <f>G1106</f>
        <v>Secondary revenue driver</v>
      </c>
      <c r="H1225" s="12"/>
      <c r="I1225" s="60"/>
      <c r="J1225" s="60"/>
      <c r="K1225" s="15"/>
      <c r="L1225" s="15"/>
      <c r="M1225" s="15"/>
      <c r="N1225" s="15"/>
      <c r="O1225" s="15"/>
      <c r="P1225" s="15"/>
      <c r="R1225" s="15"/>
      <c r="S1225" s="179" t="str">
        <f t="shared" ref="S1225:AX1227" si="1536">S1097</f>
        <v>S$1087</v>
      </c>
      <c r="T1225" s="179" t="str">
        <f t="shared" si="1536"/>
        <v>T$1087</v>
      </c>
      <c r="U1225" s="179" t="str">
        <f t="shared" si="1536"/>
        <v>U$1087</v>
      </c>
      <c r="V1225" s="179" t="str">
        <f t="shared" si="1536"/>
        <v>V$1087</v>
      </c>
      <c r="W1225" s="179" t="str">
        <f t="shared" si="1536"/>
        <v>W$1087</v>
      </c>
      <c r="X1225" s="179" t="str">
        <f t="shared" si="1536"/>
        <v>X$1087</v>
      </c>
      <c r="Y1225" s="179" t="str">
        <f t="shared" si="1536"/>
        <v>Y$1087</v>
      </c>
      <c r="Z1225" s="179" t="str">
        <f t="shared" si="1536"/>
        <v>Z$1087</v>
      </c>
      <c r="AA1225" s="179" t="str">
        <f t="shared" si="1536"/>
        <v>AA$1087</v>
      </c>
      <c r="AB1225" s="179" t="str">
        <f t="shared" si="1536"/>
        <v>AB$1087</v>
      </c>
      <c r="AC1225" s="179" t="str">
        <f t="shared" si="1536"/>
        <v>AC$1087</v>
      </c>
      <c r="AD1225" s="179" t="str">
        <f t="shared" si="1536"/>
        <v>AD$1087</v>
      </c>
      <c r="AE1225" s="179" t="str">
        <f t="shared" si="1536"/>
        <v>AE$1087</v>
      </c>
      <c r="AF1225" s="179" t="str">
        <f t="shared" si="1536"/>
        <v>AF$1087</v>
      </c>
      <c r="AG1225" s="179" t="str">
        <f t="shared" si="1536"/>
        <v>AG$1087</v>
      </c>
      <c r="AH1225" s="179" t="str">
        <f t="shared" si="1536"/>
        <v>AH$1087</v>
      </c>
      <c r="AI1225" s="179" t="str">
        <f t="shared" si="1536"/>
        <v>AI$1087</v>
      </c>
      <c r="AJ1225" s="179" t="str">
        <f t="shared" si="1536"/>
        <v>AJ$1087</v>
      </c>
      <c r="AK1225" s="179" t="str">
        <f t="shared" si="1536"/>
        <v>AK$1087</v>
      </c>
      <c r="AL1225" s="179" t="str">
        <f t="shared" si="1536"/>
        <v>AL$1087</v>
      </c>
      <c r="AM1225" s="179" t="str">
        <f t="shared" si="1536"/>
        <v>AM$1087</v>
      </c>
      <c r="AN1225" s="179" t="str">
        <f t="shared" si="1536"/>
        <v>AN$1087</v>
      </c>
      <c r="AO1225" s="179" t="str">
        <f t="shared" si="1536"/>
        <v>AO$1087</v>
      </c>
      <c r="AP1225" s="179" t="str">
        <f t="shared" si="1536"/>
        <v>AP$1087</v>
      </c>
      <c r="AQ1225" s="179" t="str">
        <f t="shared" si="1536"/>
        <v>AQ$1087</v>
      </c>
      <c r="AR1225" s="179" t="str">
        <f t="shared" si="1536"/>
        <v>AR$1087</v>
      </c>
      <c r="AS1225" s="179" t="str">
        <f t="shared" si="1536"/>
        <v>AS$1087</v>
      </c>
      <c r="AT1225" s="179" t="str">
        <f t="shared" si="1536"/>
        <v>AT$1087</v>
      </c>
      <c r="AU1225" s="179" t="str">
        <f t="shared" si="1536"/>
        <v>AU$1087</v>
      </c>
      <c r="AV1225" s="179" t="str">
        <f t="shared" si="1536"/>
        <v>AV$1087</v>
      </c>
      <c r="AW1225" s="179" t="str">
        <f t="shared" si="1536"/>
        <v>AW$1087</v>
      </c>
      <c r="AX1225" s="179" t="str">
        <f t="shared" si="1536"/>
        <v>AX$1087</v>
      </c>
      <c r="AY1225" s="179" t="str">
        <f t="shared" ref="AY1225:CD1227" si="1537">AY1097</f>
        <v>AY$1087</v>
      </c>
      <c r="AZ1225" s="179" t="str">
        <f t="shared" si="1537"/>
        <v>AZ$1087</v>
      </c>
      <c r="BA1225" s="179" t="str">
        <f t="shared" si="1537"/>
        <v>BA$1087</v>
      </c>
      <c r="BB1225" s="179" t="str">
        <f t="shared" si="1537"/>
        <v>BB$1087</v>
      </c>
      <c r="BC1225" s="179" t="str">
        <f t="shared" si="1537"/>
        <v>BC$1087</v>
      </c>
      <c r="BD1225" s="179" t="str">
        <f t="shared" si="1537"/>
        <v>BD$1087</v>
      </c>
      <c r="BE1225" s="179" t="str">
        <f t="shared" si="1537"/>
        <v>BE$1087</v>
      </c>
      <c r="BF1225" s="179" t="str">
        <f t="shared" si="1537"/>
        <v>BF$1087</v>
      </c>
      <c r="BG1225" s="179" t="str">
        <f t="shared" si="1537"/>
        <v>BG$1087</v>
      </c>
      <c r="BH1225" s="179" t="str">
        <f t="shared" si="1537"/>
        <v>BH$1087</v>
      </c>
      <c r="BI1225" s="179" t="str">
        <f t="shared" si="1537"/>
        <v>BI$1087</v>
      </c>
      <c r="BJ1225" s="179" t="str">
        <f t="shared" si="1537"/>
        <v>BJ$1087</v>
      </c>
      <c r="BK1225" s="179" t="str">
        <f t="shared" si="1537"/>
        <v>BK$1087</v>
      </c>
      <c r="BL1225" s="179" t="str">
        <f t="shared" si="1537"/>
        <v>BL$1087</v>
      </c>
      <c r="BM1225" s="179" t="str">
        <f t="shared" si="1537"/>
        <v>BM$1087</v>
      </c>
      <c r="BN1225" s="179" t="str">
        <f t="shared" si="1537"/>
        <v>BN$1087</v>
      </c>
      <c r="BO1225" s="179" t="str">
        <f t="shared" si="1537"/>
        <v>BO$1087</v>
      </c>
      <c r="BP1225" s="179" t="str">
        <f t="shared" si="1537"/>
        <v>BP$1087</v>
      </c>
      <c r="BQ1225" s="179" t="str">
        <f t="shared" si="1537"/>
        <v>BQ$1087</v>
      </c>
      <c r="BR1225" s="179" t="str">
        <f t="shared" si="1537"/>
        <v>BR$1087</v>
      </c>
      <c r="BS1225" s="179" t="str">
        <f t="shared" si="1537"/>
        <v>BS$1087</v>
      </c>
      <c r="BT1225" s="179" t="str">
        <f t="shared" si="1537"/>
        <v>BT$1087</v>
      </c>
      <c r="BU1225" s="179" t="str">
        <f t="shared" si="1537"/>
        <v>BU$1087</v>
      </c>
      <c r="BV1225" s="179" t="str">
        <f t="shared" si="1537"/>
        <v>BV$1087</v>
      </c>
      <c r="BW1225" s="179" t="str">
        <f t="shared" si="1537"/>
        <v>BW$1087</v>
      </c>
      <c r="BX1225" s="179" t="str">
        <f t="shared" si="1537"/>
        <v>BX$1087</v>
      </c>
      <c r="BY1225" s="179" t="str">
        <f t="shared" si="1537"/>
        <v>BY$1087</v>
      </c>
      <c r="BZ1225" s="179" t="str">
        <f t="shared" si="1537"/>
        <v>BZ$1087</v>
      </c>
      <c r="CA1225" s="179" t="str">
        <f t="shared" si="1537"/>
        <v>CA$1087</v>
      </c>
      <c r="CB1225" s="179" t="str">
        <f t="shared" si="1537"/>
        <v>CB$1087</v>
      </c>
      <c r="CC1225" s="179" t="str">
        <f t="shared" si="1537"/>
        <v>CC$1087</v>
      </c>
      <c r="CD1225" s="179" t="str">
        <f t="shared" si="1537"/>
        <v>CD$1087</v>
      </c>
      <c r="CE1225" s="179" t="str">
        <f t="shared" ref="CE1225:CL1227" si="1538">CE1097</f>
        <v>CE$1087</v>
      </c>
      <c r="CF1225" s="179" t="str">
        <f t="shared" si="1538"/>
        <v>CF$1087</v>
      </c>
      <c r="CG1225" s="179" t="str">
        <f t="shared" si="1538"/>
        <v>CG$1087</v>
      </c>
      <c r="CH1225" s="179" t="str">
        <f t="shared" si="1538"/>
        <v>CH$1087</v>
      </c>
      <c r="CI1225" s="179" t="str">
        <f t="shared" si="1538"/>
        <v>CI$1087</v>
      </c>
      <c r="CJ1225" s="179" t="str">
        <f t="shared" si="1538"/>
        <v>CJ$1087</v>
      </c>
      <c r="CK1225" s="179" t="str">
        <f t="shared" si="1538"/>
        <v>CK$1087</v>
      </c>
      <c r="CL1225" s="179" t="str">
        <f t="shared" si="1538"/>
        <v>CL$1087</v>
      </c>
      <c r="CN1225" s="60"/>
      <c r="CO1225" s="179" t="str">
        <f t="shared" ref="CO1225:DL1227" si="1539">CO1097</f>
        <v>CO$1087</v>
      </c>
      <c r="CP1225" s="179" t="str">
        <f t="shared" si="1539"/>
        <v>CP$1087</v>
      </c>
      <c r="CQ1225" s="179" t="str">
        <f t="shared" si="1539"/>
        <v>CQ$1087</v>
      </c>
      <c r="CR1225" s="179" t="str">
        <f t="shared" si="1539"/>
        <v>CR$1087</v>
      </c>
      <c r="CS1225" s="179" t="str">
        <f t="shared" si="1539"/>
        <v>CS$1087</v>
      </c>
      <c r="CT1225" s="179" t="str">
        <f t="shared" si="1539"/>
        <v>CT$1087</v>
      </c>
      <c r="CU1225" s="179" t="str">
        <f t="shared" si="1539"/>
        <v>CU$1087</v>
      </c>
      <c r="CV1225" s="179" t="str">
        <f t="shared" si="1539"/>
        <v>CV$1087</v>
      </c>
      <c r="CW1225" s="179" t="str">
        <f t="shared" si="1539"/>
        <v>CW$1087</v>
      </c>
      <c r="CX1225" s="179" t="str">
        <f t="shared" si="1539"/>
        <v>CX$1087</v>
      </c>
      <c r="CY1225" s="179" t="str">
        <f t="shared" si="1539"/>
        <v>CY$1087</v>
      </c>
      <c r="CZ1225" s="179" t="str">
        <f t="shared" si="1539"/>
        <v>CZ$1087</v>
      </c>
      <c r="DA1225" s="179" t="str">
        <f t="shared" si="1539"/>
        <v>DA$1087</v>
      </c>
      <c r="DB1225" s="179" t="str">
        <f t="shared" si="1539"/>
        <v>DB$1087</v>
      </c>
      <c r="DC1225" s="179" t="str">
        <f t="shared" si="1539"/>
        <v>DC$1087</v>
      </c>
      <c r="DD1225" s="179" t="str">
        <f t="shared" si="1539"/>
        <v>DD$1087</v>
      </c>
      <c r="DE1225" s="179" t="str">
        <f t="shared" si="1539"/>
        <v>DE$1087</v>
      </c>
      <c r="DF1225" s="179" t="str">
        <f t="shared" si="1539"/>
        <v>DF$1087</v>
      </c>
      <c r="DG1225" s="179" t="str">
        <f t="shared" si="1539"/>
        <v>DG$1087</v>
      </c>
      <c r="DH1225" s="179" t="str">
        <f t="shared" si="1539"/>
        <v>DH$1087</v>
      </c>
      <c r="DI1225" s="179" t="str">
        <f t="shared" si="1539"/>
        <v>DI$1087</v>
      </c>
      <c r="DJ1225" s="179" t="str">
        <f t="shared" si="1539"/>
        <v>DJ$1087</v>
      </c>
      <c r="DK1225" s="179" t="str">
        <f t="shared" si="1539"/>
        <v>DK$1087</v>
      </c>
      <c r="DL1225" s="179" t="str">
        <f t="shared" si="1539"/>
        <v>DL$1087</v>
      </c>
    </row>
    <row r="1226" spans="1:116" x14ac:dyDescent="0.4">
      <c r="B1226" t="s">
        <v>332</v>
      </c>
      <c r="D1226" t="s">
        <v>763</v>
      </c>
      <c r="E1226" s="8" t="str">
        <f t="shared" si="1515"/>
        <v>1226 ADREV-S</v>
      </c>
      <c r="G1226" s="136" t="str">
        <f>G1107</f>
        <v>Secondary volume driver</v>
      </c>
      <c r="H1226" s="12"/>
      <c r="I1226" s="60"/>
      <c r="J1226" s="60"/>
      <c r="K1226" s="15"/>
      <c r="L1226" s="15"/>
      <c r="M1226" s="15"/>
      <c r="N1226" s="15"/>
      <c r="O1226" s="15"/>
      <c r="P1226" s="15"/>
      <c r="R1226" s="15"/>
      <c r="S1226" s="179" t="str">
        <f t="shared" ref="S1226:AX1228" si="1540">S1098</f>
        <v>S$19</v>
      </c>
      <c r="T1226" s="179" t="str">
        <f t="shared" si="1540"/>
        <v>T$19</v>
      </c>
      <c r="U1226" s="179" t="str">
        <f t="shared" si="1540"/>
        <v>U$19</v>
      </c>
      <c r="V1226" s="179" t="str">
        <f t="shared" si="1540"/>
        <v>V$19</v>
      </c>
      <c r="W1226" s="179" t="str">
        <f t="shared" si="1540"/>
        <v>W$19</v>
      </c>
      <c r="X1226" s="179" t="str">
        <f t="shared" si="1540"/>
        <v>X$19</v>
      </c>
      <c r="Y1226" s="179" t="str">
        <f t="shared" si="1540"/>
        <v>Y$19</v>
      </c>
      <c r="Z1226" s="179" t="str">
        <f t="shared" si="1540"/>
        <v>Z$19</v>
      </c>
      <c r="AA1226" s="179" t="str">
        <f t="shared" si="1540"/>
        <v>AA$19</v>
      </c>
      <c r="AB1226" s="179" t="str">
        <f t="shared" si="1540"/>
        <v>AB$19</v>
      </c>
      <c r="AC1226" s="179" t="str">
        <f t="shared" si="1540"/>
        <v>AC$19</v>
      </c>
      <c r="AD1226" s="179" t="str">
        <f t="shared" si="1540"/>
        <v>AD$19</v>
      </c>
      <c r="AE1226" s="179" t="str">
        <f t="shared" si="1540"/>
        <v>AE$19</v>
      </c>
      <c r="AF1226" s="179" t="str">
        <f t="shared" si="1540"/>
        <v>AF$19</v>
      </c>
      <c r="AG1226" s="179" t="str">
        <f t="shared" si="1540"/>
        <v>AG$19</v>
      </c>
      <c r="AH1226" s="179" t="str">
        <f t="shared" si="1540"/>
        <v>AH$19</v>
      </c>
      <c r="AI1226" s="179" t="str">
        <f t="shared" si="1540"/>
        <v>AI$19</v>
      </c>
      <c r="AJ1226" s="179" t="str">
        <f t="shared" si="1540"/>
        <v>AJ$19</v>
      </c>
      <c r="AK1226" s="179" t="str">
        <f t="shared" si="1540"/>
        <v>AK$19</v>
      </c>
      <c r="AL1226" s="179" t="str">
        <f t="shared" si="1540"/>
        <v>AL$19</v>
      </c>
      <c r="AM1226" s="179" t="str">
        <f t="shared" si="1540"/>
        <v>AM$19</v>
      </c>
      <c r="AN1226" s="179" t="str">
        <f t="shared" si="1540"/>
        <v>AN$19</v>
      </c>
      <c r="AO1226" s="179" t="str">
        <f t="shared" si="1540"/>
        <v>AO$19</v>
      </c>
      <c r="AP1226" s="179" t="str">
        <f t="shared" si="1540"/>
        <v>AP$19</v>
      </c>
      <c r="AQ1226" s="179" t="str">
        <f t="shared" si="1540"/>
        <v>AQ$19</v>
      </c>
      <c r="AR1226" s="179" t="str">
        <f t="shared" si="1540"/>
        <v>AR$19</v>
      </c>
      <c r="AS1226" s="179" t="str">
        <f t="shared" si="1540"/>
        <v>AS$19</v>
      </c>
      <c r="AT1226" s="179" t="str">
        <f t="shared" si="1540"/>
        <v>AT$19</v>
      </c>
      <c r="AU1226" s="179" t="str">
        <f t="shared" si="1540"/>
        <v>AU$19</v>
      </c>
      <c r="AV1226" s="179" t="str">
        <f t="shared" si="1540"/>
        <v>AV$19</v>
      </c>
      <c r="AW1226" s="179" t="str">
        <f t="shared" si="1540"/>
        <v>AW$19</v>
      </c>
      <c r="AX1226" s="179" t="str">
        <f t="shared" si="1540"/>
        <v>AX$19</v>
      </c>
      <c r="AY1226" s="179" t="str">
        <f t="shared" ref="AY1226:CD1228" si="1541">AY1098</f>
        <v>AY$19</v>
      </c>
      <c r="AZ1226" s="179" t="str">
        <f t="shared" si="1541"/>
        <v>AZ$19</v>
      </c>
      <c r="BA1226" s="179" t="str">
        <f t="shared" si="1541"/>
        <v>BA$19</v>
      </c>
      <c r="BB1226" s="179" t="str">
        <f t="shared" si="1541"/>
        <v>BB$19</v>
      </c>
      <c r="BC1226" s="179" t="str">
        <f t="shared" si="1541"/>
        <v>BC$19</v>
      </c>
      <c r="BD1226" s="179" t="str">
        <f t="shared" si="1541"/>
        <v>BD$19</v>
      </c>
      <c r="BE1226" s="179" t="str">
        <f t="shared" si="1541"/>
        <v>BE$19</v>
      </c>
      <c r="BF1226" s="179" t="str">
        <f t="shared" si="1541"/>
        <v>BF$19</v>
      </c>
      <c r="BG1226" s="179" t="str">
        <f t="shared" si="1541"/>
        <v>BG$19</v>
      </c>
      <c r="BH1226" s="179" t="str">
        <f t="shared" si="1541"/>
        <v>BH$19</v>
      </c>
      <c r="BI1226" s="179" t="str">
        <f t="shared" si="1541"/>
        <v>BI$19</v>
      </c>
      <c r="BJ1226" s="179" t="str">
        <f t="shared" si="1541"/>
        <v>BJ$19</v>
      </c>
      <c r="BK1226" s="179" t="str">
        <f t="shared" si="1541"/>
        <v>BK$19</v>
      </c>
      <c r="BL1226" s="179" t="str">
        <f t="shared" si="1541"/>
        <v>BL$19</v>
      </c>
      <c r="BM1226" s="179" t="str">
        <f t="shared" si="1541"/>
        <v>BM$19</v>
      </c>
      <c r="BN1226" s="179" t="str">
        <f t="shared" si="1541"/>
        <v>BN$19</v>
      </c>
      <c r="BO1226" s="179" t="str">
        <f t="shared" si="1541"/>
        <v>BO$19</v>
      </c>
      <c r="BP1226" s="179" t="str">
        <f t="shared" si="1541"/>
        <v>BP$19</v>
      </c>
      <c r="BQ1226" s="179" t="str">
        <f t="shared" si="1541"/>
        <v>BQ$19</v>
      </c>
      <c r="BR1226" s="179" t="str">
        <f t="shared" si="1541"/>
        <v>BR$19</v>
      </c>
      <c r="BS1226" s="179" t="str">
        <f t="shared" si="1541"/>
        <v>BS$19</v>
      </c>
      <c r="BT1226" s="179" t="str">
        <f t="shared" si="1541"/>
        <v>BT$19</v>
      </c>
      <c r="BU1226" s="179" t="str">
        <f t="shared" si="1541"/>
        <v>BU$19</v>
      </c>
      <c r="BV1226" s="179" t="str">
        <f t="shared" si="1541"/>
        <v>BV$19</v>
      </c>
      <c r="BW1226" s="179" t="str">
        <f t="shared" si="1541"/>
        <v>BW$19</v>
      </c>
      <c r="BX1226" s="179" t="str">
        <f t="shared" si="1541"/>
        <v>BX$19</v>
      </c>
      <c r="BY1226" s="179" t="str">
        <f t="shared" si="1541"/>
        <v>BY$19</v>
      </c>
      <c r="BZ1226" s="179" t="str">
        <f t="shared" si="1541"/>
        <v>BZ$19</v>
      </c>
      <c r="CA1226" s="179" t="str">
        <f t="shared" si="1541"/>
        <v>CA$19</v>
      </c>
      <c r="CB1226" s="179" t="str">
        <f t="shared" si="1541"/>
        <v>CB$19</v>
      </c>
      <c r="CC1226" s="179" t="str">
        <f t="shared" si="1541"/>
        <v>CC$19</v>
      </c>
      <c r="CD1226" s="179" t="str">
        <f t="shared" si="1541"/>
        <v>CD$19</v>
      </c>
      <c r="CE1226" s="179" t="str">
        <f t="shared" ref="CE1226:CL1228" si="1542">CE1098</f>
        <v>CE$19</v>
      </c>
      <c r="CF1226" s="179" t="str">
        <f t="shared" si="1542"/>
        <v>CF$19</v>
      </c>
      <c r="CG1226" s="179" t="str">
        <f t="shared" si="1542"/>
        <v>CG$19</v>
      </c>
      <c r="CH1226" s="179" t="str">
        <f t="shared" si="1542"/>
        <v>CH$19</v>
      </c>
      <c r="CI1226" s="179" t="str">
        <f t="shared" si="1542"/>
        <v>CI$19</v>
      </c>
      <c r="CJ1226" s="179" t="str">
        <f t="shared" si="1542"/>
        <v>CJ$19</v>
      </c>
      <c r="CK1226" s="179" t="str">
        <f t="shared" si="1542"/>
        <v>CK$19</v>
      </c>
      <c r="CL1226" s="179" t="str">
        <f t="shared" si="1542"/>
        <v>CL$19</v>
      </c>
      <c r="CN1226" s="60"/>
      <c r="CO1226" s="179" t="str">
        <f t="shared" ref="CO1226:DL1228" si="1543">CO1098</f>
        <v>CO$19</v>
      </c>
      <c r="CP1226" s="179" t="str">
        <f t="shared" si="1543"/>
        <v>CP$19</v>
      </c>
      <c r="CQ1226" s="179" t="str">
        <f t="shared" si="1543"/>
        <v>CQ$19</v>
      </c>
      <c r="CR1226" s="179" t="str">
        <f t="shared" si="1543"/>
        <v>CR$19</v>
      </c>
      <c r="CS1226" s="179" t="str">
        <f t="shared" si="1543"/>
        <v>CS$19</v>
      </c>
      <c r="CT1226" s="179" t="str">
        <f t="shared" si="1543"/>
        <v>CT$19</v>
      </c>
      <c r="CU1226" s="179" t="str">
        <f t="shared" si="1543"/>
        <v>CU$19</v>
      </c>
      <c r="CV1226" s="179" t="str">
        <f t="shared" si="1543"/>
        <v>CV$19</v>
      </c>
      <c r="CW1226" s="179" t="str">
        <f t="shared" si="1543"/>
        <v>CW$19</v>
      </c>
      <c r="CX1226" s="179" t="str">
        <f t="shared" si="1543"/>
        <v>CX$19</v>
      </c>
      <c r="CY1226" s="179" t="str">
        <f t="shared" si="1543"/>
        <v>CY$19</v>
      </c>
      <c r="CZ1226" s="179" t="str">
        <f t="shared" si="1543"/>
        <v>CZ$19</v>
      </c>
      <c r="DA1226" s="179" t="str">
        <f t="shared" si="1543"/>
        <v>DA$19</v>
      </c>
      <c r="DB1226" s="179" t="str">
        <f t="shared" si="1543"/>
        <v>DB$19</v>
      </c>
      <c r="DC1226" s="179" t="str">
        <f t="shared" si="1543"/>
        <v>DC$19</v>
      </c>
      <c r="DD1226" s="179" t="str">
        <f t="shared" si="1543"/>
        <v>DD$19</v>
      </c>
      <c r="DE1226" s="179" t="str">
        <f t="shared" si="1543"/>
        <v>DE$19</v>
      </c>
      <c r="DF1226" s="179" t="str">
        <f t="shared" si="1543"/>
        <v>DF$19</v>
      </c>
      <c r="DG1226" s="179" t="str">
        <f t="shared" si="1543"/>
        <v>DG$19</v>
      </c>
      <c r="DH1226" s="179" t="str">
        <f t="shared" si="1543"/>
        <v>DH$19</v>
      </c>
      <c r="DI1226" s="179" t="str">
        <f t="shared" si="1543"/>
        <v>DI$19</v>
      </c>
      <c r="DJ1226" s="179" t="str">
        <f t="shared" si="1543"/>
        <v>DJ$19</v>
      </c>
      <c r="DK1226" s="179" t="str">
        <f t="shared" si="1543"/>
        <v>DK$19</v>
      </c>
      <c r="DL1226" s="179" t="str">
        <f t="shared" si="1543"/>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544">S$20</f>
        <v>S$16</v>
      </c>
      <c r="T1230" s="199" t="str">
        <f t="shared" si="1544"/>
        <v>T$16</v>
      </c>
      <c r="U1230" s="199" t="str">
        <f t="shared" si="1544"/>
        <v>U$16</v>
      </c>
      <c r="V1230" s="199" t="str">
        <f t="shared" si="1544"/>
        <v>V$16</v>
      </c>
      <c r="W1230" s="199" t="str">
        <f t="shared" si="1544"/>
        <v>W$16</v>
      </c>
      <c r="X1230" s="199" t="str">
        <f t="shared" si="1544"/>
        <v>X$16</v>
      </c>
      <c r="Y1230" s="199" t="str">
        <f t="shared" si="1544"/>
        <v>Y$16</v>
      </c>
      <c r="Z1230" s="199" t="str">
        <f t="shared" si="1544"/>
        <v>Z$16</v>
      </c>
      <c r="AA1230" s="199" t="str">
        <f t="shared" si="1544"/>
        <v>AA$16</v>
      </c>
      <c r="AB1230" s="199" t="str">
        <f t="shared" si="1544"/>
        <v>AB$16</v>
      </c>
      <c r="AC1230" s="199" t="str">
        <f t="shared" si="1544"/>
        <v>AC$16</v>
      </c>
      <c r="AD1230" s="199" t="str">
        <f t="shared" si="1544"/>
        <v>AD$16</v>
      </c>
      <c r="AE1230" s="199" t="str">
        <f t="shared" si="1544"/>
        <v>AE$16</v>
      </c>
      <c r="AF1230" s="199" t="str">
        <f t="shared" si="1544"/>
        <v>AF$16</v>
      </c>
      <c r="AG1230" s="199" t="str">
        <f t="shared" si="1544"/>
        <v>AG$16</v>
      </c>
      <c r="AH1230" s="199" t="str">
        <f t="shared" si="1544"/>
        <v>AH$16</v>
      </c>
      <c r="AI1230" s="199" t="str">
        <f t="shared" si="1544"/>
        <v>AI$16</v>
      </c>
      <c r="AJ1230" s="199" t="str">
        <f t="shared" si="1544"/>
        <v>AJ$16</v>
      </c>
      <c r="AK1230" s="199" t="str">
        <f t="shared" si="1544"/>
        <v>AK$16</v>
      </c>
      <c r="AL1230" s="199" t="str">
        <f t="shared" si="1544"/>
        <v>AL$16</v>
      </c>
      <c r="AM1230" s="199" t="str">
        <f t="shared" si="1544"/>
        <v>AM$16</v>
      </c>
      <c r="AN1230" s="199" t="str">
        <f t="shared" si="1544"/>
        <v>AN$16</v>
      </c>
      <c r="AO1230" s="199" t="str">
        <f t="shared" si="1544"/>
        <v>AO$16</v>
      </c>
      <c r="AP1230" s="199" t="str">
        <f t="shared" si="1544"/>
        <v>AP$16</v>
      </c>
      <c r="AQ1230" s="199" t="str">
        <f t="shared" si="1544"/>
        <v>AQ$16</v>
      </c>
      <c r="AR1230" s="199" t="str">
        <f t="shared" si="1544"/>
        <v>AR$16</v>
      </c>
      <c r="AS1230" s="199" t="str">
        <f t="shared" si="1544"/>
        <v>AS$16</v>
      </c>
      <c r="AT1230" s="199" t="str">
        <f t="shared" si="1544"/>
        <v>AT$16</v>
      </c>
      <c r="AU1230" s="199" t="str">
        <f t="shared" si="1544"/>
        <v>AU$16</v>
      </c>
      <c r="AV1230" s="199" t="str">
        <f t="shared" si="1544"/>
        <v>AV$16</v>
      </c>
      <c r="AW1230" s="199" t="str">
        <f t="shared" si="1544"/>
        <v>AW$16</v>
      </c>
      <c r="AX1230" s="199" t="str">
        <f t="shared" si="1544"/>
        <v>AX$16</v>
      </c>
      <c r="AY1230" s="199" t="str">
        <f t="shared" ref="AY1230:CD1230" si="1545">AY$20</f>
        <v>AY$16</v>
      </c>
      <c r="AZ1230" s="199" t="str">
        <f t="shared" si="1545"/>
        <v>AZ$16</v>
      </c>
      <c r="BA1230" s="199" t="str">
        <f t="shared" si="1545"/>
        <v>BA$16</v>
      </c>
      <c r="BB1230" s="199" t="str">
        <f t="shared" si="1545"/>
        <v>BB$16</v>
      </c>
      <c r="BC1230" s="199" t="str">
        <f t="shared" si="1545"/>
        <v>BC$16</v>
      </c>
      <c r="BD1230" s="199" t="str">
        <f t="shared" si="1545"/>
        <v>BD$16</v>
      </c>
      <c r="BE1230" s="199" t="str">
        <f t="shared" si="1545"/>
        <v>BE$16</v>
      </c>
      <c r="BF1230" s="199" t="str">
        <f t="shared" si="1545"/>
        <v>BF$16</v>
      </c>
      <c r="BG1230" s="199" t="str">
        <f t="shared" si="1545"/>
        <v>BG$16</v>
      </c>
      <c r="BH1230" s="199" t="str">
        <f t="shared" si="1545"/>
        <v>BH$16</v>
      </c>
      <c r="BI1230" s="199" t="str">
        <f t="shared" si="1545"/>
        <v>BI$16</v>
      </c>
      <c r="BJ1230" s="199" t="str">
        <f t="shared" si="1545"/>
        <v>BJ$16</v>
      </c>
      <c r="BK1230" s="199" t="str">
        <f t="shared" si="1545"/>
        <v>BK$16</v>
      </c>
      <c r="BL1230" s="199" t="str">
        <f t="shared" si="1545"/>
        <v>BL$16</v>
      </c>
      <c r="BM1230" s="199" t="str">
        <f t="shared" si="1545"/>
        <v>BM$16</v>
      </c>
      <c r="BN1230" s="199" t="str">
        <f t="shared" si="1545"/>
        <v>BN$16</v>
      </c>
      <c r="BO1230" s="199" t="str">
        <f t="shared" si="1545"/>
        <v>BO$16</v>
      </c>
      <c r="BP1230" s="199" t="str">
        <f t="shared" si="1545"/>
        <v>BP$16</v>
      </c>
      <c r="BQ1230" s="199" t="str">
        <f t="shared" si="1545"/>
        <v>BQ$16</v>
      </c>
      <c r="BR1230" s="199" t="str">
        <f t="shared" si="1545"/>
        <v>BR$16</v>
      </c>
      <c r="BS1230" s="199" t="str">
        <f t="shared" si="1545"/>
        <v>BS$16</v>
      </c>
      <c r="BT1230" s="199" t="str">
        <f t="shared" si="1545"/>
        <v>BT$16</v>
      </c>
      <c r="BU1230" s="199" t="str">
        <f t="shared" si="1545"/>
        <v>BU$16</v>
      </c>
      <c r="BV1230" s="199" t="str">
        <f t="shared" si="1545"/>
        <v>BV$16</v>
      </c>
      <c r="BW1230" s="199" t="str">
        <f t="shared" si="1545"/>
        <v>BW$16</v>
      </c>
      <c r="BX1230" s="199" t="str">
        <f t="shared" si="1545"/>
        <v>BX$16</v>
      </c>
      <c r="BY1230" s="199" t="str">
        <f t="shared" si="1545"/>
        <v>BY$16</v>
      </c>
      <c r="BZ1230" s="199" t="str">
        <f t="shared" si="1545"/>
        <v>BZ$16</v>
      </c>
      <c r="CA1230" s="199" t="str">
        <f t="shared" si="1545"/>
        <v>CA$16</v>
      </c>
      <c r="CB1230" s="199" t="str">
        <f t="shared" si="1545"/>
        <v>CB$16</v>
      </c>
      <c r="CC1230" s="199" t="str">
        <f t="shared" si="1545"/>
        <v>CC$16</v>
      </c>
      <c r="CD1230" s="199" t="str">
        <f t="shared" si="1545"/>
        <v>CD$16</v>
      </c>
      <c r="CE1230" s="199" t="str">
        <f t="shared" ref="CE1230:CL1230" si="1546">CE$20</f>
        <v>CE$16</v>
      </c>
      <c r="CF1230" s="199" t="str">
        <f t="shared" si="1546"/>
        <v>CF$16</v>
      </c>
      <c r="CG1230" s="199" t="str">
        <f t="shared" si="1546"/>
        <v>CG$16</v>
      </c>
      <c r="CH1230" s="199" t="str">
        <f t="shared" si="1546"/>
        <v>CH$16</v>
      </c>
      <c r="CI1230" s="199" t="str">
        <f t="shared" si="1546"/>
        <v>CI$16</v>
      </c>
      <c r="CJ1230" s="199" t="str">
        <f t="shared" si="1546"/>
        <v>CJ$16</v>
      </c>
      <c r="CK1230" s="199" t="str">
        <f t="shared" si="1546"/>
        <v>CK$16</v>
      </c>
      <c r="CL1230" s="199" t="str">
        <f t="shared" si="1546"/>
        <v>CL$16</v>
      </c>
      <c r="CN1230" s="176"/>
      <c r="CO1230" s="199" t="str">
        <f t="shared" ref="CO1230:DL1230" si="1547">CO$20</f>
        <v>CO$16</v>
      </c>
      <c r="CP1230" s="199" t="str">
        <f t="shared" si="1547"/>
        <v>CP$16</v>
      </c>
      <c r="CQ1230" s="199" t="str">
        <f t="shared" si="1547"/>
        <v>CQ$16</v>
      </c>
      <c r="CR1230" s="199" t="str">
        <f t="shared" si="1547"/>
        <v>CR$16</v>
      </c>
      <c r="CS1230" s="199" t="str">
        <f t="shared" si="1547"/>
        <v>CS$16</v>
      </c>
      <c r="CT1230" s="199" t="str">
        <f t="shared" si="1547"/>
        <v>CT$16</v>
      </c>
      <c r="CU1230" s="199" t="str">
        <f t="shared" si="1547"/>
        <v>CU$16</v>
      </c>
      <c r="CV1230" s="199" t="str">
        <f t="shared" si="1547"/>
        <v>CV$16</v>
      </c>
      <c r="CW1230" s="199" t="str">
        <f t="shared" si="1547"/>
        <v>CW$16</v>
      </c>
      <c r="CX1230" s="199" t="str">
        <f t="shared" si="1547"/>
        <v>CX$16</v>
      </c>
      <c r="CY1230" s="199" t="str">
        <f t="shared" si="1547"/>
        <v>CY$16</v>
      </c>
      <c r="CZ1230" s="199" t="str">
        <f t="shared" si="1547"/>
        <v>CZ$16</v>
      </c>
      <c r="DA1230" s="199" t="str">
        <f t="shared" si="1547"/>
        <v>DA$16</v>
      </c>
      <c r="DB1230" s="199" t="str">
        <f t="shared" si="1547"/>
        <v>DB$16</v>
      </c>
      <c r="DC1230" s="199" t="str">
        <f t="shared" si="1547"/>
        <v>DC$16</v>
      </c>
      <c r="DD1230" s="199" t="str">
        <f t="shared" si="1547"/>
        <v>DD$16</v>
      </c>
      <c r="DE1230" s="199" t="str">
        <f t="shared" si="1547"/>
        <v>DE$16</v>
      </c>
      <c r="DF1230" s="199" t="str">
        <f t="shared" si="1547"/>
        <v>DF$16</v>
      </c>
      <c r="DG1230" s="199" t="str">
        <f t="shared" si="1547"/>
        <v>DG$16</v>
      </c>
      <c r="DH1230" s="199" t="str">
        <f t="shared" si="1547"/>
        <v>DH$16</v>
      </c>
      <c r="DI1230" s="199" t="str">
        <f t="shared" si="1547"/>
        <v>DI$16</v>
      </c>
      <c r="DJ1230" s="199" t="str">
        <f t="shared" si="1547"/>
        <v>DJ$16</v>
      </c>
      <c r="DK1230" s="199" t="str">
        <f t="shared" si="1547"/>
        <v>DK$16</v>
      </c>
      <c r="DL1230" s="199" t="str">
        <f t="shared" si="1547"/>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548">S$21</f>
        <v>S$17</v>
      </c>
      <c r="T1231" s="199" t="str">
        <f t="shared" si="1548"/>
        <v>T$17</v>
      </c>
      <c r="U1231" s="199" t="str">
        <f t="shared" si="1548"/>
        <v>U$17</v>
      </c>
      <c r="V1231" s="199" t="str">
        <f t="shared" si="1548"/>
        <v>V$17</v>
      </c>
      <c r="W1231" s="199" t="str">
        <f t="shared" si="1548"/>
        <v>W$17</v>
      </c>
      <c r="X1231" s="199" t="str">
        <f t="shared" si="1548"/>
        <v>X$17</v>
      </c>
      <c r="Y1231" s="199" t="str">
        <f t="shared" si="1548"/>
        <v>Y$17</v>
      </c>
      <c r="Z1231" s="199" t="str">
        <f t="shared" si="1548"/>
        <v>Z$17</v>
      </c>
      <c r="AA1231" s="199" t="str">
        <f t="shared" si="1548"/>
        <v>AA$17</v>
      </c>
      <c r="AB1231" s="199" t="str">
        <f t="shared" si="1548"/>
        <v>AB$17</v>
      </c>
      <c r="AC1231" s="199" t="str">
        <f t="shared" si="1548"/>
        <v>AC$17</v>
      </c>
      <c r="AD1231" s="199" t="str">
        <f t="shared" si="1548"/>
        <v>AD$17</v>
      </c>
      <c r="AE1231" s="199" t="str">
        <f t="shared" si="1548"/>
        <v>AE$17</v>
      </c>
      <c r="AF1231" s="199" t="str">
        <f t="shared" si="1548"/>
        <v>AF$17</v>
      </c>
      <c r="AG1231" s="199" t="str">
        <f t="shared" si="1548"/>
        <v>AG$17</v>
      </c>
      <c r="AH1231" s="199" t="str">
        <f t="shared" si="1548"/>
        <v>AH$17</v>
      </c>
      <c r="AI1231" s="199" t="str">
        <f t="shared" si="1548"/>
        <v>AI$17</v>
      </c>
      <c r="AJ1231" s="199" t="str">
        <f t="shared" si="1548"/>
        <v>AJ$17</v>
      </c>
      <c r="AK1231" s="199" t="str">
        <f t="shared" si="1548"/>
        <v>AK$17</v>
      </c>
      <c r="AL1231" s="199" t="str">
        <f t="shared" si="1548"/>
        <v>AL$17</v>
      </c>
      <c r="AM1231" s="199" t="str">
        <f t="shared" si="1548"/>
        <v>AM$17</v>
      </c>
      <c r="AN1231" s="199" t="str">
        <f t="shared" si="1548"/>
        <v>AN$17</v>
      </c>
      <c r="AO1231" s="199" t="str">
        <f t="shared" si="1548"/>
        <v>AO$17</v>
      </c>
      <c r="AP1231" s="199" t="str">
        <f t="shared" si="1548"/>
        <v>AP$17</v>
      </c>
      <c r="AQ1231" s="199" t="str">
        <f t="shared" si="1548"/>
        <v>AQ$17</v>
      </c>
      <c r="AR1231" s="199" t="str">
        <f t="shared" si="1548"/>
        <v>AR$17</v>
      </c>
      <c r="AS1231" s="199" t="str">
        <f t="shared" si="1548"/>
        <v>AS$17</v>
      </c>
      <c r="AT1231" s="199" t="str">
        <f t="shared" si="1548"/>
        <v>AT$17</v>
      </c>
      <c r="AU1231" s="199" t="str">
        <f t="shared" si="1548"/>
        <v>AU$17</v>
      </c>
      <c r="AV1231" s="199" t="str">
        <f t="shared" si="1548"/>
        <v>AV$17</v>
      </c>
      <c r="AW1231" s="199" t="str">
        <f t="shared" si="1548"/>
        <v>AW$17</v>
      </c>
      <c r="AX1231" s="199" t="str">
        <f t="shared" si="1548"/>
        <v>AX$17</v>
      </c>
      <c r="AY1231" s="199" t="str">
        <f t="shared" ref="AY1231:CD1231" si="1549">AY$21</f>
        <v>AY$17</v>
      </c>
      <c r="AZ1231" s="199" t="str">
        <f t="shared" si="1549"/>
        <v>AZ$17</v>
      </c>
      <c r="BA1231" s="199" t="str">
        <f t="shared" si="1549"/>
        <v>BA$17</v>
      </c>
      <c r="BB1231" s="199" t="str">
        <f t="shared" si="1549"/>
        <v>BB$17</v>
      </c>
      <c r="BC1231" s="199" t="str">
        <f t="shared" si="1549"/>
        <v>BC$17</v>
      </c>
      <c r="BD1231" s="199" t="str">
        <f t="shared" si="1549"/>
        <v>BD$17</v>
      </c>
      <c r="BE1231" s="199" t="str">
        <f t="shared" si="1549"/>
        <v>BE$17</v>
      </c>
      <c r="BF1231" s="199" t="str">
        <f t="shared" si="1549"/>
        <v>BF$17</v>
      </c>
      <c r="BG1231" s="199" t="str">
        <f t="shared" si="1549"/>
        <v>BG$17</v>
      </c>
      <c r="BH1231" s="199" t="str">
        <f t="shared" si="1549"/>
        <v>BH$17</v>
      </c>
      <c r="BI1231" s="199" t="str">
        <f t="shared" si="1549"/>
        <v>BI$17</v>
      </c>
      <c r="BJ1231" s="199" t="str">
        <f t="shared" si="1549"/>
        <v>BJ$17</v>
      </c>
      <c r="BK1231" s="199" t="str">
        <f t="shared" si="1549"/>
        <v>BK$17</v>
      </c>
      <c r="BL1231" s="199" t="str">
        <f t="shared" si="1549"/>
        <v>BL$17</v>
      </c>
      <c r="BM1231" s="199" t="str">
        <f t="shared" si="1549"/>
        <v>BM$17</v>
      </c>
      <c r="BN1231" s="199" t="str">
        <f t="shared" si="1549"/>
        <v>BN$17</v>
      </c>
      <c r="BO1231" s="199" t="str">
        <f t="shared" si="1549"/>
        <v>BO$17</v>
      </c>
      <c r="BP1231" s="199" t="str">
        <f t="shared" si="1549"/>
        <v>BP$17</v>
      </c>
      <c r="BQ1231" s="199" t="str">
        <f t="shared" si="1549"/>
        <v>BQ$17</v>
      </c>
      <c r="BR1231" s="199" t="str">
        <f t="shared" si="1549"/>
        <v>BR$17</v>
      </c>
      <c r="BS1231" s="199" t="str">
        <f t="shared" si="1549"/>
        <v>BS$17</v>
      </c>
      <c r="BT1231" s="199" t="str">
        <f t="shared" si="1549"/>
        <v>BT$17</v>
      </c>
      <c r="BU1231" s="199" t="str">
        <f t="shared" si="1549"/>
        <v>BU$17</v>
      </c>
      <c r="BV1231" s="199" t="str">
        <f t="shared" si="1549"/>
        <v>BV$17</v>
      </c>
      <c r="BW1231" s="199" t="str">
        <f t="shared" si="1549"/>
        <v>BW$17</v>
      </c>
      <c r="BX1231" s="199" t="str">
        <f t="shared" si="1549"/>
        <v>BX$17</v>
      </c>
      <c r="BY1231" s="199" t="str">
        <f t="shared" si="1549"/>
        <v>BY$17</v>
      </c>
      <c r="BZ1231" s="199" t="str">
        <f t="shared" si="1549"/>
        <v>BZ$17</v>
      </c>
      <c r="CA1231" s="199" t="str">
        <f t="shared" si="1549"/>
        <v>CA$17</v>
      </c>
      <c r="CB1231" s="199" t="str">
        <f t="shared" si="1549"/>
        <v>CB$17</v>
      </c>
      <c r="CC1231" s="199" t="str">
        <f t="shared" si="1549"/>
        <v>CC$17</v>
      </c>
      <c r="CD1231" s="199" t="str">
        <f t="shared" si="1549"/>
        <v>CD$17</v>
      </c>
      <c r="CE1231" s="199" t="str">
        <f t="shared" ref="CE1231:CL1231" si="1550">CE$21</f>
        <v>CE$17</v>
      </c>
      <c r="CF1231" s="199" t="str">
        <f t="shared" si="1550"/>
        <v>CF$17</v>
      </c>
      <c r="CG1231" s="199" t="str">
        <f t="shared" si="1550"/>
        <v>CG$17</v>
      </c>
      <c r="CH1231" s="199" t="str">
        <f t="shared" si="1550"/>
        <v>CH$17</v>
      </c>
      <c r="CI1231" s="199" t="str">
        <f t="shared" si="1550"/>
        <v>CI$17</v>
      </c>
      <c r="CJ1231" s="199" t="str">
        <f t="shared" si="1550"/>
        <v>CJ$17</v>
      </c>
      <c r="CK1231" s="199" t="str">
        <f t="shared" si="1550"/>
        <v>CK$17</v>
      </c>
      <c r="CL1231" s="199" t="str">
        <f t="shared" si="1550"/>
        <v>CL$17</v>
      </c>
      <c r="CN1231" s="201"/>
      <c r="CO1231" s="199" t="str">
        <f t="shared" ref="CO1231:DL1231" si="1551">CO$21</f>
        <v>CO$17</v>
      </c>
      <c r="CP1231" s="199" t="str">
        <f t="shared" si="1551"/>
        <v>CP$17</v>
      </c>
      <c r="CQ1231" s="199" t="str">
        <f t="shared" si="1551"/>
        <v>CQ$17</v>
      </c>
      <c r="CR1231" s="199" t="str">
        <f t="shared" si="1551"/>
        <v>CR$17</v>
      </c>
      <c r="CS1231" s="199" t="str">
        <f t="shared" si="1551"/>
        <v>CS$17</v>
      </c>
      <c r="CT1231" s="199" t="str">
        <f t="shared" si="1551"/>
        <v>CT$17</v>
      </c>
      <c r="CU1231" s="199" t="str">
        <f t="shared" si="1551"/>
        <v>CU$17</v>
      </c>
      <c r="CV1231" s="199" t="str">
        <f t="shared" si="1551"/>
        <v>CV$17</v>
      </c>
      <c r="CW1231" s="199" t="str">
        <f t="shared" si="1551"/>
        <v>CW$17</v>
      </c>
      <c r="CX1231" s="199" t="str">
        <f t="shared" si="1551"/>
        <v>CX$17</v>
      </c>
      <c r="CY1231" s="199" t="str">
        <f t="shared" si="1551"/>
        <v>CY$17</v>
      </c>
      <c r="CZ1231" s="199" t="str">
        <f t="shared" si="1551"/>
        <v>CZ$17</v>
      </c>
      <c r="DA1231" s="199" t="str">
        <f t="shared" si="1551"/>
        <v>DA$17</v>
      </c>
      <c r="DB1231" s="199" t="str">
        <f t="shared" si="1551"/>
        <v>DB$17</v>
      </c>
      <c r="DC1231" s="199" t="str">
        <f t="shared" si="1551"/>
        <v>DC$17</v>
      </c>
      <c r="DD1231" s="199" t="str">
        <f t="shared" si="1551"/>
        <v>DD$17</v>
      </c>
      <c r="DE1231" s="199" t="str">
        <f t="shared" si="1551"/>
        <v>DE$17</v>
      </c>
      <c r="DF1231" s="199" t="str">
        <f t="shared" si="1551"/>
        <v>DF$17</v>
      </c>
      <c r="DG1231" s="199" t="str">
        <f t="shared" si="1551"/>
        <v>DG$17</v>
      </c>
      <c r="DH1231" s="199" t="str">
        <f t="shared" si="1551"/>
        <v>DH$17</v>
      </c>
      <c r="DI1231" s="199" t="str">
        <f t="shared" si="1551"/>
        <v>DI$17</v>
      </c>
      <c r="DJ1231" s="199" t="str">
        <f t="shared" si="1551"/>
        <v>DJ$17</v>
      </c>
      <c r="DK1231" s="199" t="str">
        <f t="shared" si="1551"/>
        <v>DK$17</v>
      </c>
      <c r="DL1231" s="199" t="str">
        <f t="shared" si="1551"/>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552">S$22</f>
        <v>S$18</v>
      </c>
      <c r="T1234" s="190" t="str">
        <f t="shared" si="1552"/>
        <v>T$18</v>
      </c>
      <c r="U1234" s="190" t="str">
        <f t="shared" si="1552"/>
        <v>U$18</v>
      </c>
      <c r="V1234" s="190" t="str">
        <f t="shared" si="1552"/>
        <v>V$18</v>
      </c>
      <c r="W1234" s="190" t="str">
        <f t="shared" si="1552"/>
        <v>W$18</v>
      </c>
      <c r="X1234" s="190" t="str">
        <f t="shared" si="1552"/>
        <v>X$18</v>
      </c>
      <c r="Y1234" s="190" t="str">
        <f t="shared" si="1552"/>
        <v>Y$18</v>
      </c>
      <c r="Z1234" s="190" t="str">
        <f t="shared" si="1552"/>
        <v>Z$18</v>
      </c>
      <c r="AA1234" s="190" t="str">
        <f t="shared" si="1552"/>
        <v>AA$18</v>
      </c>
      <c r="AB1234" s="190" t="str">
        <f t="shared" si="1552"/>
        <v>AB$18</v>
      </c>
      <c r="AC1234" s="190" t="str">
        <f t="shared" si="1552"/>
        <v>AC$18</v>
      </c>
      <c r="AD1234" s="190" t="str">
        <f t="shared" si="1552"/>
        <v>AD$18</v>
      </c>
      <c r="AE1234" s="190" t="str">
        <f t="shared" si="1552"/>
        <v>AE$18</v>
      </c>
      <c r="AF1234" s="190" t="str">
        <f t="shared" si="1552"/>
        <v>AF$18</v>
      </c>
      <c r="AG1234" s="190" t="str">
        <f t="shared" si="1552"/>
        <v>AG$18</v>
      </c>
      <c r="AH1234" s="190" t="str">
        <f t="shared" si="1552"/>
        <v>AH$18</v>
      </c>
      <c r="AI1234" s="190" t="str">
        <f t="shared" si="1552"/>
        <v>AI$18</v>
      </c>
      <c r="AJ1234" s="190" t="str">
        <f t="shared" si="1552"/>
        <v>AJ$18</v>
      </c>
      <c r="AK1234" s="190" t="str">
        <f t="shared" si="1552"/>
        <v>AK$18</v>
      </c>
      <c r="AL1234" s="190" t="str">
        <f t="shared" si="1552"/>
        <v>AL$18</v>
      </c>
      <c r="AM1234" s="190" t="str">
        <f t="shared" si="1552"/>
        <v>AM$18</v>
      </c>
      <c r="AN1234" s="190" t="str">
        <f t="shared" si="1552"/>
        <v>AN$18</v>
      </c>
      <c r="AO1234" s="190" t="str">
        <f t="shared" si="1552"/>
        <v>AO$18</v>
      </c>
      <c r="AP1234" s="190" t="str">
        <f t="shared" si="1552"/>
        <v>AP$18</v>
      </c>
      <c r="AQ1234" s="190" t="str">
        <f t="shared" si="1552"/>
        <v>AQ$18</v>
      </c>
      <c r="AR1234" s="190" t="str">
        <f t="shared" si="1552"/>
        <v>AR$18</v>
      </c>
      <c r="AS1234" s="190" t="str">
        <f t="shared" si="1552"/>
        <v>AS$18</v>
      </c>
      <c r="AT1234" s="190" t="str">
        <f t="shared" si="1552"/>
        <v>AT$18</v>
      </c>
      <c r="AU1234" s="190" t="str">
        <f t="shared" si="1552"/>
        <v>AU$18</v>
      </c>
      <c r="AV1234" s="190" t="str">
        <f t="shared" si="1552"/>
        <v>AV$18</v>
      </c>
      <c r="AW1234" s="190" t="str">
        <f t="shared" si="1552"/>
        <v>AW$18</v>
      </c>
      <c r="AX1234" s="190" t="str">
        <f t="shared" si="1552"/>
        <v>AX$18</v>
      </c>
      <c r="AY1234" s="190" t="str">
        <f t="shared" ref="AY1234:CD1234" si="1553">AY$22</f>
        <v>AY$18</v>
      </c>
      <c r="AZ1234" s="190" t="str">
        <f t="shared" si="1553"/>
        <v>AZ$18</v>
      </c>
      <c r="BA1234" s="190" t="str">
        <f t="shared" si="1553"/>
        <v>BA$18</v>
      </c>
      <c r="BB1234" s="190" t="str">
        <f t="shared" si="1553"/>
        <v>BB$18</v>
      </c>
      <c r="BC1234" s="190" t="str">
        <f t="shared" si="1553"/>
        <v>BC$18</v>
      </c>
      <c r="BD1234" s="190" t="str">
        <f t="shared" si="1553"/>
        <v>BD$18</v>
      </c>
      <c r="BE1234" s="190" t="str">
        <f t="shared" si="1553"/>
        <v>BE$18</v>
      </c>
      <c r="BF1234" s="190" t="str">
        <f t="shared" si="1553"/>
        <v>BF$18</v>
      </c>
      <c r="BG1234" s="190" t="str">
        <f t="shared" si="1553"/>
        <v>BG$18</v>
      </c>
      <c r="BH1234" s="190" t="str">
        <f t="shared" si="1553"/>
        <v>BH$18</v>
      </c>
      <c r="BI1234" s="190" t="str">
        <f t="shared" si="1553"/>
        <v>BI$18</v>
      </c>
      <c r="BJ1234" s="190" t="str">
        <f t="shared" si="1553"/>
        <v>BJ$18</v>
      </c>
      <c r="BK1234" s="190" t="str">
        <f t="shared" si="1553"/>
        <v>BK$18</v>
      </c>
      <c r="BL1234" s="190" t="str">
        <f t="shared" si="1553"/>
        <v>BL$18</v>
      </c>
      <c r="BM1234" s="190" t="str">
        <f t="shared" si="1553"/>
        <v>BM$18</v>
      </c>
      <c r="BN1234" s="190" t="str">
        <f t="shared" si="1553"/>
        <v>BN$18</v>
      </c>
      <c r="BO1234" s="190" t="str">
        <f t="shared" si="1553"/>
        <v>BO$18</v>
      </c>
      <c r="BP1234" s="190" t="str">
        <f t="shared" si="1553"/>
        <v>BP$18</v>
      </c>
      <c r="BQ1234" s="190" t="str">
        <f t="shared" si="1553"/>
        <v>BQ$18</v>
      </c>
      <c r="BR1234" s="190" t="str">
        <f t="shared" si="1553"/>
        <v>BR$18</v>
      </c>
      <c r="BS1234" s="190" t="str">
        <f t="shared" si="1553"/>
        <v>BS$18</v>
      </c>
      <c r="BT1234" s="190" t="str">
        <f t="shared" si="1553"/>
        <v>BT$18</v>
      </c>
      <c r="BU1234" s="190" t="str">
        <f t="shared" si="1553"/>
        <v>BU$18</v>
      </c>
      <c r="BV1234" s="190" t="str">
        <f t="shared" si="1553"/>
        <v>BV$18</v>
      </c>
      <c r="BW1234" s="190" t="str">
        <f t="shared" si="1553"/>
        <v>BW$18</v>
      </c>
      <c r="BX1234" s="190" t="str">
        <f t="shared" si="1553"/>
        <v>BX$18</v>
      </c>
      <c r="BY1234" s="190" t="str">
        <f t="shared" si="1553"/>
        <v>BY$18</v>
      </c>
      <c r="BZ1234" s="190" t="str">
        <f t="shared" si="1553"/>
        <v>BZ$18</v>
      </c>
      <c r="CA1234" s="190" t="str">
        <f t="shared" si="1553"/>
        <v>CA$18</v>
      </c>
      <c r="CB1234" s="190" t="str">
        <f t="shared" si="1553"/>
        <v>CB$18</v>
      </c>
      <c r="CC1234" s="190" t="str">
        <f t="shared" si="1553"/>
        <v>CC$18</v>
      </c>
      <c r="CD1234" s="190" t="str">
        <f t="shared" si="1553"/>
        <v>CD$18</v>
      </c>
      <c r="CE1234" s="190" t="str">
        <f t="shared" ref="CE1234:CL1234" si="1554">CE$22</f>
        <v>CE$18</v>
      </c>
      <c r="CF1234" s="190" t="str">
        <f t="shared" si="1554"/>
        <v>CF$18</v>
      </c>
      <c r="CG1234" s="190" t="str">
        <f t="shared" si="1554"/>
        <v>CG$18</v>
      </c>
      <c r="CH1234" s="190" t="str">
        <f t="shared" si="1554"/>
        <v>CH$18</v>
      </c>
      <c r="CI1234" s="190" t="str">
        <f t="shared" si="1554"/>
        <v>CI$18</v>
      </c>
      <c r="CJ1234" s="190" t="str">
        <f t="shared" si="1554"/>
        <v>CJ$18</v>
      </c>
      <c r="CK1234" s="190" t="str">
        <f t="shared" si="1554"/>
        <v>CK$18</v>
      </c>
      <c r="CL1234" s="190" t="str">
        <f t="shared" si="1554"/>
        <v>CL$18</v>
      </c>
      <c r="CN1234" s="201"/>
      <c r="CO1234" s="190" t="str">
        <f t="shared" ref="CO1234:DL1234" si="1555">CO$22</f>
        <v>CO$18</v>
      </c>
      <c r="CP1234" s="190" t="str">
        <f t="shared" si="1555"/>
        <v>CP$18</v>
      </c>
      <c r="CQ1234" s="190" t="str">
        <f t="shared" si="1555"/>
        <v>CQ$18</v>
      </c>
      <c r="CR1234" s="190" t="str">
        <f t="shared" si="1555"/>
        <v>CR$18</v>
      </c>
      <c r="CS1234" s="190" t="str">
        <f t="shared" si="1555"/>
        <v>CS$18</v>
      </c>
      <c r="CT1234" s="190" t="str">
        <f t="shared" si="1555"/>
        <v>CT$18</v>
      </c>
      <c r="CU1234" s="190" t="str">
        <f t="shared" si="1555"/>
        <v>CU$18</v>
      </c>
      <c r="CV1234" s="190" t="str">
        <f t="shared" si="1555"/>
        <v>CV$18</v>
      </c>
      <c r="CW1234" s="190" t="str">
        <f t="shared" si="1555"/>
        <v>CW$18</v>
      </c>
      <c r="CX1234" s="190" t="str">
        <f t="shared" si="1555"/>
        <v>CX$18</v>
      </c>
      <c r="CY1234" s="190" t="str">
        <f t="shared" si="1555"/>
        <v>CY$18</v>
      </c>
      <c r="CZ1234" s="190" t="str">
        <f t="shared" si="1555"/>
        <v>CZ$18</v>
      </c>
      <c r="DA1234" s="190" t="str">
        <f t="shared" si="1555"/>
        <v>DA$18</v>
      </c>
      <c r="DB1234" s="190" t="str">
        <f t="shared" si="1555"/>
        <v>DB$18</v>
      </c>
      <c r="DC1234" s="190" t="str">
        <f t="shared" si="1555"/>
        <v>DC$18</v>
      </c>
      <c r="DD1234" s="190" t="str">
        <f t="shared" si="1555"/>
        <v>DD$18</v>
      </c>
      <c r="DE1234" s="190" t="str">
        <f t="shared" si="1555"/>
        <v>DE$18</v>
      </c>
      <c r="DF1234" s="190" t="str">
        <f t="shared" si="1555"/>
        <v>DF$18</v>
      </c>
      <c r="DG1234" s="190" t="str">
        <f t="shared" si="1555"/>
        <v>DG$18</v>
      </c>
      <c r="DH1234" s="190" t="str">
        <f t="shared" si="1555"/>
        <v>DH$18</v>
      </c>
      <c r="DI1234" s="190" t="str">
        <f t="shared" si="1555"/>
        <v>DI$18</v>
      </c>
      <c r="DJ1234" s="190" t="str">
        <f t="shared" si="1555"/>
        <v>DJ$18</v>
      </c>
      <c r="DK1234" s="190" t="str">
        <f t="shared" si="1555"/>
        <v>DK$18</v>
      </c>
      <c r="DL1234" s="190" t="str">
        <f t="shared" si="1555"/>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556">S$23</f>
        <v>S$19</v>
      </c>
      <c r="T1235" s="190" t="str">
        <f t="shared" si="1556"/>
        <v>T$19</v>
      </c>
      <c r="U1235" s="190" t="str">
        <f t="shared" si="1556"/>
        <v>U$19</v>
      </c>
      <c r="V1235" s="190" t="str">
        <f t="shared" si="1556"/>
        <v>V$19</v>
      </c>
      <c r="W1235" s="190" t="str">
        <f t="shared" si="1556"/>
        <v>W$19</v>
      </c>
      <c r="X1235" s="190" t="str">
        <f t="shared" si="1556"/>
        <v>X$19</v>
      </c>
      <c r="Y1235" s="190" t="str">
        <f t="shared" si="1556"/>
        <v>Y$19</v>
      </c>
      <c r="Z1235" s="190" t="str">
        <f t="shared" si="1556"/>
        <v>Z$19</v>
      </c>
      <c r="AA1235" s="190" t="str">
        <f t="shared" si="1556"/>
        <v>AA$19</v>
      </c>
      <c r="AB1235" s="190" t="str">
        <f t="shared" si="1556"/>
        <v>AB$19</v>
      </c>
      <c r="AC1235" s="190" t="str">
        <f t="shared" si="1556"/>
        <v>AC$19</v>
      </c>
      <c r="AD1235" s="190" t="str">
        <f t="shared" si="1556"/>
        <v>AD$19</v>
      </c>
      <c r="AE1235" s="190" t="str">
        <f t="shared" si="1556"/>
        <v>AE$19</v>
      </c>
      <c r="AF1235" s="190" t="str">
        <f t="shared" si="1556"/>
        <v>AF$19</v>
      </c>
      <c r="AG1235" s="190" t="str">
        <f t="shared" si="1556"/>
        <v>AG$19</v>
      </c>
      <c r="AH1235" s="190" t="str">
        <f t="shared" si="1556"/>
        <v>AH$19</v>
      </c>
      <c r="AI1235" s="190" t="str">
        <f t="shared" si="1556"/>
        <v>AI$19</v>
      </c>
      <c r="AJ1235" s="190" t="str">
        <f t="shared" si="1556"/>
        <v>AJ$19</v>
      </c>
      <c r="AK1235" s="190" t="str">
        <f t="shared" si="1556"/>
        <v>AK$19</v>
      </c>
      <c r="AL1235" s="190" t="str">
        <f t="shared" si="1556"/>
        <v>AL$19</v>
      </c>
      <c r="AM1235" s="190" t="str">
        <f t="shared" si="1556"/>
        <v>AM$19</v>
      </c>
      <c r="AN1235" s="190" t="str">
        <f t="shared" si="1556"/>
        <v>AN$19</v>
      </c>
      <c r="AO1235" s="190" t="str">
        <f t="shared" si="1556"/>
        <v>AO$19</v>
      </c>
      <c r="AP1235" s="190" t="str">
        <f t="shared" si="1556"/>
        <v>AP$19</v>
      </c>
      <c r="AQ1235" s="190" t="str">
        <f t="shared" si="1556"/>
        <v>AQ$19</v>
      </c>
      <c r="AR1235" s="190" t="str">
        <f t="shared" si="1556"/>
        <v>AR$19</v>
      </c>
      <c r="AS1235" s="190" t="str">
        <f t="shared" si="1556"/>
        <v>AS$19</v>
      </c>
      <c r="AT1235" s="190" t="str">
        <f t="shared" si="1556"/>
        <v>AT$19</v>
      </c>
      <c r="AU1235" s="190" t="str">
        <f t="shared" si="1556"/>
        <v>AU$19</v>
      </c>
      <c r="AV1235" s="190" t="str">
        <f t="shared" si="1556"/>
        <v>AV$19</v>
      </c>
      <c r="AW1235" s="190" t="str">
        <f t="shared" si="1556"/>
        <v>AW$19</v>
      </c>
      <c r="AX1235" s="190" t="str">
        <f t="shared" si="1556"/>
        <v>AX$19</v>
      </c>
      <c r="AY1235" s="190" t="str">
        <f t="shared" ref="AY1235:CD1235" si="1557">AY$23</f>
        <v>AY$19</v>
      </c>
      <c r="AZ1235" s="190" t="str">
        <f t="shared" si="1557"/>
        <v>AZ$19</v>
      </c>
      <c r="BA1235" s="190" t="str">
        <f t="shared" si="1557"/>
        <v>BA$19</v>
      </c>
      <c r="BB1235" s="190" t="str">
        <f t="shared" si="1557"/>
        <v>BB$19</v>
      </c>
      <c r="BC1235" s="190" t="str">
        <f t="shared" si="1557"/>
        <v>BC$19</v>
      </c>
      <c r="BD1235" s="190" t="str">
        <f t="shared" si="1557"/>
        <v>BD$19</v>
      </c>
      <c r="BE1235" s="190" t="str">
        <f t="shared" si="1557"/>
        <v>BE$19</v>
      </c>
      <c r="BF1235" s="190" t="str">
        <f t="shared" si="1557"/>
        <v>BF$19</v>
      </c>
      <c r="BG1235" s="190" t="str">
        <f t="shared" si="1557"/>
        <v>BG$19</v>
      </c>
      <c r="BH1235" s="190" t="str">
        <f t="shared" si="1557"/>
        <v>BH$19</v>
      </c>
      <c r="BI1235" s="190" t="str">
        <f t="shared" si="1557"/>
        <v>BI$19</v>
      </c>
      <c r="BJ1235" s="190" t="str">
        <f t="shared" si="1557"/>
        <v>BJ$19</v>
      </c>
      <c r="BK1235" s="190" t="str">
        <f t="shared" si="1557"/>
        <v>BK$19</v>
      </c>
      <c r="BL1235" s="190" t="str">
        <f t="shared" si="1557"/>
        <v>BL$19</v>
      </c>
      <c r="BM1235" s="190" t="str">
        <f t="shared" si="1557"/>
        <v>BM$19</v>
      </c>
      <c r="BN1235" s="190" t="str">
        <f t="shared" si="1557"/>
        <v>BN$19</v>
      </c>
      <c r="BO1235" s="190" t="str">
        <f t="shared" si="1557"/>
        <v>BO$19</v>
      </c>
      <c r="BP1235" s="190" t="str">
        <f t="shared" si="1557"/>
        <v>BP$19</v>
      </c>
      <c r="BQ1235" s="190" t="str">
        <f t="shared" si="1557"/>
        <v>BQ$19</v>
      </c>
      <c r="BR1235" s="190" t="str">
        <f t="shared" si="1557"/>
        <v>BR$19</v>
      </c>
      <c r="BS1235" s="190" t="str">
        <f t="shared" si="1557"/>
        <v>BS$19</v>
      </c>
      <c r="BT1235" s="190" t="str">
        <f t="shared" si="1557"/>
        <v>BT$19</v>
      </c>
      <c r="BU1235" s="190" t="str">
        <f t="shared" si="1557"/>
        <v>BU$19</v>
      </c>
      <c r="BV1235" s="190" t="str">
        <f t="shared" si="1557"/>
        <v>BV$19</v>
      </c>
      <c r="BW1235" s="190" t="str">
        <f t="shared" si="1557"/>
        <v>BW$19</v>
      </c>
      <c r="BX1235" s="190" t="str">
        <f t="shared" si="1557"/>
        <v>BX$19</v>
      </c>
      <c r="BY1235" s="190" t="str">
        <f t="shared" si="1557"/>
        <v>BY$19</v>
      </c>
      <c r="BZ1235" s="190" t="str">
        <f t="shared" si="1557"/>
        <v>BZ$19</v>
      </c>
      <c r="CA1235" s="190" t="str">
        <f t="shared" si="1557"/>
        <v>CA$19</v>
      </c>
      <c r="CB1235" s="190" t="str">
        <f t="shared" si="1557"/>
        <v>CB$19</v>
      </c>
      <c r="CC1235" s="190" t="str">
        <f t="shared" si="1557"/>
        <v>CC$19</v>
      </c>
      <c r="CD1235" s="190" t="str">
        <f t="shared" si="1557"/>
        <v>CD$19</v>
      </c>
      <c r="CE1235" s="190" t="str">
        <f t="shared" ref="CE1235:CL1235" si="1558">CE$23</f>
        <v>CE$19</v>
      </c>
      <c r="CF1235" s="190" t="str">
        <f t="shared" si="1558"/>
        <v>CF$19</v>
      </c>
      <c r="CG1235" s="190" t="str">
        <f t="shared" si="1558"/>
        <v>CG$19</v>
      </c>
      <c r="CH1235" s="190" t="str">
        <f t="shared" si="1558"/>
        <v>CH$19</v>
      </c>
      <c r="CI1235" s="190" t="str">
        <f t="shared" si="1558"/>
        <v>CI$19</v>
      </c>
      <c r="CJ1235" s="190" t="str">
        <f t="shared" si="1558"/>
        <v>CJ$19</v>
      </c>
      <c r="CK1235" s="190" t="str">
        <f t="shared" si="1558"/>
        <v>CK$19</v>
      </c>
      <c r="CL1235" s="190" t="str">
        <f t="shared" si="1558"/>
        <v>CL$19</v>
      </c>
      <c r="CN1235" s="201"/>
      <c r="CO1235" s="190" t="str">
        <f t="shared" ref="CO1235:DL1235" si="1559">CO$23</f>
        <v>CO$19</v>
      </c>
      <c r="CP1235" s="190" t="str">
        <f t="shared" si="1559"/>
        <v>CP$19</v>
      </c>
      <c r="CQ1235" s="190" t="str">
        <f t="shared" si="1559"/>
        <v>CQ$19</v>
      </c>
      <c r="CR1235" s="190" t="str">
        <f t="shared" si="1559"/>
        <v>CR$19</v>
      </c>
      <c r="CS1235" s="190" t="str">
        <f t="shared" si="1559"/>
        <v>CS$19</v>
      </c>
      <c r="CT1235" s="190" t="str">
        <f t="shared" si="1559"/>
        <v>CT$19</v>
      </c>
      <c r="CU1235" s="190" t="str">
        <f t="shared" si="1559"/>
        <v>CU$19</v>
      </c>
      <c r="CV1235" s="190" t="str">
        <f t="shared" si="1559"/>
        <v>CV$19</v>
      </c>
      <c r="CW1235" s="190" t="str">
        <f t="shared" si="1559"/>
        <v>CW$19</v>
      </c>
      <c r="CX1235" s="190" t="str">
        <f t="shared" si="1559"/>
        <v>CX$19</v>
      </c>
      <c r="CY1235" s="190" t="str">
        <f t="shared" si="1559"/>
        <v>CY$19</v>
      </c>
      <c r="CZ1235" s="190" t="str">
        <f t="shared" si="1559"/>
        <v>CZ$19</v>
      </c>
      <c r="DA1235" s="190" t="str">
        <f t="shared" si="1559"/>
        <v>DA$19</v>
      </c>
      <c r="DB1235" s="190" t="str">
        <f t="shared" si="1559"/>
        <v>DB$19</v>
      </c>
      <c r="DC1235" s="190" t="str">
        <f t="shared" si="1559"/>
        <v>DC$19</v>
      </c>
      <c r="DD1235" s="190" t="str">
        <f t="shared" si="1559"/>
        <v>DD$19</v>
      </c>
      <c r="DE1235" s="190" t="str">
        <f t="shared" si="1559"/>
        <v>DE$19</v>
      </c>
      <c r="DF1235" s="190" t="str">
        <f t="shared" si="1559"/>
        <v>DF$19</v>
      </c>
      <c r="DG1235" s="190" t="str">
        <f t="shared" si="1559"/>
        <v>DG$19</v>
      </c>
      <c r="DH1235" s="190" t="str">
        <f t="shared" si="1559"/>
        <v>DH$19</v>
      </c>
      <c r="DI1235" s="190" t="str">
        <f t="shared" si="1559"/>
        <v>DI$19</v>
      </c>
      <c r="DJ1235" s="190" t="str">
        <f t="shared" si="1559"/>
        <v>DJ$19</v>
      </c>
      <c r="DK1235" s="190" t="str">
        <f t="shared" si="1559"/>
        <v>DK$19</v>
      </c>
      <c r="DL1235" s="190" t="str">
        <f t="shared" si="1559"/>
        <v>DL$19</v>
      </c>
    </row>
    <row r="1236" spans="1:116" x14ac:dyDescent="0.4">
      <c r="A1236" s="142" t="s">
        <v>218</v>
      </c>
      <c r="B1236" s="31" t="s">
        <v>81</v>
      </c>
      <c r="C1236" s="31"/>
      <c r="D1236" t="s">
        <v>764</v>
      </c>
      <c r="E1236" s="8" t="str">
        <f t="shared" ref="E1236:E1252" si="1560">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764</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764</v>
      </c>
      <c r="E1238" s="8" t="str">
        <f t="shared" si="1560"/>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764</v>
      </c>
      <c r="E1239" s="8" t="str">
        <f t="shared" si="1560"/>
        <v>1239 DCHC-S</v>
      </c>
      <c r="G1239" s="145" t="str">
        <f>"# of FTE's - "&amp;SUBSTITUTE(G1236,":","")</f>
        <v># of FTE's - Headcount - revenue driven</v>
      </c>
      <c r="H1239" s="12"/>
      <c r="I1239" s="60"/>
      <c r="J1239" s="60"/>
      <c r="K1239" s="34">
        <f t="shared" ref="K1239:P1239" si="1561">SUMIF($4:$4,K$2,1237:1237)</f>
        <v>0</v>
      </c>
      <c r="L1239" s="34">
        <f t="shared" si="1561"/>
        <v>0</v>
      </c>
      <c r="M1239" s="34">
        <f t="shared" si="1561"/>
        <v>0</v>
      </c>
      <c r="N1239" s="34">
        <f t="shared" si="1561"/>
        <v>0</v>
      </c>
      <c r="O1239" s="34">
        <f t="shared" si="1561"/>
        <v>0</v>
      </c>
      <c r="P1239" s="34">
        <f t="shared" si="1561"/>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764</v>
      </c>
      <c r="E1240" s="8" t="str">
        <f t="shared" si="1560"/>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764</v>
      </c>
      <c r="E1241" s="8" t="str">
        <f t="shared" si="1560"/>
        <v>1241 DCHC-S</v>
      </c>
      <c r="G1241" s="126" t="str">
        <f>"Expense - "&amp;SUBSTITUTE(G1236,":","")</f>
        <v>Expense - Headcount - revenue driven</v>
      </c>
      <c r="H1241" s="27"/>
      <c r="I1241" s="78"/>
      <c r="J1241" s="78"/>
      <c r="K1241" s="63">
        <f t="shared" ref="K1241:P1241" ca="1" si="1562">SUMIF($3:$3,K$2,1241:1241)</f>
        <v>-49999.999999999993</v>
      </c>
      <c r="L1241" s="63">
        <f t="shared" ca="1" si="1562"/>
        <v>-49999.999999999993</v>
      </c>
      <c r="M1241" s="63">
        <f t="shared" ca="1" si="1562"/>
        <v>-49999.999999999993</v>
      </c>
      <c r="N1241" s="63">
        <f t="shared" ca="1" si="1562"/>
        <v>-49999.999999999993</v>
      </c>
      <c r="O1241" s="63">
        <f t="shared" ca="1" si="1562"/>
        <v>-49999.999999999993</v>
      </c>
      <c r="P1241" s="63">
        <f t="shared" ca="1" si="1562"/>
        <v>-49999.999999999993</v>
      </c>
      <c r="R1241" s="33"/>
      <c r="S1241" s="148">
        <f t="shared" ref="S1241:AX1243" ca="1" si="1563">-S1240*S1239</f>
        <v>-4166.666666666667</v>
      </c>
      <c r="T1241" s="148">
        <f t="shared" ca="1" si="1563"/>
        <v>-4166.666666666667</v>
      </c>
      <c r="U1241" s="148">
        <f t="shared" ca="1" si="1563"/>
        <v>-4166.666666666667</v>
      </c>
      <c r="V1241" s="148">
        <f t="shared" ca="1" si="1563"/>
        <v>-4166.666666666667</v>
      </c>
      <c r="W1241" s="148">
        <f t="shared" ca="1" si="1563"/>
        <v>-4166.666666666667</v>
      </c>
      <c r="X1241" s="148">
        <f t="shared" ca="1" si="1563"/>
        <v>-4166.666666666667</v>
      </c>
      <c r="Y1241" s="148">
        <f t="shared" ca="1" si="1563"/>
        <v>-4166.666666666667</v>
      </c>
      <c r="Z1241" s="148">
        <f t="shared" ca="1" si="1563"/>
        <v>-4166.666666666667</v>
      </c>
      <c r="AA1241" s="148">
        <f t="shared" ca="1" si="1563"/>
        <v>-4166.666666666667</v>
      </c>
      <c r="AB1241" s="148">
        <f t="shared" ca="1" si="1563"/>
        <v>-4166.666666666667</v>
      </c>
      <c r="AC1241" s="148">
        <f t="shared" ca="1" si="1563"/>
        <v>-4166.666666666667</v>
      </c>
      <c r="AD1241" s="148">
        <f t="shared" ca="1" si="1563"/>
        <v>-4166.666666666667</v>
      </c>
      <c r="AE1241" s="148">
        <f t="shared" ca="1" si="1563"/>
        <v>-4166.666666666667</v>
      </c>
      <c r="AF1241" s="148">
        <f t="shared" ca="1" si="1563"/>
        <v>-4166.666666666667</v>
      </c>
      <c r="AG1241" s="148">
        <f t="shared" ca="1" si="1563"/>
        <v>-4166.666666666667</v>
      </c>
      <c r="AH1241" s="148">
        <f t="shared" ca="1" si="1563"/>
        <v>-4166.666666666667</v>
      </c>
      <c r="AI1241" s="148">
        <f t="shared" ca="1" si="1563"/>
        <v>-4166.666666666667</v>
      </c>
      <c r="AJ1241" s="148">
        <f t="shared" ca="1" si="1563"/>
        <v>-4166.666666666667</v>
      </c>
      <c r="AK1241" s="148">
        <f t="shared" ca="1" si="1563"/>
        <v>-4166.666666666667</v>
      </c>
      <c r="AL1241" s="148">
        <f t="shared" ca="1" si="1563"/>
        <v>-4166.666666666667</v>
      </c>
      <c r="AM1241" s="148">
        <f t="shared" ca="1" si="1563"/>
        <v>-4166.666666666667</v>
      </c>
      <c r="AN1241" s="148">
        <f t="shared" ca="1" si="1563"/>
        <v>-4166.666666666667</v>
      </c>
      <c r="AO1241" s="148">
        <f t="shared" ca="1" si="1563"/>
        <v>-4166.666666666667</v>
      </c>
      <c r="AP1241" s="148">
        <f t="shared" ca="1" si="1563"/>
        <v>-4166.666666666667</v>
      </c>
      <c r="AQ1241" s="148">
        <f t="shared" ca="1" si="1563"/>
        <v>-4166.666666666667</v>
      </c>
      <c r="AR1241" s="148">
        <f t="shared" ca="1" si="1563"/>
        <v>-4166.666666666667</v>
      </c>
      <c r="AS1241" s="148">
        <f t="shared" ca="1" si="1563"/>
        <v>-4166.666666666667</v>
      </c>
      <c r="AT1241" s="148">
        <f t="shared" ca="1" si="1563"/>
        <v>-4166.666666666667</v>
      </c>
      <c r="AU1241" s="148">
        <f t="shared" ca="1" si="1563"/>
        <v>-4166.666666666667</v>
      </c>
      <c r="AV1241" s="148">
        <f t="shared" ca="1" si="1563"/>
        <v>-4166.666666666667</v>
      </c>
      <c r="AW1241" s="148">
        <f t="shared" ca="1" si="1563"/>
        <v>-4166.666666666667</v>
      </c>
      <c r="AX1241" s="148">
        <f t="shared" ca="1" si="1563"/>
        <v>-4166.666666666667</v>
      </c>
      <c r="AY1241" s="148">
        <f t="shared" ref="AY1241:CD1243" ca="1" si="1564">-AY1240*AY1239</f>
        <v>-4166.666666666667</v>
      </c>
      <c r="AZ1241" s="148">
        <f t="shared" ca="1" si="1564"/>
        <v>-4166.666666666667</v>
      </c>
      <c r="BA1241" s="148">
        <f t="shared" ca="1" si="1564"/>
        <v>-4166.666666666667</v>
      </c>
      <c r="BB1241" s="148">
        <f t="shared" ca="1" si="1564"/>
        <v>-4166.666666666667</v>
      </c>
      <c r="BC1241" s="148">
        <f t="shared" ca="1" si="1564"/>
        <v>-4166.666666666667</v>
      </c>
      <c r="BD1241" s="148">
        <f t="shared" ca="1" si="1564"/>
        <v>-4166.666666666667</v>
      </c>
      <c r="BE1241" s="148">
        <f t="shared" ca="1" si="1564"/>
        <v>-4166.666666666667</v>
      </c>
      <c r="BF1241" s="148">
        <f t="shared" ca="1" si="1564"/>
        <v>-4166.666666666667</v>
      </c>
      <c r="BG1241" s="148">
        <f t="shared" ca="1" si="1564"/>
        <v>-4166.666666666667</v>
      </c>
      <c r="BH1241" s="148">
        <f t="shared" ca="1" si="1564"/>
        <v>-4166.666666666667</v>
      </c>
      <c r="BI1241" s="148">
        <f t="shared" ca="1" si="1564"/>
        <v>-4166.666666666667</v>
      </c>
      <c r="BJ1241" s="148">
        <f t="shared" ca="1" si="1564"/>
        <v>-4166.666666666667</v>
      </c>
      <c r="BK1241" s="148">
        <f t="shared" ca="1" si="1564"/>
        <v>-4166.666666666667</v>
      </c>
      <c r="BL1241" s="148">
        <f t="shared" ca="1" si="1564"/>
        <v>-4166.666666666667</v>
      </c>
      <c r="BM1241" s="148">
        <f t="shared" ca="1" si="1564"/>
        <v>-4166.666666666667</v>
      </c>
      <c r="BN1241" s="148">
        <f t="shared" ca="1" si="1564"/>
        <v>-4166.666666666667</v>
      </c>
      <c r="BO1241" s="148">
        <f t="shared" ca="1" si="1564"/>
        <v>-4166.666666666667</v>
      </c>
      <c r="BP1241" s="148">
        <f t="shared" ca="1" si="1564"/>
        <v>-4166.666666666667</v>
      </c>
      <c r="BQ1241" s="148">
        <f t="shared" ca="1" si="1564"/>
        <v>-4166.666666666667</v>
      </c>
      <c r="BR1241" s="148">
        <f t="shared" ca="1" si="1564"/>
        <v>-4166.666666666667</v>
      </c>
      <c r="BS1241" s="148">
        <f t="shared" ca="1" si="1564"/>
        <v>-4166.666666666667</v>
      </c>
      <c r="BT1241" s="148">
        <f t="shared" ca="1" si="1564"/>
        <v>-4166.666666666667</v>
      </c>
      <c r="BU1241" s="148">
        <f t="shared" ca="1" si="1564"/>
        <v>-4166.666666666667</v>
      </c>
      <c r="BV1241" s="148">
        <f t="shared" ca="1" si="1564"/>
        <v>-4166.666666666667</v>
      </c>
      <c r="BW1241" s="148">
        <f t="shared" ca="1" si="1564"/>
        <v>-4166.666666666667</v>
      </c>
      <c r="BX1241" s="148">
        <f t="shared" ca="1" si="1564"/>
        <v>-4166.666666666667</v>
      </c>
      <c r="BY1241" s="148">
        <f t="shared" ca="1" si="1564"/>
        <v>-4166.666666666667</v>
      </c>
      <c r="BZ1241" s="148">
        <f t="shared" ca="1" si="1564"/>
        <v>-4166.666666666667</v>
      </c>
      <c r="CA1241" s="148">
        <f t="shared" ca="1" si="1564"/>
        <v>-4166.666666666667</v>
      </c>
      <c r="CB1241" s="148">
        <f t="shared" ca="1" si="1564"/>
        <v>-4166.666666666667</v>
      </c>
      <c r="CC1241" s="148">
        <f t="shared" ca="1" si="1564"/>
        <v>-4166.666666666667</v>
      </c>
      <c r="CD1241" s="148">
        <f t="shared" ca="1" si="1564"/>
        <v>-4166.666666666667</v>
      </c>
      <c r="CE1241" s="148">
        <f t="shared" ref="CE1241:CL1243" ca="1" si="1565">-CE1240*CE1239</f>
        <v>-4166.666666666667</v>
      </c>
      <c r="CF1241" s="148">
        <f t="shared" ca="1" si="1565"/>
        <v>-4166.666666666667</v>
      </c>
      <c r="CG1241" s="148">
        <f t="shared" ca="1" si="1565"/>
        <v>-4166.666666666667</v>
      </c>
      <c r="CH1241" s="148">
        <f t="shared" ca="1" si="1565"/>
        <v>-4166.666666666667</v>
      </c>
      <c r="CI1241" s="148">
        <f t="shared" ca="1" si="1565"/>
        <v>-4166.666666666667</v>
      </c>
      <c r="CJ1241" s="148">
        <f t="shared" ca="1" si="1565"/>
        <v>-4166.666666666667</v>
      </c>
      <c r="CK1241" s="148">
        <f t="shared" ca="1" si="1565"/>
        <v>-4166.666666666667</v>
      </c>
      <c r="CL1241" s="148">
        <f t="shared" ca="1" si="1565"/>
        <v>-4166.666666666667</v>
      </c>
      <c r="CN1241" s="78"/>
      <c r="CO1241" s="148" t="e">
        <f t="shared" ref="CO1241:DL1241" ca="1" si="1566">-CO45*CO1239</f>
        <v>#N/A</v>
      </c>
      <c r="CP1241" s="148" t="e">
        <f t="shared" ca="1" si="1566"/>
        <v>#N/A</v>
      </c>
      <c r="CQ1241" s="148" t="e">
        <f t="shared" ca="1" si="1566"/>
        <v>#N/A</v>
      </c>
      <c r="CR1241" s="148" t="e">
        <f t="shared" ca="1" si="1566"/>
        <v>#N/A</v>
      </c>
      <c r="CS1241" s="148" t="e">
        <f t="shared" ca="1" si="1566"/>
        <v>#N/A</v>
      </c>
      <c r="CT1241" s="148" t="e">
        <f t="shared" ca="1" si="1566"/>
        <v>#N/A</v>
      </c>
      <c r="CU1241" s="148" t="e">
        <f t="shared" ca="1" si="1566"/>
        <v>#N/A</v>
      </c>
      <c r="CV1241" s="148" t="e">
        <f t="shared" ca="1" si="1566"/>
        <v>#N/A</v>
      </c>
      <c r="CW1241" s="148" t="e">
        <f t="shared" ca="1" si="1566"/>
        <v>#N/A</v>
      </c>
      <c r="CX1241" s="148" t="e">
        <f t="shared" ca="1" si="1566"/>
        <v>#N/A</v>
      </c>
      <c r="CY1241" s="148" t="e">
        <f t="shared" ca="1" si="1566"/>
        <v>#N/A</v>
      </c>
      <c r="CZ1241" s="148" t="e">
        <f t="shared" ca="1" si="1566"/>
        <v>#N/A</v>
      </c>
      <c r="DA1241" s="148" t="e">
        <f t="shared" ca="1" si="1566"/>
        <v>#N/A</v>
      </c>
      <c r="DB1241" s="148" t="e">
        <f t="shared" ca="1" si="1566"/>
        <v>#N/A</v>
      </c>
      <c r="DC1241" s="148" t="e">
        <f t="shared" ca="1" si="1566"/>
        <v>#N/A</v>
      </c>
      <c r="DD1241" s="148" t="e">
        <f t="shared" ca="1" si="1566"/>
        <v>#N/A</v>
      </c>
      <c r="DE1241" s="148" t="e">
        <f t="shared" ca="1" si="1566"/>
        <v>#N/A</v>
      </c>
      <c r="DF1241" s="148" t="e">
        <f t="shared" ca="1" si="1566"/>
        <v>#N/A</v>
      </c>
      <c r="DG1241" s="148" t="e">
        <f t="shared" ca="1" si="1566"/>
        <v>#N/A</v>
      </c>
      <c r="DH1241" s="148" t="e">
        <f t="shared" ca="1" si="1566"/>
        <v>#N/A</v>
      </c>
      <c r="DI1241" s="148" t="e">
        <f t="shared" ca="1" si="1566"/>
        <v>#N/A</v>
      </c>
      <c r="DJ1241" s="148" t="e">
        <f t="shared" ca="1" si="1566"/>
        <v>#N/A</v>
      </c>
      <c r="DK1241" s="148" t="e">
        <f t="shared" ca="1" si="1566"/>
        <v>#N/A</v>
      </c>
      <c r="DL1241" s="148" t="e">
        <f t="shared" ca="1" si="1566"/>
        <v>#N/A</v>
      </c>
    </row>
    <row r="1242" spans="1:116" x14ac:dyDescent="0.4">
      <c r="B1242" t="s">
        <v>244</v>
      </c>
      <c r="D1242" t="s">
        <v>764</v>
      </c>
      <c r="E1242" s="8" t="str">
        <f t="shared" si="1560"/>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764</v>
      </c>
      <c r="E1243" s="8" t="str">
        <f t="shared" si="1560"/>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764</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764</v>
      </c>
      <c r="E1245" s="8" t="str">
        <f t="shared" si="1560"/>
        <v>1245 DCHC-S</v>
      </c>
      <c r="G1245" s="136" t="str">
        <f>G1230</f>
        <v>Primary revenue driver</v>
      </c>
      <c r="K1245" s="53"/>
      <c r="L1245" s="53"/>
      <c r="M1245" s="53"/>
      <c r="N1245" s="53"/>
      <c r="O1245" s="53"/>
      <c r="P1245" s="53"/>
      <c r="R1245" s="24"/>
      <c r="S1245" s="179" t="str">
        <f t="shared" ref="S1245:AX1247" si="1567">S1230</f>
        <v>S$16</v>
      </c>
      <c r="T1245" s="179" t="str">
        <f t="shared" si="1567"/>
        <v>T$16</v>
      </c>
      <c r="U1245" s="179" t="str">
        <f t="shared" si="1567"/>
        <v>U$16</v>
      </c>
      <c r="V1245" s="179" t="str">
        <f t="shared" si="1567"/>
        <v>V$16</v>
      </c>
      <c r="W1245" s="179" t="str">
        <f t="shared" si="1567"/>
        <v>W$16</v>
      </c>
      <c r="X1245" s="179" t="str">
        <f t="shared" si="1567"/>
        <v>X$16</v>
      </c>
      <c r="Y1245" s="179" t="str">
        <f t="shared" si="1567"/>
        <v>Y$16</v>
      </c>
      <c r="Z1245" s="179" t="str">
        <f t="shared" si="1567"/>
        <v>Z$16</v>
      </c>
      <c r="AA1245" s="179" t="str">
        <f t="shared" si="1567"/>
        <v>AA$16</v>
      </c>
      <c r="AB1245" s="179" t="str">
        <f t="shared" si="1567"/>
        <v>AB$16</v>
      </c>
      <c r="AC1245" s="179" t="str">
        <f t="shared" si="1567"/>
        <v>AC$16</v>
      </c>
      <c r="AD1245" s="179" t="str">
        <f t="shared" si="1567"/>
        <v>AD$16</v>
      </c>
      <c r="AE1245" s="179" t="str">
        <f t="shared" si="1567"/>
        <v>AE$16</v>
      </c>
      <c r="AF1245" s="179" t="str">
        <f t="shared" si="1567"/>
        <v>AF$16</v>
      </c>
      <c r="AG1245" s="179" t="str">
        <f t="shared" si="1567"/>
        <v>AG$16</v>
      </c>
      <c r="AH1245" s="179" t="str">
        <f t="shared" si="1567"/>
        <v>AH$16</v>
      </c>
      <c r="AI1245" s="179" t="str">
        <f t="shared" si="1567"/>
        <v>AI$16</v>
      </c>
      <c r="AJ1245" s="179" t="str">
        <f t="shared" si="1567"/>
        <v>AJ$16</v>
      </c>
      <c r="AK1245" s="179" t="str">
        <f t="shared" si="1567"/>
        <v>AK$16</v>
      </c>
      <c r="AL1245" s="179" t="str">
        <f t="shared" si="1567"/>
        <v>AL$16</v>
      </c>
      <c r="AM1245" s="179" t="str">
        <f t="shared" si="1567"/>
        <v>AM$16</v>
      </c>
      <c r="AN1245" s="179" t="str">
        <f t="shared" si="1567"/>
        <v>AN$16</v>
      </c>
      <c r="AO1245" s="179" t="str">
        <f t="shared" si="1567"/>
        <v>AO$16</v>
      </c>
      <c r="AP1245" s="179" t="str">
        <f t="shared" si="1567"/>
        <v>AP$16</v>
      </c>
      <c r="AQ1245" s="179" t="str">
        <f t="shared" si="1567"/>
        <v>AQ$16</v>
      </c>
      <c r="AR1245" s="179" t="str">
        <f t="shared" si="1567"/>
        <v>AR$16</v>
      </c>
      <c r="AS1245" s="179" t="str">
        <f t="shared" si="1567"/>
        <v>AS$16</v>
      </c>
      <c r="AT1245" s="179" t="str">
        <f t="shared" si="1567"/>
        <v>AT$16</v>
      </c>
      <c r="AU1245" s="179" t="str">
        <f t="shared" si="1567"/>
        <v>AU$16</v>
      </c>
      <c r="AV1245" s="179" t="str">
        <f t="shared" si="1567"/>
        <v>AV$16</v>
      </c>
      <c r="AW1245" s="179" t="str">
        <f t="shared" si="1567"/>
        <v>AW$16</v>
      </c>
      <c r="AX1245" s="179" t="str">
        <f t="shared" si="1567"/>
        <v>AX$16</v>
      </c>
      <c r="AY1245" s="179" t="str">
        <f t="shared" ref="AY1245:CD1247" si="1568">AY1230</f>
        <v>AY$16</v>
      </c>
      <c r="AZ1245" s="179" t="str">
        <f t="shared" si="1568"/>
        <v>AZ$16</v>
      </c>
      <c r="BA1245" s="179" t="str">
        <f t="shared" si="1568"/>
        <v>BA$16</v>
      </c>
      <c r="BB1245" s="179" t="str">
        <f t="shared" si="1568"/>
        <v>BB$16</v>
      </c>
      <c r="BC1245" s="179" t="str">
        <f t="shared" si="1568"/>
        <v>BC$16</v>
      </c>
      <c r="BD1245" s="179" t="str">
        <f t="shared" si="1568"/>
        <v>BD$16</v>
      </c>
      <c r="BE1245" s="179" t="str">
        <f t="shared" si="1568"/>
        <v>BE$16</v>
      </c>
      <c r="BF1245" s="179" t="str">
        <f t="shared" si="1568"/>
        <v>BF$16</v>
      </c>
      <c r="BG1245" s="179" t="str">
        <f t="shared" si="1568"/>
        <v>BG$16</v>
      </c>
      <c r="BH1245" s="179" t="str">
        <f t="shared" si="1568"/>
        <v>BH$16</v>
      </c>
      <c r="BI1245" s="179" t="str">
        <f t="shared" si="1568"/>
        <v>BI$16</v>
      </c>
      <c r="BJ1245" s="179" t="str">
        <f t="shared" si="1568"/>
        <v>BJ$16</v>
      </c>
      <c r="BK1245" s="179" t="str">
        <f t="shared" si="1568"/>
        <v>BK$16</v>
      </c>
      <c r="BL1245" s="179" t="str">
        <f t="shared" si="1568"/>
        <v>BL$16</v>
      </c>
      <c r="BM1245" s="179" t="str">
        <f t="shared" si="1568"/>
        <v>BM$16</v>
      </c>
      <c r="BN1245" s="179" t="str">
        <f t="shared" si="1568"/>
        <v>BN$16</v>
      </c>
      <c r="BO1245" s="179" t="str">
        <f t="shared" si="1568"/>
        <v>BO$16</v>
      </c>
      <c r="BP1245" s="179" t="str">
        <f t="shared" si="1568"/>
        <v>BP$16</v>
      </c>
      <c r="BQ1245" s="179" t="str">
        <f t="shared" si="1568"/>
        <v>BQ$16</v>
      </c>
      <c r="BR1245" s="179" t="str">
        <f t="shared" si="1568"/>
        <v>BR$16</v>
      </c>
      <c r="BS1245" s="179" t="str">
        <f t="shared" si="1568"/>
        <v>BS$16</v>
      </c>
      <c r="BT1245" s="179" t="str">
        <f t="shared" si="1568"/>
        <v>BT$16</v>
      </c>
      <c r="BU1245" s="179" t="str">
        <f t="shared" si="1568"/>
        <v>BU$16</v>
      </c>
      <c r="BV1245" s="179" t="str">
        <f t="shared" si="1568"/>
        <v>BV$16</v>
      </c>
      <c r="BW1245" s="179" t="str">
        <f t="shared" si="1568"/>
        <v>BW$16</v>
      </c>
      <c r="BX1245" s="179" t="str">
        <f t="shared" si="1568"/>
        <v>BX$16</v>
      </c>
      <c r="BY1245" s="179" t="str">
        <f t="shared" si="1568"/>
        <v>BY$16</v>
      </c>
      <c r="BZ1245" s="179" t="str">
        <f t="shared" si="1568"/>
        <v>BZ$16</v>
      </c>
      <c r="CA1245" s="179" t="str">
        <f t="shared" si="1568"/>
        <v>CA$16</v>
      </c>
      <c r="CB1245" s="179" t="str">
        <f t="shared" si="1568"/>
        <v>CB$16</v>
      </c>
      <c r="CC1245" s="179" t="str">
        <f t="shared" si="1568"/>
        <v>CC$16</v>
      </c>
      <c r="CD1245" s="179" t="str">
        <f t="shared" si="1568"/>
        <v>CD$16</v>
      </c>
      <c r="CE1245" s="179" t="str">
        <f t="shared" ref="CE1245:CL1247" si="1569">CE1230</f>
        <v>CE$16</v>
      </c>
      <c r="CF1245" s="179" t="str">
        <f t="shared" si="1569"/>
        <v>CF$16</v>
      </c>
      <c r="CG1245" s="179" t="str">
        <f t="shared" si="1569"/>
        <v>CG$16</v>
      </c>
      <c r="CH1245" s="179" t="str">
        <f t="shared" si="1569"/>
        <v>CH$16</v>
      </c>
      <c r="CI1245" s="179" t="str">
        <f t="shared" si="1569"/>
        <v>CI$16</v>
      </c>
      <c r="CJ1245" s="179" t="str">
        <f t="shared" si="1569"/>
        <v>CJ$16</v>
      </c>
      <c r="CK1245" s="179" t="str">
        <f t="shared" si="1569"/>
        <v>CK$16</v>
      </c>
      <c r="CL1245" s="179" t="str">
        <f t="shared" si="1569"/>
        <v>CL$16</v>
      </c>
      <c r="CO1245" s="179" t="str">
        <f t="shared" ref="CO1245:DL1247" si="1570">CO1230</f>
        <v>CO$16</v>
      </c>
      <c r="CP1245" s="179" t="str">
        <f t="shared" si="1570"/>
        <v>CP$16</v>
      </c>
      <c r="CQ1245" s="179" t="str">
        <f t="shared" si="1570"/>
        <v>CQ$16</v>
      </c>
      <c r="CR1245" s="179" t="str">
        <f t="shared" si="1570"/>
        <v>CR$16</v>
      </c>
      <c r="CS1245" s="179" t="str">
        <f t="shared" si="1570"/>
        <v>CS$16</v>
      </c>
      <c r="CT1245" s="179" t="str">
        <f t="shared" si="1570"/>
        <v>CT$16</v>
      </c>
      <c r="CU1245" s="179" t="str">
        <f t="shared" si="1570"/>
        <v>CU$16</v>
      </c>
      <c r="CV1245" s="179" t="str">
        <f t="shared" si="1570"/>
        <v>CV$16</v>
      </c>
      <c r="CW1245" s="179" t="str">
        <f t="shared" si="1570"/>
        <v>CW$16</v>
      </c>
      <c r="CX1245" s="179" t="str">
        <f t="shared" si="1570"/>
        <v>CX$16</v>
      </c>
      <c r="CY1245" s="179" t="str">
        <f t="shared" si="1570"/>
        <v>CY$16</v>
      </c>
      <c r="CZ1245" s="179" t="str">
        <f t="shared" si="1570"/>
        <v>CZ$16</v>
      </c>
      <c r="DA1245" s="179" t="str">
        <f t="shared" si="1570"/>
        <v>DA$16</v>
      </c>
      <c r="DB1245" s="179" t="str">
        <f t="shared" si="1570"/>
        <v>DB$16</v>
      </c>
      <c r="DC1245" s="179" t="str">
        <f t="shared" si="1570"/>
        <v>DC$16</v>
      </c>
      <c r="DD1245" s="179" t="str">
        <f t="shared" si="1570"/>
        <v>DD$16</v>
      </c>
      <c r="DE1245" s="179" t="str">
        <f t="shared" si="1570"/>
        <v>DE$16</v>
      </c>
      <c r="DF1245" s="179" t="str">
        <f t="shared" si="1570"/>
        <v>DF$16</v>
      </c>
      <c r="DG1245" s="179" t="str">
        <f t="shared" si="1570"/>
        <v>DG$16</v>
      </c>
      <c r="DH1245" s="179" t="str">
        <f t="shared" si="1570"/>
        <v>DH$16</v>
      </c>
      <c r="DI1245" s="179" t="str">
        <f t="shared" si="1570"/>
        <v>DI$16</v>
      </c>
      <c r="DJ1245" s="179" t="str">
        <f t="shared" si="1570"/>
        <v>DJ$16</v>
      </c>
      <c r="DK1245" s="179" t="str">
        <f t="shared" si="1570"/>
        <v>DK$16</v>
      </c>
      <c r="DL1245" s="179" t="str">
        <f t="shared" si="1570"/>
        <v>DL$16</v>
      </c>
    </row>
    <row r="1246" spans="1:116" x14ac:dyDescent="0.4">
      <c r="B1246" t="s">
        <v>332</v>
      </c>
      <c r="D1246" t="s">
        <v>764</v>
      </c>
      <c r="E1246" s="8" t="str">
        <f t="shared" si="1560"/>
        <v>1246 DCHC-S</v>
      </c>
      <c r="G1246" s="136" t="str">
        <f>G1231</f>
        <v>Primary volume driver</v>
      </c>
      <c r="H1246" s="12"/>
      <c r="I1246" s="60"/>
      <c r="J1246" s="60"/>
      <c r="K1246" s="15"/>
      <c r="L1246" s="15"/>
      <c r="M1246" s="15"/>
      <c r="N1246" s="15"/>
      <c r="O1246" s="15"/>
      <c r="P1246" s="15"/>
      <c r="R1246" s="15"/>
      <c r="S1246" s="179" t="str">
        <f t="shared" ref="S1246:AX1248" si="1571">S1231</f>
        <v>S$17</v>
      </c>
      <c r="T1246" s="179" t="str">
        <f t="shared" si="1571"/>
        <v>T$17</v>
      </c>
      <c r="U1246" s="179" t="str">
        <f t="shared" si="1571"/>
        <v>U$17</v>
      </c>
      <c r="V1246" s="179" t="str">
        <f t="shared" si="1571"/>
        <v>V$17</v>
      </c>
      <c r="W1246" s="179" t="str">
        <f t="shared" si="1571"/>
        <v>W$17</v>
      </c>
      <c r="X1246" s="179" t="str">
        <f t="shared" si="1571"/>
        <v>X$17</v>
      </c>
      <c r="Y1246" s="179" t="str">
        <f t="shared" si="1571"/>
        <v>Y$17</v>
      </c>
      <c r="Z1246" s="179" t="str">
        <f t="shared" si="1571"/>
        <v>Z$17</v>
      </c>
      <c r="AA1246" s="179" t="str">
        <f t="shared" si="1571"/>
        <v>AA$17</v>
      </c>
      <c r="AB1246" s="179" t="str">
        <f t="shared" si="1571"/>
        <v>AB$17</v>
      </c>
      <c r="AC1246" s="179" t="str">
        <f t="shared" si="1571"/>
        <v>AC$17</v>
      </c>
      <c r="AD1246" s="179" t="str">
        <f t="shared" si="1571"/>
        <v>AD$17</v>
      </c>
      <c r="AE1246" s="179" t="str">
        <f t="shared" si="1571"/>
        <v>AE$17</v>
      </c>
      <c r="AF1246" s="179" t="str">
        <f t="shared" si="1571"/>
        <v>AF$17</v>
      </c>
      <c r="AG1246" s="179" t="str">
        <f t="shared" si="1571"/>
        <v>AG$17</v>
      </c>
      <c r="AH1246" s="179" t="str">
        <f t="shared" si="1571"/>
        <v>AH$17</v>
      </c>
      <c r="AI1246" s="179" t="str">
        <f t="shared" si="1571"/>
        <v>AI$17</v>
      </c>
      <c r="AJ1246" s="179" t="str">
        <f t="shared" si="1571"/>
        <v>AJ$17</v>
      </c>
      <c r="AK1246" s="179" t="str">
        <f t="shared" si="1571"/>
        <v>AK$17</v>
      </c>
      <c r="AL1246" s="179" t="str">
        <f t="shared" si="1571"/>
        <v>AL$17</v>
      </c>
      <c r="AM1246" s="179" t="str">
        <f t="shared" si="1571"/>
        <v>AM$17</v>
      </c>
      <c r="AN1246" s="179" t="str">
        <f t="shared" si="1571"/>
        <v>AN$17</v>
      </c>
      <c r="AO1246" s="179" t="str">
        <f t="shared" si="1571"/>
        <v>AO$17</v>
      </c>
      <c r="AP1246" s="179" t="str">
        <f t="shared" si="1571"/>
        <v>AP$17</v>
      </c>
      <c r="AQ1246" s="179" t="str">
        <f t="shared" si="1571"/>
        <v>AQ$17</v>
      </c>
      <c r="AR1246" s="179" t="str">
        <f t="shared" si="1571"/>
        <v>AR$17</v>
      </c>
      <c r="AS1246" s="179" t="str">
        <f t="shared" si="1571"/>
        <v>AS$17</v>
      </c>
      <c r="AT1246" s="179" t="str">
        <f t="shared" si="1571"/>
        <v>AT$17</v>
      </c>
      <c r="AU1246" s="179" t="str">
        <f t="shared" si="1571"/>
        <v>AU$17</v>
      </c>
      <c r="AV1246" s="179" t="str">
        <f t="shared" si="1571"/>
        <v>AV$17</v>
      </c>
      <c r="AW1246" s="179" t="str">
        <f t="shared" si="1571"/>
        <v>AW$17</v>
      </c>
      <c r="AX1246" s="179" t="str">
        <f t="shared" si="1571"/>
        <v>AX$17</v>
      </c>
      <c r="AY1246" s="179" t="str">
        <f t="shared" ref="AY1246:CD1248" si="1572">AY1231</f>
        <v>AY$17</v>
      </c>
      <c r="AZ1246" s="179" t="str">
        <f t="shared" si="1572"/>
        <v>AZ$17</v>
      </c>
      <c r="BA1246" s="179" t="str">
        <f t="shared" si="1572"/>
        <v>BA$17</v>
      </c>
      <c r="BB1246" s="179" t="str">
        <f t="shared" si="1572"/>
        <v>BB$17</v>
      </c>
      <c r="BC1246" s="179" t="str">
        <f t="shared" si="1572"/>
        <v>BC$17</v>
      </c>
      <c r="BD1246" s="179" t="str">
        <f t="shared" si="1572"/>
        <v>BD$17</v>
      </c>
      <c r="BE1246" s="179" t="str">
        <f t="shared" si="1572"/>
        <v>BE$17</v>
      </c>
      <c r="BF1246" s="179" t="str">
        <f t="shared" si="1572"/>
        <v>BF$17</v>
      </c>
      <c r="BG1246" s="179" t="str">
        <f t="shared" si="1572"/>
        <v>BG$17</v>
      </c>
      <c r="BH1246" s="179" t="str">
        <f t="shared" si="1572"/>
        <v>BH$17</v>
      </c>
      <c r="BI1246" s="179" t="str">
        <f t="shared" si="1572"/>
        <v>BI$17</v>
      </c>
      <c r="BJ1246" s="179" t="str">
        <f t="shared" si="1572"/>
        <v>BJ$17</v>
      </c>
      <c r="BK1246" s="179" t="str">
        <f t="shared" si="1572"/>
        <v>BK$17</v>
      </c>
      <c r="BL1246" s="179" t="str">
        <f t="shared" si="1572"/>
        <v>BL$17</v>
      </c>
      <c r="BM1246" s="179" t="str">
        <f t="shared" si="1572"/>
        <v>BM$17</v>
      </c>
      <c r="BN1246" s="179" t="str">
        <f t="shared" si="1572"/>
        <v>BN$17</v>
      </c>
      <c r="BO1246" s="179" t="str">
        <f t="shared" si="1572"/>
        <v>BO$17</v>
      </c>
      <c r="BP1246" s="179" t="str">
        <f t="shared" si="1572"/>
        <v>BP$17</v>
      </c>
      <c r="BQ1246" s="179" t="str">
        <f t="shared" si="1572"/>
        <v>BQ$17</v>
      </c>
      <c r="BR1246" s="179" t="str">
        <f t="shared" si="1572"/>
        <v>BR$17</v>
      </c>
      <c r="BS1246" s="179" t="str">
        <f t="shared" si="1572"/>
        <v>BS$17</v>
      </c>
      <c r="BT1246" s="179" t="str">
        <f t="shared" si="1572"/>
        <v>BT$17</v>
      </c>
      <c r="BU1246" s="179" t="str">
        <f t="shared" si="1572"/>
        <v>BU$17</v>
      </c>
      <c r="BV1246" s="179" t="str">
        <f t="shared" si="1572"/>
        <v>BV$17</v>
      </c>
      <c r="BW1246" s="179" t="str">
        <f t="shared" si="1572"/>
        <v>BW$17</v>
      </c>
      <c r="BX1246" s="179" t="str">
        <f t="shared" si="1572"/>
        <v>BX$17</v>
      </c>
      <c r="BY1246" s="179" t="str">
        <f t="shared" si="1572"/>
        <v>BY$17</v>
      </c>
      <c r="BZ1246" s="179" t="str">
        <f t="shared" si="1572"/>
        <v>BZ$17</v>
      </c>
      <c r="CA1246" s="179" t="str">
        <f t="shared" si="1572"/>
        <v>CA$17</v>
      </c>
      <c r="CB1246" s="179" t="str">
        <f t="shared" si="1572"/>
        <v>CB$17</v>
      </c>
      <c r="CC1246" s="179" t="str">
        <f t="shared" si="1572"/>
        <v>CC$17</v>
      </c>
      <c r="CD1246" s="179" t="str">
        <f t="shared" si="1572"/>
        <v>CD$17</v>
      </c>
      <c r="CE1246" s="179" t="str">
        <f t="shared" ref="CE1246:CL1248" si="1573">CE1231</f>
        <v>CE$17</v>
      </c>
      <c r="CF1246" s="179" t="str">
        <f t="shared" si="1573"/>
        <v>CF$17</v>
      </c>
      <c r="CG1246" s="179" t="str">
        <f t="shared" si="1573"/>
        <v>CG$17</v>
      </c>
      <c r="CH1246" s="179" t="str">
        <f t="shared" si="1573"/>
        <v>CH$17</v>
      </c>
      <c r="CI1246" s="179" t="str">
        <f t="shared" si="1573"/>
        <v>CI$17</v>
      </c>
      <c r="CJ1246" s="179" t="str">
        <f t="shared" si="1573"/>
        <v>CJ$17</v>
      </c>
      <c r="CK1246" s="179" t="str">
        <f t="shared" si="1573"/>
        <v>CK$17</v>
      </c>
      <c r="CL1246" s="179" t="str">
        <f t="shared" si="1573"/>
        <v>CL$17</v>
      </c>
      <c r="CN1246" s="60"/>
      <c r="CO1246" s="179" t="str">
        <f t="shared" ref="CO1246:DL1248" si="1574">CO1231</f>
        <v>CO$17</v>
      </c>
      <c r="CP1246" s="179" t="str">
        <f t="shared" si="1574"/>
        <v>CP$17</v>
      </c>
      <c r="CQ1246" s="179" t="str">
        <f t="shared" si="1574"/>
        <v>CQ$17</v>
      </c>
      <c r="CR1246" s="179" t="str">
        <f t="shared" si="1574"/>
        <v>CR$17</v>
      </c>
      <c r="CS1246" s="179" t="str">
        <f t="shared" si="1574"/>
        <v>CS$17</v>
      </c>
      <c r="CT1246" s="179" t="str">
        <f t="shared" si="1574"/>
        <v>CT$17</v>
      </c>
      <c r="CU1246" s="179" t="str">
        <f t="shared" si="1574"/>
        <v>CU$17</v>
      </c>
      <c r="CV1246" s="179" t="str">
        <f t="shared" si="1574"/>
        <v>CV$17</v>
      </c>
      <c r="CW1246" s="179" t="str">
        <f t="shared" si="1574"/>
        <v>CW$17</v>
      </c>
      <c r="CX1246" s="179" t="str">
        <f t="shared" si="1574"/>
        <v>CX$17</v>
      </c>
      <c r="CY1246" s="179" t="str">
        <f t="shared" si="1574"/>
        <v>CY$17</v>
      </c>
      <c r="CZ1246" s="179" t="str">
        <f t="shared" si="1574"/>
        <v>CZ$17</v>
      </c>
      <c r="DA1246" s="179" t="str">
        <f t="shared" si="1574"/>
        <v>DA$17</v>
      </c>
      <c r="DB1246" s="179" t="str">
        <f t="shared" si="1574"/>
        <v>DB$17</v>
      </c>
      <c r="DC1246" s="179" t="str">
        <f t="shared" si="1574"/>
        <v>DC$17</v>
      </c>
      <c r="DD1246" s="179" t="str">
        <f t="shared" si="1574"/>
        <v>DD$17</v>
      </c>
      <c r="DE1246" s="179" t="str">
        <f t="shared" si="1574"/>
        <v>DE$17</v>
      </c>
      <c r="DF1246" s="179" t="str">
        <f t="shared" si="1574"/>
        <v>DF$17</v>
      </c>
      <c r="DG1246" s="179" t="str">
        <f t="shared" si="1574"/>
        <v>DG$17</v>
      </c>
      <c r="DH1246" s="179" t="str">
        <f t="shared" si="1574"/>
        <v>DH$17</v>
      </c>
      <c r="DI1246" s="179" t="str">
        <f t="shared" si="1574"/>
        <v>DI$17</v>
      </c>
      <c r="DJ1246" s="179" t="str">
        <f t="shared" si="1574"/>
        <v>DJ$17</v>
      </c>
      <c r="DK1246" s="179" t="str">
        <f t="shared" si="1574"/>
        <v>DK$17</v>
      </c>
      <c r="DL1246" s="179" t="str">
        <f t="shared" si="1574"/>
        <v>DL$17</v>
      </c>
    </row>
    <row r="1247" spans="1:116" x14ac:dyDescent="0.4">
      <c r="B1247" t="s">
        <v>332</v>
      </c>
      <c r="D1247" t="s">
        <v>764</v>
      </c>
      <c r="E1247" s="8" t="str">
        <f t="shared" si="1560"/>
        <v>1247 DCHC-S</v>
      </c>
      <c r="G1247" s="191" t="str">
        <f>G1236</f>
        <v>Headcount - revenue driven:</v>
      </c>
      <c r="H1247" s="12"/>
      <c r="I1247" s="60"/>
      <c r="J1247" s="60"/>
      <c r="K1247" s="15"/>
      <c r="L1247" s="15"/>
      <c r="M1247" s="15"/>
      <c r="N1247" s="15"/>
      <c r="O1247" s="15"/>
      <c r="P1247" s="15"/>
      <c r="R1247" s="15"/>
      <c r="S1247" s="179">
        <f t="shared" ref="S1247:AX1249" si="1575">S1232</f>
        <v>0</v>
      </c>
      <c r="T1247" s="179">
        <f t="shared" si="1575"/>
        <v>0</v>
      </c>
      <c r="U1247" s="179">
        <f t="shared" si="1575"/>
        <v>0</v>
      </c>
      <c r="V1247" s="179">
        <f t="shared" si="1575"/>
        <v>0</v>
      </c>
      <c r="W1247" s="179">
        <f t="shared" si="1575"/>
        <v>0</v>
      </c>
      <c r="X1247" s="179">
        <f t="shared" si="1575"/>
        <v>0</v>
      </c>
      <c r="Y1247" s="179">
        <f t="shared" si="1575"/>
        <v>0</v>
      </c>
      <c r="Z1247" s="179">
        <f t="shared" si="1575"/>
        <v>0</v>
      </c>
      <c r="AA1247" s="179">
        <f t="shared" si="1575"/>
        <v>0</v>
      </c>
      <c r="AB1247" s="179">
        <f t="shared" si="1575"/>
        <v>0</v>
      </c>
      <c r="AC1247" s="179">
        <f t="shared" si="1575"/>
        <v>0</v>
      </c>
      <c r="AD1247" s="179">
        <f t="shared" si="1575"/>
        <v>0</v>
      </c>
      <c r="AE1247" s="179">
        <f t="shared" si="1575"/>
        <v>0</v>
      </c>
      <c r="AF1247" s="179">
        <f t="shared" si="1575"/>
        <v>0</v>
      </c>
      <c r="AG1247" s="179">
        <f t="shared" si="1575"/>
        <v>0</v>
      </c>
      <c r="AH1247" s="179">
        <f t="shared" si="1575"/>
        <v>0</v>
      </c>
      <c r="AI1247" s="179">
        <f t="shared" si="1575"/>
        <v>0</v>
      </c>
      <c r="AJ1247" s="179">
        <f t="shared" si="1575"/>
        <v>0</v>
      </c>
      <c r="AK1247" s="179">
        <f t="shared" si="1575"/>
        <v>0</v>
      </c>
      <c r="AL1247" s="179">
        <f t="shared" si="1575"/>
        <v>0</v>
      </c>
      <c r="AM1247" s="179">
        <f t="shared" si="1575"/>
        <v>0</v>
      </c>
      <c r="AN1247" s="179">
        <f t="shared" si="1575"/>
        <v>0</v>
      </c>
      <c r="AO1247" s="179">
        <f t="shared" si="1575"/>
        <v>0</v>
      </c>
      <c r="AP1247" s="179">
        <f t="shared" si="1575"/>
        <v>0</v>
      </c>
      <c r="AQ1247" s="179">
        <f t="shared" si="1575"/>
        <v>0</v>
      </c>
      <c r="AR1247" s="179">
        <f t="shared" si="1575"/>
        <v>0</v>
      </c>
      <c r="AS1247" s="179">
        <f t="shared" si="1575"/>
        <v>0</v>
      </c>
      <c r="AT1247" s="179">
        <f t="shared" si="1575"/>
        <v>0</v>
      </c>
      <c r="AU1247" s="179">
        <f t="shared" si="1575"/>
        <v>0</v>
      </c>
      <c r="AV1247" s="179">
        <f t="shared" si="1575"/>
        <v>0</v>
      </c>
      <c r="AW1247" s="179">
        <f t="shared" si="1575"/>
        <v>0</v>
      </c>
      <c r="AX1247" s="179">
        <f t="shared" si="1575"/>
        <v>0</v>
      </c>
      <c r="AY1247" s="179">
        <f t="shared" ref="AY1247:CD1249" si="1576">AY1232</f>
        <v>0</v>
      </c>
      <c r="AZ1247" s="179">
        <f t="shared" si="1576"/>
        <v>0</v>
      </c>
      <c r="BA1247" s="179">
        <f t="shared" si="1576"/>
        <v>0</v>
      </c>
      <c r="BB1247" s="179">
        <f t="shared" si="1576"/>
        <v>0</v>
      </c>
      <c r="BC1247" s="179">
        <f t="shared" si="1576"/>
        <v>0</v>
      </c>
      <c r="BD1247" s="179">
        <f t="shared" si="1576"/>
        <v>0</v>
      </c>
      <c r="BE1247" s="179">
        <f t="shared" si="1576"/>
        <v>0</v>
      </c>
      <c r="BF1247" s="179">
        <f t="shared" si="1576"/>
        <v>0</v>
      </c>
      <c r="BG1247" s="179">
        <f t="shared" si="1576"/>
        <v>0</v>
      </c>
      <c r="BH1247" s="179">
        <f t="shared" si="1576"/>
        <v>0</v>
      </c>
      <c r="BI1247" s="179">
        <f t="shared" si="1576"/>
        <v>0</v>
      </c>
      <c r="BJ1247" s="179">
        <f t="shared" si="1576"/>
        <v>0</v>
      </c>
      <c r="BK1247" s="179">
        <f t="shared" si="1576"/>
        <v>0</v>
      </c>
      <c r="BL1247" s="179">
        <f t="shared" si="1576"/>
        <v>0</v>
      </c>
      <c r="BM1247" s="179">
        <f t="shared" si="1576"/>
        <v>0</v>
      </c>
      <c r="BN1247" s="179">
        <f t="shared" si="1576"/>
        <v>0</v>
      </c>
      <c r="BO1247" s="179">
        <f t="shared" si="1576"/>
        <v>0</v>
      </c>
      <c r="BP1247" s="179">
        <f t="shared" si="1576"/>
        <v>0</v>
      </c>
      <c r="BQ1247" s="179">
        <f t="shared" si="1576"/>
        <v>0</v>
      </c>
      <c r="BR1247" s="179">
        <f t="shared" si="1576"/>
        <v>0</v>
      </c>
      <c r="BS1247" s="179">
        <f t="shared" si="1576"/>
        <v>0</v>
      </c>
      <c r="BT1247" s="179">
        <f t="shared" si="1576"/>
        <v>0</v>
      </c>
      <c r="BU1247" s="179">
        <f t="shared" si="1576"/>
        <v>0</v>
      </c>
      <c r="BV1247" s="179">
        <f t="shared" si="1576"/>
        <v>0</v>
      </c>
      <c r="BW1247" s="179">
        <f t="shared" si="1576"/>
        <v>0</v>
      </c>
      <c r="BX1247" s="179">
        <f t="shared" si="1576"/>
        <v>0</v>
      </c>
      <c r="BY1247" s="179">
        <f t="shared" si="1576"/>
        <v>0</v>
      </c>
      <c r="BZ1247" s="179">
        <f t="shared" si="1576"/>
        <v>0</v>
      </c>
      <c r="CA1247" s="179">
        <f t="shared" si="1576"/>
        <v>0</v>
      </c>
      <c r="CB1247" s="179">
        <f t="shared" si="1576"/>
        <v>0</v>
      </c>
      <c r="CC1247" s="179">
        <f t="shared" si="1576"/>
        <v>0</v>
      </c>
      <c r="CD1247" s="179">
        <f t="shared" si="1576"/>
        <v>0</v>
      </c>
      <c r="CE1247" s="179">
        <f t="shared" ref="CE1247:CL1249" si="1577">CE1232</f>
        <v>0</v>
      </c>
      <c r="CF1247" s="179">
        <f t="shared" si="1577"/>
        <v>0</v>
      </c>
      <c r="CG1247" s="179">
        <f t="shared" si="1577"/>
        <v>0</v>
      </c>
      <c r="CH1247" s="179">
        <f t="shared" si="1577"/>
        <v>0</v>
      </c>
      <c r="CI1247" s="179">
        <f t="shared" si="1577"/>
        <v>0</v>
      </c>
      <c r="CJ1247" s="179">
        <f t="shared" si="1577"/>
        <v>0</v>
      </c>
      <c r="CK1247" s="179">
        <f t="shared" si="1577"/>
        <v>0</v>
      </c>
      <c r="CL1247" s="179">
        <f t="shared" si="1577"/>
        <v>0</v>
      </c>
      <c r="CN1247" s="60"/>
      <c r="CO1247" s="179">
        <f t="shared" ref="CO1247:DL1249" si="1578">CO1232</f>
        <v>0</v>
      </c>
      <c r="CP1247" s="179">
        <f t="shared" si="1578"/>
        <v>0</v>
      </c>
      <c r="CQ1247" s="179">
        <f t="shared" si="1578"/>
        <v>0</v>
      </c>
      <c r="CR1247" s="179">
        <f t="shared" si="1578"/>
        <v>0</v>
      </c>
      <c r="CS1247" s="179">
        <f t="shared" si="1578"/>
        <v>0</v>
      </c>
      <c r="CT1247" s="179">
        <f t="shared" si="1578"/>
        <v>0</v>
      </c>
      <c r="CU1247" s="179">
        <f t="shared" si="1578"/>
        <v>0</v>
      </c>
      <c r="CV1247" s="179">
        <f t="shared" si="1578"/>
        <v>0</v>
      </c>
      <c r="CW1247" s="179">
        <f t="shared" si="1578"/>
        <v>0</v>
      </c>
      <c r="CX1247" s="179">
        <f t="shared" si="1578"/>
        <v>0</v>
      </c>
      <c r="CY1247" s="179">
        <f t="shared" si="1578"/>
        <v>0</v>
      </c>
      <c r="CZ1247" s="179">
        <f t="shared" si="1578"/>
        <v>0</v>
      </c>
      <c r="DA1247" s="179">
        <f t="shared" si="1578"/>
        <v>0</v>
      </c>
      <c r="DB1247" s="179">
        <f t="shared" si="1578"/>
        <v>0</v>
      </c>
      <c r="DC1247" s="179">
        <f t="shared" si="1578"/>
        <v>0</v>
      </c>
      <c r="DD1247" s="179">
        <f t="shared" si="1578"/>
        <v>0</v>
      </c>
      <c r="DE1247" s="179">
        <f t="shared" si="1578"/>
        <v>0</v>
      </c>
      <c r="DF1247" s="179">
        <f t="shared" si="1578"/>
        <v>0</v>
      </c>
      <c r="DG1247" s="179">
        <f t="shared" si="1578"/>
        <v>0</v>
      </c>
      <c r="DH1247" s="179">
        <f t="shared" si="1578"/>
        <v>0</v>
      </c>
      <c r="DI1247" s="179">
        <f t="shared" si="1578"/>
        <v>0</v>
      </c>
      <c r="DJ1247" s="179">
        <f t="shared" si="1578"/>
        <v>0</v>
      </c>
      <c r="DK1247" s="179">
        <f t="shared" si="1578"/>
        <v>0</v>
      </c>
      <c r="DL1247" s="179">
        <f t="shared" si="1578"/>
        <v>0</v>
      </c>
    </row>
    <row r="1248" spans="1:116" x14ac:dyDescent="0.4">
      <c r="B1248" t="s">
        <v>332</v>
      </c>
      <c r="D1248" t="s">
        <v>764</v>
      </c>
      <c r="E1248" s="8" t="str">
        <f t="shared" ref="E1248:E1250" si="1579">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764</v>
      </c>
      <c r="E1249" s="8" t="str">
        <f t="shared" si="1560"/>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51" si="1580">T1234</f>
        <v>T$18</v>
      </c>
      <c r="U1249" s="212" t="str">
        <f t="shared" si="1580"/>
        <v>U$18</v>
      </c>
      <c r="V1249" s="212" t="str">
        <f t="shared" si="1580"/>
        <v>V$18</v>
      </c>
      <c r="W1249" s="212" t="str">
        <f t="shared" si="1580"/>
        <v>W$18</v>
      </c>
      <c r="X1249" s="212" t="str">
        <f t="shared" si="1580"/>
        <v>X$18</v>
      </c>
      <c r="Y1249" s="212" t="str">
        <f t="shared" si="1580"/>
        <v>Y$18</v>
      </c>
      <c r="Z1249" s="212" t="str">
        <f t="shared" si="1580"/>
        <v>Z$18</v>
      </c>
      <c r="AA1249" s="212" t="str">
        <f t="shared" si="1580"/>
        <v>AA$18</v>
      </c>
      <c r="AB1249" s="212" t="str">
        <f t="shared" si="1580"/>
        <v>AB$18</v>
      </c>
      <c r="AC1249" s="212" t="str">
        <f t="shared" si="1580"/>
        <v>AC$18</v>
      </c>
      <c r="AD1249" s="212" t="str">
        <f t="shared" si="1580"/>
        <v>AD$18</v>
      </c>
      <c r="AE1249" s="212" t="str">
        <f t="shared" si="1580"/>
        <v>AE$18</v>
      </c>
      <c r="AF1249" s="212" t="str">
        <f t="shared" si="1580"/>
        <v>AF$18</v>
      </c>
      <c r="AG1249" s="212" t="str">
        <f t="shared" si="1580"/>
        <v>AG$18</v>
      </c>
      <c r="AH1249" s="212" t="str">
        <f t="shared" si="1580"/>
        <v>AH$18</v>
      </c>
      <c r="AI1249" s="212" t="str">
        <f t="shared" si="1580"/>
        <v>AI$18</v>
      </c>
      <c r="AJ1249" s="212" t="str">
        <f t="shared" si="1580"/>
        <v>AJ$18</v>
      </c>
      <c r="AK1249" s="212" t="str">
        <f t="shared" si="1580"/>
        <v>AK$18</v>
      </c>
      <c r="AL1249" s="212" t="str">
        <f t="shared" si="1580"/>
        <v>AL$18</v>
      </c>
      <c r="AM1249" s="212" t="str">
        <f t="shared" si="1580"/>
        <v>AM$18</v>
      </c>
      <c r="AN1249" s="212" t="str">
        <f t="shared" si="1580"/>
        <v>AN$18</v>
      </c>
      <c r="AO1249" s="212" t="str">
        <f t="shared" si="1580"/>
        <v>AO$18</v>
      </c>
      <c r="AP1249" s="212" t="str">
        <f t="shared" si="1580"/>
        <v>AP$18</v>
      </c>
      <c r="AQ1249" s="212" t="str">
        <f t="shared" si="1580"/>
        <v>AQ$18</v>
      </c>
      <c r="AR1249" s="212" t="str">
        <f t="shared" si="1580"/>
        <v>AR$18</v>
      </c>
      <c r="AS1249" s="212" t="str">
        <f t="shared" si="1580"/>
        <v>AS$18</v>
      </c>
      <c r="AT1249" s="212" t="str">
        <f t="shared" si="1580"/>
        <v>AT$18</v>
      </c>
      <c r="AU1249" s="212" t="str">
        <f t="shared" si="1580"/>
        <v>AU$18</v>
      </c>
      <c r="AV1249" s="212" t="str">
        <f t="shared" si="1580"/>
        <v>AV$18</v>
      </c>
      <c r="AW1249" s="212" t="str">
        <f t="shared" si="1580"/>
        <v>AW$18</v>
      </c>
      <c r="AX1249" s="212" t="str">
        <f t="shared" si="1580"/>
        <v>AX$18</v>
      </c>
      <c r="AY1249" s="212" t="str">
        <f t="shared" si="1580"/>
        <v>AY$18</v>
      </c>
      <c r="AZ1249" s="212" t="str">
        <f t="shared" ref="AZ1249:CE1251" si="1581">AZ1234</f>
        <v>AZ$18</v>
      </c>
      <c r="BA1249" s="212" t="str">
        <f t="shared" si="1581"/>
        <v>BA$18</v>
      </c>
      <c r="BB1249" s="212" t="str">
        <f t="shared" si="1581"/>
        <v>BB$18</v>
      </c>
      <c r="BC1249" s="212" t="str">
        <f t="shared" si="1581"/>
        <v>BC$18</v>
      </c>
      <c r="BD1249" s="212" t="str">
        <f t="shared" si="1581"/>
        <v>BD$18</v>
      </c>
      <c r="BE1249" s="212" t="str">
        <f t="shared" si="1581"/>
        <v>BE$18</v>
      </c>
      <c r="BF1249" s="212" t="str">
        <f t="shared" si="1581"/>
        <v>BF$18</v>
      </c>
      <c r="BG1249" s="212" t="str">
        <f t="shared" si="1581"/>
        <v>BG$18</v>
      </c>
      <c r="BH1249" s="212" t="str">
        <f t="shared" si="1581"/>
        <v>BH$18</v>
      </c>
      <c r="BI1249" s="212" t="str">
        <f t="shared" si="1581"/>
        <v>BI$18</v>
      </c>
      <c r="BJ1249" s="212" t="str">
        <f t="shared" si="1581"/>
        <v>BJ$18</v>
      </c>
      <c r="BK1249" s="212" t="str">
        <f t="shared" si="1581"/>
        <v>BK$18</v>
      </c>
      <c r="BL1249" s="212" t="str">
        <f t="shared" si="1581"/>
        <v>BL$18</v>
      </c>
      <c r="BM1249" s="212" t="str">
        <f t="shared" si="1581"/>
        <v>BM$18</v>
      </c>
      <c r="BN1249" s="212" t="str">
        <f t="shared" si="1581"/>
        <v>BN$18</v>
      </c>
      <c r="BO1249" s="212" t="str">
        <f t="shared" si="1581"/>
        <v>BO$18</v>
      </c>
      <c r="BP1249" s="212" t="str">
        <f t="shared" si="1581"/>
        <v>BP$18</v>
      </c>
      <c r="BQ1249" s="212" t="str">
        <f t="shared" si="1581"/>
        <v>BQ$18</v>
      </c>
      <c r="BR1249" s="212" t="str">
        <f t="shared" si="1581"/>
        <v>BR$18</v>
      </c>
      <c r="BS1249" s="212" t="str">
        <f t="shared" si="1581"/>
        <v>BS$18</v>
      </c>
      <c r="BT1249" s="212" t="str">
        <f t="shared" si="1581"/>
        <v>BT$18</v>
      </c>
      <c r="BU1249" s="212" t="str">
        <f t="shared" si="1581"/>
        <v>BU$18</v>
      </c>
      <c r="BV1249" s="212" t="str">
        <f t="shared" si="1581"/>
        <v>BV$18</v>
      </c>
      <c r="BW1249" s="212" t="str">
        <f t="shared" si="1581"/>
        <v>BW$18</v>
      </c>
      <c r="BX1249" s="212" t="str">
        <f t="shared" si="1581"/>
        <v>BX$18</v>
      </c>
      <c r="BY1249" s="212" t="str">
        <f t="shared" si="1581"/>
        <v>BY$18</v>
      </c>
      <c r="BZ1249" s="212" t="str">
        <f t="shared" si="1581"/>
        <v>BZ$18</v>
      </c>
      <c r="CA1249" s="212" t="str">
        <f t="shared" si="1581"/>
        <v>CA$18</v>
      </c>
      <c r="CB1249" s="212" t="str">
        <f t="shared" si="1581"/>
        <v>CB$18</v>
      </c>
      <c r="CC1249" s="212" t="str">
        <f t="shared" si="1581"/>
        <v>CC$18</v>
      </c>
      <c r="CD1249" s="212" t="str">
        <f t="shared" si="1581"/>
        <v>CD$18</v>
      </c>
      <c r="CE1249" s="212" t="str">
        <f t="shared" si="1581"/>
        <v>CE$18</v>
      </c>
      <c r="CF1249" s="212" t="str">
        <f t="shared" ref="CF1249:CL1251" si="1582">CF1234</f>
        <v>CF$18</v>
      </c>
      <c r="CG1249" s="212" t="str">
        <f t="shared" si="1582"/>
        <v>CG$18</v>
      </c>
      <c r="CH1249" s="212" t="str">
        <f t="shared" si="1582"/>
        <v>CH$18</v>
      </c>
      <c r="CI1249" s="212" t="str">
        <f t="shared" si="1582"/>
        <v>CI$18</v>
      </c>
      <c r="CJ1249" s="212" t="str">
        <f t="shared" si="1582"/>
        <v>CJ$18</v>
      </c>
      <c r="CK1249" s="212" t="str">
        <f t="shared" si="1582"/>
        <v>CK$18</v>
      </c>
      <c r="CL1249" s="212" t="str">
        <f t="shared" si="1582"/>
        <v>CL$18</v>
      </c>
      <c r="CN1249" s="213"/>
      <c r="CO1249" s="212" t="str">
        <f t="shared" ref="CO1249:DL1251" si="1583">CO1234</f>
        <v>CO$18</v>
      </c>
      <c r="CP1249" s="212" t="str">
        <f t="shared" si="1583"/>
        <v>CP$18</v>
      </c>
      <c r="CQ1249" s="212" t="str">
        <f t="shared" si="1583"/>
        <v>CQ$18</v>
      </c>
      <c r="CR1249" s="212" t="str">
        <f t="shared" si="1583"/>
        <v>CR$18</v>
      </c>
      <c r="CS1249" s="212" t="str">
        <f t="shared" si="1583"/>
        <v>CS$18</v>
      </c>
      <c r="CT1249" s="212" t="str">
        <f t="shared" si="1583"/>
        <v>CT$18</v>
      </c>
      <c r="CU1249" s="212" t="str">
        <f t="shared" si="1583"/>
        <v>CU$18</v>
      </c>
      <c r="CV1249" s="212" t="str">
        <f t="shared" si="1583"/>
        <v>CV$18</v>
      </c>
      <c r="CW1249" s="212" t="str">
        <f t="shared" si="1583"/>
        <v>CW$18</v>
      </c>
      <c r="CX1249" s="212" t="str">
        <f t="shared" si="1583"/>
        <v>CX$18</v>
      </c>
      <c r="CY1249" s="212" t="str">
        <f t="shared" si="1583"/>
        <v>CY$18</v>
      </c>
      <c r="CZ1249" s="212" t="str">
        <f t="shared" si="1583"/>
        <v>CZ$18</v>
      </c>
      <c r="DA1249" s="212" t="str">
        <f t="shared" si="1583"/>
        <v>DA$18</v>
      </c>
      <c r="DB1249" s="212" t="str">
        <f t="shared" si="1583"/>
        <v>DB$18</v>
      </c>
      <c r="DC1249" s="212" t="str">
        <f t="shared" si="1583"/>
        <v>DC$18</v>
      </c>
      <c r="DD1249" s="212" t="str">
        <f t="shared" si="1583"/>
        <v>DD$18</v>
      </c>
      <c r="DE1249" s="212" t="str">
        <f t="shared" si="1583"/>
        <v>DE$18</v>
      </c>
      <c r="DF1249" s="212" t="str">
        <f t="shared" si="1583"/>
        <v>DF$18</v>
      </c>
      <c r="DG1249" s="212" t="str">
        <f t="shared" si="1583"/>
        <v>DG$18</v>
      </c>
      <c r="DH1249" s="212" t="str">
        <f t="shared" si="1583"/>
        <v>DH$18</v>
      </c>
      <c r="DI1249" s="212" t="str">
        <f t="shared" si="1583"/>
        <v>DI$18</v>
      </c>
      <c r="DJ1249" s="212" t="str">
        <f t="shared" si="1583"/>
        <v>DJ$18</v>
      </c>
      <c r="DK1249" s="212" t="str">
        <f t="shared" si="1583"/>
        <v>DK$18</v>
      </c>
      <c r="DL1249" s="212" t="str">
        <f t="shared" si="1583"/>
        <v>DL$18</v>
      </c>
    </row>
    <row r="1250" spans="1:116" x14ac:dyDescent="0.4">
      <c r="A1250" s="3"/>
      <c r="B1250" t="s">
        <v>332</v>
      </c>
      <c r="D1250" t="s">
        <v>764</v>
      </c>
      <c r="E1250" s="8" t="str">
        <f t="shared" si="1560"/>
        <v>1250 DCHC-S</v>
      </c>
      <c r="G1250" s="191" t="str">
        <f>G1235</f>
        <v>Secondary volume driver</v>
      </c>
      <c r="H1250" s="90"/>
      <c r="I1250" s="213"/>
      <c r="J1250" s="213"/>
      <c r="K1250" s="214"/>
      <c r="L1250" s="214"/>
      <c r="M1250" s="214"/>
      <c r="N1250" s="214"/>
      <c r="O1250" s="214"/>
      <c r="P1250" s="214"/>
      <c r="R1250" s="214"/>
      <c r="S1250" s="4" t="str">
        <f t="shared" ref="S1250:AX1252" si="1584">ADDRESS(ROW(S1239),COLUMN(S1239),2)</f>
        <v>S$1239</v>
      </c>
      <c r="T1250" s="4" t="str">
        <f t="shared" si="1584"/>
        <v>T$1239</v>
      </c>
      <c r="U1250" s="4" t="str">
        <f t="shared" si="1584"/>
        <v>U$1239</v>
      </c>
      <c r="V1250" s="4" t="str">
        <f t="shared" si="1584"/>
        <v>V$1239</v>
      </c>
      <c r="W1250" s="4" t="str">
        <f t="shared" si="1584"/>
        <v>W$1239</v>
      </c>
      <c r="X1250" s="4" t="str">
        <f t="shared" si="1584"/>
        <v>X$1239</v>
      </c>
      <c r="Y1250" s="4" t="str">
        <f t="shared" si="1584"/>
        <v>Y$1239</v>
      </c>
      <c r="Z1250" s="4" t="str">
        <f t="shared" si="1584"/>
        <v>Z$1239</v>
      </c>
      <c r="AA1250" s="4" t="str">
        <f t="shared" si="1584"/>
        <v>AA$1239</v>
      </c>
      <c r="AB1250" s="4" t="str">
        <f t="shared" si="1584"/>
        <v>AB$1239</v>
      </c>
      <c r="AC1250" s="4" t="str">
        <f t="shared" si="1584"/>
        <v>AC$1239</v>
      </c>
      <c r="AD1250" s="4" t="str">
        <f t="shared" si="1584"/>
        <v>AD$1239</v>
      </c>
      <c r="AE1250" s="4" t="str">
        <f t="shared" si="1584"/>
        <v>AE$1239</v>
      </c>
      <c r="AF1250" s="4" t="str">
        <f t="shared" si="1584"/>
        <v>AF$1239</v>
      </c>
      <c r="AG1250" s="4" t="str">
        <f t="shared" si="1584"/>
        <v>AG$1239</v>
      </c>
      <c r="AH1250" s="4" t="str">
        <f t="shared" si="1584"/>
        <v>AH$1239</v>
      </c>
      <c r="AI1250" s="4" t="str">
        <f t="shared" si="1584"/>
        <v>AI$1239</v>
      </c>
      <c r="AJ1250" s="4" t="str">
        <f t="shared" si="1584"/>
        <v>AJ$1239</v>
      </c>
      <c r="AK1250" s="4" t="str">
        <f t="shared" si="1584"/>
        <v>AK$1239</v>
      </c>
      <c r="AL1250" s="4" t="str">
        <f t="shared" si="1584"/>
        <v>AL$1239</v>
      </c>
      <c r="AM1250" s="4" t="str">
        <f t="shared" si="1584"/>
        <v>AM$1239</v>
      </c>
      <c r="AN1250" s="4" t="str">
        <f t="shared" si="1584"/>
        <v>AN$1239</v>
      </c>
      <c r="AO1250" s="4" t="str">
        <f t="shared" si="1584"/>
        <v>AO$1239</v>
      </c>
      <c r="AP1250" s="4" t="str">
        <f t="shared" si="1584"/>
        <v>AP$1239</v>
      </c>
      <c r="AQ1250" s="4" t="str">
        <f t="shared" si="1584"/>
        <v>AQ$1239</v>
      </c>
      <c r="AR1250" s="4" t="str">
        <f t="shared" si="1584"/>
        <v>AR$1239</v>
      </c>
      <c r="AS1250" s="4" t="str">
        <f t="shared" si="1584"/>
        <v>AS$1239</v>
      </c>
      <c r="AT1250" s="4" t="str">
        <f t="shared" si="1584"/>
        <v>AT$1239</v>
      </c>
      <c r="AU1250" s="4" t="str">
        <f t="shared" si="1584"/>
        <v>AU$1239</v>
      </c>
      <c r="AV1250" s="4" t="str">
        <f t="shared" si="1584"/>
        <v>AV$1239</v>
      </c>
      <c r="AW1250" s="4" t="str">
        <f t="shared" si="1584"/>
        <v>AW$1239</v>
      </c>
      <c r="AX1250" s="4" t="str">
        <f t="shared" si="1584"/>
        <v>AX$1239</v>
      </c>
      <c r="AY1250" s="4" t="str">
        <f t="shared" ref="AY1250:CD1252" si="1585">ADDRESS(ROW(AY1239),COLUMN(AY1239),2)</f>
        <v>AY$1239</v>
      </c>
      <c r="AZ1250" s="4" t="str">
        <f t="shared" si="1585"/>
        <v>AZ$1239</v>
      </c>
      <c r="BA1250" s="4" t="str">
        <f t="shared" si="1585"/>
        <v>BA$1239</v>
      </c>
      <c r="BB1250" s="4" t="str">
        <f t="shared" si="1585"/>
        <v>BB$1239</v>
      </c>
      <c r="BC1250" s="4" t="str">
        <f t="shared" si="1585"/>
        <v>BC$1239</v>
      </c>
      <c r="BD1250" s="4" t="str">
        <f t="shared" si="1585"/>
        <v>BD$1239</v>
      </c>
      <c r="BE1250" s="4" t="str">
        <f t="shared" si="1585"/>
        <v>BE$1239</v>
      </c>
      <c r="BF1250" s="4" t="str">
        <f t="shared" si="1585"/>
        <v>BF$1239</v>
      </c>
      <c r="BG1250" s="4" t="str">
        <f t="shared" si="1585"/>
        <v>BG$1239</v>
      </c>
      <c r="BH1250" s="4" t="str">
        <f t="shared" si="1585"/>
        <v>BH$1239</v>
      </c>
      <c r="BI1250" s="4" t="str">
        <f t="shared" si="1585"/>
        <v>BI$1239</v>
      </c>
      <c r="BJ1250" s="4" t="str">
        <f t="shared" si="1585"/>
        <v>BJ$1239</v>
      </c>
      <c r="BK1250" s="4" t="str">
        <f t="shared" si="1585"/>
        <v>BK$1239</v>
      </c>
      <c r="BL1250" s="4" t="str">
        <f t="shared" si="1585"/>
        <v>BL$1239</v>
      </c>
      <c r="BM1250" s="4" t="str">
        <f t="shared" si="1585"/>
        <v>BM$1239</v>
      </c>
      <c r="BN1250" s="4" t="str">
        <f t="shared" si="1585"/>
        <v>BN$1239</v>
      </c>
      <c r="BO1250" s="4" t="str">
        <f t="shared" si="1585"/>
        <v>BO$1239</v>
      </c>
      <c r="BP1250" s="4" t="str">
        <f t="shared" si="1585"/>
        <v>BP$1239</v>
      </c>
      <c r="BQ1250" s="4" t="str">
        <f t="shared" si="1585"/>
        <v>BQ$1239</v>
      </c>
      <c r="BR1250" s="4" t="str">
        <f t="shared" si="1585"/>
        <v>BR$1239</v>
      </c>
      <c r="BS1250" s="4" t="str">
        <f t="shared" si="1585"/>
        <v>BS$1239</v>
      </c>
      <c r="BT1250" s="4" t="str">
        <f t="shared" si="1585"/>
        <v>BT$1239</v>
      </c>
      <c r="BU1250" s="4" t="str">
        <f t="shared" si="1585"/>
        <v>BU$1239</v>
      </c>
      <c r="BV1250" s="4" t="str">
        <f t="shared" si="1585"/>
        <v>BV$1239</v>
      </c>
      <c r="BW1250" s="4" t="str">
        <f t="shared" si="1585"/>
        <v>BW$1239</v>
      </c>
      <c r="BX1250" s="4" t="str">
        <f t="shared" si="1585"/>
        <v>BX$1239</v>
      </c>
      <c r="BY1250" s="4" t="str">
        <f t="shared" si="1585"/>
        <v>BY$1239</v>
      </c>
      <c r="BZ1250" s="4" t="str">
        <f t="shared" si="1585"/>
        <v>BZ$1239</v>
      </c>
      <c r="CA1250" s="4" t="str">
        <f t="shared" si="1585"/>
        <v>CA$1239</v>
      </c>
      <c r="CB1250" s="4" t="str">
        <f t="shared" si="1585"/>
        <v>CB$1239</v>
      </c>
      <c r="CC1250" s="4" t="str">
        <f t="shared" si="1585"/>
        <v>CC$1239</v>
      </c>
      <c r="CD1250" s="4" t="str">
        <f t="shared" si="1585"/>
        <v>CD$1239</v>
      </c>
      <c r="CE1250" s="4" t="str">
        <f t="shared" ref="CE1250:CL1252" si="1586">ADDRESS(ROW(CE1239),COLUMN(CE1239),2)</f>
        <v>CE$1239</v>
      </c>
      <c r="CF1250" s="4" t="str">
        <f t="shared" si="1586"/>
        <v>CF$1239</v>
      </c>
      <c r="CG1250" s="4" t="str">
        <f t="shared" si="1586"/>
        <v>CG$1239</v>
      </c>
      <c r="CH1250" s="4" t="str">
        <f t="shared" si="1586"/>
        <v>CH$1239</v>
      </c>
      <c r="CI1250" s="4" t="str">
        <f t="shared" si="1586"/>
        <v>CI$1239</v>
      </c>
      <c r="CJ1250" s="4" t="str">
        <f t="shared" si="1586"/>
        <v>CJ$1239</v>
      </c>
      <c r="CK1250" s="4" t="str">
        <f t="shared" si="1586"/>
        <v>CK$1239</v>
      </c>
      <c r="CL1250" s="4" t="str">
        <f t="shared" si="1586"/>
        <v>CL$1239</v>
      </c>
      <c r="CN1250" s="213"/>
      <c r="CO1250" s="4" t="str">
        <f t="shared" ref="CO1250:DL1252" si="1587">ADDRESS(ROW(CO1239),COLUMN(CO1239),2)</f>
        <v>CO$1239</v>
      </c>
      <c r="CP1250" s="4" t="str">
        <f t="shared" si="1587"/>
        <v>CP$1239</v>
      </c>
      <c r="CQ1250" s="4" t="str">
        <f t="shared" si="1587"/>
        <v>CQ$1239</v>
      </c>
      <c r="CR1250" s="4" t="str">
        <f t="shared" si="1587"/>
        <v>CR$1239</v>
      </c>
      <c r="CS1250" s="4" t="str">
        <f t="shared" si="1587"/>
        <v>CS$1239</v>
      </c>
      <c r="CT1250" s="4" t="str">
        <f t="shared" si="1587"/>
        <v>CT$1239</v>
      </c>
      <c r="CU1250" s="4" t="str">
        <f t="shared" si="1587"/>
        <v>CU$1239</v>
      </c>
      <c r="CV1250" s="4" t="str">
        <f t="shared" si="1587"/>
        <v>CV$1239</v>
      </c>
      <c r="CW1250" s="4" t="str">
        <f t="shared" si="1587"/>
        <v>CW$1239</v>
      </c>
      <c r="CX1250" s="4" t="str">
        <f t="shared" si="1587"/>
        <v>CX$1239</v>
      </c>
      <c r="CY1250" s="4" t="str">
        <f t="shared" si="1587"/>
        <v>CY$1239</v>
      </c>
      <c r="CZ1250" s="4" t="str">
        <f t="shared" si="1587"/>
        <v>CZ$1239</v>
      </c>
      <c r="DA1250" s="4" t="str">
        <f t="shared" si="1587"/>
        <v>DA$1239</v>
      </c>
      <c r="DB1250" s="4" t="str">
        <f t="shared" si="1587"/>
        <v>DB$1239</v>
      </c>
      <c r="DC1250" s="4" t="str">
        <f t="shared" si="1587"/>
        <v>DC$1239</v>
      </c>
      <c r="DD1250" s="4" t="str">
        <f t="shared" si="1587"/>
        <v>DD$1239</v>
      </c>
      <c r="DE1250" s="4" t="str">
        <f t="shared" si="1587"/>
        <v>DE$1239</v>
      </c>
      <c r="DF1250" s="4" t="str">
        <f t="shared" si="1587"/>
        <v>DF$1239</v>
      </c>
      <c r="DG1250" s="4" t="str">
        <f t="shared" si="1587"/>
        <v>DG$1239</v>
      </c>
      <c r="DH1250" s="4" t="str">
        <f t="shared" si="1587"/>
        <v>DH$1239</v>
      </c>
      <c r="DI1250" s="4" t="str">
        <f t="shared" si="1587"/>
        <v>DI$1239</v>
      </c>
      <c r="DJ1250" s="4" t="str">
        <f t="shared" si="1587"/>
        <v>DJ$1239</v>
      </c>
      <c r="DK1250" s="4" t="str">
        <f t="shared" si="1587"/>
        <v>DK$1239</v>
      </c>
      <c r="DL1250" s="4" t="str">
        <f t="shared" si="1587"/>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588">S$20</f>
        <v>S$16</v>
      </c>
      <c r="T1254" s="199" t="str">
        <f t="shared" si="1588"/>
        <v>T$16</v>
      </c>
      <c r="U1254" s="199" t="str">
        <f t="shared" si="1588"/>
        <v>U$16</v>
      </c>
      <c r="V1254" s="199" t="str">
        <f t="shared" si="1588"/>
        <v>V$16</v>
      </c>
      <c r="W1254" s="199" t="str">
        <f t="shared" si="1588"/>
        <v>W$16</v>
      </c>
      <c r="X1254" s="199" t="str">
        <f t="shared" si="1588"/>
        <v>X$16</v>
      </c>
      <c r="Y1254" s="199" t="str">
        <f t="shared" si="1588"/>
        <v>Y$16</v>
      </c>
      <c r="Z1254" s="199" t="str">
        <f t="shared" si="1588"/>
        <v>Z$16</v>
      </c>
      <c r="AA1254" s="199" t="str">
        <f t="shared" si="1588"/>
        <v>AA$16</v>
      </c>
      <c r="AB1254" s="199" t="str">
        <f t="shared" si="1588"/>
        <v>AB$16</v>
      </c>
      <c r="AC1254" s="199" t="str">
        <f t="shared" si="1588"/>
        <v>AC$16</v>
      </c>
      <c r="AD1254" s="199" t="str">
        <f t="shared" si="1588"/>
        <v>AD$16</v>
      </c>
      <c r="AE1254" s="199" t="str">
        <f t="shared" si="1588"/>
        <v>AE$16</v>
      </c>
      <c r="AF1254" s="199" t="str">
        <f t="shared" si="1588"/>
        <v>AF$16</v>
      </c>
      <c r="AG1254" s="199" t="str">
        <f t="shared" si="1588"/>
        <v>AG$16</v>
      </c>
      <c r="AH1254" s="199" t="str">
        <f t="shared" si="1588"/>
        <v>AH$16</v>
      </c>
      <c r="AI1254" s="199" t="str">
        <f t="shared" si="1588"/>
        <v>AI$16</v>
      </c>
      <c r="AJ1254" s="199" t="str">
        <f t="shared" si="1588"/>
        <v>AJ$16</v>
      </c>
      <c r="AK1254" s="199" t="str">
        <f t="shared" si="1588"/>
        <v>AK$16</v>
      </c>
      <c r="AL1254" s="199" t="str">
        <f t="shared" si="1588"/>
        <v>AL$16</v>
      </c>
      <c r="AM1254" s="199" t="str">
        <f t="shared" si="1588"/>
        <v>AM$16</v>
      </c>
      <c r="AN1254" s="199" t="str">
        <f t="shared" si="1588"/>
        <v>AN$16</v>
      </c>
      <c r="AO1254" s="199" t="str">
        <f t="shared" si="1588"/>
        <v>AO$16</v>
      </c>
      <c r="AP1254" s="199" t="str">
        <f t="shared" si="1588"/>
        <v>AP$16</v>
      </c>
      <c r="AQ1254" s="199" t="str">
        <f t="shared" si="1588"/>
        <v>AQ$16</v>
      </c>
      <c r="AR1254" s="199" t="str">
        <f t="shared" si="1588"/>
        <v>AR$16</v>
      </c>
      <c r="AS1254" s="199" t="str">
        <f t="shared" si="1588"/>
        <v>AS$16</v>
      </c>
      <c r="AT1254" s="199" t="str">
        <f t="shared" si="1588"/>
        <v>AT$16</v>
      </c>
      <c r="AU1254" s="199" t="str">
        <f t="shared" si="1588"/>
        <v>AU$16</v>
      </c>
      <c r="AV1254" s="199" t="str">
        <f t="shared" si="1588"/>
        <v>AV$16</v>
      </c>
      <c r="AW1254" s="199" t="str">
        <f t="shared" si="1588"/>
        <v>AW$16</v>
      </c>
      <c r="AX1254" s="199" t="str">
        <f t="shared" si="1588"/>
        <v>AX$16</v>
      </c>
      <c r="AY1254" s="199" t="str">
        <f t="shared" ref="AY1254:CD1254" si="1589">AY$20</f>
        <v>AY$16</v>
      </c>
      <c r="AZ1254" s="199" t="str">
        <f t="shared" si="1589"/>
        <v>AZ$16</v>
      </c>
      <c r="BA1254" s="199" t="str">
        <f t="shared" si="1589"/>
        <v>BA$16</v>
      </c>
      <c r="BB1254" s="199" t="str">
        <f t="shared" si="1589"/>
        <v>BB$16</v>
      </c>
      <c r="BC1254" s="199" t="str">
        <f t="shared" si="1589"/>
        <v>BC$16</v>
      </c>
      <c r="BD1254" s="199" t="str">
        <f t="shared" si="1589"/>
        <v>BD$16</v>
      </c>
      <c r="BE1254" s="199" t="str">
        <f t="shared" si="1589"/>
        <v>BE$16</v>
      </c>
      <c r="BF1254" s="199" t="str">
        <f t="shared" si="1589"/>
        <v>BF$16</v>
      </c>
      <c r="BG1254" s="199" t="str">
        <f t="shared" si="1589"/>
        <v>BG$16</v>
      </c>
      <c r="BH1254" s="199" t="str">
        <f t="shared" si="1589"/>
        <v>BH$16</v>
      </c>
      <c r="BI1254" s="199" t="str">
        <f t="shared" si="1589"/>
        <v>BI$16</v>
      </c>
      <c r="BJ1254" s="199" t="str">
        <f t="shared" si="1589"/>
        <v>BJ$16</v>
      </c>
      <c r="BK1254" s="199" t="str">
        <f t="shared" si="1589"/>
        <v>BK$16</v>
      </c>
      <c r="BL1254" s="199" t="str">
        <f t="shared" si="1589"/>
        <v>BL$16</v>
      </c>
      <c r="BM1254" s="199" t="str">
        <f t="shared" si="1589"/>
        <v>BM$16</v>
      </c>
      <c r="BN1254" s="199" t="str">
        <f t="shared" si="1589"/>
        <v>BN$16</v>
      </c>
      <c r="BO1254" s="199" t="str">
        <f t="shared" si="1589"/>
        <v>BO$16</v>
      </c>
      <c r="BP1254" s="199" t="str">
        <f t="shared" si="1589"/>
        <v>BP$16</v>
      </c>
      <c r="BQ1254" s="199" t="str">
        <f t="shared" si="1589"/>
        <v>BQ$16</v>
      </c>
      <c r="BR1254" s="199" t="str">
        <f t="shared" si="1589"/>
        <v>BR$16</v>
      </c>
      <c r="BS1254" s="199" t="str">
        <f t="shared" si="1589"/>
        <v>BS$16</v>
      </c>
      <c r="BT1254" s="199" t="str">
        <f t="shared" si="1589"/>
        <v>BT$16</v>
      </c>
      <c r="BU1254" s="199" t="str">
        <f t="shared" si="1589"/>
        <v>BU$16</v>
      </c>
      <c r="BV1254" s="199" t="str">
        <f t="shared" si="1589"/>
        <v>BV$16</v>
      </c>
      <c r="BW1254" s="199" t="str">
        <f t="shared" si="1589"/>
        <v>BW$16</v>
      </c>
      <c r="BX1254" s="199" t="str">
        <f t="shared" si="1589"/>
        <v>BX$16</v>
      </c>
      <c r="BY1254" s="199" t="str">
        <f t="shared" si="1589"/>
        <v>BY$16</v>
      </c>
      <c r="BZ1254" s="199" t="str">
        <f t="shared" si="1589"/>
        <v>BZ$16</v>
      </c>
      <c r="CA1254" s="199" t="str">
        <f t="shared" si="1589"/>
        <v>CA$16</v>
      </c>
      <c r="CB1254" s="199" t="str">
        <f t="shared" si="1589"/>
        <v>CB$16</v>
      </c>
      <c r="CC1254" s="199" t="str">
        <f t="shared" si="1589"/>
        <v>CC$16</v>
      </c>
      <c r="CD1254" s="199" t="str">
        <f t="shared" si="1589"/>
        <v>CD$16</v>
      </c>
      <c r="CE1254" s="199" t="str">
        <f t="shared" ref="CE1254:CL1254" si="1590">CE$20</f>
        <v>CE$16</v>
      </c>
      <c r="CF1254" s="199" t="str">
        <f t="shared" si="1590"/>
        <v>CF$16</v>
      </c>
      <c r="CG1254" s="199" t="str">
        <f t="shared" si="1590"/>
        <v>CG$16</v>
      </c>
      <c r="CH1254" s="199" t="str">
        <f t="shared" si="1590"/>
        <v>CH$16</v>
      </c>
      <c r="CI1254" s="199" t="str">
        <f t="shared" si="1590"/>
        <v>CI$16</v>
      </c>
      <c r="CJ1254" s="199" t="str">
        <f t="shared" si="1590"/>
        <v>CJ$16</v>
      </c>
      <c r="CK1254" s="199" t="str">
        <f t="shared" si="1590"/>
        <v>CK$16</v>
      </c>
      <c r="CL1254" s="199" t="str">
        <f t="shared" si="1590"/>
        <v>CL$16</v>
      </c>
      <c r="CN1254" s="176"/>
      <c r="CO1254" s="199" t="str">
        <f t="shared" ref="CO1254:DL1254" si="1591">CO$20</f>
        <v>CO$16</v>
      </c>
      <c r="CP1254" s="199" t="str">
        <f t="shared" si="1591"/>
        <v>CP$16</v>
      </c>
      <c r="CQ1254" s="199" t="str">
        <f t="shared" si="1591"/>
        <v>CQ$16</v>
      </c>
      <c r="CR1254" s="199" t="str">
        <f t="shared" si="1591"/>
        <v>CR$16</v>
      </c>
      <c r="CS1254" s="199" t="str">
        <f t="shared" si="1591"/>
        <v>CS$16</v>
      </c>
      <c r="CT1254" s="199" t="str">
        <f t="shared" si="1591"/>
        <v>CT$16</v>
      </c>
      <c r="CU1254" s="199" t="str">
        <f t="shared" si="1591"/>
        <v>CU$16</v>
      </c>
      <c r="CV1254" s="199" t="str">
        <f t="shared" si="1591"/>
        <v>CV$16</v>
      </c>
      <c r="CW1254" s="199" t="str">
        <f t="shared" si="1591"/>
        <v>CW$16</v>
      </c>
      <c r="CX1254" s="199" t="str">
        <f t="shared" si="1591"/>
        <v>CX$16</v>
      </c>
      <c r="CY1254" s="199" t="str">
        <f t="shared" si="1591"/>
        <v>CY$16</v>
      </c>
      <c r="CZ1254" s="199" t="str">
        <f t="shared" si="1591"/>
        <v>CZ$16</v>
      </c>
      <c r="DA1254" s="199" t="str">
        <f t="shared" si="1591"/>
        <v>DA$16</v>
      </c>
      <c r="DB1254" s="199" t="str">
        <f t="shared" si="1591"/>
        <v>DB$16</v>
      </c>
      <c r="DC1254" s="199" t="str">
        <f t="shared" si="1591"/>
        <v>DC$16</v>
      </c>
      <c r="DD1254" s="199" t="str">
        <f t="shared" si="1591"/>
        <v>DD$16</v>
      </c>
      <c r="DE1254" s="199" t="str">
        <f t="shared" si="1591"/>
        <v>DE$16</v>
      </c>
      <c r="DF1254" s="199" t="str">
        <f t="shared" si="1591"/>
        <v>DF$16</v>
      </c>
      <c r="DG1254" s="199" t="str">
        <f t="shared" si="1591"/>
        <v>DG$16</v>
      </c>
      <c r="DH1254" s="199" t="str">
        <f t="shared" si="1591"/>
        <v>DH$16</v>
      </c>
      <c r="DI1254" s="199" t="str">
        <f t="shared" si="1591"/>
        <v>DI$16</v>
      </c>
      <c r="DJ1254" s="199" t="str">
        <f t="shared" si="1591"/>
        <v>DJ$16</v>
      </c>
      <c r="DK1254" s="199" t="str">
        <f t="shared" si="1591"/>
        <v>DK$16</v>
      </c>
      <c r="DL1254" s="199" t="str">
        <f t="shared" si="1591"/>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592">S$21</f>
        <v>S$17</v>
      </c>
      <c r="T1255" s="199" t="str">
        <f t="shared" si="1592"/>
        <v>T$17</v>
      </c>
      <c r="U1255" s="199" t="str">
        <f t="shared" si="1592"/>
        <v>U$17</v>
      </c>
      <c r="V1255" s="199" t="str">
        <f t="shared" si="1592"/>
        <v>V$17</v>
      </c>
      <c r="W1255" s="199" t="str">
        <f t="shared" si="1592"/>
        <v>W$17</v>
      </c>
      <c r="X1255" s="199" t="str">
        <f t="shared" si="1592"/>
        <v>X$17</v>
      </c>
      <c r="Y1255" s="199" t="str">
        <f t="shared" si="1592"/>
        <v>Y$17</v>
      </c>
      <c r="Z1255" s="199" t="str">
        <f t="shared" si="1592"/>
        <v>Z$17</v>
      </c>
      <c r="AA1255" s="199" t="str">
        <f t="shared" si="1592"/>
        <v>AA$17</v>
      </c>
      <c r="AB1255" s="199" t="str">
        <f t="shared" si="1592"/>
        <v>AB$17</v>
      </c>
      <c r="AC1255" s="199" t="str">
        <f t="shared" si="1592"/>
        <v>AC$17</v>
      </c>
      <c r="AD1255" s="199" t="str">
        <f t="shared" si="1592"/>
        <v>AD$17</v>
      </c>
      <c r="AE1255" s="199" t="str">
        <f t="shared" si="1592"/>
        <v>AE$17</v>
      </c>
      <c r="AF1255" s="199" t="str">
        <f t="shared" si="1592"/>
        <v>AF$17</v>
      </c>
      <c r="AG1255" s="199" t="str">
        <f t="shared" si="1592"/>
        <v>AG$17</v>
      </c>
      <c r="AH1255" s="199" t="str">
        <f t="shared" si="1592"/>
        <v>AH$17</v>
      </c>
      <c r="AI1255" s="199" t="str">
        <f t="shared" si="1592"/>
        <v>AI$17</v>
      </c>
      <c r="AJ1255" s="199" t="str">
        <f t="shared" si="1592"/>
        <v>AJ$17</v>
      </c>
      <c r="AK1255" s="199" t="str">
        <f t="shared" si="1592"/>
        <v>AK$17</v>
      </c>
      <c r="AL1255" s="199" t="str">
        <f t="shared" si="1592"/>
        <v>AL$17</v>
      </c>
      <c r="AM1255" s="199" t="str">
        <f t="shared" si="1592"/>
        <v>AM$17</v>
      </c>
      <c r="AN1255" s="199" t="str">
        <f t="shared" si="1592"/>
        <v>AN$17</v>
      </c>
      <c r="AO1255" s="199" t="str">
        <f t="shared" si="1592"/>
        <v>AO$17</v>
      </c>
      <c r="AP1255" s="199" t="str">
        <f t="shared" si="1592"/>
        <v>AP$17</v>
      </c>
      <c r="AQ1255" s="199" t="str">
        <f t="shared" si="1592"/>
        <v>AQ$17</v>
      </c>
      <c r="AR1255" s="199" t="str">
        <f t="shared" si="1592"/>
        <v>AR$17</v>
      </c>
      <c r="AS1255" s="199" t="str">
        <f t="shared" si="1592"/>
        <v>AS$17</v>
      </c>
      <c r="AT1255" s="199" t="str">
        <f t="shared" si="1592"/>
        <v>AT$17</v>
      </c>
      <c r="AU1255" s="199" t="str">
        <f t="shared" si="1592"/>
        <v>AU$17</v>
      </c>
      <c r="AV1255" s="199" t="str">
        <f t="shared" si="1592"/>
        <v>AV$17</v>
      </c>
      <c r="AW1255" s="199" t="str">
        <f t="shared" si="1592"/>
        <v>AW$17</v>
      </c>
      <c r="AX1255" s="199" t="str">
        <f t="shared" si="1592"/>
        <v>AX$17</v>
      </c>
      <c r="AY1255" s="199" t="str">
        <f t="shared" ref="AY1255:CD1255" si="1593">AY$21</f>
        <v>AY$17</v>
      </c>
      <c r="AZ1255" s="199" t="str">
        <f t="shared" si="1593"/>
        <v>AZ$17</v>
      </c>
      <c r="BA1255" s="199" t="str">
        <f t="shared" si="1593"/>
        <v>BA$17</v>
      </c>
      <c r="BB1255" s="199" t="str">
        <f t="shared" si="1593"/>
        <v>BB$17</v>
      </c>
      <c r="BC1255" s="199" t="str">
        <f t="shared" si="1593"/>
        <v>BC$17</v>
      </c>
      <c r="BD1255" s="199" t="str">
        <f t="shared" si="1593"/>
        <v>BD$17</v>
      </c>
      <c r="BE1255" s="199" t="str">
        <f t="shared" si="1593"/>
        <v>BE$17</v>
      </c>
      <c r="BF1255" s="199" t="str">
        <f t="shared" si="1593"/>
        <v>BF$17</v>
      </c>
      <c r="BG1255" s="199" t="str">
        <f t="shared" si="1593"/>
        <v>BG$17</v>
      </c>
      <c r="BH1255" s="199" t="str">
        <f t="shared" si="1593"/>
        <v>BH$17</v>
      </c>
      <c r="BI1255" s="199" t="str">
        <f t="shared" si="1593"/>
        <v>BI$17</v>
      </c>
      <c r="BJ1255" s="199" t="str">
        <f t="shared" si="1593"/>
        <v>BJ$17</v>
      </c>
      <c r="BK1255" s="199" t="str">
        <f t="shared" si="1593"/>
        <v>BK$17</v>
      </c>
      <c r="BL1255" s="199" t="str">
        <f t="shared" si="1593"/>
        <v>BL$17</v>
      </c>
      <c r="BM1255" s="199" t="str">
        <f t="shared" si="1593"/>
        <v>BM$17</v>
      </c>
      <c r="BN1255" s="199" t="str">
        <f t="shared" si="1593"/>
        <v>BN$17</v>
      </c>
      <c r="BO1255" s="199" t="str">
        <f t="shared" si="1593"/>
        <v>BO$17</v>
      </c>
      <c r="BP1255" s="199" t="str">
        <f t="shared" si="1593"/>
        <v>BP$17</v>
      </c>
      <c r="BQ1255" s="199" t="str">
        <f t="shared" si="1593"/>
        <v>BQ$17</v>
      </c>
      <c r="BR1255" s="199" t="str">
        <f t="shared" si="1593"/>
        <v>BR$17</v>
      </c>
      <c r="BS1255" s="199" t="str">
        <f t="shared" si="1593"/>
        <v>BS$17</v>
      </c>
      <c r="BT1255" s="199" t="str">
        <f t="shared" si="1593"/>
        <v>BT$17</v>
      </c>
      <c r="BU1255" s="199" t="str">
        <f t="shared" si="1593"/>
        <v>BU$17</v>
      </c>
      <c r="BV1255" s="199" t="str">
        <f t="shared" si="1593"/>
        <v>BV$17</v>
      </c>
      <c r="BW1255" s="199" t="str">
        <f t="shared" si="1593"/>
        <v>BW$17</v>
      </c>
      <c r="BX1255" s="199" t="str">
        <f t="shared" si="1593"/>
        <v>BX$17</v>
      </c>
      <c r="BY1255" s="199" t="str">
        <f t="shared" si="1593"/>
        <v>BY$17</v>
      </c>
      <c r="BZ1255" s="199" t="str">
        <f t="shared" si="1593"/>
        <v>BZ$17</v>
      </c>
      <c r="CA1255" s="199" t="str">
        <f t="shared" si="1593"/>
        <v>CA$17</v>
      </c>
      <c r="CB1255" s="199" t="str">
        <f t="shared" si="1593"/>
        <v>CB$17</v>
      </c>
      <c r="CC1255" s="199" t="str">
        <f t="shared" si="1593"/>
        <v>CC$17</v>
      </c>
      <c r="CD1255" s="199" t="str">
        <f t="shared" si="1593"/>
        <v>CD$17</v>
      </c>
      <c r="CE1255" s="199" t="str">
        <f t="shared" ref="CE1255:CL1255" si="1594">CE$21</f>
        <v>CE$17</v>
      </c>
      <c r="CF1255" s="199" t="str">
        <f t="shared" si="1594"/>
        <v>CF$17</v>
      </c>
      <c r="CG1255" s="199" t="str">
        <f t="shared" si="1594"/>
        <v>CG$17</v>
      </c>
      <c r="CH1255" s="199" t="str">
        <f t="shared" si="1594"/>
        <v>CH$17</v>
      </c>
      <c r="CI1255" s="199" t="str">
        <f t="shared" si="1594"/>
        <v>CI$17</v>
      </c>
      <c r="CJ1255" s="199" t="str">
        <f t="shared" si="1594"/>
        <v>CJ$17</v>
      </c>
      <c r="CK1255" s="199" t="str">
        <f t="shared" si="1594"/>
        <v>CK$17</v>
      </c>
      <c r="CL1255" s="199" t="str">
        <f t="shared" si="1594"/>
        <v>CL$17</v>
      </c>
      <c r="CN1255" s="201"/>
      <c r="CO1255" s="199" t="str">
        <f t="shared" ref="CO1255:DL1255" si="1595">CO$21</f>
        <v>CO$17</v>
      </c>
      <c r="CP1255" s="199" t="str">
        <f t="shared" si="1595"/>
        <v>CP$17</v>
      </c>
      <c r="CQ1255" s="199" t="str">
        <f t="shared" si="1595"/>
        <v>CQ$17</v>
      </c>
      <c r="CR1255" s="199" t="str">
        <f t="shared" si="1595"/>
        <v>CR$17</v>
      </c>
      <c r="CS1255" s="199" t="str">
        <f t="shared" si="1595"/>
        <v>CS$17</v>
      </c>
      <c r="CT1255" s="199" t="str">
        <f t="shared" si="1595"/>
        <v>CT$17</v>
      </c>
      <c r="CU1255" s="199" t="str">
        <f t="shared" si="1595"/>
        <v>CU$17</v>
      </c>
      <c r="CV1255" s="199" t="str">
        <f t="shared" si="1595"/>
        <v>CV$17</v>
      </c>
      <c r="CW1255" s="199" t="str">
        <f t="shared" si="1595"/>
        <v>CW$17</v>
      </c>
      <c r="CX1255" s="199" t="str">
        <f t="shared" si="1595"/>
        <v>CX$17</v>
      </c>
      <c r="CY1255" s="199" t="str">
        <f t="shared" si="1595"/>
        <v>CY$17</v>
      </c>
      <c r="CZ1255" s="199" t="str">
        <f t="shared" si="1595"/>
        <v>CZ$17</v>
      </c>
      <c r="DA1255" s="199" t="str">
        <f t="shared" si="1595"/>
        <v>DA$17</v>
      </c>
      <c r="DB1255" s="199" t="str">
        <f t="shared" si="1595"/>
        <v>DB$17</v>
      </c>
      <c r="DC1255" s="199" t="str">
        <f t="shared" si="1595"/>
        <v>DC$17</v>
      </c>
      <c r="DD1255" s="199" t="str">
        <f t="shared" si="1595"/>
        <v>DD$17</v>
      </c>
      <c r="DE1255" s="199" t="str">
        <f t="shared" si="1595"/>
        <v>DE$17</v>
      </c>
      <c r="DF1255" s="199" t="str">
        <f t="shared" si="1595"/>
        <v>DF$17</v>
      </c>
      <c r="DG1255" s="199" t="str">
        <f t="shared" si="1595"/>
        <v>DG$17</v>
      </c>
      <c r="DH1255" s="199" t="str">
        <f t="shared" si="1595"/>
        <v>DH$17</v>
      </c>
      <c r="DI1255" s="199" t="str">
        <f t="shared" si="1595"/>
        <v>DI$17</v>
      </c>
      <c r="DJ1255" s="199" t="str">
        <f t="shared" si="1595"/>
        <v>DJ$17</v>
      </c>
      <c r="DK1255" s="199" t="str">
        <f t="shared" si="1595"/>
        <v>DK$17</v>
      </c>
      <c r="DL1255" s="199" t="str">
        <f t="shared" si="1595"/>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596">S$22</f>
        <v>S$18</v>
      </c>
      <c r="T1258" s="190" t="str">
        <f t="shared" si="1596"/>
        <v>T$18</v>
      </c>
      <c r="U1258" s="190" t="str">
        <f t="shared" si="1596"/>
        <v>U$18</v>
      </c>
      <c r="V1258" s="190" t="str">
        <f t="shared" si="1596"/>
        <v>V$18</v>
      </c>
      <c r="W1258" s="190" t="str">
        <f t="shared" si="1596"/>
        <v>W$18</v>
      </c>
      <c r="X1258" s="190" t="str">
        <f t="shared" si="1596"/>
        <v>X$18</v>
      </c>
      <c r="Y1258" s="190" t="str">
        <f t="shared" si="1596"/>
        <v>Y$18</v>
      </c>
      <c r="Z1258" s="190" t="str">
        <f t="shared" si="1596"/>
        <v>Z$18</v>
      </c>
      <c r="AA1258" s="190" t="str">
        <f t="shared" si="1596"/>
        <v>AA$18</v>
      </c>
      <c r="AB1258" s="190" t="str">
        <f t="shared" si="1596"/>
        <v>AB$18</v>
      </c>
      <c r="AC1258" s="190" t="str">
        <f t="shared" si="1596"/>
        <v>AC$18</v>
      </c>
      <c r="AD1258" s="190" t="str">
        <f t="shared" si="1596"/>
        <v>AD$18</v>
      </c>
      <c r="AE1258" s="190" t="str">
        <f t="shared" si="1596"/>
        <v>AE$18</v>
      </c>
      <c r="AF1258" s="190" t="str">
        <f t="shared" si="1596"/>
        <v>AF$18</v>
      </c>
      <c r="AG1258" s="190" t="str">
        <f t="shared" si="1596"/>
        <v>AG$18</v>
      </c>
      <c r="AH1258" s="190" t="str">
        <f t="shared" si="1596"/>
        <v>AH$18</v>
      </c>
      <c r="AI1258" s="190" t="str">
        <f t="shared" si="1596"/>
        <v>AI$18</v>
      </c>
      <c r="AJ1258" s="190" t="str">
        <f t="shared" si="1596"/>
        <v>AJ$18</v>
      </c>
      <c r="AK1258" s="190" t="str">
        <f t="shared" si="1596"/>
        <v>AK$18</v>
      </c>
      <c r="AL1258" s="190" t="str">
        <f t="shared" si="1596"/>
        <v>AL$18</v>
      </c>
      <c r="AM1258" s="190" t="str">
        <f t="shared" si="1596"/>
        <v>AM$18</v>
      </c>
      <c r="AN1258" s="190" t="str">
        <f t="shared" si="1596"/>
        <v>AN$18</v>
      </c>
      <c r="AO1258" s="190" t="str">
        <f t="shared" si="1596"/>
        <v>AO$18</v>
      </c>
      <c r="AP1258" s="190" t="str">
        <f t="shared" si="1596"/>
        <v>AP$18</v>
      </c>
      <c r="AQ1258" s="190" t="str">
        <f t="shared" si="1596"/>
        <v>AQ$18</v>
      </c>
      <c r="AR1258" s="190" t="str">
        <f t="shared" si="1596"/>
        <v>AR$18</v>
      </c>
      <c r="AS1258" s="190" t="str">
        <f t="shared" si="1596"/>
        <v>AS$18</v>
      </c>
      <c r="AT1258" s="190" t="str">
        <f t="shared" si="1596"/>
        <v>AT$18</v>
      </c>
      <c r="AU1258" s="190" t="str">
        <f t="shared" si="1596"/>
        <v>AU$18</v>
      </c>
      <c r="AV1258" s="190" t="str">
        <f t="shared" si="1596"/>
        <v>AV$18</v>
      </c>
      <c r="AW1258" s="190" t="str">
        <f t="shared" si="1596"/>
        <v>AW$18</v>
      </c>
      <c r="AX1258" s="190" t="str">
        <f t="shared" si="1596"/>
        <v>AX$18</v>
      </c>
      <c r="AY1258" s="190" t="str">
        <f t="shared" ref="AY1258:CD1258" si="1597">AY$22</f>
        <v>AY$18</v>
      </c>
      <c r="AZ1258" s="190" t="str">
        <f t="shared" si="1597"/>
        <v>AZ$18</v>
      </c>
      <c r="BA1258" s="190" t="str">
        <f t="shared" si="1597"/>
        <v>BA$18</v>
      </c>
      <c r="BB1258" s="190" t="str">
        <f t="shared" si="1597"/>
        <v>BB$18</v>
      </c>
      <c r="BC1258" s="190" t="str">
        <f t="shared" si="1597"/>
        <v>BC$18</v>
      </c>
      <c r="BD1258" s="190" t="str">
        <f t="shared" si="1597"/>
        <v>BD$18</v>
      </c>
      <c r="BE1258" s="190" t="str">
        <f t="shared" si="1597"/>
        <v>BE$18</v>
      </c>
      <c r="BF1258" s="190" t="str">
        <f t="shared" si="1597"/>
        <v>BF$18</v>
      </c>
      <c r="BG1258" s="190" t="str">
        <f t="shared" si="1597"/>
        <v>BG$18</v>
      </c>
      <c r="BH1258" s="190" t="str">
        <f t="shared" si="1597"/>
        <v>BH$18</v>
      </c>
      <c r="BI1258" s="190" t="str">
        <f t="shared" si="1597"/>
        <v>BI$18</v>
      </c>
      <c r="BJ1258" s="190" t="str">
        <f t="shared" si="1597"/>
        <v>BJ$18</v>
      </c>
      <c r="BK1258" s="190" t="str">
        <f t="shared" si="1597"/>
        <v>BK$18</v>
      </c>
      <c r="BL1258" s="190" t="str">
        <f t="shared" si="1597"/>
        <v>BL$18</v>
      </c>
      <c r="BM1258" s="190" t="str">
        <f t="shared" si="1597"/>
        <v>BM$18</v>
      </c>
      <c r="BN1258" s="190" t="str">
        <f t="shared" si="1597"/>
        <v>BN$18</v>
      </c>
      <c r="BO1258" s="190" t="str">
        <f t="shared" si="1597"/>
        <v>BO$18</v>
      </c>
      <c r="BP1258" s="190" t="str">
        <f t="shared" si="1597"/>
        <v>BP$18</v>
      </c>
      <c r="BQ1258" s="190" t="str">
        <f t="shared" si="1597"/>
        <v>BQ$18</v>
      </c>
      <c r="BR1258" s="190" t="str">
        <f t="shared" si="1597"/>
        <v>BR$18</v>
      </c>
      <c r="BS1258" s="190" t="str">
        <f t="shared" si="1597"/>
        <v>BS$18</v>
      </c>
      <c r="BT1258" s="190" t="str">
        <f t="shared" si="1597"/>
        <v>BT$18</v>
      </c>
      <c r="BU1258" s="190" t="str">
        <f t="shared" si="1597"/>
        <v>BU$18</v>
      </c>
      <c r="BV1258" s="190" t="str">
        <f t="shared" si="1597"/>
        <v>BV$18</v>
      </c>
      <c r="BW1258" s="190" t="str">
        <f t="shared" si="1597"/>
        <v>BW$18</v>
      </c>
      <c r="BX1258" s="190" t="str">
        <f t="shared" si="1597"/>
        <v>BX$18</v>
      </c>
      <c r="BY1258" s="190" t="str">
        <f t="shared" si="1597"/>
        <v>BY$18</v>
      </c>
      <c r="BZ1258" s="190" t="str">
        <f t="shared" si="1597"/>
        <v>BZ$18</v>
      </c>
      <c r="CA1258" s="190" t="str">
        <f t="shared" si="1597"/>
        <v>CA$18</v>
      </c>
      <c r="CB1258" s="190" t="str">
        <f t="shared" si="1597"/>
        <v>CB$18</v>
      </c>
      <c r="CC1258" s="190" t="str">
        <f t="shared" si="1597"/>
        <v>CC$18</v>
      </c>
      <c r="CD1258" s="190" t="str">
        <f t="shared" si="1597"/>
        <v>CD$18</v>
      </c>
      <c r="CE1258" s="190" t="str">
        <f t="shared" ref="CE1258:CL1258" si="1598">CE$22</f>
        <v>CE$18</v>
      </c>
      <c r="CF1258" s="190" t="str">
        <f t="shared" si="1598"/>
        <v>CF$18</v>
      </c>
      <c r="CG1258" s="190" t="str">
        <f t="shared" si="1598"/>
        <v>CG$18</v>
      </c>
      <c r="CH1258" s="190" t="str">
        <f t="shared" si="1598"/>
        <v>CH$18</v>
      </c>
      <c r="CI1258" s="190" t="str">
        <f t="shared" si="1598"/>
        <v>CI$18</v>
      </c>
      <c r="CJ1258" s="190" t="str">
        <f t="shared" si="1598"/>
        <v>CJ$18</v>
      </c>
      <c r="CK1258" s="190" t="str">
        <f t="shared" si="1598"/>
        <v>CK$18</v>
      </c>
      <c r="CL1258" s="190" t="str">
        <f t="shared" si="1598"/>
        <v>CL$18</v>
      </c>
      <c r="CN1258" s="201"/>
      <c r="CO1258" s="190" t="str">
        <f t="shared" ref="CO1258:DL1258" si="1599">CO$22</f>
        <v>CO$18</v>
      </c>
      <c r="CP1258" s="190" t="str">
        <f t="shared" si="1599"/>
        <v>CP$18</v>
      </c>
      <c r="CQ1258" s="190" t="str">
        <f t="shared" si="1599"/>
        <v>CQ$18</v>
      </c>
      <c r="CR1258" s="190" t="str">
        <f t="shared" si="1599"/>
        <v>CR$18</v>
      </c>
      <c r="CS1258" s="190" t="str">
        <f t="shared" si="1599"/>
        <v>CS$18</v>
      </c>
      <c r="CT1258" s="190" t="str">
        <f t="shared" si="1599"/>
        <v>CT$18</v>
      </c>
      <c r="CU1258" s="190" t="str">
        <f t="shared" si="1599"/>
        <v>CU$18</v>
      </c>
      <c r="CV1258" s="190" t="str">
        <f t="shared" si="1599"/>
        <v>CV$18</v>
      </c>
      <c r="CW1258" s="190" t="str">
        <f t="shared" si="1599"/>
        <v>CW$18</v>
      </c>
      <c r="CX1258" s="190" t="str">
        <f t="shared" si="1599"/>
        <v>CX$18</v>
      </c>
      <c r="CY1258" s="190" t="str">
        <f t="shared" si="1599"/>
        <v>CY$18</v>
      </c>
      <c r="CZ1258" s="190" t="str">
        <f t="shared" si="1599"/>
        <v>CZ$18</v>
      </c>
      <c r="DA1258" s="190" t="str">
        <f t="shared" si="1599"/>
        <v>DA$18</v>
      </c>
      <c r="DB1258" s="190" t="str">
        <f t="shared" si="1599"/>
        <v>DB$18</v>
      </c>
      <c r="DC1258" s="190" t="str">
        <f t="shared" si="1599"/>
        <v>DC$18</v>
      </c>
      <c r="DD1258" s="190" t="str">
        <f t="shared" si="1599"/>
        <v>DD$18</v>
      </c>
      <c r="DE1258" s="190" t="str">
        <f t="shared" si="1599"/>
        <v>DE$18</v>
      </c>
      <c r="DF1258" s="190" t="str">
        <f t="shared" si="1599"/>
        <v>DF$18</v>
      </c>
      <c r="DG1258" s="190" t="str">
        <f t="shared" si="1599"/>
        <v>DG$18</v>
      </c>
      <c r="DH1258" s="190" t="str">
        <f t="shared" si="1599"/>
        <v>DH$18</v>
      </c>
      <c r="DI1258" s="190" t="str">
        <f t="shared" si="1599"/>
        <v>DI$18</v>
      </c>
      <c r="DJ1258" s="190" t="str">
        <f t="shared" si="1599"/>
        <v>DJ$18</v>
      </c>
      <c r="DK1258" s="190" t="str">
        <f t="shared" si="1599"/>
        <v>DK$18</v>
      </c>
      <c r="DL1258" s="190" t="str">
        <f t="shared" si="1599"/>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600">S$23</f>
        <v>S$19</v>
      </c>
      <c r="T1259" s="190" t="str">
        <f t="shared" si="1600"/>
        <v>T$19</v>
      </c>
      <c r="U1259" s="190" t="str">
        <f t="shared" si="1600"/>
        <v>U$19</v>
      </c>
      <c r="V1259" s="190" t="str">
        <f t="shared" si="1600"/>
        <v>V$19</v>
      </c>
      <c r="W1259" s="190" t="str">
        <f t="shared" si="1600"/>
        <v>W$19</v>
      </c>
      <c r="X1259" s="190" t="str">
        <f t="shared" si="1600"/>
        <v>X$19</v>
      </c>
      <c r="Y1259" s="190" t="str">
        <f t="shared" si="1600"/>
        <v>Y$19</v>
      </c>
      <c r="Z1259" s="190" t="str">
        <f t="shared" si="1600"/>
        <v>Z$19</v>
      </c>
      <c r="AA1259" s="190" t="str">
        <f t="shared" si="1600"/>
        <v>AA$19</v>
      </c>
      <c r="AB1259" s="190" t="str">
        <f t="shared" si="1600"/>
        <v>AB$19</v>
      </c>
      <c r="AC1259" s="190" t="str">
        <f t="shared" si="1600"/>
        <v>AC$19</v>
      </c>
      <c r="AD1259" s="190" t="str">
        <f t="shared" si="1600"/>
        <v>AD$19</v>
      </c>
      <c r="AE1259" s="190" t="str">
        <f t="shared" si="1600"/>
        <v>AE$19</v>
      </c>
      <c r="AF1259" s="190" t="str">
        <f t="shared" si="1600"/>
        <v>AF$19</v>
      </c>
      <c r="AG1259" s="190" t="str">
        <f t="shared" si="1600"/>
        <v>AG$19</v>
      </c>
      <c r="AH1259" s="190" t="str">
        <f t="shared" si="1600"/>
        <v>AH$19</v>
      </c>
      <c r="AI1259" s="190" t="str">
        <f t="shared" si="1600"/>
        <v>AI$19</v>
      </c>
      <c r="AJ1259" s="190" t="str">
        <f t="shared" si="1600"/>
        <v>AJ$19</v>
      </c>
      <c r="AK1259" s="190" t="str">
        <f t="shared" si="1600"/>
        <v>AK$19</v>
      </c>
      <c r="AL1259" s="190" t="str">
        <f t="shared" si="1600"/>
        <v>AL$19</v>
      </c>
      <c r="AM1259" s="190" t="str">
        <f t="shared" si="1600"/>
        <v>AM$19</v>
      </c>
      <c r="AN1259" s="190" t="str">
        <f t="shared" si="1600"/>
        <v>AN$19</v>
      </c>
      <c r="AO1259" s="190" t="str">
        <f t="shared" si="1600"/>
        <v>AO$19</v>
      </c>
      <c r="AP1259" s="190" t="str">
        <f t="shared" si="1600"/>
        <v>AP$19</v>
      </c>
      <c r="AQ1259" s="190" t="str">
        <f t="shared" si="1600"/>
        <v>AQ$19</v>
      </c>
      <c r="AR1259" s="190" t="str">
        <f t="shared" si="1600"/>
        <v>AR$19</v>
      </c>
      <c r="AS1259" s="190" t="str">
        <f t="shared" si="1600"/>
        <v>AS$19</v>
      </c>
      <c r="AT1259" s="190" t="str">
        <f t="shared" si="1600"/>
        <v>AT$19</v>
      </c>
      <c r="AU1259" s="190" t="str">
        <f t="shared" si="1600"/>
        <v>AU$19</v>
      </c>
      <c r="AV1259" s="190" t="str">
        <f t="shared" si="1600"/>
        <v>AV$19</v>
      </c>
      <c r="AW1259" s="190" t="str">
        <f t="shared" si="1600"/>
        <v>AW$19</v>
      </c>
      <c r="AX1259" s="190" t="str">
        <f t="shared" si="1600"/>
        <v>AX$19</v>
      </c>
      <c r="AY1259" s="190" t="str">
        <f t="shared" ref="AY1259:CD1259" si="1601">AY$23</f>
        <v>AY$19</v>
      </c>
      <c r="AZ1259" s="190" t="str">
        <f t="shared" si="1601"/>
        <v>AZ$19</v>
      </c>
      <c r="BA1259" s="190" t="str">
        <f t="shared" si="1601"/>
        <v>BA$19</v>
      </c>
      <c r="BB1259" s="190" t="str">
        <f t="shared" si="1601"/>
        <v>BB$19</v>
      </c>
      <c r="BC1259" s="190" t="str">
        <f t="shared" si="1601"/>
        <v>BC$19</v>
      </c>
      <c r="BD1259" s="190" t="str">
        <f t="shared" si="1601"/>
        <v>BD$19</v>
      </c>
      <c r="BE1259" s="190" t="str">
        <f t="shared" si="1601"/>
        <v>BE$19</v>
      </c>
      <c r="BF1259" s="190" t="str">
        <f t="shared" si="1601"/>
        <v>BF$19</v>
      </c>
      <c r="BG1259" s="190" t="str">
        <f t="shared" si="1601"/>
        <v>BG$19</v>
      </c>
      <c r="BH1259" s="190" t="str">
        <f t="shared" si="1601"/>
        <v>BH$19</v>
      </c>
      <c r="BI1259" s="190" t="str">
        <f t="shared" si="1601"/>
        <v>BI$19</v>
      </c>
      <c r="BJ1259" s="190" t="str">
        <f t="shared" si="1601"/>
        <v>BJ$19</v>
      </c>
      <c r="BK1259" s="190" t="str">
        <f t="shared" si="1601"/>
        <v>BK$19</v>
      </c>
      <c r="BL1259" s="190" t="str">
        <f t="shared" si="1601"/>
        <v>BL$19</v>
      </c>
      <c r="BM1259" s="190" t="str">
        <f t="shared" si="1601"/>
        <v>BM$19</v>
      </c>
      <c r="BN1259" s="190" t="str">
        <f t="shared" si="1601"/>
        <v>BN$19</v>
      </c>
      <c r="BO1259" s="190" t="str">
        <f t="shared" si="1601"/>
        <v>BO$19</v>
      </c>
      <c r="BP1259" s="190" t="str">
        <f t="shared" si="1601"/>
        <v>BP$19</v>
      </c>
      <c r="BQ1259" s="190" t="str">
        <f t="shared" si="1601"/>
        <v>BQ$19</v>
      </c>
      <c r="BR1259" s="190" t="str">
        <f t="shared" si="1601"/>
        <v>BR$19</v>
      </c>
      <c r="BS1259" s="190" t="str">
        <f t="shared" si="1601"/>
        <v>BS$19</v>
      </c>
      <c r="BT1259" s="190" t="str">
        <f t="shared" si="1601"/>
        <v>BT$19</v>
      </c>
      <c r="BU1259" s="190" t="str">
        <f t="shared" si="1601"/>
        <v>BU$19</v>
      </c>
      <c r="BV1259" s="190" t="str">
        <f t="shared" si="1601"/>
        <v>BV$19</v>
      </c>
      <c r="BW1259" s="190" t="str">
        <f t="shared" si="1601"/>
        <v>BW$19</v>
      </c>
      <c r="BX1259" s="190" t="str">
        <f t="shared" si="1601"/>
        <v>BX$19</v>
      </c>
      <c r="BY1259" s="190" t="str">
        <f t="shared" si="1601"/>
        <v>BY$19</v>
      </c>
      <c r="BZ1259" s="190" t="str">
        <f t="shared" si="1601"/>
        <v>BZ$19</v>
      </c>
      <c r="CA1259" s="190" t="str">
        <f t="shared" si="1601"/>
        <v>CA$19</v>
      </c>
      <c r="CB1259" s="190" t="str">
        <f t="shared" si="1601"/>
        <v>CB$19</v>
      </c>
      <c r="CC1259" s="190" t="str">
        <f t="shared" si="1601"/>
        <v>CC$19</v>
      </c>
      <c r="CD1259" s="190" t="str">
        <f t="shared" si="1601"/>
        <v>CD$19</v>
      </c>
      <c r="CE1259" s="190" t="str">
        <f t="shared" ref="CE1259:CL1259" si="1602">CE$23</f>
        <v>CE$19</v>
      </c>
      <c r="CF1259" s="190" t="str">
        <f t="shared" si="1602"/>
        <v>CF$19</v>
      </c>
      <c r="CG1259" s="190" t="str">
        <f t="shared" si="1602"/>
        <v>CG$19</v>
      </c>
      <c r="CH1259" s="190" t="str">
        <f t="shared" si="1602"/>
        <v>CH$19</v>
      </c>
      <c r="CI1259" s="190" t="str">
        <f t="shared" si="1602"/>
        <v>CI$19</v>
      </c>
      <c r="CJ1259" s="190" t="str">
        <f t="shared" si="1602"/>
        <v>CJ$19</v>
      </c>
      <c r="CK1259" s="190" t="str">
        <f t="shared" si="1602"/>
        <v>CK$19</v>
      </c>
      <c r="CL1259" s="190" t="str">
        <f t="shared" si="1602"/>
        <v>CL$19</v>
      </c>
      <c r="CN1259" s="201"/>
      <c r="CO1259" s="190" t="str">
        <f t="shared" ref="CO1259:DL1259" si="1603">CO$23</f>
        <v>CO$19</v>
      </c>
      <c r="CP1259" s="190" t="str">
        <f t="shared" si="1603"/>
        <v>CP$19</v>
      </c>
      <c r="CQ1259" s="190" t="str">
        <f t="shared" si="1603"/>
        <v>CQ$19</v>
      </c>
      <c r="CR1259" s="190" t="str">
        <f t="shared" si="1603"/>
        <v>CR$19</v>
      </c>
      <c r="CS1259" s="190" t="str">
        <f t="shared" si="1603"/>
        <v>CS$19</v>
      </c>
      <c r="CT1259" s="190" t="str">
        <f t="shared" si="1603"/>
        <v>CT$19</v>
      </c>
      <c r="CU1259" s="190" t="str">
        <f t="shared" si="1603"/>
        <v>CU$19</v>
      </c>
      <c r="CV1259" s="190" t="str">
        <f t="shared" si="1603"/>
        <v>CV$19</v>
      </c>
      <c r="CW1259" s="190" t="str">
        <f t="shared" si="1603"/>
        <v>CW$19</v>
      </c>
      <c r="CX1259" s="190" t="str">
        <f t="shared" si="1603"/>
        <v>CX$19</v>
      </c>
      <c r="CY1259" s="190" t="str">
        <f t="shared" si="1603"/>
        <v>CY$19</v>
      </c>
      <c r="CZ1259" s="190" t="str">
        <f t="shared" si="1603"/>
        <v>CZ$19</v>
      </c>
      <c r="DA1259" s="190" t="str">
        <f t="shared" si="1603"/>
        <v>DA$19</v>
      </c>
      <c r="DB1259" s="190" t="str">
        <f t="shared" si="1603"/>
        <v>DB$19</v>
      </c>
      <c r="DC1259" s="190" t="str">
        <f t="shared" si="1603"/>
        <v>DC$19</v>
      </c>
      <c r="DD1259" s="190" t="str">
        <f t="shared" si="1603"/>
        <v>DD$19</v>
      </c>
      <c r="DE1259" s="190" t="str">
        <f t="shared" si="1603"/>
        <v>DE$19</v>
      </c>
      <c r="DF1259" s="190" t="str">
        <f t="shared" si="1603"/>
        <v>DF$19</v>
      </c>
      <c r="DG1259" s="190" t="str">
        <f t="shared" si="1603"/>
        <v>DG$19</v>
      </c>
      <c r="DH1259" s="190" t="str">
        <f t="shared" si="1603"/>
        <v>DH$19</v>
      </c>
      <c r="DI1259" s="190" t="str">
        <f t="shared" si="1603"/>
        <v>DI$19</v>
      </c>
      <c r="DJ1259" s="190" t="str">
        <f t="shared" si="1603"/>
        <v>DJ$19</v>
      </c>
      <c r="DK1259" s="190" t="str">
        <f t="shared" si="1603"/>
        <v>DK$19</v>
      </c>
      <c r="DL1259" s="190" t="str">
        <f t="shared" si="1603"/>
        <v>DL$19</v>
      </c>
    </row>
    <row r="1260" spans="1:116" x14ac:dyDescent="0.4">
      <c r="A1260" s="142" t="s">
        <v>218</v>
      </c>
      <c r="B1260" s="31" t="s">
        <v>81</v>
      </c>
      <c r="C1260" s="31"/>
      <c r="D1260" t="s">
        <v>765</v>
      </c>
      <c r="E1260" s="8" t="str">
        <f t="shared" ref="E1260:E1273" si="1604">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765</v>
      </c>
      <c r="E1261" s="8" t="str">
        <f t="shared" si="1604"/>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765</v>
      </c>
      <c r="E1262" s="8" t="str">
        <f t="shared" si="1604"/>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765</v>
      </c>
      <c r="E1263" s="8" t="str">
        <f t="shared" si="1604"/>
        <v>1263 DC-S</v>
      </c>
      <c r="G1263" s="126" t="str">
        <f>"Expense - "&amp;SUBSTITUTE(G1260,":","")</f>
        <v>Expense - % of revenue direct cost</v>
      </c>
      <c r="H1263" s="27"/>
      <c r="I1263" s="78"/>
      <c r="J1263" s="78"/>
      <c r="K1263" s="63">
        <f t="shared" ref="K1263:P1263" ca="1" si="1605">SUMIF($3:$3,K$2,1263:1263)</f>
        <v>-12000</v>
      </c>
      <c r="L1263" s="63">
        <f t="shared" ca="1" si="1605"/>
        <v>-12000</v>
      </c>
      <c r="M1263" s="63">
        <f t="shared" ca="1" si="1605"/>
        <v>-12000</v>
      </c>
      <c r="N1263" s="63">
        <f t="shared" ca="1" si="1605"/>
        <v>-12000</v>
      </c>
      <c r="O1263" s="63">
        <f t="shared" ca="1" si="1605"/>
        <v>-12000</v>
      </c>
      <c r="P1263" s="63">
        <f t="shared" ca="1" si="1605"/>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765</v>
      </c>
      <c r="E1264" s="8" t="str">
        <f t="shared" si="1604"/>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765</v>
      </c>
      <c r="E1265" s="8" t="str">
        <f t="shared" si="1604"/>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765</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765</v>
      </c>
      <c r="E1267" s="8" t="str">
        <f t="shared" si="1604"/>
        <v>1267 DC-S</v>
      </c>
      <c r="G1267" s="136" t="str">
        <f>G1254</f>
        <v>Primary revenue driver</v>
      </c>
      <c r="K1267" s="53"/>
      <c r="L1267" s="53"/>
      <c r="M1267" s="53"/>
      <c r="N1267" s="53"/>
      <c r="O1267" s="53"/>
      <c r="P1267" s="53"/>
      <c r="R1267" s="24"/>
      <c r="S1267" s="179" t="str">
        <f t="shared" ref="S1267:AX1269" si="1606">S1254</f>
        <v>S$16</v>
      </c>
      <c r="T1267" s="179" t="str">
        <f t="shared" si="1606"/>
        <v>T$16</v>
      </c>
      <c r="U1267" s="179" t="str">
        <f t="shared" si="1606"/>
        <v>U$16</v>
      </c>
      <c r="V1267" s="179" t="str">
        <f t="shared" si="1606"/>
        <v>V$16</v>
      </c>
      <c r="W1267" s="179" t="str">
        <f t="shared" si="1606"/>
        <v>W$16</v>
      </c>
      <c r="X1267" s="179" t="str">
        <f t="shared" si="1606"/>
        <v>X$16</v>
      </c>
      <c r="Y1267" s="179" t="str">
        <f t="shared" si="1606"/>
        <v>Y$16</v>
      </c>
      <c r="Z1267" s="179" t="str">
        <f t="shared" si="1606"/>
        <v>Z$16</v>
      </c>
      <c r="AA1267" s="179" t="str">
        <f t="shared" si="1606"/>
        <v>AA$16</v>
      </c>
      <c r="AB1267" s="179" t="str">
        <f t="shared" si="1606"/>
        <v>AB$16</v>
      </c>
      <c r="AC1267" s="179" t="str">
        <f t="shared" si="1606"/>
        <v>AC$16</v>
      </c>
      <c r="AD1267" s="179" t="str">
        <f t="shared" si="1606"/>
        <v>AD$16</v>
      </c>
      <c r="AE1267" s="179" t="str">
        <f t="shared" si="1606"/>
        <v>AE$16</v>
      </c>
      <c r="AF1267" s="179" t="str">
        <f t="shared" si="1606"/>
        <v>AF$16</v>
      </c>
      <c r="AG1267" s="179" t="str">
        <f t="shared" si="1606"/>
        <v>AG$16</v>
      </c>
      <c r="AH1267" s="179" t="str">
        <f t="shared" si="1606"/>
        <v>AH$16</v>
      </c>
      <c r="AI1267" s="179" t="str">
        <f t="shared" si="1606"/>
        <v>AI$16</v>
      </c>
      <c r="AJ1267" s="179" t="str">
        <f t="shared" si="1606"/>
        <v>AJ$16</v>
      </c>
      <c r="AK1267" s="179" t="str">
        <f t="shared" si="1606"/>
        <v>AK$16</v>
      </c>
      <c r="AL1267" s="179" t="str">
        <f t="shared" si="1606"/>
        <v>AL$16</v>
      </c>
      <c r="AM1267" s="179" t="str">
        <f t="shared" si="1606"/>
        <v>AM$16</v>
      </c>
      <c r="AN1267" s="179" t="str">
        <f t="shared" si="1606"/>
        <v>AN$16</v>
      </c>
      <c r="AO1267" s="179" t="str">
        <f t="shared" si="1606"/>
        <v>AO$16</v>
      </c>
      <c r="AP1267" s="179" t="str">
        <f t="shared" si="1606"/>
        <v>AP$16</v>
      </c>
      <c r="AQ1267" s="179" t="str">
        <f t="shared" si="1606"/>
        <v>AQ$16</v>
      </c>
      <c r="AR1267" s="179" t="str">
        <f t="shared" si="1606"/>
        <v>AR$16</v>
      </c>
      <c r="AS1267" s="179" t="str">
        <f t="shared" si="1606"/>
        <v>AS$16</v>
      </c>
      <c r="AT1267" s="179" t="str">
        <f t="shared" si="1606"/>
        <v>AT$16</v>
      </c>
      <c r="AU1267" s="179" t="str">
        <f t="shared" si="1606"/>
        <v>AU$16</v>
      </c>
      <c r="AV1267" s="179" t="str">
        <f t="shared" si="1606"/>
        <v>AV$16</v>
      </c>
      <c r="AW1267" s="179" t="str">
        <f t="shared" si="1606"/>
        <v>AW$16</v>
      </c>
      <c r="AX1267" s="179" t="str">
        <f t="shared" si="1606"/>
        <v>AX$16</v>
      </c>
      <c r="AY1267" s="179" t="str">
        <f t="shared" ref="AY1267:CD1269" si="1607">AY1254</f>
        <v>AY$16</v>
      </c>
      <c r="AZ1267" s="179" t="str">
        <f t="shared" si="1607"/>
        <v>AZ$16</v>
      </c>
      <c r="BA1267" s="179" t="str">
        <f t="shared" si="1607"/>
        <v>BA$16</v>
      </c>
      <c r="BB1267" s="179" t="str">
        <f t="shared" si="1607"/>
        <v>BB$16</v>
      </c>
      <c r="BC1267" s="179" t="str">
        <f t="shared" si="1607"/>
        <v>BC$16</v>
      </c>
      <c r="BD1267" s="179" t="str">
        <f t="shared" si="1607"/>
        <v>BD$16</v>
      </c>
      <c r="BE1267" s="179" t="str">
        <f t="shared" si="1607"/>
        <v>BE$16</v>
      </c>
      <c r="BF1267" s="179" t="str">
        <f t="shared" si="1607"/>
        <v>BF$16</v>
      </c>
      <c r="BG1267" s="179" t="str">
        <f t="shared" si="1607"/>
        <v>BG$16</v>
      </c>
      <c r="BH1267" s="179" t="str">
        <f t="shared" si="1607"/>
        <v>BH$16</v>
      </c>
      <c r="BI1267" s="179" t="str">
        <f t="shared" si="1607"/>
        <v>BI$16</v>
      </c>
      <c r="BJ1267" s="179" t="str">
        <f t="shared" si="1607"/>
        <v>BJ$16</v>
      </c>
      <c r="BK1267" s="179" t="str">
        <f t="shared" si="1607"/>
        <v>BK$16</v>
      </c>
      <c r="BL1267" s="179" t="str">
        <f t="shared" si="1607"/>
        <v>BL$16</v>
      </c>
      <c r="BM1267" s="179" t="str">
        <f t="shared" si="1607"/>
        <v>BM$16</v>
      </c>
      <c r="BN1267" s="179" t="str">
        <f t="shared" si="1607"/>
        <v>BN$16</v>
      </c>
      <c r="BO1267" s="179" t="str">
        <f t="shared" si="1607"/>
        <v>BO$16</v>
      </c>
      <c r="BP1267" s="179" t="str">
        <f t="shared" si="1607"/>
        <v>BP$16</v>
      </c>
      <c r="BQ1267" s="179" t="str">
        <f t="shared" si="1607"/>
        <v>BQ$16</v>
      </c>
      <c r="BR1267" s="179" t="str">
        <f t="shared" si="1607"/>
        <v>BR$16</v>
      </c>
      <c r="BS1267" s="179" t="str">
        <f t="shared" si="1607"/>
        <v>BS$16</v>
      </c>
      <c r="BT1267" s="179" t="str">
        <f t="shared" si="1607"/>
        <v>BT$16</v>
      </c>
      <c r="BU1267" s="179" t="str">
        <f t="shared" si="1607"/>
        <v>BU$16</v>
      </c>
      <c r="BV1267" s="179" t="str">
        <f t="shared" si="1607"/>
        <v>BV$16</v>
      </c>
      <c r="BW1267" s="179" t="str">
        <f t="shared" si="1607"/>
        <v>BW$16</v>
      </c>
      <c r="BX1267" s="179" t="str">
        <f t="shared" si="1607"/>
        <v>BX$16</v>
      </c>
      <c r="BY1267" s="179" t="str">
        <f t="shared" si="1607"/>
        <v>BY$16</v>
      </c>
      <c r="BZ1267" s="179" t="str">
        <f t="shared" si="1607"/>
        <v>BZ$16</v>
      </c>
      <c r="CA1267" s="179" t="str">
        <f t="shared" si="1607"/>
        <v>CA$16</v>
      </c>
      <c r="CB1267" s="179" t="str">
        <f t="shared" si="1607"/>
        <v>CB$16</v>
      </c>
      <c r="CC1267" s="179" t="str">
        <f t="shared" si="1607"/>
        <v>CC$16</v>
      </c>
      <c r="CD1267" s="179" t="str">
        <f t="shared" si="1607"/>
        <v>CD$16</v>
      </c>
      <c r="CE1267" s="179" t="str">
        <f t="shared" ref="CE1267:CL1269" si="1608">CE1254</f>
        <v>CE$16</v>
      </c>
      <c r="CF1267" s="179" t="str">
        <f t="shared" si="1608"/>
        <v>CF$16</v>
      </c>
      <c r="CG1267" s="179" t="str">
        <f t="shared" si="1608"/>
        <v>CG$16</v>
      </c>
      <c r="CH1267" s="179" t="str">
        <f t="shared" si="1608"/>
        <v>CH$16</v>
      </c>
      <c r="CI1267" s="179" t="str">
        <f t="shared" si="1608"/>
        <v>CI$16</v>
      </c>
      <c r="CJ1267" s="179" t="str">
        <f t="shared" si="1608"/>
        <v>CJ$16</v>
      </c>
      <c r="CK1267" s="179" t="str">
        <f t="shared" si="1608"/>
        <v>CK$16</v>
      </c>
      <c r="CL1267" s="179" t="str">
        <f t="shared" si="1608"/>
        <v>CL$16</v>
      </c>
      <c r="CO1267" s="179" t="str">
        <f t="shared" ref="CO1267:DL1269" si="1609">CO1254</f>
        <v>CO$16</v>
      </c>
      <c r="CP1267" s="179" t="str">
        <f t="shared" si="1609"/>
        <v>CP$16</v>
      </c>
      <c r="CQ1267" s="179" t="str">
        <f t="shared" si="1609"/>
        <v>CQ$16</v>
      </c>
      <c r="CR1267" s="179" t="str">
        <f t="shared" si="1609"/>
        <v>CR$16</v>
      </c>
      <c r="CS1267" s="179" t="str">
        <f t="shared" si="1609"/>
        <v>CS$16</v>
      </c>
      <c r="CT1267" s="179" t="str">
        <f t="shared" si="1609"/>
        <v>CT$16</v>
      </c>
      <c r="CU1267" s="179" t="str">
        <f t="shared" si="1609"/>
        <v>CU$16</v>
      </c>
      <c r="CV1267" s="179" t="str">
        <f t="shared" si="1609"/>
        <v>CV$16</v>
      </c>
      <c r="CW1267" s="179" t="str">
        <f t="shared" si="1609"/>
        <v>CW$16</v>
      </c>
      <c r="CX1267" s="179" t="str">
        <f t="shared" si="1609"/>
        <v>CX$16</v>
      </c>
      <c r="CY1267" s="179" t="str">
        <f t="shared" si="1609"/>
        <v>CY$16</v>
      </c>
      <c r="CZ1267" s="179" t="str">
        <f t="shared" si="1609"/>
        <v>CZ$16</v>
      </c>
      <c r="DA1267" s="179" t="str">
        <f t="shared" si="1609"/>
        <v>DA$16</v>
      </c>
      <c r="DB1267" s="179" t="str">
        <f t="shared" si="1609"/>
        <v>DB$16</v>
      </c>
      <c r="DC1267" s="179" t="str">
        <f t="shared" si="1609"/>
        <v>DC$16</v>
      </c>
      <c r="DD1267" s="179" t="str">
        <f t="shared" si="1609"/>
        <v>DD$16</v>
      </c>
      <c r="DE1267" s="179" t="str">
        <f t="shared" si="1609"/>
        <v>DE$16</v>
      </c>
      <c r="DF1267" s="179" t="str">
        <f t="shared" si="1609"/>
        <v>DF$16</v>
      </c>
      <c r="DG1267" s="179" t="str">
        <f t="shared" si="1609"/>
        <v>DG$16</v>
      </c>
      <c r="DH1267" s="179" t="str">
        <f t="shared" si="1609"/>
        <v>DH$16</v>
      </c>
      <c r="DI1267" s="179" t="str">
        <f t="shared" si="1609"/>
        <v>DI$16</v>
      </c>
      <c r="DJ1267" s="179" t="str">
        <f t="shared" si="1609"/>
        <v>DJ$16</v>
      </c>
      <c r="DK1267" s="179" t="str">
        <f t="shared" si="1609"/>
        <v>DK$16</v>
      </c>
      <c r="DL1267" s="179" t="str">
        <f t="shared" si="1609"/>
        <v>DL$16</v>
      </c>
    </row>
    <row r="1268" spans="1:116" x14ac:dyDescent="0.4">
      <c r="B1268" t="s">
        <v>332</v>
      </c>
      <c r="D1268" t="s">
        <v>765</v>
      </c>
      <c r="E1268" s="8" t="str">
        <f t="shared" si="1604"/>
        <v>1268 DC-S</v>
      </c>
      <c r="G1268" s="136" t="str">
        <f>G1255</f>
        <v>Primary volume driver</v>
      </c>
      <c r="H1268" s="12"/>
      <c r="I1268" s="60"/>
      <c r="J1268" s="60"/>
      <c r="K1268" s="15"/>
      <c r="L1268" s="15"/>
      <c r="M1268" s="15"/>
      <c r="N1268" s="15"/>
      <c r="O1268" s="15"/>
      <c r="P1268" s="15"/>
      <c r="R1268" s="15"/>
      <c r="S1268" s="179" t="str">
        <f t="shared" ref="S1268:AX1270" si="1610">S1255</f>
        <v>S$17</v>
      </c>
      <c r="T1268" s="179" t="str">
        <f t="shared" si="1610"/>
        <v>T$17</v>
      </c>
      <c r="U1268" s="179" t="str">
        <f t="shared" si="1610"/>
        <v>U$17</v>
      </c>
      <c r="V1268" s="179" t="str">
        <f t="shared" si="1610"/>
        <v>V$17</v>
      </c>
      <c r="W1268" s="179" t="str">
        <f t="shared" si="1610"/>
        <v>W$17</v>
      </c>
      <c r="X1268" s="179" t="str">
        <f t="shared" si="1610"/>
        <v>X$17</v>
      </c>
      <c r="Y1268" s="179" t="str">
        <f t="shared" si="1610"/>
        <v>Y$17</v>
      </c>
      <c r="Z1268" s="179" t="str">
        <f t="shared" si="1610"/>
        <v>Z$17</v>
      </c>
      <c r="AA1268" s="179" t="str">
        <f t="shared" si="1610"/>
        <v>AA$17</v>
      </c>
      <c r="AB1268" s="179" t="str">
        <f t="shared" si="1610"/>
        <v>AB$17</v>
      </c>
      <c r="AC1268" s="179" t="str">
        <f t="shared" si="1610"/>
        <v>AC$17</v>
      </c>
      <c r="AD1268" s="179" t="str">
        <f t="shared" si="1610"/>
        <v>AD$17</v>
      </c>
      <c r="AE1268" s="179" t="str">
        <f t="shared" si="1610"/>
        <v>AE$17</v>
      </c>
      <c r="AF1268" s="179" t="str">
        <f t="shared" si="1610"/>
        <v>AF$17</v>
      </c>
      <c r="AG1268" s="179" t="str">
        <f t="shared" si="1610"/>
        <v>AG$17</v>
      </c>
      <c r="AH1268" s="179" t="str">
        <f t="shared" si="1610"/>
        <v>AH$17</v>
      </c>
      <c r="AI1268" s="179" t="str">
        <f t="shared" si="1610"/>
        <v>AI$17</v>
      </c>
      <c r="AJ1268" s="179" t="str">
        <f t="shared" si="1610"/>
        <v>AJ$17</v>
      </c>
      <c r="AK1268" s="179" t="str">
        <f t="shared" si="1610"/>
        <v>AK$17</v>
      </c>
      <c r="AL1268" s="179" t="str">
        <f t="shared" si="1610"/>
        <v>AL$17</v>
      </c>
      <c r="AM1268" s="179" t="str">
        <f t="shared" si="1610"/>
        <v>AM$17</v>
      </c>
      <c r="AN1268" s="179" t="str">
        <f t="shared" si="1610"/>
        <v>AN$17</v>
      </c>
      <c r="AO1268" s="179" t="str">
        <f t="shared" si="1610"/>
        <v>AO$17</v>
      </c>
      <c r="AP1268" s="179" t="str">
        <f t="shared" si="1610"/>
        <v>AP$17</v>
      </c>
      <c r="AQ1268" s="179" t="str">
        <f t="shared" si="1610"/>
        <v>AQ$17</v>
      </c>
      <c r="AR1268" s="179" t="str">
        <f t="shared" si="1610"/>
        <v>AR$17</v>
      </c>
      <c r="AS1268" s="179" t="str">
        <f t="shared" si="1610"/>
        <v>AS$17</v>
      </c>
      <c r="AT1268" s="179" t="str">
        <f t="shared" si="1610"/>
        <v>AT$17</v>
      </c>
      <c r="AU1268" s="179" t="str">
        <f t="shared" si="1610"/>
        <v>AU$17</v>
      </c>
      <c r="AV1268" s="179" t="str">
        <f t="shared" si="1610"/>
        <v>AV$17</v>
      </c>
      <c r="AW1268" s="179" t="str">
        <f t="shared" si="1610"/>
        <v>AW$17</v>
      </c>
      <c r="AX1268" s="179" t="str">
        <f t="shared" si="1610"/>
        <v>AX$17</v>
      </c>
      <c r="AY1268" s="179" t="str">
        <f t="shared" ref="AY1268:CD1270" si="1611">AY1255</f>
        <v>AY$17</v>
      </c>
      <c r="AZ1268" s="179" t="str">
        <f t="shared" si="1611"/>
        <v>AZ$17</v>
      </c>
      <c r="BA1268" s="179" t="str">
        <f t="shared" si="1611"/>
        <v>BA$17</v>
      </c>
      <c r="BB1268" s="179" t="str">
        <f t="shared" si="1611"/>
        <v>BB$17</v>
      </c>
      <c r="BC1268" s="179" t="str">
        <f t="shared" si="1611"/>
        <v>BC$17</v>
      </c>
      <c r="BD1268" s="179" t="str">
        <f t="shared" si="1611"/>
        <v>BD$17</v>
      </c>
      <c r="BE1268" s="179" t="str">
        <f t="shared" si="1611"/>
        <v>BE$17</v>
      </c>
      <c r="BF1268" s="179" t="str">
        <f t="shared" si="1611"/>
        <v>BF$17</v>
      </c>
      <c r="BG1268" s="179" t="str">
        <f t="shared" si="1611"/>
        <v>BG$17</v>
      </c>
      <c r="BH1268" s="179" t="str">
        <f t="shared" si="1611"/>
        <v>BH$17</v>
      </c>
      <c r="BI1268" s="179" t="str">
        <f t="shared" si="1611"/>
        <v>BI$17</v>
      </c>
      <c r="BJ1268" s="179" t="str">
        <f t="shared" si="1611"/>
        <v>BJ$17</v>
      </c>
      <c r="BK1268" s="179" t="str">
        <f t="shared" si="1611"/>
        <v>BK$17</v>
      </c>
      <c r="BL1268" s="179" t="str">
        <f t="shared" si="1611"/>
        <v>BL$17</v>
      </c>
      <c r="BM1268" s="179" t="str">
        <f t="shared" si="1611"/>
        <v>BM$17</v>
      </c>
      <c r="BN1268" s="179" t="str">
        <f t="shared" si="1611"/>
        <v>BN$17</v>
      </c>
      <c r="BO1268" s="179" t="str">
        <f t="shared" si="1611"/>
        <v>BO$17</v>
      </c>
      <c r="BP1268" s="179" t="str">
        <f t="shared" si="1611"/>
        <v>BP$17</v>
      </c>
      <c r="BQ1268" s="179" t="str">
        <f t="shared" si="1611"/>
        <v>BQ$17</v>
      </c>
      <c r="BR1268" s="179" t="str">
        <f t="shared" si="1611"/>
        <v>BR$17</v>
      </c>
      <c r="BS1268" s="179" t="str">
        <f t="shared" si="1611"/>
        <v>BS$17</v>
      </c>
      <c r="BT1268" s="179" t="str">
        <f t="shared" si="1611"/>
        <v>BT$17</v>
      </c>
      <c r="BU1268" s="179" t="str">
        <f t="shared" si="1611"/>
        <v>BU$17</v>
      </c>
      <c r="BV1268" s="179" t="str">
        <f t="shared" si="1611"/>
        <v>BV$17</v>
      </c>
      <c r="BW1268" s="179" t="str">
        <f t="shared" si="1611"/>
        <v>BW$17</v>
      </c>
      <c r="BX1268" s="179" t="str">
        <f t="shared" si="1611"/>
        <v>BX$17</v>
      </c>
      <c r="BY1268" s="179" t="str">
        <f t="shared" si="1611"/>
        <v>BY$17</v>
      </c>
      <c r="BZ1268" s="179" t="str">
        <f t="shared" si="1611"/>
        <v>BZ$17</v>
      </c>
      <c r="CA1268" s="179" t="str">
        <f t="shared" si="1611"/>
        <v>CA$17</v>
      </c>
      <c r="CB1268" s="179" t="str">
        <f t="shared" si="1611"/>
        <v>CB$17</v>
      </c>
      <c r="CC1268" s="179" t="str">
        <f t="shared" si="1611"/>
        <v>CC$17</v>
      </c>
      <c r="CD1268" s="179" t="str">
        <f t="shared" si="1611"/>
        <v>CD$17</v>
      </c>
      <c r="CE1268" s="179" t="str">
        <f t="shared" ref="CE1268:CL1270" si="1612">CE1255</f>
        <v>CE$17</v>
      </c>
      <c r="CF1268" s="179" t="str">
        <f t="shared" si="1612"/>
        <v>CF$17</v>
      </c>
      <c r="CG1268" s="179" t="str">
        <f t="shared" si="1612"/>
        <v>CG$17</v>
      </c>
      <c r="CH1268" s="179" t="str">
        <f t="shared" si="1612"/>
        <v>CH$17</v>
      </c>
      <c r="CI1268" s="179" t="str">
        <f t="shared" si="1612"/>
        <v>CI$17</v>
      </c>
      <c r="CJ1268" s="179" t="str">
        <f t="shared" si="1612"/>
        <v>CJ$17</v>
      </c>
      <c r="CK1268" s="179" t="str">
        <f t="shared" si="1612"/>
        <v>CK$17</v>
      </c>
      <c r="CL1268" s="179" t="str">
        <f t="shared" si="1612"/>
        <v>CL$17</v>
      </c>
      <c r="CN1268" s="60"/>
      <c r="CO1268" s="179" t="str">
        <f t="shared" ref="CO1268:DL1270" si="1613">CO1255</f>
        <v>CO$17</v>
      </c>
      <c r="CP1268" s="179" t="str">
        <f t="shared" si="1613"/>
        <v>CP$17</v>
      </c>
      <c r="CQ1268" s="179" t="str">
        <f t="shared" si="1613"/>
        <v>CQ$17</v>
      </c>
      <c r="CR1268" s="179" t="str">
        <f t="shared" si="1613"/>
        <v>CR$17</v>
      </c>
      <c r="CS1268" s="179" t="str">
        <f t="shared" si="1613"/>
        <v>CS$17</v>
      </c>
      <c r="CT1268" s="179" t="str">
        <f t="shared" si="1613"/>
        <v>CT$17</v>
      </c>
      <c r="CU1268" s="179" t="str">
        <f t="shared" si="1613"/>
        <v>CU$17</v>
      </c>
      <c r="CV1268" s="179" t="str">
        <f t="shared" si="1613"/>
        <v>CV$17</v>
      </c>
      <c r="CW1268" s="179" t="str">
        <f t="shared" si="1613"/>
        <v>CW$17</v>
      </c>
      <c r="CX1268" s="179" t="str">
        <f t="shared" si="1613"/>
        <v>CX$17</v>
      </c>
      <c r="CY1268" s="179" t="str">
        <f t="shared" si="1613"/>
        <v>CY$17</v>
      </c>
      <c r="CZ1268" s="179" t="str">
        <f t="shared" si="1613"/>
        <v>CZ$17</v>
      </c>
      <c r="DA1268" s="179" t="str">
        <f t="shared" si="1613"/>
        <v>DA$17</v>
      </c>
      <c r="DB1268" s="179" t="str">
        <f t="shared" si="1613"/>
        <v>DB$17</v>
      </c>
      <c r="DC1268" s="179" t="str">
        <f t="shared" si="1613"/>
        <v>DC$17</v>
      </c>
      <c r="DD1268" s="179" t="str">
        <f t="shared" si="1613"/>
        <v>DD$17</v>
      </c>
      <c r="DE1268" s="179" t="str">
        <f t="shared" si="1613"/>
        <v>DE$17</v>
      </c>
      <c r="DF1268" s="179" t="str">
        <f t="shared" si="1613"/>
        <v>DF$17</v>
      </c>
      <c r="DG1268" s="179" t="str">
        <f t="shared" si="1613"/>
        <v>DG$17</v>
      </c>
      <c r="DH1268" s="179" t="str">
        <f t="shared" si="1613"/>
        <v>DH$17</v>
      </c>
      <c r="DI1268" s="179" t="str">
        <f t="shared" si="1613"/>
        <v>DI$17</v>
      </c>
      <c r="DJ1268" s="179" t="str">
        <f t="shared" si="1613"/>
        <v>DJ$17</v>
      </c>
      <c r="DK1268" s="179" t="str">
        <f t="shared" si="1613"/>
        <v>DK$17</v>
      </c>
      <c r="DL1268" s="179" t="str">
        <f t="shared" si="1613"/>
        <v>DL$17</v>
      </c>
    </row>
    <row r="1269" spans="1:116" x14ac:dyDescent="0.4">
      <c r="B1269" t="s">
        <v>332</v>
      </c>
      <c r="D1269" t="s">
        <v>765</v>
      </c>
      <c r="E1269" s="8" t="str">
        <f t="shared" si="1604"/>
        <v>1269 DC-S</v>
      </c>
      <c r="G1269" s="191" t="str">
        <f>G1260</f>
        <v>% of revenue direct cost:</v>
      </c>
      <c r="H1269" s="12"/>
      <c r="I1269" s="60"/>
      <c r="J1269" s="60"/>
      <c r="K1269" s="15"/>
      <c r="L1269" s="15"/>
      <c r="M1269" s="15"/>
      <c r="N1269" s="15"/>
      <c r="O1269" s="15"/>
      <c r="P1269" s="15"/>
      <c r="R1269" s="15"/>
      <c r="S1269" s="179">
        <f t="shared" ref="S1269:AX1271" si="1614">S1256</f>
        <v>0</v>
      </c>
      <c r="T1269" s="179">
        <f t="shared" si="1614"/>
        <v>0</v>
      </c>
      <c r="U1269" s="179">
        <f t="shared" si="1614"/>
        <v>0</v>
      </c>
      <c r="V1269" s="179">
        <f t="shared" si="1614"/>
        <v>0</v>
      </c>
      <c r="W1269" s="179">
        <f t="shared" si="1614"/>
        <v>0</v>
      </c>
      <c r="X1269" s="179">
        <f t="shared" si="1614"/>
        <v>0</v>
      </c>
      <c r="Y1269" s="179">
        <f t="shared" si="1614"/>
        <v>0</v>
      </c>
      <c r="Z1269" s="179">
        <f t="shared" si="1614"/>
        <v>0</v>
      </c>
      <c r="AA1269" s="179">
        <f t="shared" si="1614"/>
        <v>0</v>
      </c>
      <c r="AB1269" s="179">
        <f t="shared" si="1614"/>
        <v>0</v>
      </c>
      <c r="AC1269" s="179">
        <f t="shared" si="1614"/>
        <v>0</v>
      </c>
      <c r="AD1269" s="179">
        <f t="shared" si="1614"/>
        <v>0</v>
      </c>
      <c r="AE1269" s="179">
        <f t="shared" si="1614"/>
        <v>0</v>
      </c>
      <c r="AF1269" s="179">
        <f t="shared" si="1614"/>
        <v>0</v>
      </c>
      <c r="AG1269" s="179">
        <f t="shared" si="1614"/>
        <v>0</v>
      </c>
      <c r="AH1269" s="179">
        <f t="shared" si="1614"/>
        <v>0</v>
      </c>
      <c r="AI1269" s="179">
        <f t="shared" si="1614"/>
        <v>0</v>
      </c>
      <c r="AJ1269" s="179">
        <f t="shared" si="1614"/>
        <v>0</v>
      </c>
      <c r="AK1269" s="179">
        <f t="shared" si="1614"/>
        <v>0</v>
      </c>
      <c r="AL1269" s="179">
        <f t="shared" si="1614"/>
        <v>0</v>
      </c>
      <c r="AM1269" s="179">
        <f t="shared" si="1614"/>
        <v>0</v>
      </c>
      <c r="AN1269" s="179">
        <f t="shared" si="1614"/>
        <v>0</v>
      </c>
      <c r="AO1269" s="179">
        <f t="shared" si="1614"/>
        <v>0</v>
      </c>
      <c r="AP1269" s="179">
        <f t="shared" si="1614"/>
        <v>0</v>
      </c>
      <c r="AQ1269" s="179">
        <f t="shared" si="1614"/>
        <v>0</v>
      </c>
      <c r="AR1269" s="179">
        <f t="shared" si="1614"/>
        <v>0</v>
      </c>
      <c r="AS1269" s="179">
        <f t="shared" si="1614"/>
        <v>0</v>
      </c>
      <c r="AT1269" s="179">
        <f t="shared" si="1614"/>
        <v>0</v>
      </c>
      <c r="AU1269" s="179">
        <f t="shared" si="1614"/>
        <v>0</v>
      </c>
      <c r="AV1269" s="179">
        <f t="shared" si="1614"/>
        <v>0</v>
      </c>
      <c r="AW1269" s="179">
        <f t="shared" si="1614"/>
        <v>0</v>
      </c>
      <c r="AX1269" s="179">
        <f t="shared" si="1614"/>
        <v>0</v>
      </c>
      <c r="AY1269" s="179">
        <f t="shared" ref="AY1269:CD1271" si="1615">AY1256</f>
        <v>0</v>
      </c>
      <c r="AZ1269" s="179">
        <f t="shared" si="1615"/>
        <v>0</v>
      </c>
      <c r="BA1269" s="179">
        <f t="shared" si="1615"/>
        <v>0</v>
      </c>
      <c r="BB1269" s="179">
        <f t="shared" si="1615"/>
        <v>0</v>
      </c>
      <c r="BC1269" s="179">
        <f t="shared" si="1615"/>
        <v>0</v>
      </c>
      <c r="BD1269" s="179">
        <f t="shared" si="1615"/>
        <v>0</v>
      </c>
      <c r="BE1269" s="179">
        <f t="shared" si="1615"/>
        <v>0</v>
      </c>
      <c r="BF1269" s="179">
        <f t="shared" si="1615"/>
        <v>0</v>
      </c>
      <c r="BG1269" s="179">
        <f t="shared" si="1615"/>
        <v>0</v>
      </c>
      <c r="BH1269" s="179">
        <f t="shared" si="1615"/>
        <v>0</v>
      </c>
      <c r="BI1269" s="179">
        <f t="shared" si="1615"/>
        <v>0</v>
      </c>
      <c r="BJ1269" s="179">
        <f t="shared" si="1615"/>
        <v>0</v>
      </c>
      <c r="BK1269" s="179">
        <f t="shared" si="1615"/>
        <v>0</v>
      </c>
      <c r="BL1269" s="179">
        <f t="shared" si="1615"/>
        <v>0</v>
      </c>
      <c r="BM1269" s="179">
        <f t="shared" si="1615"/>
        <v>0</v>
      </c>
      <c r="BN1269" s="179">
        <f t="shared" si="1615"/>
        <v>0</v>
      </c>
      <c r="BO1269" s="179">
        <f t="shared" si="1615"/>
        <v>0</v>
      </c>
      <c r="BP1269" s="179">
        <f t="shared" si="1615"/>
        <v>0</v>
      </c>
      <c r="BQ1269" s="179">
        <f t="shared" si="1615"/>
        <v>0</v>
      </c>
      <c r="BR1269" s="179">
        <f t="shared" si="1615"/>
        <v>0</v>
      </c>
      <c r="BS1269" s="179">
        <f t="shared" si="1615"/>
        <v>0</v>
      </c>
      <c r="BT1269" s="179">
        <f t="shared" si="1615"/>
        <v>0</v>
      </c>
      <c r="BU1269" s="179">
        <f t="shared" si="1615"/>
        <v>0</v>
      </c>
      <c r="BV1269" s="179">
        <f t="shared" si="1615"/>
        <v>0</v>
      </c>
      <c r="BW1269" s="179">
        <f t="shared" si="1615"/>
        <v>0</v>
      </c>
      <c r="BX1269" s="179">
        <f t="shared" si="1615"/>
        <v>0</v>
      </c>
      <c r="BY1269" s="179">
        <f t="shared" si="1615"/>
        <v>0</v>
      </c>
      <c r="BZ1269" s="179">
        <f t="shared" si="1615"/>
        <v>0</v>
      </c>
      <c r="CA1269" s="179">
        <f t="shared" si="1615"/>
        <v>0</v>
      </c>
      <c r="CB1269" s="179">
        <f t="shared" si="1615"/>
        <v>0</v>
      </c>
      <c r="CC1269" s="179">
        <f t="shared" si="1615"/>
        <v>0</v>
      </c>
      <c r="CD1269" s="179">
        <f t="shared" si="1615"/>
        <v>0</v>
      </c>
      <c r="CE1269" s="179">
        <f t="shared" ref="CE1269:CL1271" si="1616">CE1256</f>
        <v>0</v>
      </c>
      <c r="CF1269" s="179">
        <f t="shared" si="1616"/>
        <v>0</v>
      </c>
      <c r="CG1269" s="179">
        <f t="shared" si="1616"/>
        <v>0</v>
      </c>
      <c r="CH1269" s="179">
        <f t="shared" si="1616"/>
        <v>0</v>
      </c>
      <c r="CI1269" s="179">
        <f t="shared" si="1616"/>
        <v>0</v>
      </c>
      <c r="CJ1269" s="179">
        <f t="shared" si="1616"/>
        <v>0</v>
      </c>
      <c r="CK1269" s="179">
        <f t="shared" si="1616"/>
        <v>0</v>
      </c>
      <c r="CL1269" s="179">
        <f t="shared" si="1616"/>
        <v>0</v>
      </c>
      <c r="CN1269" s="60"/>
      <c r="CO1269" s="179">
        <f t="shared" ref="CO1269:DL1271" si="1617">CO1256</f>
        <v>0</v>
      </c>
      <c r="CP1269" s="179">
        <f t="shared" si="1617"/>
        <v>0</v>
      </c>
      <c r="CQ1269" s="179">
        <f t="shared" si="1617"/>
        <v>0</v>
      </c>
      <c r="CR1269" s="179">
        <f t="shared" si="1617"/>
        <v>0</v>
      </c>
      <c r="CS1269" s="179">
        <f t="shared" si="1617"/>
        <v>0</v>
      </c>
      <c r="CT1269" s="179">
        <f t="shared" si="1617"/>
        <v>0</v>
      </c>
      <c r="CU1269" s="179">
        <f t="shared" si="1617"/>
        <v>0</v>
      </c>
      <c r="CV1269" s="179">
        <f t="shared" si="1617"/>
        <v>0</v>
      </c>
      <c r="CW1269" s="179">
        <f t="shared" si="1617"/>
        <v>0</v>
      </c>
      <c r="CX1269" s="179">
        <f t="shared" si="1617"/>
        <v>0</v>
      </c>
      <c r="CY1269" s="179">
        <f t="shared" si="1617"/>
        <v>0</v>
      </c>
      <c r="CZ1269" s="179">
        <f t="shared" si="1617"/>
        <v>0</v>
      </c>
      <c r="DA1269" s="179">
        <f t="shared" si="1617"/>
        <v>0</v>
      </c>
      <c r="DB1269" s="179">
        <f t="shared" si="1617"/>
        <v>0</v>
      </c>
      <c r="DC1269" s="179">
        <f t="shared" si="1617"/>
        <v>0</v>
      </c>
      <c r="DD1269" s="179">
        <f t="shared" si="1617"/>
        <v>0</v>
      </c>
      <c r="DE1269" s="179">
        <f t="shared" si="1617"/>
        <v>0</v>
      </c>
      <c r="DF1269" s="179">
        <f t="shared" si="1617"/>
        <v>0</v>
      </c>
      <c r="DG1269" s="179">
        <f t="shared" si="1617"/>
        <v>0</v>
      </c>
      <c r="DH1269" s="179">
        <f t="shared" si="1617"/>
        <v>0</v>
      </c>
      <c r="DI1269" s="179">
        <f t="shared" si="1617"/>
        <v>0</v>
      </c>
      <c r="DJ1269" s="179">
        <f t="shared" si="1617"/>
        <v>0</v>
      </c>
      <c r="DK1269" s="179">
        <f t="shared" si="1617"/>
        <v>0</v>
      </c>
      <c r="DL1269" s="179">
        <f t="shared" si="1617"/>
        <v>0</v>
      </c>
    </row>
    <row r="1270" spans="1:116" x14ac:dyDescent="0.4">
      <c r="B1270" t="s">
        <v>332</v>
      </c>
      <c r="D1270" t="s">
        <v>765</v>
      </c>
      <c r="E1270" s="8" t="str">
        <f t="shared" ref="E1270:E1272" si="1618">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765</v>
      </c>
      <c r="E1271" s="8" t="str">
        <f t="shared" si="1604"/>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3" si="1619">ADDRESS(ROW(T1263),COLUMN(T1263),2)</f>
        <v>T$1263</v>
      </c>
      <c r="U1271" s="4" t="str">
        <f t="shared" si="1619"/>
        <v>U$1263</v>
      </c>
      <c r="V1271" s="4" t="str">
        <f t="shared" si="1619"/>
        <v>V$1263</v>
      </c>
      <c r="W1271" s="4" t="str">
        <f t="shared" si="1619"/>
        <v>W$1263</v>
      </c>
      <c r="X1271" s="4" t="str">
        <f t="shared" si="1619"/>
        <v>X$1263</v>
      </c>
      <c r="Y1271" s="4" t="str">
        <f t="shared" si="1619"/>
        <v>Y$1263</v>
      </c>
      <c r="Z1271" s="4" t="str">
        <f t="shared" si="1619"/>
        <v>Z$1263</v>
      </c>
      <c r="AA1271" s="4" t="str">
        <f t="shared" si="1619"/>
        <v>AA$1263</v>
      </c>
      <c r="AB1271" s="4" t="str">
        <f t="shared" si="1619"/>
        <v>AB$1263</v>
      </c>
      <c r="AC1271" s="4" t="str">
        <f t="shared" si="1619"/>
        <v>AC$1263</v>
      </c>
      <c r="AD1271" s="4" t="str">
        <f t="shared" si="1619"/>
        <v>AD$1263</v>
      </c>
      <c r="AE1271" s="4" t="str">
        <f t="shared" si="1619"/>
        <v>AE$1263</v>
      </c>
      <c r="AF1271" s="4" t="str">
        <f t="shared" si="1619"/>
        <v>AF$1263</v>
      </c>
      <c r="AG1271" s="4" t="str">
        <f t="shared" si="1619"/>
        <v>AG$1263</v>
      </c>
      <c r="AH1271" s="4" t="str">
        <f t="shared" si="1619"/>
        <v>AH$1263</v>
      </c>
      <c r="AI1271" s="4" t="str">
        <f t="shared" si="1619"/>
        <v>AI$1263</v>
      </c>
      <c r="AJ1271" s="4" t="str">
        <f t="shared" si="1619"/>
        <v>AJ$1263</v>
      </c>
      <c r="AK1271" s="4" t="str">
        <f t="shared" si="1619"/>
        <v>AK$1263</v>
      </c>
      <c r="AL1271" s="4" t="str">
        <f t="shared" si="1619"/>
        <v>AL$1263</v>
      </c>
      <c r="AM1271" s="4" t="str">
        <f t="shared" si="1619"/>
        <v>AM$1263</v>
      </c>
      <c r="AN1271" s="4" t="str">
        <f t="shared" si="1619"/>
        <v>AN$1263</v>
      </c>
      <c r="AO1271" s="4" t="str">
        <f t="shared" si="1619"/>
        <v>AO$1263</v>
      </c>
      <c r="AP1271" s="4" t="str">
        <f t="shared" si="1619"/>
        <v>AP$1263</v>
      </c>
      <c r="AQ1271" s="4" t="str">
        <f t="shared" si="1619"/>
        <v>AQ$1263</v>
      </c>
      <c r="AR1271" s="4" t="str">
        <f t="shared" si="1619"/>
        <v>AR$1263</v>
      </c>
      <c r="AS1271" s="4" t="str">
        <f t="shared" si="1619"/>
        <v>AS$1263</v>
      </c>
      <c r="AT1271" s="4" t="str">
        <f t="shared" si="1619"/>
        <v>AT$1263</v>
      </c>
      <c r="AU1271" s="4" t="str">
        <f t="shared" si="1619"/>
        <v>AU$1263</v>
      </c>
      <c r="AV1271" s="4" t="str">
        <f t="shared" si="1619"/>
        <v>AV$1263</v>
      </c>
      <c r="AW1271" s="4" t="str">
        <f t="shared" si="1619"/>
        <v>AW$1263</v>
      </c>
      <c r="AX1271" s="4" t="str">
        <f t="shared" si="1619"/>
        <v>AX$1263</v>
      </c>
      <c r="AY1271" s="4" t="str">
        <f t="shared" si="1619"/>
        <v>AY$1263</v>
      </c>
      <c r="AZ1271" s="4" t="str">
        <f t="shared" si="1619"/>
        <v>AZ$1263</v>
      </c>
      <c r="BA1271" s="4" t="str">
        <f t="shared" si="1619"/>
        <v>BA$1263</v>
      </c>
      <c r="BB1271" s="4" t="str">
        <f t="shared" si="1619"/>
        <v>BB$1263</v>
      </c>
      <c r="BC1271" s="4" t="str">
        <f t="shared" si="1619"/>
        <v>BC$1263</v>
      </c>
      <c r="BD1271" s="4" t="str">
        <f t="shared" si="1619"/>
        <v>BD$1263</v>
      </c>
      <c r="BE1271" s="4" t="str">
        <f t="shared" si="1619"/>
        <v>BE$1263</v>
      </c>
      <c r="BF1271" s="4" t="str">
        <f t="shared" si="1619"/>
        <v>BF$1263</v>
      </c>
      <c r="BG1271" s="4" t="str">
        <f t="shared" si="1619"/>
        <v>BG$1263</v>
      </c>
      <c r="BH1271" s="4" t="str">
        <f t="shared" si="1619"/>
        <v>BH$1263</v>
      </c>
      <c r="BI1271" s="4" t="str">
        <f t="shared" si="1619"/>
        <v>BI$1263</v>
      </c>
      <c r="BJ1271" s="4" t="str">
        <f t="shared" si="1619"/>
        <v>BJ$1263</v>
      </c>
      <c r="BK1271" s="4" t="str">
        <f t="shared" si="1619"/>
        <v>BK$1263</v>
      </c>
      <c r="BL1271" s="4" t="str">
        <f t="shared" si="1619"/>
        <v>BL$1263</v>
      </c>
      <c r="BM1271" s="4" t="str">
        <f t="shared" si="1619"/>
        <v>BM$1263</v>
      </c>
      <c r="BN1271" s="4" t="str">
        <f t="shared" si="1619"/>
        <v>BN$1263</v>
      </c>
      <c r="BO1271" s="4" t="str">
        <f t="shared" si="1619"/>
        <v>BO$1263</v>
      </c>
      <c r="BP1271" s="4" t="str">
        <f t="shared" si="1619"/>
        <v>BP$1263</v>
      </c>
      <c r="BQ1271" s="4" t="str">
        <f t="shared" si="1619"/>
        <v>BQ$1263</v>
      </c>
      <c r="BR1271" s="4" t="str">
        <f t="shared" si="1619"/>
        <v>BR$1263</v>
      </c>
      <c r="BS1271" s="4" t="str">
        <f t="shared" si="1619"/>
        <v>BS$1263</v>
      </c>
      <c r="BT1271" s="4" t="str">
        <f t="shared" si="1619"/>
        <v>BT$1263</v>
      </c>
      <c r="BU1271" s="4" t="str">
        <f t="shared" si="1619"/>
        <v>BU$1263</v>
      </c>
      <c r="BV1271" s="4" t="str">
        <f t="shared" si="1619"/>
        <v>BV$1263</v>
      </c>
      <c r="BW1271" s="4" t="str">
        <f t="shared" si="1619"/>
        <v>BW$1263</v>
      </c>
      <c r="BX1271" s="4" t="str">
        <f t="shared" si="1619"/>
        <v>BX$1263</v>
      </c>
      <c r="BY1271" s="4" t="str">
        <f t="shared" si="1619"/>
        <v>BY$1263</v>
      </c>
      <c r="BZ1271" s="4" t="str">
        <f t="shared" si="1619"/>
        <v>BZ$1263</v>
      </c>
      <c r="CA1271" s="4" t="str">
        <f t="shared" si="1619"/>
        <v>CA$1263</v>
      </c>
      <c r="CB1271" s="4" t="str">
        <f t="shared" si="1619"/>
        <v>CB$1263</v>
      </c>
      <c r="CC1271" s="4" t="str">
        <f t="shared" si="1619"/>
        <v>CC$1263</v>
      </c>
      <c r="CD1271" s="4" t="str">
        <f t="shared" si="1619"/>
        <v>CD$1263</v>
      </c>
      <c r="CE1271" s="4" t="str">
        <f t="shared" si="1619"/>
        <v>CE$1263</v>
      </c>
      <c r="CF1271" s="4" t="str">
        <f t="shared" ref="CF1271:CL1273" si="1620">ADDRESS(ROW(CF1263),COLUMN(CF1263),2)</f>
        <v>CF$1263</v>
      </c>
      <c r="CG1271" s="4" t="str">
        <f t="shared" si="1620"/>
        <v>CG$1263</v>
      </c>
      <c r="CH1271" s="4" t="str">
        <f t="shared" si="1620"/>
        <v>CH$1263</v>
      </c>
      <c r="CI1271" s="4" t="str">
        <f t="shared" si="1620"/>
        <v>CI$1263</v>
      </c>
      <c r="CJ1271" s="4" t="str">
        <f t="shared" si="1620"/>
        <v>CJ$1263</v>
      </c>
      <c r="CK1271" s="4" t="str">
        <f t="shared" si="1620"/>
        <v>CK$1263</v>
      </c>
      <c r="CL1271" s="4" t="str">
        <f t="shared" si="1620"/>
        <v>CL$1263</v>
      </c>
      <c r="CN1271" s="213"/>
      <c r="CO1271" s="4" t="str">
        <f t="shared" ref="CO1271:DK1273" si="1621">ADDRESS(ROW(CO1263),COLUMN(CO1263),2)</f>
        <v>CO$1263</v>
      </c>
      <c r="CP1271" s="4" t="str">
        <f t="shared" si="1621"/>
        <v>CP$1263</v>
      </c>
      <c r="CQ1271" s="4" t="str">
        <f t="shared" si="1621"/>
        <v>CQ$1263</v>
      </c>
      <c r="CR1271" s="4" t="str">
        <f t="shared" si="1621"/>
        <v>CR$1263</v>
      </c>
      <c r="CS1271" s="4" t="str">
        <f t="shared" si="1621"/>
        <v>CS$1263</v>
      </c>
      <c r="CT1271" s="4" t="str">
        <f t="shared" si="1621"/>
        <v>CT$1263</v>
      </c>
      <c r="CU1271" s="4" t="str">
        <f t="shared" si="1621"/>
        <v>CU$1263</v>
      </c>
      <c r="CV1271" s="4" t="str">
        <f t="shared" si="1621"/>
        <v>CV$1263</v>
      </c>
      <c r="CW1271" s="4" t="str">
        <f t="shared" si="1621"/>
        <v>CW$1263</v>
      </c>
      <c r="CX1271" s="4" t="str">
        <f t="shared" si="1621"/>
        <v>CX$1263</v>
      </c>
      <c r="CY1271" s="4" t="str">
        <f t="shared" si="1621"/>
        <v>CY$1263</v>
      </c>
      <c r="CZ1271" s="4" t="str">
        <f t="shared" si="1621"/>
        <v>CZ$1263</v>
      </c>
      <c r="DA1271" s="4" t="str">
        <f t="shared" si="1621"/>
        <v>DA$1263</v>
      </c>
      <c r="DB1271" s="4" t="str">
        <f t="shared" si="1621"/>
        <v>DB$1263</v>
      </c>
      <c r="DC1271" s="4" t="str">
        <f t="shared" si="1621"/>
        <v>DC$1263</v>
      </c>
      <c r="DD1271" s="4" t="str">
        <f t="shared" si="1621"/>
        <v>DD$1263</v>
      </c>
      <c r="DE1271" s="4" t="str">
        <f t="shared" si="1621"/>
        <v>DE$1263</v>
      </c>
      <c r="DF1271" s="4" t="str">
        <f t="shared" si="1621"/>
        <v>DF$1263</v>
      </c>
      <c r="DG1271" s="4" t="str">
        <f t="shared" si="1621"/>
        <v>DG$1263</v>
      </c>
      <c r="DH1271" s="4" t="str">
        <f t="shared" si="1621"/>
        <v>DH$1263</v>
      </c>
      <c r="DI1271" s="4" t="str">
        <f t="shared" si="1621"/>
        <v>DI$1263</v>
      </c>
      <c r="DJ1271" s="4" t="str">
        <f t="shared" si="1621"/>
        <v>DJ$1263</v>
      </c>
      <c r="DK1271" s="4" t="str">
        <f t="shared" si="1621"/>
        <v>DK$1263</v>
      </c>
      <c r="DL1271" s="4" t="str">
        <f t="shared" ref="DL1271:DL1273" si="1622">ADDRESS(ROW(DL1263),COLUMN(DL1263),2)</f>
        <v>DL$1263</v>
      </c>
    </row>
    <row r="1272" spans="1:116" x14ac:dyDescent="0.4">
      <c r="B1272" t="s">
        <v>332</v>
      </c>
      <c r="D1272" t="s">
        <v>765</v>
      </c>
      <c r="E1272" s="8" t="str">
        <f t="shared" ref="E1272:E1276" si="1623">ROW()&amp;" "&amp;D1272</f>
        <v>1272 DC-S</v>
      </c>
      <c r="G1272" s="136" t="str">
        <f>G1259</f>
        <v>Secondary volume driver</v>
      </c>
      <c r="H1272" s="12"/>
      <c r="I1272" s="60"/>
      <c r="J1272" s="60"/>
      <c r="K1272" s="15"/>
      <c r="L1272" s="15"/>
      <c r="M1272" s="15"/>
      <c r="N1272" s="15"/>
      <c r="O1272" s="15"/>
      <c r="P1272" s="15"/>
      <c r="R1272" s="15"/>
      <c r="S1272" s="179" t="str">
        <f t="shared" ref="S1272:AX1274" si="1624">S1259</f>
        <v>S$19</v>
      </c>
      <c r="T1272" s="179" t="str">
        <f t="shared" si="1624"/>
        <v>T$19</v>
      </c>
      <c r="U1272" s="179" t="str">
        <f t="shared" si="1624"/>
        <v>U$19</v>
      </c>
      <c r="V1272" s="179" t="str">
        <f t="shared" si="1624"/>
        <v>V$19</v>
      </c>
      <c r="W1272" s="179" t="str">
        <f t="shared" si="1624"/>
        <v>W$19</v>
      </c>
      <c r="X1272" s="179" t="str">
        <f t="shared" si="1624"/>
        <v>X$19</v>
      </c>
      <c r="Y1272" s="179" t="str">
        <f t="shared" si="1624"/>
        <v>Y$19</v>
      </c>
      <c r="Z1272" s="179" t="str">
        <f t="shared" si="1624"/>
        <v>Z$19</v>
      </c>
      <c r="AA1272" s="179" t="str">
        <f t="shared" si="1624"/>
        <v>AA$19</v>
      </c>
      <c r="AB1272" s="179" t="str">
        <f t="shared" si="1624"/>
        <v>AB$19</v>
      </c>
      <c r="AC1272" s="179" t="str">
        <f t="shared" si="1624"/>
        <v>AC$19</v>
      </c>
      <c r="AD1272" s="179" t="str">
        <f t="shared" si="1624"/>
        <v>AD$19</v>
      </c>
      <c r="AE1272" s="179" t="str">
        <f t="shared" si="1624"/>
        <v>AE$19</v>
      </c>
      <c r="AF1272" s="179" t="str">
        <f t="shared" si="1624"/>
        <v>AF$19</v>
      </c>
      <c r="AG1272" s="179" t="str">
        <f t="shared" si="1624"/>
        <v>AG$19</v>
      </c>
      <c r="AH1272" s="179" t="str">
        <f t="shared" si="1624"/>
        <v>AH$19</v>
      </c>
      <c r="AI1272" s="179" t="str">
        <f t="shared" si="1624"/>
        <v>AI$19</v>
      </c>
      <c r="AJ1272" s="179" t="str">
        <f t="shared" si="1624"/>
        <v>AJ$19</v>
      </c>
      <c r="AK1272" s="179" t="str">
        <f t="shared" si="1624"/>
        <v>AK$19</v>
      </c>
      <c r="AL1272" s="179" t="str">
        <f t="shared" si="1624"/>
        <v>AL$19</v>
      </c>
      <c r="AM1272" s="179" t="str">
        <f t="shared" si="1624"/>
        <v>AM$19</v>
      </c>
      <c r="AN1272" s="179" t="str">
        <f t="shared" si="1624"/>
        <v>AN$19</v>
      </c>
      <c r="AO1272" s="179" t="str">
        <f t="shared" si="1624"/>
        <v>AO$19</v>
      </c>
      <c r="AP1272" s="179" t="str">
        <f t="shared" si="1624"/>
        <v>AP$19</v>
      </c>
      <c r="AQ1272" s="179" t="str">
        <f t="shared" si="1624"/>
        <v>AQ$19</v>
      </c>
      <c r="AR1272" s="179" t="str">
        <f t="shared" si="1624"/>
        <v>AR$19</v>
      </c>
      <c r="AS1272" s="179" t="str">
        <f t="shared" si="1624"/>
        <v>AS$19</v>
      </c>
      <c r="AT1272" s="179" t="str">
        <f t="shared" si="1624"/>
        <v>AT$19</v>
      </c>
      <c r="AU1272" s="179" t="str">
        <f t="shared" si="1624"/>
        <v>AU$19</v>
      </c>
      <c r="AV1272" s="179" t="str">
        <f t="shared" si="1624"/>
        <v>AV$19</v>
      </c>
      <c r="AW1272" s="179" t="str">
        <f t="shared" si="1624"/>
        <v>AW$19</v>
      </c>
      <c r="AX1272" s="179" t="str">
        <f t="shared" si="1624"/>
        <v>AX$19</v>
      </c>
      <c r="AY1272" s="179" t="str">
        <f t="shared" ref="AY1272:CD1274" si="1625">AY1259</f>
        <v>AY$19</v>
      </c>
      <c r="AZ1272" s="179" t="str">
        <f t="shared" si="1625"/>
        <v>AZ$19</v>
      </c>
      <c r="BA1272" s="179" t="str">
        <f t="shared" si="1625"/>
        <v>BA$19</v>
      </c>
      <c r="BB1272" s="179" t="str">
        <f t="shared" si="1625"/>
        <v>BB$19</v>
      </c>
      <c r="BC1272" s="179" t="str">
        <f t="shared" si="1625"/>
        <v>BC$19</v>
      </c>
      <c r="BD1272" s="179" t="str">
        <f t="shared" si="1625"/>
        <v>BD$19</v>
      </c>
      <c r="BE1272" s="179" t="str">
        <f t="shared" si="1625"/>
        <v>BE$19</v>
      </c>
      <c r="BF1272" s="179" t="str">
        <f t="shared" si="1625"/>
        <v>BF$19</v>
      </c>
      <c r="BG1272" s="179" t="str">
        <f t="shared" si="1625"/>
        <v>BG$19</v>
      </c>
      <c r="BH1272" s="179" t="str">
        <f t="shared" si="1625"/>
        <v>BH$19</v>
      </c>
      <c r="BI1272" s="179" t="str">
        <f t="shared" si="1625"/>
        <v>BI$19</v>
      </c>
      <c r="BJ1272" s="179" t="str">
        <f t="shared" si="1625"/>
        <v>BJ$19</v>
      </c>
      <c r="BK1272" s="179" t="str">
        <f t="shared" si="1625"/>
        <v>BK$19</v>
      </c>
      <c r="BL1272" s="179" t="str">
        <f t="shared" si="1625"/>
        <v>BL$19</v>
      </c>
      <c r="BM1272" s="179" t="str">
        <f t="shared" si="1625"/>
        <v>BM$19</v>
      </c>
      <c r="BN1272" s="179" t="str">
        <f t="shared" si="1625"/>
        <v>BN$19</v>
      </c>
      <c r="BO1272" s="179" t="str">
        <f t="shared" si="1625"/>
        <v>BO$19</v>
      </c>
      <c r="BP1272" s="179" t="str">
        <f t="shared" si="1625"/>
        <v>BP$19</v>
      </c>
      <c r="BQ1272" s="179" t="str">
        <f t="shared" si="1625"/>
        <v>BQ$19</v>
      </c>
      <c r="BR1272" s="179" t="str">
        <f t="shared" si="1625"/>
        <v>BR$19</v>
      </c>
      <c r="BS1272" s="179" t="str">
        <f t="shared" si="1625"/>
        <v>BS$19</v>
      </c>
      <c r="BT1272" s="179" t="str">
        <f t="shared" si="1625"/>
        <v>BT$19</v>
      </c>
      <c r="BU1272" s="179" t="str">
        <f t="shared" si="1625"/>
        <v>BU$19</v>
      </c>
      <c r="BV1272" s="179" t="str">
        <f t="shared" si="1625"/>
        <v>BV$19</v>
      </c>
      <c r="BW1272" s="179" t="str">
        <f t="shared" si="1625"/>
        <v>BW$19</v>
      </c>
      <c r="BX1272" s="179" t="str">
        <f t="shared" si="1625"/>
        <v>BX$19</v>
      </c>
      <c r="BY1272" s="179" t="str">
        <f t="shared" si="1625"/>
        <v>BY$19</v>
      </c>
      <c r="BZ1272" s="179" t="str">
        <f t="shared" si="1625"/>
        <v>BZ$19</v>
      </c>
      <c r="CA1272" s="179" t="str">
        <f t="shared" si="1625"/>
        <v>CA$19</v>
      </c>
      <c r="CB1272" s="179" t="str">
        <f t="shared" si="1625"/>
        <v>CB$19</v>
      </c>
      <c r="CC1272" s="179" t="str">
        <f t="shared" si="1625"/>
        <v>CC$19</v>
      </c>
      <c r="CD1272" s="179" t="str">
        <f t="shared" si="1625"/>
        <v>CD$19</v>
      </c>
      <c r="CE1272" s="179" t="str">
        <f t="shared" ref="CE1272:CL1274" si="1626">CE1259</f>
        <v>CE$19</v>
      </c>
      <c r="CF1272" s="179" t="str">
        <f t="shared" si="1626"/>
        <v>CF$19</v>
      </c>
      <c r="CG1272" s="179" t="str">
        <f t="shared" si="1626"/>
        <v>CG$19</v>
      </c>
      <c r="CH1272" s="179" t="str">
        <f t="shared" si="1626"/>
        <v>CH$19</v>
      </c>
      <c r="CI1272" s="179" t="str">
        <f t="shared" si="1626"/>
        <v>CI$19</v>
      </c>
      <c r="CJ1272" s="179" t="str">
        <f t="shared" si="1626"/>
        <v>CJ$19</v>
      </c>
      <c r="CK1272" s="179" t="str">
        <f t="shared" si="1626"/>
        <v>CK$19</v>
      </c>
      <c r="CL1272" s="179" t="str">
        <f t="shared" si="1626"/>
        <v>CL$19</v>
      </c>
      <c r="CN1272" s="60"/>
      <c r="CO1272" s="179" t="str">
        <f t="shared" ref="CO1272:DL1274" si="1627">CO1259</f>
        <v>CO$19</v>
      </c>
      <c r="CP1272" s="179" t="str">
        <f t="shared" si="1627"/>
        <v>CP$19</v>
      </c>
      <c r="CQ1272" s="179" t="str">
        <f t="shared" si="1627"/>
        <v>CQ$19</v>
      </c>
      <c r="CR1272" s="179" t="str">
        <f t="shared" si="1627"/>
        <v>CR$19</v>
      </c>
      <c r="CS1272" s="179" t="str">
        <f t="shared" si="1627"/>
        <v>CS$19</v>
      </c>
      <c r="CT1272" s="179" t="str">
        <f t="shared" si="1627"/>
        <v>CT$19</v>
      </c>
      <c r="CU1272" s="179" t="str">
        <f t="shared" si="1627"/>
        <v>CU$19</v>
      </c>
      <c r="CV1272" s="179" t="str">
        <f t="shared" si="1627"/>
        <v>CV$19</v>
      </c>
      <c r="CW1272" s="179" t="str">
        <f t="shared" si="1627"/>
        <v>CW$19</v>
      </c>
      <c r="CX1272" s="179" t="str">
        <f t="shared" si="1627"/>
        <v>CX$19</v>
      </c>
      <c r="CY1272" s="179" t="str">
        <f t="shared" si="1627"/>
        <v>CY$19</v>
      </c>
      <c r="CZ1272" s="179" t="str">
        <f t="shared" si="1627"/>
        <v>CZ$19</v>
      </c>
      <c r="DA1272" s="179" t="str">
        <f t="shared" si="1627"/>
        <v>DA$19</v>
      </c>
      <c r="DB1272" s="179" t="str">
        <f t="shared" si="1627"/>
        <v>DB$19</v>
      </c>
      <c r="DC1272" s="179" t="str">
        <f t="shared" si="1627"/>
        <v>DC$19</v>
      </c>
      <c r="DD1272" s="179" t="str">
        <f t="shared" si="1627"/>
        <v>DD$19</v>
      </c>
      <c r="DE1272" s="179" t="str">
        <f t="shared" si="1627"/>
        <v>DE$19</v>
      </c>
      <c r="DF1272" s="179" t="str">
        <f t="shared" si="1627"/>
        <v>DF$19</v>
      </c>
      <c r="DG1272" s="179" t="str">
        <f t="shared" si="1627"/>
        <v>DG$19</v>
      </c>
      <c r="DH1272" s="179" t="str">
        <f t="shared" si="1627"/>
        <v>DH$19</v>
      </c>
      <c r="DI1272" s="179" t="str">
        <f t="shared" si="1627"/>
        <v>DI$19</v>
      </c>
      <c r="DJ1272" s="179" t="str">
        <f t="shared" si="1627"/>
        <v>DJ$19</v>
      </c>
      <c r="DK1272" s="179" t="str">
        <f t="shared" si="1627"/>
        <v>DK$19</v>
      </c>
      <c r="DL1272" s="179" t="str">
        <f t="shared" si="1627"/>
        <v>DL$19</v>
      </c>
    </row>
    <row r="1273" spans="1:116" x14ac:dyDescent="0.4">
      <c r="B1273" t="s">
        <v>332</v>
      </c>
      <c r="D1273" t="s">
        <v>765</v>
      </c>
      <c r="E1273" s="8" t="str">
        <f t="shared" si="1623"/>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765</v>
      </c>
      <c r="E1274" s="8" t="str">
        <f t="shared" si="1623"/>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628">S$20</f>
        <v>S$16</v>
      </c>
      <c r="T1324" s="199" t="str">
        <f t="shared" si="1628"/>
        <v>T$16</v>
      </c>
      <c r="U1324" s="199" t="str">
        <f t="shared" si="1628"/>
        <v>U$16</v>
      </c>
      <c r="V1324" s="199" t="str">
        <f t="shared" si="1628"/>
        <v>V$16</v>
      </c>
      <c r="W1324" s="199" t="str">
        <f t="shared" si="1628"/>
        <v>W$16</v>
      </c>
      <c r="X1324" s="199" t="str">
        <f t="shared" si="1628"/>
        <v>X$16</v>
      </c>
      <c r="Y1324" s="199" t="str">
        <f t="shared" si="1628"/>
        <v>Y$16</v>
      </c>
      <c r="Z1324" s="199" t="str">
        <f t="shared" si="1628"/>
        <v>Z$16</v>
      </c>
      <c r="AA1324" s="199" t="str">
        <f t="shared" si="1628"/>
        <v>AA$16</v>
      </c>
      <c r="AB1324" s="199" t="str">
        <f t="shared" si="1628"/>
        <v>AB$16</v>
      </c>
      <c r="AC1324" s="199" t="str">
        <f t="shared" si="1628"/>
        <v>AC$16</v>
      </c>
      <c r="AD1324" s="199" t="str">
        <f t="shared" si="1628"/>
        <v>AD$16</v>
      </c>
      <c r="AE1324" s="199" t="str">
        <f t="shared" si="1628"/>
        <v>AE$16</v>
      </c>
      <c r="AF1324" s="199" t="str">
        <f t="shared" si="1628"/>
        <v>AF$16</v>
      </c>
      <c r="AG1324" s="199" t="str">
        <f t="shared" si="1628"/>
        <v>AG$16</v>
      </c>
      <c r="AH1324" s="199" t="str">
        <f t="shared" si="1628"/>
        <v>AH$16</v>
      </c>
      <c r="AI1324" s="199" t="str">
        <f t="shared" si="1628"/>
        <v>AI$16</v>
      </c>
      <c r="AJ1324" s="199" t="str">
        <f t="shared" si="1628"/>
        <v>AJ$16</v>
      </c>
      <c r="AK1324" s="199" t="str">
        <f t="shared" si="1628"/>
        <v>AK$16</v>
      </c>
      <c r="AL1324" s="199" t="str">
        <f t="shared" si="1628"/>
        <v>AL$16</v>
      </c>
      <c r="AM1324" s="199" t="str">
        <f t="shared" si="1628"/>
        <v>AM$16</v>
      </c>
      <c r="AN1324" s="199" t="str">
        <f t="shared" si="1628"/>
        <v>AN$16</v>
      </c>
      <c r="AO1324" s="199" t="str">
        <f t="shared" si="1628"/>
        <v>AO$16</v>
      </c>
      <c r="AP1324" s="199" t="str">
        <f t="shared" si="1628"/>
        <v>AP$16</v>
      </c>
      <c r="AQ1324" s="199" t="str">
        <f t="shared" si="1628"/>
        <v>AQ$16</v>
      </c>
      <c r="AR1324" s="199" t="str">
        <f t="shared" si="1628"/>
        <v>AR$16</v>
      </c>
      <c r="AS1324" s="199" t="str">
        <f t="shared" si="1628"/>
        <v>AS$16</v>
      </c>
      <c r="AT1324" s="199" t="str">
        <f t="shared" si="1628"/>
        <v>AT$16</v>
      </c>
      <c r="AU1324" s="199" t="str">
        <f t="shared" si="1628"/>
        <v>AU$16</v>
      </c>
      <c r="AV1324" s="199" t="str">
        <f t="shared" si="1628"/>
        <v>AV$16</v>
      </c>
      <c r="AW1324" s="199" t="str">
        <f t="shared" si="1628"/>
        <v>AW$16</v>
      </c>
      <c r="AX1324" s="199" t="str">
        <f t="shared" si="1628"/>
        <v>AX$16</v>
      </c>
      <c r="AY1324" s="199" t="str">
        <f t="shared" ref="AY1324:CD1324" si="1629">AY$20</f>
        <v>AY$16</v>
      </c>
      <c r="AZ1324" s="199" t="str">
        <f t="shared" si="1629"/>
        <v>AZ$16</v>
      </c>
      <c r="BA1324" s="199" t="str">
        <f t="shared" si="1629"/>
        <v>BA$16</v>
      </c>
      <c r="BB1324" s="199" t="str">
        <f t="shared" si="1629"/>
        <v>BB$16</v>
      </c>
      <c r="BC1324" s="199" t="str">
        <f t="shared" si="1629"/>
        <v>BC$16</v>
      </c>
      <c r="BD1324" s="199" t="str">
        <f t="shared" si="1629"/>
        <v>BD$16</v>
      </c>
      <c r="BE1324" s="199" t="str">
        <f t="shared" si="1629"/>
        <v>BE$16</v>
      </c>
      <c r="BF1324" s="199" t="str">
        <f t="shared" si="1629"/>
        <v>BF$16</v>
      </c>
      <c r="BG1324" s="199" t="str">
        <f t="shared" si="1629"/>
        <v>BG$16</v>
      </c>
      <c r="BH1324" s="199" t="str">
        <f t="shared" si="1629"/>
        <v>BH$16</v>
      </c>
      <c r="BI1324" s="199" t="str">
        <f t="shared" si="1629"/>
        <v>BI$16</v>
      </c>
      <c r="BJ1324" s="199" t="str">
        <f t="shared" si="1629"/>
        <v>BJ$16</v>
      </c>
      <c r="BK1324" s="199" t="str">
        <f t="shared" si="1629"/>
        <v>BK$16</v>
      </c>
      <c r="BL1324" s="199" t="str">
        <f t="shared" si="1629"/>
        <v>BL$16</v>
      </c>
      <c r="BM1324" s="199" t="str">
        <f t="shared" si="1629"/>
        <v>BM$16</v>
      </c>
      <c r="BN1324" s="199" t="str">
        <f t="shared" si="1629"/>
        <v>BN$16</v>
      </c>
      <c r="BO1324" s="199" t="str">
        <f t="shared" si="1629"/>
        <v>BO$16</v>
      </c>
      <c r="BP1324" s="199" t="str">
        <f t="shared" si="1629"/>
        <v>BP$16</v>
      </c>
      <c r="BQ1324" s="199" t="str">
        <f t="shared" si="1629"/>
        <v>BQ$16</v>
      </c>
      <c r="BR1324" s="199" t="str">
        <f t="shared" si="1629"/>
        <v>BR$16</v>
      </c>
      <c r="BS1324" s="199" t="str">
        <f t="shared" si="1629"/>
        <v>BS$16</v>
      </c>
      <c r="BT1324" s="199" t="str">
        <f t="shared" si="1629"/>
        <v>BT$16</v>
      </c>
      <c r="BU1324" s="199" t="str">
        <f t="shared" si="1629"/>
        <v>BU$16</v>
      </c>
      <c r="BV1324" s="199" t="str">
        <f t="shared" si="1629"/>
        <v>BV$16</v>
      </c>
      <c r="BW1324" s="199" t="str">
        <f t="shared" si="1629"/>
        <v>BW$16</v>
      </c>
      <c r="BX1324" s="199" t="str">
        <f t="shared" si="1629"/>
        <v>BX$16</v>
      </c>
      <c r="BY1324" s="199" t="str">
        <f t="shared" si="1629"/>
        <v>BY$16</v>
      </c>
      <c r="BZ1324" s="199" t="str">
        <f t="shared" si="1629"/>
        <v>BZ$16</v>
      </c>
      <c r="CA1324" s="199" t="str">
        <f t="shared" si="1629"/>
        <v>CA$16</v>
      </c>
      <c r="CB1324" s="199" t="str">
        <f t="shared" si="1629"/>
        <v>CB$16</v>
      </c>
      <c r="CC1324" s="199" t="str">
        <f t="shared" si="1629"/>
        <v>CC$16</v>
      </c>
      <c r="CD1324" s="199" t="str">
        <f t="shared" si="1629"/>
        <v>CD$16</v>
      </c>
      <c r="CE1324" s="199" t="str">
        <f t="shared" ref="CE1324:CL1324" si="1630">CE$20</f>
        <v>CE$16</v>
      </c>
      <c r="CF1324" s="199" t="str">
        <f t="shared" si="1630"/>
        <v>CF$16</v>
      </c>
      <c r="CG1324" s="199" t="str">
        <f t="shared" si="1630"/>
        <v>CG$16</v>
      </c>
      <c r="CH1324" s="199" t="str">
        <f t="shared" si="1630"/>
        <v>CH$16</v>
      </c>
      <c r="CI1324" s="199" t="str">
        <f t="shared" si="1630"/>
        <v>CI$16</v>
      </c>
      <c r="CJ1324" s="199" t="str">
        <f t="shared" si="1630"/>
        <v>CJ$16</v>
      </c>
      <c r="CK1324" s="199" t="str">
        <f t="shared" si="1630"/>
        <v>CK$16</v>
      </c>
      <c r="CL1324" s="199" t="str">
        <f t="shared" si="1630"/>
        <v>CL$16</v>
      </c>
      <c r="CN1324" s="176"/>
      <c r="CO1324" s="199" t="str">
        <f t="shared" ref="CO1324:DL1324" si="1631">CO$20</f>
        <v>CO$16</v>
      </c>
      <c r="CP1324" s="199" t="str">
        <f t="shared" si="1631"/>
        <v>CP$16</v>
      </c>
      <c r="CQ1324" s="199" t="str">
        <f t="shared" si="1631"/>
        <v>CQ$16</v>
      </c>
      <c r="CR1324" s="199" t="str">
        <f t="shared" si="1631"/>
        <v>CR$16</v>
      </c>
      <c r="CS1324" s="199" t="str">
        <f t="shared" si="1631"/>
        <v>CS$16</v>
      </c>
      <c r="CT1324" s="199" t="str">
        <f t="shared" si="1631"/>
        <v>CT$16</v>
      </c>
      <c r="CU1324" s="199" t="str">
        <f t="shared" si="1631"/>
        <v>CU$16</v>
      </c>
      <c r="CV1324" s="199" t="str">
        <f t="shared" si="1631"/>
        <v>CV$16</v>
      </c>
      <c r="CW1324" s="199" t="str">
        <f t="shared" si="1631"/>
        <v>CW$16</v>
      </c>
      <c r="CX1324" s="199" t="str">
        <f t="shared" si="1631"/>
        <v>CX$16</v>
      </c>
      <c r="CY1324" s="199" t="str">
        <f t="shared" si="1631"/>
        <v>CY$16</v>
      </c>
      <c r="CZ1324" s="199" t="str">
        <f t="shared" si="1631"/>
        <v>CZ$16</v>
      </c>
      <c r="DA1324" s="199" t="str">
        <f t="shared" si="1631"/>
        <v>DA$16</v>
      </c>
      <c r="DB1324" s="199" t="str">
        <f t="shared" si="1631"/>
        <v>DB$16</v>
      </c>
      <c r="DC1324" s="199" t="str">
        <f t="shared" si="1631"/>
        <v>DC$16</v>
      </c>
      <c r="DD1324" s="199" t="str">
        <f t="shared" si="1631"/>
        <v>DD$16</v>
      </c>
      <c r="DE1324" s="199" t="str">
        <f t="shared" si="1631"/>
        <v>DE$16</v>
      </c>
      <c r="DF1324" s="199" t="str">
        <f t="shared" si="1631"/>
        <v>DF$16</v>
      </c>
      <c r="DG1324" s="199" t="str">
        <f t="shared" si="1631"/>
        <v>DG$16</v>
      </c>
      <c r="DH1324" s="199" t="str">
        <f t="shared" si="1631"/>
        <v>DH$16</v>
      </c>
      <c r="DI1324" s="199" t="str">
        <f t="shared" si="1631"/>
        <v>DI$16</v>
      </c>
      <c r="DJ1324" s="199" t="str">
        <f t="shared" si="1631"/>
        <v>DJ$16</v>
      </c>
      <c r="DK1324" s="199" t="str">
        <f t="shared" si="1631"/>
        <v>DK$16</v>
      </c>
      <c r="DL1324" s="199" t="str">
        <f t="shared" si="1631"/>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632">S$21</f>
        <v>S$17</v>
      </c>
      <c r="T1325" s="199" t="str">
        <f t="shared" si="1632"/>
        <v>T$17</v>
      </c>
      <c r="U1325" s="199" t="str">
        <f t="shared" si="1632"/>
        <v>U$17</v>
      </c>
      <c r="V1325" s="199" t="str">
        <f t="shared" si="1632"/>
        <v>V$17</v>
      </c>
      <c r="W1325" s="199" t="str">
        <f t="shared" si="1632"/>
        <v>W$17</v>
      </c>
      <c r="X1325" s="199" t="str">
        <f t="shared" si="1632"/>
        <v>X$17</v>
      </c>
      <c r="Y1325" s="199" t="str">
        <f t="shared" si="1632"/>
        <v>Y$17</v>
      </c>
      <c r="Z1325" s="199" t="str">
        <f t="shared" si="1632"/>
        <v>Z$17</v>
      </c>
      <c r="AA1325" s="199" t="str">
        <f t="shared" si="1632"/>
        <v>AA$17</v>
      </c>
      <c r="AB1325" s="199" t="str">
        <f t="shared" si="1632"/>
        <v>AB$17</v>
      </c>
      <c r="AC1325" s="199" t="str">
        <f t="shared" si="1632"/>
        <v>AC$17</v>
      </c>
      <c r="AD1325" s="199" t="str">
        <f t="shared" si="1632"/>
        <v>AD$17</v>
      </c>
      <c r="AE1325" s="199" t="str">
        <f t="shared" si="1632"/>
        <v>AE$17</v>
      </c>
      <c r="AF1325" s="199" t="str">
        <f t="shared" si="1632"/>
        <v>AF$17</v>
      </c>
      <c r="AG1325" s="199" t="str">
        <f t="shared" si="1632"/>
        <v>AG$17</v>
      </c>
      <c r="AH1325" s="199" t="str">
        <f t="shared" si="1632"/>
        <v>AH$17</v>
      </c>
      <c r="AI1325" s="199" t="str">
        <f t="shared" si="1632"/>
        <v>AI$17</v>
      </c>
      <c r="AJ1325" s="199" t="str">
        <f t="shared" si="1632"/>
        <v>AJ$17</v>
      </c>
      <c r="AK1325" s="199" t="str">
        <f t="shared" si="1632"/>
        <v>AK$17</v>
      </c>
      <c r="AL1325" s="199" t="str">
        <f t="shared" si="1632"/>
        <v>AL$17</v>
      </c>
      <c r="AM1325" s="199" t="str">
        <f t="shared" si="1632"/>
        <v>AM$17</v>
      </c>
      <c r="AN1325" s="199" t="str">
        <f t="shared" si="1632"/>
        <v>AN$17</v>
      </c>
      <c r="AO1325" s="199" t="str">
        <f t="shared" si="1632"/>
        <v>AO$17</v>
      </c>
      <c r="AP1325" s="199" t="str">
        <f t="shared" si="1632"/>
        <v>AP$17</v>
      </c>
      <c r="AQ1325" s="199" t="str">
        <f t="shared" si="1632"/>
        <v>AQ$17</v>
      </c>
      <c r="AR1325" s="199" t="str">
        <f t="shared" si="1632"/>
        <v>AR$17</v>
      </c>
      <c r="AS1325" s="199" t="str">
        <f t="shared" si="1632"/>
        <v>AS$17</v>
      </c>
      <c r="AT1325" s="199" t="str">
        <f t="shared" si="1632"/>
        <v>AT$17</v>
      </c>
      <c r="AU1325" s="199" t="str">
        <f t="shared" si="1632"/>
        <v>AU$17</v>
      </c>
      <c r="AV1325" s="199" t="str">
        <f t="shared" si="1632"/>
        <v>AV$17</v>
      </c>
      <c r="AW1325" s="199" t="str">
        <f t="shared" si="1632"/>
        <v>AW$17</v>
      </c>
      <c r="AX1325" s="199" t="str">
        <f t="shared" si="1632"/>
        <v>AX$17</v>
      </c>
      <c r="AY1325" s="199" t="str">
        <f t="shared" ref="AY1325:CD1325" si="1633">AY$21</f>
        <v>AY$17</v>
      </c>
      <c r="AZ1325" s="199" t="str">
        <f t="shared" si="1633"/>
        <v>AZ$17</v>
      </c>
      <c r="BA1325" s="199" t="str">
        <f t="shared" si="1633"/>
        <v>BA$17</v>
      </c>
      <c r="BB1325" s="199" t="str">
        <f t="shared" si="1633"/>
        <v>BB$17</v>
      </c>
      <c r="BC1325" s="199" t="str">
        <f t="shared" si="1633"/>
        <v>BC$17</v>
      </c>
      <c r="BD1325" s="199" t="str">
        <f t="shared" si="1633"/>
        <v>BD$17</v>
      </c>
      <c r="BE1325" s="199" t="str">
        <f t="shared" si="1633"/>
        <v>BE$17</v>
      </c>
      <c r="BF1325" s="199" t="str">
        <f t="shared" si="1633"/>
        <v>BF$17</v>
      </c>
      <c r="BG1325" s="199" t="str">
        <f t="shared" si="1633"/>
        <v>BG$17</v>
      </c>
      <c r="BH1325" s="199" t="str">
        <f t="shared" si="1633"/>
        <v>BH$17</v>
      </c>
      <c r="BI1325" s="199" t="str">
        <f t="shared" si="1633"/>
        <v>BI$17</v>
      </c>
      <c r="BJ1325" s="199" t="str">
        <f t="shared" si="1633"/>
        <v>BJ$17</v>
      </c>
      <c r="BK1325" s="199" t="str">
        <f t="shared" si="1633"/>
        <v>BK$17</v>
      </c>
      <c r="BL1325" s="199" t="str">
        <f t="shared" si="1633"/>
        <v>BL$17</v>
      </c>
      <c r="BM1325" s="199" t="str">
        <f t="shared" si="1633"/>
        <v>BM$17</v>
      </c>
      <c r="BN1325" s="199" t="str">
        <f t="shared" si="1633"/>
        <v>BN$17</v>
      </c>
      <c r="BO1325" s="199" t="str">
        <f t="shared" si="1633"/>
        <v>BO$17</v>
      </c>
      <c r="BP1325" s="199" t="str">
        <f t="shared" si="1633"/>
        <v>BP$17</v>
      </c>
      <c r="BQ1325" s="199" t="str">
        <f t="shared" si="1633"/>
        <v>BQ$17</v>
      </c>
      <c r="BR1325" s="199" t="str">
        <f t="shared" si="1633"/>
        <v>BR$17</v>
      </c>
      <c r="BS1325" s="199" t="str">
        <f t="shared" si="1633"/>
        <v>BS$17</v>
      </c>
      <c r="BT1325" s="199" t="str">
        <f t="shared" si="1633"/>
        <v>BT$17</v>
      </c>
      <c r="BU1325" s="199" t="str">
        <f t="shared" si="1633"/>
        <v>BU$17</v>
      </c>
      <c r="BV1325" s="199" t="str">
        <f t="shared" si="1633"/>
        <v>BV$17</v>
      </c>
      <c r="BW1325" s="199" t="str">
        <f t="shared" si="1633"/>
        <v>BW$17</v>
      </c>
      <c r="BX1325" s="199" t="str">
        <f t="shared" si="1633"/>
        <v>BX$17</v>
      </c>
      <c r="BY1325" s="199" t="str">
        <f t="shared" si="1633"/>
        <v>BY$17</v>
      </c>
      <c r="BZ1325" s="199" t="str">
        <f t="shared" si="1633"/>
        <v>BZ$17</v>
      </c>
      <c r="CA1325" s="199" t="str">
        <f t="shared" si="1633"/>
        <v>CA$17</v>
      </c>
      <c r="CB1325" s="199" t="str">
        <f t="shared" si="1633"/>
        <v>CB$17</v>
      </c>
      <c r="CC1325" s="199" t="str">
        <f t="shared" si="1633"/>
        <v>CC$17</v>
      </c>
      <c r="CD1325" s="199" t="str">
        <f t="shared" si="1633"/>
        <v>CD$17</v>
      </c>
      <c r="CE1325" s="199" t="str">
        <f t="shared" ref="CE1325:CL1325" si="1634">CE$21</f>
        <v>CE$17</v>
      </c>
      <c r="CF1325" s="199" t="str">
        <f t="shared" si="1634"/>
        <v>CF$17</v>
      </c>
      <c r="CG1325" s="199" t="str">
        <f t="shared" si="1634"/>
        <v>CG$17</v>
      </c>
      <c r="CH1325" s="199" t="str">
        <f t="shared" si="1634"/>
        <v>CH$17</v>
      </c>
      <c r="CI1325" s="199" t="str">
        <f t="shared" si="1634"/>
        <v>CI$17</v>
      </c>
      <c r="CJ1325" s="199" t="str">
        <f t="shared" si="1634"/>
        <v>CJ$17</v>
      </c>
      <c r="CK1325" s="199" t="str">
        <f t="shared" si="1634"/>
        <v>CK$17</v>
      </c>
      <c r="CL1325" s="199" t="str">
        <f t="shared" si="1634"/>
        <v>CL$17</v>
      </c>
      <c r="CN1325" s="201"/>
      <c r="CO1325" s="199" t="str">
        <f t="shared" ref="CO1325:DL1325" si="1635">CO$21</f>
        <v>CO$17</v>
      </c>
      <c r="CP1325" s="199" t="str">
        <f t="shared" si="1635"/>
        <v>CP$17</v>
      </c>
      <c r="CQ1325" s="199" t="str">
        <f t="shared" si="1635"/>
        <v>CQ$17</v>
      </c>
      <c r="CR1325" s="199" t="str">
        <f t="shared" si="1635"/>
        <v>CR$17</v>
      </c>
      <c r="CS1325" s="199" t="str">
        <f t="shared" si="1635"/>
        <v>CS$17</v>
      </c>
      <c r="CT1325" s="199" t="str">
        <f t="shared" si="1635"/>
        <v>CT$17</v>
      </c>
      <c r="CU1325" s="199" t="str">
        <f t="shared" si="1635"/>
        <v>CU$17</v>
      </c>
      <c r="CV1325" s="199" t="str">
        <f t="shared" si="1635"/>
        <v>CV$17</v>
      </c>
      <c r="CW1325" s="199" t="str">
        <f t="shared" si="1635"/>
        <v>CW$17</v>
      </c>
      <c r="CX1325" s="199" t="str">
        <f t="shared" si="1635"/>
        <v>CX$17</v>
      </c>
      <c r="CY1325" s="199" t="str">
        <f t="shared" si="1635"/>
        <v>CY$17</v>
      </c>
      <c r="CZ1325" s="199" t="str">
        <f t="shared" si="1635"/>
        <v>CZ$17</v>
      </c>
      <c r="DA1325" s="199" t="str">
        <f t="shared" si="1635"/>
        <v>DA$17</v>
      </c>
      <c r="DB1325" s="199" t="str">
        <f t="shared" si="1635"/>
        <v>DB$17</v>
      </c>
      <c r="DC1325" s="199" t="str">
        <f t="shared" si="1635"/>
        <v>DC$17</v>
      </c>
      <c r="DD1325" s="199" t="str">
        <f t="shared" si="1635"/>
        <v>DD$17</v>
      </c>
      <c r="DE1325" s="199" t="str">
        <f t="shared" si="1635"/>
        <v>DE$17</v>
      </c>
      <c r="DF1325" s="199" t="str">
        <f t="shared" si="1635"/>
        <v>DF$17</v>
      </c>
      <c r="DG1325" s="199" t="str">
        <f t="shared" si="1635"/>
        <v>DG$17</v>
      </c>
      <c r="DH1325" s="199" t="str">
        <f t="shared" si="1635"/>
        <v>DH$17</v>
      </c>
      <c r="DI1325" s="199" t="str">
        <f t="shared" si="1635"/>
        <v>DI$17</v>
      </c>
      <c r="DJ1325" s="199" t="str">
        <f t="shared" si="1635"/>
        <v>DJ$17</v>
      </c>
      <c r="DK1325" s="199" t="str">
        <f t="shared" si="1635"/>
        <v>DK$17</v>
      </c>
      <c r="DL1325" s="199" t="str">
        <f t="shared" si="1635"/>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636">S$22</f>
        <v>S$18</v>
      </c>
      <c r="T1328" s="190" t="str">
        <f t="shared" si="1636"/>
        <v>T$18</v>
      </c>
      <c r="U1328" s="190" t="str">
        <f t="shared" si="1636"/>
        <v>U$18</v>
      </c>
      <c r="V1328" s="190" t="str">
        <f t="shared" si="1636"/>
        <v>V$18</v>
      </c>
      <c r="W1328" s="190" t="str">
        <f t="shared" si="1636"/>
        <v>W$18</v>
      </c>
      <c r="X1328" s="190" t="str">
        <f t="shared" si="1636"/>
        <v>X$18</v>
      </c>
      <c r="Y1328" s="190" t="str">
        <f t="shared" si="1636"/>
        <v>Y$18</v>
      </c>
      <c r="Z1328" s="190" t="str">
        <f t="shared" si="1636"/>
        <v>Z$18</v>
      </c>
      <c r="AA1328" s="190" t="str">
        <f t="shared" si="1636"/>
        <v>AA$18</v>
      </c>
      <c r="AB1328" s="190" t="str">
        <f t="shared" si="1636"/>
        <v>AB$18</v>
      </c>
      <c r="AC1328" s="190" t="str">
        <f t="shared" si="1636"/>
        <v>AC$18</v>
      </c>
      <c r="AD1328" s="190" t="str">
        <f t="shared" si="1636"/>
        <v>AD$18</v>
      </c>
      <c r="AE1328" s="190" t="str">
        <f t="shared" si="1636"/>
        <v>AE$18</v>
      </c>
      <c r="AF1328" s="190" t="str">
        <f t="shared" si="1636"/>
        <v>AF$18</v>
      </c>
      <c r="AG1328" s="190" t="str">
        <f t="shared" si="1636"/>
        <v>AG$18</v>
      </c>
      <c r="AH1328" s="190" t="str">
        <f t="shared" si="1636"/>
        <v>AH$18</v>
      </c>
      <c r="AI1328" s="190" t="str">
        <f t="shared" si="1636"/>
        <v>AI$18</v>
      </c>
      <c r="AJ1328" s="190" t="str">
        <f t="shared" si="1636"/>
        <v>AJ$18</v>
      </c>
      <c r="AK1328" s="190" t="str">
        <f t="shared" si="1636"/>
        <v>AK$18</v>
      </c>
      <c r="AL1328" s="190" t="str">
        <f t="shared" si="1636"/>
        <v>AL$18</v>
      </c>
      <c r="AM1328" s="190" t="str">
        <f t="shared" si="1636"/>
        <v>AM$18</v>
      </c>
      <c r="AN1328" s="190" t="str">
        <f t="shared" si="1636"/>
        <v>AN$18</v>
      </c>
      <c r="AO1328" s="190" t="str">
        <f t="shared" si="1636"/>
        <v>AO$18</v>
      </c>
      <c r="AP1328" s="190" t="str">
        <f t="shared" si="1636"/>
        <v>AP$18</v>
      </c>
      <c r="AQ1328" s="190" t="str">
        <f t="shared" si="1636"/>
        <v>AQ$18</v>
      </c>
      <c r="AR1328" s="190" t="str">
        <f t="shared" si="1636"/>
        <v>AR$18</v>
      </c>
      <c r="AS1328" s="190" t="str">
        <f t="shared" si="1636"/>
        <v>AS$18</v>
      </c>
      <c r="AT1328" s="190" t="str">
        <f t="shared" si="1636"/>
        <v>AT$18</v>
      </c>
      <c r="AU1328" s="190" t="str">
        <f t="shared" si="1636"/>
        <v>AU$18</v>
      </c>
      <c r="AV1328" s="190" t="str">
        <f t="shared" si="1636"/>
        <v>AV$18</v>
      </c>
      <c r="AW1328" s="190" t="str">
        <f t="shared" si="1636"/>
        <v>AW$18</v>
      </c>
      <c r="AX1328" s="190" t="str">
        <f t="shared" si="1636"/>
        <v>AX$18</v>
      </c>
      <c r="AY1328" s="190" t="str">
        <f t="shared" ref="AY1328:CD1328" si="1637">AY$22</f>
        <v>AY$18</v>
      </c>
      <c r="AZ1328" s="190" t="str">
        <f t="shared" si="1637"/>
        <v>AZ$18</v>
      </c>
      <c r="BA1328" s="190" t="str">
        <f t="shared" si="1637"/>
        <v>BA$18</v>
      </c>
      <c r="BB1328" s="190" t="str">
        <f t="shared" si="1637"/>
        <v>BB$18</v>
      </c>
      <c r="BC1328" s="190" t="str">
        <f t="shared" si="1637"/>
        <v>BC$18</v>
      </c>
      <c r="BD1328" s="190" t="str">
        <f t="shared" si="1637"/>
        <v>BD$18</v>
      </c>
      <c r="BE1328" s="190" t="str">
        <f t="shared" si="1637"/>
        <v>BE$18</v>
      </c>
      <c r="BF1328" s="190" t="str">
        <f t="shared" si="1637"/>
        <v>BF$18</v>
      </c>
      <c r="BG1328" s="190" t="str">
        <f t="shared" si="1637"/>
        <v>BG$18</v>
      </c>
      <c r="BH1328" s="190" t="str">
        <f t="shared" si="1637"/>
        <v>BH$18</v>
      </c>
      <c r="BI1328" s="190" t="str">
        <f t="shared" si="1637"/>
        <v>BI$18</v>
      </c>
      <c r="BJ1328" s="190" t="str">
        <f t="shared" si="1637"/>
        <v>BJ$18</v>
      </c>
      <c r="BK1328" s="190" t="str">
        <f t="shared" si="1637"/>
        <v>BK$18</v>
      </c>
      <c r="BL1328" s="190" t="str">
        <f t="shared" si="1637"/>
        <v>BL$18</v>
      </c>
      <c r="BM1328" s="190" t="str">
        <f t="shared" si="1637"/>
        <v>BM$18</v>
      </c>
      <c r="BN1328" s="190" t="str">
        <f t="shared" si="1637"/>
        <v>BN$18</v>
      </c>
      <c r="BO1328" s="190" t="str">
        <f t="shared" si="1637"/>
        <v>BO$18</v>
      </c>
      <c r="BP1328" s="190" t="str">
        <f t="shared" si="1637"/>
        <v>BP$18</v>
      </c>
      <c r="BQ1328" s="190" t="str">
        <f t="shared" si="1637"/>
        <v>BQ$18</v>
      </c>
      <c r="BR1328" s="190" t="str">
        <f t="shared" si="1637"/>
        <v>BR$18</v>
      </c>
      <c r="BS1328" s="190" t="str">
        <f t="shared" si="1637"/>
        <v>BS$18</v>
      </c>
      <c r="BT1328" s="190" t="str">
        <f t="shared" si="1637"/>
        <v>BT$18</v>
      </c>
      <c r="BU1328" s="190" t="str">
        <f t="shared" si="1637"/>
        <v>BU$18</v>
      </c>
      <c r="BV1328" s="190" t="str">
        <f t="shared" si="1637"/>
        <v>BV$18</v>
      </c>
      <c r="BW1328" s="190" t="str">
        <f t="shared" si="1637"/>
        <v>BW$18</v>
      </c>
      <c r="BX1328" s="190" t="str">
        <f t="shared" si="1637"/>
        <v>BX$18</v>
      </c>
      <c r="BY1328" s="190" t="str">
        <f t="shared" si="1637"/>
        <v>BY$18</v>
      </c>
      <c r="BZ1328" s="190" t="str">
        <f t="shared" si="1637"/>
        <v>BZ$18</v>
      </c>
      <c r="CA1328" s="190" t="str">
        <f t="shared" si="1637"/>
        <v>CA$18</v>
      </c>
      <c r="CB1328" s="190" t="str">
        <f t="shared" si="1637"/>
        <v>CB$18</v>
      </c>
      <c r="CC1328" s="190" t="str">
        <f t="shared" si="1637"/>
        <v>CC$18</v>
      </c>
      <c r="CD1328" s="190" t="str">
        <f t="shared" si="1637"/>
        <v>CD$18</v>
      </c>
      <c r="CE1328" s="190" t="str">
        <f t="shared" ref="CE1328:CL1328" si="1638">CE$22</f>
        <v>CE$18</v>
      </c>
      <c r="CF1328" s="190" t="str">
        <f t="shared" si="1638"/>
        <v>CF$18</v>
      </c>
      <c r="CG1328" s="190" t="str">
        <f t="shared" si="1638"/>
        <v>CG$18</v>
      </c>
      <c r="CH1328" s="190" t="str">
        <f t="shared" si="1638"/>
        <v>CH$18</v>
      </c>
      <c r="CI1328" s="190" t="str">
        <f t="shared" si="1638"/>
        <v>CI$18</v>
      </c>
      <c r="CJ1328" s="190" t="str">
        <f t="shared" si="1638"/>
        <v>CJ$18</v>
      </c>
      <c r="CK1328" s="190" t="str">
        <f t="shared" si="1638"/>
        <v>CK$18</v>
      </c>
      <c r="CL1328" s="190" t="str">
        <f t="shared" si="1638"/>
        <v>CL$18</v>
      </c>
      <c r="CN1328" s="201"/>
      <c r="CO1328" s="190" t="str">
        <f t="shared" ref="CO1328:DL1328" si="1639">CO$22</f>
        <v>CO$18</v>
      </c>
      <c r="CP1328" s="190" t="str">
        <f t="shared" si="1639"/>
        <v>CP$18</v>
      </c>
      <c r="CQ1328" s="190" t="str">
        <f t="shared" si="1639"/>
        <v>CQ$18</v>
      </c>
      <c r="CR1328" s="190" t="str">
        <f t="shared" si="1639"/>
        <v>CR$18</v>
      </c>
      <c r="CS1328" s="190" t="str">
        <f t="shared" si="1639"/>
        <v>CS$18</v>
      </c>
      <c r="CT1328" s="190" t="str">
        <f t="shared" si="1639"/>
        <v>CT$18</v>
      </c>
      <c r="CU1328" s="190" t="str">
        <f t="shared" si="1639"/>
        <v>CU$18</v>
      </c>
      <c r="CV1328" s="190" t="str">
        <f t="shared" si="1639"/>
        <v>CV$18</v>
      </c>
      <c r="CW1328" s="190" t="str">
        <f t="shared" si="1639"/>
        <v>CW$18</v>
      </c>
      <c r="CX1328" s="190" t="str">
        <f t="shared" si="1639"/>
        <v>CX$18</v>
      </c>
      <c r="CY1328" s="190" t="str">
        <f t="shared" si="1639"/>
        <v>CY$18</v>
      </c>
      <c r="CZ1328" s="190" t="str">
        <f t="shared" si="1639"/>
        <v>CZ$18</v>
      </c>
      <c r="DA1328" s="190" t="str">
        <f t="shared" si="1639"/>
        <v>DA$18</v>
      </c>
      <c r="DB1328" s="190" t="str">
        <f t="shared" si="1639"/>
        <v>DB$18</v>
      </c>
      <c r="DC1328" s="190" t="str">
        <f t="shared" si="1639"/>
        <v>DC$18</v>
      </c>
      <c r="DD1328" s="190" t="str">
        <f t="shared" si="1639"/>
        <v>DD$18</v>
      </c>
      <c r="DE1328" s="190" t="str">
        <f t="shared" si="1639"/>
        <v>DE$18</v>
      </c>
      <c r="DF1328" s="190" t="str">
        <f t="shared" si="1639"/>
        <v>DF$18</v>
      </c>
      <c r="DG1328" s="190" t="str">
        <f t="shared" si="1639"/>
        <v>DG$18</v>
      </c>
      <c r="DH1328" s="190" t="str">
        <f t="shared" si="1639"/>
        <v>DH$18</v>
      </c>
      <c r="DI1328" s="190" t="str">
        <f t="shared" si="1639"/>
        <v>DI$18</v>
      </c>
      <c r="DJ1328" s="190" t="str">
        <f t="shared" si="1639"/>
        <v>DJ$18</v>
      </c>
      <c r="DK1328" s="190" t="str">
        <f t="shared" si="1639"/>
        <v>DK$18</v>
      </c>
      <c r="DL1328" s="190" t="str">
        <f t="shared" si="1639"/>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640">S$23</f>
        <v>S$19</v>
      </c>
      <c r="T1329" s="190" t="str">
        <f t="shared" si="1640"/>
        <v>T$19</v>
      </c>
      <c r="U1329" s="190" t="str">
        <f t="shared" si="1640"/>
        <v>U$19</v>
      </c>
      <c r="V1329" s="190" t="str">
        <f t="shared" si="1640"/>
        <v>V$19</v>
      </c>
      <c r="W1329" s="190" t="str">
        <f t="shared" si="1640"/>
        <v>W$19</v>
      </c>
      <c r="X1329" s="190" t="str">
        <f t="shared" si="1640"/>
        <v>X$19</v>
      </c>
      <c r="Y1329" s="190" t="str">
        <f t="shared" si="1640"/>
        <v>Y$19</v>
      </c>
      <c r="Z1329" s="190" t="str">
        <f t="shared" si="1640"/>
        <v>Z$19</v>
      </c>
      <c r="AA1329" s="190" t="str">
        <f t="shared" si="1640"/>
        <v>AA$19</v>
      </c>
      <c r="AB1329" s="190" t="str">
        <f t="shared" si="1640"/>
        <v>AB$19</v>
      </c>
      <c r="AC1329" s="190" t="str">
        <f t="shared" si="1640"/>
        <v>AC$19</v>
      </c>
      <c r="AD1329" s="190" t="str">
        <f t="shared" si="1640"/>
        <v>AD$19</v>
      </c>
      <c r="AE1329" s="190" t="str">
        <f t="shared" si="1640"/>
        <v>AE$19</v>
      </c>
      <c r="AF1329" s="190" t="str">
        <f t="shared" si="1640"/>
        <v>AF$19</v>
      </c>
      <c r="AG1329" s="190" t="str">
        <f t="shared" si="1640"/>
        <v>AG$19</v>
      </c>
      <c r="AH1329" s="190" t="str">
        <f t="shared" si="1640"/>
        <v>AH$19</v>
      </c>
      <c r="AI1329" s="190" t="str">
        <f t="shared" si="1640"/>
        <v>AI$19</v>
      </c>
      <c r="AJ1329" s="190" t="str">
        <f t="shared" si="1640"/>
        <v>AJ$19</v>
      </c>
      <c r="AK1329" s="190" t="str">
        <f t="shared" si="1640"/>
        <v>AK$19</v>
      </c>
      <c r="AL1329" s="190" t="str">
        <f t="shared" si="1640"/>
        <v>AL$19</v>
      </c>
      <c r="AM1329" s="190" t="str">
        <f t="shared" si="1640"/>
        <v>AM$19</v>
      </c>
      <c r="AN1329" s="190" t="str">
        <f t="shared" si="1640"/>
        <v>AN$19</v>
      </c>
      <c r="AO1329" s="190" t="str">
        <f t="shared" si="1640"/>
        <v>AO$19</v>
      </c>
      <c r="AP1329" s="190" t="str">
        <f t="shared" si="1640"/>
        <v>AP$19</v>
      </c>
      <c r="AQ1329" s="190" t="str">
        <f t="shared" si="1640"/>
        <v>AQ$19</v>
      </c>
      <c r="AR1329" s="190" t="str">
        <f t="shared" si="1640"/>
        <v>AR$19</v>
      </c>
      <c r="AS1329" s="190" t="str">
        <f t="shared" si="1640"/>
        <v>AS$19</v>
      </c>
      <c r="AT1329" s="190" t="str">
        <f t="shared" si="1640"/>
        <v>AT$19</v>
      </c>
      <c r="AU1329" s="190" t="str">
        <f t="shared" si="1640"/>
        <v>AU$19</v>
      </c>
      <c r="AV1329" s="190" t="str">
        <f t="shared" si="1640"/>
        <v>AV$19</v>
      </c>
      <c r="AW1329" s="190" t="str">
        <f t="shared" si="1640"/>
        <v>AW$19</v>
      </c>
      <c r="AX1329" s="190" t="str">
        <f t="shared" si="1640"/>
        <v>AX$19</v>
      </c>
      <c r="AY1329" s="190" t="str">
        <f t="shared" ref="AY1329:CD1329" si="1641">AY$23</f>
        <v>AY$19</v>
      </c>
      <c r="AZ1329" s="190" t="str">
        <f t="shared" si="1641"/>
        <v>AZ$19</v>
      </c>
      <c r="BA1329" s="190" t="str">
        <f t="shared" si="1641"/>
        <v>BA$19</v>
      </c>
      <c r="BB1329" s="190" t="str">
        <f t="shared" si="1641"/>
        <v>BB$19</v>
      </c>
      <c r="BC1329" s="190" t="str">
        <f t="shared" si="1641"/>
        <v>BC$19</v>
      </c>
      <c r="BD1329" s="190" t="str">
        <f t="shared" si="1641"/>
        <v>BD$19</v>
      </c>
      <c r="BE1329" s="190" t="str">
        <f t="shared" si="1641"/>
        <v>BE$19</v>
      </c>
      <c r="BF1329" s="190" t="str">
        <f t="shared" si="1641"/>
        <v>BF$19</v>
      </c>
      <c r="BG1329" s="190" t="str">
        <f t="shared" si="1641"/>
        <v>BG$19</v>
      </c>
      <c r="BH1329" s="190" t="str">
        <f t="shared" si="1641"/>
        <v>BH$19</v>
      </c>
      <c r="BI1329" s="190" t="str">
        <f t="shared" si="1641"/>
        <v>BI$19</v>
      </c>
      <c r="BJ1329" s="190" t="str">
        <f t="shared" si="1641"/>
        <v>BJ$19</v>
      </c>
      <c r="BK1329" s="190" t="str">
        <f t="shared" si="1641"/>
        <v>BK$19</v>
      </c>
      <c r="BL1329" s="190" t="str">
        <f t="shared" si="1641"/>
        <v>BL$19</v>
      </c>
      <c r="BM1329" s="190" t="str">
        <f t="shared" si="1641"/>
        <v>BM$19</v>
      </c>
      <c r="BN1329" s="190" t="str">
        <f t="shared" si="1641"/>
        <v>BN$19</v>
      </c>
      <c r="BO1329" s="190" t="str">
        <f t="shared" si="1641"/>
        <v>BO$19</v>
      </c>
      <c r="BP1329" s="190" t="str">
        <f t="shared" si="1641"/>
        <v>BP$19</v>
      </c>
      <c r="BQ1329" s="190" t="str">
        <f t="shared" si="1641"/>
        <v>BQ$19</v>
      </c>
      <c r="BR1329" s="190" t="str">
        <f t="shared" si="1641"/>
        <v>BR$19</v>
      </c>
      <c r="BS1329" s="190" t="str">
        <f t="shared" si="1641"/>
        <v>BS$19</v>
      </c>
      <c r="BT1329" s="190" t="str">
        <f t="shared" si="1641"/>
        <v>BT$19</v>
      </c>
      <c r="BU1329" s="190" t="str">
        <f t="shared" si="1641"/>
        <v>BU$19</v>
      </c>
      <c r="BV1329" s="190" t="str">
        <f t="shared" si="1641"/>
        <v>BV$19</v>
      </c>
      <c r="BW1329" s="190" t="str">
        <f t="shared" si="1641"/>
        <v>BW$19</v>
      </c>
      <c r="BX1329" s="190" t="str">
        <f t="shared" si="1641"/>
        <v>BX$19</v>
      </c>
      <c r="BY1329" s="190" t="str">
        <f t="shared" si="1641"/>
        <v>BY$19</v>
      </c>
      <c r="BZ1329" s="190" t="str">
        <f t="shared" si="1641"/>
        <v>BZ$19</v>
      </c>
      <c r="CA1329" s="190" t="str">
        <f t="shared" si="1641"/>
        <v>CA$19</v>
      </c>
      <c r="CB1329" s="190" t="str">
        <f t="shared" si="1641"/>
        <v>CB$19</v>
      </c>
      <c r="CC1329" s="190" t="str">
        <f t="shared" si="1641"/>
        <v>CC$19</v>
      </c>
      <c r="CD1329" s="190" t="str">
        <f t="shared" si="1641"/>
        <v>CD$19</v>
      </c>
      <c r="CE1329" s="190" t="str">
        <f t="shared" ref="CE1329:CL1329" si="1642">CE$23</f>
        <v>CE$19</v>
      </c>
      <c r="CF1329" s="190" t="str">
        <f t="shared" si="1642"/>
        <v>CF$19</v>
      </c>
      <c r="CG1329" s="190" t="str">
        <f t="shared" si="1642"/>
        <v>CG$19</v>
      </c>
      <c r="CH1329" s="190" t="str">
        <f t="shared" si="1642"/>
        <v>CH$19</v>
      </c>
      <c r="CI1329" s="190" t="str">
        <f t="shared" si="1642"/>
        <v>CI$19</v>
      </c>
      <c r="CJ1329" s="190" t="str">
        <f t="shared" si="1642"/>
        <v>CJ$19</v>
      </c>
      <c r="CK1329" s="190" t="str">
        <f t="shared" si="1642"/>
        <v>CK$19</v>
      </c>
      <c r="CL1329" s="190" t="str">
        <f t="shared" si="1642"/>
        <v>CL$19</v>
      </c>
      <c r="CN1329" s="201"/>
      <c r="CO1329" s="190" t="str">
        <f t="shared" ref="CO1329:DL1329" si="1643">CO$23</f>
        <v>CO$19</v>
      </c>
      <c r="CP1329" s="190" t="str">
        <f t="shared" si="1643"/>
        <v>CP$19</v>
      </c>
      <c r="CQ1329" s="190" t="str">
        <f t="shared" si="1643"/>
        <v>CQ$19</v>
      </c>
      <c r="CR1329" s="190" t="str">
        <f t="shared" si="1643"/>
        <v>CR$19</v>
      </c>
      <c r="CS1329" s="190" t="str">
        <f t="shared" si="1643"/>
        <v>CS$19</v>
      </c>
      <c r="CT1329" s="190" t="str">
        <f t="shared" si="1643"/>
        <v>CT$19</v>
      </c>
      <c r="CU1329" s="190" t="str">
        <f t="shared" si="1643"/>
        <v>CU$19</v>
      </c>
      <c r="CV1329" s="190" t="str">
        <f t="shared" si="1643"/>
        <v>CV$19</v>
      </c>
      <c r="CW1329" s="190" t="str">
        <f t="shared" si="1643"/>
        <v>CW$19</v>
      </c>
      <c r="CX1329" s="190" t="str">
        <f t="shared" si="1643"/>
        <v>CX$19</v>
      </c>
      <c r="CY1329" s="190" t="str">
        <f t="shared" si="1643"/>
        <v>CY$19</v>
      </c>
      <c r="CZ1329" s="190" t="str">
        <f t="shared" si="1643"/>
        <v>CZ$19</v>
      </c>
      <c r="DA1329" s="190" t="str">
        <f t="shared" si="1643"/>
        <v>DA$19</v>
      </c>
      <c r="DB1329" s="190" t="str">
        <f t="shared" si="1643"/>
        <v>DB$19</v>
      </c>
      <c r="DC1329" s="190" t="str">
        <f t="shared" si="1643"/>
        <v>DC$19</v>
      </c>
      <c r="DD1329" s="190" t="str">
        <f t="shared" si="1643"/>
        <v>DD$19</v>
      </c>
      <c r="DE1329" s="190" t="str">
        <f t="shared" si="1643"/>
        <v>DE$19</v>
      </c>
      <c r="DF1329" s="190" t="str">
        <f t="shared" si="1643"/>
        <v>DF$19</v>
      </c>
      <c r="DG1329" s="190" t="str">
        <f t="shared" si="1643"/>
        <v>DG$19</v>
      </c>
      <c r="DH1329" s="190" t="str">
        <f t="shared" si="1643"/>
        <v>DH$19</v>
      </c>
      <c r="DI1329" s="190" t="str">
        <f t="shared" si="1643"/>
        <v>DI$19</v>
      </c>
      <c r="DJ1329" s="190" t="str">
        <f t="shared" si="1643"/>
        <v>DJ$19</v>
      </c>
      <c r="DK1329" s="190" t="str">
        <f t="shared" si="1643"/>
        <v>DK$19</v>
      </c>
      <c r="DL1329" s="190" t="str">
        <f t="shared" si="1643"/>
        <v>DL$19</v>
      </c>
    </row>
    <row r="1330" spans="1:116" x14ac:dyDescent="0.4">
      <c r="A1330" s="31" t="s">
        <v>218</v>
      </c>
      <c r="B1330" s="31" t="s">
        <v>81</v>
      </c>
      <c r="C1330" s="31"/>
      <c r="D1330" t="s">
        <v>158</v>
      </c>
      <c r="E1330" s="8" t="str">
        <f t="shared" ref="E1330:E1346" si="1644">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644"/>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644"/>
        <v>1333 DCSCAC-S</v>
      </c>
      <c r="G1333" s="145" t="s">
        <v>495</v>
      </c>
      <c r="H1333" s="12"/>
      <c r="I1333" s="60"/>
      <c r="J1333" s="60"/>
      <c r="K1333" s="15">
        <f t="shared" ref="K1333:P1333" si="1645">SUMIF($3:$3,K$2,1331:1331)</f>
        <v>0</v>
      </c>
      <c r="L1333" s="15">
        <f t="shared" si="1645"/>
        <v>0</v>
      </c>
      <c r="M1333" s="15">
        <f t="shared" si="1645"/>
        <v>0</v>
      </c>
      <c r="N1333" s="15">
        <f t="shared" si="1645"/>
        <v>0</v>
      </c>
      <c r="O1333" s="15">
        <f t="shared" si="1645"/>
        <v>0</v>
      </c>
      <c r="P1333" s="15">
        <f t="shared" si="1645"/>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644"/>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644"/>
        <v>1335 DCSCAC-S</v>
      </c>
      <c r="G1335" s="126" t="str">
        <f>"Expense - "&amp;SUBSTITUTE(G1330,":","")</f>
        <v>Expense - Seller acquisition cost</v>
      </c>
      <c r="H1335" s="27"/>
      <c r="I1335" s="78"/>
      <c r="J1335" s="78"/>
      <c r="K1335" s="63">
        <f t="shared" ref="K1335:P1335" ca="1" si="1646">SUMIF($3:$3,K$2,1335:1335)</f>
        <v>-120000</v>
      </c>
      <c r="L1335" s="63">
        <f t="shared" ca="1" si="1646"/>
        <v>-120000</v>
      </c>
      <c r="M1335" s="63">
        <f t="shared" ca="1" si="1646"/>
        <v>-120000</v>
      </c>
      <c r="N1335" s="63">
        <f t="shared" ca="1" si="1646"/>
        <v>-120000</v>
      </c>
      <c r="O1335" s="63">
        <f t="shared" ca="1" si="1646"/>
        <v>-120000</v>
      </c>
      <c r="P1335" s="63">
        <f t="shared" ca="1" si="1646"/>
        <v>-120000</v>
      </c>
      <c r="R1335" s="33"/>
      <c r="S1335" s="148">
        <f t="shared" ref="S1335:AX1337" ca="1" si="1647">-S1334*S1333</f>
        <v>-10000</v>
      </c>
      <c r="T1335" s="148">
        <f t="shared" ca="1" si="1647"/>
        <v>-10000</v>
      </c>
      <c r="U1335" s="148">
        <f t="shared" ca="1" si="1647"/>
        <v>-10000</v>
      </c>
      <c r="V1335" s="148">
        <f t="shared" ca="1" si="1647"/>
        <v>-10000</v>
      </c>
      <c r="W1335" s="148">
        <f t="shared" ca="1" si="1647"/>
        <v>-10000</v>
      </c>
      <c r="X1335" s="148">
        <f t="shared" ca="1" si="1647"/>
        <v>-10000</v>
      </c>
      <c r="Y1335" s="148">
        <f t="shared" ca="1" si="1647"/>
        <v>-10000</v>
      </c>
      <c r="Z1335" s="148">
        <f t="shared" ca="1" si="1647"/>
        <v>-10000</v>
      </c>
      <c r="AA1335" s="148">
        <f t="shared" ca="1" si="1647"/>
        <v>-10000</v>
      </c>
      <c r="AB1335" s="148">
        <f t="shared" ca="1" si="1647"/>
        <v>-10000</v>
      </c>
      <c r="AC1335" s="148">
        <f t="shared" ca="1" si="1647"/>
        <v>-10000</v>
      </c>
      <c r="AD1335" s="148">
        <f t="shared" ca="1" si="1647"/>
        <v>-10000</v>
      </c>
      <c r="AE1335" s="148">
        <f t="shared" ca="1" si="1647"/>
        <v>-10000</v>
      </c>
      <c r="AF1335" s="148">
        <f t="shared" ca="1" si="1647"/>
        <v>-10000</v>
      </c>
      <c r="AG1335" s="148">
        <f t="shared" ca="1" si="1647"/>
        <v>-10000</v>
      </c>
      <c r="AH1335" s="148">
        <f t="shared" ca="1" si="1647"/>
        <v>-10000</v>
      </c>
      <c r="AI1335" s="148">
        <f t="shared" ca="1" si="1647"/>
        <v>-10000</v>
      </c>
      <c r="AJ1335" s="148">
        <f t="shared" ca="1" si="1647"/>
        <v>-10000</v>
      </c>
      <c r="AK1335" s="148">
        <f t="shared" ca="1" si="1647"/>
        <v>-10000</v>
      </c>
      <c r="AL1335" s="148">
        <f t="shared" ca="1" si="1647"/>
        <v>-10000</v>
      </c>
      <c r="AM1335" s="148">
        <f t="shared" ca="1" si="1647"/>
        <v>-10000</v>
      </c>
      <c r="AN1335" s="148">
        <f t="shared" ca="1" si="1647"/>
        <v>-10000</v>
      </c>
      <c r="AO1335" s="148">
        <f t="shared" ca="1" si="1647"/>
        <v>-10000</v>
      </c>
      <c r="AP1335" s="148">
        <f t="shared" ca="1" si="1647"/>
        <v>-10000</v>
      </c>
      <c r="AQ1335" s="148">
        <f t="shared" ca="1" si="1647"/>
        <v>-10000</v>
      </c>
      <c r="AR1335" s="148">
        <f t="shared" ca="1" si="1647"/>
        <v>-10000</v>
      </c>
      <c r="AS1335" s="148">
        <f t="shared" ca="1" si="1647"/>
        <v>-10000</v>
      </c>
      <c r="AT1335" s="148">
        <f t="shared" ca="1" si="1647"/>
        <v>-10000</v>
      </c>
      <c r="AU1335" s="148">
        <f t="shared" ca="1" si="1647"/>
        <v>-10000</v>
      </c>
      <c r="AV1335" s="148">
        <f t="shared" ca="1" si="1647"/>
        <v>-10000</v>
      </c>
      <c r="AW1335" s="148">
        <f t="shared" ca="1" si="1647"/>
        <v>-10000</v>
      </c>
      <c r="AX1335" s="148">
        <f t="shared" ca="1" si="1647"/>
        <v>-10000</v>
      </c>
      <c r="AY1335" s="148">
        <f t="shared" ref="AY1335:CD1337" ca="1" si="1648">-AY1334*AY1333</f>
        <v>-10000</v>
      </c>
      <c r="AZ1335" s="148">
        <f t="shared" ca="1" si="1648"/>
        <v>-10000</v>
      </c>
      <c r="BA1335" s="148">
        <f t="shared" ca="1" si="1648"/>
        <v>-10000</v>
      </c>
      <c r="BB1335" s="148">
        <f t="shared" ca="1" si="1648"/>
        <v>-10000</v>
      </c>
      <c r="BC1335" s="148">
        <f t="shared" ca="1" si="1648"/>
        <v>-10000</v>
      </c>
      <c r="BD1335" s="148">
        <f t="shared" ca="1" si="1648"/>
        <v>-10000</v>
      </c>
      <c r="BE1335" s="148">
        <f t="shared" ca="1" si="1648"/>
        <v>-10000</v>
      </c>
      <c r="BF1335" s="148">
        <f t="shared" ca="1" si="1648"/>
        <v>-10000</v>
      </c>
      <c r="BG1335" s="148">
        <f t="shared" ca="1" si="1648"/>
        <v>-10000</v>
      </c>
      <c r="BH1335" s="148">
        <f t="shared" ca="1" si="1648"/>
        <v>-10000</v>
      </c>
      <c r="BI1335" s="148">
        <f t="shared" ca="1" si="1648"/>
        <v>-10000</v>
      </c>
      <c r="BJ1335" s="148">
        <f t="shared" ca="1" si="1648"/>
        <v>-10000</v>
      </c>
      <c r="BK1335" s="148">
        <f t="shared" ca="1" si="1648"/>
        <v>-10000</v>
      </c>
      <c r="BL1335" s="148">
        <f t="shared" ca="1" si="1648"/>
        <v>-10000</v>
      </c>
      <c r="BM1335" s="148">
        <f t="shared" ca="1" si="1648"/>
        <v>-10000</v>
      </c>
      <c r="BN1335" s="148">
        <f t="shared" ca="1" si="1648"/>
        <v>-10000</v>
      </c>
      <c r="BO1335" s="148">
        <f t="shared" ca="1" si="1648"/>
        <v>-10000</v>
      </c>
      <c r="BP1335" s="148">
        <f t="shared" ca="1" si="1648"/>
        <v>-10000</v>
      </c>
      <c r="BQ1335" s="148">
        <f t="shared" ca="1" si="1648"/>
        <v>-10000</v>
      </c>
      <c r="BR1335" s="148">
        <f t="shared" ca="1" si="1648"/>
        <v>-10000</v>
      </c>
      <c r="BS1335" s="148">
        <f t="shared" ca="1" si="1648"/>
        <v>-10000</v>
      </c>
      <c r="BT1335" s="148">
        <f t="shared" ca="1" si="1648"/>
        <v>-10000</v>
      </c>
      <c r="BU1335" s="148">
        <f t="shared" ca="1" si="1648"/>
        <v>-10000</v>
      </c>
      <c r="BV1335" s="148">
        <f t="shared" ca="1" si="1648"/>
        <v>-10000</v>
      </c>
      <c r="BW1335" s="148">
        <f t="shared" ca="1" si="1648"/>
        <v>-10000</v>
      </c>
      <c r="BX1335" s="148">
        <f t="shared" ca="1" si="1648"/>
        <v>-10000</v>
      </c>
      <c r="BY1335" s="148">
        <f t="shared" ca="1" si="1648"/>
        <v>-10000</v>
      </c>
      <c r="BZ1335" s="148">
        <f t="shared" ca="1" si="1648"/>
        <v>-10000</v>
      </c>
      <c r="CA1335" s="148">
        <f t="shared" ca="1" si="1648"/>
        <v>-10000</v>
      </c>
      <c r="CB1335" s="148">
        <f t="shared" ca="1" si="1648"/>
        <v>-10000</v>
      </c>
      <c r="CC1335" s="148">
        <f t="shared" ca="1" si="1648"/>
        <v>-10000</v>
      </c>
      <c r="CD1335" s="148">
        <f t="shared" ca="1" si="1648"/>
        <v>-10000</v>
      </c>
      <c r="CE1335" s="148">
        <f t="shared" ref="CE1335:CL1337" ca="1" si="1649">-CE1334*CE1333</f>
        <v>-10000</v>
      </c>
      <c r="CF1335" s="148">
        <f t="shared" ca="1" si="1649"/>
        <v>-10000</v>
      </c>
      <c r="CG1335" s="148">
        <f t="shared" ca="1" si="1649"/>
        <v>-10000</v>
      </c>
      <c r="CH1335" s="148">
        <f t="shared" ca="1" si="1649"/>
        <v>-10000</v>
      </c>
      <c r="CI1335" s="148">
        <f t="shared" ca="1" si="1649"/>
        <v>-10000</v>
      </c>
      <c r="CJ1335" s="148">
        <f t="shared" ca="1" si="1649"/>
        <v>-10000</v>
      </c>
      <c r="CK1335" s="148">
        <f t="shared" ca="1" si="1649"/>
        <v>-10000</v>
      </c>
      <c r="CL1335" s="148">
        <f t="shared" ca="1" si="1649"/>
        <v>-10000</v>
      </c>
      <c r="CN1335" s="78"/>
      <c r="CO1335" s="148" t="e">
        <f t="shared" ref="CO1335:DK1337" ca="1" si="1650">-CO1334*CO1333</f>
        <v>#N/A</v>
      </c>
      <c r="CP1335" s="148" t="e">
        <f t="shared" ca="1" si="1650"/>
        <v>#N/A</v>
      </c>
      <c r="CQ1335" s="148" t="e">
        <f t="shared" ca="1" si="1650"/>
        <v>#N/A</v>
      </c>
      <c r="CR1335" s="148" t="e">
        <f t="shared" ca="1" si="1650"/>
        <v>#N/A</v>
      </c>
      <c r="CS1335" s="148" t="e">
        <f t="shared" ca="1" si="1650"/>
        <v>#N/A</v>
      </c>
      <c r="CT1335" s="148" t="e">
        <f t="shared" ca="1" si="1650"/>
        <v>#N/A</v>
      </c>
      <c r="CU1335" s="148" t="e">
        <f t="shared" ca="1" si="1650"/>
        <v>#N/A</v>
      </c>
      <c r="CV1335" s="148" t="e">
        <f t="shared" ca="1" si="1650"/>
        <v>#N/A</v>
      </c>
      <c r="CW1335" s="148" t="e">
        <f t="shared" ca="1" si="1650"/>
        <v>#N/A</v>
      </c>
      <c r="CX1335" s="148" t="e">
        <f t="shared" ca="1" si="1650"/>
        <v>#N/A</v>
      </c>
      <c r="CY1335" s="148" t="e">
        <f t="shared" ca="1" si="1650"/>
        <v>#N/A</v>
      </c>
      <c r="CZ1335" s="148" t="e">
        <f t="shared" ca="1" si="1650"/>
        <v>#N/A</v>
      </c>
      <c r="DA1335" s="148" t="e">
        <f t="shared" ca="1" si="1650"/>
        <v>#N/A</v>
      </c>
      <c r="DB1335" s="148" t="e">
        <f t="shared" ca="1" si="1650"/>
        <v>#N/A</v>
      </c>
      <c r="DC1335" s="148" t="e">
        <f t="shared" ca="1" si="1650"/>
        <v>#N/A</v>
      </c>
      <c r="DD1335" s="148" t="e">
        <f t="shared" ca="1" si="1650"/>
        <v>#N/A</v>
      </c>
      <c r="DE1335" s="148" t="e">
        <f t="shared" ca="1" si="1650"/>
        <v>#N/A</v>
      </c>
      <c r="DF1335" s="148" t="e">
        <f t="shared" ca="1" si="1650"/>
        <v>#N/A</v>
      </c>
      <c r="DG1335" s="148" t="e">
        <f t="shared" ca="1" si="1650"/>
        <v>#N/A</v>
      </c>
      <c r="DH1335" s="148" t="e">
        <f t="shared" ca="1" si="1650"/>
        <v>#N/A</v>
      </c>
      <c r="DI1335" s="148" t="e">
        <f t="shared" ca="1" si="1650"/>
        <v>#N/A</v>
      </c>
      <c r="DJ1335" s="148" t="e">
        <f t="shared" ca="1" si="1650"/>
        <v>#N/A</v>
      </c>
      <c r="DK1335" s="148" t="e">
        <f t="shared" ca="1" si="1650"/>
        <v>#N/A</v>
      </c>
      <c r="DL1335" s="148" t="e">
        <f t="shared" ref="DL1335:DL1337" ca="1" si="1651">-DL1334*DL1333</f>
        <v>#N/A</v>
      </c>
    </row>
    <row r="1336" spans="1:116" x14ac:dyDescent="0.4">
      <c r="B1336" t="s">
        <v>244</v>
      </c>
      <c r="D1336" t="s">
        <v>158</v>
      </c>
      <c r="E1336" s="8" t="str">
        <f t="shared" si="1644"/>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644"/>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644"/>
        <v>1339 DCSCAC-S</v>
      </c>
      <c r="G1339" s="136" t="str">
        <f>G1324</f>
        <v>Primary revenue driver</v>
      </c>
      <c r="K1339" s="53"/>
      <c r="L1339" s="53"/>
      <c r="M1339" s="53"/>
      <c r="N1339" s="53"/>
      <c r="O1339" s="53"/>
      <c r="P1339" s="53"/>
      <c r="R1339" s="24"/>
      <c r="S1339" s="179" t="str">
        <f t="shared" ref="S1339:AX1341" si="1652">S1324</f>
        <v>S$16</v>
      </c>
      <c r="T1339" s="179" t="str">
        <f t="shared" si="1652"/>
        <v>T$16</v>
      </c>
      <c r="U1339" s="179" t="str">
        <f t="shared" si="1652"/>
        <v>U$16</v>
      </c>
      <c r="V1339" s="179" t="str">
        <f t="shared" si="1652"/>
        <v>V$16</v>
      </c>
      <c r="W1339" s="179" t="str">
        <f t="shared" si="1652"/>
        <v>W$16</v>
      </c>
      <c r="X1339" s="179" t="str">
        <f t="shared" si="1652"/>
        <v>X$16</v>
      </c>
      <c r="Y1339" s="179" t="str">
        <f t="shared" si="1652"/>
        <v>Y$16</v>
      </c>
      <c r="Z1339" s="179" t="str">
        <f t="shared" si="1652"/>
        <v>Z$16</v>
      </c>
      <c r="AA1339" s="179" t="str">
        <f t="shared" si="1652"/>
        <v>AA$16</v>
      </c>
      <c r="AB1339" s="179" t="str">
        <f t="shared" si="1652"/>
        <v>AB$16</v>
      </c>
      <c r="AC1339" s="179" t="str">
        <f t="shared" si="1652"/>
        <v>AC$16</v>
      </c>
      <c r="AD1339" s="179" t="str">
        <f t="shared" si="1652"/>
        <v>AD$16</v>
      </c>
      <c r="AE1339" s="179" t="str">
        <f t="shared" si="1652"/>
        <v>AE$16</v>
      </c>
      <c r="AF1339" s="179" t="str">
        <f t="shared" si="1652"/>
        <v>AF$16</v>
      </c>
      <c r="AG1339" s="179" t="str">
        <f t="shared" si="1652"/>
        <v>AG$16</v>
      </c>
      <c r="AH1339" s="179" t="str">
        <f t="shared" si="1652"/>
        <v>AH$16</v>
      </c>
      <c r="AI1339" s="179" t="str">
        <f t="shared" si="1652"/>
        <v>AI$16</v>
      </c>
      <c r="AJ1339" s="179" t="str">
        <f t="shared" si="1652"/>
        <v>AJ$16</v>
      </c>
      <c r="AK1339" s="179" t="str">
        <f t="shared" si="1652"/>
        <v>AK$16</v>
      </c>
      <c r="AL1339" s="179" t="str">
        <f t="shared" si="1652"/>
        <v>AL$16</v>
      </c>
      <c r="AM1339" s="179" t="str">
        <f t="shared" si="1652"/>
        <v>AM$16</v>
      </c>
      <c r="AN1339" s="179" t="str">
        <f t="shared" si="1652"/>
        <v>AN$16</v>
      </c>
      <c r="AO1339" s="179" t="str">
        <f t="shared" si="1652"/>
        <v>AO$16</v>
      </c>
      <c r="AP1339" s="179" t="str">
        <f t="shared" si="1652"/>
        <v>AP$16</v>
      </c>
      <c r="AQ1339" s="179" t="str">
        <f t="shared" si="1652"/>
        <v>AQ$16</v>
      </c>
      <c r="AR1339" s="179" t="str">
        <f t="shared" si="1652"/>
        <v>AR$16</v>
      </c>
      <c r="AS1339" s="179" t="str">
        <f t="shared" si="1652"/>
        <v>AS$16</v>
      </c>
      <c r="AT1339" s="179" t="str">
        <f t="shared" si="1652"/>
        <v>AT$16</v>
      </c>
      <c r="AU1339" s="179" t="str">
        <f t="shared" si="1652"/>
        <v>AU$16</v>
      </c>
      <c r="AV1339" s="179" t="str">
        <f t="shared" si="1652"/>
        <v>AV$16</v>
      </c>
      <c r="AW1339" s="179" t="str">
        <f t="shared" si="1652"/>
        <v>AW$16</v>
      </c>
      <c r="AX1339" s="179" t="str">
        <f t="shared" si="1652"/>
        <v>AX$16</v>
      </c>
      <c r="AY1339" s="179" t="str">
        <f t="shared" ref="AY1339:CD1341" si="1653">AY1324</f>
        <v>AY$16</v>
      </c>
      <c r="AZ1339" s="179" t="str">
        <f t="shared" si="1653"/>
        <v>AZ$16</v>
      </c>
      <c r="BA1339" s="179" t="str">
        <f t="shared" si="1653"/>
        <v>BA$16</v>
      </c>
      <c r="BB1339" s="179" t="str">
        <f t="shared" si="1653"/>
        <v>BB$16</v>
      </c>
      <c r="BC1339" s="179" t="str">
        <f t="shared" si="1653"/>
        <v>BC$16</v>
      </c>
      <c r="BD1339" s="179" t="str">
        <f t="shared" si="1653"/>
        <v>BD$16</v>
      </c>
      <c r="BE1339" s="179" t="str">
        <f t="shared" si="1653"/>
        <v>BE$16</v>
      </c>
      <c r="BF1339" s="179" t="str">
        <f t="shared" si="1653"/>
        <v>BF$16</v>
      </c>
      <c r="BG1339" s="179" t="str">
        <f t="shared" si="1653"/>
        <v>BG$16</v>
      </c>
      <c r="BH1339" s="179" t="str">
        <f t="shared" si="1653"/>
        <v>BH$16</v>
      </c>
      <c r="BI1339" s="179" t="str">
        <f t="shared" si="1653"/>
        <v>BI$16</v>
      </c>
      <c r="BJ1339" s="179" t="str">
        <f t="shared" si="1653"/>
        <v>BJ$16</v>
      </c>
      <c r="BK1339" s="179" t="str">
        <f t="shared" si="1653"/>
        <v>BK$16</v>
      </c>
      <c r="BL1339" s="179" t="str">
        <f t="shared" si="1653"/>
        <v>BL$16</v>
      </c>
      <c r="BM1339" s="179" t="str">
        <f t="shared" si="1653"/>
        <v>BM$16</v>
      </c>
      <c r="BN1339" s="179" t="str">
        <f t="shared" si="1653"/>
        <v>BN$16</v>
      </c>
      <c r="BO1339" s="179" t="str">
        <f t="shared" si="1653"/>
        <v>BO$16</v>
      </c>
      <c r="BP1339" s="179" t="str">
        <f t="shared" si="1653"/>
        <v>BP$16</v>
      </c>
      <c r="BQ1339" s="179" t="str">
        <f t="shared" si="1653"/>
        <v>BQ$16</v>
      </c>
      <c r="BR1339" s="179" t="str">
        <f t="shared" si="1653"/>
        <v>BR$16</v>
      </c>
      <c r="BS1339" s="179" t="str">
        <f t="shared" si="1653"/>
        <v>BS$16</v>
      </c>
      <c r="BT1339" s="179" t="str">
        <f t="shared" si="1653"/>
        <v>BT$16</v>
      </c>
      <c r="BU1339" s="179" t="str">
        <f t="shared" si="1653"/>
        <v>BU$16</v>
      </c>
      <c r="BV1339" s="179" t="str">
        <f t="shared" si="1653"/>
        <v>BV$16</v>
      </c>
      <c r="BW1339" s="179" t="str">
        <f t="shared" si="1653"/>
        <v>BW$16</v>
      </c>
      <c r="BX1339" s="179" t="str">
        <f t="shared" si="1653"/>
        <v>BX$16</v>
      </c>
      <c r="BY1339" s="179" t="str">
        <f t="shared" si="1653"/>
        <v>BY$16</v>
      </c>
      <c r="BZ1339" s="179" t="str">
        <f t="shared" si="1653"/>
        <v>BZ$16</v>
      </c>
      <c r="CA1339" s="179" t="str">
        <f t="shared" si="1653"/>
        <v>CA$16</v>
      </c>
      <c r="CB1339" s="179" t="str">
        <f t="shared" si="1653"/>
        <v>CB$16</v>
      </c>
      <c r="CC1339" s="179" t="str">
        <f t="shared" si="1653"/>
        <v>CC$16</v>
      </c>
      <c r="CD1339" s="179" t="str">
        <f t="shared" si="1653"/>
        <v>CD$16</v>
      </c>
      <c r="CE1339" s="179" t="str">
        <f t="shared" ref="CE1339:CL1341" si="1654">CE1324</f>
        <v>CE$16</v>
      </c>
      <c r="CF1339" s="179" t="str">
        <f t="shared" si="1654"/>
        <v>CF$16</v>
      </c>
      <c r="CG1339" s="179" t="str">
        <f t="shared" si="1654"/>
        <v>CG$16</v>
      </c>
      <c r="CH1339" s="179" t="str">
        <f t="shared" si="1654"/>
        <v>CH$16</v>
      </c>
      <c r="CI1339" s="179" t="str">
        <f t="shared" si="1654"/>
        <v>CI$16</v>
      </c>
      <c r="CJ1339" s="179" t="str">
        <f t="shared" si="1654"/>
        <v>CJ$16</v>
      </c>
      <c r="CK1339" s="179" t="str">
        <f t="shared" si="1654"/>
        <v>CK$16</v>
      </c>
      <c r="CL1339" s="179" t="str">
        <f t="shared" si="1654"/>
        <v>CL$16</v>
      </c>
      <c r="CO1339" s="179" t="str">
        <f t="shared" ref="CO1339:DL1341" si="1655">CO1324</f>
        <v>CO$16</v>
      </c>
      <c r="CP1339" s="179" t="str">
        <f t="shared" si="1655"/>
        <v>CP$16</v>
      </c>
      <c r="CQ1339" s="179" t="str">
        <f t="shared" si="1655"/>
        <v>CQ$16</v>
      </c>
      <c r="CR1339" s="179" t="str">
        <f t="shared" si="1655"/>
        <v>CR$16</v>
      </c>
      <c r="CS1339" s="179" t="str">
        <f t="shared" si="1655"/>
        <v>CS$16</v>
      </c>
      <c r="CT1339" s="179" t="str">
        <f t="shared" si="1655"/>
        <v>CT$16</v>
      </c>
      <c r="CU1339" s="179" t="str">
        <f t="shared" si="1655"/>
        <v>CU$16</v>
      </c>
      <c r="CV1339" s="179" t="str">
        <f t="shared" si="1655"/>
        <v>CV$16</v>
      </c>
      <c r="CW1339" s="179" t="str">
        <f t="shared" si="1655"/>
        <v>CW$16</v>
      </c>
      <c r="CX1339" s="179" t="str">
        <f t="shared" si="1655"/>
        <v>CX$16</v>
      </c>
      <c r="CY1339" s="179" t="str">
        <f t="shared" si="1655"/>
        <v>CY$16</v>
      </c>
      <c r="CZ1339" s="179" t="str">
        <f t="shared" si="1655"/>
        <v>CZ$16</v>
      </c>
      <c r="DA1339" s="179" t="str">
        <f t="shared" si="1655"/>
        <v>DA$16</v>
      </c>
      <c r="DB1339" s="179" t="str">
        <f t="shared" si="1655"/>
        <v>DB$16</v>
      </c>
      <c r="DC1339" s="179" t="str">
        <f t="shared" si="1655"/>
        <v>DC$16</v>
      </c>
      <c r="DD1339" s="179" t="str">
        <f t="shared" si="1655"/>
        <v>DD$16</v>
      </c>
      <c r="DE1339" s="179" t="str">
        <f t="shared" si="1655"/>
        <v>DE$16</v>
      </c>
      <c r="DF1339" s="179" t="str">
        <f t="shared" si="1655"/>
        <v>DF$16</v>
      </c>
      <c r="DG1339" s="179" t="str">
        <f t="shared" si="1655"/>
        <v>DG$16</v>
      </c>
      <c r="DH1339" s="179" t="str">
        <f t="shared" si="1655"/>
        <v>DH$16</v>
      </c>
      <c r="DI1339" s="179" t="str">
        <f t="shared" si="1655"/>
        <v>DI$16</v>
      </c>
      <c r="DJ1339" s="179" t="str">
        <f t="shared" si="1655"/>
        <v>DJ$16</v>
      </c>
      <c r="DK1339" s="179" t="str">
        <f t="shared" si="1655"/>
        <v>DK$16</v>
      </c>
      <c r="DL1339" s="179" t="str">
        <f t="shared" si="1655"/>
        <v>DL$16</v>
      </c>
    </row>
    <row r="1340" spans="1:116" x14ac:dyDescent="0.4">
      <c r="B1340" t="s">
        <v>332</v>
      </c>
      <c r="D1340" t="s">
        <v>158</v>
      </c>
      <c r="E1340" s="8" t="str">
        <f t="shared" si="1644"/>
        <v>1340 DCSCAC-S</v>
      </c>
      <c r="G1340" s="136" t="str">
        <f>G1325</f>
        <v>Primary volume driver</v>
      </c>
      <c r="H1340" s="12"/>
      <c r="I1340" s="60"/>
      <c r="J1340" s="60"/>
      <c r="K1340" s="15"/>
      <c r="L1340" s="15"/>
      <c r="M1340" s="15"/>
      <c r="N1340" s="15"/>
      <c r="O1340" s="15"/>
      <c r="P1340" s="15"/>
      <c r="R1340" s="15"/>
      <c r="S1340" s="179" t="str">
        <f t="shared" ref="S1340:AX1342" si="1656">S1325</f>
        <v>S$17</v>
      </c>
      <c r="T1340" s="179" t="str">
        <f t="shared" si="1656"/>
        <v>T$17</v>
      </c>
      <c r="U1340" s="179" t="str">
        <f t="shared" si="1656"/>
        <v>U$17</v>
      </c>
      <c r="V1340" s="179" t="str">
        <f t="shared" si="1656"/>
        <v>V$17</v>
      </c>
      <c r="W1340" s="179" t="str">
        <f t="shared" si="1656"/>
        <v>W$17</v>
      </c>
      <c r="X1340" s="179" t="str">
        <f t="shared" si="1656"/>
        <v>X$17</v>
      </c>
      <c r="Y1340" s="179" t="str">
        <f t="shared" si="1656"/>
        <v>Y$17</v>
      </c>
      <c r="Z1340" s="179" t="str">
        <f t="shared" si="1656"/>
        <v>Z$17</v>
      </c>
      <c r="AA1340" s="179" t="str">
        <f t="shared" si="1656"/>
        <v>AA$17</v>
      </c>
      <c r="AB1340" s="179" t="str">
        <f t="shared" si="1656"/>
        <v>AB$17</v>
      </c>
      <c r="AC1340" s="179" t="str">
        <f t="shared" si="1656"/>
        <v>AC$17</v>
      </c>
      <c r="AD1340" s="179" t="str">
        <f t="shared" si="1656"/>
        <v>AD$17</v>
      </c>
      <c r="AE1340" s="179" t="str">
        <f t="shared" si="1656"/>
        <v>AE$17</v>
      </c>
      <c r="AF1340" s="179" t="str">
        <f t="shared" si="1656"/>
        <v>AF$17</v>
      </c>
      <c r="AG1340" s="179" t="str">
        <f t="shared" si="1656"/>
        <v>AG$17</v>
      </c>
      <c r="AH1340" s="179" t="str">
        <f t="shared" si="1656"/>
        <v>AH$17</v>
      </c>
      <c r="AI1340" s="179" t="str">
        <f t="shared" si="1656"/>
        <v>AI$17</v>
      </c>
      <c r="AJ1340" s="179" t="str">
        <f t="shared" si="1656"/>
        <v>AJ$17</v>
      </c>
      <c r="AK1340" s="179" t="str">
        <f t="shared" si="1656"/>
        <v>AK$17</v>
      </c>
      <c r="AL1340" s="179" t="str">
        <f t="shared" si="1656"/>
        <v>AL$17</v>
      </c>
      <c r="AM1340" s="179" t="str">
        <f t="shared" si="1656"/>
        <v>AM$17</v>
      </c>
      <c r="AN1340" s="179" t="str">
        <f t="shared" si="1656"/>
        <v>AN$17</v>
      </c>
      <c r="AO1340" s="179" t="str">
        <f t="shared" si="1656"/>
        <v>AO$17</v>
      </c>
      <c r="AP1340" s="179" t="str">
        <f t="shared" si="1656"/>
        <v>AP$17</v>
      </c>
      <c r="AQ1340" s="179" t="str">
        <f t="shared" si="1656"/>
        <v>AQ$17</v>
      </c>
      <c r="AR1340" s="179" t="str">
        <f t="shared" si="1656"/>
        <v>AR$17</v>
      </c>
      <c r="AS1340" s="179" t="str">
        <f t="shared" si="1656"/>
        <v>AS$17</v>
      </c>
      <c r="AT1340" s="179" t="str">
        <f t="shared" si="1656"/>
        <v>AT$17</v>
      </c>
      <c r="AU1340" s="179" t="str">
        <f t="shared" si="1656"/>
        <v>AU$17</v>
      </c>
      <c r="AV1340" s="179" t="str">
        <f t="shared" si="1656"/>
        <v>AV$17</v>
      </c>
      <c r="AW1340" s="179" t="str">
        <f t="shared" si="1656"/>
        <v>AW$17</v>
      </c>
      <c r="AX1340" s="179" t="str">
        <f t="shared" si="1656"/>
        <v>AX$17</v>
      </c>
      <c r="AY1340" s="179" t="str">
        <f t="shared" ref="AY1340:CD1342" si="1657">AY1325</f>
        <v>AY$17</v>
      </c>
      <c r="AZ1340" s="179" t="str">
        <f t="shared" si="1657"/>
        <v>AZ$17</v>
      </c>
      <c r="BA1340" s="179" t="str">
        <f t="shared" si="1657"/>
        <v>BA$17</v>
      </c>
      <c r="BB1340" s="179" t="str">
        <f t="shared" si="1657"/>
        <v>BB$17</v>
      </c>
      <c r="BC1340" s="179" t="str">
        <f t="shared" si="1657"/>
        <v>BC$17</v>
      </c>
      <c r="BD1340" s="179" t="str">
        <f t="shared" si="1657"/>
        <v>BD$17</v>
      </c>
      <c r="BE1340" s="179" t="str">
        <f t="shared" si="1657"/>
        <v>BE$17</v>
      </c>
      <c r="BF1340" s="179" t="str">
        <f t="shared" si="1657"/>
        <v>BF$17</v>
      </c>
      <c r="BG1340" s="179" t="str">
        <f t="shared" si="1657"/>
        <v>BG$17</v>
      </c>
      <c r="BH1340" s="179" t="str">
        <f t="shared" si="1657"/>
        <v>BH$17</v>
      </c>
      <c r="BI1340" s="179" t="str">
        <f t="shared" si="1657"/>
        <v>BI$17</v>
      </c>
      <c r="BJ1340" s="179" t="str">
        <f t="shared" si="1657"/>
        <v>BJ$17</v>
      </c>
      <c r="BK1340" s="179" t="str">
        <f t="shared" si="1657"/>
        <v>BK$17</v>
      </c>
      <c r="BL1340" s="179" t="str">
        <f t="shared" si="1657"/>
        <v>BL$17</v>
      </c>
      <c r="BM1340" s="179" t="str">
        <f t="shared" si="1657"/>
        <v>BM$17</v>
      </c>
      <c r="BN1340" s="179" t="str">
        <f t="shared" si="1657"/>
        <v>BN$17</v>
      </c>
      <c r="BO1340" s="179" t="str">
        <f t="shared" si="1657"/>
        <v>BO$17</v>
      </c>
      <c r="BP1340" s="179" t="str">
        <f t="shared" si="1657"/>
        <v>BP$17</v>
      </c>
      <c r="BQ1340" s="179" t="str">
        <f t="shared" si="1657"/>
        <v>BQ$17</v>
      </c>
      <c r="BR1340" s="179" t="str">
        <f t="shared" si="1657"/>
        <v>BR$17</v>
      </c>
      <c r="BS1340" s="179" t="str">
        <f t="shared" si="1657"/>
        <v>BS$17</v>
      </c>
      <c r="BT1340" s="179" t="str">
        <f t="shared" si="1657"/>
        <v>BT$17</v>
      </c>
      <c r="BU1340" s="179" t="str">
        <f t="shared" si="1657"/>
        <v>BU$17</v>
      </c>
      <c r="BV1340" s="179" t="str">
        <f t="shared" si="1657"/>
        <v>BV$17</v>
      </c>
      <c r="BW1340" s="179" t="str">
        <f t="shared" si="1657"/>
        <v>BW$17</v>
      </c>
      <c r="BX1340" s="179" t="str">
        <f t="shared" si="1657"/>
        <v>BX$17</v>
      </c>
      <c r="BY1340" s="179" t="str">
        <f t="shared" si="1657"/>
        <v>BY$17</v>
      </c>
      <c r="BZ1340" s="179" t="str">
        <f t="shared" si="1657"/>
        <v>BZ$17</v>
      </c>
      <c r="CA1340" s="179" t="str">
        <f t="shared" si="1657"/>
        <v>CA$17</v>
      </c>
      <c r="CB1340" s="179" t="str">
        <f t="shared" si="1657"/>
        <v>CB$17</v>
      </c>
      <c r="CC1340" s="179" t="str">
        <f t="shared" si="1657"/>
        <v>CC$17</v>
      </c>
      <c r="CD1340" s="179" t="str">
        <f t="shared" si="1657"/>
        <v>CD$17</v>
      </c>
      <c r="CE1340" s="179" t="str">
        <f t="shared" ref="CE1340:CL1342" si="1658">CE1325</f>
        <v>CE$17</v>
      </c>
      <c r="CF1340" s="179" t="str">
        <f t="shared" si="1658"/>
        <v>CF$17</v>
      </c>
      <c r="CG1340" s="179" t="str">
        <f t="shared" si="1658"/>
        <v>CG$17</v>
      </c>
      <c r="CH1340" s="179" t="str">
        <f t="shared" si="1658"/>
        <v>CH$17</v>
      </c>
      <c r="CI1340" s="179" t="str">
        <f t="shared" si="1658"/>
        <v>CI$17</v>
      </c>
      <c r="CJ1340" s="179" t="str">
        <f t="shared" si="1658"/>
        <v>CJ$17</v>
      </c>
      <c r="CK1340" s="179" t="str">
        <f t="shared" si="1658"/>
        <v>CK$17</v>
      </c>
      <c r="CL1340" s="179" t="str">
        <f t="shared" si="1658"/>
        <v>CL$17</v>
      </c>
      <c r="CN1340" s="60"/>
      <c r="CO1340" s="179" t="str">
        <f t="shared" ref="CO1340:DL1342" si="1659">CO1325</f>
        <v>CO$17</v>
      </c>
      <c r="CP1340" s="179" t="str">
        <f t="shared" si="1659"/>
        <v>CP$17</v>
      </c>
      <c r="CQ1340" s="179" t="str">
        <f t="shared" si="1659"/>
        <v>CQ$17</v>
      </c>
      <c r="CR1340" s="179" t="str">
        <f t="shared" si="1659"/>
        <v>CR$17</v>
      </c>
      <c r="CS1340" s="179" t="str">
        <f t="shared" si="1659"/>
        <v>CS$17</v>
      </c>
      <c r="CT1340" s="179" t="str">
        <f t="shared" si="1659"/>
        <v>CT$17</v>
      </c>
      <c r="CU1340" s="179" t="str">
        <f t="shared" si="1659"/>
        <v>CU$17</v>
      </c>
      <c r="CV1340" s="179" t="str">
        <f t="shared" si="1659"/>
        <v>CV$17</v>
      </c>
      <c r="CW1340" s="179" t="str">
        <f t="shared" si="1659"/>
        <v>CW$17</v>
      </c>
      <c r="CX1340" s="179" t="str">
        <f t="shared" si="1659"/>
        <v>CX$17</v>
      </c>
      <c r="CY1340" s="179" t="str">
        <f t="shared" si="1659"/>
        <v>CY$17</v>
      </c>
      <c r="CZ1340" s="179" t="str">
        <f t="shared" si="1659"/>
        <v>CZ$17</v>
      </c>
      <c r="DA1340" s="179" t="str">
        <f t="shared" si="1659"/>
        <v>DA$17</v>
      </c>
      <c r="DB1340" s="179" t="str">
        <f t="shared" si="1659"/>
        <v>DB$17</v>
      </c>
      <c r="DC1340" s="179" t="str">
        <f t="shared" si="1659"/>
        <v>DC$17</v>
      </c>
      <c r="DD1340" s="179" t="str">
        <f t="shared" si="1659"/>
        <v>DD$17</v>
      </c>
      <c r="DE1340" s="179" t="str">
        <f t="shared" si="1659"/>
        <v>DE$17</v>
      </c>
      <c r="DF1340" s="179" t="str">
        <f t="shared" si="1659"/>
        <v>DF$17</v>
      </c>
      <c r="DG1340" s="179" t="str">
        <f t="shared" si="1659"/>
        <v>DG$17</v>
      </c>
      <c r="DH1340" s="179" t="str">
        <f t="shared" si="1659"/>
        <v>DH$17</v>
      </c>
      <c r="DI1340" s="179" t="str">
        <f t="shared" si="1659"/>
        <v>DI$17</v>
      </c>
      <c r="DJ1340" s="179" t="str">
        <f t="shared" si="1659"/>
        <v>DJ$17</v>
      </c>
      <c r="DK1340" s="179" t="str">
        <f t="shared" si="1659"/>
        <v>DK$17</v>
      </c>
      <c r="DL1340" s="179" t="str">
        <f t="shared" si="1659"/>
        <v>DL$17</v>
      </c>
    </row>
    <row r="1341" spans="1:116" x14ac:dyDescent="0.4">
      <c r="B1341" t="s">
        <v>332</v>
      </c>
      <c r="D1341" t="s">
        <v>158</v>
      </c>
      <c r="E1341" s="8" t="str">
        <f t="shared" si="1644"/>
        <v>1341 DCSCAC-S</v>
      </c>
      <c r="G1341" s="136" t="str">
        <f>G1330</f>
        <v>Seller acquisition cost:</v>
      </c>
      <c r="H1341" s="12"/>
      <c r="I1341" s="60"/>
      <c r="J1341" s="60"/>
      <c r="K1341" s="15"/>
      <c r="L1341" s="15"/>
      <c r="M1341" s="15"/>
      <c r="N1341" s="15"/>
      <c r="O1341" s="15"/>
      <c r="P1341" s="15"/>
      <c r="R1341" s="15"/>
      <c r="S1341" s="179">
        <f t="shared" ref="S1341:AX1343" si="1660">S1326</f>
        <v>0</v>
      </c>
      <c r="T1341" s="179">
        <f t="shared" si="1660"/>
        <v>0</v>
      </c>
      <c r="U1341" s="179">
        <f t="shared" si="1660"/>
        <v>0</v>
      </c>
      <c r="V1341" s="179">
        <f t="shared" si="1660"/>
        <v>0</v>
      </c>
      <c r="W1341" s="179">
        <f t="shared" si="1660"/>
        <v>0</v>
      </c>
      <c r="X1341" s="179">
        <f t="shared" si="1660"/>
        <v>0</v>
      </c>
      <c r="Y1341" s="179">
        <f t="shared" si="1660"/>
        <v>0</v>
      </c>
      <c r="Z1341" s="179">
        <f t="shared" si="1660"/>
        <v>0</v>
      </c>
      <c r="AA1341" s="179">
        <f t="shared" si="1660"/>
        <v>0</v>
      </c>
      <c r="AB1341" s="179">
        <f t="shared" si="1660"/>
        <v>0</v>
      </c>
      <c r="AC1341" s="179">
        <f t="shared" si="1660"/>
        <v>0</v>
      </c>
      <c r="AD1341" s="179">
        <f t="shared" si="1660"/>
        <v>0</v>
      </c>
      <c r="AE1341" s="179">
        <f t="shared" si="1660"/>
        <v>0</v>
      </c>
      <c r="AF1341" s="179">
        <f t="shared" si="1660"/>
        <v>0</v>
      </c>
      <c r="AG1341" s="179">
        <f t="shared" si="1660"/>
        <v>0</v>
      </c>
      <c r="AH1341" s="179">
        <f t="shared" si="1660"/>
        <v>0</v>
      </c>
      <c r="AI1341" s="179">
        <f t="shared" si="1660"/>
        <v>0</v>
      </c>
      <c r="AJ1341" s="179">
        <f t="shared" si="1660"/>
        <v>0</v>
      </c>
      <c r="AK1341" s="179">
        <f t="shared" si="1660"/>
        <v>0</v>
      </c>
      <c r="AL1341" s="179">
        <f t="shared" si="1660"/>
        <v>0</v>
      </c>
      <c r="AM1341" s="179">
        <f t="shared" si="1660"/>
        <v>0</v>
      </c>
      <c r="AN1341" s="179">
        <f t="shared" si="1660"/>
        <v>0</v>
      </c>
      <c r="AO1341" s="179">
        <f t="shared" si="1660"/>
        <v>0</v>
      </c>
      <c r="AP1341" s="179">
        <f t="shared" si="1660"/>
        <v>0</v>
      </c>
      <c r="AQ1341" s="179">
        <f t="shared" si="1660"/>
        <v>0</v>
      </c>
      <c r="AR1341" s="179">
        <f t="shared" si="1660"/>
        <v>0</v>
      </c>
      <c r="AS1341" s="179">
        <f t="shared" si="1660"/>
        <v>0</v>
      </c>
      <c r="AT1341" s="179">
        <f t="shared" si="1660"/>
        <v>0</v>
      </c>
      <c r="AU1341" s="179">
        <f t="shared" si="1660"/>
        <v>0</v>
      </c>
      <c r="AV1341" s="179">
        <f t="shared" si="1660"/>
        <v>0</v>
      </c>
      <c r="AW1341" s="179">
        <f t="shared" si="1660"/>
        <v>0</v>
      </c>
      <c r="AX1341" s="179">
        <f t="shared" si="1660"/>
        <v>0</v>
      </c>
      <c r="AY1341" s="179">
        <f t="shared" ref="AY1341:CD1343" si="1661">AY1326</f>
        <v>0</v>
      </c>
      <c r="AZ1341" s="179">
        <f t="shared" si="1661"/>
        <v>0</v>
      </c>
      <c r="BA1341" s="179">
        <f t="shared" si="1661"/>
        <v>0</v>
      </c>
      <c r="BB1341" s="179">
        <f t="shared" si="1661"/>
        <v>0</v>
      </c>
      <c r="BC1341" s="179">
        <f t="shared" si="1661"/>
        <v>0</v>
      </c>
      <c r="BD1341" s="179">
        <f t="shared" si="1661"/>
        <v>0</v>
      </c>
      <c r="BE1341" s="179">
        <f t="shared" si="1661"/>
        <v>0</v>
      </c>
      <c r="BF1341" s="179">
        <f t="shared" si="1661"/>
        <v>0</v>
      </c>
      <c r="BG1341" s="179">
        <f t="shared" si="1661"/>
        <v>0</v>
      </c>
      <c r="BH1341" s="179">
        <f t="shared" si="1661"/>
        <v>0</v>
      </c>
      <c r="BI1341" s="179">
        <f t="shared" si="1661"/>
        <v>0</v>
      </c>
      <c r="BJ1341" s="179">
        <f t="shared" si="1661"/>
        <v>0</v>
      </c>
      <c r="BK1341" s="179">
        <f t="shared" si="1661"/>
        <v>0</v>
      </c>
      <c r="BL1341" s="179">
        <f t="shared" si="1661"/>
        <v>0</v>
      </c>
      <c r="BM1341" s="179">
        <f t="shared" si="1661"/>
        <v>0</v>
      </c>
      <c r="BN1341" s="179">
        <f t="shared" si="1661"/>
        <v>0</v>
      </c>
      <c r="BO1341" s="179">
        <f t="shared" si="1661"/>
        <v>0</v>
      </c>
      <c r="BP1341" s="179">
        <f t="shared" si="1661"/>
        <v>0</v>
      </c>
      <c r="BQ1341" s="179">
        <f t="shared" si="1661"/>
        <v>0</v>
      </c>
      <c r="BR1341" s="179">
        <f t="shared" si="1661"/>
        <v>0</v>
      </c>
      <c r="BS1341" s="179">
        <f t="shared" si="1661"/>
        <v>0</v>
      </c>
      <c r="BT1341" s="179">
        <f t="shared" si="1661"/>
        <v>0</v>
      </c>
      <c r="BU1341" s="179">
        <f t="shared" si="1661"/>
        <v>0</v>
      </c>
      <c r="BV1341" s="179">
        <f t="shared" si="1661"/>
        <v>0</v>
      </c>
      <c r="BW1341" s="179">
        <f t="shared" si="1661"/>
        <v>0</v>
      </c>
      <c r="BX1341" s="179">
        <f t="shared" si="1661"/>
        <v>0</v>
      </c>
      <c r="BY1341" s="179">
        <f t="shared" si="1661"/>
        <v>0</v>
      </c>
      <c r="BZ1341" s="179">
        <f t="shared" si="1661"/>
        <v>0</v>
      </c>
      <c r="CA1341" s="179">
        <f t="shared" si="1661"/>
        <v>0</v>
      </c>
      <c r="CB1341" s="179">
        <f t="shared" si="1661"/>
        <v>0</v>
      </c>
      <c r="CC1341" s="179">
        <f t="shared" si="1661"/>
        <v>0</v>
      </c>
      <c r="CD1341" s="179">
        <f t="shared" si="1661"/>
        <v>0</v>
      </c>
      <c r="CE1341" s="179">
        <f t="shared" ref="CE1341:CL1343" si="1662">CE1326</f>
        <v>0</v>
      </c>
      <c r="CF1341" s="179">
        <f t="shared" si="1662"/>
        <v>0</v>
      </c>
      <c r="CG1341" s="179">
        <f t="shared" si="1662"/>
        <v>0</v>
      </c>
      <c r="CH1341" s="179">
        <f t="shared" si="1662"/>
        <v>0</v>
      </c>
      <c r="CI1341" s="179">
        <f t="shared" si="1662"/>
        <v>0</v>
      </c>
      <c r="CJ1341" s="179">
        <f t="shared" si="1662"/>
        <v>0</v>
      </c>
      <c r="CK1341" s="179">
        <f t="shared" si="1662"/>
        <v>0</v>
      </c>
      <c r="CL1341" s="179">
        <f t="shared" si="1662"/>
        <v>0</v>
      </c>
      <c r="CN1341" s="60"/>
      <c r="CO1341" s="179">
        <f t="shared" ref="CO1341:DL1343" si="1663">CO1326</f>
        <v>0</v>
      </c>
      <c r="CP1341" s="179">
        <f t="shared" si="1663"/>
        <v>0</v>
      </c>
      <c r="CQ1341" s="179">
        <f t="shared" si="1663"/>
        <v>0</v>
      </c>
      <c r="CR1341" s="179">
        <f t="shared" si="1663"/>
        <v>0</v>
      </c>
      <c r="CS1341" s="179">
        <f t="shared" si="1663"/>
        <v>0</v>
      </c>
      <c r="CT1341" s="179">
        <f t="shared" si="1663"/>
        <v>0</v>
      </c>
      <c r="CU1341" s="179">
        <f t="shared" si="1663"/>
        <v>0</v>
      </c>
      <c r="CV1341" s="179">
        <f t="shared" si="1663"/>
        <v>0</v>
      </c>
      <c r="CW1341" s="179">
        <f t="shared" si="1663"/>
        <v>0</v>
      </c>
      <c r="CX1341" s="179">
        <f t="shared" si="1663"/>
        <v>0</v>
      </c>
      <c r="CY1341" s="179">
        <f t="shared" si="1663"/>
        <v>0</v>
      </c>
      <c r="CZ1341" s="179">
        <f t="shared" si="1663"/>
        <v>0</v>
      </c>
      <c r="DA1341" s="179">
        <f t="shared" si="1663"/>
        <v>0</v>
      </c>
      <c r="DB1341" s="179">
        <f t="shared" si="1663"/>
        <v>0</v>
      </c>
      <c r="DC1341" s="179">
        <f t="shared" si="1663"/>
        <v>0</v>
      </c>
      <c r="DD1341" s="179">
        <f t="shared" si="1663"/>
        <v>0</v>
      </c>
      <c r="DE1341" s="179">
        <f t="shared" si="1663"/>
        <v>0</v>
      </c>
      <c r="DF1341" s="179">
        <f t="shared" si="1663"/>
        <v>0</v>
      </c>
      <c r="DG1341" s="179">
        <f t="shared" si="1663"/>
        <v>0</v>
      </c>
      <c r="DH1341" s="179">
        <f t="shared" si="1663"/>
        <v>0</v>
      </c>
      <c r="DI1341" s="179">
        <f t="shared" si="1663"/>
        <v>0</v>
      </c>
      <c r="DJ1341" s="179">
        <f t="shared" si="1663"/>
        <v>0</v>
      </c>
      <c r="DK1341" s="179">
        <f t="shared" si="1663"/>
        <v>0</v>
      </c>
      <c r="DL1341" s="179">
        <f t="shared" si="1663"/>
        <v>0</v>
      </c>
    </row>
    <row r="1342" spans="1:116" x14ac:dyDescent="0.4">
      <c r="B1342" t="s">
        <v>332</v>
      </c>
      <c r="D1342" t="s">
        <v>158</v>
      </c>
      <c r="E1342" s="8" t="str">
        <f t="shared" ref="E1342:E1344" si="1664">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644"/>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5" si="1665">ADDRESS(ROW(T1335),COLUMN(T1335),2)</f>
        <v>T$1335</v>
      </c>
      <c r="U1343" s="4" t="str">
        <f t="shared" si="1665"/>
        <v>U$1335</v>
      </c>
      <c r="V1343" s="4" t="str">
        <f t="shared" si="1665"/>
        <v>V$1335</v>
      </c>
      <c r="W1343" s="4" t="str">
        <f t="shared" si="1665"/>
        <v>W$1335</v>
      </c>
      <c r="X1343" s="4" t="str">
        <f t="shared" si="1665"/>
        <v>X$1335</v>
      </c>
      <c r="Y1343" s="4" t="str">
        <f t="shared" si="1665"/>
        <v>Y$1335</v>
      </c>
      <c r="Z1343" s="4" t="str">
        <f t="shared" si="1665"/>
        <v>Z$1335</v>
      </c>
      <c r="AA1343" s="4" t="str">
        <f t="shared" si="1665"/>
        <v>AA$1335</v>
      </c>
      <c r="AB1343" s="4" t="str">
        <f t="shared" si="1665"/>
        <v>AB$1335</v>
      </c>
      <c r="AC1343" s="4" t="str">
        <f t="shared" si="1665"/>
        <v>AC$1335</v>
      </c>
      <c r="AD1343" s="4" t="str">
        <f t="shared" si="1665"/>
        <v>AD$1335</v>
      </c>
      <c r="AE1343" s="4" t="str">
        <f t="shared" si="1665"/>
        <v>AE$1335</v>
      </c>
      <c r="AF1343" s="4" t="str">
        <f t="shared" si="1665"/>
        <v>AF$1335</v>
      </c>
      <c r="AG1343" s="4" t="str">
        <f t="shared" si="1665"/>
        <v>AG$1335</v>
      </c>
      <c r="AH1343" s="4" t="str">
        <f t="shared" si="1665"/>
        <v>AH$1335</v>
      </c>
      <c r="AI1343" s="4" t="str">
        <f t="shared" si="1665"/>
        <v>AI$1335</v>
      </c>
      <c r="AJ1343" s="4" t="str">
        <f t="shared" si="1665"/>
        <v>AJ$1335</v>
      </c>
      <c r="AK1343" s="4" t="str">
        <f t="shared" si="1665"/>
        <v>AK$1335</v>
      </c>
      <c r="AL1343" s="4" t="str">
        <f t="shared" si="1665"/>
        <v>AL$1335</v>
      </c>
      <c r="AM1343" s="4" t="str">
        <f t="shared" si="1665"/>
        <v>AM$1335</v>
      </c>
      <c r="AN1343" s="4" t="str">
        <f t="shared" si="1665"/>
        <v>AN$1335</v>
      </c>
      <c r="AO1343" s="4" t="str">
        <f t="shared" si="1665"/>
        <v>AO$1335</v>
      </c>
      <c r="AP1343" s="4" t="str">
        <f t="shared" si="1665"/>
        <v>AP$1335</v>
      </c>
      <c r="AQ1343" s="4" t="str">
        <f t="shared" si="1665"/>
        <v>AQ$1335</v>
      </c>
      <c r="AR1343" s="4" t="str">
        <f t="shared" si="1665"/>
        <v>AR$1335</v>
      </c>
      <c r="AS1343" s="4" t="str">
        <f t="shared" si="1665"/>
        <v>AS$1335</v>
      </c>
      <c r="AT1343" s="4" t="str">
        <f t="shared" si="1665"/>
        <v>AT$1335</v>
      </c>
      <c r="AU1343" s="4" t="str">
        <f t="shared" si="1665"/>
        <v>AU$1335</v>
      </c>
      <c r="AV1343" s="4" t="str">
        <f t="shared" si="1665"/>
        <v>AV$1335</v>
      </c>
      <c r="AW1343" s="4" t="str">
        <f t="shared" si="1665"/>
        <v>AW$1335</v>
      </c>
      <c r="AX1343" s="4" t="str">
        <f t="shared" si="1665"/>
        <v>AX$1335</v>
      </c>
      <c r="AY1343" s="4" t="str">
        <f t="shared" si="1665"/>
        <v>AY$1335</v>
      </c>
      <c r="AZ1343" s="4" t="str">
        <f t="shared" si="1665"/>
        <v>AZ$1335</v>
      </c>
      <c r="BA1343" s="4" t="str">
        <f t="shared" si="1665"/>
        <v>BA$1335</v>
      </c>
      <c r="BB1343" s="4" t="str">
        <f t="shared" si="1665"/>
        <v>BB$1335</v>
      </c>
      <c r="BC1343" s="4" t="str">
        <f t="shared" si="1665"/>
        <v>BC$1335</v>
      </c>
      <c r="BD1343" s="4" t="str">
        <f t="shared" si="1665"/>
        <v>BD$1335</v>
      </c>
      <c r="BE1343" s="4" t="str">
        <f t="shared" si="1665"/>
        <v>BE$1335</v>
      </c>
      <c r="BF1343" s="4" t="str">
        <f t="shared" si="1665"/>
        <v>BF$1335</v>
      </c>
      <c r="BG1343" s="4" t="str">
        <f t="shared" si="1665"/>
        <v>BG$1335</v>
      </c>
      <c r="BH1343" s="4" t="str">
        <f t="shared" si="1665"/>
        <v>BH$1335</v>
      </c>
      <c r="BI1343" s="4" t="str">
        <f t="shared" si="1665"/>
        <v>BI$1335</v>
      </c>
      <c r="BJ1343" s="4" t="str">
        <f t="shared" si="1665"/>
        <v>BJ$1335</v>
      </c>
      <c r="BK1343" s="4" t="str">
        <f t="shared" si="1665"/>
        <v>BK$1335</v>
      </c>
      <c r="BL1343" s="4" t="str">
        <f t="shared" si="1665"/>
        <v>BL$1335</v>
      </c>
      <c r="BM1343" s="4" t="str">
        <f t="shared" si="1665"/>
        <v>BM$1335</v>
      </c>
      <c r="BN1343" s="4" t="str">
        <f t="shared" si="1665"/>
        <v>BN$1335</v>
      </c>
      <c r="BO1343" s="4" t="str">
        <f t="shared" si="1665"/>
        <v>BO$1335</v>
      </c>
      <c r="BP1343" s="4" t="str">
        <f t="shared" si="1665"/>
        <v>BP$1335</v>
      </c>
      <c r="BQ1343" s="4" t="str">
        <f t="shared" si="1665"/>
        <v>BQ$1335</v>
      </c>
      <c r="BR1343" s="4" t="str">
        <f t="shared" si="1665"/>
        <v>BR$1335</v>
      </c>
      <c r="BS1343" s="4" t="str">
        <f t="shared" si="1665"/>
        <v>BS$1335</v>
      </c>
      <c r="BT1343" s="4" t="str">
        <f t="shared" si="1665"/>
        <v>BT$1335</v>
      </c>
      <c r="BU1343" s="4" t="str">
        <f t="shared" si="1665"/>
        <v>BU$1335</v>
      </c>
      <c r="BV1343" s="4" t="str">
        <f t="shared" si="1665"/>
        <v>BV$1335</v>
      </c>
      <c r="BW1343" s="4" t="str">
        <f t="shared" si="1665"/>
        <v>BW$1335</v>
      </c>
      <c r="BX1343" s="4" t="str">
        <f t="shared" si="1665"/>
        <v>BX$1335</v>
      </c>
      <c r="BY1343" s="4" t="str">
        <f t="shared" si="1665"/>
        <v>BY$1335</v>
      </c>
      <c r="BZ1343" s="4" t="str">
        <f t="shared" si="1665"/>
        <v>BZ$1335</v>
      </c>
      <c r="CA1343" s="4" t="str">
        <f t="shared" si="1665"/>
        <v>CA$1335</v>
      </c>
      <c r="CB1343" s="4" t="str">
        <f t="shared" si="1665"/>
        <v>CB$1335</v>
      </c>
      <c r="CC1343" s="4" t="str">
        <f t="shared" si="1665"/>
        <v>CC$1335</v>
      </c>
      <c r="CD1343" s="4" t="str">
        <f t="shared" si="1665"/>
        <v>CD$1335</v>
      </c>
      <c r="CE1343" s="4" t="str">
        <f t="shared" si="1665"/>
        <v>CE$1335</v>
      </c>
      <c r="CF1343" s="4" t="str">
        <f t="shared" ref="CF1343:CL1345" si="1666">ADDRESS(ROW(CF1335),COLUMN(CF1335),2)</f>
        <v>CF$1335</v>
      </c>
      <c r="CG1343" s="4" t="str">
        <f t="shared" si="1666"/>
        <v>CG$1335</v>
      </c>
      <c r="CH1343" s="4" t="str">
        <f t="shared" si="1666"/>
        <v>CH$1335</v>
      </c>
      <c r="CI1343" s="4" t="str">
        <f t="shared" si="1666"/>
        <v>CI$1335</v>
      </c>
      <c r="CJ1343" s="4" t="str">
        <f t="shared" si="1666"/>
        <v>CJ$1335</v>
      </c>
      <c r="CK1343" s="4" t="str">
        <f t="shared" si="1666"/>
        <v>CK$1335</v>
      </c>
      <c r="CL1343" s="4" t="str">
        <f t="shared" si="1666"/>
        <v>CL$1335</v>
      </c>
      <c r="CN1343" s="213"/>
      <c r="CO1343" s="4" t="str">
        <f t="shared" ref="CO1343:DK1345" si="1667">ADDRESS(ROW(CO1335),COLUMN(CO1335),2)</f>
        <v>CO$1335</v>
      </c>
      <c r="CP1343" s="4" t="str">
        <f t="shared" si="1667"/>
        <v>CP$1335</v>
      </c>
      <c r="CQ1343" s="4" t="str">
        <f t="shared" si="1667"/>
        <v>CQ$1335</v>
      </c>
      <c r="CR1343" s="4" t="str">
        <f t="shared" si="1667"/>
        <v>CR$1335</v>
      </c>
      <c r="CS1343" s="4" t="str">
        <f t="shared" si="1667"/>
        <v>CS$1335</v>
      </c>
      <c r="CT1343" s="4" t="str">
        <f t="shared" si="1667"/>
        <v>CT$1335</v>
      </c>
      <c r="CU1343" s="4" t="str">
        <f t="shared" si="1667"/>
        <v>CU$1335</v>
      </c>
      <c r="CV1343" s="4" t="str">
        <f t="shared" si="1667"/>
        <v>CV$1335</v>
      </c>
      <c r="CW1343" s="4" t="str">
        <f t="shared" si="1667"/>
        <v>CW$1335</v>
      </c>
      <c r="CX1343" s="4" t="str">
        <f t="shared" si="1667"/>
        <v>CX$1335</v>
      </c>
      <c r="CY1343" s="4" t="str">
        <f t="shared" si="1667"/>
        <v>CY$1335</v>
      </c>
      <c r="CZ1343" s="4" t="str">
        <f t="shared" si="1667"/>
        <v>CZ$1335</v>
      </c>
      <c r="DA1343" s="4" t="str">
        <f t="shared" si="1667"/>
        <v>DA$1335</v>
      </c>
      <c r="DB1343" s="4" t="str">
        <f t="shared" si="1667"/>
        <v>DB$1335</v>
      </c>
      <c r="DC1343" s="4" t="str">
        <f t="shared" si="1667"/>
        <v>DC$1335</v>
      </c>
      <c r="DD1343" s="4" t="str">
        <f t="shared" si="1667"/>
        <v>DD$1335</v>
      </c>
      <c r="DE1343" s="4" t="str">
        <f t="shared" si="1667"/>
        <v>DE$1335</v>
      </c>
      <c r="DF1343" s="4" t="str">
        <f t="shared" si="1667"/>
        <v>DF$1335</v>
      </c>
      <c r="DG1343" s="4" t="str">
        <f t="shared" si="1667"/>
        <v>DG$1335</v>
      </c>
      <c r="DH1343" s="4" t="str">
        <f t="shared" si="1667"/>
        <v>DH$1335</v>
      </c>
      <c r="DI1343" s="4" t="str">
        <f t="shared" si="1667"/>
        <v>DI$1335</v>
      </c>
      <c r="DJ1343" s="4" t="str">
        <f t="shared" si="1667"/>
        <v>DJ$1335</v>
      </c>
      <c r="DK1343" s="4" t="str">
        <f t="shared" si="1667"/>
        <v>DK$1335</v>
      </c>
      <c r="DL1343" s="4" t="str">
        <f t="shared" ref="DL1343:DL1345" si="1668">ADDRESS(ROW(DL1335),COLUMN(DL1335),2)</f>
        <v>DL$1335</v>
      </c>
    </row>
    <row r="1344" spans="1:116" x14ac:dyDescent="0.4">
      <c r="A1344" s="3"/>
      <c r="B1344" t="s">
        <v>332</v>
      </c>
      <c r="D1344" t="s">
        <v>158</v>
      </c>
      <c r="E1344" s="8" t="str">
        <f t="shared" si="1644"/>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6" si="1669">ADDRESS(ROW(T1333),COLUMN(T1333),2)</f>
        <v>T$1333</v>
      </c>
      <c r="U1344" s="4" t="str">
        <f t="shared" si="1669"/>
        <v>U$1333</v>
      </c>
      <c r="V1344" s="4" t="str">
        <f t="shared" si="1669"/>
        <v>V$1333</v>
      </c>
      <c r="W1344" s="4" t="str">
        <f t="shared" si="1669"/>
        <v>W$1333</v>
      </c>
      <c r="X1344" s="4" t="str">
        <f t="shared" si="1669"/>
        <v>X$1333</v>
      </c>
      <c r="Y1344" s="4" t="str">
        <f t="shared" si="1669"/>
        <v>Y$1333</v>
      </c>
      <c r="Z1344" s="4" t="str">
        <f t="shared" si="1669"/>
        <v>Z$1333</v>
      </c>
      <c r="AA1344" s="4" t="str">
        <f t="shared" si="1669"/>
        <v>AA$1333</v>
      </c>
      <c r="AB1344" s="4" t="str">
        <f t="shared" si="1669"/>
        <v>AB$1333</v>
      </c>
      <c r="AC1344" s="4" t="str">
        <f t="shared" si="1669"/>
        <v>AC$1333</v>
      </c>
      <c r="AD1344" s="4" t="str">
        <f t="shared" si="1669"/>
        <v>AD$1333</v>
      </c>
      <c r="AE1344" s="4" t="str">
        <f t="shared" si="1669"/>
        <v>AE$1333</v>
      </c>
      <c r="AF1344" s="4" t="str">
        <f t="shared" si="1669"/>
        <v>AF$1333</v>
      </c>
      <c r="AG1344" s="4" t="str">
        <f t="shared" si="1669"/>
        <v>AG$1333</v>
      </c>
      <c r="AH1344" s="4" t="str">
        <f t="shared" si="1669"/>
        <v>AH$1333</v>
      </c>
      <c r="AI1344" s="4" t="str">
        <f t="shared" si="1669"/>
        <v>AI$1333</v>
      </c>
      <c r="AJ1344" s="4" t="str">
        <f t="shared" si="1669"/>
        <v>AJ$1333</v>
      </c>
      <c r="AK1344" s="4" t="str">
        <f t="shared" si="1669"/>
        <v>AK$1333</v>
      </c>
      <c r="AL1344" s="4" t="str">
        <f t="shared" si="1669"/>
        <v>AL$1333</v>
      </c>
      <c r="AM1344" s="4" t="str">
        <f t="shared" si="1669"/>
        <v>AM$1333</v>
      </c>
      <c r="AN1344" s="4" t="str">
        <f t="shared" si="1669"/>
        <v>AN$1333</v>
      </c>
      <c r="AO1344" s="4" t="str">
        <f t="shared" si="1669"/>
        <v>AO$1333</v>
      </c>
      <c r="AP1344" s="4" t="str">
        <f t="shared" si="1669"/>
        <v>AP$1333</v>
      </c>
      <c r="AQ1344" s="4" t="str">
        <f t="shared" si="1669"/>
        <v>AQ$1333</v>
      </c>
      <c r="AR1344" s="4" t="str">
        <f t="shared" si="1669"/>
        <v>AR$1333</v>
      </c>
      <c r="AS1344" s="4" t="str">
        <f t="shared" si="1669"/>
        <v>AS$1333</v>
      </c>
      <c r="AT1344" s="4" t="str">
        <f t="shared" si="1669"/>
        <v>AT$1333</v>
      </c>
      <c r="AU1344" s="4" t="str">
        <f t="shared" si="1669"/>
        <v>AU$1333</v>
      </c>
      <c r="AV1344" s="4" t="str">
        <f t="shared" si="1669"/>
        <v>AV$1333</v>
      </c>
      <c r="AW1344" s="4" t="str">
        <f t="shared" si="1669"/>
        <v>AW$1333</v>
      </c>
      <c r="AX1344" s="4" t="str">
        <f t="shared" si="1669"/>
        <v>AX$1333</v>
      </c>
      <c r="AY1344" s="4" t="str">
        <f t="shared" si="1669"/>
        <v>AY$1333</v>
      </c>
      <c r="AZ1344" s="4" t="str">
        <f t="shared" si="1669"/>
        <v>AZ$1333</v>
      </c>
      <c r="BA1344" s="4" t="str">
        <f t="shared" si="1669"/>
        <v>BA$1333</v>
      </c>
      <c r="BB1344" s="4" t="str">
        <f t="shared" si="1669"/>
        <v>BB$1333</v>
      </c>
      <c r="BC1344" s="4" t="str">
        <f t="shared" si="1669"/>
        <v>BC$1333</v>
      </c>
      <c r="BD1344" s="4" t="str">
        <f t="shared" si="1669"/>
        <v>BD$1333</v>
      </c>
      <c r="BE1344" s="4" t="str">
        <f t="shared" si="1669"/>
        <v>BE$1333</v>
      </c>
      <c r="BF1344" s="4" t="str">
        <f t="shared" si="1669"/>
        <v>BF$1333</v>
      </c>
      <c r="BG1344" s="4" t="str">
        <f t="shared" si="1669"/>
        <v>BG$1333</v>
      </c>
      <c r="BH1344" s="4" t="str">
        <f t="shared" si="1669"/>
        <v>BH$1333</v>
      </c>
      <c r="BI1344" s="4" t="str">
        <f t="shared" si="1669"/>
        <v>BI$1333</v>
      </c>
      <c r="BJ1344" s="4" t="str">
        <f t="shared" si="1669"/>
        <v>BJ$1333</v>
      </c>
      <c r="BK1344" s="4" t="str">
        <f t="shared" si="1669"/>
        <v>BK$1333</v>
      </c>
      <c r="BL1344" s="4" t="str">
        <f t="shared" si="1669"/>
        <v>BL$1333</v>
      </c>
      <c r="BM1344" s="4" t="str">
        <f t="shared" si="1669"/>
        <v>BM$1333</v>
      </c>
      <c r="BN1344" s="4" t="str">
        <f t="shared" si="1669"/>
        <v>BN$1333</v>
      </c>
      <c r="BO1344" s="4" t="str">
        <f t="shared" si="1669"/>
        <v>BO$1333</v>
      </c>
      <c r="BP1344" s="4" t="str">
        <f t="shared" si="1669"/>
        <v>BP$1333</v>
      </c>
      <c r="BQ1344" s="4" t="str">
        <f t="shared" si="1669"/>
        <v>BQ$1333</v>
      </c>
      <c r="BR1344" s="4" t="str">
        <f t="shared" si="1669"/>
        <v>BR$1333</v>
      </c>
      <c r="BS1344" s="4" t="str">
        <f t="shared" si="1669"/>
        <v>BS$1333</v>
      </c>
      <c r="BT1344" s="4" t="str">
        <f t="shared" si="1669"/>
        <v>BT$1333</v>
      </c>
      <c r="BU1344" s="4" t="str">
        <f t="shared" si="1669"/>
        <v>BU$1333</v>
      </c>
      <c r="BV1344" s="4" t="str">
        <f t="shared" si="1669"/>
        <v>BV$1333</v>
      </c>
      <c r="BW1344" s="4" t="str">
        <f t="shared" si="1669"/>
        <v>BW$1333</v>
      </c>
      <c r="BX1344" s="4" t="str">
        <f t="shared" si="1669"/>
        <v>BX$1333</v>
      </c>
      <c r="BY1344" s="4" t="str">
        <f t="shared" si="1669"/>
        <v>BY$1333</v>
      </c>
      <c r="BZ1344" s="4" t="str">
        <f t="shared" si="1669"/>
        <v>BZ$1333</v>
      </c>
      <c r="CA1344" s="4" t="str">
        <f t="shared" si="1669"/>
        <v>CA$1333</v>
      </c>
      <c r="CB1344" s="4" t="str">
        <f t="shared" si="1669"/>
        <v>CB$1333</v>
      </c>
      <c r="CC1344" s="4" t="str">
        <f t="shared" si="1669"/>
        <v>CC$1333</v>
      </c>
      <c r="CD1344" s="4" t="str">
        <f t="shared" si="1669"/>
        <v>CD$1333</v>
      </c>
      <c r="CE1344" s="4" t="str">
        <f t="shared" si="1669"/>
        <v>CE$1333</v>
      </c>
      <c r="CF1344" s="4" t="str">
        <f t="shared" ref="CF1344:CL1346" si="1670">ADDRESS(ROW(CF1333),COLUMN(CF1333),2)</f>
        <v>CF$1333</v>
      </c>
      <c r="CG1344" s="4" t="str">
        <f t="shared" si="1670"/>
        <v>CG$1333</v>
      </c>
      <c r="CH1344" s="4" t="str">
        <f t="shared" si="1670"/>
        <v>CH$1333</v>
      </c>
      <c r="CI1344" s="4" t="str">
        <f t="shared" si="1670"/>
        <v>CI$1333</v>
      </c>
      <c r="CJ1344" s="4" t="str">
        <f t="shared" si="1670"/>
        <v>CJ$1333</v>
      </c>
      <c r="CK1344" s="4" t="str">
        <f t="shared" si="1670"/>
        <v>CK$1333</v>
      </c>
      <c r="CL1344" s="4" t="str">
        <f t="shared" si="1670"/>
        <v>CL$1333</v>
      </c>
      <c r="CN1344" s="213"/>
      <c r="CO1344" s="4" t="str">
        <f t="shared" ref="CO1344:DK1346" si="1671">ADDRESS(ROW(CO1333),COLUMN(CO1333),2)</f>
        <v>CO$1333</v>
      </c>
      <c r="CP1344" s="4" t="str">
        <f t="shared" si="1671"/>
        <v>CP$1333</v>
      </c>
      <c r="CQ1344" s="4" t="str">
        <f t="shared" si="1671"/>
        <v>CQ$1333</v>
      </c>
      <c r="CR1344" s="4" t="str">
        <f t="shared" si="1671"/>
        <v>CR$1333</v>
      </c>
      <c r="CS1344" s="4" t="str">
        <f t="shared" si="1671"/>
        <v>CS$1333</v>
      </c>
      <c r="CT1344" s="4" t="str">
        <f t="shared" si="1671"/>
        <v>CT$1333</v>
      </c>
      <c r="CU1344" s="4" t="str">
        <f t="shared" si="1671"/>
        <v>CU$1333</v>
      </c>
      <c r="CV1344" s="4" t="str">
        <f t="shared" si="1671"/>
        <v>CV$1333</v>
      </c>
      <c r="CW1344" s="4" t="str">
        <f t="shared" si="1671"/>
        <v>CW$1333</v>
      </c>
      <c r="CX1344" s="4" t="str">
        <f t="shared" si="1671"/>
        <v>CX$1333</v>
      </c>
      <c r="CY1344" s="4" t="str">
        <f t="shared" si="1671"/>
        <v>CY$1333</v>
      </c>
      <c r="CZ1344" s="4" t="str">
        <f t="shared" si="1671"/>
        <v>CZ$1333</v>
      </c>
      <c r="DA1344" s="4" t="str">
        <f t="shared" si="1671"/>
        <v>DA$1333</v>
      </c>
      <c r="DB1344" s="4" t="str">
        <f t="shared" si="1671"/>
        <v>DB$1333</v>
      </c>
      <c r="DC1344" s="4" t="str">
        <f t="shared" si="1671"/>
        <v>DC$1333</v>
      </c>
      <c r="DD1344" s="4" t="str">
        <f t="shared" si="1671"/>
        <v>DD$1333</v>
      </c>
      <c r="DE1344" s="4" t="str">
        <f t="shared" si="1671"/>
        <v>DE$1333</v>
      </c>
      <c r="DF1344" s="4" t="str">
        <f t="shared" si="1671"/>
        <v>DF$1333</v>
      </c>
      <c r="DG1344" s="4" t="str">
        <f t="shared" si="1671"/>
        <v>DG$1333</v>
      </c>
      <c r="DH1344" s="4" t="str">
        <f t="shared" si="1671"/>
        <v>DH$1333</v>
      </c>
      <c r="DI1344" s="4" t="str">
        <f t="shared" si="1671"/>
        <v>DI$1333</v>
      </c>
      <c r="DJ1344" s="4" t="str">
        <f t="shared" si="1671"/>
        <v>DJ$1333</v>
      </c>
      <c r="DK1344" s="4" t="str">
        <f t="shared" si="1671"/>
        <v>DK$1333</v>
      </c>
      <c r="DL1344" s="4" t="str">
        <f t="shared" ref="DL1344:DL1346" si="1672">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673">S$20</f>
        <v>S$16</v>
      </c>
      <c r="T1348" s="199" t="str">
        <f t="shared" si="1673"/>
        <v>T$16</v>
      </c>
      <c r="U1348" s="199" t="str">
        <f t="shared" si="1673"/>
        <v>U$16</v>
      </c>
      <c r="V1348" s="199" t="str">
        <f t="shared" si="1673"/>
        <v>V$16</v>
      </c>
      <c r="W1348" s="199" t="str">
        <f t="shared" si="1673"/>
        <v>W$16</v>
      </c>
      <c r="X1348" s="199" t="str">
        <f t="shared" si="1673"/>
        <v>X$16</v>
      </c>
      <c r="Y1348" s="199" t="str">
        <f t="shared" si="1673"/>
        <v>Y$16</v>
      </c>
      <c r="Z1348" s="199" t="str">
        <f t="shared" si="1673"/>
        <v>Z$16</v>
      </c>
      <c r="AA1348" s="199" t="str">
        <f t="shared" si="1673"/>
        <v>AA$16</v>
      </c>
      <c r="AB1348" s="199" t="str">
        <f t="shared" si="1673"/>
        <v>AB$16</v>
      </c>
      <c r="AC1348" s="199" t="str">
        <f t="shared" si="1673"/>
        <v>AC$16</v>
      </c>
      <c r="AD1348" s="199" t="str">
        <f t="shared" si="1673"/>
        <v>AD$16</v>
      </c>
      <c r="AE1348" s="199" t="str">
        <f t="shared" si="1673"/>
        <v>AE$16</v>
      </c>
      <c r="AF1348" s="199" t="str">
        <f t="shared" si="1673"/>
        <v>AF$16</v>
      </c>
      <c r="AG1348" s="199" t="str">
        <f t="shared" si="1673"/>
        <v>AG$16</v>
      </c>
      <c r="AH1348" s="199" t="str">
        <f t="shared" si="1673"/>
        <v>AH$16</v>
      </c>
      <c r="AI1348" s="199" t="str">
        <f t="shared" si="1673"/>
        <v>AI$16</v>
      </c>
      <c r="AJ1348" s="199" t="str">
        <f t="shared" si="1673"/>
        <v>AJ$16</v>
      </c>
      <c r="AK1348" s="199" t="str">
        <f t="shared" si="1673"/>
        <v>AK$16</v>
      </c>
      <c r="AL1348" s="199" t="str">
        <f t="shared" si="1673"/>
        <v>AL$16</v>
      </c>
      <c r="AM1348" s="199" t="str">
        <f t="shared" si="1673"/>
        <v>AM$16</v>
      </c>
      <c r="AN1348" s="199" t="str">
        <f t="shared" si="1673"/>
        <v>AN$16</v>
      </c>
      <c r="AO1348" s="199" t="str">
        <f t="shared" si="1673"/>
        <v>AO$16</v>
      </c>
      <c r="AP1348" s="199" t="str">
        <f t="shared" si="1673"/>
        <v>AP$16</v>
      </c>
      <c r="AQ1348" s="199" t="str">
        <f t="shared" si="1673"/>
        <v>AQ$16</v>
      </c>
      <c r="AR1348" s="199" t="str">
        <f t="shared" si="1673"/>
        <v>AR$16</v>
      </c>
      <c r="AS1348" s="199" t="str">
        <f t="shared" si="1673"/>
        <v>AS$16</v>
      </c>
      <c r="AT1348" s="199" t="str">
        <f t="shared" si="1673"/>
        <v>AT$16</v>
      </c>
      <c r="AU1348" s="199" t="str">
        <f t="shared" si="1673"/>
        <v>AU$16</v>
      </c>
      <c r="AV1348" s="199" t="str">
        <f t="shared" si="1673"/>
        <v>AV$16</v>
      </c>
      <c r="AW1348" s="199" t="str">
        <f t="shared" si="1673"/>
        <v>AW$16</v>
      </c>
      <c r="AX1348" s="199" t="str">
        <f t="shared" si="1673"/>
        <v>AX$16</v>
      </c>
      <c r="AY1348" s="199" t="str">
        <f t="shared" ref="AY1348:CD1348" si="1674">AY$20</f>
        <v>AY$16</v>
      </c>
      <c r="AZ1348" s="199" t="str">
        <f t="shared" si="1674"/>
        <v>AZ$16</v>
      </c>
      <c r="BA1348" s="199" t="str">
        <f t="shared" si="1674"/>
        <v>BA$16</v>
      </c>
      <c r="BB1348" s="199" t="str">
        <f t="shared" si="1674"/>
        <v>BB$16</v>
      </c>
      <c r="BC1348" s="199" t="str">
        <f t="shared" si="1674"/>
        <v>BC$16</v>
      </c>
      <c r="BD1348" s="199" t="str">
        <f t="shared" si="1674"/>
        <v>BD$16</v>
      </c>
      <c r="BE1348" s="199" t="str">
        <f t="shared" si="1674"/>
        <v>BE$16</v>
      </c>
      <c r="BF1348" s="199" t="str">
        <f t="shared" si="1674"/>
        <v>BF$16</v>
      </c>
      <c r="BG1348" s="199" t="str">
        <f t="shared" si="1674"/>
        <v>BG$16</v>
      </c>
      <c r="BH1348" s="199" t="str">
        <f t="shared" si="1674"/>
        <v>BH$16</v>
      </c>
      <c r="BI1348" s="199" t="str">
        <f t="shared" si="1674"/>
        <v>BI$16</v>
      </c>
      <c r="BJ1348" s="199" t="str">
        <f t="shared" si="1674"/>
        <v>BJ$16</v>
      </c>
      <c r="BK1348" s="199" t="str">
        <f t="shared" si="1674"/>
        <v>BK$16</v>
      </c>
      <c r="BL1348" s="199" t="str">
        <f t="shared" si="1674"/>
        <v>BL$16</v>
      </c>
      <c r="BM1348" s="199" t="str">
        <f t="shared" si="1674"/>
        <v>BM$16</v>
      </c>
      <c r="BN1348" s="199" t="str">
        <f t="shared" si="1674"/>
        <v>BN$16</v>
      </c>
      <c r="BO1348" s="199" t="str">
        <f t="shared" si="1674"/>
        <v>BO$16</v>
      </c>
      <c r="BP1348" s="199" t="str">
        <f t="shared" si="1674"/>
        <v>BP$16</v>
      </c>
      <c r="BQ1348" s="199" t="str">
        <f t="shared" si="1674"/>
        <v>BQ$16</v>
      </c>
      <c r="BR1348" s="199" t="str">
        <f t="shared" si="1674"/>
        <v>BR$16</v>
      </c>
      <c r="BS1348" s="199" t="str">
        <f t="shared" si="1674"/>
        <v>BS$16</v>
      </c>
      <c r="BT1348" s="199" t="str">
        <f t="shared" si="1674"/>
        <v>BT$16</v>
      </c>
      <c r="BU1348" s="199" t="str">
        <f t="shared" si="1674"/>
        <v>BU$16</v>
      </c>
      <c r="BV1348" s="199" t="str">
        <f t="shared" si="1674"/>
        <v>BV$16</v>
      </c>
      <c r="BW1348" s="199" t="str">
        <f t="shared" si="1674"/>
        <v>BW$16</v>
      </c>
      <c r="BX1348" s="199" t="str">
        <f t="shared" si="1674"/>
        <v>BX$16</v>
      </c>
      <c r="BY1348" s="199" t="str">
        <f t="shared" si="1674"/>
        <v>BY$16</v>
      </c>
      <c r="BZ1348" s="199" t="str">
        <f t="shared" si="1674"/>
        <v>BZ$16</v>
      </c>
      <c r="CA1348" s="199" t="str">
        <f t="shared" si="1674"/>
        <v>CA$16</v>
      </c>
      <c r="CB1348" s="199" t="str">
        <f t="shared" si="1674"/>
        <v>CB$16</v>
      </c>
      <c r="CC1348" s="199" t="str">
        <f t="shared" si="1674"/>
        <v>CC$16</v>
      </c>
      <c r="CD1348" s="199" t="str">
        <f t="shared" si="1674"/>
        <v>CD$16</v>
      </c>
      <c r="CE1348" s="199" t="str">
        <f t="shared" ref="CE1348:CL1348" si="1675">CE$20</f>
        <v>CE$16</v>
      </c>
      <c r="CF1348" s="199" t="str">
        <f t="shared" si="1675"/>
        <v>CF$16</v>
      </c>
      <c r="CG1348" s="199" t="str">
        <f t="shared" si="1675"/>
        <v>CG$16</v>
      </c>
      <c r="CH1348" s="199" t="str">
        <f t="shared" si="1675"/>
        <v>CH$16</v>
      </c>
      <c r="CI1348" s="199" t="str">
        <f t="shared" si="1675"/>
        <v>CI$16</v>
      </c>
      <c r="CJ1348" s="199" t="str">
        <f t="shared" si="1675"/>
        <v>CJ$16</v>
      </c>
      <c r="CK1348" s="199" t="str">
        <f t="shared" si="1675"/>
        <v>CK$16</v>
      </c>
      <c r="CL1348" s="199" t="str">
        <f t="shared" si="1675"/>
        <v>CL$16</v>
      </c>
      <c r="CN1348" s="176"/>
      <c r="CO1348" s="199" t="str">
        <f t="shared" ref="CO1348:DL1348" si="1676">CO$20</f>
        <v>CO$16</v>
      </c>
      <c r="CP1348" s="199" t="str">
        <f t="shared" si="1676"/>
        <v>CP$16</v>
      </c>
      <c r="CQ1348" s="199" t="str">
        <f t="shared" si="1676"/>
        <v>CQ$16</v>
      </c>
      <c r="CR1348" s="199" t="str">
        <f t="shared" si="1676"/>
        <v>CR$16</v>
      </c>
      <c r="CS1348" s="199" t="str">
        <f t="shared" si="1676"/>
        <v>CS$16</v>
      </c>
      <c r="CT1348" s="199" t="str">
        <f t="shared" si="1676"/>
        <v>CT$16</v>
      </c>
      <c r="CU1348" s="199" t="str">
        <f t="shared" si="1676"/>
        <v>CU$16</v>
      </c>
      <c r="CV1348" s="199" t="str">
        <f t="shared" si="1676"/>
        <v>CV$16</v>
      </c>
      <c r="CW1348" s="199" t="str">
        <f t="shared" si="1676"/>
        <v>CW$16</v>
      </c>
      <c r="CX1348" s="199" t="str">
        <f t="shared" si="1676"/>
        <v>CX$16</v>
      </c>
      <c r="CY1348" s="199" t="str">
        <f t="shared" si="1676"/>
        <v>CY$16</v>
      </c>
      <c r="CZ1348" s="199" t="str">
        <f t="shared" si="1676"/>
        <v>CZ$16</v>
      </c>
      <c r="DA1348" s="199" t="str">
        <f t="shared" si="1676"/>
        <v>DA$16</v>
      </c>
      <c r="DB1348" s="199" t="str">
        <f t="shared" si="1676"/>
        <v>DB$16</v>
      </c>
      <c r="DC1348" s="199" t="str">
        <f t="shared" si="1676"/>
        <v>DC$16</v>
      </c>
      <c r="DD1348" s="199" t="str">
        <f t="shared" si="1676"/>
        <v>DD$16</v>
      </c>
      <c r="DE1348" s="199" t="str">
        <f t="shared" si="1676"/>
        <v>DE$16</v>
      </c>
      <c r="DF1348" s="199" t="str">
        <f t="shared" si="1676"/>
        <v>DF$16</v>
      </c>
      <c r="DG1348" s="199" t="str">
        <f t="shared" si="1676"/>
        <v>DG$16</v>
      </c>
      <c r="DH1348" s="199" t="str">
        <f t="shared" si="1676"/>
        <v>DH$16</v>
      </c>
      <c r="DI1348" s="199" t="str">
        <f t="shared" si="1676"/>
        <v>DI$16</v>
      </c>
      <c r="DJ1348" s="199" t="str">
        <f t="shared" si="1676"/>
        <v>DJ$16</v>
      </c>
      <c r="DK1348" s="199" t="str">
        <f t="shared" si="1676"/>
        <v>DK$16</v>
      </c>
      <c r="DL1348" s="199" t="str">
        <f t="shared" si="1676"/>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677">S$21</f>
        <v>S$17</v>
      </c>
      <c r="T1349" s="199" t="str">
        <f t="shared" si="1677"/>
        <v>T$17</v>
      </c>
      <c r="U1349" s="199" t="str">
        <f t="shared" si="1677"/>
        <v>U$17</v>
      </c>
      <c r="V1349" s="199" t="str">
        <f t="shared" si="1677"/>
        <v>V$17</v>
      </c>
      <c r="W1349" s="199" t="str">
        <f t="shared" si="1677"/>
        <v>W$17</v>
      </c>
      <c r="X1349" s="199" t="str">
        <f t="shared" si="1677"/>
        <v>X$17</v>
      </c>
      <c r="Y1349" s="199" t="str">
        <f t="shared" si="1677"/>
        <v>Y$17</v>
      </c>
      <c r="Z1349" s="199" t="str">
        <f t="shared" si="1677"/>
        <v>Z$17</v>
      </c>
      <c r="AA1349" s="199" t="str">
        <f t="shared" si="1677"/>
        <v>AA$17</v>
      </c>
      <c r="AB1349" s="199" t="str">
        <f t="shared" si="1677"/>
        <v>AB$17</v>
      </c>
      <c r="AC1349" s="199" t="str">
        <f t="shared" si="1677"/>
        <v>AC$17</v>
      </c>
      <c r="AD1349" s="199" t="str">
        <f t="shared" si="1677"/>
        <v>AD$17</v>
      </c>
      <c r="AE1349" s="199" t="str">
        <f t="shared" si="1677"/>
        <v>AE$17</v>
      </c>
      <c r="AF1349" s="199" t="str">
        <f t="shared" si="1677"/>
        <v>AF$17</v>
      </c>
      <c r="AG1349" s="199" t="str">
        <f t="shared" si="1677"/>
        <v>AG$17</v>
      </c>
      <c r="AH1349" s="199" t="str">
        <f t="shared" si="1677"/>
        <v>AH$17</v>
      </c>
      <c r="AI1349" s="199" t="str">
        <f t="shared" si="1677"/>
        <v>AI$17</v>
      </c>
      <c r="AJ1349" s="199" t="str">
        <f t="shared" si="1677"/>
        <v>AJ$17</v>
      </c>
      <c r="AK1349" s="199" t="str">
        <f t="shared" si="1677"/>
        <v>AK$17</v>
      </c>
      <c r="AL1349" s="199" t="str">
        <f t="shared" si="1677"/>
        <v>AL$17</v>
      </c>
      <c r="AM1349" s="199" t="str">
        <f t="shared" si="1677"/>
        <v>AM$17</v>
      </c>
      <c r="AN1349" s="199" t="str">
        <f t="shared" si="1677"/>
        <v>AN$17</v>
      </c>
      <c r="AO1349" s="199" t="str">
        <f t="shared" si="1677"/>
        <v>AO$17</v>
      </c>
      <c r="AP1349" s="199" t="str">
        <f t="shared" si="1677"/>
        <v>AP$17</v>
      </c>
      <c r="AQ1349" s="199" t="str">
        <f t="shared" si="1677"/>
        <v>AQ$17</v>
      </c>
      <c r="AR1349" s="199" t="str">
        <f t="shared" si="1677"/>
        <v>AR$17</v>
      </c>
      <c r="AS1349" s="199" t="str">
        <f t="shared" si="1677"/>
        <v>AS$17</v>
      </c>
      <c r="AT1349" s="199" t="str">
        <f t="shared" si="1677"/>
        <v>AT$17</v>
      </c>
      <c r="AU1349" s="199" t="str">
        <f t="shared" si="1677"/>
        <v>AU$17</v>
      </c>
      <c r="AV1349" s="199" t="str">
        <f t="shared" si="1677"/>
        <v>AV$17</v>
      </c>
      <c r="AW1349" s="199" t="str">
        <f t="shared" si="1677"/>
        <v>AW$17</v>
      </c>
      <c r="AX1349" s="199" t="str">
        <f t="shared" si="1677"/>
        <v>AX$17</v>
      </c>
      <c r="AY1349" s="199" t="str">
        <f t="shared" ref="AY1349:CD1349" si="1678">AY$21</f>
        <v>AY$17</v>
      </c>
      <c r="AZ1349" s="199" t="str">
        <f t="shared" si="1678"/>
        <v>AZ$17</v>
      </c>
      <c r="BA1349" s="199" t="str">
        <f t="shared" si="1678"/>
        <v>BA$17</v>
      </c>
      <c r="BB1349" s="199" t="str">
        <f t="shared" si="1678"/>
        <v>BB$17</v>
      </c>
      <c r="BC1349" s="199" t="str">
        <f t="shared" si="1678"/>
        <v>BC$17</v>
      </c>
      <c r="BD1349" s="199" t="str">
        <f t="shared" si="1678"/>
        <v>BD$17</v>
      </c>
      <c r="BE1349" s="199" t="str">
        <f t="shared" si="1678"/>
        <v>BE$17</v>
      </c>
      <c r="BF1349" s="199" t="str">
        <f t="shared" si="1678"/>
        <v>BF$17</v>
      </c>
      <c r="BG1349" s="199" t="str">
        <f t="shared" si="1678"/>
        <v>BG$17</v>
      </c>
      <c r="BH1349" s="199" t="str">
        <f t="shared" si="1678"/>
        <v>BH$17</v>
      </c>
      <c r="BI1349" s="199" t="str">
        <f t="shared" si="1678"/>
        <v>BI$17</v>
      </c>
      <c r="BJ1349" s="199" t="str">
        <f t="shared" si="1678"/>
        <v>BJ$17</v>
      </c>
      <c r="BK1349" s="199" t="str">
        <f t="shared" si="1678"/>
        <v>BK$17</v>
      </c>
      <c r="BL1349" s="199" t="str">
        <f t="shared" si="1678"/>
        <v>BL$17</v>
      </c>
      <c r="BM1349" s="199" t="str">
        <f t="shared" si="1678"/>
        <v>BM$17</v>
      </c>
      <c r="BN1349" s="199" t="str">
        <f t="shared" si="1678"/>
        <v>BN$17</v>
      </c>
      <c r="BO1349" s="199" t="str">
        <f t="shared" si="1678"/>
        <v>BO$17</v>
      </c>
      <c r="BP1349" s="199" t="str">
        <f t="shared" si="1678"/>
        <v>BP$17</v>
      </c>
      <c r="BQ1349" s="199" t="str">
        <f t="shared" si="1678"/>
        <v>BQ$17</v>
      </c>
      <c r="BR1349" s="199" t="str">
        <f t="shared" si="1678"/>
        <v>BR$17</v>
      </c>
      <c r="BS1349" s="199" t="str">
        <f t="shared" si="1678"/>
        <v>BS$17</v>
      </c>
      <c r="BT1349" s="199" t="str">
        <f t="shared" si="1678"/>
        <v>BT$17</v>
      </c>
      <c r="BU1349" s="199" t="str">
        <f t="shared" si="1678"/>
        <v>BU$17</v>
      </c>
      <c r="BV1349" s="199" t="str">
        <f t="shared" si="1678"/>
        <v>BV$17</v>
      </c>
      <c r="BW1349" s="199" t="str">
        <f t="shared" si="1678"/>
        <v>BW$17</v>
      </c>
      <c r="BX1349" s="199" t="str">
        <f t="shared" si="1678"/>
        <v>BX$17</v>
      </c>
      <c r="BY1349" s="199" t="str">
        <f t="shared" si="1678"/>
        <v>BY$17</v>
      </c>
      <c r="BZ1349" s="199" t="str">
        <f t="shared" si="1678"/>
        <v>BZ$17</v>
      </c>
      <c r="CA1349" s="199" t="str">
        <f t="shared" si="1678"/>
        <v>CA$17</v>
      </c>
      <c r="CB1349" s="199" t="str">
        <f t="shared" si="1678"/>
        <v>CB$17</v>
      </c>
      <c r="CC1349" s="199" t="str">
        <f t="shared" si="1678"/>
        <v>CC$17</v>
      </c>
      <c r="CD1349" s="199" t="str">
        <f t="shared" si="1678"/>
        <v>CD$17</v>
      </c>
      <c r="CE1349" s="199" t="str">
        <f t="shared" ref="CE1349:CL1349" si="1679">CE$21</f>
        <v>CE$17</v>
      </c>
      <c r="CF1349" s="199" t="str">
        <f t="shared" si="1679"/>
        <v>CF$17</v>
      </c>
      <c r="CG1349" s="199" t="str">
        <f t="shared" si="1679"/>
        <v>CG$17</v>
      </c>
      <c r="CH1349" s="199" t="str">
        <f t="shared" si="1679"/>
        <v>CH$17</v>
      </c>
      <c r="CI1349" s="199" t="str">
        <f t="shared" si="1679"/>
        <v>CI$17</v>
      </c>
      <c r="CJ1349" s="199" t="str">
        <f t="shared" si="1679"/>
        <v>CJ$17</v>
      </c>
      <c r="CK1349" s="199" t="str">
        <f t="shared" si="1679"/>
        <v>CK$17</v>
      </c>
      <c r="CL1349" s="199" t="str">
        <f t="shared" si="1679"/>
        <v>CL$17</v>
      </c>
      <c r="CN1349" s="201"/>
      <c r="CO1349" s="199" t="str">
        <f t="shared" ref="CO1349:DL1349" si="1680">CO$21</f>
        <v>CO$17</v>
      </c>
      <c r="CP1349" s="199" t="str">
        <f t="shared" si="1680"/>
        <v>CP$17</v>
      </c>
      <c r="CQ1349" s="199" t="str">
        <f t="shared" si="1680"/>
        <v>CQ$17</v>
      </c>
      <c r="CR1349" s="199" t="str">
        <f t="shared" si="1680"/>
        <v>CR$17</v>
      </c>
      <c r="CS1349" s="199" t="str">
        <f t="shared" si="1680"/>
        <v>CS$17</v>
      </c>
      <c r="CT1349" s="199" t="str">
        <f t="shared" si="1680"/>
        <v>CT$17</v>
      </c>
      <c r="CU1349" s="199" t="str">
        <f t="shared" si="1680"/>
        <v>CU$17</v>
      </c>
      <c r="CV1349" s="199" t="str">
        <f t="shared" si="1680"/>
        <v>CV$17</v>
      </c>
      <c r="CW1349" s="199" t="str">
        <f t="shared" si="1680"/>
        <v>CW$17</v>
      </c>
      <c r="CX1349" s="199" t="str">
        <f t="shared" si="1680"/>
        <v>CX$17</v>
      </c>
      <c r="CY1349" s="199" t="str">
        <f t="shared" si="1680"/>
        <v>CY$17</v>
      </c>
      <c r="CZ1349" s="199" t="str">
        <f t="shared" si="1680"/>
        <v>CZ$17</v>
      </c>
      <c r="DA1349" s="199" t="str">
        <f t="shared" si="1680"/>
        <v>DA$17</v>
      </c>
      <c r="DB1349" s="199" t="str">
        <f t="shared" si="1680"/>
        <v>DB$17</v>
      </c>
      <c r="DC1349" s="199" t="str">
        <f t="shared" si="1680"/>
        <v>DC$17</v>
      </c>
      <c r="DD1349" s="199" t="str">
        <f t="shared" si="1680"/>
        <v>DD$17</v>
      </c>
      <c r="DE1349" s="199" t="str">
        <f t="shared" si="1680"/>
        <v>DE$17</v>
      </c>
      <c r="DF1349" s="199" t="str">
        <f t="shared" si="1680"/>
        <v>DF$17</v>
      </c>
      <c r="DG1349" s="199" t="str">
        <f t="shared" si="1680"/>
        <v>DG$17</v>
      </c>
      <c r="DH1349" s="199" t="str">
        <f t="shared" si="1680"/>
        <v>DH$17</v>
      </c>
      <c r="DI1349" s="199" t="str">
        <f t="shared" si="1680"/>
        <v>DI$17</v>
      </c>
      <c r="DJ1349" s="199" t="str">
        <f t="shared" si="1680"/>
        <v>DJ$17</v>
      </c>
      <c r="DK1349" s="199" t="str">
        <f t="shared" si="1680"/>
        <v>DK$17</v>
      </c>
      <c r="DL1349" s="199" t="str">
        <f t="shared" si="1680"/>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681">S$22</f>
        <v>S$18</v>
      </c>
      <c r="T1352" s="190" t="str">
        <f t="shared" si="1681"/>
        <v>T$18</v>
      </c>
      <c r="U1352" s="190" t="str">
        <f t="shared" si="1681"/>
        <v>U$18</v>
      </c>
      <c r="V1352" s="190" t="str">
        <f t="shared" si="1681"/>
        <v>V$18</v>
      </c>
      <c r="W1352" s="190" t="str">
        <f t="shared" si="1681"/>
        <v>W$18</v>
      </c>
      <c r="X1352" s="190" t="str">
        <f t="shared" si="1681"/>
        <v>X$18</v>
      </c>
      <c r="Y1352" s="190" t="str">
        <f t="shared" si="1681"/>
        <v>Y$18</v>
      </c>
      <c r="Z1352" s="190" t="str">
        <f t="shared" si="1681"/>
        <v>Z$18</v>
      </c>
      <c r="AA1352" s="190" t="str">
        <f t="shared" si="1681"/>
        <v>AA$18</v>
      </c>
      <c r="AB1352" s="190" t="str">
        <f t="shared" si="1681"/>
        <v>AB$18</v>
      </c>
      <c r="AC1352" s="190" t="str">
        <f t="shared" si="1681"/>
        <v>AC$18</v>
      </c>
      <c r="AD1352" s="190" t="str">
        <f t="shared" si="1681"/>
        <v>AD$18</v>
      </c>
      <c r="AE1352" s="190" t="str">
        <f t="shared" si="1681"/>
        <v>AE$18</v>
      </c>
      <c r="AF1352" s="190" t="str">
        <f t="shared" si="1681"/>
        <v>AF$18</v>
      </c>
      <c r="AG1352" s="190" t="str">
        <f t="shared" si="1681"/>
        <v>AG$18</v>
      </c>
      <c r="AH1352" s="190" t="str">
        <f t="shared" si="1681"/>
        <v>AH$18</v>
      </c>
      <c r="AI1352" s="190" t="str">
        <f t="shared" si="1681"/>
        <v>AI$18</v>
      </c>
      <c r="AJ1352" s="190" t="str">
        <f t="shared" si="1681"/>
        <v>AJ$18</v>
      </c>
      <c r="AK1352" s="190" t="str">
        <f t="shared" si="1681"/>
        <v>AK$18</v>
      </c>
      <c r="AL1352" s="190" t="str">
        <f t="shared" si="1681"/>
        <v>AL$18</v>
      </c>
      <c r="AM1352" s="190" t="str">
        <f t="shared" si="1681"/>
        <v>AM$18</v>
      </c>
      <c r="AN1352" s="190" t="str">
        <f t="shared" si="1681"/>
        <v>AN$18</v>
      </c>
      <c r="AO1352" s="190" t="str">
        <f t="shared" si="1681"/>
        <v>AO$18</v>
      </c>
      <c r="AP1352" s="190" t="str">
        <f t="shared" si="1681"/>
        <v>AP$18</v>
      </c>
      <c r="AQ1352" s="190" t="str">
        <f t="shared" si="1681"/>
        <v>AQ$18</v>
      </c>
      <c r="AR1352" s="190" t="str">
        <f t="shared" si="1681"/>
        <v>AR$18</v>
      </c>
      <c r="AS1352" s="190" t="str">
        <f t="shared" si="1681"/>
        <v>AS$18</v>
      </c>
      <c r="AT1352" s="190" t="str">
        <f t="shared" si="1681"/>
        <v>AT$18</v>
      </c>
      <c r="AU1352" s="190" t="str">
        <f t="shared" si="1681"/>
        <v>AU$18</v>
      </c>
      <c r="AV1352" s="190" t="str">
        <f t="shared" si="1681"/>
        <v>AV$18</v>
      </c>
      <c r="AW1352" s="190" t="str">
        <f t="shared" si="1681"/>
        <v>AW$18</v>
      </c>
      <c r="AX1352" s="190" t="str">
        <f t="shared" si="1681"/>
        <v>AX$18</v>
      </c>
      <c r="AY1352" s="190" t="str">
        <f t="shared" ref="AY1352:CD1352" si="1682">AY$22</f>
        <v>AY$18</v>
      </c>
      <c r="AZ1352" s="190" t="str">
        <f t="shared" si="1682"/>
        <v>AZ$18</v>
      </c>
      <c r="BA1352" s="190" t="str">
        <f t="shared" si="1682"/>
        <v>BA$18</v>
      </c>
      <c r="BB1352" s="190" t="str">
        <f t="shared" si="1682"/>
        <v>BB$18</v>
      </c>
      <c r="BC1352" s="190" t="str">
        <f t="shared" si="1682"/>
        <v>BC$18</v>
      </c>
      <c r="BD1352" s="190" t="str">
        <f t="shared" si="1682"/>
        <v>BD$18</v>
      </c>
      <c r="BE1352" s="190" t="str">
        <f t="shared" si="1682"/>
        <v>BE$18</v>
      </c>
      <c r="BF1352" s="190" t="str">
        <f t="shared" si="1682"/>
        <v>BF$18</v>
      </c>
      <c r="BG1352" s="190" t="str">
        <f t="shared" si="1682"/>
        <v>BG$18</v>
      </c>
      <c r="BH1352" s="190" t="str">
        <f t="shared" si="1682"/>
        <v>BH$18</v>
      </c>
      <c r="BI1352" s="190" t="str">
        <f t="shared" si="1682"/>
        <v>BI$18</v>
      </c>
      <c r="BJ1352" s="190" t="str">
        <f t="shared" si="1682"/>
        <v>BJ$18</v>
      </c>
      <c r="BK1352" s="190" t="str">
        <f t="shared" si="1682"/>
        <v>BK$18</v>
      </c>
      <c r="BL1352" s="190" t="str">
        <f t="shared" si="1682"/>
        <v>BL$18</v>
      </c>
      <c r="BM1352" s="190" t="str">
        <f t="shared" si="1682"/>
        <v>BM$18</v>
      </c>
      <c r="BN1352" s="190" t="str">
        <f t="shared" si="1682"/>
        <v>BN$18</v>
      </c>
      <c r="BO1352" s="190" t="str">
        <f t="shared" si="1682"/>
        <v>BO$18</v>
      </c>
      <c r="BP1352" s="190" t="str">
        <f t="shared" si="1682"/>
        <v>BP$18</v>
      </c>
      <c r="BQ1352" s="190" t="str">
        <f t="shared" si="1682"/>
        <v>BQ$18</v>
      </c>
      <c r="BR1352" s="190" t="str">
        <f t="shared" si="1682"/>
        <v>BR$18</v>
      </c>
      <c r="BS1352" s="190" t="str">
        <f t="shared" si="1682"/>
        <v>BS$18</v>
      </c>
      <c r="BT1352" s="190" t="str">
        <f t="shared" si="1682"/>
        <v>BT$18</v>
      </c>
      <c r="BU1352" s="190" t="str">
        <f t="shared" si="1682"/>
        <v>BU$18</v>
      </c>
      <c r="BV1352" s="190" t="str">
        <f t="shared" si="1682"/>
        <v>BV$18</v>
      </c>
      <c r="BW1352" s="190" t="str">
        <f t="shared" si="1682"/>
        <v>BW$18</v>
      </c>
      <c r="BX1352" s="190" t="str">
        <f t="shared" si="1682"/>
        <v>BX$18</v>
      </c>
      <c r="BY1352" s="190" t="str">
        <f t="shared" si="1682"/>
        <v>BY$18</v>
      </c>
      <c r="BZ1352" s="190" t="str">
        <f t="shared" si="1682"/>
        <v>BZ$18</v>
      </c>
      <c r="CA1352" s="190" t="str">
        <f t="shared" si="1682"/>
        <v>CA$18</v>
      </c>
      <c r="CB1352" s="190" t="str">
        <f t="shared" si="1682"/>
        <v>CB$18</v>
      </c>
      <c r="CC1352" s="190" t="str">
        <f t="shared" si="1682"/>
        <v>CC$18</v>
      </c>
      <c r="CD1352" s="190" t="str">
        <f t="shared" si="1682"/>
        <v>CD$18</v>
      </c>
      <c r="CE1352" s="190" t="str">
        <f t="shared" ref="CE1352:CL1352" si="1683">CE$22</f>
        <v>CE$18</v>
      </c>
      <c r="CF1352" s="190" t="str">
        <f t="shared" si="1683"/>
        <v>CF$18</v>
      </c>
      <c r="CG1352" s="190" t="str">
        <f t="shared" si="1683"/>
        <v>CG$18</v>
      </c>
      <c r="CH1352" s="190" t="str">
        <f t="shared" si="1683"/>
        <v>CH$18</v>
      </c>
      <c r="CI1352" s="190" t="str">
        <f t="shared" si="1683"/>
        <v>CI$18</v>
      </c>
      <c r="CJ1352" s="190" t="str">
        <f t="shared" si="1683"/>
        <v>CJ$18</v>
      </c>
      <c r="CK1352" s="190" t="str">
        <f t="shared" si="1683"/>
        <v>CK$18</v>
      </c>
      <c r="CL1352" s="190" t="str">
        <f t="shared" si="1683"/>
        <v>CL$18</v>
      </c>
      <c r="CN1352" s="201"/>
      <c r="CO1352" s="190" t="str">
        <f t="shared" ref="CO1352:DL1352" si="1684">CO$22</f>
        <v>CO$18</v>
      </c>
      <c r="CP1352" s="190" t="str">
        <f t="shared" si="1684"/>
        <v>CP$18</v>
      </c>
      <c r="CQ1352" s="190" t="str">
        <f t="shared" si="1684"/>
        <v>CQ$18</v>
      </c>
      <c r="CR1352" s="190" t="str">
        <f t="shared" si="1684"/>
        <v>CR$18</v>
      </c>
      <c r="CS1352" s="190" t="str">
        <f t="shared" si="1684"/>
        <v>CS$18</v>
      </c>
      <c r="CT1352" s="190" t="str">
        <f t="shared" si="1684"/>
        <v>CT$18</v>
      </c>
      <c r="CU1352" s="190" t="str">
        <f t="shared" si="1684"/>
        <v>CU$18</v>
      </c>
      <c r="CV1352" s="190" t="str">
        <f t="shared" si="1684"/>
        <v>CV$18</v>
      </c>
      <c r="CW1352" s="190" t="str">
        <f t="shared" si="1684"/>
        <v>CW$18</v>
      </c>
      <c r="CX1352" s="190" t="str">
        <f t="shared" si="1684"/>
        <v>CX$18</v>
      </c>
      <c r="CY1352" s="190" t="str">
        <f t="shared" si="1684"/>
        <v>CY$18</v>
      </c>
      <c r="CZ1352" s="190" t="str">
        <f t="shared" si="1684"/>
        <v>CZ$18</v>
      </c>
      <c r="DA1352" s="190" t="str">
        <f t="shared" si="1684"/>
        <v>DA$18</v>
      </c>
      <c r="DB1352" s="190" t="str">
        <f t="shared" si="1684"/>
        <v>DB$18</v>
      </c>
      <c r="DC1352" s="190" t="str">
        <f t="shared" si="1684"/>
        <v>DC$18</v>
      </c>
      <c r="DD1352" s="190" t="str">
        <f t="shared" si="1684"/>
        <v>DD$18</v>
      </c>
      <c r="DE1352" s="190" t="str">
        <f t="shared" si="1684"/>
        <v>DE$18</v>
      </c>
      <c r="DF1352" s="190" t="str">
        <f t="shared" si="1684"/>
        <v>DF$18</v>
      </c>
      <c r="DG1352" s="190" t="str">
        <f t="shared" si="1684"/>
        <v>DG$18</v>
      </c>
      <c r="DH1352" s="190" t="str">
        <f t="shared" si="1684"/>
        <v>DH$18</v>
      </c>
      <c r="DI1352" s="190" t="str">
        <f t="shared" si="1684"/>
        <v>DI$18</v>
      </c>
      <c r="DJ1352" s="190" t="str">
        <f t="shared" si="1684"/>
        <v>DJ$18</v>
      </c>
      <c r="DK1352" s="190" t="str">
        <f t="shared" si="1684"/>
        <v>DK$18</v>
      </c>
      <c r="DL1352" s="190" t="str">
        <f t="shared" si="1684"/>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685">S$23</f>
        <v>S$19</v>
      </c>
      <c r="T1353" s="190" t="str">
        <f t="shared" si="1685"/>
        <v>T$19</v>
      </c>
      <c r="U1353" s="190" t="str">
        <f t="shared" si="1685"/>
        <v>U$19</v>
      </c>
      <c r="V1353" s="190" t="str">
        <f t="shared" si="1685"/>
        <v>V$19</v>
      </c>
      <c r="W1353" s="190" t="str">
        <f t="shared" si="1685"/>
        <v>W$19</v>
      </c>
      <c r="X1353" s="190" t="str">
        <f t="shared" si="1685"/>
        <v>X$19</v>
      </c>
      <c r="Y1353" s="190" t="str">
        <f t="shared" si="1685"/>
        <v>Y$19</v>
      </c>
      <c r="Z1353" s="190" t="str">
        <f t="shared" si="1685"/>
        <v>Z$19</v>
      </c>
      <c r="AA1353" s="190" t="str">
        <f t="shared" si="1685"/>
        <v>AA$19</v>
      </c>
      <c r="AB1353" s="190" t="str">
        <f t="shared" si="1685"/>
        <v>AB$19</v>
      </c>
      <c r="AC1353" s="190" t="str">
        <f t="shared" si="1685"/>
        <v>AC$19</v>
      </c>
      <c r="AD1353" s="190" t="str">
        <f t="shared" si="1685"/>
        <v>AD$19</v>
      </c>
      <c r="AE1353" s="190" t="str">
        <f t="shared" si="1685"/>
        <v>AE$19</v>
      </c>
      <c r="AF1353" s="190" t="str">
        <f t="shared" si="1685"/>
        <v>AF$19</v>
      </c>
      <c r="AG1353" s="190" t="str">
        <f t="shared" si="1685"/>
        <v>AG$19</v>
      </c>
      <c r="AH1353" s="190" t="str">
        <f t="shared" si="1685"/>
        <v>AH$19</v>
      </c>
      <c r="AI1353" s="190" t="str">
        <f t="shared" si="1685"/>
        <v>AI$19</v>
      </c>
      <c r="AJ1353" s="190" t="str">
        <f t="shared" si="1685"/>
        <v>AJ$19</v>
      </c>
      <c r="AK1353" s="190" t="str">
        <f t="shared" si="1685"/>
        <v>AK$19</v>
      </c>
      <c r="AL1353" s="190" t="str">
        <f t="shared" si="1685"/>
        <v>AL$19</v>
      </c>
      <c r="AM1353" s="190" t="str">
        <f t="shared" si="1685"/>
        <v>AM$19</v>
      </c>
      <c r="AN1353" s="190" t="str">
        <f t="shared" si="1685"/>
        <v>AN$19</v>
      </c>
      <c r="AO1353" s="190" t="str">
        <f t="shared" si="1685"/>
        <v>AO$19</v>
      </c>
      <c r="AP1353" s="190" t="str">
        <f t="shared" si="1685"/>
        <v>AP$19</v>
      </c>
      <c r="AQ1353" s="190" t="str">
        <f t="shared" si="1685"/>
        <v>AQ$19</v>
      </c>
      <c r="AR1353" s="190" t="str">
        <f t="shared" si="1685"/>
        <v>AR$19</v>
      </c>
      <c r="AS1353" s="190" t="str">
        <f t="shared" si="1685"/>
        <v>AS$19</v>
      </c>
      <c r="AT1353" s="190" t="str">
        <f t="shared" si="1685"/>
        <v>AT$19</v>
      </c>
      <c r="AU1353" s="190" t="str">
        <f t="shared" si="1685"/>
        <v>AU$19</v>
      </c>
      <c r="AV1353" s="190" t="str">
        <f t="shared" si="1685"/>
        <v>AV$19</v>
      </c>
      <c r="AW1353" s="190" t="str">
        <f t="shared" si="1685"/>
        <v>AW$19</v>
      </c>
      <c r="AX1353" s="190" t="str">
        <f t="shared" si="1685"/>
        <v>AX$19</v>
      </c>
      <c r="AY1353" s="190" t="str">
        <f t="shared" ref="AY1353:CD1353" si="1686">AY$23</f>
        <v>AY$19</v>
      </c>
      <c r="AZ1353" s="190" t="str">
        <f t="shared" si="1686"/>
        <v>AZ$19</v>
      </c>
      <c r="BA1353" s="190" t="str">
        <f t="shared" si="1686"/>
        <v>BA$19</v>
      </c>
      <c r="BB1353" s="190" t="str">
        <f t="shared" si="1686"/>
        <v>BB$19</v>
      </c>
      <c r="BC1353" s="190" t="str">
        <f t="shared" si="1686"/>
        <v>BC$19</v>
      </c>
      <c r="BD1353" s="190" t="str">
        <f t="shared" si="1686"/>
        <v>BD$19</v>
      </c>
      <c r="BE1353" s="190" t="str">
        <f t="shared" si="1686"/>
        <v>BE$19</v>
      </c>
      <c r="BF1353" s="190" t="str">
        <f t="shared" si="1686"/>
        <v>BF$19</v>
      </c>
      <c r="BG1353" s="190" t="str">
        <f t="shared" si="1686"/>
        <v>BG$19</v>
      </c>
      <c r="BH1353" s="190" t="str">
        <f t="shared" si="1686"/>
        <v>BH$19</v>
      </c>
      <c r="BI1353" s="190" t="str">
        <f t="shared" si="1686"/>
        <v>BI$19</v>
      </c>
      <c r="BJ1353" s="190" t="str">
        <f t="shared" si="1686"/>
        <v>BJ$19</v>
      </c>
      <c r="BK1353" s="190" t="str">
        <f t="shared" si="1686"/>
        <v>BK$19</v>
      </c>
      <c r="BL1353" s="190" t="str">
        <f t="shared" si="1686"/>
        <v>BL$19</v>
      </c>
      <c r="BM1353" s="190" t="str">
        <f t="shared" si="1686"/>
        <v>BM$19</v>
      </c>
      <c r="BN1353" s="190" t="str">
        <f t="shared" si="1686"/>
        <v>BN$19</v>
      </c>
      <c r="BO1353" s="190" t="str">
        <f t="shared" si="1686"/>
        <v>BO$19</v>
      </c>
      <c r="BP1353" s="190" t="str">
        <f t="shared" si="1686"/>
        <v>BP$19</v>
      </c>
      <c r="BQ1353" s="190" t="str">
        <f t="shared" si="1686"/>
        <v>BQ$19</v>
      </c>
      <c r="BR1353" s="190" t="str">
        <f t="shared" si="1686"/>
        <v>BR$19</v>
      </c>
      <c r="BS1353" s="190" t="str">
        <f t="shared" si="1686"/>
        <v>BS$19</v>
      </c>
      <c r="BT1353" s="190" t="str">
        <f t="shared" si="1686"/>
        <v>BT$19</v>
      </c>
      <c r="BU1353" s="190" t="str">
        <f t="shared" si="1686"/>
        <v>BU$19</v>
      </c>
      <c r="BV1353" s="190" t="str">
        <f t="shared" si="1686"/>
        <v>BV$19</v>
      </c>
      <c r="BW1353" s="190" t="str">
        <f t="shared" si="1686"/>
        <v>BW$19</v>
      </c>
      <c r="BX1353" s="190" t="str">
        <f t="shared" si="1686"/>
        <v>BX$19</v>
      </c>
      <c r="BY1353" s="190" t="str">
        <f t="shared" si="1686"/>
        <v>BY$19</v>
      </c>
      <c r="BZ1353" s="190" t="str">
        <f t="shared" si="1686"/>
        <v>BZ$19</v>
      </c>
      <c r="CA1353" s="190" t="str">
        <f t="shared" si="1686"/>
        <v>CA$19</v>
      </c>
      <c r="CB1353" s="190" t="str">
        <f t="shared" si="1686"/>
        <v>CB$19</v>
      </c>
      <c r="CC1353" s="190" t="str">
        <f t="shared" si="1686"/>
        <v>CC$19</v>
      </c>
      <c r="CD1353" s="190" t="str">
        <f t="shared" si="1686"/>
        <v>CD$19</v>
      </c>
      <c r="CE1353" s="190" t="str">
        <f t="shared" ref="CE1353:CL1353" si="1687">CE$23</f>
        <v>CE$19</v>
      </c>
      <c r="CF1353" s="190" t="str">
        <f t="shared" si="1687"/>
        <v>CF$19</v>
      </c>
      <c r="CG1353" s="190" t="str">
        <f t="shared" si="1687"/>
        <v>CG$19</v>
      </c>
      <c r="CH1353" s="190" t="str">
        <f t="shared" si="1687"/>
        <v>CH$19</v>
      </c>
      <c r="CI1353" s="190" t="str">
        <f t="shared" si="1687"/>
        <v>CI$19</v>
      </c>
      <c r="CJ1353" s="190" t="str">
        <f t="shared" si="1687"/>
        <v>CJ$19</v>
      </c>
      <c r="CK1353" s="190" t="str">
        <f t="shared" si="1687"/>
        <v>CK$19</v>
      </c>
      <c r="CL1353" s="190" t="str">
        <f t="shared" si="1687"/>
        <v>CL$19</v>
      </c>
      <c r="CN1353" s="201"/>
      <c r="CO1353" s="190" t="str">
        <f t="shared" ref="CO1353:DL1353" si="1688">CO$23</f>
        <v>CO$19</v>
      </c>
      <c r="CP1353" s="190" t="str">
        <f t="shared" si="1688"/>
        <v>CP$19</v>
      </c>
      <c r="CQ1353" s="190" t="str">
        <f t="shared" si="1688"/>
        <v>CQ$19</v>
      </c>
      <c r="CR1353" s="190" t="str">
        <f t="shared" si="1688"/>
        <v>CR$19</v>
      </c>
      <c r="CS1353" s="190" t="str">
        <f t="shared" si="1688"/>
        <v>CS$19</v>
      </c>
      <c r="CT1353" s="190" t="str">
        <f t="shared" si="1688"/>
        <v>CT$19</v>
      </c>
      <c r="CU1353" s="190" t="str">
        <f t="shared" si="1688"/>
        <v>CU$19</v>
      </c>
      <c r="CV1353" s="190" t="str">
        <f t="shared" si="1688"/>
        <v>CV$19</v>
      </c>
      <c r="CW1353" s="190" t="str">
        <f t="shared" si="1688"/>
        <v>CW$19</v>
      </c>
      <c r="CX1353" s="190" t="str">
        <f t="shared" si="1688"/>
        <v>CX$19</v>
      </c>
      <c r="CY1353" s="190" t="str">
        <f t="shared" si="1688"/>
        <v>CY$19</v>
      </c>
      <c r="CZ1353" s="190" t="str">
        <f t="shared" si="1688"/>
        <v>CZ$19</v>
      </c>
      <c r="DA1353" s="190" t="str">
        <f t="shared" si="1688"/>
        <v>DA$19</v>
      </c>
      <c r="DB1353" s="190" t="str">
        <f t="shared" si="1688"/>
        <v>DB$19</v>
      </c>
      <c r="DC1353" s="190" t="str">
        <f t="shared" si="1688"/>
        <v>DC$19</v>
      </c>
      <c r="DD1353" s="190" t="str">
        <f t="shared" si="1688"/>
        <v>DD$19</v>
      </c>
      <c r="DE1353" s="190" t="str">
        <f t="shared" si="1688"/>
        <v>DE$19</v>
      </c>
      <c r="DF1353" s="190" t="str">
        <f t="shared" si="1688"/>
        <v>DF$19</v>
      </c>
      <c r="DG1353" s="190" t="str">
        <f t="shared" si="1688"/>
        <v>DG$19</v>
      </c>
      <c r="DH1353" s="190" t="str">
        <f t="shared" si="1688"/>
        <v>DH$19</v>
      </c>
      <c r="DI1353" s="190" t="str">
        <f t="shared" si="1688"/>
        <v>DI$19</v>
      </c>
      <c r="DJ1353" s="190" t="str">
        <f t="shared" si="1688"/>
        <v>DJ$19</v>
      </c>
      <c r="DK1353" s="190" t="str">
        <f t="shared" si="1688"/>
        <v>DK$19</v>
      </c>
      <c r="DL1353" s="190" t="str">
        <f t="shared" si="1688"/>
        <v>DL$19</v>
      </c>
    </row>
    <row r="1354" spans="1:116" x14ac:dyDescent="0.4">
      <c r="A1354" s="31" t="s">
        <v>218</v>
      </c>
      <c r="B1354" s="31" t="s">
        <v>81</v>
      </c>
      <c r="C1354" s="31"/>
      <c r="D1354" t="s">
        <v>766</v>
      </c>
      <c r="E1354" s="8" t="str">
        <f t="shared" ref="E1354:E1413" si="1689">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B1357" si="1690">E1355</f>
        <v>1355 FAINT-S</v>
      </c>
      <c r="C1355" s="8"/>
      <c r="D1355" t="s">
        <v>766</v>
      </c>
      <c r="E1355" s="8" t="str">
        <f t="shared" ref="E1355:E1357" si="1691">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766</v>
      </c>
      <c r="E1356" s="8" t="str">
        <f t="shared" si="1689"/>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766</v>
      </c>
      <c r="E1357" s="8" t="str">
        <f t="shared" si="1689"/>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61" si="1692">E1358</f>
        <v>1358 FAINT-S</v>
      </c>
      <c r="C1358" s="8"/>
      <c r="D1358" t="s">
        <v>766</v>
      </c>
      <c r="E1358" s="8" t="str">
        <f t="shared" si="1689"/>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692"/>
        <v>1359 FAINT-S</v>
      </c>
      <c r="C1359" s="8"/>
      <c r="D1359" t="s">
        <v>766</v>
      </c>
      <c r="E1359" s="8" t="str">
        <f t="shared" ref="E1359:E1361" si="1693">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766</v>
      </c>
      <c r="E1360" s="8" t="str">
        <f t="shared" si="1689"/>
        <v>1360 FAINT-S</v>
      </c>
      <c r="G1360" s="145" t="str">
        <f>"$ investment per "&amp;G1378</f>
        <v>$ investment per no unit</v>
      </c>
      <c r="K1360" s="139">
        <v>10</v>
      </c>
      <c r="L1360" s="139">
        <v>10</v>
      </c>
      <c r="M1360" s="139">
        <v>10</v>
      </c>
      <c r="N1360" s="139">
        <v>10</v>
      </c>
      <c r="O1360" s="139">
        <v>10</v>
      </c>
      <c r="P1360" s="139">
        <v>10</v>
      </c>
      <c r="R1360" s="350"/>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7" si="1694">E1361</f>
        <v>1361 FAINT-S</v>
      </c>
      <c r="C1361" s="8" t="s">
        <v>235</v>
      </c>
      <c r="D1361" t="s">
        <v>766</v>
      </c>
      <c r="E1361" s="8" t="str">
        <f t="shared" si="1689"/>
        <v>1361 FAINT-S</v>
      </c>
      <c r="G1361" s="126" t="str">
        <f>"Investment in intangibles - "&amp;SUBSTITUTE(G1354,":","")</f>
        <v>Investment in intangibles - Volume driven secondary intangible assets</v>
      </c>
      <c r="I1361" s="74"/>
      <c r="J1361" s="74"/>
      <c r="K1361" s="33">
        <f t="shared" ref="K1361:P1361" ca="1" si="1695">SUMIF($4:$4,K$2,1361:1361)</f>
        <v>-50000</v>
      </c>
      <c r="L1361" s="33">
        <f t="shared" ca="1" si="1695"/>
        <v>-50000</v>
      </c>
      <c r="M1361" s="33">
        <f t="shared" ca="1" si="1695"/>
        <v>-50000</v>
      </c>
      <c r="N1361" s="33">
        <f t="shared" ca="1" si="1695"/>
        <v>-50000</v>
      </c>
      <c r="O1361" s="33">
        <f t="shared" ca="1" si="1695"/>
        <v>-50000</v>
      </c>
      <c r="P1361" s="33">
        <f t="shared" ca="1" si="1695"/>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694"/>
        <v>1362 FAINT-S</v>
      </c>
      <c r="C1362" s="8"/>
      <c r="D1362" t="s">
        <v>766</v>
      </c>
      <c r="E1362" s="8" t="str">
        <f t="shared" si="1689"/>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694"/>
        <v>1363 FAINT-S</v>
      </c>
      <c r="C1363" s="8"/>
      <c r="D1363" t="s">
        <v>766</v>
      </c>
      <c r="E1363" s="8" t="str">
        <f t="shared" si="1689"/>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694"/>
        <v>1364 FAINT-S</v>
      </c>
      <c r="C1364" s="8" t="s">
        <v>233</v>
      </c>
      <c r="D1364" t="s">
        <v>766</v>
      </c>
      <c r="E1364" s="8" t="str">
        <f t="shared" si="1689"/>
        <v>1364 FAINT-S</v>
      </c>
      <c r="G1364" s="158" t="str">
        <f>"Amortization - "&amp;SUBSTITUTE(G1354,":","")</f>
        <v>Amortization - Volume driven secondary intangible assets</v>
      </c>
      <c r="J1364" s="80">
        <f>SUMIF($5:$5,I$2,1362:1362)</f>
        <v>0</v>
      </c>
      <c r="K1364" s="24">
        <f t="shared" ref="K1364:P1364" ca="1" si="1696">SUMIF($3:$3,K$2,1364:1364)</f>
        <v>-70397.479383104757</v>
      </c>
      <c r="L1364" s="24">
        <f t="shared" ca="1" si="1696"/>
        <v>-220179.74288307759</v>
      </c>
      <c r="M1364" s="24">
        <f t="shared" ca="1" si="1696"/>
        <v>-403432.81086214958</v>
      </c>
      <c r="N1364" s="24">
        <f t="shared" ca="1" si="1696"/>
        <v>-627636.17205483466</v>
      </c>
      <c r="O1364" s="24">
        <f t="shared" ca="1" si="1696"/>
        <v>-901940.7047125817</v>
      </c>
      <c r="P1364" s="24">
        <f t="shared" ca="1" si="1696"/>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694"/>
        <v>1365 FAINT-S</v>
      </c>
      <c r="C1365" s="8"/>
      <c r="D1365" t="s">
        <v>766</v>
      </c>
      <c r="E1365" s="8" t="str">
        <f t="shared" si="1689"/>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766</v>
      </c>
      <c r="E1366" s="8" t="str">
        <f t="shared" si="1689"/>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3" si="1697">E1367</f>
        <v>1367 FAINT-S</v>
      </c>
      <c r="D1367" t="s">
        <v>766</v>
      </c>
      <c r="E1367" s="8" t="str">
        <f t="shared" si="1689"/>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697"/>
        <v>1368 FAINT-S</v>
      </c>
      <c r="D1368" t="s">
        <v>766</v>
      </c>
      <c r="E1368" s="8" t="str">
        <f t="shared" si="1689"/>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697"/>
        <v>1369 FAINT-S</v>
      </c>
      <c r="D1369" t="s">
        <v>766</v>
      </c>
      <c r="E1369" s="8" t="str">
        <f t="shared" si="1689"/>
        <v>1369 FAINT-S</v>
      </c>
      <c r="G1369" s="158" t="str">
        <f>"Gross intangibles - "&amp;SUBSTITUTE(G1354,":","")</f>
        <v>Gross intangibles - Volume driven secondary intangible assets</v>
      </c>
      <c r="J1369" s="80">
        <f>J1366</f>
        <v>100</v>
      </c>
      <c r="K1369" s="24">
        <f ca="1">SUMIF($4:$4,K$2,1369:1369)</f>
        <v>600100</v>
      </c>
      <c r="L1369" s="24">
        <f ca="1">SUMIF($4:$4,L$2,1369:1369)</f>
        <v>1200100</v>
      </c>
      <c r="M1369" s="24">
        <f ca="1">SUMIF($4:$4,M$2,1369:1369)</f>
        <v>1800100</v>
      </c>
      <c r="N1369" s="24">
        <f ca="1">SUMIF($4:$4,N$2,1369:1369)</f>
        <v>2400100</v>
      </c>
      <c r="O1369" s="24">
        <f ca="1">SUMIF($4:$4,O$2,1369:1369)</f>
        <v>3000100</v>
      </c>
      <c r="P1369" s="24">
        <f ca="1">SUMIF($4:$4,P$2,1369:1369)</f>
        <v>3600100</v>
      </c>
      <c r="R1369" s="24">
        <f>$J1369</f>
        <v>100</v>
      </c>
      <c r="S1369" s="80">
        <f t="shared" ref="S1369:AX1371" ca="1" si="1698">-S1361+R1369</f>
        <v>50100</v>
      </c>
      <c r="T1369" s="80">
        <f t="shared" ca="1" si="1698"/>
        <v>100100</v>
      </c>
      <c r="U1369" s="80">
        <f t="shared" ca="1" si="1698"/>
        <v>150100</v>
      </c>
      <c r="V1369" s="80">
        <f t="shared" ca="1" si="1698"/>
        <v>200100</v>
      </c>
      <c r="W1369" s="80">
        <f t="shared" ca="1" si="1698"/>
        <v>250100</v>
      </c>
      <c r="X1369" s="80">
        <f t="shared" ca="1" si="1698"/>
        <v>300100</v>
      </c>
      <c r="Y1369" s="80">
        <f t="shared" ca="1" si="1698"/>
        <v>350100</v>
      </c>
      <c r="Z1369" s="80">
        <f t="shared" ca="1" si="1698"/>
        <v>400100</v>
      </c>
      <c r="AA1369" s="80">
        <f t="shared" ca="1" si="1698"/>
        <v>450100</v>
      </c>
      <c r="AB1369" s="80">
        <f t="shared" ca="1" si="1698"/>
        <v>500100</v>
      </c>
      <c r="AC1369" s="80">
        <f t="shared" ca="1" si="1698"/>
        <v>550100</v>
      </c>
      <c r="AD1369" s="80">
        <f t="shared" ca="1" si="1698"/>
        <v>600100</v>
      </c>
      <c r="AE1369" s="80">
        <f t="shared" ca="1" si="1698"/>
        <v>650100</v>
      </c>
      <c r="AF1369" s="80">
        <f t="shared" ca="1" si="1698"/>
        <v>700100</v>
      </c>
      <c r="AG1369" s="80">
        <f t="shared" ca="1" si="1698"/>
        <v>750100</v>
      </c>
      <c r="AH1369" s="80">
        <f t="shared" ca="1" si="1698"/>
        <v>800100</v>
      </c>
      <c r="AI1369" s="80">
        <f t="shared" ca="1" si="1698"/>
        <v>850100</v>
      </c>
      <c r="AJ1369" s="80">
        <f t="shared" ca="1" si="1698"/>
        <v>900100</v>
      </c>
      <c r="AK1369" s="80">
        <f t="shared" ca="1" si="1698"/>
        <v>950100</v>
      </c>
      <c r="AL1369" s="80">
        <f t="shared" ca="1" si="1698"/>
        <v>1000100</v>
      </c>
      <c r="AM1369" s="80">
        <f t="shared" ca="1" si="1698"/>
        <v>1050100</v>
      </c>
      <c r="AN1369" s="80">
        <f t="shared" ca="1" si="1698"/>
        <v>1100100</v>
      </c>
      <c r="AO1369" s="80">
        <f t="shared" ca="1" si="1698"/>
        <v>1150100</v>
      </c>
      <c r="AP1369" s="80">
        <f t="shared" ca="1" si="1698"/>
        <v>1200100</v>
      </c>
      <c r="AQ1369" s="80">
        <f t="shared" ca="1" si="1698"/>
        <v>1250100</v>
      </c>
      <c r="AR1369" s="80">
        <f t="shared" ca="1" si="1698"/>
        <v>1300100</v>
      </c>
      <c r="AS1369" s="80">
        <f t="shared" ca="1" si="1698"/>
        <v>1350100</v>
      </c>
      <c r="AT1369" s="80">
        <f t="shared" ca="1" si="1698"/>
        <v>1400100</v>
      </c>
      <c r="AU1369" s="80">
        <f t="shared" ca="1" si="1698"/>
        <v>1450100</v>
      </c>
      <c r="AV1369" s="80">
        <f t="shared" ca="1" si="1698"/>
        <v>1500100</v>
      </c>
      <c r="AW1369" s="80">
        <f t="shared" ca="1" si="1698"/>
        <v>1550100</v>
      </c>
      <c r="AX1369" s="80">
        <f t="shared" ca="1" si="1698"/>
        <v>1600100</v>
      </c>
      <c r="AY1369" s="80">
        <f t="shared" ref="AY1369:CD1371" ca="1" si="1699">-AY1361+AX1369</f>
        <v>1650100</v>
      </c>
      <c r="AZ1369" s="80">
        <f t="shared" ca="1" si="1699"/>
        <v>1700100</v>
      </c>
      <c r="BA1369" s="80">
        <f t="shared" ca="1" si="1699"/>
        <v>1750100</v>
      </c>
      <c r="BB1369" s="80">
        <f t="shared" ca="1" si="1699"/>
        <v>1800100</v>
      </c>
      <c r="BC1369" s="80">
        <f t="shared" ca="1" si="1699"/>
        <v>1850100</v>
      </c>
      <c r="BD1369" s="80">
        <f t="shared" ca="1" si="1699"/>
        <v>1900100</v>
      </c>
      <c r="BE1369" s="80">
        <f t="shared" ca="1" si="1699"/>
        <v>1950100</v>
      </c>
      <c r="BF1369" s="80">
        <f t="shared" ca="1" si="1699"/>
        <v>2000100</v>
      </c>
      <c r="BG1369" s="80">
        <f t="shared" ca="1" si="1699"/>
        <v>2050100</v>
      </c>
      <c r="BH1369" s="80">
        <f t="shared" ca="1" si="1699"/>
        <v>2100100</v>
      </c>
      <c r="BI1369" s="80">
        <f t="shared" ca="1" si="1699"/>
        <v>2150100</v>
      </c>
      <c r="BJ1369" s="80">
        <f t="shared" ca="1" si="1699"/>
        <v>2200100</v>
      </c>
      <c r="BK1369" s="80">
        <f t="shared" ca="1" si="1699"/>
        <v>2250100</v>
      </c>
      <c r="BL1369" s="80">
        <f t="shared" ca="1" si="1699"/>
        <v>2300100</v>
      </c>
      <c r="BM1369" s="80">
        <f t="shared" ca="1" si="1699"/>
        <v>2350100</v>
      </c>
      <c r="BN1369" s="80">
        <f t="shared" ca="1" si="1699"/>
        <v>2400100</v>
      </c>
      <c r="BO1369" s="80">
        <f t="shared" ca="1" si="1699"/>
        <v>2450100</v>
      </c>
      <c r="BP1369" s="80">
        <f t="shared" ca="1" si="1699"/>
        <v>2500100</v>
      </c>
      <c r="BQ1369" s="80">
        <f t="shared" ca="1" si="1699"/>
        <v>2550100</v>
      </c>
      <c r="BR1369" s="80">
        <f t="shared" ca="1" si="1699"/>
        <v>2600100</v>
      </c>
      <c r="BS1369" s="80">
        <f t="shared" ca="1" si="1699"/>
        <v>2650100</v>
      </c>
      <c r="BT1369" s="80">
        <f t="shared" ca="1" si="1699"/>
        <v>2700100</v>
      </c>
      <c r="BU1369" s="80">
        <f t="shared" ca="1" si="1699"/>
        <v>2750100</v>
      </c>
      <c r="BV1369" s="80">
        <f t="shared" ca="1" si="1699"/>
        <v>2800100</v>
      </c>
      <c r="BW1369" s="80">
        <f t="shared" ca="1" si="1699"/>
        <v>2850100</v>
      </c>
      <c r="BX1369" s="80">
        <f t="shared" ca="1" si="1699"/>
        <v>2900100</v>
      </c>
      <c r="BY1369" s="80">
        <f t="shared" ca="1" si="1699"/>
        <v>2950100</v>
      </c>
      <c r="BZ1369" s="80">
        <f t="shared" ca="1" si="1699"/>
        <v>3000100</v>
      </c>
      <c r="CA1369" s="80">
        <f t="shared" ca="1" si="1699"/>
        <v>3050100</v>
      </c>
      <c r="CB1369" s="80">
        <f t="shared" ca="1" si="1699"/>
        <v>3100100</v>
      </c>
      <c r="CC1369" s="80">
        <f t="shared" ca="1" si="1699"/>
        <v>3150100</v>
      </c>
      <c r="CD1369" s="80">
        <f t="shared" ca="1" si="1699"/>
        <v>3200100</v>
      </c>
      <c r="CE1369" s="80">
        <f t="shared" ref="CE1369:CL1371" ca="1" si="1700">-CE1361+CD1369</f>
        <v>3250100</v>
      </c>
      <c r="CF1369" s="80">
        <f t="shared" ca="1" si="1700"/>
        <v>3300100</v>
      </c>
      <c r="CG1369" s="80">
        <f t="shared" ca="1" si="1700"/>
        <v>3350100</v>
      </c>
      <c r="CH1369" s="80">
        <f t="shared" ca="1" si="1700"/>
        <v>3400100</v>
      </c>
      <c r="CI1369" s="80">
        <f t="shared" ca="1" si="1700"/>
        <v>3450100</v>
      </c>
      <c r="CJ1369" s="80">
        <f t="shared" ca="1" si="1700"/>
        <v>3500100</v>
      </c>
      <c r="CK1369" s="80">
        <f t="shared" ca="1" si="1700"/>
        <v>3550100</v>
      </c>
      <c r="CL1369" s="80">
        <f t="shared" ca="1" si="1700"/>
        <v>3600100</v>
      </c>
      <c r="CN1369" s="80">
        <f>CN1366</f>
        <v>100</v>
      </c>
      <c r="CO1369" s="80" t="e">
        <f t="shared" ref="CO1369:CO1371" ca="1" si="1701">-CO1361+CN1369</f>
        <v>#N/A</v>
      </c>
      <c r="CP1369" s="80" t="e">
        <f t="shared" ref="CP1369:DL1371" ca="1" si="1702">-CP1361+CO1369</f>
        <v>#N/A</v>
      </c>
      <c r="CQ1369" s="80" t="e">
        <f t="shared" ca="1" si="1702"/>
        <v>#N/A</v>
      </c>
      <c r="CR1369" s="80" t="e">
        <f t="shared" ca="1" si="1702"/>
        <v>#N/A</v>
      </c>
      <c r="CS1369" s="80" t="e">
        <f t="shared" ca="1" si="1702"/>
        <v>#N/A</v>
      </c>
      <c r="CT1369" s="80" t="e">
        <f t="shared" ca="1" si="1702"/>
        <v>#N/A</v>
      </c>
      <c r="CU1369" s="80" t="e">
        <f t="shared" ca="1" si="1702"/>
        <v>#N/A</v>
      </c>
      <c r="CV1369" s="80" t="e">
        <f t="shared" ca="1" si="1702"/>
        <v>#N/A</v>
      </c>
      <c r="CW1369" s="80" t="e">
        <f t="shared" ca="1" si="1702"/>
        <v>#N/A</v>
      </c>
      <c r="CX1369" s="80" t="e">
        <f t="shared" ca="1" si="1702"/>
        <v>#N/A</v>
      </c>
      <c r="CY1369" s="80" t="e">
        <f t="shared" ca="1" si="1702"/>
        <v>#N/A</v>
      </c>
      <c r="CZ1369" s="80" t="e">
        <f t="shared" ca="1" si="1702"/>
        <v>#N/A</v>
      </c>
      <c r="DA1369" s="80" t="e">
        <f t="shared" ca="1" si="1702"/>
        <v>#N/A</v>
      </c>
      <c r="DB1369" s="80" t="e">
        <f t="shared" ca="1" si="1702"/>
        <v>#N/A</v>
      </c>
      <c r="DC1369" s="80" t="e">
        <f t="shared" ca="1" si="1702"/>
        <v>#N/A</v>
      </c>
      <c r="DD1369" s="80" t="e">
        <f t="shared" ca="1" si="1702"/>
        <v>#N/A</v>
      </c>
      <c r="DE1369" s="80" t="e">
        <f t="shared" ca="1" si="1702"/>
        <v>#N/A</v>
      </c>
      <c r="DF1369" s="80" t="e">
        <f t="shared" ca="1" si="1702"/>
        <v>#N/A</v>
      </c>
      <c r="DG1369" s="80" t="e">
        <f t="shared" ca="1" si="1702"/>
        <v>#N/A</v>
      </c>
      <c r="DH1369" s="80" t="e">
        <f t="shared" ca="1" si="1702"/>
        <v>#N/A</v>
      </c>
      <c r="DI1369" s="80" t="e">
        <f t="shared" ca="1" si="1702"/>
        <v>#N/A</v>
      </c>
      <c r="DJ1369" s="80" t="e">
        <f t="shared" ca="1" si="1702"/>
        <v>#N/A</v>
      </c>
      <c r="DK1369" s="80" t="e">
        <f t="shared" ca="1" si="1702"/>
        <v>#N/A</v>
      </c>
      <c r="DL1369" s="80" t="e">
        <f t="shared" ca="1" si="1702"/>
        <v>#N/A</v>
      </c>
    </row>
    <row r="1370" spans="2:116" x14ac:dyDescent="0.4">
      <c r="B1370" s="8" t="str">
        <f t="shared" si="1697"/>
        <v>1370 FAINT-S</v>
      </c>
      <c r="D1370" t="s">
        <v>766</v>
      </c>
      <c r="E1370" s="8" t="str">
        <f t="shared" si="1689"/>
        <v>1370 FAINT-S</v>
      </c>
      <c r="G1370" s="158" t="str">
        <f>"Accumulated amortization - "&amp;SUBSTITUTE(G1354,":","")</f>
        <v>Accumulated amortization - Volume driven secondary intangible assets</v>
      </c>
      <c r="J1370" s="81">
        <f>-H1357/H1356*J1369</f>
        <v>0</v>
      </c>
      <c r="K1370" s="37">
        <f ca="1">SUMIF($4:$4,K$2,1370:1370)</f>
        <v>-70397.479383104757</v>
      </c>
      <c r="L1370" s="37">
        <f ca="1">SUMIF($4:$4,L$2,1370:1370)</f>
        <v>-290577.22226618236</v>
      </c>
      <c r="M1370" s="37">
        <f ca="1">SUMIF($4:$4,M$2,1370:1370)</f>
        <v>-694010.03312833188</v>
      </c>
      <c r="N1370" s="37">
        <f ca="1">SUMIF($4:$4,N$2,1370:1370)</f>
        <v>-1321646.2051831665</v>
      </c>
      <c r="O1370" s="37">
        <f ca="1">SUMIF($4:$4,O$2,1370:1370)</f>
        <v>-2223586.9098957488</v>
      </c>
      <c r="P1370" s="37">
        <f ca="1">SUMIF($4:$4,P$2,1370:1370)</f>
        <v>-3386257.7986475062</v>
      </c>
      <c r="R1370" s="37">
        <f>$J1370</f>
        <v>0</v>
      </c>
      <c r="S1370" s="81">
        <f t="shared" ref="S1370:AX1372" ca="1" si="1703">R1370+S1364</f>
        <v>-848.98305084745755</v>
      </c>
      <c r="T1370" s="81">
        <f t="shared" ca="1" si="1703"/>
        <v>-2559.6437805228379</v>
      </c>
      <c r="U1370" s="81">
        <f t="shared" ca="1" si="1703"/>
        <v>-5146.5868954469533</v>
      </c>
      <c r="V1370" s="81">
        <f t="shared" ca="1" si="1703"/>
        <v>-8624.6646394375784</v>
      </c>
      <c r="W1370" s="81">
        <f t="shared" ca="1" si="1703"/>
        <v>-13008.980989258554</v>
      </c>
      <c r="X1370" s="81">
        <f t="shared" ca="1" si="1703"/>
        <v>-18314.895921279887</v>
      </c>
      <c r="Y1370" s="81">
        <f t="shared" ca="1" si="1703"/>
        <v>-24558.029750454123</v>
      </c>
      <c r="Z1370" s="81">
        <f t="shared" ca="1" si="1703"/>
        <v>-31754.267542834699</v>
      </c>
      <c r="AA1370" s="81">
        <f t="shared" ca="1" si="1703"/>
        <v>-39919.763602882747</v>
      </c>
      <c r="AB1370" s="81">
        <f t="shared" ca="1" si="1703"/>
        <v>-49070.946036829911</v>
      </c>
      <c r="AC1370" s="81">
        <f t="shared" ca="1" si="1703"/>
        <v>-59224.521393386349</v>
      </c>
      <c r="AD1370" s="81">
        <f t="shared" ca="1" si="1703"/>
        <v>-70397.479383104757</v>
      </c>
      <c r="AE1370" s="81">
        <f t="shared" ca="1" si="1703"/>
        <v>-82607.097677733647</v>
      </c>
      <c r="AF1370" s="81">
        <f t="shared" ca="1" si="1703"/>
        <v>-95870.946790915579</v>
      </c>
      <c r="AG1370" s="81">
        <f t="shared" ca="1" si="1703"/>
        <v>-110206.89504160907</v>
      </c>
      <c r="AH1370" s="81">
        <f t="shared" ca="1" si="1703"/>
        <v>-125633.11360163635</v>
      </c>
      <c r="AI1370" s="81">
        <f t="shared" ca="1" si="1703"/>
        <v>-142168.08162878273</v>
      </c>
      <c r="AJ1370" s="81">
        <f t="shared" ca="1" si="1703"/>
        <v>-159830.5914868977</v>
      </c>
      <c r="AK1370" s="81">
        <f t="shared" ca="1" si="1703"/>
        <v>-178639.75405447223</v>
      </c>
      <c r="AL1370" s="81">
        <f t="shared" ca="1" si="1703"/>
        <v>-198615.00412319211</v>
      </c>
      <c r="AM1370" s="81">
        <f t="shared" ca="1" si="1703"/>
        <v>-219776.10588799196</v>
      </c>
      <c r="AN1370" s="81">
        <f t="shared" ca="1" si="1703"/>
        <v>-242143.15853016131</v>
      </c>
      <c r="AO1370" s="81">
        <f t="shared" ca="1" si="1703"/>
        <v>-265736.60189507931</v>
      </c>
      <c r="AP1370" s="81">
        <f t="shared" ca="1" si="1703"/>
        <v>-290577.22226618236</v>
      </c>
      <c r="AQ1370" s="81">
        <f t="shared" ca="1" si="1703"/>
        <v>-316686.15823679563</v>
      </c>
      <c r="AR1370" s="81">
        <f t="shared" ca="1" si="1703"/>
        <v>-344084.9066814871</v>
      </c>
      <c r="AS1370" s="81">
        <f t="shared" ca="1" si="1703"/>
        <v>-372795.32882863097</v>
      </c>
      <c r="AT1370" s="81">
        <f t="shared" ca="1" si="1703"/>
        <v>-402839.65643589589</v>
      </c>
      <c r="AU1370" s="81">
        <f t="shared" ca="1" si="1703"/>
        <v>-434240.49807040259</v>
      </c>
      <c r="AV1370" s="81">
        <f t="shared" ca="1" si="1703"/>
        <v>-467020.8454953247</v>
      </c>
      <c r="AW1370" s="81">
        <f t="shared" ca="1" si="1703"/>
        <v>-501204.08016473695</v>
      </c>
      <c r="AX1370" s="81">
        <f t="shared" ca="1" si="1703"/>
        <v>-536813.97982854606</v>
      </c>
      <c r="AY1370" s="81">
        <f t="shared" ref="AY1370:CD1372" ca="1" si="1704">AX1370+AY1364</f>
        <v>-573874.72524936893</v>
      </c>
      <c r="AZ1370" s="81">
        <f t="shared" ca="1" si="1704"/>
        <v>-612410.90703325649</v>
      </c>
      <c r="BA1370" s="81">
        <f t="shared" ca="1" si="1704"/>
        <v>-652447.53257619299</v>
      </c>
      <c r="BB1370" s="81">
        <f t="shared" ca="1" si="1704"/>
        <v>-694010.03312833188</v>
      </c>
      <c r="BC1370" s="81">
        <f t="shared" ca="1" si="1704"/>
        <v>-737124.27097796462</v>
      </c>
      <c r="BD1370" s="81">
        <f t="shared" ca="1" si="1704"/>
        <v>-781816.54675725219</v>
      </c>
      <c r="BE1370" s="81">
        <f t="shared" ca="1" si="1704"/>
        <v>-828113.60687178187</v>
      </c>
      <c r="BF1370" s="81">
        <f t="shared" ca="1" si="1704"/>
        <v>-876042.65105604939</v>
      </c>
      <c r="BG1370" s="81">
        <f t="shared" ca="1" si="1704"/>
        <v>-925631.34005699935</v>
      </c>
      <c r="BH1370" s="81">
        <f t="shared" ca="1" si="1704"/>
        <v>-976907.80344779592</v>
      </c>
      <c r="BI1370" s="81">
        <f t="shared" ca="1" si="1704"/>
        <v>-1029900.6475740297</v>
      </c>
      <c r="BJ1370" s="81">
        <f t="shared" ca="1" si="1704"/>
        <v>-1084638.9636346065</v>
      </c>
      <c r="BK1370" s="81">
        <f t="shared" ca="1" si="1704"/>
        <v>-1141152.3358995998</v>
      </c>
      <c r="BL1370" s="81">
        <f t="shared" ca="1" si="1704"/>
        <v>-1199470.8500673897</v>
      </c>
      <c r="BM1370" s="81">
        <f t="shared" ca="1" si="1704"/>
        <v>-1259625.101763447</v>
      </c>
      <c r="BN1370" s="81">
        <f t="shared" ca="1" si="1704"/>
        <v>-1321646.2051831665</v>
      </c>
      <c r="BO1370" s="81">
        <f t="shared" ca="1" si="1704"/>
        <v>-1385565.8018811862</v>
      </c>
      <c r="BP1370" s="81">
        <f t="shared" ca="1" si="1704"/>
        <v>-1451416.069709681</v>
      </c>
      <c r="BQ1370" s="81">
        <f t="shared" ca="1" si="1704"/>
        <v>-1519229.73190815</v>
      </c>
      <c r="BR1370" s="81">
        <f t="shared" ca="1" si="1704"/>
        <v>-1589040.0663472712</v>
      </c>
      <c r="BS1370" s="81">
        <f t="shared" ca="1" si="1704"/>
        <v>-1660880.9149294284</v>
      </c>
      <c r="BT1370" s="81">
        <f t="shared" ca="1" si="1704"/>
        <v>-1734786.6931485713</v>
      </c>
      <c r="BU1370" s="81">
        <f t="shared" ca="1" si="1704"/>
        <v>-1810792.3998121065</v>
      </c>
      <c r="BV1370" s="81">
        <f t="shared" ca="1" si="1704"/>
        <v>-1888933.626927566</v>
      </c>
      <c r="BW1370" s="81">
        <f t="shared" ca="1" si="1704"/>
        <v>-1969246.5697568469</v>
      </c>
      <c r="BX1370" s="81">
        <f t="shared" ca="1" si="1704"/>
        <v>-2051768.0370408613</v>
      </c>
      <c r="BY1370" s="81">
        <f t="shared" ca="1" si="1704"/>
        <v>-2136535.4613974863</v>
      </c>
      <c r="BZ1370" s="81">
        <f t="shared" ca="1" si="1704"/>
        <v>-2223586.9098957488</v>
      </c>
      <c r="CA1370" s="81">
        <f t="shared" ca="1" si="1704"/>
        <v>-2312112.1117583886</v>
      </c>
      <c r="CB1370" s="81">
        <f t="shared" ca="1" si="1704"/>
        <v>-2402123.351228008</v>
      </c>
      <c r="CC1370" s="81">
        <f t="shared" ca="1" si="1704"/>
        <v>-2493631.2106762705</v>
      </c>
      <c r="CD1370" s="81">
        <f t="shared" ca="1" si="1704"/>
        <v>-2586646.2042996744</v>
      </c>
      <c r="CE1370" s="81">
        <f t="shared" ref="CE1370:CL1372" ca="1" si="1705">CD1370+CE1364</f>
        <v>-2681178.7727684919</v>
      </c>
      <c r="CF1370" s="81">
        <f t="shared" ca="1" si="1705"/>
        <v>-2777239.2777139028</v>
      </c>
      <c r="CG1370" s="81">
        <f t="shared" ca="1" si="1705"/>
        <v>-2874837.9960493711</v>
      </c>
      <c r="CH1370" s="81">
        <f t="shared" ca="1" si="1705"/>
        <v>-2973985.1141222343</v>
      </c>
      <c r="CI1370" s="81">
        <f t="shared" ca="1" si="1705"/>
        <v>-3074690.7216913765</v>
      </c>
      <c r="CJ1370" s="81">
        <f t="shared" ca="1" si="1705"/>
        <v>-3176964.8057267745</v>
      </c>
      <c r="CK1370" s="81">
        <f t="shared" ca="1" si="1705"/>
        <v>-3280817.2440266041</v>
      </c>
      <c r="CL1370" s="81">
        <f t="shared" ca="1" si="1705"/>
        <v>-3386257.7986475062</v>
      </c>
      <c r="CN1370" s="81">
        <f>-H1357/H1356*CN1369</f>
        <v>0</v>
      </c>
      <c r="CO1370" s="81" t="e">
        <f t="shared" ref="CO1370:CO1372" ca="1" si="1706">CN1370+CO1364</f>
        <v>#N/A</v>
      </c>
      <c r="CP1370" s="81" t="e">
        <f t="shared" ref="CP1370:DL1372" ca="1" si="1707">CO1370+CP1364</f>
        <v>#N/A</v>
      </c>
      <c r="CQ1370" s="81" t="e">
        <f t="shared" ca="1" si="1707"/>
        <v>#N/A</v>
      </c>
      <c r="CR1370" s="81" t="e">
        <f t="shared" ca="1" si="1707"/>
        <v>#N/A</v>
      </c>
      <c r="CS1370" s="81" t="e">
        <f t="shared" ca="1" si="1707"/>
        <v>#N/A</v>
      </c>
      <c r="CT1370" s="81" t="e">
        <f t="shared" ca="1" si="1707"/>
        <v>#N/A</v>
      </c>
      <c r="CU1370" s="81" t="e">
        <f t="shared" ca="1" si="1707"/>
        <v>#N/A</v>
      </c>
      <c r="CV1370" s="81" t="e">
        <f t="shared" ca="1" si="1707"/>
        <v>#N/A</v>
      </c>
      <c r="CW1370" s="81" t="e">
        <f t="shared" ca="1" si="1707"/>
        <v>#N/A</v>
      </c>
      <c r="CX1370" s="81" t="e">
        <f t="shared" ca="1" si="1707"/>
        <v>#N/A</v>
      </c>
      <c r="CY1370" s="81" t="e">
        <f t="shared" ca="1" si="1707"/>
        <v>#N/A</v>
      </c>
      <c r="CZ1370" s="81" t="e">
        <f t="shared" ca="1" si="1707"/>
        <v>#N/A</v>
      </c>
      <c r="DA1370" s="81" t="e">
        <f t="shared" ca="1" si="1707"/>
        <v>#N/A</v>
      </c>
      <c r="DB1370" s="81" t="e">
        <f t="shared" ca="1" si="1707"/>
        <v>#N/A</v>
      </c>
      <c r="DC1370" s="81" t="e">
        <f t="shared" ca="1" si="1707"/>
        <v>#N/A</v>
      </c>
      <c r="DD1370" s="81" t="e">
        <f t="shared" ca="1" si="1707"/>
        <v>#N/A</v>
      </c>
      <c r="DE1370" s="81" t="e">
        <f t="shared" ca="1" si="1707"/>
        <v>#N/A</v>
      </c>
      <c r="DF1370" s="81" t="e">
        <f t="shared" ca="1" si="1707"/>
        <v>#N/A</v>
      </c>
      <c r="DG1370" s="81" t="e">
        <f t="shared" ca="1" si="1707"/>
        <v>#N/A</v>
      </c>
      <c r="DH1370" s="81" t="e">
        <f t="shared" ca="1" si="1707"/>
        <v>#N/A</v>
      </c>
      <c r="DI1370" s="81" t="e">
        <f t="shared" ca="1" si="1707"/>
        <v>#N/A</v>
      </c>
      <c r="DJ1370" s="81" t="e">
        <f t="shared" ca="1" si="1707"/>
        <v>#N/A</v>
      </c>
      <c r="DK1370" s="81" t="e">
        <f t="shared" ca="1" si="1707"/>
        <v>#N/A</v>
      </c>
      <c r="DL1370" s="81" t="e">
        <f t="shared" ca="1" si="1707"/>
        <v>#N/A</v>
      </c>
    </row>
    <row r="1371" spans="2:116" x14ac:dyDescent="0.4">
      <c r="B1371" s="8" t="str">
        <f t="shared" si="1697"/>
        <v>1371 FAINT-S</v>
      </c>
      <c r="C1371" t="s">
        <v>240</v>
      </c>
      <c r="D1371" t="s">
        <v>766</v>
      </c>
      <c r="E1371" s="8" t="str">
        <f t="shared" si="1689"/>
        <v>1371 FAINT-S</v>
      </c>
      <c r="G1371" s="126" t="str">
        <f>"Net Intangibles - "&amp;SUBSTITUTE(G1354,":","")</f>
        <v>Net Intangibles - Volume driven secondary intangible assets</v>
      </c>
      <c r="H1371" s="27"/>
      <c r="J1371" s="33">
        <f ca="1">SUMIF($4:$4,J$2,1371:1371)</f>
        <v>100</v>
      </c>
      <c r="K1371" s="33">
        <f ca="1">SUMIF($4:$4,K$2,1371:1371)</f>
        <v>529702.52061689529</v>
      </c>
      <c r="L1371" s="33">
        <f ca="1">SUMIF($4:$4,L$2,1371:1371)</f>
        <v>909522.7777338177</v>
      </c>
      <c r="M1371" s="33">
        <f ca="1">SUMIF($4:$4,M$2,1371:1371)</f>
        <v>1106089.9668716681</v>
      </c>
      <c r="N1371" s="33">
        <f ca="1">SUMIF($4:$4,N$2,1371:1371)</f>
        <v>1078453.7948168335</v>
      </c>
      <c r="O1371" s="33">
        <f ca="1">SUMIF($4:$4,O$2,1371:1371)</f>
        <v>776513.09010425117</v>
      </c>
      <c r="P1371" s="33">
        <f ca="1">SUMIF($4:$4,P$2,1371:1371)</f>
        <v>213842.20135249384</v>
      </c>
      <c r="R1371" s="33">
        <f ca="1">$J1371</f>
        <v>100</v>
      </c>
      <c r="S1371" s="77">
        <f t="shared" ref="S1371:AX1373" ca="1" si="1708">SUM(S1369:S1370)</f>
        <v>49251.016949152545</v>
      </c>
      <c r="T1371" s="77">
        <f t="shared" ca="1" si="1708"/>
        <v>97540.356219477166</v>
      </c>
      <c r="U1371" s="77">
        <f t="shared" ca="1" si="1708"/>
        <v>144953.41310455304</v>
      </c>
      <c r="V1371" s="77">
        <f t="shared" ca="1" si="1708"/>
        <v>191475.33536056243</v>
      </c>
      <c r="W1371" s="77">
        <f t="shared" ca="1" si="1708"/>
        <v>237091.01901074144</v>
      </c>
      <c r="X1371" s="77">
        <f t="shared" ca="1" si="1708"/>
        <v>281785.10407872009</v>
      </c>
      <c r="Y1371" s="77">
        <f t="shared" ca="1" si="1708"/>
        <v>325541.97024954588</v>
      </c>
      <c r="Z1371" s="77">
        <f t="shared" ca="1" si="1708"/>
        <v>368345.73245716532</v>
      </c>
      <c r="AA1371" s="77">
        <f t="shared" ca="1" si="1708"/>
        <v>410180.23639711726</v>
      </c>
      <c r="AB1371" s="77">
        <f t="shared" ca="1" si="1708"/>
        <v>451029.0539631701</v>
      </c>
      <c r="AC1371" s="77">
        <f t="shared" ca="1" si="1708"/>
        <v>490875.47860661364</v>
      </c>
      <c r="AD1371" s="77">
        <f t="shared" ca="1" si="1708"/>
        <v>529702.52061689529</v>
      </c>
      <c r="AE1371" s="77">
        <f t="shared" ca="1" si="1708"/>
        <v>567492.90232226637</v>
      </c>
      <c r="AF1371" s="77">
        <f t="shared" ca="1" si="1708"/>
        <v>604229.05320908444</v>
      </c>
      <c r="AG1371" s="77">
        <f t="shared" ca="1" si="1708"/>
        <v>639893.10495839093</v>
      </c>
      <c r="AH1371" s="77">
        <f t="shared" ca="1" si="1708"/>
        <v>674466.88639836363</v>
      </c>
      <c r="AI1371" s="77">
        <f t="shared" ca="1" si="1708"/>
        <v>707931.91837121733</v>
      </c>
      <c r="AJ1371" s="77">
        <f t="shared" ca="1" si="1708"/>
        <v>740269.40851310233</v>
      </c>
      <c r="AK1371" s="77">
        <f t="shared" ca="1" si="1708"/>
        <v>771460.2459455278</v>
      </c>
      <c r="AL1371" s="77">
        <f t="shared" ca="1" si="1708"/>
        <v>801484.99587680795</v>
      </c>
      <c r="AM1371" s="77">
        <f t="shared" ca="1" si="1708"/>
        <v>830323.89411200804</v>
      </c>
      <c r="AN1371" s="77">
        <f t="shared" ca="1" si="1708"/>
        <v>857956.84146983875</v>
      </c>
      <c r="AO1371" s="77">
        <f t="shared" ca="1" si="1708"/>
        <v>884363.39810492075</v>
      </c>
      <c r="AP1371" s="77">
        <f t="shared" ca="1" si="1708"/>
        <v>909522.7777338177</v>
      </c>
      <c r="AQ1371" s="77">
        <f t="shared" ca="1" si="1708"/>
        <v>933413.84176320443</v>
      </c>
      <c r="AR1371" s="77">
        <f t="shared" ca="1" si="1708"/>
        <v>956015.0933185129</v>
      </c>
      <c r="AS1371" s="77">
        <f t="shared" ca="1" si="1708"/>
        <v>977304.67117136903</v>
      </c>
      <c r="AT1371" s="77">
        <f t="shared" ca="1" si="1708"/>
        <v>997260.34356410406</v>
      </c>
      <c r="AU1371" s="77">
        <f t="shared" ca="1" si="1708"/>
        <v>1015859.5019295975</v>
      </c>
      <c r="AV1371" s="77">
        <f t="shared" ca="1" si="1708"/>
        <v>1033079.1545046753</v>
      </c>
      <c r="AW1371" s="77">
        <f t="shared" ca="1" si="1708"/>
        <v>1048895.9198352629</v>
      </c>
      <c r="AX1371" s="77">
        <f t="shared" ca="1" si="1708"/>
        <v>1063286.0201714539</v>
      </c>
      <c r="AY1371" s="77">
        <f t="shared" ref="AY1371:CD1373" ca="1" si="1709">SUM(AY1369:AY1370)</f>
        <v>1076225.2747506311</v>
      </c>
      <c r="AZ1371" s="77">
        <f t="shared" ca="1" si="1709"/>
        <v>1087689.0929667435</v>
      </c>
      <c r="BA1371" s="77">
        <f t="shared" ca="1" si="1709"/>
        <v>1097652.4674238069</v>
      </c>
      <c r="BB1371" s="77">
        <f t="shared" ca="1" si="1709"/>
        <v>1106089.9668716681</v>
      </c>
      <c r="BC1371" s="77">
        <f t="shared" ca="1" si="1709"/>
        <v>1112975.7290220354</v>
      </c>
      <c r="BD1371" s="77">
        <f t="shared" ca="1" si="1709"/>
        <v>1118283.4532427478</v>
      </c>
      <c r="BE1371" s="77">
        <f t="shared" ca="1" si="1709"/>
        <v>1121986.3931282181</v>
      </c>
      <c r="BF1371" s="77">
        <f t="shared" ca="1" si="1709"/>
        <v>1124057.3489439506</v>
      </c>
      <c r="BG1371" s="77">
        <f t="shared" ca="1" si="1709"/>
        <v>1124468.6599430006</v>
      </c>
      <c r="BH1371" s="77">
        <f t="shared" ca="1" si="1709"/>
        <v>1123192.196552204</v>
      </c>
      <c r="BI1371" s="77">
        <f t="shared" ca="1" si="1709"/>
        <v>1120199.3524259701</v>
      </c>
      <c r="BJ1371" s="77">
        <f t="shared" ca="1" si="1709"/>
        <v>1115461.0363653935</v>
      </c>
      <c r="BK1371" s="77">
        <f t="shared" ca="1" si="1709"/>
        <v>1108947.6641004002</v>
      </c>
      <c r="BL1371" s="77">
        <f t="shared" ca="1" si="1709"/>
        <v>1100629.1499326103</v>
      </c>
      <c r="BM1371" s="77">
        <f t="shared" ca="1" si="1709"/>
        <v>1090474.898236553</v>
      </c>
      <c r="BN1371" s="77">
        <f t="shared" ca="1" si="1709"/>
        <v>1078453.7948168335</v>
      </c>
      <c r="BO1371" s="77">
        <f t="shared" ca="1" si="1709"/>
        <v>1064534.1981188138</v>
      </c>
      <c r="BP1371" s="77">
        <f t="shared" ca="1" si="1709"/>
        <v>1048683.930290319</v>
      </c>
      <c r="BQ1371" s="77">
        <f t="shared" ca="1" si="1709"/>
        <v>1030870.26809185</v>
      </c>
      <c r="BR1371" s="77">
        <f t="shared" ca="1" si="1709"/>
        <v>1011059.9336527288</v>
      </c>
      <c r="BS1371" s="77">
        <f t="shared" ca="1" si="1709"/>
        <v>989219.08507057163</v>
      </c>
      <c r="BT1371" s="77">
        <f t="shared" ca="1" si="1709"/>
        <v>965313.3068514287</v>
      </c>
      <c r="BU1371" s="77">
        <f t="shared" ca="1" si="1709"/>
        <v>939307.60018789349</v>
      </c>
      <c r="BV1371" s="77">
        <f t="shared" ca="1" si="1709"/>
        <v>911166.37307243398</v>
      </c>
      <c r="BW1371" s="77">
        <f t="shared" ca="1" si="1709"/>
        <v>880853.43024315313</v>
      </c>
      <c r="BX1371" s="77">
        <f t="shared" ca="1" si="1709"/>
        <v>848331.96295913868</v>
      </c>
      <c r="BY1371" s="77">
        <f t="shared" ca="1" si="1709"/>
        <v>813564.53860251373</v>
      </c>
      <c r="BZ1371" s="77">
        <f t="shared" ca="1" si="1709"/>
        <v>776513.09010425117</v>
      </c>
      <c r="CA1371" s="77">
        <f t="shared" ca="1" si="1709"/>
        <v>737987.88824161142</v>
      </c>
      <c r="CB1371" s="77">
        <f t="shared" ca="1" si="1709"/>
        <v>697976.64877199195</v>
      </c>
      <c r="CC1371" s="77">
        <f t="shared" ca="1" si="1709"/>
        <v>656468.78932372946</v>
      </c>
      <c r="CD1371" s="77">
        <f t="shared" ca="1" si="1709"/>
        <v>613453.79570032563</v>
      </c>
      <c r="CE1371" s="77">
        <f t="shared" ref="CE1371:CL1373" ca="1" si="1710">SUM(CE1369:CE1370)</f>
        <v>568921.22723150812</v>
      </c>
      <c r="CF1371" s="77">
        <f t="shared" ca="1" si="1710"/>
        <v>522860.72228609724</v>
      </c>
      <c r="CG1371" s="77">
        <f t="shared" ca="1" si="1710"/>
        <v>475262.00395062892</v>
      </c>
      <c r="CH1371" s="77">
        <f t="shared" ca="1" si="1710"/>
        <v>426114.88587776572</v>
      </c>
      <c r="CI1371" s="77">
        <f t="shared" ca="1" si="1710"/>
        <v>375409.27830862347</v>
      </c>
      <c r="CJ1371" s="77">
        <f t="shared" ca="1" si="1710"/>
        <v>323135.1942732255</v>
      </c>
      <c r="CK1371" s="77">
        <f t="shared" ca="1" si="1710"/>
        <v>269282.75597339589</v>
      </c>
      <c r="CL1371" s="77">
        <f t="shared" ca="1" si="1710"/>
        <v>213842.20135249384</v>
      </c>
      <c r="CN1371" s="77">
        <f>SUM(CN1369:CN1370)</f>
        <v>100</v>
      </c>
      <c r="CO1371" s="77" t="e">
        <f t="shared" ref="CO1371:CO1373" ca="1" si="1711">SUM(CO1369:CO1370)</f>
        <v>#N/A</v>
      </c>
      <c r="CP1371" s="77" t="e">
        <f t="shared" ref="CP1371:DK1373" ca="1" si="1712">SUM(CP1369:CP1370)</f>
        <v>#N/A</v>
      </c>
      <c r="CQ1371" s="77" t="e">
        <f t="shared" ca="1" si="1712"/>
        <v>#N/A</v>
      </c>
      <c r="CR1371" s="77" t="e">
        <f t="shared" ca="1" si="1712"/>
        <v>#N/A</v>
      </c>
      <c r="CS1371" s="77" t="e">
        <f t="shared" ca="1" si="1712"/>
        <v>#N/A</v>
      </c>
      <c r="CT1371" s="77" t="e">
        <f t="shared" ca="1" si="1712"/>
        <v>#N/A</v>
      </c>
      <c r="CU1371" s="77" t="e">
        <f t="shared" ca="1" si="1712"/>
        <v>#N/A</v>
      </c>
      <c r="CV1371" s="77" t="e">
        <f t="shared" ca="1" si="1712"/>
        <v>#N/A</v>
      </c>
      <c r="CW1371" s="77" t="e">
        <f t="shared" ca="1" si="1712"/>
        <v>#N/A</v>
      </c>
      <c r="CX1371" s="77" t="e">
        <f t="shared" ca="1" si="1712"/>
        <v>#N/A</v>
      </c>
      <c r="CY1371" s="77" t="e">
        <f t="shared" ca="1" si="1712"/>
        <v>#N/A</v>
      </c>
      <c r="CZ1371" s="77" t="e">
        <f t="shared" ca="1" si="1712"/>
        <v>#N/A</v>
      </c>
      <c r="DA1371" s="77" t="e">
        <f t="shared" ca="1" si="1712"/>
        <v>#N/A</v>
      </c>
      <c r="DB1371" s="77" t="e">
        <f t="shared" ca="1" si="1712"/>
        <v>#N/A</v>
      </c>
      <c r="DC1371" s="77" t="e">
        <f t="shared" ca="1" si="1712"/>
        <v>#N/A</v>
      </c>
      <c r="DD1371" s="77" t="e">
        <f t="shared" ca="1" si="1712"/>
        <v>#N/A</v>
      </c>
      <c r="DE1371" s="77" t="e">
        <f t="shared" ca="1" si="1712"/>
        <v>#N/A</v>
      </c>
      <c r="DF1371" s="77" t="e">
        <f t="shared" ca="1" si="1712"/>
        <v>#N/A</v>
      </c>
      <c r="DG1371" s="77" t="e">
        <f t="shared" ca="1" si="1712"/>
        <v>#N/A</v>
      </c>
      <c r="DH1371" s="77" t="e">
        <f t="shared" ca="1" si="1712"/>
        <v>#N/A</v>
      </c>
      <c r="DI1371" s="77" t="e">
        <f t="shared" ca="1" si="1712"/>
        <v>#N/A</v>
      </c>
      <c r="DJ1371" s="77" t="e">
        <f t="shared" ca="1" si="1712"/>
        <v>#N/A</v>
      </c>
      <c r="DK1371" s="77" t="e">
        <f t="shared" ca="1" si="1712"/>
        <v>#N/A</v>
      </c>
      <c r="DL1371" s="77" t="e">
        <f t="shared" ref="DL1371:DL1373" ca="1" si="1713">SUM(DL1369:DL1370)</f>
        <v>#N/A</v>
      </c>
    </row>
    <row r="1372" spans="2:116" x14ac:dyDescent="0.4">
      <c r="B1372" s="8" t="s">
        <v>244</v>
      </c>
      <c r="D1372" t="s">
        <v>766</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766</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766</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766</v>
      </c>
      <c r="E1375" s="8" t="str">
        <f>ROW()&amp;" "&amp;D1375</f>
        <v>1375 FAINT-S</v>
      </c>
      <c r="G1375" s="136" t="str">
        <f>G1348</f>
        <v>Primary revenue driver</v>
      </c>
      <c r="K1375" s="53"/>
      <c r="L1375" s="53"/>
      <c r="M1375" s="53"/>
      <c r="N1375" s="53"/>
      <c r="O1375" s="53"/>
      <c r="P1375" s="53"/>
      <c r="R1375" s="24"/>
      <c r="S1375" s="179" t="str">
        <f t="shared" ref="S1375:AX1377" si="1714">S1348</f>
        <v>S$16</v>
      </c>
      <c r="T1375" s="179" t="str">
        <f t="shared" si="1714"/>
        <v>T$16</v>
      </c>
      <c r="U1375" s="179" t="str">
        <f t="shared" si="1714"/>
        <v>U$16</v>
      </c>
      <c r="V1375" s="179" t="str">
        <f t="shared" si="1714"/>
        <v>V$16</v>
      </c>
      <c r="W1375" s="179" t="str">
        <f t="shared" si="1714"/>
        <v>W$16</v>
      </c>
      <c r="X1375" s="179" t="str">
        <f t="shared" si="1714"/>
        <v>X$16</v>
      </c>
      <c r="Y1375" s="179" t="str">
        <f t="shared" si="1714"/>
        <v>Y$16</v>
      </c>
      <c r="Z1375" s="179" t="str">
        <f t="shared" si="1714"/>
        <v>Z$16</v>
      </c>
      <c r="AA1375" s="179" t="str">
        <f t="shared" si="1714"/>
        <v>AA$16</v>
      </c>
      <c r="AB1375" s="179" t="str">
        <f t="shared" si="1714"/>
        <v>AB$16</v>
      </c>
      <c r="AC1375" s="179" t="str">
        <f t="shared" si="1714"/>
        <v>AC$16</v>
      </c>
      <c r="AD1375" s="179" t="str">
        <f t="shared" si="1714"/>
        <v>AD$16</v>
      </c>
      <c r="AE1375" s="179" t="str">
        <f t="shared" si="1714"/>
        <v>AE$16</v>
      </c>
      <c r="AF1375" s="179" t="str">
        <f t="shared" si="1714"/>
        <v>AF$16</v>
      </c>
      <c r="AG1375" s="179" t="str">
        <f t="shared" si="1714"/>
        <v>AG$16</v>
      </c>
      <c r="AH1375" s="179" t="str">
        <f t="shared" si="1714"/>
        <v>AH$16</v>
      </c>
      <c r="AI1375" s="179" t="str">
        <f t="shared" si="1714"/>
        <v>AI$16</v>
      </c>
      <c r="AJ1375" s="179" t="str">
        <f t="shared" si="1714"/>
        <v>AJ$16</v>
      </c>
      <c r="AK1375" s="179" t="str">
        <f t="shared" si="1714"/>
        <v>AK$16</v>
      </c>
      <c r="AL1375" s="179" t="str">
        <f t="shared" si="1714"/>
        <v>AL$16</v>
      </c>
      <c r="AM1375" s="179" t="str">
        <f t="shared" si="1714"/>
        <v>AM$16</v>
      </c>
      <c r="AN1375" s="179" t="str">
        <f t="shared" si="1714"/>
        <v>AN$16</v>
      </c>
      <c r="AO1375" s="179" t="str">
        <f t="shared" si="1714"/>
        <v>AO$16</v>
      </c>
      <c r="AP1375" s="179" t="str">
        <f t="shared" si="1714"/>
        <v>AP$16</v>
      </c>
      <c r="AQ1375" s="179" t="str">
        <f t="shared" si="1714"/>
        <v>AQ$16</v>
      </c>
      <c r="AR1375" s="179" t="str">
        <f t="shared" si="1714"/>
        <v>AR$16</v>
      </c>
      <c r="AS1375" s="179" t="str">
        <f t="shared" si="1714"/>
        <v>AS$16</v>
      </c>
      <c r="AT1375" s="179" t="str">
        <f t="shared" si="1714"/>
        <v>AT$16</v>
      </c>
      <c r="AU1375" s="179" t="str">
        <f t="shared" si="1714"/>
        <v>AU$16</v>
      </c>
      <c r="AV1375" s="179" t="str">
        <f t="shared" si="1714"/>
        <v>AV$16</v>
      </c>
      <c r="AW1375" s="179" t="str">
        <f t="shared" si="1714"/>
        <v>AW$16</v>
      </c>
      <c r="AX1375" s="179" t="str">
        <f t="shared" si="1714"/>
        <v>AX$16</v>
      </c>
      <c r="AY1375" s="179" t="str">
        <f t="shared" ref="AY1375:CD1377" si="1715">AY1348</f>
        <v>AY$16</v>
      </c>
      <c r="AZ1375" s="179" t="str">
        <f t="shared" si="1715"/>
        <v>AZ$16</v>
      </c>
      <c r="BA1375" s="179" t="str">
        <f t="shared" si="1715"/>
        <v>BA$16</v>
      </c>
      <c r="BB1375" s="179" t="str">
        <f t="shared" si="1715"/>
        <v>BB$16</v>
      </c>
      <c r="BC1375" s="179" t="str">
        <f t="shared" si="1715"/>
        <v>BC$16</v>
      </c>
      <c r="BD1375" s="179" t="str">
        <f t="shared" si="1715"/>
        <v>BD$16</v>
      </c>
      <c r="BE1375" s="179" t="str">
        <f t="shared" si="1715"/>
        <v>BE$16</v>
      </c>
      <c r="BF1375" s="179" t="str">
        <f t="shared" si="1715"/>
        <v>BF$16</v>
      </c>
      <c r="BG1375" s="179" t="str">
        <f t="shared" si="1715"/>
        <v>BG$16</v>
      </c>
      <c r="BH1375" s="179" t="str">
        <f t="shared" si="1715"/>
        <v>BH$16</v>
      </c>
      <c r="BI1375" s="179" t="str">
        <f t="shared" si="1715"/>
        <v>BI$16</v>
      </c>
      <c r="BJ1375" s="179" t="str">
        <f t="shared" si="1715"/>
        <v>BJ$16</v>
      </c>
      <c r="BK1375" s="179" t="str">
        <f t="shared" si="1715"/>
        <v>BK$16</v>
      </c>
      <c r="BL1375" s="179" t="str">
        <f t="shared" si="1715"/>
        <v>BL$16</v>
      </c>
      <c r="BM1375" s="179" t="str">
        <f t="shared" si="1715"/>
        <v>BM$16</v>
      </c>
      <c r="BN1375" s="179" t="str">
        <f t="shared" si="1715"/>
        <v>BN$16</v>
      </c>
      <c r="BO1375" s="179" t="str">
        <f t="shared" si="1715"/>
        <v>BO$16</v>
      </c>
      <c r="BP1375" s="179" t="str">
        <f t="shared" si="1715"/>
        <v>BP$16</v>
      </c>
      <c r="BQ1375" s="179" t="str">
        <f t="shared" si="1715"/>
        <v>BQ$16</v>
      </c>
      <c r="BR1375" s="179" t="str">
        <f t="shared" si="1715"/>
        <v>BR$16</v>
      </c>
      <c r="BS1375" s="179" t="str">
        <f t="shared" si="1715"/>
        <v>BS$16</v>
      </c>
      <c r="BT1375" s="179" t="str">
        <f t="shared" si="1715"/>
        <v>BT$16</v>
      </c>
      <c r="BU1375" s="179" t="str">
        <f t="shared" si="1715"/>
        <v>BU$16</v>
      </c>
      <c r="BV1375" s="179" t="str">
        <f t="shared" si="1715"/>
        <v>BV$16</v>
      </c>
      <c r="BW1375" s="179" t="str">
        <f t="shared" si="1715"/>
        <v>BW$16</v>
      </c>
      <c r="BX1375" s="179" t="str">
        <f t="shared" si="1715"/>
        <v>BX$16</v>
      </c>
      <c r="BY1375" s="179" t="str">
        <f t="shared" si="1715"/>
        <v>BY$16</v>
      </c>
      <c r="BZ1375" s="179" t="str">
        <f t="shared" si="1715"/>
        <v>BZ$16</v>
      </c>
      <c r="CA1375" s="179" t="str">
        <f t="shared" si="1715"/>
        <v>CA$16</v>
      </c>
      <c r="CB1375" s="179" t="str">
        <f t="shared" si="1715"/>
        <v>CB$16</v>
      </c>
      <c r="CC1375" s="179" t="str">
        <f t="shared" si="1715"/>
        <v>CC$16</v>
      </c>
      <c r="CD1375" s="179" t="str">
        <f t="shared" si="1715"/>
        <v>CD$16</v>
      </c>
      <c r="CE1375" s="179" t="str">
        <f t="shared" ref="CE1375:CL1377" si="1716">CE1348</f>
        <v>CE$16</v>
      </c>
      <c r="CF1375" s="179" t="str">
        <f t="shared" si="1716"/>
        <v>CF$16</v>
      </c>
      <c r="CG1375" s="179" t="str">
        <f t="shared" si="1716"/>
        <v>CG$16</v>
      </c>
      <c r="CH1375" s="179" t="str">
        <f t="shared" si="1716"/>
        <v>CH$16</v>
      </c>
      <c r="CI1375" s="179" t="str">
        <f t="shared" si="1716"/>
        <v>CI$16</v>
      </c>
      <c r="CJ1375" s="179" t="str">
        <f t="shared" si="1716"/>
        <v>CJ$16</v>
      </c>
      <c r="CK1375" s="179" t="str">
        <f t="shared" si="1716"/>
        <v>CK$16</v>
      </c>
      <c r="CL1375" s="179" t="str">
        <f t="shared" si="1716"/>
        <v>CL$16</v>
      </c>
      <c r="CO1375" s="179" t="str">
        <f t="shared" ref="CO1375:DL1377" si="1717">CO1348</f>
        <v>CO$16</v>
      </c>
      <c r="CP1375" s="179" t="str">
        <f t="shared" si="1717"/>
        <v>CP$16</v>
      </c>
      <c r="CQ1375" s="179" t="str">
        <f t="shared" si="1717"/>
        <v>CQ$16</v>
      </c>
      <c r="CR1375" s="179" t="str">
        <f t="shared" si="1717"/>
        <v>CR$16</v>
      </c>
      <c r="CS1375" s="179" t="str">
        <f t="shared" si="1717"/>
        <v>CS$16</v>
      </c>
      <c r="CT1375" s="179" t="str">
        <f t="shared" si="1717"/>
        <v>CT$16</v>
      </c>
      <c r="CU1375" s="179" t="str">
        <f t="shared" si="1717"/>
        <v>CU$16</v>
      </c>
      <c r="CV1375" s="179" t="str">
        <f t="shared" si="1717"/>
        <v>CV$16</v>
      </c>
      <c r="CW1375" s="179" t="str">
        <f t="shared" si="1717"/>
        <v>CW$16</v>
      </c>
      <c r="CX1375" s="179" t="str">
        <f t="shared" si="1717"/>
        <v>CX$16</v>
      </c>
      <c r="CY1375" s="179" t="str">
        <f t="shared" si="1717"/>
        <v>CY$16</v>
      </c>
      <c r="CZ1375" s="179" t="str">
        <f t="shared" si="1717"/>
        <v>CZ$16</v>
      </c>
      <c r="DA1375" s="179" t="str">
        <f t="shared" si="1717"/>
        <v>DA$16</v>
      </c>
      <c r="DB1375" s="179" t="str">
        <f t="shared" si="1717"/>
        <v>DB$16</v>
      </c>
      <c r="DC1375" s="179" t="str">
        <f t="shared" si="1717"/>
        <v>DC$16</v>
      </c>
      <c r="DD1375" s="179" t="str">
        <f t="shared" si="1717"/>
        <v>DD$16</v>
      </c>
      <c r="DE1375" s="179" t="str">
        <f t="shared" si="1717"/>
        <v>DE$16</v>
      </c>
      <c r="DF1375" s="179" t="str">
        <f t="shared" si="1717"/>
        <v>DF$16</v>
      </c>
      <c r="DG1375" s="179" t="str">
        <f t="shared" si="1717"/>
        <v>DG$16</v>
      </c>
      <c r="DH1375" s="179" t="str">
        <f t="shared" si="1717"/>
        <v>DH$16</v>
      </c>
      <c r="DI1375" s="179" t="str">
        <f t="shared" si="1717"/>
        <v>DI$16</v>
      </c>
      <c r="DJ1375" s="179" t="str">
        <f t="shared" si="1717"/>
        <v>DJ$16</v>
      </c>
      <c r="DK1375" s="179" t="str">
        <f t="shared" si="1717"/>
        <v>DK$16</v>
      </c>
      <c r="DL1375" s="179" t="str">
        <f t="shared" si="1717"/>
        <v>DL$16</v>
      </c>
    </row>
    <row r="1376" spans="2:116" x14ac:dyDescent="0.4">
      <c r="B1376" t="s">
        <v>332</v>
      </c>
      <c r="D1376" t="s">
        <v>766</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8" si="1718">S1349</f>
        <v>S$17</v>
      </c>
      <c r="T1376" s="179" t="str">
        <f t="shared" si="1718"/>
        <v>T$17</v>
      </c>
      <c r="U1376" s="179" t="str">
        <f t="shared" si="1718"/>
        <v>U$17</v>
      </c>
      <c r="V1376" s="179" t="str">
        <f t="shared" si="1718"/>
        <v>V$17</v>
      </c>
      <c r="W1376" s="179" t="str">
        <f t="shared" si="1718"/>
        <v>W$17</v>
      </c>
      <c r="X1376" s="179" t="str">
        <f t="shared" si="1718"/>
        <v>X$17</v>
      </c>
      <c r="Y1376" s="179" t="str">
        <f t="shared" si="1718"/>
        <v>Y$17</v>
      </c>
      <c r="Z1376" s="179" t="str">
        <f t="shared" si="1718"/>
        <v>Z$17</v>
      </c>
      <c r="AA1376" s="179" t="str">
        <f t="shared" si="1718"/>
        <v>AA$17</v>
      </c>
      <c r="AB1376" s="179" t="str">
        <f t="shared" si="1718"/>
        <v>AB$17</v>
      </c>
      <c r="AC1376" s="179" t="str">
        <f t="shared" si="1718"/>
        <v>AC$17</v>
      </c>
      <c r="AD1376" s="179" t="str">
        <f t="shared" si="1718"/>
        <v>AD$17</v>
      </c>
      <c r="AE1376" s="179" t="str">
        <f t="shared" si="1718"/>
        <v>AE$17</v>
      </c>
      <c r="AF1376" s="179" t="str">
        <f t="shared" si="1718"/>
        <v>AF$17</v>
      </c>
      <c r="AG1376" s="179" t="str">
        <f t="shared" si="1718"/>
        <v>AG$17</v>
      </c>
      <c r="AH1376" s="179" t="str">
        <f t="shared" si="1718"/>
        <v>AH$17</v>
      </c>
      <c r="AI1376" s="179" t="str">
        <f t="shared" si="1718"/>
        <v>AI$17</v>
      </c>
      <c r="AJ1376" s="179" t="str">
        <f t="shared" si="1718"/>
        <v>AJ$17</v>
      </c>
      <c r="AK1376" s="179" t="str">
        <f t="shared" si="1718"/>
        <v>AK$17</v>
      </c>
      <c r="AL1376" s="179" t="str">
        <f t="shared" si="1718"/>
        <v>AL$17</v>
      </c>
      <c r="AM1376" s="179" t="str">
        <f t="shared" si="1718"/>
        <v>AM$17</v>
      </c>
      <c r="AN1376" s="179" t="str">
        <f t="shared" si="1718"/>
        <v>AN$17</v>
      </c>
      <c r="AO1376" s="179" t="str">
        <f t="shared" si="1718"/>
        <v>AO$17</v>
      </c>
      <c r="AP1376" s="179" t="str">
        <f t="shared" si="1718"/>
        <v>AP$17</v>
      </c>
      <c r="AQ1376" s="179" t="str">
        <f t="shared" si="1718"/>
        <v>AQ$17</v>
      </c>
      <c r="AR1376" s="179" t="str">
        <f t="shared" si="1718"/>
        <v>AR$17</v>
      </c>
      <c r="AS1376" s="179" t="str">
        <f t="shared" si="1718"/>
        <v>AS$17</v>
      </c>
      <c r="AT1376" s="179" t="str">
        <f t="shared" si="1718"/>
        <v>AT$17</v>
      </c>
      <c r="AU1376" s="179" t="str">
        <f t="shared" si="1718"/>
        <v>AU$17</v>
      </c>
      <c r="AV1376" s="179" t="str">
        <f t="shared" si="1718"/>
        <v>AV$17</v>
      </c>
      <c r="AW1376" s="179" t="str">
        <f t="shared" si="1718"/>
        <v>AW$17</v>
      </c>
      <c r="AX1376" s="179" t="str">
        <f t="shared" si="1718"/>
        <v>AX$17</v>
      </c>
      <c r="AY1376" s="179" t="str">
        <f t="shared" ref="AY1376:CD1378" si="1719">AY1349</f>
        <v>AY$17</v>
      </c>
      <c r="AZ1376" s="179" t="str">
        <f t="shared" si="1719"/>
        <v>AZ$17</v>
      </c>
      <c r="BA1376" s="179" t="str">
        <f t="shared" si="1719"/>
        <v>BA$17</v>
      </c>
      <c r="BB1376" s="179" t="str">
        <f t="shared" si="1719"/>
        <v>BB$17</v>
      </c>
      <c r="BC1376" s="179" t="str">
        <f t="shared" si="1719"/>
        <v>BC$17</v>
      </c>
      <c r="BD1376" s="179" t="str">
        <f t="shared" si="1719"/>
        <v>BD$17</v>
      </c>
      <c r="BE1376" s="179" t="str">
        <f t="shared" si="1719"/>
        <v>BE$17</v>
      </c>
      <c r="BF1376" s="179" t="str">
        <f t="shared" si="1719"/>
        <v>BF$17</v>
      </c>
      <c r="BG1376" s="179" t="str">
        <f t="shared" si="1719"/>
        <v>BG$17</v>
      </c>
      <c r="BH1376" s="179" t="str">
        <f t="shared" si="1719"/>
        <v>BH$17</v>
      </c>
      <c r="BI1376" s="179" t="str">
        <f t="shared" si="1719"/>
        <v>BI$17</v>
      </c>
      <c r="BJ1376" s="179" t="str">
        <f t="shared" si="1719"/>
        <v>BJ$17</v>
      </c>
      <c r="BK1376" s="179" t="str">
        <f t="shared" si="1719"/>
        <v>BK$17</v>
      </c>
      <c r="BL1376" s="179" t="str">
        <f t="shared" si="1719"/>
        <v>BL$17</v>
      </c>
      <c r="BM1376" s="179" t="str">
        <f t="shared" si="1719"/>
        <v>BM$17</v>
      </c>
      <c r="BN1376" s="179" t="str">
        <f t="shared" si="1719"/>
        <v>BN$17</v>
      </c>
      <c r="BO1376" s="179" t="str">
        <f t="shared" si="1719"/>
        <v>BO$17</v>
      </c>
      <c r="BP1376" s="179" t="str">
        <f t="shared" si="1719"/>
        <v>BP$17</v>
      </c>
      <c r="BQ1376" s="179" t="str">
        <f t="shared" si="1719"/>
        <v>BQ$17</v>
      </c>
      <c r="BR1376" s="179" t="str">
        <f t="shared" si="1719"/>
        <v>BR$17</v>
      </c>
      <c r="BS1376" s="179" t="str">
        <f t="shared" si="1719"/>
        <v>BS$17</v>
      </c>
      <c r="BT1376" s="179" t="str">
        <f t="shared" si="1719"/>
        <v>BT$17</v>
      </c>
      <c r="BU1376" s="179" t="str">
        <f t="shared" si="1719"/>
        <v>BU$17</v>
      </c>
      <c r="BV1376" s="179" t="str">
        <f t="shared" si="1719"/>
        <v>BV$17</v>
      </c>
      <c r="BW1376" s="179" t="str">
        <f t="shared" si="1719"/>
        <v>BW$17</v>
      </c>
      <c r="BX1376" s="179" t="str">
        <f t="shared" si="1719"/>
        <v>BX$17</v>
      </c>
      <c r="BY1376" s="179" t="str">
        <f t="shared" si="1719"/>
        <v>BY$17</v>
      </c>
      <c r="BZ1376" s="179" t="str">
        <f t="shared" si="1719"/>
        <v>BZ$17</v>
      </c>
      <c r="CA1376" s="179" t="str">
        <f t="shared" si="1719"/>
        <v>CA$17</v>
      </c>
      <c r="CB1376" s="179" t="str">
        <f t="shared" si="1719"/>
        <v>CB$17</v>
      </c>
      <c r="CC1376" s="179" t="str">
        <f t="shared" si="1719"/>
        <v>CC$17</v>
      </c>
      <c r="CD1376" s="179" t="str">
        <f t="shared" si="1719"/>
        <v>CD$17</v>
      </c>
      <c r="CE1376" s="179" t="str">
        <f t="shared" ref="CE1376:CL1378" si="1720">CE1349</f>
        <v>CE$17</v>
      </c>
      <c r="CF1376" s="179" t="str">
        <f t="shared" si="1720"/>
        <v>CF$17</v>
      </c>
      <c r="CG1376" s="179" t="str">
        <f t="shared" si="1720"/>
        <v>CG$17</v>
      </c>
      <c r="CH1376" s="179" t="str">
        <f t="shared" si="1720"/>
        <v>CH$17</v>
      </c>
      <c r="CI1376" s="179" t="str">
        <f t="shared" si="1720"/>
        <v>CI$17</v>
      </c>
      <c r="CJ1376" s="179" t="str">
        <f t="shared" si="1720"/>
        <v>CJ$17</v>
      </c>
      <c r="CK1376" s="179" t="str">
        <f t="shared" si="1720"/>
        <v>CK$17</v>
      </c>
      <c r="CL1376" s="179" t="str">
        <f t="shared" si="1720"/>
        <v>CL$17</v>
      </c>
      <c r="CN1376" s="60"/>
      <c r="CO1376" s="179" t="str">
        <f t="shared" ref="CO1376:DL1378" si="1721">CO1349</f>
        <v>CO$17</v>
      </c>
      <c r="CP1376" s="179" t="str">
        <f t="shared" si="1721"/>
        <v>CP$17</v>
      </c>
      <c r="CQ1376" s="179" t="str">
        <f t="shared" si="1721"/>
        <v>CQ$17</v>
      </c>
      <c r="CR1376" s="179" t="str">
        <f t="shared" si="1721"/>
        <v>CR$17</v>
      </c>
      <c r="CS1376" s="179" t="str">
        <f t="shared" si="1721"/>
        <v>CS$17</v>
      </c>
      <c r="CT1376" s="179" t="str">
        <f t="shared" si="1721"/>
        <v>CT$17</v>
      </c>
      <c r="CU1376" s="179" t="str">
        <f t="shared" si="1721"/>
        <v>CU$17</v>
      </c>
      <c r="CV1376" s="179" t="str">
        <f t="shared" si="1721"/>
        <v>CV$17</v>
      </c>
      <c r="CW1376" s="179" t="str">
        <f t="shared" si="1721"/>
        <v>CW$17</v>
      </c>
      <c r="CX1376" s="179" t="str">
        <f t="shared" si="1721"/>
        <v>CX$17</v>
      </c>
      <c r="CY1376" s="179" t="str">
        <f t="shared" si="1721"/>
        <v>CY$17</v>
      </c>
      <c r="CZ1376" s="179" t="str">
        <f t="shared" si="1721"/>
        <v>CZ$17</v>
      </c>
      <c r="DA1376" s="179" t="str">
        <f t="shared" si="1721"/>
        <v>DA$17</v>
      </c>
      <c r="DB1376" s="179" t="str">
        <f t="shared" si="1721"/>
        <v>DB$17</v>
      </c>
      <c r="DC1376" s="179" t="str">
        <f t="shared" si="1721"/>
        <v>DC$17</v>
      </c>
      <c r="DD1376" s="179" t="str">
        <f t="shared" si="1721"/>
        <v>DD$17</v>
      </c>
      <c r="DE1376" s="179" t="str">
        <f t="shared" si="1721"/>
        <v>DE$17</v>
      </c>
      <c r="DF1376" s="179" t="str">
        <f t="shared" si="1721"/>
        <v>DF$17</v>
      </c>
      <c r="DG1376" s="179" t="str">
        <f t="shared" si="1721"/>
        <v>DG$17</v>
      </c>
      <c r="DH1376" s="179" t="str">
        <f t="shared" si="1721"/>
        <v>DH$17</v>
      </c>
      <c r="DI1376" s="179" t="str">
        <f t="shared" si="1721"/>
        <v>DI$17</v>
      </c>
      <c r="DJ1376" s="179" t="str">
        <f t="shared" si="1721"/>
        <v>DJ$17</v>
      </c>
      <c r="DK1376" s="179" t="str">
        <f t="shared" si="1721"/>
        <v>DK$17</v>
      </c>
      <c r="DL1376" s="179" t="str">
        <f t="shared" si="1721"/>
        <v>DL$17</v>
      </c>
    </row>
    <row r="1377" spans="1:116" x14ac:dyDescent="0.4">
      <c r="B1377" t="s">
        <v>332</v>
      </c>
      <c r="D1377" t="s">
        <v>766</v>
      </c>
      <c r="E1377" s="8" t="str">
        <f t="shared" ref="E1377:E1382" si="1722">ROW()&amp;" "&amp;D1377</f>
        <v>1377 FAINT-S</v>
      </c>
      <c r="G1377" s="136" t="str">
        <f>G1354</f>
        <v>Volume driven secondary intangible assets:</v>
      </c>
      <c r="H1377" s="12"/>
      <c r="I1377" s="60"/>
      <c r="J1377" s="60"/>
      <c r="K1377" s="15"/>
      <c r="L1377" s="15"/>
      <c r="M1377" s="15"/>
      <c r="N1377" s="15"/>
      <c r="O1377" s="15"/>
      <c r="P1377" s="15"/>
      <c r="R1377" s="15"/>
      <c r="S1377" s="179">
        <f t="shared" ref="S1377:AX1379" si="1723">S1350</f>
        <v>0</v>
      </c>
      <c r="T1377" s="179">
        <f t="shared" si="1723"/>
        <v>0</v>
      </c>
      <c r="U1377" s="179">
        <f t="shared" si="1723"/>
        <v>0</v>
      </c>
      <c r="V1377" s="179">
        <f t="shared" si="1723"/>
        <v>0</v>
      </c>
      <c r="W1377" s="179">
        <f t="shared" si="1723"/>
        <v>0</v>
      </c>
      <c r="X1377" s="179">
        <f t="shared" si="1723"/>
        <v>0</v>
      </c>
      <c r="Y1377" s="179">
        <f t="shared" si="1723"/>
        <v>0</v>
      </c>
      <c r="Z1377" s="179">
        <f t="shared" si="1723"/>
        <v>0</v>
      </c>
      <c r="AA1377" s="179">
        <f t="shared" si="1723"/>
        <v>0</v>
      </c>
      <c r="AB1377" s="179">
        <f t="shared" si="1723"/>
        <v>0</v>
      </c>
      <c r="AC1377" s="179">
        <f t="shared" si="1723"/>
        <v>0</v>
      </c>
      <c r="AD1377" s="179">
        <f t="shared" si="1723"/>
        <v>0</v>
      </c>
      <c r="AE1377" s="179">
        <f t="shared" si="1723"/>
        <v>0</v>
      </c>
      <c r="AF1377" s="179">
        <f t="shared" si="1723"/>
        <v>0</v>
      </c>
      <c r="AG1377" s="179">
        <f t="shared" si="1723"/>
        <v>0</v>
      </c>
      <c r="AH1377" s="179">
        <f t="shared" si="1723"/>
        <v>0</v>
      </c>
      <c r="AI1377" s="179">
        <f t="shared" si="1723"/>
        <v>0</v>
      </c>
      <c r="AJ1377" s="179">
        <f t="shared" si="1723"/>
        <v>0</v>
      </c>
      <c r="AK1377" s="179">
        <f t="shared" si="1723"/>
        <v>0</v>
      </c>
      <c r="AL1377" s="179">
        <f t="shared" si="1723"/>
        <v>0</v>
      </c>
      <c r="AM1377" s="179">
        <f t="shared" si="1723"/>
        <v>0</v>
      </c>
      <c r="AN1377" s="179">
        <f t="shared" si="1723"/>
        <v>0</v>
      </c>
      <c r="AO1377" s="179">
        <f t="shared" si="1723"/>
        <v>0</v>
      </c>
      <c r="AP1377" s="179">
        <f t="shared" si="1723"/>
        <v>0</v>
      </c>
      <c r="AQ1377" s="179">
        <f t="shared" si="1723"/>
        <v>0</v>
      </c>
      <c r="AR1377" s="179">
        <f t="shared" si="1723"/>
        <v>0</v>
      </c>
      <c r="AS1377" s="179">
        <f t="shared" si="1723"/>
        <v>0</v>
      </c>
      <c r="AT1377" s="179">
        <f t="shared" si="1723"/>
        <v>0</v>
      </c>
      <c r="AU1377" s="179">
        <f t="shared" si="1723"/>
        <v>0</v>
      </c>
      <c r="AV1377" s="179">
        <f t="shared" si="1723"/>
        <v>0</v>
      </c>
      <c r="AW1377" s="179">
        <f t="shared" si="1723"/>
        <v>0</v>
      </c>
      <c r="AX1377" s="179">
        <f t="shared" si="1723"/>
        <v>0</v>
      </c>
      <c r="AY1377" s="179">
        <f t="shared" ref="AY1377:CD1379" si="1724">AY1350</f>
        <v>0</v>
      </c>
      <c r="AZ1377" s="179">
        <f t="shared" si="1724"/>
        <v>0</v>
      </c>
      <c r="BA1377" s="179">
        <f t="shared" si="1724"/>
        <v>0</v>
      </c>
      <c r="BB1377" s="179">
        <f t="shared" si="1724"/>
        <v>0</v>
      </c>
      <c r="BC1377" s="179">
        <f t="shared" si="1724"/>
        <v>0</v>
      </c>
      <c r="BD1377" s="179">
        <f t="shared" si="1724"/>
        <v>0</v>
      </c>
      <c r="BE1377" s="179">
        <f t="shared" si="1724"/>
        <v>0</v>
      </c>
      <c r="BF1377" s="179">
        <f t="shared" si="1724"/>
        <v>0</v>
      </c>
      <c r="BG1377" s="179">
        <f t="shared" si="1724"/>
        <v>0</v>
      </c>
      <c r="BH1377" s="179">
        <f t="shared" si="1724"/>
        <v>0</v>
      </c>
      <c r="BI1377" s="179">
        <f t="shared" si="1724"/>
        <v>0</v>
      </c>
      <c r="BJ1377" s="179">
        <f t="shared" si="1724"/>
        <v>0</v>
      </c>
      <c r="BK1377" s="179">
        <f t="shared" si="1724"/>
        <v>0</v>
      </c>
      <c r="BL1377" s="179">
        <f t="shared" si="1724"/>
        <v>0</v>
      </c>
      <c r="BM1377" s="179">
        <f t="shared" si="1724"/>
        <v>0</v>
      </c>
      <c r="BN1377" s="179">
        <f t="shared" si="1724"/>
        <v>0</v>
      </c>
      <c r="BO1377" s="179">
        <f t="shared" si="1724"/>
        <v>0</v>
      </c>
      <c r="BP1377" s="179">
        <f t="shared" si="1724"/>
        <v>0</v>
      </c>
      <c r="BQ1377" s="179">
        <f t="shared" si="1724"/>
        <v>0</v>
      </c>
      <c r="BR1377" s="179">
        <f t="shared" si="1724"/>
        <v>0</v>
      </c>
      <c r="BS1377" s="179">
        <f t="shared" si="1724"/>
        <v>0</v>
      </c>
      <c r="BT1377" s="179">
        <f t="shared" si="1724"/>
        <v>0</v>
      </c>
      <c r="BU1377" s="179">
        <f t="shared" si="1724"/>
        <v>0</v>
      </c>
      <c r="BV1377" s="179">
        <f t="shared" si="1724"/>
        <v>0</v>
      </c>
      <c r="BW1377" s="179">
        <f t="shared" si="1724"/>
        <v>0</v>
      </c>
      <c r="BX1377" s="179">
        <f t="shared" si="1724"/>
        <v>0</v>
      </c>
      <c r="BY1377" s="179">
        <f t="shared" si="1724"/>
        <v>0</v>
      </c>
      <c r="BZ1377" s="179">
        <f t="shared" si="1724"/>
        <v>0</v>
      </c>
      <c r="CA1377" s="179">
        <f t="shared" si="1724"/>
        <v>0</v>
      </c>
      <c r="CB1377" s="179">
        <f t="shared" si="1724"/>
        <v>0</v>
      </c>
      <c r="CC1377" s="179">
        <f t="shared" si="1724"/>
        <v>0</v>
      </c>
      <c r="CD1377" s="179">
        <f t="shared" si="1724"/>
        <v>0</v>
      </c>
      <c r="CE1377" s="179">
        <f t="shared" ref="CE1377:CL1379" si="1725">CE1350</f>
        <v>0</v>
      </c>
      <c r="CF1377" s="179">
        <f t="shared" si="1725"/>
        <v>0</v>
      </c>
      <c r="CG1377" s="179">
        <f t="shared" si="1725"/>
        <v>0</v>
      </c>
      <c r="CH1377" s="179">
        <f t="shared" si="1725"/>
        <v>0</v>
      </c>
      <c r="CI1377" s="179">
        <f t="shared" si="1725"/>
        <v>0</v>
      </c>
      <c r="CJ1377" s="179">
        <f t="shared" si="1725"/>
        <v>0</v>
      </c>
      <c r="CK1377" s="179">
        <f t="shared" si="1725"/>
        <v>0</v>
      </c>
      <c r="CL1377" s="179">
        <f t="shared" si="1725"/>
        <v>0</v>
      </c>
      <c r="CN1377" s="60"/>
      <c r="CO1377" s="179">
        <f t="shared" ref="CO1377:DL1379" si="1726">CO1350</f>
        <v>0</v>
      </c>
      <c r="CP1377" s="179">
        <f t="shared" si="1726"/>
        <v>0</v>
      </c>
      <c r="CQ1377" s="179">
        <f t="shared" si="1726"/>
        <v>0</v>
      </c>
      <c r="CR1377" s="179">
        <f t="shared" si="1726"/>
        <v>0</v>
      </c>
      <c r="CS1377" s="179">
        <f t="shared" si="1726"/>
        <v>0</v>
      </c>
      <c r="CT1377" s="179">
        <f t="shared" si="1726"/>
        <v>0</v>
      </c>
      <c r="CU1377" s="179">
        <f t="shared" si="1726"/>
        <v>0</v>
      </c>
      <c r="CV1377" s="179">
        <f t="shared" si="1726"/>
        <v>0</v>
      </c>
      <c r="CW1377" s="179">
        <f t="shared" si="1726"/>
        <v>0</v>
      </c>
      <c r="CX1377" s="179">
        <f t="shared" si="1726"/>
        <v>0</v>
      </c>
      <c r="CY1377" s="179">
        <f t="shared" si="1726"/>
        <v>0</v>
      </c>
      <c r="CZ1377" s="179">
        <f t="shared" si="1726"/>
        <v>0</v>
      </c>
      <c r="DA1377" s="179">
        <f t="shared" si="1726"/>
        <v>0</v>
      </c>
      <c r="DB1377" s="179">
        <f t="shared" si="1726"/>
        <v>0</v>
      </c>
      <c r="DC1377" s="179">
        <f t="shared" si="1726"/>
        <v>0</v>
      </c>
      <c r="DD1377" s="179">
        <f t="shared" si="1726"/>
        <v>0</v>
      </c>
      <c r="DE1377" s="179">
        <f t="shared" si="1726"/>
        <v>0</v>
      </c>
      <c r="DF1377" s="179">
        <f t="shared" si="1726"/>
        <v>0</v>
      </c>
      <c r="DG1377" s="179">
        <f t="shared" si="1726"/>
        <v>0</v>
      </c>
      <c r="DH1377" s="179">
        <f t="shared" si="1726"/>
        <v>0</v>
      </c>
      <c r="DI1377" s="179">
        <f t="shared" si="1726"/>
        <v>0</v>
      </c>
      <c r="DJ1377" s="179">
        <f t="shared" si="1726"/>
        <v>0</v>
      </c>
      <c r="DK1377" s="179">
        <f t="shared" si="1726"/>
        <v>0</v>
      </c>
      <c r="DL1377" s="179">
        <f t="shared" si="1726"/>
        <v>0</v>
      </c>
    </row>
    <row r="1378" spans="1:116" x14ac:dyDescent="0.4">
      <c r="B1378" t="s">
        <v>332</v>
      </c>
      <c r="D1378" t="s">
        <v>766</v>
      </c>
      <c r="E1378" s="8" t="str">
        <f t="shared" ref="E1378:E1380" si="1727">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766</v>
      </c>
      <c r="E1379" s="8" t="str">
        <f t="shared" si="1722"/>
        <v>1379 FAINT-S</v>
      </c>
      <c r="G1379" s="191" t="str">
        <f>G1352</f>
        <v>Secondary revenue driver</v>
      </c>
      <c r="H1379" s="90"/>
      <c r="I1379" s="213"/>
      <c r="J1379" s="213"/>
      <c r="K1379" s="214"/>
      <c r="L1379" s="214"/>
      <c r="M1379" s="214"/>
      <c r="N1379" s="214"/>
      <c r="O1379" s="214"/>
      <c r="P1379" s="214"/>
      <c r="R1379" s="214"/>
      <c r="S1379" s="4" t="str">
        <f t="shared" ref="S1379:AX1381" si="1728">ADDRESS(ROW(S1371),COLUMN(S1371),2)</f>
        <v>S$1371</v>
      </c>
      <c r="T1379" s="4" t="str">
        <f t="shared" si="1728"/>
        <v>T$1371</v>
      </c>
      <c r="U1379" s="4" t="str">
        <f t="shared" si="1728"/>
        <v>U$1371</v>
      </c>
      <c r="V1379" s="4" t="str">
        <f t="shared" si="1728"/>
        <v>V$1371</v>
      </c>
      <c r="W1379" s="4" t="str">
        <f t="shared" si="1728"/>
        <v>W$1371</v>
      </c>
      <c r="X1379" s="4" t="str">
        <f t="shared" si="1728"/>
        <v>X$1371</v>
      </c>
      <c r="Y1379" s="4" t="str">
        <f t="shared" si="1728"/>
        <v>Y$1371</v>
      </c>
      <c r="Z1379" s="4" t="str">
        <f t="shared" si="1728"/>
        <v>Z$1371</v>
      </c>
      <c r="AA1379" s="4" t="str">
        <f t="shared" si="1728"/>
        <v>AA$1371</v>
      </c>
      <c r="AB1379" s="4" t="str">
        <f t="shared" si="1728"/>
        <v>AB$1371</v>
      </c>
      <c r="AC1379" s="4" t="str">
        <f t="shared" si="1728"/>
        <v>AC$1371</v>
      </c>
      <c r="AD1379" s="4" t="str">
        <f t="shared" si="1728"/>
        <v>AD$1371</v>
      </c>
      <c r="AE1379" s="4" t="str">
        <f t="shared" si="1728"/>
        <v>AE$1371</v>
      </c>
      <c r="AF1379" s="4" t="str">
        <f t="shared" si="1728"/>
        <v>AF$1371</v>
      </c>
      <c r="AG1379" s="4" t="str">
        <f t="shared" si="1728"/>
        <v>AG$1371</v>
      </c>
      <c r="AH1379" s="4" t="str">
        <f t="shared" si="1728"/>
        <v>AH$1371</v>
      </c>
      <c r="AI1379" s="4" t="str">
        <f t="shared" si="1728"/>
        <v>AI$1371</v>
      </c>
      <c r="AJ1379" s="4" t="str">
        <f t="shared" si="1728"/>
        <v>AJ$1371</v>
      </c>
      <c r="AK1379" s="4" t="str">
        <f t="shared" si="1728"/>
        <v>AK$1371</v>
      </c>
      <c r="AL1379" s="4" t="str">
        <f t="shared" si="1728"/>
        <v>AL$1371</v>
      </c>
      <c r="AM1379" s="4" t="str">
        <f t="shared" si="1728"/>
        <v>AM$1371</v>
      </c>
      <c r="AN1379" s="4" t="str">
        <f t="shared" si="1728"/>
        <v>AN$1371</v>
      </c>
      <c r="AO1379" s="4" t="str">
        <f t="shared" si="1728"/>
        <v>AO$1371</v>
      </c>
      <c r="AP1379" s="4" t="str">
        <f t="shared" si="1728"/>
        <v>AP$1371</v>
      </c>
      <c r="AQ1379" s="4" t="str">
        <f t="shared" si="1728"/>
        <v>AQ$1371</v>
      </c>
      <c r="AR1379" s="4" t="str">
        <f t="shared" si="1728"/>
        <v>AR$1371</v>
      </c>
      <c r="AS1379" s="4" t="str">
        <f t="shared" si="1728"/>
        <v>AS$1371</v>
      </c>
      <c r="AT1379" s="4" t="str">
        <f t="shared" si="1728"/>
        <v>AT$1371</v>
      </c>
      <c r="AU1379" s="4" t="str">
        <f t="shared" si="1728"/>
        <v>AU$1371</v>
      </c>
      <c r="AV1379" s="4" t="str">
        <f t="shared" si="1728"/>
        <v>AV$1371</v>
      </c>
      <c r="AW1379" s="4" t="str">
        <f t="shared" si="1728"/>
        <v>AW$1371</v>
      </c>
      <c r="AX1379" s="4" t="str">
        <f t="shared" si="1728"/>
        <v>AX$1371</v>
      </c>
      <c r="AY1379" s="4" t="str">
        <f t="shared" ref="AY1379:CD1381" si="1729">ADDRESS(ROW(AY1371),COLUMN(AY1371),2)</f>
        <v>AY$1371</v>
      </c>
      <c r="AZ1379" s="4" t="str">
        <f t="shared" si="1729"/>
        <v>AZ$1371</v>
      </c>
      <c r="BA1379" s="4" t="str">
        <f t="shared" si="1729"/>
        <v>BA$1371</v>
      </c>
      <c r="BB1379" s="4" t="str">
        <f t="shared" si="1729"/>
        <v>BB$1371</v>
      </c>
      <c r="BC1379" s="4" t="str">
        <f t="shared" si="1729"/>
        <v>BC$1371</v>
      </c>
      <c r="BD1379" s="4" t="str">
        <f t="shared" si="1729"/>
        <v>BD$1371</v>
      </c>
      <c r="BE1379" s="4" t="str">
        <f t="shared" si="1729"/>
        <v>BE$1371</v>
      </c>
      <c r="BF1379" s="4" t="str">
        <f t="shared" si="1729"/>
        <v>BF$1371</v>
      </c>
      <c r="BG1379" s="4" t="str">
        <f t="shared" si="1729"/>
        <v>BG$1371</v>
      </c>
      <c r="BH1379" s="4" t="str">
        <f t="shared" si="1729"/>
        <v>BH$1371</v>
      </c>
      <c r="BI1379" s="4" t="str">
        <f t="shared" si="1729"/>
        <v>BI$1371</v>
      </c>
      <c r="BJ1379" s="4" t="str">
        <f t="shared" si="1729"/>
        <v>BJ$1371</v>
      </c>
      <c r="BK1379" s="4" t="str">
        <f t="shared" si="1729"/>
        <v>BK$1371</v>
      </c>
      <c r="BL1379" s="4" t="str">
        <f t="shared" si="1729"/>
        <v>BL$1371</v>
      </c>
      <c r="BM1379" s="4" t="str">
        <f t="shared" si="1729"/>
        <v>BM$1371</v>
      </c>
      <c r="BN1379" s="4" t="str">
        <f t="shared" si="1729"/>
        <v>BN$1371</v>
      </c>
      <c r="BO1379" s="4" t="str">
        <f t="shared" si="1729"/>
        <v>BO$1371</v>
      </c>
      <c r="BP1379" s="4" t="str">
        <f t="shared" si="1729"/>
        <v>BP$1371</v>
      </c>
      <c r="BQ1379" s="4" t="str">
        <f t="shared" si="1729"/>
        <v>BQ$1371</v>
      </c>
      <c r="BR1379" s="4" t="str">
        <f t="shared" si="1729"/>
        <v>BR$1371</v>
      </c>
      <c r="BS1379" s="4" t="str">
        <f t="shared" si="1729"/>
        <v>BS$1371</v>
      </c>
      <c r="BT1379" s="4" t="str">
        <f t="shared" si="1729"/>
        <v>BT$1371</v>
      </c>
      <c r="BU1379" s="4" t="str">
        <f t="shared" si="1729"/>
        <v>BU$1371</v>
      </c>
      <c r="BV1379" s="4" t="str">
        <f t="shared" si="1729"/>
        <v>BV$1371</v>
      </c>
      <c r="BW1379" s="4" t="str">
        <f t="shared" si="1729"/>
        <v>BW$1371</v>
      </c>
      <c r="BX1379" s="4" t="str">
        <f t="shared" si="1729"/>
        <v>BX$1371</v>
      </c>
      <c r="BY1379" s="4" t="str">
        <f t="shared" si="1729"/>
        <v>BY$1371</v>
      </c>
      <c r="BZ1379" s="4" t="str">
        <f t="shared" si="1729"/>
        <v>BZ$1371</v>
      </c>
      <c r="CA1379" s="4" t="str">
        <f t="shared" si="1729"/>
        <v>CA$1371</v>
      </c>
      <c r="CB1379" s="4" t="str">
        <f t="shared" si="1729"/>
        <v>CB$1371</v>
      </c>
      <c r="CC1379" s="4" t="str">
        <f t="shared" si="1729"/>
        <v>CC$1371</v>
      </c>
      <c r="CD1379" s="4" t="str">
        <f t="shared" si="1729"/>
        <v>CD$1371</v>
      </c>
      <c r="CE1379" s="4" t="str">
        <f t="shared" ref="CE1379:CL1381" si="1730">ADDRESS(ROW(CE1371),COLUMN(CE1371),2)</f>
        <v>CE$1371</v>
      </c>
      <c r="CF1379" s="4" t="str">
        <f t="shared" si="1730"/>
        <v>CF$1371</v>
      </c>
      <c r="CG1379" s="4" t="str">
        <f t="shared" si="1730"/>
        <v>CG$1371</v>
      </c>
      <c r="CH1379" s="4" t="str">
        <f t="shared" si="1730"/>
        <v>CH$1371</v>
      </c>
      <c r="CI1379" s="4" t="str">
        <f t="shared" si="1730"/>
        <v>CI$1371</v>
      </c>
      <c r="CJ1379" s="4" t="str">
        <f t="shared" si="1730"/>
        <v>CJ$1371</v>
      </c>
      <c r="CK1379" s="4" t="str">
        <f t="shared" si="1730"/>
        <v>CK$1371</v>
      </c>
      <c r="CL1379" s="4" t="str">
        <f t="shared" si="1730"/>
        <v>CL$1371</v>
      </c>
      <c r="CN1379" s="213"/>
      <c r="CO1379" s="4" t="str">
        <f t="shared" ref="CO1379:DL1381" si="1731">ADDRESS(ROW(CO1371),COLUMN(CO1371),2)</f>
        <v>CO$1371</v>
      </c>
      <c r="CP1379" s="4" t="str">
        <f t="shared" si="1731"/>
        <v>CP$1371</v>
      </c>
      <c r="CQ1379" s="4" t="str">
        <f t="shared" si="1731"/>
        <v>CQ$1371</v>
      </c>
      <c r="CR1379" s="4" t="str">
        <f t="shared" si="1731"/>
        <v>CR$1371</v>
      </c>
      <c r="CS1379" s="4" t="str">
        <f t="shared" si="1731"/>
        <v>CS$1371</v>
      </c>
      <c r="CT1379" s="4" t="str">
        <f t="shared" si="1731"/>
        <v>CT$1371</v>
      </c>
      <c r="CU1379" s="4" t="str">
        <f t="shared" si="1731"/>
        <v>CU$1371</v>
      </c>
      <c r="CV1379" s="4" t="str">
        <f t="shared" si="1731"/>
        <v>CV$1371</v>
      </c>
      <c r="CW1379" s="4" t="str">
        <f t="shared" si="1731"/>
        <v>CW$1371</v>
      </c>
      <c r="CX1379" s="4" t="str">
        <f t="shared" si="1731"/>
        <v>CX$1371</v>
      </c>
      <c r="CY1379" s="4" t="str">
        <f t="shared" si="1731"/>
        <v>CY$1371</v>
      </c>
      <c r="CZ1379" s="4" t="str">
        <f t="shared" si="1731"/>
        <v>CZ$1371</v>
      </c>
      <c r="DA1379" s="4" t="str">
        <f t="shared" si="1731"/>
        <v>DA$1371</v>
      </c>
      <c r="DB1379" s="4" t="str">
        <f t="shared" si="1731"/>
        <v>DB$1371</v>
      </c>
      <c r="DC1379" s="4" t="str">
        <f t="shared" si="1731"/>
        <v>DC$1371</v>
      </c>
      <c r="DD1379" s="4" t="str">
        <f t="shared" si="1731"/>
        <v>DD$1371</v>
      </c>
      <c r="DE1379" s="4" t="str">
        <f t="shared" si="1731"/>
        <v>DE$1371</v>
      </c>
      <c r="DF1379" s="4" t="str">
        <f t="shared" si="1731"/>
        <v>DF$1371</v>
      </c>
      <c r="DG1379" s="4" t="str">
        <f t="shared" si="1731"/>
        <v>DG$1371</v>
      </c>
      <c r="DH1379" s="4" t="str">
        <f t="shared" si="1731"/>
        <v>DH$1371</v>
      </c>
      <c r="DI1379" s="4" t="str">
        <f t="shared" si="1731"/>
        <v>DI$1371</v>
      </c>
      <c r="DJ1379" s="4" t="str">
        <f t="shared" si="1731"/>
        <v>DJ$1371</v>
      </c>
      <c r="DK1379" s="4" t="str">
        <f t="shared" si="1731"/>
        <v>DK$1371</v>
      </c>
      <c r="DL1379" s="4" t="str">
        <f t="shared" si="1731"/>
        <v>DL$1371</v>
      </c>
    </row>
    <row r="1380" spans="1:116" x14ac:dyDescent="0.4">
      <c r="B1380" t="s">
        <v>332</v>
      </c>
      <c r="D1380" t="s">
        <v>766</v>
      </c>
      <c r="E1380" s="8" t="str">
        <f t="shared" si="1722"/>
        <v>1380 FAINT-S</v>
      </c>
      <c r="G1380" s="136" t="str">
        <f>G1353</f>
        <v>Secondary volume driver</v>
      </c>
      <c r="H1380" s="12"/>
      <c r="I1380" s="60"/>
      <c r="J1380" s="60"/>
      <c r="K1380" s="15"/>
      <c r="L1380" s="15"/>
      <c r="M1380" s="15"/>
      <c r="N1380" s="15"/>
      <c r="O1380" s="15"/>
      <c r="P1380" s="15"/>
      <c r="R1380" s="15"/>
      <c r="S1380" s="179" t="str">
        <f t="shared" ref="S1380:AX1382" si="1732">S1353</f>
        <v>S$19</v>
      </c>
      <c r="T1380" s="179" t="str">
        <f t="shared" si="1732"/>
        <v>T$19</v>
      </c>
      <c r="U1380" s="179" t="str">
        <f t="shared" si="1732"/>
        <v>U$19</v>
      </c>
      <c r="V1380" s="179" t="str">
        <f t="shared" si="1732"/>
        <v>V$19</v>
      </c>
      <c r="W1380" s="179" t="str">
        <f t="shared" si="1732"/>
        <v>W$19</v>
      </c>
      <c r="X1380" s="179" t="str">
        <f t="shared" si="1732"/>
        <v>X$19</v>
      </c>
      <c r="Y1380" s="179" t="str">
        <f t="shared" si="1732"/>
        <v>Y$19</v>
      </c>
      <c r="Z1380" s="179" t="str">
        <f t="shared" si="1732"/>
        <v>Z$19</v>
      </c>
      <c r="AA1380" s="179" t="str">
        <f t="shared" si="1732"/>
        <v>AA$19</v>
      </c>
      <c r="AB1380" s="179" t="str">
        <f t="shared" si="1732"/>
        <v>AB$19</v>
      </c>
      <c r="AC1380" s="179" t="str">
        <f t="shared" si="1732"/>
        <v>AC$19</v>
      </c>
      <c r="AD1380" s="179" t="str">
        <f t="shared" si="1732"/>
        <v>AD$19</v>
      </c>
      <c r="AE1380" s="179" t="str">
        <f t="shared" si="1732"/>
        <v>AE$19</v>
      </c>
      <c r="AF1380" s="179" t="str">
        <f t="shared" si="1732"/>
        <v>AF$19</v>
      </c>
      <c r="AG1380" s="179" t="str">
        <f t="shared" si="1732"/>
        <v>AG$19</v>
      </c>
      <c r="AH1380" s="179" t="str">
        <f t="shared" si="1732"/>
        <v>AH$19</v>
      </c>
      <c r="AI1380" s="179" t="str">
        <f t="shared" si="1732"/>
        <v>AI$19</v>
      </c>
      <c r="AJ1380" s="179" t="str">
        <f t="shared" si="1732"/>
        <v>AJ$19</v>
      </c>
      <c r="AK1380" s="179" t="str">
        <f t="shared" si="1732"/>
        <v>AK$19</v>
      </c>
      <c r="AL1380" s="179" t="str">
        <f t="shared" si="1732"/>
        <v>AL$19</v>
      </c>
      <c r="AM1380" s="179" t="str">
        <f t="shared" si="1732"/>
        <v>AM$19</v>
      </c>
      <c r="AN1380" s="179" t="str">
        <f t="shared" si="1732"/>
        <v>AN$19</v>
      </c>
      <c r="AO1380" s="179" t="str">
        <f t="shared" si="1732"/>
        <v>AO$19</v>
      </c>
      <c r="AP1380" s="179" t="str">
        <f t="shared" si="1732"/>
        <v>AP$19</v>
      </c>
      <c r="AQ1380" s="179" t="str">
        <f t="shared" si="1732"/>
        <v>AQ$19</v>
      </c>
      <c r="AR1380" s="179" t="str">
        <f t="shared" si="1732"/>
        <v>AR$19</v>
      </c>
      <c r="AS1380" s="179" t="str">
        <f t="shared" si="1732"/>
        <v>AS$19</v>
      </c>
      <c r="AT1380" s="179" t="str">
        <f t="shared" si="1732"/>
        <v>AT$19</v>
      </c>
      <c r="AU1380" s="179" t="str">
        <f t="shared" si="1732"/>
        <v>AU$19</v>
      </c>
      <c r="AV1380" s="179" t="str">
        <f t="shared" si="1732"/>
        <v>AV$19</v>
      </c>
      <c r="AW1380" s="179" t="str">
        <f t="shared" si="1732"/>
        <v>AW$19</v>
      </c>
      <c r="AX1380" s="179" t="str">
        <f t="shared" si="1732"/>
        <v>AX$19</v>
      </c>
      <c r="AY1380" s="179" t="str">
        <f t="shared" ref="AY1380:CD1382" si="1733">AY1353</f>
        <v>AY$19</v>
      </c>
      <c r="AZ1380" s="179" t="str">
        <f t="shared" si="1733"/>
        <v>AZ$19</v>
      </c>
      <c r="BA1380" s="179" t="str">
        <f t="shared" si="1733"/>
        <v>BA$19</v>
      </c>
      <c r="BB1380" s="179" t="str">
        <f t="shared" si="1733"/>
        <v>BB$19</v>
      </c>
      <c r="BC1380" s="179" t="str">
        <f t="shared" si="1733"/>
        <v>BC$19</v>
      </c>
      <c r="BD1380" s="179" t="str">
        <f t="shared" si="1733"/>
        <v>BD$19</v>
      </c>
      <c r="BE1380" s="179" t="str">
        <f t="shared" si="1733"/>
        <v>BE$19</v>
      </c>
      <c r="BF1380" s="179" t="str">
        <f t="shared" si="1733"/>
        <v>BF$19</v>
      </c>
      <c r="BG1380" s="179" t="str">
        <f t="shared" si="1733"/>
        <v>BG$19</v>
      </c>
      <c r="BH1380" s="179" t="str">
        <f t="shared" si="1733"/>
        <v>BH$19</v>
      </c>
      <c r="BI1380" s="179" t="str">
        <f t="shared" si="1733"/>
        <v>BI$19</v>
      </c>
      <c r="BJ1380" s="179" t="str">
        <f t="shared" si="1733"/>
        <v>BJ$19</v>
      </c>
      <c r="BK1380" s="179" t="str">
        <f t="shared" si="1733"/>
        <v>BK$19</v>
      </c>
      <c r="BL1380" s="179" t="str">
        <f t="shared" si="1733"/>
        <v>BL$19</v>
      </c>
      <c r="BM1380" s="179" t="str">
        <f t="shared" si="1733"/>
        <v>BM$19</v>
      </c>
      <c r="BN1380" s="179" t="str">
        <f t="shared" si="1733"/>
        <v>BN$19</v>
      </c>
      <c r="BO1380" s="179" t="str">
        <f t="shared" si="1733"/>
        <v>BO$19</v>
      </c>
      <c r="BP1380" s="179" t="str">
        <f t="shared" si="1733"/>
        <v>BP$19</v>
      </c>
      <c r="BQ1380" s="179" t="str">
        <f t="shared" si="1733"/>
        <v>BQ$19</v>
      </c>
      <c r="BR1380" s="179" t="str">
        <f t="shared" si="1733"/>
        <v>BR$19</v>
      </c>
      <c r="BS1380" s="179" t="str">
        <f t="shared" si="1733"/>
        <v>BS$19</v>
      </c>
      <c r="BT1380" s="179" t="str">
        <f t="shared" si="1733"/>
        <v>BT$19</v>
      </c>
      <c r="BU1380" s="179" t="str">
        <f t="shared" si="1733"/>
        <v>BU$19</v>
      </c>
      <c r="BV1380" s="179" t="str">
        <f t="shared" si="1733"/>
        <v>BV$19</v>
      </c>
      <c r="BW1380" s="179" t="str">
        <f t="shared" si="1733"/>
        <v>BW$19</v>
      </c>
      <c r="BX1380" s="179" t="str">
        <f t="shared" si="1733"/>
        <v>BX$19</v>
      </c>
      <c r="BY1380" s="179" t="str">
        <f t="shared" si="1733"/>
        <v>BY$19</v>
      </c>
      <c r="BZ1380" s="179" t="str">
        <f t="shared" si="1733"/>
        <v>BZ$19</v>
      </c>
      <c r="CA1380" s="179" t="str">
        <f t="shared" si="1733"/>
        <v>CA$19</v>
      </c>
      <c r="CB1380" s="179" t="str">
        <f t="shared" si="1733"/>
        <v>CB$19</v>
      </c>
      <c r="CC1380" s="179" t="str">
        <f t="shared" si="1733"/>
        <v>CC$19</v>
      </c>
      <c r="CD1380" s="179" t="str">
        <f t="shared" si="1733"/>
        <v>CD$19</v>
      </c>
      <c r="CE1380" s="179" t="str">
        <f t="shared" ref="CE1380:CL1382" si="1734">CE1353</f>
        <v>CE$19</v>
      </c>
      <c r="CF1380" s="179" t="str">
        <f t="shared" si="1734"/>
        <v>CF$19</v>
      </c>
      <c r="CG1380" s="179" t="str">
        <f t="shared" si="1734"/>
        <v>CG$19</v>
      </c>
      <c r="CH1380" s="179" t="str">
        <f t="shared" si="1734"/>
        <v>CH$19</v>
      </c>
      <c r="CI1380" s="179" t="str">
        <f t="shared" si="1734"/>
        <v>CI$19</v>
      </c>
      <c r="CJ1380" s="179" t="str">
        <f t="shared" si="1734"/>
        <v>CJ$19</v>
      </c>
      <c r="CK1380" s="179" t="str">
        <f t="shared" si="1734"/>
        <v>CK$19</v>
      </c>
      <c r="CL1380" s="179" t="str">
        <f t="shared" si="1734"/>
        <v>CL$19</v>
      </c>
      <c r="CN1380" s="60"/>
      <c r="CO1380" s="179" t="str">
        <f t="shared" ref="CO1380:DL1382" si="1735">CO1353</f>
        <v>CO$19</v>
      </c>
      <c r="CP1380" s="179" t="str">
        <f t="shared" si="1735"/>
        <v>CP$19</v>
      </c>
      <c r="CQ1380" s="179" t="str">
        <f t="shared" si="1735"/>
        <v>CQ$19</v>
      </c>
      <c r="CR1380" s="179" t="str">
        <f t="shared" si="1735"/>
        <v>CR$19</v>
      </c>
      <c r="CS1380" s="179" t="str">
        <f t="shared" si="1735"/>
        <v>CS$19</v>
      </c>
      <c r="CT1380" s="179" t="str">
        <f t="shared" si="1735"/>
        <v>CT$19</v>
      </c>
      <c r="CU1380" s="179" t="str">
        <f t="shared" si="1735"/>
        <v>CU$19</v>
      </c>
      <c r="CV1380" s="179" t="str">
        <f t="shared" si="1735"/>
        <v>CV$19</v>
      </c>
      <c r="CW1380" s="179" t="str">
        <f t="shared" si="1735"/>
        <v>CW$19</v>
      </c>
      <c r="CX1380" s="179" t="str">
        <f t="shared" si="1735"/>
        <v>CX$19</v>
      </c>
      <c r="CY1380" s="179" t="str">
        <f t="shared" si="1735"/>
        <v>CY$19</v>
      </c>
      <c r="CZ1380" s="179" t="str">
        <f t="shared" si="1735"/>
        <v>CZ$19</v>
      </c>
      <c r="DA1380" s="179" t="str">
        <f t="shared" si="1735"/>
        <v>DA$19</v>
      </c>
      <c r="DB1380" s="179" t="str">
        <f t="shared" si="1735"/>
        <v>DB$19</v>
      </c>
      <c r="DC1380" s="179" t="str">
        <f t="shared" si="1735"/>
        <v>DC$19</v>
      </c>
      <c r="DD1380" s="179" t="str">
        <f t="shared" si="1735"/>
        <v>DD$19</v>
      </c>
      <c r="DE1380" s="179" t="str">
        <f t="shared" si="1735"/>
        <v>DE$19</v>
      </c>
      <c r="DF1380" s="179" t="str">
        <f t="shared" si="1735"/>
        <v>DF$19</v>
      </c>
      <c r="DG1380" s="179" t="str">
        <f t="shared" si="1735"/>
        <v>DG$19</v>
      </c>
      <c r="DH1380" s="179" t="str">
        <f t="shared" si="1735"/>
        <v>DH$19</v>
      </c>
      <c r="DI1380" s="179" t="str">
        <f t="shared" si="1735"/>
        <v>DI$19</v>
      </c>
      <c r="DJ1380" s="179" t="str">
        <f t="shared" si="1735"/>
        <v>DJ$19</v>
      </c>
      <c r="DK1380" s="179" t="str">
        <f t="shared" si="1735"/>
        <v>DK$19</v>
      </c>
      <c r="DL1380" s="179" t="str">
        <f t="shared" si="1735"/>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736">S$20</f>
        <v>S$16</v>
      </c>
      <c r="T1383" s="199" t="str">
        <f t="shared" si="1736"/>
        <v>T$16</v>
      </c>
      <c r="U1383" s="199" t="str">
        <f t="shared" si="1736"/>
        <v>U$16</v>
      </c>
      <c r="V1383" s="199" t="str">
        <f t="shared" si="1736"/>
        <v>V$16</v>
      </c>
      <c r="W1383" s="199" t="str">
        <f t="shared" si="1736"/>
        <v>W$16</v>
      </c>
      <c r="X1383" s="199" t="str">
        <f t="shared" si="1736"/>
        <v>X$16</v>
      </c>
      <c r="Y1383" s="199" t="str">
        <f t="shared" si="1736"/>
        <v>Y$16</v>
      </c>
      <c r="Z1383" s="199" t="str">
        <f t="shared" si="1736"/>
        <v>Z$16</v>
      </c>
      <c r="AA1383" s="199" t="str">
        <f t="shared" si="1736"/>
        <v>AA$16</v>
      </c>
      <c r="AB1383" s="199" t="str">
        <f t="shared" si="1736"/>
        <v>AB$16</v>
      </c>
      <c r="AC1383" s="199" t="str">
        <f t="shared" si="1736"/>
        <v>AC$16</v>
      </c>
      <c r="AD1383" s="199" t="str">
        <f t="shared" si="1736"/>
        <v>AD$16</v>
      </c>
      <c r="AE1383" s="199" t="str">
        <f t="shared" si="1736"/>
        <v>AE$16</v>
      </c>
      <c r="AF1383" s="199" t="str">
        <f t="shared" si="1736"/>
        <v>AF$16</v>
      </c>
      <c r="AG1383" s="199" t="str">
        <f t="shared" si="1736"/>
        <v>AG$16</v>
      </c>
      <c r="AH1383" s="199" t="str">
        <f t="shared" si="1736"/>
        <v>AH$16</v>
      </c>
      <c r="AI1383" s="199" t="str">
        <f t="shared" si="1736"/>
        <v>AI$16</v>
      </c>
      <c r="AJ1383" s="199" t="str">
        <f t="shared" si="1736"/>
        <v>AJ$16</v>
      </c>
      <c r="AK1383" s="199" t="str">
        <f t="shared" si="1736"/>
        <v>AK$16</v>
      </c>
      <c r="AL1383" s="199" t="str">
        <f t="shared" si="1736"/>
        <v>AL$16</v>
      </c>
      <c r="AM1383" s="199" t="str">
        <f t="shared" si="1736"/>
        <v>AM$16</v>
      </c>
      <c r="AN1383" s="199" t="str">
        <f t="shared" si="1736"/>
        <v>AN$16</v>
      </c>
      <c r="AO1383" s="199" t="str">
        <f t="shared" si="1736"/>
        <v>AO$16</v>
      </c>
      <c r="AP1383" s="199" t="str">
        <f t="shared" si="1736"/>
        <v>AP$16</v>
      </c>
      <c r="AQ1383" s="199" t="str">
        <f t="shared" si="1736"/>
        <v>AQ$16</v>
      </c>
      <c r="AR1383" s="199" t="str">
        <f t="shared" si="1736"/>
        <v>AR$16</v>
      </c>
      <c r="AS1383" s="199" t="str">
        <f t="shared" si="1736"/>
        <v>AS$16</v>
      </c>
      <c r="AT1383" s="199" t="str">
        <f t="shared" si="1736"/>
        <v>AT$16</v>
      </c>
      <c r="AU1383" s="199" t="str">
        <f t="shared" si="1736"/>
        <v>AU$16</v>
      </c>
      <c r="AV1383" s="199" t="str">
        <f t="shared" si="1736"/>
        <v>AV$16</v>
      </c>
      <c r="AW1383" s="199" t="str">
        <f t="shared" si="1736"/>
        <v>AW$16</v>
      </c>
      <c r="AX1383" s="199" t="str">
        <f t="shared" si="1736"/>
        <v>AX$16</v>
      </c>
      <c r="AY1383" s="199" t="str">
        <f t="shared" ref="AY1383:CD1383" si="1737">AY$20</f>
        <v>AY$16</v>
      </c>
      <c r="AZ1383" s="199" t="str">
        <f t="shared" si="1737"/>
        <v>AZ$16</v>
      </c>
      <c r="BA1383" s="199" t="str">
        <f t="shared" si="1737"/>
        <v>BA$16</v>
      </c>
      <c r="BB1383" s="199" t="str">
        <f t="shared" si="1737"/>
        <v>BB$16</v>
      </c>
      <c r="BC1383" s="199" t="str">
        <f t="shared" si="1737"/>
        <v>BC$16</v>
      </c>
      <c r="BD1383" s="199" t="str">
        <f t="shared" si="1737"/>
        <v>BD$16</v>
      </c>
      <c r="BE1383" s="199" t="str">
        <f t="shared" si="1737"/>
        <v>BE$16</v>
      </c>
      <c r="BF1383" s="199" t="str">
        <f t="shared" si="1737"/>
        <v>BF$16</v>
      </c>
      <c r="BG1383" s="199" t="str">
        <f t="shared" si="1737"/>
        <v>BG$16</v>
      </c>
      <c r="BH1383" s="199" t="str">
        <f t="shared" si="1737"/>
        <v>BH$16</v>
      </c>
      <c r="BI1383" s="199" t="str">
        <f t="shared" si="1737"/>
        <v>BI$16</v>
      </c>
      <c r="BJ1383" s="199" t="str">
        <f t="shared" si="1737"/>
        <v>BJ$16</v>
      </c>
      <c r="BK1383" s="199" t="str">
        <f t="shared" si="1737"/>
        <v>BK$16</v>
      </c>
      <c r="BL1383" s="199" t="str">
        <f t="shared" si="1737"/>
        <v>BL$16</v>
      </c>
      <c r="BM1383" s="199" t="str">
        <f t="shared" si="1737"/>
        <v>BM$16</v>
      </c>
      <c r="BN1383" s="199" t="str">
        <f t="shared" si="1737"/>
        <v>BN$16</v>
      </c>
      <c r="BO1383" s="199" t="str">
        <f t="shared" si="1737"/>
        <v>BO$16</v>
      </c>
      <c r="BP1383" s="199" t="str">
        <f t="shared" si="1737"/>
        <v>BP$16</v>
      </c>
      <c r="BQ1383" s="199" t="str">
        <f t="shared" si="1737"/>
        <v>BQ$16</v>
      </c>
      <c r="BR1383" s="199" t="str">
        <f t="shared" si="1737"/>
        <v>BR$16</v>
      </c>
      <c r="BS1383" s="199" t="str">
        <f t="shared" si="1737"/>
        <v>BS$16</v>
      </c>
      <c r="BT1383" s="199" t="str">
        <f t="shared" si="1737"/>
        <v>BT$16</v>
      </c>
      <c r="BU1383" s="199" t="str">
        <f t="shared" si="1737"/>
        <v>BU$16</v>
      </c>
      <c r="BV1383" s="199" t="str">
        <f t="shared" si="1737"/>
        <v>BV$16</v>
      </c>
      <c r="BW1383" s="199" t="str">
        <f t="shared" si="1737"/>
        <v>BW$16</v>
      </c>
      <c r="BX1383" s="199" t="str">
        <f t="shared" si="1737"/>
        <v>BX$16</v>
      </c>
      <c r="BY1383" s="199" t="str">
        <f t="shared" si="1737"/>
        <v>BY$16</v>
      </c>
      <c r="BZ1383" s="199" t="str">
        <f t="shared" si="1737"/>
        <v>BZ$16</v>
      </c>
      <c r="CA1383" s="199" t="str">
        <f t="shared" si="1737"/>
        <v>CA$16</v>
      </c>
      <c r="CB1383" s="199" t="str">
        <f t="shared" si="1737"/>
        <v>CB$16</v>
      </c>
      <c r="CC1383" s="199" t="str">
        <f t="shared" si="1737"/>
        <v>CC$16</v>
      </c>
      <c r="CD1383" s="199" t="str">
        <f t="shared" si="1737"/>
        <v>CD$16</v>
      </c>
      <c r="CE1383" s="199" t="str">
        <f t="shared" ref="CE1383:CL1383" si="1738">CE$20</f>
        <v>CE$16</v>
      </c>
      <c r="CF1383" s="199" t="str">
        <f t="shared" si="1738"/>
        <v>CF$16</v>
      </c>
      <c r="CG1383" s="199" t="str">
        <f t="shared" si="1738"/>
        <v>CG$16</v>
      </c>
      <c r="CH1383" s="199" t="str">
        <f t="shared" si="1738"/>
        <v>CH$16</v>
      </c>
      <c r="CI1383" s="199" t="str">
        <f t="shared" si="1738"/>
        <v>CI$16</v>
      </c>
      <c r="CJ1383" s="199" t="str">
        <f t="shared" si="1738"/>
        <v>CJ$16</v>
      </c>
      <c r="CK1383" s="199" t="str">
        <f t="shared" si="1738"/>
        <v>CK$16</v>
      </c>
      <c r="CL1383" s="199" t="str">
        <f t="shared" si="1738"/>
        <v>CL$16</v>
      </c>
      <c r="CN1383" s="176"/>
      <c r="CO1383" s="199" t="str">
        <f t="shared" ref="CO1383:DL1383" si="1739">CO$20</f>
        <v>CO$16</v>
      </c>
      <c r="CP1383" s="199" t="str">
        <f t="shared" si="1739"/>
        <v>CP$16</v>
      </c>
      <c r="CQ1383" s="199" t="str">
        <f t="shared" si="1739"/>
        <v>CQ$16</v>
      </c>
      <c r="CR1383" s="199" t="str">
        <f t="shared" si="1739"/>
        <v>CR$16</v>
      </c>
      <c r="CS1383" s="199" t="str">
        <f t="shared" si="1739"/>
        <v>CS$16</v>
      </c>
      <c r="CT1383" s="199" t="str">
        <f t="shared" si="1739"/>
        <v>CT$16</v>
      </c>
      <c r="CU1383" s="199" t="str">
        <f t="shared" si="1739"/>
        <v>CU$16</v>
      </c>
      <c r="CV1383" s="199" t="str">
        <f t="shared" si="1739"/>
        <v>CV$16</v>
      </c>
      <c r="CW1383" s="199" t="str">
        <f t="shared" si="1739"/>
        <v>CW$16</v>
      </c>
      <c r="CX1383" s="199" t="str">
        <f t="shared" si="1739"/>
        <v>CX$16</v>
      </c>
      <c r="CY1383" s="199" t="str">
        <f t="shared" si="1739"/>
        <v>CY$16</v>
      </c>
      <c r="CZ1383" s="199" t="str">
        <f t="shared" si="1739"/>
        <v>CZ$16</v>
      </c>
      <c r="DA1383" s="199" t="str">
        <f t="shared" si="1739"/>
        <v>DA$16</v>
      </c>
      <c r="DB1383" s="199" t="str">
        <f t="shared" si="1739"/>
        <v>DB$16</v>
      </c>
      <c r="DC1383" s="199" t="str">
        <f t="shared" si="1739"/>
        <v>DC$16</v>
      </c>
      <c r="DD1383" s="199" t="str">
        <f t="shared" si="1739"/>
        <v>DD$16</v>
      </c>
      <c r="DE1383" s="199" t="str">
        <f t="shared" si="1739"/>
        <v>DE$16</v>
      </c>
      <c r="DF1383" s="199" t="str">
        <f t="shared" si="1739"/>
        <v>DF$16</v>
      </c>
      <c r="DG1383" s="199" t="str">
        <f t="shared" si="1739"/>
        <v>DG$16</v>
      </c>
      <c r="DH1383" s="199" t="str">
        <f t="shared" si="1739"/>
        <v>DH$16</v>
      </c>
      <c r="DI1383" s="199" t="str">
        <f t="shared" si="1739"/>
        <v>DI$16</v>
      </c>
      <c r="DJ1383" s="199" t="str">
        <f t="shared" si="1739"/>
        <v>DJ$16</v>
      </c>
      <c r="DK1383" s="199" t="str">
        <f t="shared" si="1739"/>
        <v>DK$16</v>
      </c>
      <c r="DL1383" s="199" t="str">
        <f t="shared" si="1739"/>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740">S$21</f>
        <v>S$17</v>
      </c>
      <c r="T1384" s="199" t="str">
        <f t="shared" si="1740"/>
        <v>T$17</v>
      </c>
      <c r="U1384" s="199" t="str">
        <f t="shared" si="1740"/>
        <v>U$17</v>
      </c>
      <c r="V1384" s="199" t="str">
        <f t="shared" si="1740"/>
        <v>V$17</v>
      </c>
      <c r="W1384" s="199" t="str">
        <f t="shared" si="1740"/>
        <v>W$17</v>
      </c>
      <c r="X1384" s="199" t="str">
        <f t="shared" si="1740"/>
        <v>X$17</v>
      </c>
      <c r="Y1384" s="199" t="str">
        <f t="shared" si="1740"/>
        <v>Y$17</v>
      </c>
      <c r="Z1384" s="199" t="str">
        <f t="shared" si="1740"/>
        <v>Z$17</v>
      </c>
      <c r="AA1384" s="199" t="str">
        <f t="shared" si="1740"/>
        <v>AA$17</v>
      </c>
      <c r="AB1384" s="199" t="str">
        <f t="shared" si="1740"/>
        <v>AB$17</v>
      </c>
      <c r="AC1384" s="199" t="str">
        <f t="shared" si="1740"/>
        <v>AC$17</v>
      </c>
      <c r="AD1384" s="199" t="str">
        <f t="shared" si="1740"/>
        <v>AD$17</v>
      </c>
      <c r="AE1384" s="199" t="str">
        <f t="shared" si="1740"/>
        <v>AE$17</v>
      </c>
      <c r="AF1384" s="199" t="str">
        <f t="shared" si="1740"/>
        <v>AF$17</v>
      </c>
      <c r="AG1384" s="199" t="str">
        <f t="shared" si="1740"/>
        <v>AG$17</v>
      </c>
      <c r="AH1384" s="199" t="str">
        <f t="shared" si="1740"/>
        <v>AH$17</v>
      </c>
      <c r="AI1384" s="199" t="str">
        <f t="shared" si="1740"/>
        <v>AI$17</v>
      </c>
      <c r="AJ1384" s="199" t="str">
        <f t="shared" si="1740"/>
        <v>AJ$17</v>
      </c>
      <c r="AK1384" s="199" t="str">
        <f t="shared" si="1740"/>
        <v>AK$17</v>
      </c>
      <c r="AL1384" s="199" t="str">
        <f t="shared" si="1740"/>
        <v>AL$17</v>
      </c>
      <c r="AM1384" s="199" t="str">
        <f t="shared" si="1740"/>
        <v>AM$17</v>
      </c>
      <c r="AN1384" s="199" t="str">
        <f t="shared" si="1740"/>
        <v>AN$17</v>
      </c>
      <c r="AO1384" s="199" t="str">
        <f t="shared" si="1740"/>
        <v>AO$17</v>
      </c>
      <c r="AP1384" s="199" t="str">
        <f t="shared" si="1740"/>
        <v>AP$17</v>
      </c>
      <c r="AQ1384" s="199" t="str">
        <f t="shared" si="1740"/>
        <v>AQ$17</v>
      </c>
      <c r="AR1384" s="199" t="str">
        <f t="shared" si="1740"/>
        <v>AR$17</v>
      </c>
      <c r="AS1384" s="199" t="str">
        <f t="shared" si="1740"/>
        <v>AS$17</v>
      </c>
      <c r="AT1384" s="199" t="str">
        <f t="shared" si="1740"/>
        <v>AT$17</v>
      </c>
      <c r="AU1384" s="199" t="str">
        <f t="shared" si="1740"/>
        <v>AU$17</v>
      </c>
      <c r="AV1384" s="199" t="str">
        <f t="shared" si="1740"/>
        <v>AV$17</v>
      </c>
      <c r="AW1384" s="199" t="str">
        <f t="shared" si="1740"/>
        <v>AW$17</v>
      </c>
      <c r="AX1384" s="199" t="str">
        <f t="shared" si="1740"/>
        <v>AX$17</v>
      </c>
      <c r="AY1384" s="199" t="str">
        <f t="shared" ref="AY1384:CD1384" si="1741">AY$21</f>
        <v>AY$17</v>
      </c>
      <c r="AZ1384" s="199" t="str">
        <f t="shared" si="1741"/>
        <v>AZ$17</v>
      </c>
      <c r="BA1384" s="199" t="str">
        <f t="shared" si="1741"/>
        <v>BA$17</v>
      </c>
      <c r="BB1384" s="199" t="str">
        <f t="shared" si="1741"/>
        <v>BB$17</v>
      </c>
      <c r="BC1384" s="199" t="str">
        <f t="shared" si="1741"/>
        <v>BC$17</v>
      </c>
      <c r="BD1384" s="199" t="str">
        <f t="shared" si="1741"/>
        <v>BD$17</v>
      </c>
      <c r="BE1384" s="199" t="str">
        <f t="shared" si="1741"/>
        <v>BE$17</v>
      </c>
      <c r="BF1384" s="199" t="str">
        <f t="shared" si="1741"/>
        <v>BF$17</v>
      </c>
      <c r="BG1384" s="199" t="str">
        <f t="shared" si="1741"/>
        <v>BG$17</v>
      </c>
      <c r="BH1384" s="199" t="str">
        <f t="shared" si="1741"/>
        <v>BH$17</v>
      </c>
      <c r="BI1384" s="199" t="str">
        <f t="shared" si="1741"/>
        <v>BI$17</v>
      </c>
      <c r="BJ1384" s="199" t="str">
        <f t="shared" si="1741"/>
        <v>BJ$17</v>
      </c>
      <c r="BK1384" s="199" t="str">
        <f t="shared" si="1741"/>
        <v>BK$17</v>
      </c>
      <c r="BL1384" s="199" t="str">
        <f t="shared" si="1741"/>
        <v>BL$17</v>
      </c>
      <c r="BM1384" s="199" t="str">
        <f t="shared" si="1741"/>
        <v>BM$17</v>
      </c>
      <c r="BN1384" s="199" t="str">
        <f t="shared" si="1741"/>
        <v>BN$17</v>
      </c>
      <c r="BO1384" s="199" t="str">
        <f t="shared" si="1741"/>
        <v>BO$17</v>
      </c>
      <c r="BP1384" s="199" t="str">
        <f t="shared" si="1741"/>
        <v>BP$17</v>
      </c>
      <c r="BQ1384" s="199" t="str">
        <f t="shared" si="1741"/>
        <v>BQ$17</v>
      </c>
      <c r="BR1384" s="199" t="str">
        <f t="shared" si="1741"/>
        <v>BR$17</v>
      </c>
      <c r="BS1384" s="199" t="str">
        <f t="shared" si="1741"/>
        <v>BS$17</v>
      </c>
      <c r="BT1384" s="199" t="str">
        <f t="shared" si="1741"/>
        <v>BT$17</v>
      </c>
      <c r="BU1384" s="199" t="str">
        <f t="shared" si="1741"/>
        <v>BU$17</v>
      </c>
      <c r="BV1384" s="199" t="str">
        <f t="shared" si="1741"/>
        <v>BV$17</v>
      </c>
      <c r="BW1384" s="199" t="str">
        <f t="shared" si="1741"/>
        <v>BW$17</v>
      </c>
      <c r="BX1384" s="199" t="str">
        <f t="shared" si="1741"/>
        <v>BX$17</v>
      </c>
      <c r="BY1384" s="199" t="str">
        <f t="shared" si="1741"/>
        <v>BY$17</v>
      </c>
      <c r="BZ1384" s="199" t="str">
        <f t="shared" si="1741"/>
        <v>BZ$17</v>
      </c>
      <c r="CA1384" s="199" t="str">
        <f t="shared" si="1741"/>
        <v>CA$17</v>
      </c>
      <c r="CB1384" s="199" t="str">
        <f t="shared" si="1741"/>
        <v>CB$17</v>
      </c>
      <c r="CC1384" s="199" t="str">
        <f t="shared" si="1741"/>
        <v>CC$17</v>
      </c>
      <c r="CD1384" s="199" t="str">
        <f t="shared" si="1741"/>
        <v>CD$17</v>
      </c>
      <c r="CE1384" s="199" t="str">
        <f t="shared" ref="CE1384:CL1384" si="1742">CE$21</f>
        <v>CE$17</v>
      </c>
      <c r="CF1384" s="199" t="str">
        <f t="shared" si="1742"/>
        <v>CF$17</v>
      </c>
      <c r="CG1384" s="199" t="str">
        <f t="shared" si="1742"/>
        <v>CG$17</v>
      </c>
      <c r="CH1384" s="199" t="str">
        <f t="shared" si="1742"/>
        <v>CH$17</v>
      </c>
      <c r="CI1384" s="199" t="str">
        <f t="shared" si="1742"/>
        <v>CI$17</v>
      </c>
      <c r="CJ1384" s="199" t="str">
        <f t="shared" si="1742"/>
        <v>CJ$17</v>
      </c>
      <c r="CK1384" s="199" t="str">
        <f t="shared" si="1742"/>
        <v>CK$17</v>
      </c>
      <c r="CL1384" s="199" t="str">
        <f t="shared" si="1742"/>
        <v>CL$17</v>
      </c>
      <c r="CN1384" s="201"/>
      <c r="CO1384" s="199" t="str">
        <f t="shared" ref="CO1384:DL1384" si="1743">CO$21</f>
        <v>CO$17</v>
      </c>
      <c r="CP1384" s="199" t="str">
        <f t="shared" si="1743"/>
        <v>CP$17</v>
      </c>
      <c r="CQ1384" s="199" t="str">
        <f t="shared" si="1743"/>
        <v>CQ$17</v>
      </c>
      <c r="CR1384" s="199" t="str">
        <f t="shared" si="1743"/>
        <v>CR$17</v>
      </c>
      <c r="CS1384" s="199" t="str">
        <f t="shared" si="1743"/>
        <v>CS$17</v>
      </c>
      <c r="CT1384" s="199" t="str">
        <f t="shared" si="1743"/>
        <v>CT$17</v>
      </c>
      <c r="CU1384" s="199" t="str">
        <f t="shared" si="1743"/>
        <v>CU$17</v>
      </c>
      <c r="CV1384" s="199" t="str">
        <f t="shared" si="1743"/>
        <v>CV$17</v>
      </c>
      <c r="CW1384" s="199" t="str">
        <f t="shared" si="1743"/>
        <v>CW$17</v>
      </c>
      <c r="CX1384" s="199" t="str">
        <f t="shared" si="1743"/>
        <v>CX$17</v>
      </c>
      <c r="CY1384" s="199" t="str">
        <f t="shared" si="1743"/>
        <v>CY$17</v>
      </c>
      <c r="CZ1384" s="199" t="str">
        <f t="shared" si="1743"/>
        <v>CZ$17</v>
      </c>
      <c r="DA1384" s="199" t="str">
        <f t="shared" si="1743"/>
        <v>DA$17</v>
      </c>
      <c r="DB1384" s="199" t="str">
        <f t="shared" si="1743"/>
        <v>DB$17</v>
      </c>
      <c r="DC1384" s="199" t="str">
        <f t="shared" si="1743"/>
        <v>DC$17</v>
      </c>
      <c r="DD1384" s="199" t="str">
        <f t="shared" si="1743"/>
        <v>DD$17</v>
      </c>
      <c r="DE1384" s="199" t="str">
        <f t="shared" si="1743"/>
        <v>DE$17</v>
      </c>
      <c r="DF1384" s="199" t="str">
        <f t="shared" si="1743"/>
        <v>DF$17</v>
      </c>
      <c r="DG1384" s="199" t="str">
        <f t="shared" si="1743"/>
        <v>DG$17</v>
      </c>
      <c r="DH1384" s="199" t="str">
        <f t="shared" si="1743"/>
        <v>DH$17</v>
      </c>
      <c r="DI1384" s="199" t="str">
        <f t="shared" si="1743"/>
        <v>DI$17</v>
      </c>
      <c r="DJ1384" s="199" t="str">
        <f t="shared" si="1743"/>
        <v>DJ$17</v>
      </c>
      <c r="DK1384" s="199" t="str">
        <f t="shared" si="1743"/>
        <v>DK$17</v>
      </c>
      <c r="DL1384" s="199" t="str">
        <f t="shared" si="1743"/>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744">S$22</f>
        <v>S$18</v>
      </c>
      <c r="T1387" s="190" t="str">
        <f t="shared" si="1744"/>
        <v>T$18</v>
      </c>
      <c r="U1387" s="190" t="str">
        <f t="shared" si="1744"/>
        <v>U$18</v>
      </c>
      <c r="V1387" s="190" t="str">
        <f t="shared" si="1744"/>
        <v>V$18</v>
      </c>
      <c r="W1387" s="190" t="str">
        <f t="shared" si="1744"/>
        <v>W$18</v>
      </c>
      <c r="X1387" s="190" t="str">
        <f t="shared" si="1744"/>
        <v>X$18</v>
      </c>
      <c r="Y1387" s="190" t="str">
        <f t="shared" si="1744"/>
        <v>Y$18</v>
      </c>
      <c r="Z1387" s="190" t="str">
        <f t="shared" si="1744"/>
        <v>Z$18</v>
      </c>
      <c r="AA1387" s="190" t="str">
        <f t="shared" si="1744"/>
        <v>AA$18</v>
      </c>
      <c r="AB1387" s="190" t="str">
        <f t="shared" si="1744"/>
        <v>AB$18</v>
      </c>
      <c r="AC1387" s="190" t="str">
        <f t="shared" si="1744"/>
        <v>AC$18</v>
      </c>
      <c r="AD1387" s="190" t="str">
        <f t="shared" si="1744"/>
        <v>AD$18</v>
      </c>
      <c r="AE1387" s="190" t="str">
        <f t="shared" si="1744"/>
        <v>AE$18</v>
      </c>
      <c r="AF1387" s="190" t="str">
        <f t="shared" si="1744"/>
        <v>AF$18</v>
      </c>
      <c r="AG1387" s="190" t="str">
        <f t="shared" si="1744"/>
        <v>AG$18</v>
      </c>
      <c r="AH1387" s="190" t="str">
        <f t="shared" si="1744"/>
        <v>AH$18</v>
      </c>
      <c r="AI1387" s="190" t="str">
        <f t="shared" si="1744"/>
        <v>AI$18</v>
      </c>
      <c r="AJ1387" s="190" t="str">
        <f t="shared" si="1744"/>
        <v>AJ$18</v>
      </c>
      <c r="AK1387" s="190" t="str">
        <f t="shared" si="1744"/>
        <v>AK$18</v>
      </c>
      <c r="AL1387" s="190" t="str">
        <f t="shared" si="1744"/>
        <v>AL$18</v>
      </c>
      <c r="AM1387" s="190" t="str">
        <f t="shared" si="1744"/>
        <v>AM$18</v>
      </c>
      <c r="AN1387" s="190" t="str">
        <f t="shared" si="1744"/>
        <v>AN$18</v>
      </c>
      <c r="AO1387" s="190" t="str">
        <f t="shared" si="1744"/>
        <v>AO$18</v>
      </c>
      <c r="AP1387" s="190" t="str">
        <f t="shared" si="1744"/>
        <v>AP$18</v>
      </c>
      <c r="AQ1387" s="190" t="str">
        <f t="shared" si="1744"/>
        <v>AQ$18</v>
      </c>
      <c r="AR1387" s="190" t="str">
        <f t="shared" si="1744"/>
        <v>AR$18</v>
      </c>
      <c r="AS1387" s="190" t="str">
        <f t="shared" si="1744"/>
        <v>AS$18</v>
      </c>
      <c r="AT1387" s="190" t="str">
        <f t="shared" si="1744"/>
        <v>AT$18</v>
      </c>
      <c r="AU1387" s="190" t="str">
        <f t="shared" si="1744"/>
        <v>AU$18</v>
      </c>
      <c r="AV1387" s="190" t="str">
        <f t="shared" si="1744"/>
        <v>AV$18</v>
      </c>
      <c r="AW1387" s="190" t="str">
        <f t="shared" si="1744"/>
        <v>AW$18</v>
      </c>
      <c r="AX1387" s="190" t="str">
        <f t="shared" si="1744"/>
        <v>AX$18</v>
      </c>
      <c r="AY1387" s="190" t="str">
        <f t="shared" ref="AY1387:CD1387" si="1745">AY$22</f>
        <v>AY$18</v>
      </c>
      <c r="AZ1387" s="190" t="str">
        <f t="shared" si="1745"/>
        <v>AZ$18</v>
      </c>
      <c r="BA1387" s="190" t="str">
        <f t="shared" si="1745"/>
        <v>BA$18</v>
      </c>
      <c r="BB1387" s="190" t="str">
        <f t="shared" si="1745"/>
        <v>BB$18</v>
      </c>
      <c r="BC1387" s="190" t="str">
        <f t="shared" si="1745"/>
        <v>BC$18</v>
      </c>
      <c r="BD1387" s="190" t="str">
        <f t="shared" si="1745"/>
        <v>BD$18</v>
      </c>
      <c r="BE1387" s="190" t="str">
        <f t="shared" si="1745"/>
        <v>BE$18</v>
      </c>
      <c r="BF1387" s="190" t="str">
        <f t="shared" si="1745"/>
        <v>BF$18</v>
      </c>
      <c r="BG1387" s="190" t="str">
        <f t="shared" si="1745"/>
        <v>BG$18</v>
      </c>
      <c r="BH1387" s="190" t="str">
        <f t="shared" si="1745"/>
        <v>BH$18</v>
      </c>
      <c r="BI1387" s="190" t="str">
        <f t="shared" si="1745"/>
        <v>BI$18</v>
      </c>
      <c r="BJ1387" s="190" t="str">
        <f t="shared" si="1745"/>
        <v>BJ$18</v>
      </c>
      <c r="BK1387" s="190" t="str">
        <f t="shared" si="1745"/>
        <v>BK$18</v>
      </c>
      <c r="BL1387" s="190" t="str">
        <f t="shared" si="1745"/>
        <v>BL$18</v>
      </c>
      <c r="BM1387" s="190" t="str">
        <f t="shared" si="1745"/>
        <v>BM$18</v>
      </c>
      <c r="BN1387" s="190" t="str">
        <f t="shared" si="1745"/>
        <v>BN$18</v>
      </c>
      <c r="BO1387" s="190" t="str">
        <f t="shared" si="1745"/>
        <v>BO$18</v>
      </c>
      <c r="BP1387" s="190" t="str">
        <f t="shared" si="1745"/>
        <v>BP$18</v>
      </c>
      <c r="BQ1387" s="190" t="str">
        <f t="shared" si="1745"/>
        <v>BQ$18</v>
      </c>
      <c r="BR1387" s="190" t="str">
        <f t="shared" si="1745"/>
        <v>BR$18</v>
      </c>
      <c r="BS1387" s="190" t="str">
        <f t="shared" si="1745"/>
        <v>BS$18</v>
      </c>
      <c r="BT1387" s="190" t="str">
        <f t="shared" si="1745"/>
        <v>BT$18</v>
      </c>
      <c r="BU1387" s="190" t="str">
        <f t="shared" si="1745"/>
        <v>BU$18</v>
      </c>
      <c r="BV1387" s="190" t="str">
        <f t="shared" si="1745"/>
        <v>BV$18</v>
      </c>
      <c r="BW1387" s="190" t="str">
        <f t="shared" si="1745"/>
        <v>BW$18</v>
      </c>
      <c r="BX1387" s="190" t="str">
        <f t="shared" si="1745"/>
        <v>BX$18</v>
      </c>
      <c r="BY1387" s="190" t="str">
        <f t="shared" si="1745"/>
        <v>BY$18</v>
      </c>
      <c r="BZ1387" s="190" t="str">
        <f t="shared" si="1745"/>
        <v>BZ$18</v>
      </c>
      <c r="CA1387" s="190" t="str">
        <f t="shared" si="1745"/>
        <v>CA$18</v>
      </c>
      <c r="CB1387" s="190" t="str">
        <f t="shared" si="1745"/>
        <v>CB$18</v>
      </c>
      <c r="CC1387" s="190" t="str">
        <f t="shared" si="1745"/>
        <v>CC$18</v>
      </c>
      <c r="CD1387" s="190" t="str">
        <f t="shared" si="1745"/>
        <v>CD$18</v>
      </c>
      <c r="CE1387" s="190" t="str">
        <f t="shared" ref="CE1387:CL1387" si="1746">CE$22</f>
        <v>CE$18</v>
      </c>
      <c r="CF1387" s="190" t="str">
        <f t="shared" si="1746"/>
        <v>CF$18</v>
      </c>
      <c r="CG1387" s="190" t="str">
        <f t="shared" si="1746"/>
        <v>CG$18</v>
      </c>
      <c r="CH1387" s="190" t="str">
        <f t="shared" si="1746"/>
        <v>CH$18</v>
      </c>
      <c r="CI1387" s="190" t="str">
        <f t="shared" si="1746"/>
        <v>CI$18</v>
      </c>
      <c r="CJ1387" s="190" t="str">
        <f t="shared" si="1746"/>
        <v>CJ$18</v>
      </c>
      <c r="CK1387" s="190" t="str">
        <f t="shared" si="1746"/>
        <v>CK$18</v>
      </c>
      <c r="CL1387" s="190" t="str">
        <f t="shared" si="1746"/>
        <v>CL$18</v>
      </c>
      <c r="CN1387" s="201"/>
      <c r="CO1387" s="190" t="str">
        <f t="shared" ref="CO1387:DL1387" si="1747">CO$22</f>
        <v>CO$18</v>
      </c>
      <c r="CP1387" s="190" t="str">
        <f t="shared" si="1747"/>
        <v>CP$18</v>
      </c>
      <c r="CQ1387" s="190" t="str">
        <f t="shared" si="1747"/>
        <v>CQ$18</v>
      </c>
      <c r="CR1387" s="190" t="str">
        <f t="shared" si="1747"/>
        <v>CR$18</v>
      </c>
      <c r="CS1387" s="190" t="str">
        <f t="shared" si="1747"/>
        <v>CS$18</v>
      </c>
      <c r="CT1387" s="190" t="str">
        <f t="shared" si="1747"/>
        <v>CT$18</v>
      </c>
      <c r="CU1387" s="190" t="str">
        <f t="shared" si="1747"/>
        <v>CU$18</v>
      </c>
      <c r="CV1387" s="190" t="str">
        <f t="shared" si="1747"/>
        <v>CV$18</v>
      </c>
      <c r="CW1387" s="190" t="str">
        <f t="shared" si="1747"/>
        <v>CW$18</v>
      </c>
      <c r="CX1387" s="190" t="str">
        <f t="shared" si="1747"/>
        <v>CX$18</v>
      </c>
      <c r="CY1387" s="190" t="str">
        <f t="shared" si="1747"/>
        <v>CY$18</v>
      </c>
      <c r="CZ1387" s="190" t="str">
        <f t="shared" si="1747"/>
        <v>CZ$18</v>
      </c>
      <c r="DA1387" s="190" t="str">
        <f t="shared" si="1747"/>
        <v>DA$18</v>
      </c>
      <c r="DB1387" s="190" t="str">
        <f t="shared" si="1747"/>
        <v>DB$18</v>
      </c>
      <c r="DC1387" s="190" t="str">
        <f t="shared" si="1747"/>
        <v>DC$18</v>
      </c>
      <c r="DD1387" s="190" t="str">
        <f t="shared" si="1747"/>
        <v>DD$18</v>
      </c>
      <c r="DE1387" s="190" t="str">
        <f t="shared" si="1747"/>
        <v>DE$18</v>
      </c>
      <c r="DF1387" s="190" t="str">
        <f t="shared" si="1747"/>
        <v>DF$18</v>
      </c>
      <c r="DG1387" s="190" t="str">
        <f t="shared" si="1747"/>
        <v>DG$18</v>
      </c>
      <c r="DH1387" s="190" t="str">
        <f t="shared" si="1747"/>
        <v>DH$18</v>
      </c>
      <c r="DI1387" s="190" t="str">
        <f t="shared" si="1747"/>
        <v>DI$18</v>
      </c>
      <c r="DJ1387" s="190" t="str">
        <f t="shared" si="1747"/>
        <v>DJ$18</v>
      </c>
      <c r="DK1387" s="190" t="str">
        <f t="shared" si="1747"/>
        <v>DK$18</v>
      </c>
      <c r="DL1387" s="190" t="str">
        <f t="shared" si="1747"/>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748">S$23</f>
        <v>S$19</v>
      </c>
      <c r="T1388" s="190" t="str">
        <f t="shared" si="1748"/>
        <v>T$19</v>
      </c>
      <c r="U1388" s="190" t="str">
        <f t="shared" si="1748"/>
        <v>U$19</v>
      </c>
      <c r="V1388" s="190" t="str">
        <f t="shared" si="1748"/>
        <v>V$19</v>
      </c>
      <c r="W1388" s="190" t="str">
        <f t="shared" si="1748"/>
        <v>W$19</v>
      </c>
      <c r="X1388" s="190" t="str">
        <f t="shared" si="1748"/>
        <v>X$19</v>
      </c>
      <c r="Y1388" s="190" t="str">
        <f t="shared" si="1748"/>
        <v>Y$19</v>
      </c>
      <c r="Z1388" s="190" t="str">
        <f t="shared" si="1748"/>
        <v>Z$19</v>
      </c>
      <c r="AA1388" s="190" t="str">
        <f t="shared" si="1748"/>
        <v>AA$19</v>
      </c>
      <c r="AB1388" s="190" t="str">
        <f t="shared" si="1748"/>
        <v>AB$19</v>
      </c>
      <c r="AC1388" s="190" t="str">
        <f t="shared" si="1748"/>
        <v>AC$19</v>
      </c>
      <c r="AD1388" s="190" t="str">
        <f t="shared" si="1748"/>
        <v>AD$19</v>
      </c>
      <c r="AE1388" s="190" t="str">
        <f t="shared" si="1748"/>
        <v>AE$19</v>
      </c>
      <c r="AF1388" s="190" t="str">
        <f t="shared" si="1748"/>
        <v>AF$19</v>
      </c>
      <c r="AG1388" s="190" t="str">
        <f t="shared" si="1748"/>
        <v>AG$19</v>
      </c>
      <c r="AH1388" s="190" t="str">
        <f t="shared" si="1748"/>
        <v>AH$19</v>
      </c>
      <c r="AI1388" s="190" t="str">
        <f t="shared" si="1748"/>
        <v>AI$19</v>
      </c>
      <c r="AJ1388" s="190" t="str">
        <f t="shared" si="1748"/>
        <v>AJ$19</v>
      </c>
      <c r="AK1388" s="190" t="str">
        <f t="shared" si="1748"/>
        <v>AK$19</v>
      </c>
      <c r="AL1388" s="190" t="str">
        <f t="shared" si="1748"/>
        <v>AL$19</v>
      </c>
      <c r="AM1388" s="190" t="str">
        <f t="shared" si="1748"/>
        <v>AM$19</v>
      </c>
      <c r="AN1388" s="190" t="str">
        <f t="shared" si="1748"/>
        <v>AN$19</v>
      </c>
      <c r="AO1388" s="190" t="str">
        <f t="shared" si="1748"/>
        <v>AO$19</v>
      </c>
      <c r="AP1388" s="190" t="str">
        <f t="shared" si="1748"/>
        <v>AP$19</v>
      </c>
      <c r="AQ1388" s="190" t="str">
        <f t="shared" si="1748"/>
        <v>AQ$19</v>
      </c>
      <c r="AR1388" s="190" t="str">
        <f t="shared" si="1748"/>
        <v>AR$19</v>
      </c>
      <c r="AS1388" s="190" t="str">
        <f t="shared" si="1748"/>
        <v>AS$19</v>
      </c>
      <c r="AT1388" s="190" t="str">
        <f t="shared" si="1748"/>
        <v>AT$19</v>
      </c>
      <c r="AU1388" s="190" t="str">
        <f t="shared" si="1748"/>
        <v>AU$19</v>
      </c>
      <c r="AV1388" s="190" t="str">
        <f t="shared" si="1748"/>
        <v>AV$19</v>
      </c>
      <c r="AW1388" s="190" t="str">
        <f t="shared" si="1748"/>
        <v>AW$19</v>
      </c>
      <c r="AX1388" s="190" t="str">
        <f t="shared" si="1748"/>
        <v>AX$19</v>
      </c>
      <c r="AY1388" s="190" t="str">
        <f t="shared" ref="AY1388:CD1388" si="1749">AY$23</f>
        <v>AY$19</v>
      </c>
      <c r="AZ1388" s="190" t="str">
        <f t="shared" si="1749"/>
        <v>AZ$19</v>
      </c>
      <c r="BA1388" s="190" t="str">
        <f t="shared" si="1749"/>
        <v>BA$19</v>
      </c>
      <c r="BB1388" s="190" t="str">
        <f t="shared" si="1749"/>
        <v>BB$19</v>
      </c>
      <c r="BC1388" s="190" t="str">
        <f t="shared" si="1749"/>
        <v>BC$19</v>
      </c>
      <c r="BD1388" s="190" t="str">
        <f t="shared" si="1749"/>
        <v>BD$19</v>
      </c>
      <c r="BE1388" s="190" t="str">
        <f t="shared" si="1749"/>
        <v>BE$19</v>
      </c>
      <c r="BF1388" s="190" t="str">
        <f t="shared" si="1749"/>
        <v>BF$19</v>
      </c>
      <c r="BG1388" s="190" t="str">
        <f t="shared" si="1749"/>
        <v>BG$19</v>
      </c>
      <c r="BH1388" s="190" t="str">
        <f t="shared" si="1749"/>
        <v>BH$19</v>
      </c>
      <c r="BI1388" s="190" t="str">
        <f t="shared" si="1749"/>
        <v>BI$19</v>
      </c>
      <c r="BJ1388" s="190" t="str">
        <f t="shared" si="1749"/>
        <v>BJ$19</v>
      </c>
      <c r="BK1388" s="190" t="str">
        <f t="shared" si="1749"/>
        <v>BK$19</v>
      </c>
      <c r="BL1388" s="190" t="str">
        <f t="shared" si="1749"/>
        <v>BL$19</v>
      </c>
      <c r="BM1388" s="190" t="str">
        <f t="shared" si="1749"/>
        <v>BM$19</v>
      </c>
      <c r="BN1388" s="190" t="str">
        <f t="shared" si="1749"/>
        <v>BN$19</v>
      </c>
      <c r="BO1388" s="190" t="str">
        <f t="shared" si="1749"/>
        <v>BO$19</v>
      </c>
      <c r="BP1388" s="190" t="str">
        <f t="shared" si="1749"/>
        <v>BP$19</v>
      </c>
      <c r="BQ1388" s="190" t="str">
        <f t="shared" si="1749"/>
        <v>BQ$19</v>
      </c>
      <c r="BR1388" s="190" t="str">
        <f t="shared" si="1749"/>
        <v>BR$19</v>
      </c>
      <c r="BS1388" s="190" t="str">
        <f t="shared" si="1749"/>
        <v>BS$19</v>
      </c>
      <c r="BT1388" s="190" t="str">
        <f t="shared" si="1749"/>
        <v>BT$19</v>
      </c>
      <c r="BU1388" s="190" t="str">
        <f t="shared" si="1749"/>
        <v>BU$19</v>
      </c>
      <c r="BV1388" s="190" t="str">
        <f t="shared" si="1749"/>
        <v>BV$19</v>
      </c>
      <c r="BW1388" s="190" t="str">
        <f t="shared" si="1749"/>
        <v>BW$19</v>
      </c>
      <c r="BX1388" s="190" t="str">
        <f t="shared" si="1749"/>
        <v>BX$19</v>
      </c>
      <c r="BY1388" s="190" t="str">
        <f t="shared" si="1749"/>
        <v>BY$19</v>
      </c>
      <c r="BZ1388" s="190" t="str">
        <f t="shared" si="1749"/>
        <v>BZ$19</v>
      </c>
      <c r="CA1388" s="190" t="str">
        <f t="shared" si="1749"/>
        <v>CA$19</v>
      </c>
      <c r="CB1388" s="190" t="str">
        <f t="shared" si="1749"/>
        <v>CB$19</v>
      </c>
      <c r="CC1388" s="190" t="str">
        <f t="shared" si="1749"/>
        <v>CC$19</v>
      </c>
      <c r="CD1388" s="190" t="str">
        <f t="shared" si="1749"/>
        <v>CD$19</v>
      </c>
      <c r="CE1388" s="190" t="str">
        <f t="shared" ref="CE1388:CL1388" si="1750">CE$23</f>
        <v>CE$19</v>
      </c>
      <c r="CF1388" s="190" t="str">
        <f t="shared" si="1750"/>
        <v>CF$19</v>
      </c>
      <c r="CG1388" s="190" t="str">
        <f t="shared" si="1750"/>
        <v>CG$19</v>
      </c>
      <c r="CH1388" s="190" t="str">
        <f t="shared" si="1750"/>
        <v>CH$19</v>
      </c>
      <c r="CI1388" s="190" t="str">
        <f t="shared" si="1750"/>
        <v>CI$19</v>
      </c>
      <c r="CJ1388" s="190" t="str">
        <f t="shared" si="1750"/>
        <v>CJ$19</v>
      </c>
      <c r="CK1388" s="190" t="str">
        <f t="shared" si="1750"/>
        <v>CK$19</v>
      </c>
      <c r="CL1388" s="190" t="str">
        <f t="shared" si="1750"/>
        <v>CL$19</v>
      </c>
      <c r="CN1388" s="201"/>
      <c r="CO1388" s="190" t="str">
        <f t="shared" ref="CO1388:DL1388" si="1751">CO$23</f>
        <v>CO$19</v>
      </c>
      <c r="CP1388" s="190" t="str">
        <f t="shared" si="1751"/>
        <v>CP$19</v>
      </c>
      <c r="CQ1388" s="190" t="str">
        <f t="shared" si="1751"/>
        <v>CQ$19</v>
      </c>
      <c r="CR1388" s="190" t="str">
        <f t="shared" si="1751"/>
        <v>CR$19</v>
      </c>
      <c r="CS1388" s="190" t="str">
        <f t="shared" si="1751"/>
        <v>CS$19</v>
      </c>
      <c r="CT1388" s="190" t="str">
        <f t="shared" si="1751"/>
        <v>CT$19</v>
      </c>
      <c r="CU1388" s="190" t="str">
        <f t="shared" si="1751"/>
        <v>CU$19</v>
      </c>
      <c r="CV1388" s="190" t="str">
        <f t="shared" si="1751"/>
        <v>CV$19</v>
      </c>
      <c r="CW1388" s="190" t="str">
        <f t="shared" si="1751"/>
        <v>CW$19</v>
      </c>
      <c r="CX1388" s="190" t="str">
        <f t="shared" si="1751"/>
        <v>CX$19</v>
      </c>
      <c r="CY1388" s="190" t="str">
        <f t="shared" si="1751"/>
        <v>CY$19</v>
      </c>
      <c r="CZ1388" s="190" t="str">
        <f t="shared" si="1751"/>
        <v>CZ$19</v>
      </c>
      <c r="DA1388" s="190" t="str">
        <f t="shared" si="1751"/>
        <v>DA$19</v>
      </c>
      <c r="DB1388" s="190" t="str">
        <f t="shared" si="1751"/>
        <v>DB$19</v>
      </c>
      <c r="DC1388" s="190" t="str">
        <f t="shared" si="1751"/>
        <v>DC$19</v>
      </c>
      <c r="DD1388" s="190" t="str">
        <f t="shared" si="1751"/>
        <v>DD$19</v>
      </c>
      <c r="DE1388" s="190" t="str">
        <f t="shared" si="1751"/>
        <v>DE$19</v>
      </c>
      <c r="DF1388" s="190" t="str">
        <f t="shared" si="1751"/>
        <v>DF$19</v>
      </c>
      <c r="DG1388" s="190" t="str">
        <f t="shared" si="1751"/>
        <v>DG$19</v>
      </c>
      <c r="DH1388" s="190" t="str">
        <f t="shared" si="1751"/>
        <v>DH$19</v>
      </c>
      <c r="DI1388" s="190" t="str">
        <f t="shared" si="1751"/>
        <v>DI$19</v>
      </c>
      <c r="DJ1388" s="190" t="str">
        <f t="shared" si="1751"/>
        <v>DJ$19</v>
      </c>
      <c r="DK1388" s="190" t="str">
        <f t="shared" si="1751"/>
        <v>DK$19</v>
      </c>
      <c r="DL1388" s="190" t="str">
        <f t="shared" si="1751"/>
        <v>DL$19</v>
      </c>
    </row>
    <row r="1389" spans="1:116" x14ac:dyDescent="0.4">
      <c r="A1389" s="31" t="s">
        <v>218</v>
      </c>
      <c r="B1389" s="31" t="s">
        <v>332</v>
      </c>
      <c r="C1389" s="31"/>
      <c r="D1389" t="s">
        <v>767</v>
      </c>
      <c r="E1389" s="8" t="str">
        <f t="shared" ref="E1389:E1391" si="1752">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767</v>
      </c>
      <c r="E1390" s="8" t="str">
        <f t="shared" ref="E1390:E1392" si="1753">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767</v>
      </c>
      <c r="E1391" s="8" t="str">
        <f t="shared" si="1689"/>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767</v>
      </c>
      <c r="E1392" s="8" t="str">
        <f t="shared" si="1689"/>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767</v>
      </c>
      <c r="E1393" s="8" t="str">
        <f t="shared" si="1689"/>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767</v>
      </c>
      <c r="E1394" s="8" t="str">
        <f t="shared" ref="E1394:E1396" si="1754">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767</v>
      </c>
      <c r="E1395" s="8" t="str">
        <f t="shared" si="1689"/>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767</v>
      </c>
      <c r="E1396" s="8" t="str">
        <f t="shared" si="1689"/>
        <v>1396 FAPPE-S</v>
      </c>
      <c r="G1396" s="126" t="str">
        <f>"Capital expenditures - "&amp;SUBSTITUTE(G1389,":","")</f>
        <v>Capital expenditures - Volume driven secondary PP&amp;E</v>
      </c>
      <c r="H1396" s="27"/>
      <c r="I1396" s="180"/>
      <c r="J1396" s="180"/>
      <c r="K1396" s="252">
        <f t="shared" ref="K1396:P1396" ca="1" si="1755">SUMIF($3:$3,K$2,1396:1396)</f>
        <v>-600000</v>
      </c>
      <c r="L1396" s="252">
        <f t="shared" ca="1" si="1755"/>
        <v>-600000</v>
      </c>
      <c r="M1396" s="252">
        <f t="shared" ca="1" si="1755"/>
        <v>-600000</v>
      </c>
      <c r="N1396" s="252">
        <f t="shared" ca="1" si="1755"/>
        <v>-600000</v>
      </c>
      <c r="O1396" s="252">
        <f t="shared" ca="1" si="1755"/>
        <v>-600000</v>
      </c>
      <c r="P1396" s="252">
        <f t="shared" ca="1" si="1755"/>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767</v>
      </c>
      <c r="E1397" s="8" t="str">
        <f t="shared" si="1689"/>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767</v>
      </c>
      <c r="E1398" s="8" t="str">
        <f t="shared" si="1689"/>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767</v>
      </c>
      <c r="E1399" s="8" t="str">
        <f t="shared" si="1689"/>
        <v>1399 FAPPE-S</v>
      </c>
      <c r="G1399" s="158" t="str">
        <f>"Depreciation - "&amp;SUBSTITUTE(G1389,":","")</f>
        <v>Depreciation - Volume driven secondary PP&amp;E</v>
      </c>
      <c r="I1399" s="80">
        <f>SUMIF($5:$5,I$2,1397:1397)</f>
        <v>0</v>
      </c>
      <c r="J1399" s="80"/>
      <c r="K1399" s="24">
        <f t="shared" ref="K1399:P1399" ca="1" si="1756">SUMIF($3:$3,K$2,1399:1399)</f>
        <v>-64987</v>
      </c>
      <c r="L1399" s="24">
        <f t="shared" ca="1" si="1756"/>
        <v>-184963</v>
      </c>
      <c r="M1399" s="24">
        <f t="shared" ca="1" si="1756"/>
        <v>-304939</v>
      </c>
      <c r="N1399" s="24">
        <f t="shared" ca="1" si="1756"/>
        <v>-424915</v>
      </c>
      <c r="O1399" s="24">
        <f t="shared" ca="1" si="1756"/>
        <v>-544891</v>
      </c>
      <c r="P1399" s="24">
        <f t="shared" ca="1" si="1756"/>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767</v>
      </c>
      <c r="E1400" s="8" t="str">
        <f t="shared" si="1689"/>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767</v>
      </c>
      <c r="E1401" s="8" t="str">
        <f t="shared" si="1689"/>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767</v>
      </c>
      <c r="E1402" s="8" t="str">
        <f t="shared" si="1689"/>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767</v>
      </c>
      <c r="E1403" s="8" t="str">
        <f t="shared" ref="E1403:E1408" si="1757">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767</v>
      </c>
      <c r="E1404" s="8" t="str">
        <f t="shared" si="1757"/>
        <v>1404 FAPPE-S</v>
      </c>
      <c r="G1404" s="158" t="str">
        <f>"Gross PP&amp;E - "&amp;SUBSTITUTE(G1389,":","")</f>
        <v>Gross PP&amp;E - Volume driven secondary PP&amp;E</v>
      </c>
      <c r="I1404" s="80">
        <f>I1401</f>
        <v>0</v>
      </c>
      <c r="J1404" s="80"/>
      <c r="K1404" s="24">
        <f ca="1">SUMIF($4:$4,K$2,1404:1404)</f>
        <v>600000</v>
      </c>
      <c r="L1404" s="24">
        <f ca="1">SUMIF($4:$4,L$2,1404:1404)</f>
        <v>1200000</v>
      </c>
      <c r="M1404" s="24">
        <f ca="1">SUMIF($4:$4,M$2,1404:1404)</f>
        <v>1800000</v>
      </c>
      <c r="N1404" s="24">
        <f ca="1">SUMIF($4:$4,N$2,1404:1404)</f>
        <v>2400000</v>
      </c>
      <c r="O1404" s="24">
        <f ca="1">SUMIF($4:$4,O$2,1404:1404)</f>
        <v>3000000</v>
      </c>
      <c r="P1404" s="24">
        <f ca="1">SUMIF($4:$4,P$2,1404:1404)</f>
        <v>3600000</v>
      </c>
      <c r="R1404" s="24">
        <f>$I1404</f>
        <v>0</v>
      </c>
      <c r="S1404" s="80">
        <f t="shared" ref="S1404:AX1406" ca="1" si="1758">-S1396+R1404</f>
        <v>50000</v>
      </c>
      <c r="T1404" s="80">
        <f t="shared" ca="1" si="1758"/>
        <v>100000</v>
      </c>
      <c r="U1404" s="80">
        <f t="shared" ca="1" si="1758"/>
        <v>150000</v>
      </c>
      <c r="V1404" s="80">
        <f t="shared" ca="1" si="1758"/>
        <v>200000</v>
      </c>
      <c r="W1404" s="80">
        <f t="shared" ca="1" si="1758"/>
        <v>250000</v>
      </c>
      <c r="X1404" s="80">
        <f t="shared" ca="1" si="1758"/>
        <v>300000</v>
      </c>
      <c r="Y1404" s="80">
        <f t="shared" ca="1" si="1758"/>
        <v>350000</v>
      </c>
      <c r="Z1404" s="80">
        <f t="shared" ca="1" si="1758"/>
        <v>400000</v>
      </c>
      <c r="AA1404" s="80">
        <f t="shared" ca="1" si="1758"/>
        <v>450000</v>
      </c>
      <c r="AB1404" s="80">
        <f t="shared" ca="1" si="1758"/>
        <v>500000</v>
      </c>
      <c r="AC1404" s="80">
        <f t="shared" ca="1" si="1758"/>
        <v>550000</v>
      </c>
      <c r="AD1404" s="80">
        <f t="shared" ca="1" si="1758"/>
        <v>600000</v>
      </c>
      <c r="AE1404" s="80">
        <f t="shared" ca="1" si="1758"/>
        <v>650000</v>
      </c>
      <c r="AF1404" s="80">
        <f t="shared" ca="1" si="1758"/>
        <v>700000</v>
      </c>
      <c r="AG1404" s="80">
        <f t="shared" ca="1" si="1758"/>
        <v>750000</v>
      </c>
      <c r="AH1404" s="80">
        <f t="shared" ca="1" si="1758"/>
        <v>800000</v>
      </c>
      <c r="AI1404" s="80">
        <f t="shared" ca="1" si="1758"/>
        <v>850000</v>
      </c>
      <c r="AJ1404" s="80">
        <f t="shared" ca="1" si="1758"/>
        <v>900000</v>
      </c>
      <c r="AK1404" s="80">
        <f t="shared" ca="1" si="1758"/>
        <v>950000</v>
      </c>
      <c r="AL1404" s="80">
        <f t="shared" ca="1" si="1758"/>
        <v>1000000</v>
      </c>
      <c r="AM1404" s="80">
        <f t="shared" ca="1" si="1758"/>
        <v>1050000</v>
      </c>
      <c r="AN1404" s="80">
        <f t="shared" ca="1" si="1758"/>
        <v>1100000</v>
      </c>
      <c r="AO1404" s="80">
        <f t="shared" ca="1" si="1758"/>
        <v>1150000</v>
      </c>
      <c r="AP1404" s="80">
        <f t="shared" ca="1" si="1758"/>
        <v>1200000</v>
      </c>
      <c r="AQ1404" s="80">
        <f t="shared" ca="1" si="1758"/>
        <v>1250000</v>
      </c>
      <c r="AR1404" s="80">
        <f t="shared" ca="1" si="1758"/>
        <v>1300000</v>
      </c>
      <c r="AS1404" s="80">
        <f t="shared" ca="1" si="1758"/>
        <v>1350000</v>
      </c>
      <c r="AT1404" s="80">
        <f t="shared" ca="1" si="1758"/>
        <v>1400000</v>
      </c>
      <c r="AU1404" s="80">
        <f t="shared" ca="1" si="1758"/>
        <v>1450000</v>
      </c>
      <c r="AV1404" s="80">
        <f t="shared" ca="1" si="1758"/>
        <v>1500000</v>
      </c>
      <c r="AW1404" s="80">
        <f t="shared" ca="1" si="1758"/>
        <v>1550000</v>
      </c>
      <c r="AX1404" s="80">
        <f t="shared" ca="1" si="1758"/>
        <v>1600000</v>
      </c>
      <c r="AY1404" s="80">
        <f t="shared" ref="AY1404:CD1406" ca="1" si="1759">-AY1396+AX1404</f>
        <v>1650000</v>
      </c>
      <c r="AZ1404" s="80">
        <f t="shared" ca="1" si="1759"/>
        <v>1700000</v>
      </c>
      <c r="BA1404" s="80">
        <f t="shared" ca="1" si="1759"/>
        <v>1750000</v>
      </c>
      <c r="BB1404" s="80">
        <f t="shared" ca="1" si="1759"/>
        <v>1800000</v>
      </c>
      <c r="BC1404" s="80">
        <f t="shared" ca="1" si="1759"/>
        <v>1850000</v>
      </c>
      <c r="BD1404" s="80">
        <f t="shared" ca="1" si="1759"/>
        <v>1900000</v>
      </c>
      <c r="BE1404" s="80">
        <f t="shared" ca="1" si="1759"/>
        <v>1950000</v>
      </c>
      <c r="BF1404" s="80">
        <f t="shared" ca="1" si="1759"/>
        <v>2000000</v>
      </c>
      <c r="BG1404" s="80">
        <f t="shared" ca="1" si="1759"/>
        <v>2050000</v>
      </c>
      <c r="BH1404" s="80">
        <f t="shared" ca="1" si="1759"/>
        <v>2100000</v>
      </c>
      <c r="BI1404" s="80">
        <f t="shared" ca="1" si="1759"/>
        <v>2150000</v>
      </c>
      <c r="BJ1404" s="80">
        <f t="shared" ca="1" si="1759"/>
        <v>2200000</v>
      </c>
      <c r="BK1404" s="80">
        <f t="shared" ca="1" si="1759"/>
        <v>2250000</v>
      </c>
      <c r="BL1404" s="80">
        <f t="shared" ca="1" si="1759"/>
        <v>2300000</v>
      </c>
      <c r="BM1404" s="80">
        <f t="shared" ca="1" si="1759"/>
        <v>2350000</v>
      </c>
      <c r="BN1404" s="80">
        <f t="shared" ca="1" si="1759"/>
        <v>2400000</v>
      </c>
      <c r="BO1404" s="80">
        <f t="shared" ca="1" si="1759"/>
        <v>2450000</v>
      </c>
      <c r="BP1404" s="80">
        <f t="shared" ca="1" si="1759"/>
        <v>2500000</v>
      </c>
      <c r="BQ1404" s="80">
        <f t="shared" ca="1" si="1759"/>
        <v>2550000</v>
      </c>
      <c r="BR1404" s="80">
        <f t="shared" ca="1" si="1759"/>
        <v>2600000</v>
      </c>
      <c r="BS1404" s="80">
        <f t="shared" ca="1" si="1759"/>
        <v>2650000</v>
      </c>
      <c r="BT1404" s="80">
        <f t="shared" ca="1" si="1759"/>
        <v>2700000</v>
      </c>
      <c r="BU1404" s="80">
        <f t="shared" ca="1" si="1759"/>
        <v>2750000</v>
      </c>
      <c r="BV1404" s="80">
        <f t="shared" ca="1" si="1759"/>
        <v>2800000</v>
      </c>
      <c r="BW1404" s="80">
        <f t="shared" ca="1" si="1759"/>
        <v>2850000</v>
      </c>
      <c r="BX1404" s="80">
        <f t="shared" ca="1" si="1759"/>
        <v>2900000</v>
      </c>
      <c r="BY1404" s="80">
        <f t="shared" ca="1" si="1759"/>
        <v>2950000</v>
      </c>
      <c r="BZ1404" s="80">
        <f t="shared" ca="1" si="1759"/>
        <v>3000000</v>
      </c>
      <c r="CA1404" s="80">
        <f t="shared" ca="1" si="1759"/>
        <v>3050000</v>
      </c>
      <c r="CB1404" s="80">
        <f t="shared" ca="1" si="1759"/>
        <v>3100000</v>
      </c>
      <c r="CC1404" s="80">
        <f t="shared" ca="1" si="1759"/>
        <v>3150000</v>
      </c>
      <c r="CD1404" s="80">
        <f t="shared" ca="1" si="1759"/>
        <v>3200000</v>
      </c>
      <c r="CE1404" s="80">
        <f t="shared" ref="CE1404:CL1406" ca="1" si="1760">-CE1396+CD1404</f>
        <v>3250000</v>
      </c>
      <c r="CF1404" s="80">
        <f t="shared" ca="1" si="1760"/>
        <v>3300000</v>
      </c>
      <c r="CG1404" s="80">
        <f t="shared" ca="1" si="1760"/>
        <v>3350000</v>
      </c>
      <c r="CH1404" s="80">
        <f t="shared" ca="1" si="1760"/>
        <v>3400000</v>
      </c>
      <c r="CI1404" s="80">
        <f t="shared" ca="1" si="1760"/>
        <v>3450000</v>
      </c>
      <c r="CJ1404" s="80">
        <f t="shared" ca="1" si="1760"/>
        <v>3500000</v>
      </c>
      <c r="CK1404" s="80">
        <f t="shared" ca="1" si="1760"/>
        <v>3550000</v>
      </c>
      <c r="CL1404" s="80">
        <f t="shared" ca="1" si="1760"/>
        <v>3600000</v>
      </c>
      <c r="CN1404" s="80">
        <f>CN1401</f>
        <v>0</v>
      </c>
      <c r="CO1404" s="80" t="e">
        <f t="shared" ref="CO1404:CO1406" ca="1" si="1761">-CO1396+CN1404</f>
        <v>#N/A</v>
      </c>
      <c r="CP1404" s="80" t="e">
        <f t="shared" ref="CP1404:DL1406" ca="1" si="1762">-CP1396+CO1404</f>
        <v>#N/A</v>
      </c>
      <c r="CQ1404" s="80" t="e">
        <f t="shared" ca="1" si="1762"/>
        <v>#N/A</v>
      </c>
      <c r="CR1404" s="80" t="e">
        <f t="shared" ca="1" si="1762"/>
        <v>#N/A</v>
      </c>
      <c r="CS1404" s="80" t="e">
        <f t="shared" ca="1" si="1762"/>
        <v>#N/A</v>
      </c>
      <c r="CT1404" s="80" t="e">
        <f t="shared" ca="1" si="1762"/>
        <v>#N/A</v>
      </c>
      <c r="CU1404" s="80" t="e">
        <f t="shared" ca="1" si="1762"/>
        <v>#N/A</v>
      </c>
      <c r="CV1404" s="80" t="e">
        <f t="shared" ca="1" si="1762"/>
        <v>#N/A</v>
      </c>
      <c r="CW1404" s="80" t="e">
        <f t="shared" ca="1" si="1762"/>
        <v>#N/A</v>
      </c>
      <c r="CX1404" s="80" t="e">
        <f t="shared" ca="1" si="1762"/>
        <v>#N/A</v>
      </c>
      <c r="CY1404" s="80" t="e">
        <f t="shared" ca="1" si="1762"/>
        <v>#N/A</v>
      </c>
      <c r="CZ1404" s="80" t="e">
        <f t="shared" ca="1" si="1762"/>
        <v>#N/A</v>
      </c>
      <c r="DA1404" s="80" t="e">
        <f t="shared" ca="1" si="1762"/>
        <v>#N/A</v>
      </c>
      <c r="DB1404" s="80" t="e">
        <f t="shared" ca="1" si="1762"/>
        <v>#N/A</v>
      </c>
      <c r="DC1404" s="80" t="e">
        <f t="shared" ca="1" si="1762"/>
        <v>#N/A</v>
      </c>
      <c r="DD1404" s="80" t="e">
        <f t="shared" ca="1" si="1762"/>
        <v>#N/A</v>
      </c>
      <c r="DE1404" s="80" t="e">
        <f t="shared" ca="1" si="1762"/>
        <v>#N/A</v>
      </c>
      <c r="DF1404" s="80" t="e">
        <f t="shared" ca="1" si="1762"/>
        <v>#N/A</v>
      </c>
      <c r="DG1404" s="80" t="e">
        <f t="shared" ca="1" si="1762"/>
        <v>#N/A</v>
      </c>
      <c r="DH1404" s="80" t="e">
        <f t="shared" ca="1" si="1762"/>
        <v>#N/A</v>
      </c>
      <c r="DI1404" s="80" t="e">
        <f t="shared" ca="1" si="1762"/>
        <v>#N/A</v>
      </c>
      <c r="DJ1404" s="80" t="e">
        <f t="shared" ca="1" si="1762"/>
        <v>#N/A</v>
      </c>
      <c r="DK1404" s="80" t="e">
        <f t="shared" ca="1" si="1762"/>
        <v>#N/A</v>
      </c>
      <c r="DL1404" s="80" t="e">
        <f t="shared" ca="1" si="1762"/>
        <v>#N/A</v>
      </c>
    </row>
    <row r="1405" spans="2:116" x14ac:dyDescent="0.4">
      <c r="D1405" t="s">
        <v>767</v>
      </c>
      <c r="E1405" s="8" t="str">
        <f t="shared" si="1757"/>
        <v>1405 FAPPE-S</v>
      </c>
      <c r="G1405" s="158" t="str">
        <f>"Accumulated depreciation - "&amp;SUBSTITUTE(G1389,":","")</f>
        <v>Accumulated depreciation - Volume driven secondary PP&amp;E</v>
      </c>
      <c r="I1405" s="81">
        <f>-H1392/H1391*I1404</f>
        <v>0</v>
      </c>
      <c r="J1405" s="243"/>
      <c r="K1405" s="37">
        <f ca="1">SUMIF($4:$4,K$2,1405:1405)</f>
        <v>-64987</v>
      </c>
      <c r="L1405" s="37">
        <f ca="1">SUMIF($4:$4,L$2,1405:1405)</f>
        <v>-249950</v>
      </c>
      <c r="M1405" s="37">
        <f ca="1">SUMIF($4:$4,M$2,1405:1405)</f>
        <v>-554889</v>
      </c>
      <c r="N1405" s="37">
        <f ca="1">SUMIF($4:$4,N$2,1405:1405)</f>
        <v>-979804</v>
      </c>
      <c r="O1405" s="37">
        <f ca="1">SUMIF($4:$4,O$2,1405:1405)</f>
        <v>-1524695</v>
      </c>
      <c r="P1405" s="37">
        <f ca="1">SUMIF($4:$4,P$2,1405:1405)</f>
        <v>-2124575</v>
      </c>
      <c r="R1405" s="37">
        <f>$I1405</f>
        <v>0</v>
      </c>
      <c r="S1405" s="81">
        <f t="shared" ref="S1405:AX1407" ca="1" si="1763">R1405+S1399</f>
        <v>-833.16666666666663</v>
      </c>
      <c r="T1405" s="81">
        <f t="shared" ca="1" si="1763"/>
        <v>-2499.5</v>
      </c>
      <c r="U1405" s="81">
        <f t="shared" ca="1" si="1763"/>
        <v>-4999</v>
      </c>
      <c r="V1405" s="81">
        <f t="shared" ca="1" si="1763"/>
        <v>-8331.6666666666661</v>
      </c>
      <c r="W1405" s="81">
        <f t="shared" ca="1" si="1763"/>
        <v>-12497.5</v>
      </c>
      <c r="X1405" s="81">
        <f t="shared" ca="1" si="1763"/>
        <v>-17496.5</v>
      </c>
      <c r="Y1405" s="81">
        <f t="shared" ca="1" si="1763"/>
        <v>-23328.666666666668</v>
      </c>
      <c r="Z1405" s="81">
        <f t="shared" ca="1" si="1763"/>
        <v>-29994</v>
      </c>
      <c r="AA1405" s="81">
        <f t="shared" ca="1" si="1763"/>
        <v>-37492.5</v>
      </c>
      <c r="AB1405" s="81">
        <f t="shared" ca="1" si="1763"/>
        <v>-45824.166666666664</v>
      </c>
      <c r="AC1405" s="81">
        <f t="shared" ca="1" si="1763"/>
        <v>-54989</v>
      </c>
      <c r="AD1405" s="81">
        <f t="shared" ca="1" si="1763"/>
        <v>-64987</v>
      </c>
      <c r="AE1405" s="81">
        <f t="shared" ca="1" si="1763"/>
        <v>-75818.166666666672</v>
      </c>
      <c r="AF1405" s="81">
        <f t="shared" ca="1" si="1763"/>
        <v>-87482.5</v>
      </c>
      <c r="AG1405" s="81">
        <f t="shared" ca="1" si="1763"/>
        <v>-99980</v>
      </c>
      <c r="AH1405" s="81">
        <f t="shared" ca="1" si="1763"/>
        <v>-113310.66666666667</v>
      </c>
      <c r="AI1405" s="81">
        <f t="shared" ca="1" si="1763"/>
        <v>-127474.5</v>
      </c>
      <c r="AJ1405" s="81">
        <f t="shared" ca="1" si="1763"/>
        <v>-142471.5</v>
      </c>
      <c r="AK1405" s="81">
        <f t="shared" ca="1" si="1763"/>
        <v>-158301.66666666666</v>
      </c>
      <c r="AL1405" s="81">
        <f t="shared" ca="1" si="1763"/>
        <v>-174965</v>
      </c>
      <c r="AM1405" s="81">
        <f t="shared" ca="1" si="1763"/>
        <v>-192461.5</v>
      </c>
      <c r="AN1405" s="81">
        <f t="shared" ca="1" si="1763"/>
        <v>-210791.16666666666</v>
      </c>
      <c r="AO1405" s="81">
        <f t="shared" ca="1" si="1763"/>
        <v>-229954</v>
      </c>
      <c r="AP1405" s="81">
        <f t="shared" ca="1" si="1763"/>
        <v>-249950</v>
      </c>
      <c r="AQ1405" s="81">
        <f t="shared" ca="1" si="1763"/>
        <v>-270779.16666666669</v>
      </c>
      <c r="AR1405" s="81">
        <f t="shared" ca="1" si="1763"/>
        <v>-292441.5</v>
      </c>
      <c r="AS1405" s="81">
        <f t="shared" ca="1" si="1763"/>
        <v>-314937</v>
      </c>
      <c r="AT1405" s="81">
        <f t="shared" ca="1" si="1763"/>
        <v>-338265.66666666669</v>
      </c>
      <c r="AU1405" s="81">
        <f t="shared" ca="1" si="1763"/>
        <v>-362427.5</v>
      </c>
      <c r="AV1405" s="81">
        <f t="shared" ca="1" si="1763"/>
        <v>-387422.5</v>
      </c>
      <c r="AW1405" s="81">
        <f t="shared" ca="1" si="1763"/>
        <v>-413250.66666666669</v>
      </c>
      <c r="AX1405" s="81">
        <f t="shared" ca="1" si="1763"/>
        <v>-439912</v>
      </c>
      <c r="AY1405" s="81">
        <f t="shared" ref="AY1405:CD1407" ca="1" si="1764">AX1405+AY1399</f>
        <v>-467406.5</v>
      </c>
      <c r="AZ1405" s="81">
        <f t="shared" ca="1" si="1764"/>
        <v>-495734.16666666669</v>
      </c>
      <c r="BA1405" s="81">
        <f t="shared" ca="1" si="1764"/>
        <v>-524895</v>
      </c>
      <c r="BB1405" s="81">
        <f t="shared" ca="1" si="1764"/>
        <v>-554889</v>
      </c>
      <c r="BC1405" s="81">
        <f t="shared" ca="1" si="1764"/>
        <v>-585716.16666666663</v>
      </c>
      <c r="BD1405" s="81">
        <f t="shared" ca="1" si="1764"/>
        <v>-617376.5</v>
      </c>
      <c r="BE1405" s="81">
        <f t="shared" ca="1" si="1764"/>
        <v>-649870</v>
      </c>
      <c r="BF1405" s="81">
        <f t="shared" ca="1" si="1764"/>
        <v>-683196.66666666663</v>
      </c>
      <c r="BG1405" s="81">
        <f t="shared" ca="1" si="1764"/>
        <v>-717356.5</v>
      </c>
      <c r="BH1405" s="81">
        <f t="shared" ca="1" si="1764"/>
        <v>-752349.5</v>
      </c>
      <c r="BI1405" s="81">
        <f t="shared" ca="1" si="1764"/>
        <v>-788175.66666666663</v>
      </c>
      <c r="BJ1405" s="81">
        <f t="shared" ca="1" si="1764"/>
        <v>-824835</v>
      </c>
      <c r="BK1405" s="81">
        <f t="shared" ca="1" si="1764"/>
        <v>-862327.5</v>
      </c>
      <c r="BL1405" s="81">
        <f t="shared" ca="1" si="1764"/>
        <v>-900653.16666666663</v>
      </c>
      <c r="BM1405" s="81">
        <f t="shared" ca="1" si="1764"/>
        <v>-939812</v>
      </c>
      <c r="BN1405" s="81">
        <f t="shared" ca="1" si="1764"/>
        <v>-979804</v>
      </c>
      <c r="BO1405" s="81">
        <f t="shared" ca="1" si="1764"/>
        <v>-1020629.1666666666</v>
      </c>
      <c r="BP1405" s="81">
        <f t="shared" ca="1" si="1764"/>
        <v>-1062287.5</v>
      </c>
      <c r="BQ1405" s="81">
        <f t="shared" ca="1" si="1764"/>
        <v>-1104779</v>
      </c>
      <c r="BR1405" s="81">
        <f t="shared" ca="1" si="1764"/>
        <v>-1148103.6666666667</v>
      </c>
      <c r="BS1405" s="81">
        <f t="shared" ca="1" si="1764"/>
        <v>-1192261.5</v>
      </c>
      <c r="BT1405" s="81">
        <f t="shared" ca="1" si="1764"/>
        <v>-1237252.5</v>
      </c>
      <c r="BU1405" s="81">
        <f t="shared" ca="1" si="1764"/>
        <v>-1283076.6666666667</v>
      </c>
      <c r="BV1405" s="81">
        <f t="shared" ca="1" si="1764"/>
        <v>-1329734</v>
      </c>
      <c r="BW1405" s="81">
        <f t="shared" ca="1" si="1764"/>
        <v>-1377224.5</v>
      </c>
      <c r="BX1405" s="81">
        <f t="shared" ca="1" si="1764"/>
        <v>-1425548.1666666667</v>
      </c>
      <c r="BY1405" s="81">
        <f t="shared" ca="1" si="1764"/>
        <v>-1474705</v>
      </c>
      <c r="BZ1405" s="81">
        <f t="shared" ca="1" si="1764"/>
        <v>-1524695</v>
      </c>
      <c r="CA1405" s="81">
        <f t="shared" ca="1" si="1764"/>
        <v>-1574685</v>
      </c>
      <c r="CB1405" s="81">
        <f t="shared" ca="1" si="1764"/>
        <v>-1624675</v>
      </c>
      <c r="CC1405" s="81">
        <f t="shared" ca="1" si="1764"/>
        <v>-1674665</v>
      </c>
      <c r="CD1405" s="81">
        <f t="shared" ca="1" si="1764"/>
        <v>-1724655</v>
      </c>
      <c r="CE1405" s="81">
        <f t="shared" ref="CE1405:CL1407" ca="1" si="1765">CD1405+CE1399</f>
        <v>-1774645</v>
      </c>
      <c r="CF1405" s="81">
        <f t="shared" ca="1" si="1765"/>
        <v>-1824635</v>
      </c>
      <c r="CG1405" s="81">
        <f t="shared" ca="1" si="1765"/>
        <v>-1874625</v>
      </c>
      <c r="CH1405" s="81">
        <f t="shared" ca="1" si="1765"/>
        <v>-1924615</v>
      </c>
      <c r="CI1405" s="81">
        <f t="shared" ca="1" si="1765"/>
        <v>-1974605</v>
      </c>
      <c r="CJ1405" s="81">
        <f t="shared" ca="1" si="1765"/>
        <v>-2024595</v>
      </c>
      <c r="CK1405" s="81">
        <f t="shared" ca="1" si="1765"/>
        <v>-2074585</v>
      </c>
      <c r="CL1405" s="81">
        <f t="shared" ca="1" si="1765"/>
        <v>-2124575</v>
      </c>
      <c r="CN1405" s="81">
        <f>-H1392/H1391*CN1404</f>
        <v>0</v>
      </c>
      <c r="CO1405" s="81" t="e">
        <f t="shared" ref="CO1405:CO1407" si="1766">CN1405+CO1399</f>
        <v>#N/A</v>
      </c>
      <c r="CP1405" s="81" t="e">
        <f t="shared" ref="CP1405:DL1407" si="1767">CO1405+CP1399</f>
        <v>#N/A</v>
      </c>
      <c r="CQ1405" s="81" t="e">
        <f t="shared" si="1767"/>
        <v>#N/A</v>
      </c>
      <c r="CR1405" s="81" t="e">
        <f t="shared" si="1767"/>
        <v>#N/A</v>
      </c>
      <c r="CS1405" s="81" t="e">
        <f t="shared" si="1767"/>
        <v>#N/A</v>
      </c>
      <c r="CT1405" s="81" t="e">
        <f t="shared" si="1767"/>
        <v>#N/A</v>
      </c>
      <c r="CU1405" s="81" t="e">
        <f t="shared" si="1767"/>
        <v>#N/A</v>
      </c>
      <c r="CV1405" s="81" t="e">
        <f t="shared" si="1767"/>
        <v>#N/A</v>
      </c>
      <c r="CW1405" s="81" t="e">
        <f t="shared" si="1767"/>
        <v>#N/A</v>
      </c>
      <c r="CX1405" s="81" t="e">
        <f t="shared" si="1767"/>
        <v>#N/A</v>
      </c>
      <c r="CY1405" s="81" t="e">
        <f t="shared" si="1767"/>
        <v>#N/A</v>
      </c>
      <c r="CZ1405" s="81" t="e">
        <f t="shared" si="1767"/>
        <v>#N/A</v>
      </c>
      <c r="DA1405" s="81" t="e">
        <f t="shared" si="1767"/>
        <v>#N/A</v>
      </c>
      <c r="DB1405" s="81" t="e">
        <f t="shared" si="1767"/>
        <v>#N/A</v>
      </c>
      <c r="DC1405" s="81" t="e">
        <f t="shared" si="1767"/>
        <v>#N/A</v>
      </c>
      <c r="DD1405" s="81" t="e">
        <f t="shared" si="1767"/>
        <v>#N/A</v>
      </c>
      <c r="DE1405" s="81" t="e">
        <f t="shared" si="1767"/>
        <v>#N/A</v>
      </c>
      <c r="DF1405" s="81" t="e">
        <f t="shared" si="1767"/>
        <v>#N/A</v>
      </c>
      <c r="DG1405" s="81" t="e">
        <f t="shared" si="1767"/>
        <v>#N/A</v>
      </c>
      <c r="DH1405" s="81" t="e">
        <f t="shared" si="1767"/>
        <v>#N/A</v>
      </c>
      <c r="DI1405" s="81" t="e">
        <f t="shared" si="1767"/>
        <v>#N/A</v>
      </c>
      <c r="DJ1405" s="81" t="e">
        <f t="shared" si="1767"/>
        <v>#N/A</v>
      </c>
      <c r="DK1405" s="81" t="e">
        <f t="shared" si="1767"/>
        <v>#N/A</v>
      </c>
      <c r="DL1405" s="81" t="e">
        <f t="shared" si="1767"/>
        <v>#N/A</v>
      </c>
    </row>
    <row r="1406" spans="2:116" x14ac:dyDescent="0.4">
      <c r="C1406" t="s">
        <v>240</v>
      </c>
      <c r="D1406" t="s">
        <v>767</v>
      </c>
      <c r="E1406" s="8" t="str">
        <f t="shared" si="1757"/>
        <v>1406 FAPPE-S</v>
      </c>
      <c r="G1406" s="126" t="str">
        <f>"Net PP&amp;E - "&amp;SUBSTITUTE(G1389,":","")</f>
        <v>Net PP&amp;E - Volume driven secondary PP&amp;E</v>
      </c>
      <c r="H1406" s="27"/>
      <c r="I1406" s="77">
        <f>SUM(I1404:I1405)</f>
        <v>0</v>
      </c>
      <c r="J1406" s="77"/>
      <c r="K1406" s="33">
        <f ca="1">SUMIF($4:$4,K$2,1406:1406)</f>
        <v>535013</v>
      </c>
      <c r="L1406" s="33">
        <f ca="1">SUMIF($4:$4,L$2,1406:1406)</f>
        <v>950050</v>
      </c>
      <c r="M1406" s="33">
        <f ca="1">SUMIF($4:$4,M$2,1406:1406)</f>
        <v>1245111</v>
      </c>
      <c r="N1406" s="33">
        <f ca="1">SUMIF($4:$4,N$2,1406:1406)</f>
        <v>1420196</v>
      </c>
      <c r="O1406" s="33">
        <f ca="1">SUMIF($4:$4,O$2,1406:1406)</f>
        <v>1475305</v>
      </c>
      <c r="P1406" s="33">
        <f ca="1">SUMIF($4:$4,P$2,1406:1406)</f>
        <v>1475425</v>
      </c>
      <c r="Q1406" s="33"/>
      <c r="R1406" s="33">
        <f>$I1406</f>
        <v>0</v>
      </c>
      <c r="S1406" s="77">
        <f t="shared" ref="S1406:AX1408" ca="1" si="1768">SUM(S1404:S1405)</f>
        <v>49166.833333333336</v>
      </c>
      <c r="T1406" s="77">
        <f t="shared" ca="1" si="1768"/>
        <v>97500.5</v>
      </c>
      <c r="U1406" s="77">
        <f t="shared" ca="1" si="1768"/>
        <v>145001</v>
      </c>
      <c r="V1406" s="77">
        <f t="shared" ca="1" si="1768"/>
        <v>191668.33333333334</v>
      </c>
      <c r="W1406" s="77">
        <f t="shared" ca="1" si="1768"/>
        <v>237502.5</v>
      </c>
      <c r="X1406" s="77">
        <f t="shared" ca="1" si="1768"/>
        <v>282503.5</v>
      </c>
      <c r="Y1406" s="77">
        <f t="shared" ca="1" si="1768"/>
        <v>326671.33333333331</v>
      </c>
      <c r="Z1406" s="77">
        <f t="shared" ca="1" si="1768"/>
        <v>370006</v>
      </c>
      <c r="AA1406" s="77">
        <f t="shared" ca="1" si="1768"/>
        <v>412507.5</v>
      </c>
      <c r="AB1406" s="77">
        <f t="shared" ca="1" si="1768"/>
        <v>454175.83333333331</v>
      </c>
      <c r="AC1406" s="77">
        <f t="shared" ca="1" si="1768"/>
        <v>495011</v>
      </c>
      <c r="AD1406" s="77">
        <f t="shared" ca="1" si="1768"/>
        <v>535013</v>
      </c>
      <c r="AE1406" s="77">
        <f t="shared" ca="1" si="1768"/>
        <v>574181.83333333337</v>
      </c>
      <c r="AF1406" s="77">
        <f t="shared" ca="1" si="1768"/>
        <v>612517.5</v>
      </c>
      <c r="AG1406" s="77">
        <f t="shared" ca="1" si="1768"/>
        <v>650020</v>
      </c>
      <c r="AH1406" s="77">
        <f t="shared" ca="1" si="1768"/>
        <v>686689.33333333337</v>
      </c>
      <c r="AI1406" s="77">
        <f t="shared" ca="1" si="1768"/>
        <v>722525.5</v>
      </c>
      <c r="AJ1406" s="77">
        <f t="shared" ca="1" si="1768"/>
        <v>757528.5</v>
      </c>
      <c r="AK1406" s="77">
        <f t="shared" ca="1" si="1768"/>
        <v>791698.33333333337</v>
      </c>
      <c r="AL1406" s="77">
        <f t="shared" ca="1" si="1768"/>
        <v>825035</v>
      </c>
      <c r="AM1406" s="77">
        <f t="shared" ca="1" si="1768"/>
        <v>857538.5</v>
      </c>
      <c r="AN1406" s="77">
        <f t="shared" ca="1" si="1768"/>
        <v>889208.83333333337</v>
      </c>
      <c r="AO1406" s="77">
        <f t="shared" ca="1" si="1768"/>
        <v>920046</v>
      </c>
      <c r="AP1406" s="77">
        <f t="shared" ca="1" si="1768"/>
        <v>950050</v>
      </c>
      <c r="AQ1406" s="77">
        <f t="shared" ca="1" si="1768"/>
        <v>979220.83333333326</v>
      </c>
      <c r="AR1406" s="77">
        <f t="shared" ca="1" si="1768"/>
        <v>1007558.5</v>
      </c>
      <c r="AS1406" s="77">
        <f t="shared" ca="1" si="1768"/>
        <v>1035063</v>
      </c>
      <c r="AT1406" s="77">
        <f t="shared" ca="1" si="1768"/>
        <v>1061734.3333333333</v>
      </c>
      <c r="AU1406" s="77">
        <f t="shared" ca="1" si="1768"/>
        <v>1087572.5</v>
      </c>
      <c r="AV1406" s="77">
        <f t="shared" ca="1" si="1768"/>
        <v>1112577.5</v>
      </c>
      <c r="AW1406" s="77">
        <f t="shared" ca="1" si="1768"/>
        <v>1136749.3333333333</v>
      </c>
      <c r="AX1406" s="77">
        <f t="shared" ca="1" si="1768"/>
        <v>1160088</v>
      </c>
      <c r="AY1406" s="77">
        <f t="shared" ref="AY1406:CD1408" ca="1" si="1769">SUM(AY1404:AY1405)</f>
        <v>1182593.5</v>
      </c>
      <c r="AZ1406" s="77">
        <f t="shared" ca="1" si="1769"/>
        <v>1204265.8333333333</v>
      </c>
      <c r="BA1406" s="77">
        <f t="shared" ca="1" si="1769"/>
        <v>1225105</v>
      </c>
      <c r="BB1406" s="77">
        <f t="shared" ca="1" si="1769"/>
        <v>1245111</v>
      </c>
      <c r="BC1406" s="77">
        <f t="shared" ca="1" si="1769"/>
        <v>1264283.8333333335</v>
      </c>
      <c r="BD1406" s="77">
        <f t="shared" ca="1" si="1769"/>
        <v>1282623.5</v>
      </c>
      <c r="BE1406" s="77">
        <f t="shared" ca="1" si="1769"/>
        <v>1300130</v>
      </c>
      <c r="BF1406" s="77">
        <f t="shared" ca="1" si="1769"/>
        <v>1316803.3333333335</v>
      </c>
      <c r="BG1406" s="77">
        <f t="shared" ca="1" si="1769"/>
        <v>1332643.5</v>
      </c>
      <c r="BH1406" s="77">
        <f t="shared" ca="1" si="1769"/>
        <v>1347650.5</v>
      </c>
      <c r="BI1406" s="77">
        <f t="shared" ca="1" si="1769"/>
        <v>1361824.3333333335</v>
      </c>
      <c r="BJ1406" s="77">
        <f t="shared" ca="1" si="1769"/>
        <v>1375165</v>
      </c>
      <c r="BK1406" s="77">
        <f t="shared" ca="1" si="1769"/>
        <v>1387672.5</v>
      </c>
      <c r="BL1406" s="77">
        <f t="shared" ca="1" si="1769"/>
        <v>1399346.8333333335</v>
      </c>
      <c r="BM1406" s="77">
        <f t="shared" ca="1" si="1769"/>
        <v>1410188</v>
      </c>
      <c r="BN1406" s="77">
        <f t="shared" ca="1" si="1769"/>
        <v>1420196</v>
      </c>
      <c r="BO1406" s="77">
        <f t="shared" ca="1" si="1769"/>
        <v>1429370.8333333335</v>
      </c>
      <c r="BP1406" s="77">
        <f t="shared" ca="1" si="1769"/>
        <v>1437712.5</v>
      </c>
      <c r="BQ1406" s="77">
        <f t="shared" ca="1" si="1769"/>
        <v>1445221</v>
      </c>
      <c r="BR1406" s="77">
        <f t="shared" ca="1" si="1769"/>
        <v>1451896.3333333333</v>
      </c>
      <c r="BS1406" s="77">
        <f t="shared" ca="1" si="1769"/>
        <v>1457738.5</v>
      </c>
      <c r="BT1406" s="77">
        <f t="shared" ca="1" si="1769"/>
        <v>1462747.5</v>
      </c>
      <c r="BU1406" s="77">
        <f t="shared" ca="1" si="1769"/>
        <v>1466923.3333333333</v>
      </c>
      <c r="BV1406" s="77">
        <f t="shared" ca="1" si="1769"/>
        <v>1470266</v>
      </c>
      <c r="BW1406" s="77">
        <f t="shared" ca="1" si="1769"/>
        <v>1472775.5</v>
      </c>
      <c r="BX1406" s="77">
        <f t="shared" ca="1" si="1769"/>
        <v>1474451.8333333333</v>
      </c>
      <c r="BY1406" s="77">
        <f t="shared" ca="1" si="1769"/>
        <v>1475295</v>
      </c>
      <c r="BZ1406" s="77">
        <f t="shared" ca="1" si="1769"/>
        <v>1475305</v>
      </c>
      <c r="CA1406" s="77">
        <f t="shared" ca="1" si="1769"/>
        <v>1475315</v>
      </c>
      <c r="CB1406" s="77">
        <f t="shared" ca="1" si="1769"/>
        <v>1475325</v>
      </c>
      <c r="CC1406" s="77">
        <f t="shared" ca="1" si="1769"/>
        <v>1475335</v>
      </c>
      <c r="CD1406" s="77">
        <f t="shared" ca="1" si="1769"/>
        <v>1475345</v>
      </c>
      <c r="CE1406" s="77">
        <f t="shared" ref="CE1406:CL1408" ca="1" si="1770">SUM(CE1404:CE1405)</f>
        <v>1475355</v>
      </c>
      <c r="CF1406" s="77">
        <f t="shared" ca="1" si="1770"/>
        <v>1475365</v>
      </c>
      <c r="CG1406" s="77">
        <f t="shared" ca="1" si="1770"/>
        <v>1475375</v>
      </c>
      <c r="CH1406" s="77">
        <f t="shared" ca="1" si="1770"/>
        <v>1475385</v>
      </c>
      <c r="CI1406" s="77">
        <f t="shared" ca="1" si="1770"/>
        <v>1475395</v>
      </c>
      <c r="CJ1406" s="77">
        <f t="shared" ca="1" si="1770"/>
        <v>1475405</v>
      </c>
      <c r="CK1406" s="77">
        <f t="shared" ca="1" si="1770"/>
        <v>1475415</v>
      </c>
      <c r="CL1406" s="77">
        <f t="shared" ca="1" si="1770"/>
        <v>1475425</v>
      </c>
      <c r="CN1406" s="77">
        <f>SUM(CN1404:CN1405)</f>
        <v>0</v>
      </c>
      <c r="CO1406" s="77" t="e">
        <f t="shared" ref="CO1406:CO1408" ca="1" si="1771">SUM(CO1404:CO1405)</f>
        <v>#N/A</v>
      </c>
      <c r="CP1406" s="77" t="e">
        <f t="shared" ref="CP1406:DK1408" ca="1" si="1772">SUM(CP1404:CP1405)</f>
        <v>#N/A</v>
      </c>
      <c r="CQ1406" s="77" t="e">
        <f t="shared" ca="1" si="1772"/>
        <v>#N/A</v>
      </c>
      <c r="CR1406" s="77" t="e">
        <f t="shared" ca="1" si="1772"/>
        <v>#N/A</v>
      </c>
      <c r="CS1406" s="77" t="e">
        <f t="shared" ca="1" si="1772"/>
        <v>#N/A</v>
      </c>
      <c r="CT1406" s="77" t="e">
        <f t="shared" ca="1" si="1772"/>
        <v>#N/A</v>
      </c>
      <c r="CU1406" s="77" t="e">
        <f t="shared" ca="1" si="1772"/>
        <v>#N/A</v>
      </c>
      <c r="CV1406" s="77" t="e">
        <f t="shared" ca="1" si="1772"/>
        <v>#N/A</v>
      </c>
      <c r="CW1406" s="77" t="e">
        <f t="shared" ca="1" si="1772"/>
        <v>#N/A</v>
      </c>
      <c r="CX1406" s="77" t="e">
        <f t="shared" ca="1" si="1772"/>
        <v>#N/A</v>
      </c>
      <c r="CY1406" s="77" t="e">
        <f t="shared" ca="1" si="1772"/>
        <v>#N/A</v>
      </c>
      <c r="CZ1406" s="77" t="e">
        <f t="shared" ca="1" si="1772"/>
        <v>#N/A</v>
      </c>
      <c r="DA1406" s="77" t="e">
        <f t="shared" ca="1" si="1772"/>
        <v>#N/A</v>
      </c>
      <c r="DB1406" s="77" t="e">
        <f t="shared" ca="1" si="1772"/>
        <v>#N/A</v>
      </c>
      <c r="DC1406" s="77" t="e">
        <f t="shared" ca="1" si="1772"/>
        <v>#N/A</v>
      </c>
      <c r="DD1406" s="77" t="e">
        <f t="shared" ca="1" si="1772"/>
        <v>#N/A</v>
      </c>
      <c r="DE1406" s="77" t="e">
        <f t="shared" ca="1" si="1772"/>
        <v>#N/A</v>
      </c>
      <c r="DF1406" s="77" t="e">
        <f t="shared" ca="1" si="1772"/>
        <v>#N/A</v>
      </c>
      <c r="DG1406" s="77" t="e">
        <f t="shared" ca="1" si="1772"/>
        <v>#N/A</v>
      </c>
      <c r="DH1406" s="77" t="e">
        <f t="shared" ca="1" si="1772"/>
        <v>#N/A</v>
      </c>
      <c r="DI1406" s="77" t="e">
        <f t="shared" ca="1" si="1772"/>
        <v>#N/A</v>
      </c>
      <c r="DJ1406" s="77" t="e">
        <f t="shared" ca="1" si="1772"/>
        <v>#N/A</v>
      </c>
      <c r="DK1406" s="77" t="e">
        <f t="shared" ca="1" si="1772"/>
        <v>#N/A</v>
      </c>
      <c r="DL1406" s="77" t="e">
        <f t="shared" ref="DL1406:DL1408" ca="1" si="1773">SUM(DL1404:DL1405)</f>
        <v>#N/A</v>
      </c>
    </row>
    <row r="1407" spans="2:116" x14ac:dyDescent="0.4">
      <c r="B1407" t="s">
        <v>244</v>
      </c>
      <c r="D1407" t="s">
        <v>767</v>
      </c>
      <c r="E1407" s="8" t="str">
        <f t="shared" ref="E1407:E1409" si="1774">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767</v>
      </c>
      <c r="E1408" s="8" t="str">
        <f t="shared" si="1689"/>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767</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767</v>
      </c>
      <c r="E1410" s="8" t="str">
        <f t="shared" si="1689"/>
        <v>1410 FAPPE-S</v>
      </c>
      <c r="G1410" s="136" t="str">
        <f>G1383</f>
        <v>Primary revenue driver</v>
      </c>
      <c r="K1410" s="53"/>
      <c r="L1410" s="53"/>
      <c r="M1410" s="53"/>
      <c r="N1410" s="53"/>
      <c r="O1410" s="53"/>
      <c r="P1410" s="53"/>
      <c r="R1410" s="24"/>
      <c r="S1410" s="179" t="str">
        <f t="shared" ref="S1410:AX1412" si="1775">S1383</f>
        <v>S$16</v>
      </c>
      <c r="T1410" s="179" t="str">
        <f t="shared" si="1775"/>
        <v>T$16</v>
      </c>
      <c r="U1410" s="179" t="str">
        <f t="shared" si="1775"/>
        <v>U$16</v>
      </c>
      <c r="V1410" s="179" t="str">
        <f t="shared" si="1775"/>
        <v>V$16</v>
      </c>
      <c r="W1410" s="179" t="str">
        <f t="shared" si="1775"/>
        <v>W$16</v>
      </c>
      <c r="X1410" s="179" t="str">
        <f t="shared" si="1775"/>
        <v>X$16</v>
      </c>
      <c r="Y1410" s="179" t="str">
        <f t="shared" si="1775"/>
        <v>Y$16</v>
      </c>
      <c r="Z1410" s="179" t="str">
        <f t="shared" si="1775"/>
        <v>Z$16</v>
      </c>
      <c r="AA1410" s="179" t="str">
        <f t="shared" si="1775"/>
        <v>AA$16</v>
      </c>
      <c r="AB1410" s="179" t="str">
        <f t="shared" si="1775"/>
        <v>AB$16</v>
      </c>
      <c r="AC1410" s="179" t="str">
        <f t="shared" si="1775"/>
        <v>AC$16</v>
      </c>
      <c r="AD1410" s="179" t="str">
        <f t="shared" si="1775"/>
        <v>AD$16</v>
      </c>
      <c r="AE1410" s="179" t="str">
        <f t="shared" si="1775"/>
        <v>AE$16</v>
      </c>
      <c r="AF1410" s="179" t="str">
        <f t="shared" si="1775"/>
        <v>AF$16</v>
      </c>
      <c r="AG1410" s="179" t="str">
        <f t="shared" si="1775"/>
        <v>AG$16</v>
      </c>
      <c r="AH1410" s="179" t="str">
        <f t="shared" si="1775"/>
        <v>AH$16</v>
      </c>
      <c r="AI1410" s="179" t="str">
        <f t="shared" si="1775"/>
        <v>AI$16</v>
      </c>
      <c r="AJ1410" s="179" t="str">
        <f t="shared" si="1775"/>
        <v>AJ$16</v>
      </c>
      <c r="AK1410" s="179" t="str">
        <f t="shared" si="1775"/>
        <v>AK$16</v>
      </c>
      <c r="AL1410" s="179" t="str">
        <f t="shared" si="1775"/>
        <v>AL$16</v>
      </c>
      <c r="AM1410" s="179" t="str">
        <f t="shared" si="1775"/>
        <v>AM$16</v>
      </c>
      <c r="AN1410" s="179" t="str">
        <f t="shared" si="1775"/>
        <v>AN$16</v>
      </c>
      <c r="AO1410" s="179" t="str">
        <f t="shared" si="1775"/>
        <v>AO$16</v>
      </c>
      <c r="AP1410" s="179" t="str">
        <f t="shared" si="1775"/>
        <v>AP$16</v>
      </c>
      <c r="AQ1410" s="179" t="str">
        <f t="shared" si="1775"/>
        <v>AQ$16</v>
      </c>
      <c r="AR1410" s="179" t="str">
        <f t="shared" si="1775"/>
        <v>AR$16</v>
      </c>
      <c r="AS1410" s="179" t="str">
        <f t="shared" si="1775"/>
        <v>AS$16</v>
      </c>
      <c r="AT1410" s="179" t="str">
        <f t="shared" si="1775"/>
        <v>AT$16</v>
      </c>
      <c r="AU1410" s="179" t="str">
        <f t="shared" si="1775"/>
        <v>AU$16</v>
      </c>
      <c r="AV1410" s="179" t="str">
        <f t="shared" si="1775"/>
        <v>AV$16</v>
      </c>
      <c r="AW1410" s="179" t="str">
        <f t="shared" si="1775"/>
        <v>AW$16</v>
      </c>
      <c r="AX1410" s="179" t="str">
        <f t="shared" si="1775"/>
        <v>AX$16</v>
      </c>
      <c r="AY1410" s="179" t="str">
        <f t="shared" ref="AY1410:CD1412" si="1776">AY1383</f>
        <v>AY$16</v>
      </c>
      <c r="AZ1410" s="179" t="str">
        <f t="shared" si="1776"/>
        <v>AZ$16</v>
      </c>
      <c r="BA1410" s="179" t="str">
        <f t="shared" si="1776"/>
        <v>BA$16</v>
      </c>
      <c r="BB1410" s="179" t="str">
        <f t="shared" si="1776"/>
        <v>BB$16</v>
      </c>
      <c r="BC1410" s="179" t="str">
        <f t="shared" si="1776"/>
        <v>BC$16</v>
      </c>
      <c r="BD1410" s="179" t="str">
        <f t="shared" si="1776"/>
        <v>BD$16</v>
      </c>
      <c r="BE1410" s="179" t="str">
        <f t="shared" si="1776"/>
        <v>BE$16</v>
      </c>
      <c r="BF1410" s="179" t="str">
        <f t="shared" si="1776"/>
        <v>BF$16</v>
      </c>
      <c r="BG1410" s="179" t="str">
        <f t="shared" si="1776"/>
        <v>BG$16</v>
      </c>
      <c r="BH1410" s="179" t="str">
        <f t="shared" si="1776"/>
        <v>BH$16</v>
      </c>
      <c r="BI1410" s="179" t="str">
        <f t="shared" si="1776"/>
        <v>BI$16</v>
      </c>
      <c r="BJ1410" s="179" t="str">
        <f t="shared" si="1776"/>
        <v>BJ$16</v>
      </c>
      <c r="BK1410" s="179" t="str">
        <f t="shared" si="1776"/>
        <v>BK$16</v>
      </c>
      <c r="BL1410" s="179" t="str">
        <f t="shared" si="1776"/>
        <v>BL$16</v>
      </c>
      <c r="BM1410" s="179" t="str">
        <f t="shared" si="1776"/>
        <v>BM$16</v>
      </c>
      <c r="BN1410" s="179" t="str">
        <f t="shared" si="1776"/>
        <v>BN$16</v>
      </c>
      <c r="BO1410" s="179" t="str">
        <f t="shared" si="1776"/>
        <v>BO$16</v>
      </c>
      <c r="BP1410" s="179" t="str">
        <f t="shared" si="1776"/>
        <v>BP$16</v>
      </c>
      <c r="BQ1410" s="179" t="str">
        <f t="shared" si="1776"/>
        <v>BQ$16</v>
      </c>
      <c r="BR1410" s="179" t="str">
        <f t="shared" si="1776"/>
        <v>BR$16</v>
      </c>
      <c r="BS1410" s="179" t="str">
        <f t="shared" si="1776"/>
        <v>BS$16</v>
      </c>
      <c r="BT1410" s="179" t="str">
        <f t="shared" si="1776"/>
        <v>BT$16</v>
      </c>
      <c r="BU1410" s="179" t="str">
        <f t="shared" si="1776"/>
        <v>BU$16</v>
      </c>
      <c r="BV1410" s="179" t="str">
        <f t="shared" si="1776"/>
        <v>BV$16</v>
      </c>
      <c r="BW1410" s="179" t="str">
        <f t="shared" si="1776"/>
        <v>BW$16</v>
      </c>
      <c r="BX1410" s="179" t="str">
        <f t="shared" si="1776"/>
        <v>BX$16</v>
      </c>
      <c r="BY1410" s="179" t="str">
        <f t="shared" si="1776"/>
        <v>BY$16</v>
      </c>
      <c r="BZ1410" s="179" t="str">
        <f t="shared" si="1776"/>
        <v>BZ$16</v>
      </c>
      <c r="CA1410" s="179" t="str">
        <f t="shared" si="1776"/>
        <v>CA$16</v>
      </c>
      <c r="CB1410" s="179" t="str">
        <f t="shared" si="1776"/>
        <v>CB$16</v>
      </c>
      <c r="CC1410" s="179" t="str">
        <f t="shared" si="1776"/>
        <v>CC$16</v>
      </c>
      <c r="CD1410" s="179" t="str">
        <f t="shared" si="1776"/>
        <v>CD$16</v>
      </c>
      <c r="CE1410" s="179" t="str">
        <f t="shared" ref="CE1410:CL1412" si="1777">CE1383</f>
        <v>CE$16</v>
      </c>
      <c r="CF1410" s="179" t="str">
        <f t="shared" si="1777"/>
        <v>CF$16</v>
      </c>
      <c r="CG1410" s="179" t="str">
        <f t="shared" si="1777"/>
        <v>CG$16</v>
      </c>
      <c r="CH1410" s="179" t="str">
        <f t="shared" si="1777"/>
        <v>CH$16</v>
      </c>
      <c r="CI1410" s="179" t="str">
        <f t="shared" si="1777"/>
        <v>CI$16</v>
      </c>
      <c r="CJ1410" s="179" t="str">
        <f t="shared" si="1777"/>
        <v>CJ$16</v>
      </c>
      <c r="CK1410" s="179" t="str">
        <f t="shared" si="1777"/>
        <v>CK$16</v>
      </c>
      <c r="CL1410" s="179" t="str">
        <f t="shared" si="1777"/>
        <v>CL$16</v>
      </c>
      <c r="CO1410" s="179" t="str">
        <f t="shared" ref="CO1410:DL1412" si="1778">CO1383</f>
        <v>CO$16</v>
      </c>
      <c r="CP1410" s="179" t="str">
        <f t="shared" si="1778"/>
        <v>CP$16</v>
      </c>
      <c r="CQ1410" s="179" t="str">
        <f t="shared" si="1778"/>
        <v>CQ$16</v>
      </c>
      <c r="CR1410" s="179" t="str">
        <f t="shared" si="1778"/>
        <v>CR$16</v>
      </c>
      <c r="CS1410" s="179" t="str">
        <f t="shared" si="1778"/>
        <v>CS$16</v>
      </c>
      <c r="CT1410" s="179" t="str">
        <f t="shared" si="1778"/>
        <v>CT$16</v>
      </c>
      <c r="CU1410" s="179" t="str">
        <f t="shared" si="1778"/>
        <v>CU$16</v>
      </c>
      <c r="CV1410" s="179" t="str">
        <f t="shared" si="1778"/>
        <v>CV$16</v>
      </c>
      <c r="CW1410" s="179" t="str">
        <f t="shared" si="1778"/>
        <v>CW$16</v>
      </c>
      <c r="CX1410" s="179" t="str">
        <f t="shared" si="1778"/>
        <v>CX$16</v>
      </c>
      <c r="CY1410" s="179" t="str">
        <f t="shared" si="1778"/>
        <v>CY$16</v>
      </c>
      <c r="CZ1410" s="179" t="str">
        <f t="shared" si="1778"/>
        <v>CZ$16</v>
      </c>
      <c r="DA1410" s="179" t="str">
        <f t="shared" si="1778"/>
        <v>DA$16</v>
      </c>
      <c r="DB1410" s="179" t="str">
        <f t="shared" si="1778"/>
        <v>DB$16</v>
      </c>
      <c r="DC1410" s="179" t="str">
        <f t="shared" si="1778"/>
        <v>DC$16</v>
      </c>
      <c r="DD1410" s="179" t="str">
        <f t="shared" si="1778"/>
        <v>DD$16</v>
      </c>
      <c r="DE1410" s="179" t="str">
        <f t="shared" si="1778"/>
        <v>DE$16</v>
      </c>
      <c r="DF1410" s="179" t="str">
        <f t="shared" si="1778"/>
        <v>DF$16</v>
      </c>
      <c r="DG1410" s="179" t="str">
        <f t="shared" si="1778"/>
        <v>DG$16</v>
      </c>
      <c r="DH1410" s="179" t="str">
        <f t="shared" si="1778"/>
        <v>DH$16</v>
      </c>
      <c r="DI1410" s="179" t="str">
        <f t="shared" si="1778"/>
        <v>DI$16</v>
      </c>
      <c r="DJ1410" s="179" t="str">
        <f t="shared" si="1778"/>
        <v>DJ$16</v>
      </c>
      <c r="DK1410" s="179" t="str">
        <f t="shared" si="1778"/>
        <v>DK$16</v>
      </c>
      <c r="DL1410" s="179" t="str">
        <f t="shared" si="1778"/>
        <v>DL$16</v>
      </c>
    </row>
    <row r="1411" spans="1:116" x14ac:dyDescent="0.4">
      <c r="B1411" t="s">
        <v>332</v>
      </c>
      <c r="D1411" t="s">
        <v>767</v>
      </c>
      <c r="E1411" s="8" t="str">
        <f t="shared" si="1689"/>
        <v>1411 FAPPE-S</v>
      </c>
      <c r="G1411" s="136" t="str">
        <f>G1384</f>
        <v>Primary volume driver</v>
      </c>
      <c r="H1411" s="12"/>
      <c r="I1411" s="60"/>
      <c r="J1411" s="60"/>
      <c r="K1411" s="15"/>
      <c r="L1411" s="15"/>
      <c r="M1411" s="15"/>
      <c r="N1411" s="15"/>
      <c r="O1411" s="15"/>
      <c r="P1411" s="15"/>
      <c r="R1411" s="15"/>
      <c r="S1411" s="179" t="str">
        <f t="shared" ref="S1411:AX1413" si="1779">S1384</f>
        <v>S$17</v>
      </c>
      <c r="T1411" s="179" t="str">
        <f t="shared" si="1779"/>
        <v>T$17</v>
      </c>
      <c r="U1411" s="179" t="str">
        <f t="shared" si="1779"/>
        <v>U$17</v>
      </c>
      <c r="V1411" s="179" t="str">
        <f t="shared" si="1779"/>
        <v>V$17</v>
      </c>
      <c r="W1411" s="179" t="str">
        <f t="shared" si="1779"/>
        <v>W$17</v>
      </c>
      <c r="X1411" s="179" t="str">
        <f t="shared" si="1779"/>
        <v>X$17</v>
      </c>
      <c r="Y1411" s="179" t="str">
        <f t="shared" si="1779"/>
        <v>Y$17</v>
      </c>
      <c r="Z1411" s="179" t="str">
        <f t="shared" si="1779"/>
        <v>Z$17</v>
      </c>
      <c r="AA1411" s="179" t="str">
        <f t="shared" si="1779"/>
        <v>AA$17</v>
      </c>
      <c r="AB1411" s="179" t="str">
        <f t="shared" si="1779"/>
        <v>AB$17</v>
      </c>
      <c r="AC1411" s="179" t="str">
        <f t="shared" si="1779"/>
        <v>AC$17</v>
      </c>
      <c r="AD1411" s="179" t="str">
        <f t="shared" si="1779"/>
        <v>AD$17</v>
      </c>
      <c r="AE1411" s="179" t="str">
        <f t="shared" si="1779"/>
        <v>AE$17</v>
      </c>
      <c r="AF1411" s="179" t="str">
        <f t="shared" si="1779"/>
        <v>AF$17</v>
      </c>
      <c r="AG1411" s="179" t="str">
        <f t="shared" si="1779"/>
        <v>AG$17</v>
      </c>
      <c r="AH1411" s="179" t="str">
        <f t="shared" si="1779"/>
        <v>AH$17</v>
      </c>
      <c r="AI1411" s="179" t="str">
        <f t="shared" si="1779"/>
        <v>AI$17</v>
      </c>
      <c r="AJ1411" s="179" t="str">
        <f t="shared" si="1779"/>
        <v>AJ$17</v>
      </c>
      <c r="AK1411" s="179" t="str">
        <f t="shared" si="1779"/>
        <v>AK$17</v>
      </c>
      <c r="AL1411" s="179" t="str">
        <f t="shared" si="1779"/>
        <v>AL$17</v>
      </c>
      <c r="AM1411" s="179" t="str">
        <f t="shared" si="1779"/>
        <v>AM$17</v>
      </c>
      <c r="AN1411" s="179" t="str">
        <f t="shared" si="1779"/>
        <v>AN$17</v>
      </c>
      <c r="AO1411" s="179" t="str">
        <f t="shared" si="1779"/>
        <v>AO$17</v>
      </c>
      <c r="AP1411" s="179" t="str">
        <f t="shared" si="1779"/>
        <v>AP$17</v>
      </c>
      <c r="AQ1411" s="179" t="str">
        <f t="shared" si="1779"/>
        <v>AQ$17</v>
      </c>
      <c r="AR1411" s="179" t="str">
        <f t="shared" si="1779"/>
        <v>AR$17</v>
      </c>
      <c r="AS1411" s="179" t="str">
        <f t="shared" si="1779"/>
        <v>AS$17</v>
      </c>
      <c r="AT1411" s="179" t="str">
        <f t="shared" si="1779"/>
        <v>AT$17</v>
      </c>
      <c r="AU1411" s="179" t="str">
        <f t="shared" si="1779"/>
        <v>AU$17</v>
      </c>
      <c r="AV1411" s="179" t="str">
        <f t="shared" si="1779"/>
        <v>AV$17</v>
      </c>
      <c r="AW1411" s="179" t="str">
        <f t="shared" si="1779"/>
        <v>AW$17</v>
      </c>
      <c r="AX1411" s="179" t="str">
        <f t="shared" si="1779"/>
        <v>AX$17</v>
      </c>
      <c r="AY1411" s="179" t="str">
        <f t="shared" ref="AY1411:CD1413" si="1780">AY1384</f>
        <v>AY$17</v>
      </c>
      <c r="AZ1411" s="179" t="str">
        <f t="shared" si="1780"/>
        <v>AZ$17</v>
      </c>
      <c r="BA1411" s="179" t="str">
        <f t="shared" si="1780"/>
        <v>BA$17</v>
      </c>
      <c r="BB1411" s="179" t="str">
        <f t="shared" si="1780"/>
        <v>BB$17</v>
      </c>
      <c r="BC1411" s="179" t="str">
        <f t="shared" si="1780"/>
        <v>BC$17</v>
      </c>
      <c r="BD1411" s="179" t="str">
        <f t="shared" si="1780"/>
        <v>BD$17</v>
      </c>
      <c r="BE1411" s="179" t="str">
        <f t="shared" si="1780"/>
        <v>BE$17</v>
      </c>
      <c r="BF1411" s="179" t="str">
        <f t="shared" si="1780"/>
        <v>BF$17</v>
      </c>
      <c r="BG1411" s="179" t="str">
        <f t="shared" si="1780"/>
        <v>BG$17</v>
      </c>
      <c r="BH1411" s="179" t="str">
        <f t="shared" si="1780"/>
        <v>BH$17</v>
      </c>
      <c r="BI1411" s="179" t="str">
        <f t="shared" si="1780"/>
        <v>BI$17</v>
      </c>
      <c r="BJ1411" s="179" t="str">
        <f t="shared" si="1780"/>
        <v>BJ$17</v>
      </c>
      <c r="BK1411" s="179" t="str">
        <f t="shared" si="1780"/>
        <v>BK$17</v>
      </c>
      <c r="BL1411" s="179" t="str">
        <f t="shared" si="1780"/>
        <v>BL$17</v>
      </c>
      <c r="BM1411" s="179" t="str">
        <f t="shared" si="1780"/>
        <v>BM$17</v>
      </c>
      <c r="BN1411" s="179" t="str">
        <f t="shared" si="1780"/>
        <v>BN$17</v>
      </c>
      <c r="BO1411" s="179" t="str">
        <f t="shared" si="1780"/>
        <v>BO$17</v>
      </c>
      <c r="BP1411" s="179" t="str">
        <f t="shared" si="1780"/>
        <v>BP$17</v>
      </c>
      <c r="BQ1411" s="179" t="str">
        <f t="shared" si="1780"/>
        <v>BQ$17</v>
      </c>
      <c r="BR1411" s="179" t="str">
        <f t="shared" si="1780"/>
        <v>BR$17</v>
      </c>
      <c r="BS1411" s="179" t="str">
        <f t="shared" si="1780"/>
        <v>BS$17</v>
      </c>
      <c r="BT1411" s="179" t="str">
        <f t="shared" si="1780"/>
        <v>BT$17</v>
      </c>
      <c r="BU1411" s="179" t="str">
        <f t="shared" si="1780"/>
        <v>BU$17</v>
      </c>
      <c r="BV1411" s="179" t="str">
        <f t="shared" si="1780"/>
        <v>BV$17</v>
      </c>
      <c r="BW1411" s="179" t="str">
        <f t="shared" si="1780"/>
        <v>BW$17</v>
      </c>
      <c r="BX1411" s="179" t="str">
        <f t="shared" si="1780"/>
        <v>BX$17</v>
      </c>
      <c r="BY1411" s="179" t="str">
        <f t="shared" si="1780"/>
        <v>BY$17</v>
      </c>
      <c r="BZ1411" s="179" t="str">
        <f t="shared" si="1780"/>
        <v>BZ$17</v>
      </c>
      <c r="CA1411" s="179" t="str">
        <f t="shared" si="1780"/>
        <v>CA$17</v>
      </c>
      <c r="CB1411" s="179" t="str">
        <f t="shared" si="1780"/>
        <v>CB$17</v>
      </c>
      <c r="CC1411" s="179" t="str">
        <f t="shared" si="1780"/>
        <v>CC$17</v>
      </c>
      <c r="CD1411" s="179" t="str">
        <f t="shared" si="1780"/>
        <v>CD$17</v>
      </c>
      <c r="CE1411" s="179" t="str">
        <f t="shared" ref="CE1411:CL1413" si="1781">CE1384</f>
        <v>CE$17</v>
      </c>
      <c r="CF1411" s="179" t="str">
        <f t="shared" si="1781"/>
        <v>CF$17</v>
      </c>
      <c r="CG1411" s="179" t="str">
        <f t="shared" si="1781"/>
        <v>CG$17</v>
      </c>
      <c r="CH1411" s="179" t="str">
        <f t="shared" si="1781"/>
        <v>CH$17</v>
      </c>
      <c r="CI1411" s="179" t="str">
        <f t="shared" si="1781"/>
        <v>CI$17</v>
      </c>
      <c r="CJ1411" s="179" t="str">
        <f t="shared" si="1781"/>
        <v>CJ$17</v>
      </c>
      <c r="CK1411" s="179" t="str">
        <f t="shared" si="1781"/>
        <v>CK$17</v>
      </c>
      <c r="CL1411" s="179" t="str">
        <f t="shared" si="1781"/>
        <v>CL$17</v>
      </c>
      <c r="CN1411" s="60"/>
      <c r="CO1411" s="179" t="str">
        <f t="shared" ref="CO1411:DL1413" si="1782">CO1384</f>
        <v>CO$17</v>
      </c>
      <c r="CP1411" s="179" t="str">
        <f t="shared" si="1782"/>
        <v>CP$17</v>
      </c>
      <c r="CQ1411" s="179" t="str">
        <f t="shared" si="1782"/>
        <v>CQ$17</v>
      </c>
      <c r="CR1411" s="179" t="str">
        <f t="shared" si="1782"/>
        <v>CR$17</v>
      </c>
      <c r="CS1411" s="179" t="str">
        <f t="shared" si="1782"/>
        <v>CS$17</v>
      </c>
      <c r="CT1411" s="179" t="str">
        <f t="shared" si="1782"/>
        <v>CT$17</v>
      </c>
      <c r="CU1411" s="179" t="str">
        <f t="shared" si="1782"/>
        <v>CU$17</v>
      </c>
      <c r="CV1411" s="179" t="str">
        <f t="shared" si="1782"/>
        <v>CV$17</v>
      </c>
      <c r="CW1411" s="179" t="str">
        <f t="shared" si="1782"/>
        <v>CW$17</v>
      </c>
      <c r="CX1411" s="179" t="str">
        <f t="shared" si="1782"/>
        <v>CX$17</v>
      </c>
      <c r="CY1411" s="179" t="str">
        <f t="shared" si="1782"/>
        <v>CY$17</v>
      </c>
      <c r="CZ1411" s="179" t="str">
        <f t="shared" si="1782"/>
        <v>CZ$17</v>
      </c>
      <c r="DA1411" s="179" t="str">
        <f t="shared" si="1782"/>
        <v>DA$17</v>
      </c>
      <c r="DB1411" s="179" t="str">
        <f t="shared" si="1782"/>
        <v>DB$17</v>
      </c>
      <c r="DC1411" s="179" t="str">
        <f t="shared" si="1782"/>
        <v>DC$17</v>
      </c>
      <c r="DD1411" s="179" t="str">
        <f t="shared" si="1782"/>
        <v>DD$17</v>
      </c>
      <c r="DE1411" s="179" t="str">
        <f t="shared" si="1782"/>
        <v>DE$17</v>
      </c>
      <c r="DF1411" s="179" t="str">
        <f t="shared" si="1782"/>
        <v>DF$17</v>
      </c>
      <c r="DG1411" s="179" t="str">
        <f t="shared" si="1782"/>
        <v>DG$17</v>
      </c>
      <c r="DH1411" s="179" t="str">
        <f t="shared" si="1782"/>
        <v>DH$17</v>
      </c>
      <c r="DI1411" s="179" t="str">
        <f t="shared" si="1782"/>
        <v>DI$17</v>
      </c>
      <c r="DJ1411" s="179" t="str">
        <f t="shared" si="1782"/>
        <v>DJ$17</v>
      </c>
      <c r="DK1411" s="179" t="str">
        <f t="shared" si="1782"/>
        <v>DK$17</v>
      </c>
      <c r="DL1411" s="179" t="str">
        <f t="shared" si="1782"/>
        <v>DL$17</v>
      </c>
    </row>
    <row r="1412" spans="1:116" x14ac:dyDescent="0.4">
      <c r="B1412" t="s">
        <v>332</v>
      </c>
      <c r="D1412" t="s">
        <v>767</v>
      </c>
      <c r="E1412" s="8" t="str">
        <f t="shared" ref="E1412:E1417" si="1783">ROW()&amp;" "&amp;D1412</f>
        <v>1412 FAPPE-S</v>
      </c>
      <c r="G1412" s="191" t="str">
        <f>G1389</f>
        <v>Volume driven secondary PP&amp;E:</v>
      </c>
      <c r="H1412" s="12"/>
      <c r="I1412" s="60"/>
      <c r="J1412" s="60"/>
      <c r="K1412" s="15"/>
      <c r="L1412" s="15"/>
      <c r="M1412" s="15"/>
      <c r="N1412" s="15"/>
      <c r="O1412" s="15"/>
      <c r="P1412" s="15"/>
      <c r="R1412" s="15"/>
      <c r="S1412" s="179">
        <f t="shared" ref="S1412:AX1414" si="1784">S1385</f>
        <v>0</v>
      </c>
      <c r="T1412" s="179">
        <f t="shared" si="1784"/>
        <v>0</v>
      </c>
      <c r="U1412" s="179">
        <f t="shared" si="1784"/>
        <v>0</v>
      </c>
      <c r="V1412" s="179">
        <f t="shared" si="1784"/>
        <v>0</v>
      </c>
      <c r="W1412" s="179">
        <f t="shared" si="1784"/>
        <v>0</v>
      </c>
      <c r="X1412" s="179">
        <f t="shared" si="1784"/>
        <v>0</v>
      </c>
      <c r="Y1412" s="179">
        <f t="shared" si="1784"/>
        <v>0</v>
      </c>
      <c r="Z1412" s="179">
        <f t="shared" si="1784"/>
        <v>0</v>
      </c>
      <c r="AA1412" s="179">
        <f t="shared" si="1784"/>
        <v>0</v>
      </c>
      <c r="AB1412" s="179">
        <f t="shared" si="1784"/>
        <v>0</v>
      </c>
      <c r="AC1412" s="179">
        <f t="shared" si="1784"/>
        <v>0</v>
      </c>
      <c r="AD1412" s="179">
        <f t="shared" si="1784"/>
        <v>0</v>
      </c>
      <c r="AE1412" s="179">
        <f t="shared" si="1784"/>
        <v>0</v>
      </c>
      <c r="AF1412" s="179">
        <f t="shared" si="1784"/>
        <v>0</v>
      </c>
      <c r="AG1412" s="179">
        <f t="shared" si="1784"/>
        <v>0</v>
      </c>
      <c r="AH1412" s="179">
        <f t="shared" si="1784"/>
        <v>0</v>
      </c>
      <c r="AI1412" s="179">
        <f t="shared" si="1784"/>
        <v>0</v>
      </c>
      <c r="AJ1412" s="179">
        <f t="shared" si="1784"/>
        <v>0</v>
      </c>
      <c r="AK1412" s="179">
        <f t="shared" si="1784"/>
        <v>0</v>
      </c>
      <c r="AL1412" s="179">
        <f t="shared" si="1784"/>
        <v>0</v>
      </c>
      <c r="AM1412" s="179">
        <f t="shared" si="1784"/>
        <v>0</v>
      </c>
      <c r="AN1412" s="179">
        <f t="shared" si="1784"/>
        <v>0</v>
      </c>
      <c r="AO1412" s="179">
        <f t="shared" si="1784"/>
        <v>0</v>
      </c>
      <c r="AP1412" s="179">
        <f t="shared" si="1784"/>
        <v>0</v>
      </c>
      <c r="AQ1412" s="179">
        <f t="shared" si="1784"/>
        <v>0</v>
      </c>
      <c r="AR1412" s="179">
        <f t="shared" si="1784"/>
        <v>0</v>
      </c>
      <c r="AS1412" s="179">
        <f t="shared" si="1784"/>
        <v>0</v>
      </c>
      <c r="AT1412" s="179">
        <f t="shared" si="1784"/>
        <v>0</v>
      </c>
      <c r="AU1412" s="179">
        <f t="shared" si="1784"/>
        <v>0</v>
      </c>
      <c r="AV1412" s="179">
        <f t="shared" si="1784"/>
        <v>0</v>
      </c>
      <c r="AW1412" s="179">
        <f t="shared" si="1784"/>
        <v>0</v>
      </c>
      <c r="AX1412" s="179">
        <f t="shared" si="1784"/>
        <v>0</v>
      </c>
      <c r="AY1412" s="179">
        <f t="shared" ref="AY1412:CD1414" si="1785">AY1385</f>
        <v>0</v>
      </c>
      <c r="AZ1412" s="179">
        <f t="shared" si="1785"/>
        <v>0</v>
      </c>
      <c r="BA1412" s="179">
        <f t="shared" si="1785"/>
        <v>0</v>
      </c>
      <c r="BB1412" s="179">
        <f t="shared" si="1785"/>
        <v>0</v>
      </c>
      <c r="BC1412" s="179">
        <f t="shared" si="1785"/>
        <v>0</v>
      </c>
      <c r="BD1412" s="179">
        <f t="shared" si="1785"/>
        <v>0</v>
      </c>
      <c r="BE1412" s="179">
        <f t="shared" si="1785"/>
        <v>0</v>
      </c>
      <c r="BF1412" s="179">
        <f t="shared" si="1785"/>
        <v>0</v>
      </c>
      <c r="BG1412" s="179">
        <f t="shared" si="1785"/>
        <v>0</v>
      </c>
      <c r="BH1412" s="179">
        <f t="shared" si="1785"/>
        <v>0</v>
      </c>
      <c r="BI1412" s="179">
        <f t="shared" si="1785"/>
        <v>0</v>
      </c>
      <c r="BJ1412" s="179">
        <f t="shared" si="1785"/>
        <v>0</v>
      </c>
      <c r="BK1412" s="179">
        <f t="shared" si="1785"/>
        <v>0</v>
      </c>
      <c r="BL1412" s="179">
        <f t="shared" si="1785"/>
        <v>0</v>
      </c>
      <c r="BM1412" s="179">
        <f t="shared" si="1785"/>
        <v>0</v>
      </c>
      <c r="BN1412" s="179">
        <f t="shared" si="1785"/>
        <v>0</v>
      </c>
      <c r="BO1412" s="179">
        <f t="shared" si="1785"/>
        <v>0</v>
      </c>
      <c r="BP1412" s="179">
        <f t="shared" si="1785"/>
        <v>0</v>
      </c>
      <c r="BQ1412" s="179">
        <f t="shared" si="1785"/>
        <v>0</v>
      </c>
      <c r="BR1412" s="179">
        <f t="shared" si="1785"/>
        <v>0</v>
      </c>
      <c r="BS1412" s="179">
        <f t="shared" si="1785"/>
        <v>0</v>
      </c>
      <c r="BT1412" s="179">
        <f t="shared" si="1785"/>
        <v>0</v>
      </c>
      <c r="BU1412" s="179">
        <f t="shared" si="1785"/>
        <v>0</v>
      </c>
      <c r="BV1412" s="179">
        <f t="shared" si="1785"/>
        <v>0</v>
      </c>
      <c r="BW1412" s="179">
        <f t="shared" si="1785"/>
        <v>0</v>
      </c>
      <c r="BX1412" s="179">
        <f t="shared" si="1785"/>
        <v>0</v>
      </c>
      <c r="BY1412" s="179">
        <f t="shared" si="1785"/>
        <v>0</v>
      </c>
      <c r="BZ1412" s="179">
        <f t="shared" si="1785"/>
        <v>0</v>
      </c>
      <c r="CA1412" s="179">
        <f t="shared" si="1785"/>
        <v>0</v>
      </c>
      <c r="CB1412" s="179">
        <f t="shared" si="1785"/>
        <v>0</v>
      </c>
      <c r="CC1412" s="179">
        <f t="shared" si="1785"/>
        <v>0</v>
      </c>
      <c r="CD1412" s="179">
        <f t="shared" si="1785"/>
        <v>0</v>
      </c>
      <c r="CE1412" s="179">
        <f t="shared" ref="CE1412:CL1414" si="1786">CE1385</f>
        <v>0</v>
      </c>
      <c r="CF1412" s="179">
        <f t="shared" si="1786"/>
        <v>0</v>
      </c>
      <c r="CG1412" s="179">
        <f t="shared" si="1786"/>
        <v>0</v>
      </c>
      <c r="CH1412" s="179">
        <f t="shared" si="1786"/>
        <v>0</v>
      </c>
      <c r="CI1412" s="179">
        <f t="shared" si="1786"/>
        <v>0</v>
      </c>
      <c r="CJ1412" s="179">
        <f t="shared" si="1786"/>
        <v>0</v>
      </c>
      <c r="CK1412" s="179">
        <f t="shared" si="1786"/>
        <v>0</v>
      </c>
      <c r="CL1412" s="179">
        <f t="shared" si="1786"/>
        <v>0</v>
      </c>
      <c r="CN1412" s="60"/>
      <c r="CO1412" s="179">
        <f t="shared" ref="CO1412:DL1414" si="1787">CO1385</f>
        <v>0</v>
      </c>
      <c r="CP1412" s="179">
        <f t="shared" si="1787"/>
        <v>0</v>
      </c>
      <c r="CQ1412" s="179">
        <f t="shared" si="1787"/>
        <v>0</v>
      </c>
      <c r="CR1412" s="179">
        <f t="shared" si="1787"/>
        <v>0</v>
      </c>
      <c r="CS1412" s="179">
        <f t="shared" si="1787"/>
        <v>0</v>
      </c>
      <c r="CT1412" s="179">
        <f t="shared" si="1787"/>
        <v>0</v>
      </c>
      <c r="CU1412" s="179">
        <f t="shared" si="1787"/>
        <v>0</v>
      </c>
      <c r="CV1412" s="179">
        <f t="shared" si="1787"/>
        <v>0</v>
      </c>
      <c r="CW1412" s="179">
        <f t="shared" si="1787"/>
        <v>0</v>
      </c>
      <c r="CX1412" s="179">
        <f t="shared" si="1787"/>
        <v>0</v>
      </c>
      <c r="CY1412" s="179">
        <f t="shared" si="1787"/>
        <v>0</v>
      </c>
      <c r="CZ1412" s="179">
        <f t="shared" si="1787"/>
        <v>0</v>
      </c>
      <c r="DA1412" s="179">
        <f t="shared" si="1787"/>
        <v>0</v>
      </c>
      <c r="DB1412" s="179">
        <f t="shared" si="1787"/>
        <v>0</v>
      </c>
      <c r="DC1412" s="179">
        <f t="shared" si="1787"/>
        <v>0</v>
      </c>
      <c r="DD1412" s="179">
        <f t="shared" si="1787"/>
        <v>0</v>
      </c>
      <c r="DE1412" s="179">
        <f t="shared" si="1787"/>
        <v>0</v>
      </c>
      <c r="DF1412" s="179">
        <f t="shared" si="1787"/>
        <v>0</v>
      </c>
      <c r="DG1412" s="179">
        <f t="shared" si="1787"/>
        <v>0</v>
      </c>
      <c r="DH1412" s="179">
        <f t="shared" si="1787"/>
        <v>0</v>
      </c>
      <c r="DI1412" s="179">
        <f t="shared" si="1787"/>
        <v>0</v>
      </c>
      <c r="DJ1412" s="179">
        <f t="shared" si="1787"/>
        <v>0</v>
      </c>
      <c r="DK1412" s="179">
        <f t="shared" si="1787"/>
        <v>0</v>
      </c>
      <c r="DL1412" s="179">
        <f t="shared" si="1787"/>
        <v>0</v>
      </c>
    </row>
    <row r="1413" spans="1:116" x14ac:dyDescent="0.4">
      <c r="B1413" t="s">
        <v>332</v>
      </c>
      <c r="D1413" t="s">
        <v>767</v>
      </c>
      <c r="E1413" s="8" t="str">
        <f t="shared" ref="E1413:E1415" si="1788">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767</v>
      </c>
      <c r="E1414" s="8" t="str">
        <f t="shared" si="1783"/>
        <v>1414 FAPPE-S</v>
      </c>
      <c r="G1414" s="191" t="str">
        <f>G1387</f>
        <v>Secondary revenue driver</v>
      </c>
      <c r="H1414" s="90"/>
      <c r="I1414" s="213"/>
      <c r="J1414" s="213"/>
      <c r="K1414" s="214"/>
      <c r="L1414" s="214"/>
      <c r="M1414" s="214"/>
      <c r="N1414" s="214"/>
      <c r="O1414" s="214"/>
      <c r="P1414" s="214"/>
      <c r="R1414" s="214"/>
      <c r="S1414" s="4" t="str">
        <f t="shared" ref="S1414:AX1416" si="1789">ADDRESS(ROW(S1406),COLUMN(S1406),2)</f>
        <v>S$1406</v>
      </c>
      <c r="T1414" s="4" t="str">
        <f t="shared" si="1789"/>
        <v>T$1406</v>
      </c>
      <c r="U1414" s="4" t="str">
        <f t="shared" si="1789"/>
        <v>U$1406</v>
      </c>
      <c r="V1414" s="4" t="str">
        <f t="shared" si="1789"/>
        <v>V$1406</v>
      </c>
      <c r="W1414" s="4" t="str">
        <f t="shared" si="1789"/>
        <v>W$1406</v>
      </c>
      <c r="X1414" s="4" t="str">
        <f t="shared" si="1789"/>
        <v>X$1406</v>
      </c>
      <c r="Y1414" s="4" t="str">
        <f t="shared" si="1789"/>
        <v>Y$1406</v>
      </c>
      <c r="Z1414" s="4" t="str">
        <f t="shared" si="1789"/>
        <v>Z$1406</v>
      </c>
      <c r="AA1414" s="4" t="str">
        <f t="shared" si="1789"/>
        <v>AA$1406</v>
      </c>
      <c r="AB1414" s="4" t="str">
        <f t="shared" si="1789"/>
        <v>AB$1406</v>
      </c>
      <c r="AC1414" s="4" t="str">
        <f t="shared" si="1789"/>
        <v>AC$1406</v>
      </c>
      <c r="AD1414" s="4" t="str">
        <f t="shared" si="1789"/>
        <v>AD$1406</v>
      </c>
      <c r="AE1414" s="4" t="str">
        <f t="shared" si="1789"/>
        <v>AE$1406</v>
      </c>
      <c r="AF1414" s="4" t="str">
        <f t="shared" si="1789"/>
        <v>AF$1406</v>
      </c>
      <c r="AG1414" s="4" t="str">
        <f t="shared" si="1789"/>
        <v>AG$1406</v>
      </c>
      <c r="AH1414" s="4" t="str">
        <f t="shared" si="1789"/>
        <v>AH$1406</v>
      </c>
      <c r="AI1414" s="4" t="str">
        <f t="shared" si="1789"/>
        <v>AI$1406</v>
      </c>
      <c r="AJ1414" s="4" t="str">
        <f t="shared" si="1789"/>
        <v>AJ$1406</v>
      </c>
      <c r="AK1414" s="4" t="str">
        <f t="shared" si="1789"/>
        <v>AK$1406</v>
      </c>
      <c r="AL1414" s="4" t="str">
        <f t="shared" si="1789"/>
        <v>AL$1406</v>
      </c>
      <c r="AM1414" s="4" t="str">
        <f t="shared" si="1789"/>
        <v>AM$1406</v>
      </c>
      <c r="AN1414" s="4" t="str">
        <f t="shared" si="1789"/>
        <v>AN$1406</v>
      </c>
      <c r="AO1414" s="4" t="str">
        <f t="shared" si="1789"/>
        <v>AO$1406</v>
      </c>
      <c r="AP1414" s="4" t="str">
        <f t="shared" si="1789"/>
        <v>AP$1406</v>
      </c>
      <c r="AQ1414" s="4" t="str">
        <f t="shared" si="1789"/>
        <v>AQ$1406</v>
      </c>
      <c r="AR1414" s="4" t="str">
        <f t="shared" si="1789"/>
        <v>AR$1406</v>
      </c>
      <c r="AS1414" s="4" t="str">
        <f t="shared" si="1789"/>
        <v>AS$1406</v>
      </c>
      <c r="AT1414" s="4" t="str">
        <f t="shared" si="1789"/>
        <v>AT$1406</v>
      </c>
      <c r="AU1414" s="4" t="str">
        <f t="shared" si="1789"/>
        <v>AU$1406</v>
      </c>
      <c r="AV1414" s="4" t="str">
        <f t="shared" si="1789"/>
        <v>AV$1406</v>
      </c>
      <c r="AW1414" s="4" t="str">
        <f t="shared" si="1789"/>
        <v>AW$1406</v>
      </c>
      <c r="AX1414" s="4" t="str">
        <f t="shared" si="1789"/>
        <v>AX$1406</v>
      </c>
      <c r="AY1414" s="4" t="str">
        <f t="shared" ref="AY1414:CD1416" si="1790">ADDRESS(ROW(AY1406),COLUMN(AY1406),2)</f>
        <v>AY$1406</v>
      </c>
      <c r="AZ1414" s="4" t="str">
        <f t="shared" si="1790"/>
        <v>AZ$1406</v>
      </c>
      <c r="BA1414" s="4" t="str">
        <f t="shared" si="1790"/>
        <v>BA$1406</v>
      </c>
      <c r="BB1414" s="4" t="str">
        <f t="shared" si="1790"/>
        <v>BB$1406</v>
      </c>
      <c r="BC1414" s="4" t="str">
        <f t="shared" si="1790"/>
        <v>BC$1406</v>
      </c>
      <c r="BD1414" s="4" t="str">
        <f t="shared" si="1790"/>
        <v>BD$1406</v>
      </c>
      <c r="BE1414" s="4" t="str">
        <f t="shared" si="1790"/>
        <v>BE$1406</v>
      </c>
      <c r="BF1414" s="4" t="str">
        <f t="shared" si="1790"/>
        <v>BF$1406</v>
      </c>
      <c r="BG1414" s="4" t="str">
        <f t="shared" si="1790"/>
        <v>BG$1406</v>
      </c>
      <c r="BH1414" s="4" t="str">
        <f t="shared" si="1790"/>
        <v>BH$1406</v>
      </c>
      <c r="BI1414" s="4" t="str">
        <f t="shared" si="1790"/>
        <v>BI$1406</v>
      </c>
      <c r="BJ1414" s="4" t="str">
        <f t="shared" si="1790"/>
        <v>BJ$1406</v>
      </c>
      <c r="BK1414" s="4" t="str">
        <f t="shared" si="1790"/>
        <v>BK$1406</v>
      </c>
      <c r="BL1414" s="4" t="str">
        <f t="shared" si="1790"/>
        <v>BL$1406</v>
      </c>
      <c r="BM1414" s="4" t="str">
        <f t="shared" si="1790"/>
        <v>BM$1406</v>
      </c>
      <c r="BN1414" s="4" t="str">
        <f t="shared" si="1790"/>
        <v>BN$1406</v>
      </c>
      <c r="BO1414" s="4" t="str">
        <f t="shared" si="1790"/>
        <v>BO$1406</v>
      </c>
      <c r="BP1414" s="4" t="str">
        <f t="shared" si="1790"/>
        <v>BP$1406</v>
      </c>
      <c r="BQ1414" s="4" t="str">
        <f t="shared" si="1790"/>
        <v>BQ$1406</v>
      </c>
      <c r="BR1414" s="4" t="str">
        <f t="shared" si="1790"/>
        <v>BR$1406</v>
      </c>
      <c r="BS1414" s="4" t="str">
        <f t="shared" si="1790"/>
        <v>BS$1406</v>
      </c>
      <c r="BT1414" s="4" t="str">
        <f t="shared" si="1790"/>
        <v>BT$1406</v>
      </c>
      <c r="BU1414" s="4" t="str">
        <f t="shared" si="1790"/>
        <v>BU$1406</v>
      </c>
      <c r="BV1414" s="4" t="str">
        <f t="shared" si="1790"/>
        <v>BV$1406</v>
      </c>
      <c r="BW1414" s="4" t="str">
        <f t="shared" si="1790"/>
        <v>BW$1406</v>
      </c>
      <c r="BX1414" s="4" t="str">
        <f t="shared" si="1790"/>
        <v>BX$1406</v>
      </c>
      <c r="BY1414" s="4" t="str">
        <f t="shared" si="1790"/>
        <v>BY$1406</v>
      </c>
      <c r="BZ1414" s="4" t="str">
        <f t="shared" si="1790"/>
        <v>BZ$1406</v>
      </c>
      <c r="CA1414" s="4" t="str">
        <f t="shared" si="1790"/>
        <v>CA$1406</v>
      </c>
      <c r="CB1414" s="4" t="str">
        <f t="shared" si="1790"/>
        <v>CB$1406</v>
      </c>
      <c r="CC1414" s="4" t="str">
        <f t="shared" si="1790"/>
        <v>CC$1406</v>
      </c>
      <c r="CD1414" s="4" t="str">
        <f t="shared" si="1790"/>
        <v>CD$1406</v>
      </c>
      <c r="CE1414" s="4" t="str">
        <f t="shared" ref="CE1414:CL1416" si="1791">ADDRESS(ROW(CE1406),COLUMN(CE1406),2)</f>
        <v>CE$1406</v>
      </c>
      <c r="CF1414" s="4" t="str">
        <f t="shared" si="1791"/>
        <v>CF$1406</v>
      </c>
      <c r="CG1414" s="4" t="str">
        <f t="shared" si="1791"/>
        <v>CG$1406</v>
      </c>
      <c r="CH1414" s="4" t="str">
        <f t="shared" si="1791"/>
        <v>CH$1406</v>
      </c>
      <c r="CI1414" s="4" t="str">
        <f t="shared" si="1791"/>
        <v>CI$1406</v>
      </c>
      <c r="CJ1414" s="4" t="str">
        <f t="shared" si="1791"/>
        <v>CJ$1406</v>
      </c>
      <c r="CK1414" s="4" t="str">
        <f t="shared" si="1791"/>
        <v>CK$1406</v>
      </c>
      <c r="CL1414" s="4" t="str">
        <f t="shared" si="1791"/>
        <v>CL$1406</v>
      </c>
      <c r="CN1414" s="213"/>
      <c r="CO1414" s="4" t="str">
        <f t="shared" ref="CO1414:DL1416" si="1792">ADDRESS(ROW(CO1406),COLUMN(CO1406),2)</f>
        <v>CO$1406</v>
      </c>
      <c r="CP1414" s="4" t="str">
        <f t="shared" si="1792"/>
        <v>CP$1406</v>
      </c>
      <c r="CQ1414" s="4" t="str">
        <f t="shared" si="1792"/>
        <v>CQ$1406</v>
      </c>
      <c r="CR1414" s="4" t="str">
        <f t="shared" si="1792"/>
        <v>CR$1406</v>
      </c>
      <c r="CS1414" s="4" t="str">
        <f t="shared" si="1792"/>
        <v>CS$1406</v>
      </c>
      <c r="CT1414" s="4" t="str">
        <f t="shared" si="1792"/>
        <v>CT$1406</v>
      </c>
      <c r="CU1414" s="4" t="str">
        <f t="shared" si="1792"/>
        <v>CU$1406</v>
      </c>
      <c r="CV1414" s="4" t="str">
        <f t="shared" si="1792"/>
        <v>CV$1406</v>
      </c>
      <c r="CW1414" s="4" t="str">
        <f t="shared" si="1792"/>
        <v>CW$1406</v>
      </c>
      <c r="CX1414" s="4" t="str">
        <f t="shared" si="1792"/>
        <v>CX$1406</v>
      </c>
      <c r="CY1414" s="4" t="str">
        <f t="shared" si="1792"/>
        <v>CY$1406</v>
      </c>
      <c r="CZ1414" s="4" t="str">
        <f t="shared" si="1792"/>
        <v>CZ$1406</v>
      </c>
      <c r="DA1414" s="4" t="str">
        <f t="shared" si="1792"/>
        <v>DA$1406</v>
      </c>
      <c r="DB1414" s="4" t="str">
        <f t="shared" si="1792"/>
        <v>DB$1406</v>
      </c>
      <c r="DC1414" s="4" t="str">
        <f t="shared" si="1792"/>
        <v>DC$1406</v>
      </c>
      <c r="DD1414" s="4" t="str">
        <f t="shared" si="1792"/>
        <v>DD$1406</v>
      </c>
      <c r="DE1414" s="4" t="str">
        <f t="shared" si="1792"/>
        <v>DE$1406</v>
      </c>
      <c r="DF1414" s="4" t="str">
        <f t="shared" si="1792"/>
        <v>DF$1406</v>
      </c>
      <c r="DG1414" s="4" t="str">
        <f t="shared" si="1792"/>
        <v>DG$1406</v>
      </c>
      <c r="DH1414" s="4" t="str">
        <f t="shared" si="1792"/>
        <v>DH$1406</v>
      </c>
      <c r="DI1414" s="4" t="str">
        <f t="shared" si="1792"/>
        <v>DI$1406</v>
      </c>
      <c r="DJ1414" s="4" t="str">
        <f t="shared" si="1792"/>
        <v>DJ$1406</v>
      </c>
      <c r="DK1414" s="4" t="str">
        <f t="shared" si="1792"/>
        <v>DK$1406</v>
      </c>
      <c r="DL1414" s="4" t="str">
        <f t="shared" si="1792"/>
        <v>DL$1406</v>
      </c>
    </row>
    <row r="1415" spans="1:116" x14ac:dyDescent="0.4">
      <c r="B1415" t="s">
        <v>332</v>
      </c>
      <c r="D1415" t="s">
        <v>767</v>
      </c>
      <c r="E1415" s="8" t="str">
        <f t="shared" si="1783"/>
        <v>1415 FAPPE-S</v>
      </c>
      <c r="G1415" s="136" t="str">
        <f>G1388</f>
        <v>Secondary volume driver</v>
      </c>
      <c r="H1415" s="12"/>
      <c r="I1415" s="60"/>
      <c r="J1415" s="60"/>
      <c r="K1415" s="15"/>
      <c r="L1415" s="15"/>
      <c r="M1415" s="15"/>
      <c r="N1415" s="15"/>
      <c r="O1415" s="15"/>
      <c r="P1415" s="15"/>
      <c r="R1415" s="15"/>
      <c r="S1415" s="179" t="str">
        <f t="shared" ref="S1415:AX1417" si="1793">S1388</f>
        <v>S$19</v>
      </c>
      <c r="T1415" s="179" t="str">
        <f t="shared" si="1793"/>
        <v>T$19</v>
      </c>
      <c r="U1415" s="179" t="str">
        <f t="shared" si="1793"/>
        <v>U$19</v>
      </c>
      <c r="V1415" s="179" t="str">
        <f t="shared" si="1793"/>
        <v>V$19</v>
      </c>
      <c r="W1415" s="179" t="str">
        <f t="shared" si="1793"/>
        <v>W$19</v>
      </c>
      <c r="X1415" s="179" t="str">
        <f t="shared" si="1793"/>
        <v>X$19</v>
      </c>
      <c r="Y1415" s="179" t="str">
        <f t="shared" si="1793"/>
        <v>Y$19</v>
      </c>
      <c r="Z1415" s="179" t="str">
        <f t="shared" si="1793"/>
        <v>Z$19</v>
      </c>
      <c r="AA1415" s="179" t="str">
        <f t="shared" si="1793"/>
        <v>AA$19</v>
      </c>
      <c r="AB1415" s="179" t="str">
        <f t="shared" si="1793"/>
        <v>AB$19</v>
      </c>
      <c r="AC1415" s="179" t="str">
        <f t="shared" si="1793"/>
        <v>AC$19</v>
      </c>
      <c r="AD1415" s="179" t="str">
        <f t="shared" si="1793"/>
        <v>AD$19</v>
      </c>
      <c r="AE1415" s="179" t="str">
        <f t="shared" si="1793"/>
        <v>AE$19</v>
      </c>
      <c r="AF1415" s="179" t="str">
        <f t="shared" si="1793"/>
        <v>AF$19</v>
      </c>
      <c r="AG1415" s="179" t="str">
        <f t="shared" si="1793"/>
        <v>AG$19</v>
      </c>
      <c r="AH1415" s="179" t="str">
        <f t="shared" si="1793"/>
        <v>AH$19</v>
      </c>
      <c r="AI1415" s="179" t="str">
        <f t="shared" si="1793"/>
        <v>AI$19</v>
      </c>
      <c r="AJ1415" s="179" t="str">
        <f t="shared" si="1793"/>
        <v>AJ$19</v>
      </c>
      <c r="AK1415" s="179" t="str">
        <f t="shared" si="1793"/>
        <v>AK$19</v>
      </c>
      <c r="AL1415" s="179" t="str">
        <f t="shared" si="1793"/>
        <v>AL$19</v>
      </c>
      <c r="AM1415" s="179" t="str">
        <f t="shared" si="1793"/>
        <v>AM$19</v>
      </c>
      <c r="AN1415" s="179" t="str">
        <f t="shared" si="1793"/>
        <v>AN$19</v>
      </c>
      <c r="AO1415" s="179" t="str">
        <f t="shared" si="1793"/>
        <v>AO$19</v>
      </c>
      <c r="AP1415" s="179" t="str">
        <f t="shared" si="1793"/>
        <v>AP$19</v>
      </c>
      <c r="AQ1415" s="179" t="str">
        <f t="shared" si="1793"/>
        <v>AQ$19</v>
      </c>
      <c r="AR1415" s="179" t="str">
        <f t="shared" si="1793"/>
        <v>AR$19</v>
      </c>
      <c r="AS1415" s="179" t="str">
        <f t="shared" si="1793"/>
        <v>AS$19</v>
      </c>
      <c r="AT1415" s="179" t="str">
        <f t="shared" si="1793"/>
        <v>AT$19</v>
      </c>
      <c r="AU1415" s="179" t="str">
        <f t="shared" si="1793"/>
        <v>AU$19</v>
      </c>
      <c r="AV1415" s="179" t="str">
        <f t="shared" si="1793"/>
        <v>AV$19</v>
      </c>
      <c r="AW1415" s="179" t="str">
        <f t="shared" si="1793"/>
        <v>AW$19</v>
      </c>
      <c r="AX1415" s="179" t="str">
        <f t="shared" si="1793"/>
        <v>AX$19</v>
      </c>
      <c r="AY1415" s="179" t="str">
        <f t="shared" ref="AY1415:CD1417" si="1794">AY1388</f>
        <v>AY$19</v>
      </c>
      <c r="AZ1415" s="179" t="str">
        <f t="shared" si="1794"/>
        <v>AZ$19</v>
      </c>
      <c r="BA1415" s="179" t="str">
        <f t="shared" si="1794"/>
        <v>BA$19</v>
      </c>
      <c r="BB1415" s="179" t="str">
        <f t="shared" si="1794"/>
        <v>BB$19</v>
      </c>
      <c r="BC1415" s="179" t="str">
        <f t="shared" si="1794"/>
        <v>BC$19</v>
      </c>
      <c r="BD1415" s="179" t="str">
        <f t="shared" si="1794"/>
        <v>BD$19</v>
      </c>
      <c r="BE1415" s="179" t="str">
        <f t="shared" si="1794"/>
        <v>BE$19</v>
      </c>
      <c r="BF1415" s="179" t="str">
        <f t="shared" si="1794"/>
        <v>BF$19</v>
      </c>
      <c r="BG1415" s="179" t="str">
        <f t="shared" si="1794"/>
        <v>BG$19</v>
      </c>
      <c r="BH1415" s="179" t="str">
        <f t="shared" si="1794"/>
        <v>BH$19</v>
      </c>
      <c r="BI1415" s="179" t="str">
        <f t="shared" si="1794"/>
        <v>BI$19</v>
      </c>
      <c r="BJ1415" s="179" t="str">
        <f t="shared" si="1794"/>
        <v>BJ$19</v>
      </c>
      <c r="BK1415" s="179" t="str">
        <f t="shared" si="1794"/>
        <v>BK$19</v>
      </c>
      <c r="BL1415" s="179" t="str">
        <f t="shared" si="1794"/>
        <v>BL$19</v>
      </c>
      <c r="BM1415" s="179" t="str">
        <f t="shared" si="1794"/>
        <v>BM$19</v>
      </c>
      <c r="BN1415" s="179" t="str">
        <f t="shared" si="1794"/>
        <v>BN$19</v>
      </c>
      <c r="BO1415" s="179" t="str">
        <f t="shared" si="1794"/>
        <v>BO$19</v>
      </c>
      <c r="BP1415" s="179" t="str">
        <f t="shared" si="1794"/>
        <v>BP$19</v>
      </c>
      <c r="BQ1415" s="179" t="str">
        <f t="shared" si="1794"/>
        <v>BQ$19</v>
      </c>
      <c r="BR1415" s="179" t="str">
        <f t="shared" si="1794"/>
        <v>BR$19</v>
      </c>
      <c r="BS1415" s="179" t="str">
        <f t="shared" si="1794"/>
        <v>BS$19</v>
      </c>
      <c r="BT1415" s="179" t="str">
        <f t="shared" si="1794"/>
        <v>BT$19</v>
      </c>
      <c r="BU1415" s="179" t="str">
        <f t="shared" si="1794"/>
        <v>BU$19</v>
      </c>
      <c r="BV1415" s="179" t="str">
        <f t="shared" si="1794"/>
        <v>BV$19</v>
      </c>
      <c r="BW1415" s="179" t="str">
        <f t="shared" si="1794"/>
        <v>BW$19</v>
      </c>
      <c r="BX1415" s="179" t="str">
        <f t="shared" si="1794"/>
        <v>BX$19</v>
      </c>
      <c r="BY1415" s="179" t="str">
        <f t="shared" si="1794"/>
        <v>BY$19</v>
      </c>
      <c r="BZ1415" s="179" t="str">
        <f t="shared" si="1794"/>
        <v>BZ$19</v>
      </c>
      <c r="CA1415" s="179" t="str">
        <f t="shared" si="1794"/>
        <v>CA$19</v>
      </c>
      <c r="CB1415" s="179" t="str">
        <f t="shared" si="1794"/>
        <v>CB$19</v>
      </c>
      <c r="CC1415" s="179" t="str">
        <f t="shared" si="1794"/>
        <v>CC$19</v>
      </c>
      <c r="CD1415" s="179" t="str">
        <f t="shared" si="1794"/>
        <v>CD$19</v>
      </c>
      <c r="CE1415" s="179" t="str">
        <f t="shared" ref="CE1415:CL1417" si="1795">CE1388</f>
        <v>CE$19</v>
      </c>
      <c r="CF1415" s="179" t="str">
        <f t="shared" si="1795"/>
        <v>CF$19</v>
      </c>
      <c r="CG1415" s="179" t="str">
        <f t="shared" si="1795"/>
        <v>CG$19</v>
      </c>
      <c r="CH1415" s="179" t="str">
        <f t="shared" si="1795"/>
        <v>CH$19</v>
      </c>
      <c r="CI1415" s="179" t="str">
        <f t="shared" si="1795"/>
        <v>CI$19</v>
      </c>
      <c r="CJ1415" s="179" t="str">
        <f t="shared" si="1795"/>
        <v>CJ$19</v>
      </c>
      <c r="CK1415" s="179" t="str">
        <f t="shared" si="1795"/>
        <v>CK$19</v>
      </c>
      <c r="CL1415" s="179" t="str">
        <f t="shared" si="1795"/>
        <v>CL$19</v>
      </c>
      <c r="CN1415" s="60"/>
      <c r="CO1415" s="179" t="str">
        <f t="shared" ref="CO1415:DL1417" si="1796">CO1388</f>
        <v>CO$19</v>
      </c>
      <c r="CP1415" s="179" t="str">
        <f t="shared" si="1796"/>
        <v>CP$19</v>
      </c>
      <c r="CQ1415" s="179" t="str">
        <f t="shared" si="1796"/>
        <v>CQ$19</v>
      </c>
      <c r="CR1415" s="179" t="str">
        <f t="shared" si="1796"/>
        <v>CR$19</v>
      </c>
      <c r="CS1415" s="179" t="str">
        <f t="shared" si="1796"/>
        <v>CS$19</v>
      </c>
      <c r="CT1415" s="179" t="str">
        <f t="shared" si="1796"/>
        <v>CT$19</v>
      </c>
      <c r="CU1415" s="179" t="str">
        <f t="shared" si="1796"/>
        <v>CU$19</v>
      </c>
      <c r="CV1415" s="179" t="str">
        <f t="shared" si="1796"/>
        <v>CV$19</v>
      </c>
      <c r="CW1415" s="179" t="str">
        <f t="shared" si="1796"/>
        <v>CW$19</v>
      </c>
      <c r="CX1415" s="179" t="str">
        <f t="shared" si="1796"/>
        <v>CX$19</v>
      </c>
      <c r="CY1415" s="179" t="str">
        <f t="shared" si="1796"/>
        <v>CY$19</v>
      </c>
      <c r="CZ1415" s="179" t="str">
        <f t="shared" si="1796"/>
        <v>CZ$19</v>
      </c>
      <c r="DA1415" s="179" t="str">
        <f t="shared" si="1796"/>
        <v>DA$19</v>
      </c>
      <c r="DB1415" s="179" t="str">
        <f t="shared" si="1796"/>
        <v>DB$19</v>
      </c>
      <c r="DC1415" s="179" t="str">
        <f t="shared" si="1796"/>
        <v>DC$19</v>
      </c>
      <c r="DD1415" s="179" t="str">
        <f t="shared" si="1796"/>
        <v>DD$19</v>
      </c>
      <c r="DE1415" s="179" t="str">
        <f t="shared" si="1796"/>
        <v>DE$19</v>
      </c>
      <c r="DF1415" s="179" t="str">
        <f t="shared" si="1796"/>
        <v>DF$19</v>
      </c>
      <c r="DG1415" s="179" t="str">
        <f t="shared" si="1796"/>
        <v>DG$19</v>
      </c>
      <c r="DH1415" s="179" t="str">
        <f t="shared" si="1796"/>
        <v>DH$19</v>
      </c>
      <c r="DI1415" s="179" t="str">
        <f t="shared" si="1796"/>
        <v>DI$19</v>
      </c>
      <c r="DJ1415" s="179" t="str">
        <f t="shared" si="1796"/>
        <v>DJ$19</v>
      </c>
      <c r="DK1415" s="179" t="str">
        <f t="shared" si="1796"/>
        <v>DK$19</v>
      </c>
      <c r="DL1415" s="179" t="str">
        <f t="shared" si="1796"/>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797">S$20</f>
        <v>S$16</v>
      </c>
      <c r="T1418" s="199" t="str">
        <f t="shared" si="1797"/>
        <v>T$16</v>
      </c>
      <c r="U1418" s="199" t="str">
        <f t="shared" si="1797"/>
        <v>U$16</v>
      </c>
      <c r="V1418" s="199" t="str">
        <f t="shared" si="1797"/>
        <v>V$16</v>
      </c>
      <c r="W1418" s="199" t="str">
        <f t="shared" si="1797"/>
        <v>W$16</v>
      </c>
      <c r="X1418" s="199" t="str">
        <f t="shared" si="1797"/>
        <v>X$16</v>
      </c>
      <c r="Y1418" s="199" t="str">
        <f t="shared" si="1797"/>
        <v>Y$16</v>
      </c>
      <c r="Z1418" s="199" t="str">
        <f t="shared" si="1797"/>
        <v>Z$16</v>
      </c>
      <c r="AA1418" s="199" t="str">
        <f t="shared" si="1797"/>
        <v>AA$16</v>
      </c>
      <c r="AB1418" s="199" t="str">
        <f t="shared" si="1797"/>
        <v>AB$16</v>
      </c>
      <c r="AC1418" s="199" t="str">
        <f t="shared" si="1797"/>
        <v>AC$16</v>
      </c>
      <c r="AD1418" s="199" t="str">
        <f t="shared" si="1797"/>
        <v>AD$16</v>
      </c>
      <c r="AE1418" s="199" t="str">
        <f t="shared" si="1797"/>
        <v>AE$16</v>
      </c>
      <c r="AF1418" s="199" t="str">
        <f t="shared" si="1797"/>
        <v>AF$16</v>
      </c>
      <c r="AG1418" s="199" t="str">
        <f t="shared" si="1797"/>
        <v>AG$16</v>
      </c>
      <c r="AH1418" s="199" t="str">
        <f t="shared" si="1797"/>
        <v>AH$16</v>
      </c>
      <c r="AI1418" s="199" t="str">
        <f t="shared" si="1797"/>
        <v>AI$16</v>
      </c>
      <c r="AJ1418" s="199" t="str">
        <f t="shared" si="1797"/>
        <v>AJ$16</v>
      </c>
      <c r="AK1418" s="199" t="str">
        <f t="shared" si="1797"/>
        <v>AK$16</v>
      </c>
      <c r="AL1418" s="199" t="str">
        <f t="shared" si="1797"/>
        <v>AL$16</v>
      </c>
      <c r="AM1418" s="199" t="str">
        <f t="shared" si="1797"/>
        <v>AM$16</v>
      </c>
      <c r="AN1418" s="199" t="str">
        <f t="shared" si="1797"/>
        <v>AN$16</v>
      </c>
      <c r="AO1418" s="199" t="str">
        <f t="shared" si="1797"/>
        <v>AO$16</v>
      </c>
      <c r="AP1418" s="199" t="str">
        <f t="shared" si="1797"/>
        <v>AP$16</v>
      </c>
      <c r="AQ1418" s="199" t="str">
        <f t="shared" si="1797"/>
        <v>AQ$16</v>
      </c>
      <c r="AR1418" s="199" t="str">
        <f t="shared" si="1797"/>
        <v>AR$16</v>
      </c>
      <c r="AS1418" s="199" t="str">
        <f t="shared" si="1797"/>
        <v>AS$16</v>
      </c>
      <c r="AT1418" s="199" t="str">
        <f t="shared" si="1797"/>
        <v>AT$16</v>
      </c>
      <c r="AU1418" s="199" t="str">
        <f t="shared" si="1797"/>
        <v>AU$16</v>
      </c>
      <c r="AV1418" s="199" t="str">
        <f t="shared" si="1797"/>
        <v>AV$16</v>
      </c>
      <c r="AW1418" s="199" t="str">
        <f t="shared" si="1797"/>
        <v>AW$16</v>
      </c>
      <c r="AX1418" s="199" t="str">
        <f t="shared" si="1797"/>
        <v>AX$16</v>
      </c>
      <c r="AY1418" s="199" t="str">
        <f t="shared" ref="AY1418:CD1418" si="1798">AY$20</f>
        <v>AY$16</v>
      </c>
      <c r="AZ1418" s="199" t="str">
        <f t="shared" si="1798"/>
        <v>AZ$16</v>
      </c>
      <c r="BA1418" s="199" t="str">
        <f t="shared" si="1798"/>
        <v>BA$16</v>
      </c>
      <c r="BB1418" s="199" t="str">
        <f t="shared" si="1798"/>
        <v>BB$16</v>
      </c>
      <c r="BC1418" s="199" t="str">
        <f t="shared" si="1798"/>
        <v>BC$16</v>
      </c>
      <c r="BD1418" s="199" t="str">
        <f t="shared" si="1798"/>
        <v>BD$16</v>
      </c>
      <c r="BE1418" s="199" t="str">
        <f t="shared" si="1798"/>
        <v>BE$16</v>
      </c>
      <c r="BF1418" s="199" t="str">
        <f t="shared" si="1798"/>
        <v>BF$16</v>
      </c>
      <c r="BG1418" s="199" t="str">
        <f t="shared" si="1798"/>
        <v>BG$16</v>
      </c>
      <c r="BH1418" s="199" t="str">
        <f t="shared" si="1798"/>
        <v>BH$16</v>
      </c>
      <c r="BI1418" s="199" t="str">
        <f t="shared" si="1798"/>
        <v>BI$16</v>
      </c>
      <c r="BJ1418" s="199" t="str">
        <f t="shared" si="1798"/>
        <v>BJ$16</v>
      </c>
      <c r="BK1418" s="199" t="str">
        <f t="shared" si="1798"/>
        <v>BK$16</v>
      </c>
      <c r="BL1418" s="199" t="str">
        <f t="shared" si="1798"/>
        <v>BL$16</v>
      </c>
      <c r="BM1418" s="199" t="str">
        <f t="shared" si="1798"/>
        <v>BM$16</v>
      </c>
      <c r="BN1418" s="199" t="str">
        <f t="shared" si="1798"/>
        <v>BN$16</v>
      </c>
      <c r="BO1418" s="199" t="str">
        <f t="shared" si="1798"/>
        <v>BO$16</v>
      </c>
      <c r="BP1418" s="199" t="str">
        <f t="shared" si="1798"/>
        <v>BP$16</v>
      </c>
      <c r="BQ1418" s="199" t="str">
        <f t="shared" si="1798"/>
        <v>BQ$16</v>
      </c>
      <c r="BR1418" s="199" t="str">
        <f t="shared" si="1798"/>
        <v>BR$16</v>
      </c>
      <c r="BS1418" s="199" t="str">
        <f t="shared" si="1798"/>
        <v>BS$16</v>
      </c>
      <c r="BT1418" s="199" t="str">
        <f t="shared" si="1798"/>
        <v>BT$16</v>
      </c>
      <c r="BU1418" s="199" t="str">
        <f t="shared" si="1798"/>
        <v>BU$16</v>
      </c>
      <c r="BV1418" s="199" t="str">
        <f t="shared" si="1798"/>
        <v>BV$16</v>
      </c>
      <c r="BW1418" s="199" t="str">
        <f t="shared" si="1798"/>
        <v>BW$16</v>
      </c>
      <c r="BX1418" s="199" t="str">
        <f t="shared" si="1798"/>
        <v>BX$16</v>
      </c>
      <c r="BY1418" s="199" t="str">
        <f t="shared" si="1798"/>
        <v>BY$16</v>
      </c>
      <c r="BZ1418" s="199" t="str">
        <f t="shared" si="1798"/>
        <v>BZ$16</v>
      </c>
      <c r="CA1418" s="199" t="str">
        <f t="shared" si="1798"/>
        <v>CA$16</v>
      </c>
      <c r="CB1418" s="199" t="str">
        <f t="shared" si="1798"/>
        <v>CB$16</v>
      </c>
      <c r="CC1418" s="199" t="str">
        <f t="shared" si="1798"/>
        <v>CC$16</v>
      </c>
      <c r="CD1418" s="199" t="str">
        <f t="shared" si="1798"/>
        <v>CD$16</v>
      </c>
      <c r="CE1418" s="199" t="str">
        <f t="shared" ref="CE1418:CL1418" si="1799">CE$20</f>
        <v>CE$16</v>
      </c>
      <c r="CF1418" s="199" t="str">
        <f t="shared" si="1799"/>
        <v>CF$16</v>
      </c>
      <c r="CG1418" s="199" t="str">
        <f t="shared" si="1799"/>
        <v>CG$16</v>
      </c>
      <c r="CH1418" s="199" t="str">
        <f t="shared" si="1799"/>
        <v>CH$16</v>
      </c>
      <c r="CI1418" s="199" t="str">
        <f t="shared" si="1799"/>
        <v>CI$16</v>
      </c>
      <c r="CJ1418" s="199" t="str">
        <f t="shared" si="1799"/>
        <v>CJ$16</v>
      </c>
      <c r="CK1418" s="199" t="str">
        <f t="shared" si="1799"/>
        <v>CK$16</v>
      </c>
      <c r="CL1418" s="199" t="str">
        <f t="shared" si="1799"/>
        <v>CL$16</v>
      </c>
      <c r="CN1418" s="176"/>
      <c r="CO1418" s="199" t="str">
        <f t="shared" ref="CO1418:DL1418" si="1800">CO$20</f>
        <v>CO$16</v>
      </c>
      <c r="CP1418" s="199" t="str">
        <f t="shared" si="1800"/>
        <v>CP$16</v>
      </c>
      <c r="CQ1418" s="199" t="str">
        <f t="shared" si="1800"/>
        <v>CQ$16</v>
      </c>
      <c r="CR1418" s="199" t="str">
        <f t="shared" si="1800"/>
        <v>CR$16</v>
      </c>
      <c r="CS1418" s="199" t="str">
        <f t="shared" si="1800"/>
        <v>CS$16</v>
      </c>
      <c r="CT1418" s="199" t="str">
        <f t="shared" si="1800"/>
        <v>CT$16</v>
      </c>
      <c r="CU1418" s="199" t="str">
        <f t="shared" si="1800"/>
        <v>CU$16</v>
      </c>
      <c r="CV1418" s="199" t="str">
        <f t="shared" si="1800"/>
        <v>CV$16</v>
      </c>
      <c r="CW1418" s="199" t="str">
        <f t="shared" si="1800"/>
        <v>CW$16</v>
      </c>
      <c r="CX1418" s="199" t="str">
        <f t="shared" si="1800"/>
        <v>CX$16</v>
      </c>
      <c r="CY1418" s="199" t="str">
        <f t="shared" si="1800"/>
        <v>CY$16</v>
      </c>
      <c r="CZ1418" s="199" t="str">
        <f t="shared" si="1800"/>
        <v>CZ$16</v>
      </c>
      <c r="DA1418" s="199" t="str">
        <f t="shared" si="1800"/>
        <v>DA$16</v>
      </c>
      <c r="DB1418" s="199" t="str">
        <f t="shared" si="1800"/>
        <v>DB$16</v>
      </c>
      <c r="DC1418" s="199" t="str">
        <f t="shared" si="1800"/>
        <v>DC$16</v>
      </c>
      <c r="DD1418" s="199" t="str">
        <f t="shared" si="1800"/>
        <v>DD$16</v>
      </c>
      <c r="DE1418" s="199" t="str">
        <f t="shared" si="1800"/>
        <v>DE$16</v>
      </c>
      <c r="DF1418" s="199" t="str">
        <f t="shared" si="1800"/>
        <v>DF$16</v>
      </c>
      <c r="DG1418" s="199" t="str">
        <f t="shared" si="1800"/>
        <v>DG$16</v>
      </c>
      <c r="DH1418" s="199" t="str">
        <f t="shared" si="1800"/>
        <v>DH$16</v>
      </c>
      <c r="DI1418" s="199" t="str">
        <f t="shared" si="1800"/>
        <v>DI$16</v>
      </c>
      <c r="DJ1418" s="199" t="str">
        <f t="shared" si="1800"/>
        <v>DJ$16</v>
      </c>
      <c r="DK1418" s="199" t="str">
        <f t="shared" si="1800"/>
        <v>DK$16</v>
      </c>
      <c r="DL1418" s="199" t="str">
        <f t="shared" si="1800"/>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801">S$21</f>
        <v>S$17</v>
      </c>
      <c r="T1419" s="199" t="str">
        <f t="shared" si="1801"/>
        <v>T$17</v>
      </c>
      <c r="U1419" s="199" t="str">
        <f t="shared" si="1801"/>
        <v>U$17</v>
      </c>
      <c r="V1419" s="199" t="str">
        <f t="shared" si="1801"/>
        <v>V$17</v>
      </c>
      <c r="W1419" s="199" t="str">
        <f t="shared" si="1801"/>
        <v>W$17</v>
      </c>
      <c r="X1419" s="199" t="str">
        <f t="shared" si="1801"/>
        <v>X$17</v>
      </c>
      <c r="Y1419" s="199" t="str">
        <f t="shared" si="1801"/>
        <v>Y$17</v>
      </c>
      <c r="Z1419" s="199" t="str">
        <f t="shared" si="1801"/>
        <v>Z$17</v>
      </c>
      <c r="AA1419" s="199" t="str">
        <f t="shared" si="1801"/>
        <v>AA$17</v>
      </c>
      <c r="AB1419" s="199" t="str">
        <f t="shared" si="1801"/>
        <v>AB$17</v>
      </c>
      <c r="AC1419" s="199" t="str">
        <f t="shared" si="1801"/>
        <v>AC$17</v>
      </c>
      <c r="AD1419" s="199" t="str">
        <f t="shared" si="1801"/>
        <v>AD$17</v>
      </c>
      <c r="AE1419" s="199" t="str">
        <f t="shared" si="1801"/>
        <v>AE$17</v>
      </c>
      <c r="AF1419" s="199" t="str">
        <f t="shared" si="1801"/>
        <v>AF$17</v>
      </c>
      <c r="AG1419" s="199" t="str">
        <f t="shared" si="1801"/>
        <v>AG$17</v>
      </c>
      <c r="AH1419" s="199" t="str">
        <f t="shared" si="1801"/>
        <v>AH$17</v>
      </c>
      <c r="AI1419" s="199" t="str">
        <f t="shared" si="1801"/>
        <v>AI$17</v>
      </c>
      <c r="AJ1419" s="199" t="str">
        <f t="shared" si="1801"/>
        <v>AJ$17</v>
      </c>
      <c r="AK1419" s="199" t="str">
        <f t="shared" si="1801"/>
        <v>AK$17</v>
      </c>
      <c r="AL1419" s="199" t="str">
        <f t="shared" si="1801"/>
        <v>AL$17</v>
      </c>
      <c r="AM1419" s="199" t="str">
        <f t="shared" si="1801"/>
        <v>AM$17</v>
      </c>
      <c r="AN1419" s="199" t="str">
        <f t="shared" si="1801"/>
        <v>AN$17</v>
      </c>
      <c r="AO1419" s="199" t="str">
        <f t="shared" si="1801"/>
        <v>AO$17</v>
      </c>
      <c r="AP1419" s="199" t="str">
        <f t="shared" si="1801"/>
        <v>AP$17</v>
      </c>
      <c r="AQ1419" s="199" t="str">
        <f t="shared" si="1801"/>
        <v>AQ$17</v>
      </c>
      <c r="AR1419" s="199" t="str">
        <f t="shared" si="1801"/>
        <v>AR$17</v>
      </c>
      <c r="AS1419" s="199" t="str">
        <f t="shared" si="1801"/>
        <v>AS$17</v>
      </c>
      <c r="AT1419" s="199" t="str">
        <f t="shared" si="1801"/>
        <v>AT$17</v>
      </c>
      <c r="AU1419" s="199" t="str">
        <f t="shared" si="1801"/>
        <v>AU$17</v>
      </c>
      <c r="AV1419" s="199" t="str">
        <f t="shared" si="1801"/>
        <v>AV$17</v>
      </c>
      <c r="AW1419" s="199" t="str">
        <f t="shared" si="1801"/>
        <v>AW$17</v>
      </c>
      <c r="AX1419" s="199" t="str">
        <f t="shared" si="1801"/>
        <v>AX$17</v>
      </c>
      <c r="AY1419" s="199" t="str">
        <f t="shared" ref="AY1419:CD1419" si="1802">AY$21</f>
        <v>AY$17</v>
      </c>
      <c r="AZ1419" s="199" t="str">
        <f t="shared" si="1802"/>
        <v>AZ$17</v>
      </c>
      <c r="BA1419" s="199" t="str">
        <f t="shared" si="1802"/>
        <v>BA$17</v>
      </c>
      <c r="BB1419" s="199" t="str">
        <f t="shared" si="1802"/>
        <v>BB$17</v>
      </c>
      <c r="BC1419" s="199" t="str">
        <f t="shared" si="1802"/>
        <v>BC$17</v>
      </c>
      <c r="BD1419" s="199" t="str">
        <f t="shared" si="1802"/>
        <v>BD$17</v>
      </c>
      <c r="BE1419" s="199" t="str">
        <f t="shared" si="1802"/>
        <v>BE$17</v>
      </c>
      <c r="BF1419" s="199" t="str">
        <f t="shared" si="1802"/>
        <v>BF$17</v>
      </c>
      <c r="BG1419" s="199" t="str">
        <f t="shared" si="1802"/>
        <v>BG$17</v>
      </c>
      <c r="BH1419" s="199" t="str">
        <f t="shared" si="1802"/>
        <v>BH$17</v>
      </c>
      <c r="BI1419" s="199" t="str">
        <f t="shared" si="1802"/>
        <v>BI$17</v>
      </c>
      <c r="BJ1419" s="199" t="str">
        <f t="shared" si="1802"/>
        <v>BJ$17</v>
      </c>
      <c r="BK1419" s="199" t="str">
        <f t="shared" si="1802"/>
        <v>BK$17</v>
      </c>
      <c r="BL1419" s="199" t="str">
        <f t="shared" si="1802"/>
        <v>BL$17</v>
      </c>
      <c r="BM1419" s="199" t="str">
        <f t="shared" si="1802"/>
        <v>BM$17</v>
      </c>
      <c r="BN1419" s="199" t="str">
        <f t="shared" si="1802"/>
        <v>BN$17</v>
      </c>
      <c r="BO1419" s="199" t="str">
        <f t="shared" si="1802"/>
        <v>BO$17</v>
      </c>
      <c r="BP1419" s="199" t="str">
        <f t="shared" si="1802"/>
        <v>BP$17</v>
      </c>
      <c r="BQ1419" s="199" t="str">
        <f t="shared" si="1802"/>
        <v>BQ$17</v>
      </c>
      <c r="BR1419" s="199" t="str">
        <f t="shared" si="1802"/>
        <v>BR$17</v>
      </c>
      <c r="BS1419" s="199" t="str">
        <f t="shared" si="1802"/>
        <v>BS$17</v>
      </c>
      <c r="BT1419" s="199" t="str">
        <f t="shared" si="1802"/>
        <v>BT$17</v>
      </c>
      <c r="BU1419" s="199" t="str">
        <f t="shared" si="1802"/>
        <v>BU$17</v>
      </c>
      <c r="BV1419" s="199" t="str">
        <f t="shared" si="1802"/>
        <v>BV$17</v>
      </c>
      <c r="BW1419" s="199" t="str">
        <f t="shared" si="1802"/>
        <v>BW$17</v>
      </c>
      <c r="BX1419" s="199" t="str">
        <f t="shared" si="1802"/>
        <v>BX$17</v>
      </c>
      <c r="BY1419" s="199" t="str">
        <f t="shared" si="1802"/>
        <v>BY$17</v>
      </c>
      <c r="BZ1419" s="199" t="str">
        <f t="shared" si="1802"/>
        <v>BZ$17</v>
      </c>
      <c r="CA1419" s="199" t="str">
        <f t="shared" si="1802"/>
        <v>CA$17</v>
      </c>
      <c r="CB1419" s="199" t="str">
        <f t="shared" si="1802"/>
        <v>CB$17</v>
      </c>
      <c r="CC1419" s="199" t="str">
        <f t="shared" si="1802"/>
        <v>CC$17</v>
      </c>
      <c r="CD1419" s="199" t="str">
        <f t="shared" si="1802"/>
        <v>CD$17</v>
      </c>
      <c r="CE1419" s="199" t="str">
        <f t="shared" ref="CE1419:CL1419" si="1803">CE$21</f>
        <v>CE$17</v>
      </c>
      <c r="CF1419" s="199" t="str">
        <f t="shared" si="1803"/>
        <v>CF$17</v>
      </c>
      <c r="CG1419" s="199" t="str">
        <f t="shared" si="1803"/>
        <v>CG$17</v>
      </c>
      <c r="CH1419" s="199" t="str">
        <f t="shared" si="1803"/>
        <v>CH$17</v>
      </c>
      <c r="CI1419" s="199" t="str">
        <f t="shared" si="1803"/>
        <v>CI$17</v>
      </c>
      <c r="CJ1419" s="199" t="str">
        <f t="shared" si="1803"/>
        <v>CJ$17</v>
      </c>
      <c r="CK1419" s="199" t="str">
        <f t="shared" si="1803"/>
        <v>CK$17</v>
      </c>
      <c r="CL1419" s="199" t="str">
        <f t="shared" si="1803"/>
        <v>CL$17</v>
      </c>
      <c r="CN1419" s="201"/>
      <c r="CO1419" s="199" t="str">
        <f t="shared" ref="CO1419:DL1419" si="1804">CO$21</f>
        <v>CO$17</v>
      </c>
      <c r="CP1419" s="199" t="str">
        <f t="shared" si="1804"/>
        <v>CP$17</v>
      </c>
      <c r="CQ1419" s="199" t="str">
        <f t="shared" si="1804"/>
        <v>CQ$17</v>
      </c>
      <c r="CR1419" s="199" t="str">
        <f t="shared" si="1804"/>
        <v>CR$17</v>
      </c>
      <c r="CS1419" s="199" t="str">
        <f t="shared" si="1804"/>
        <v>CS$17</v>
      </c>
      <c r="CT1419" s="199" t="str">
        <f t="shared" si="1804"/>
        <v>CT$17</v>
      </c>
      <c r="CU1419" s="199" t="str">
        <f t="shared" si="1804"/>
        <v>CU$17</v>
      </c>
      <c r="CV1419" s="199" t="str">
        <f t="shared" si="1804"/>
        <v>CV$17</v>
      </c>
      <c r="CW1419" s="199" t="str">
        <f t="shared" si="1804"/>
        <v>CW$17</v>
      </c>
      <c r="CX1419" s="199" t="str">
        <f t="shared" si="1804"/>
        <v>CX$17</v>
      </c>
      <c r="CY1419" s="199" t="str">
        <f t="shared" si="1804"/>
        <v>CY$17</v>
      </c>
      <c r="CZ1419" s="199" t="str">
        <f t="shared" si="1804"/>
        <v>CZ$17</v>
      </c>
      <c r="DA1419" s="199" t="str">
        <f t="shared" si="1804"/>
        <v>DA$17</v>
      </c>
      <c r="DB1419" s="199" t="str">
        <f t="shared" si="1804"/>
        <v>DB$17</v>
      </c>
      <c r="DC1419" s="199" t="str">
        <f t="shared" si="1804"/>
        <v>DC$17</v>
      </c>
      <c r="DD1419" s="199" t="str">
        <f t="shared" si="1804"/>
        <v>DD$17</v>
      </c>
      <c r="DE1419" s="199" t="str">
        <f t="shared" si="1804"/>
        <v>DE$17</v>
      </c>
      <c r="DF1419" s="199" t="str">
        <f t="shared" si="1804"/>
        <v>DF$17</v>
      </c>
      <c r="DG1419" s="199" t="str">
        <f t="shared" si="1804"/>
        <v>DG$17</v>
      </c>
      <c r="DH1419" s="199" t="str">
        <f t="shared" si="1804"/>
        <v>DH$17</v>
      </c>
      <c r="DI1419" s="199" t="str">
        <f t="shared" si="1804"/>
        <v>DI$17</v>
      </c>
      <c r="DJ1419" s="199" t="str">
        <f t="shared" si="1804"/>
        <v>DJ$17</v>
      </c>
      <c r="DK1419" s="199" t="str">
        <f t="shared" si="1804"/>
        <v>DK$17</v>
      </c>
      <c r="DL1419" s="199" t="str">
        <f t="shared" si="1804"/>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805">S$22</f>
        <v>S$18</v>
      </c>
      <c r="T1422" s="190" t="str">
        <f t="shared" si="1805"/>
        <v>T$18</v>
      </c>
      <c r="U1422" s="190" t="str">
        <f t="shared" si="1805"/>
        <v>U$18</v>
      </c>
      <c r="V1422" s="190" t="str">
        <f t="shared" si="1805"/>
        <v>V$18</v>
      </c>
      <c r="W1422" s="190" t="str">
        <f t="shared" si="1805"/>
        <v>W$18</v>
      </c>
      <c r="X1422" s="190" t="str">
        <f t="shared" si="1805"/>
        <v>X$18</v>
      </c>
      <c r="Y1422" s="190" t="str">
        <f t="shared" si="1805"/>
        <v>Y$18</v>
      </c>
      <c r="Z1422" s="190" t="str">
        <f t="shared" si="1805"/>
        <v>Z$18</v>
      </c>
      <c r="AA1422" s="190" t="str">
        <f t="shared" si="1805"/>
        <v>AA$18</v>
      </c>
      <c r="AB1422" s="190" t="str">
        <f t="shared" si="1805"/>
        <v>AB$18</v>
      </c>
      <c r="AC1422" s="190" t="str">
        <f t="shared" si="1805"/>
        <v>AC$18</v>
      </c>
      <c r="AD1422" s="190" t="str">
        <f t="shared" si="1805"/>
        <v>AD$18</v>
      </c>
      <c r="AE1422" s="190" t="str">
        <f t="shared" si="1805"/>
        <v>AE$18</v>
      </c>
      <c r="AF1422" s="190" t="str">
        <f t="shared" si="1805"/>
        <v>AF$18</v>
      </c>
      <c r="AG1422" s="190" t="str">
        <f t="shared" si="1805"/>
        <v>AG$18</v>
      </c>
      <c r="AH1422" s="190" t="str">
        <f t="shared" si="1805"/>
        <v>AH$18</v>
      </c>
      <c r="AI1422" s="190" t="str">
        <f t="shared" si="1805"/>
        <v>AI$18</v>
      </c>
      <c r="AJ1422" s="190" t="str">
        <f t="shared" si="1805"/>
        <v>AJ$18</v>
      </c>
      <c r="AK1422" s="190" t="str">
        <f t="shared" si="1805"/>
        <v>AK$18</v>
      </c>
      <c r="AL1422" s="190" t="str">
        <f t="shared" si="1805"/>
        <v>AL$18</v>
      </c>
      <c r="AM1422" s="190" t="str">
        <f t="shared" si="1805"/>
        <v>AM$18</v>
      </c>
      <c r="AN1422" s="190" t="str">
        <f t="shared" si="1805"/>
        <v>AN$18</v>
      </c>
      <c r="AO1422" s="190" t="str">
        <f t="shared" si="1805"/>
        <v>AO$18</v>
      </c>
      <c r="AP1422" s="190" t="str">
        <f t="shared" si="1805"/>
        <v>AP$18</v>
      </c>
      <c r="AQ1422" s="190" t="str">
        <f t="shared" si="1805"/>
        <v>AQ$18</v>
      </c>
      <c r="AR1422" s="190" t="str">
        <f t="shared" si="1805"/>
        <v>AR$18</v>
      </c>
      <c r="AS1422" s="190" t="str">
        <f t="shared" si="1805"/>
        <v>AS$18</v>
      </c>
      <c r="AT1422" s="190" t="str">
        <f t="shared" si="1805"/>
        <v>AT$18</v>
      </c>
      <c r="AU1422" s="190" t="str">
        <f t="shared" si="1805"/>
        <v>AU$18</v>
      </c>
      <c r="AV1422" s="190" t="str">
        <f t="shared" si="1805"/>
        <v>AV$18</v>
      </c>
      <c r="AW1422" s="190" t="str">
        <f t="shared" si="1805"/>
        <v>AW$18</v>
      </c>
      <c r="AX1422" s="190" t="str">
        <f t="shared" si="1805"/>
        <v>AX$18</v>
      </c>
      <c r="AY1422" s="190" t="str">
        <f t="shared" ref="AY1422:CD1422" si="1806">AY$22</f>
        <v>AY$18</v>
      </c>
      <c r="AZ1422" s="190" t="str">
        <f t="shared" si="1806"/>
        <v>AZ$18</v>
      </c>
      <c r="BA1422" s="190" t="str">
        <f t="shared" si="1806"/>
        <v>BA$18</v>
      </c>
      <c r="BB1422" s="190" t="str">
        <f t="shared" si="1806"/>
        <v>BB$18</v>
      </c>
      <c r="BC1422" s="190" t="str">
        <f t="shared" si="1806"/>
        <v>BC$18</v>
      </c>
      <c r="BD1422" s="190" t="str">
        <f t="shared" si="1806"/>
        <v>BD$18</v>
      </c>
      <c r="BE1422" s="190" t="str">
        <f t="shared" si="1806"/>
        <v>BE$18</v>
      </c>
      <c r="BF1422" s="190" t="str">
        <f t="shared" si="1806"/>
        <v>BF$18</v>
      </c>
      <c r="BG1422" s="190" t="str">
        <f t="shared" si="1806"/>
        <v>BG$18</v>
      </c>
      <c r="BH1422" s="190" t="str">
        <f t="shared" si="1806"/>
        <v>BH$18</v>
      </c>
      <c r="BI1422" s="190" t="str">
        <f t="shared" si="1806"/>
        <v>BI$18</v>
      </c>
      <c r="BJ1422" s="190" t="str">
        <f t="shared" si="1806"/>
        <v>BJ$18</v>
      </c>
      <c r="BK1422" s="190" t="str">
        <f t="shared" si="1806"/>
        <v>BK$18</v>
      </c>
      <c r="BL1422" s="190" t="str">
        <f t="shared" si="1806"/>
        <v>BL$18</v>
      </c>
      <c r="BM1422" s="190" t="str">
        <f t="shared" si="1806"/>
        <v>BM$18</v>
      </c>
      <c r="BN1422" s="190" t="str">
        <f t="shared" si="1806"/>
        <v>BN$18</v>
      </c>
      <c r="BO1422" s="190" t="str">
        <f t="shared" si="1806"/>
        <v>BO$18</v>
      </c>
      <c r="BP1422" s="190" t="str">
        <f t="shared" si="1806"/>
        <v>BP$18</v>
      </c>
      <c r="BQ1422" s="190" t="str">
        <f t="shared" si="1806"/>
        <v>BQ$18</v>
      </c>
      <c r="BR1422" s="190" t="str">
        <f t="shared" si="1806"/>
        <v>BR$18</v>
      </c>
      <c r="BS1422" s="190" t="str">
        <f t="shared" si="1806"/>
        <v>BS$18</v>
      </c>
      <c r="BT1422" s="190" t="str">
        <f t="shared" si="1806"/>
        <v>BT$18</v>
      </c>
      <c r="BU1422" s="190" t="str">
        <f t="shared" si="1806"/>
        <v>BU$18</v>
      </c>
      <c r="BV1422" s="190" t="str">
        <f t="shared" si="1806"/>
        <v>BV$18</v>
      </c>
      <c r="BW1422" s="190" t="str">
        <f t="shared" si="1806"/>
        <v>BW$18</v>
      </c>
      <c r="BX1422" s="190" t="str">
        <f t="shared" si="1806"/>
        <v>BX$18</v>
      </c>
      <c r="BY1422" s="190" t="str">
        <f t="shared" si="1806"/>
        <v>BY$18</v>
      </c>
      <c r="BZ1422" s="190" t="str">
        <f t="shared" si="1806"/>
        <v>BZ$18</v>
      </c>
      <c r="CA1422" s="190" t="str">
        <f t="shared" si="1806"/>
        <v>CA$18</v>
      </c>
      <c r="CB1422" s="190" t="str">
        <f t="shared" si="1806"/>
        <v>CB$18</v>
      </c>
      <c r="CC1422" s="190" t="str">
        <f t="shared" si="1806"/>
        <v>CC$18</v>
      </c>
      <c r="CD1422" s="190" t="str">
        <f t="shared" si="1806"/>
        <v>CD$18</v>
      </c>
      <c r="CE1422" s="190" t="str">
        <f t="shared" ref="CE1422:CL1422" si="1807">CE$22</f>
        <v>CE$18</v>
      </c>
      <c r="CF1422" s="190" t="str">
        <f t="shared" si="1807"/>
        <v>CF$18</v>
      </c>
      <c r="CG1422" s="190" t="str">
        <f t="shared" si="1807"/>
        <v>CG$18</v>
      </c>
      <c r="CH1422" s="190" t="str">
        <f t="shared" si="1807"/>
        <v>CH$18</v>
      </c>
      <c r="CI1422" s="190" t="str">
        <f t="shared" si="1807"/>
        <v>CI$18</v>
      </c>
      <c r="CJ1422" s="190" t="str">
        <f t="shared" si="1807"/>
        <v>CJ$18</v>
      </c>
      <c r="CK1422" s="190" t="str">
        <f t="shared" si="1807"/>
        <v>CK$18</v>
      </c>
      <c r="CL1422" s="190" t="str">
        <f t="shared" si="1807"/>
        <v>CL$18</v>
      </c>
      <c r="CN1422" s="201"/>
      <c r="CO1422" s="190" t="str">
        <f t="shared" ref="CO1422:DL1422" si="1808">CO$22</f>
        <v>CO$18</v>
      </c>
      <c r="CP1422" s="190" t="str">
        <f t="shared" si="1808"/>
        <v>CP$18</v>
      </c>
      <c r="CQ1422" s="190" t="str">
        <f t="shared" si="1808"/>
        <v>CQ$18</v>
      </c>
      <c r="CR1422" s="190" t="str">
        <f t="shared" si="1808"/>
        <v>CR$18</v>
      </c>
      <c r="CS1422" s="190" t="str">
        <f t="shared" si="1808"/>
        <v>CS$18</v>
      </c>
      <c r="CT1422" s="190" t="str">
        <f t="shared" si="1808"/>
        <v>CT$18</v>
      </c>
      <c r="CU1422" s="190" t="str">
        <f t="shared" si="1808"/>
        <v>CU$18</v>
      </c>
      <c r="CV1422" s="190" t="str">
        <f t="shared" si="1808"/>
        <v>CV$18</v>
      </c>
      <c r="CW1422" s="190" t="str">
        <f t="shared" si="1808"/>
        <v>CW$18</v>
      </c>
      <c r="CX1422" s="190" t="str">
        <f t="shared" si="1808"/>
        <v>CX$18</v>
      </c>
      <c r="CY1422" s="190" t="str">
        <f t="shared" si="1808"/>
        <v>CY$18</v>
      </c>
      <c r="CZ1422" s="190" t="str">
        <f t="shared" si="1808"/>
        <v>CZ$18</v>
      </c>
      <c r="DA1422" s="190" t="str">
        <f t="shared" si="1808"/>
        <v>DA$18</v>
      </c>
      <c r="DB1422" s="190" t="str">
        <f t="shared" si="1808"/>
        <v>DB$18</v>
      </c>
      <c r="DC1422" s="190" t="str">
        <f t="shared" si="1808"/>
        <v>DC$18</v>
      </c>
      <c r="DD1422" s="190" t="str">
        <f t="shared" si="1808"/>
        <v>DD$18</v>
      </c>
      <c r="DE1422" s="190" t="str">
        <f t="shared" si="1808"/>
        <v>DE$18</v>
      </c>
      <c r="DF1422" s="190" t="str">
        <f t="shared" si="1808"/>
        <v>DF$18</v>
      </c>
      <c r="DG1422" s="190" t="str">
        <f t="shared" si="1808"/>
        <v>DG$18</v>
      </c>
      <c r="DH1422" s="190" t="str">
        <f t="shared" si="1808"/>
        <v>DH$18</v>
      </c>
      <c r="DI1422" s="190" t="str">
        <f t="shared" si="1808"/>
        <v>DI$18</v>
      </c>
      <c r="DJ1422" s="190" t="str">
        <f t="shared" si="1808"/>
        <v>DJ$18</v>
      </c>
      <c r="DK1422" s="190" t="str">
        <f t="shared" si="1808"/>
        <v>DK$18</v>
      </c>
      <c r="DL1422" s="190" t="str">
        <f t="shared" si="1808"/>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809">S$23</f>
        <v>S$19</v>
      </c>
      <c r="T1423" s="190" t="str">
        <f t="shared" si="1809"/>
        <v>T$19</v>
      </c>
      <c r="U1423" s="190" t="str">
        <f t="shared" si="1809"/>
        <v>U$19</v>
      </c>
      <c r="V1423" s="190" t="str">
        <f t="shared" si="1809"/>
        <v>V$19</v>
      </c>
      <c r="W1423" s="190" t="str">
        <f t="shared" si="1809"/>
        <v>W$19</v>
      </c>
      <c r="X1423" s="190" t="str">
        <f t="shared" si="1809"/>
        <v>X$19</v>
      </c>
      <c r="Y1423" s="190" t="str">
        <f t="shared" si="1809"/>
        <v>Y$19</v>
      </c>
      <c r="Z1423" s="190" t="str">
        <f t="shared" si="1809"/>
        <v>Z$19</v>
      </c>
      <c r="AA1423" s="190" t="str">
        <f t="shared" si="1809"/>
        <v>AA$19</v>
      </c>
      <c r="AB1423" s="190" t="str">
        <f t="shared" si="1809"/>
        <v>AB$19</v>
      </c>
      <c r="AC1423" s="190" t="str">
        <f t="shared" si="1809"/>
        <v>AC$19</v>
      </c>
      <c r="AD1423" s="190" t="str">
        <f t="shared" si="1809"/>
        <v>AD$19</v>
      </c>
      <c r="AE1423" s="190" t="str">
        <f t="shared" si="1809"/>
        <v>AE$19</v>
      </c>
      <c r="AF1423" s="190" t="str">
        <f t="shared" si="1809"/>
        <v>AF$19</v>
      </c>
      <c r="AG1423" s="190" t="str">
        <f t="shared" si="1809"/>
        <v>AG$19</v>
      </c>
      <c r="AH1423" s="190" t="str">
        <f t="shared" si="1809"/>
        <v>AH$19</v>
      </c>
      <c r="AI1423" s="190" t="str">
        <f t="shared" si="1809"/>
        <v>AI$19</v>
      </c>
      <c r="AJ1423" s="190" t="str">
        <f t="shared" si="1809"/>
        <v>AJ$19</v>
      </c>
      <c r="AK1423" s="190" t="str">
        <f t="shared" si="1809"/>
        <v>AK$19</v>
      </c>
      <c r="AL1423" s="190" t="str">
        <f t="shared" si="1809"/>
        <v>AL$19</v>
      </c>
      <c r="AM1423" s="190" t="str">
        <f t="shared" si="1809"/>
        <v>AM$19</v>
      </c>
      <c r="AN1423" s="190" t="str">
        <f t="shared" si="1809"/>
        <v>AN$19</v>
      </c>
      <c r="AO1423" s="190" t="str">
        <f t="shared" si="1809"/>
        <v>AO$19</v>
      </c>
      <c r="AP1423" s="190" t="str">
        <f t="shared" si="1809"/>
        <v>AP$19</v>
      </c>
      <c r="AQ1423" s="190" t="str">
        <f t="shared" si="1809"/>
        <v>AQ$19</v>
      </c>
      <c r="AR1423" s="190" t="str">
        <f t="shared" si="1809"/>
        <v>AR$19</v>
      </c>
      <c r="AS1423" s="190" t="str">
        <f t="shared" si="1809"/>
        <v>AS$19</v>
      </c>
      <c r="AT1423" s="190" t="str">
        <f t="shared" si="1809"/>
        <v>AT$19</v>
      </c>
      <c r="AU1423" s="190" t="str">
        <f t="shared" si="1809"/>
        <v>AU$19</v>
      </c>
      <c r="AV1423" s="190" t="str">
        <f t="shared" si="1809"/>
        <v>AV$19</v>
      </c>
      <c r="AW1423" s="190" t="str">
        <f t="shared" si="1809"/>
        <v>AW$19</v>
      </c>
      <c r="AX1423" s="190" t="str">
        <f t="shared" si="1809"/>
        <v>AX$19</v>
      </c>
      <c r="AY1423" s="190" t="str">
        <f t="shared" ref="AY1423:CD1423" si="1810">AY$23</f>
        <v>AY$19</v>
      </c>
      <c r="AZ1423" s="190" t="str">
        <f t="shared" si="1810"/>
        <v>AZ$19</v>
      </c>
      <c r="BA1423" s="190" t="str">
        <f t="shared" si="1810"/>
        <v>BA$19</v>
      </c>
      <c r="BB1423" s="190" t="str">
        <f t="shared" si="1810"/>
        <v>BB$19</v>
      </c>
      <c r="BC1423" s="190" t="str">
        <f t="shared" si="1810"/>
        <v>BC$19</v>
      </c>
      <c r="BD1423" s="190" t="str">
        <f t="shared" si="1810"/>
        <v>BD$19</v>
      </c>
      <c r="BE1423" s="190" t="str">
        <f t="shared" si="1810"/>
        <v>BE$19</v>
      </c>
      <c r="BF1423" s="190" t="str">
        <f t="shared" si="1810"/>
        <v>BF$19</v>
      </c>
      <c r="BG1423" s="190" t="str">
        <f t="shared" si="1810"/>
        <v>BG$19</v>
      </c>
      <c r="BH1423" s="190" t="str">
        <f t="shared" si="1810"/>
        <v>BH$19</v>
      </c>
      <c r="BI1423" s="190" t="str">
        <f t="shared" si="1810"/>
        <v>BI$19</v>
      </c>
      <c r="BJ1423" s="190" t="str">
        <f t="shared" si="1810"/>
        <v>BJ$19</v>
      </c>
      <c r="BK1423" s="190" t="str">
        <f t="shared" si="1810"/>
        <v>BK$19</v>
      </c>
      <c r="BL1423" s="190" t="str">
        <f t="shared" si="1810"/>
        <v>BL$19</v>
      </c>
      <c r="BM1423" s="190" t="str">
        <f t="shared" si="1810"/>
        <v>BM$19</v>
      </c>
      <c r="BN1423" s="190" t="str">
        <f t="shared" si="1810"/>
        <v>BN$19</v>
      </c>
      <c r="BO1423" s="190" t="str">
        <f t="shared" si="1810"/>
        <v>BO$19</v>
      </c>
      <c r="BP1423" s="190" t="str">
        <f t="shared" si="1810"/>
        <v>BP$19</v>
      </c>
      <c r="BQ1423" s="190" t="str">
        <f t="shared" si="1810"/>
        <v>BQ$19</v>
      </c>
      <c r="BR1423" s="190" t="str">
        <f t="shared" si="1810"/>
        <v>BR$19</v>
      </c>
      <c r="BS1423" s="190" t="str">
        <f t="shared" si="1810"/>
        <v>BS$19</v>
      </c>
      <c r="BT1423" s="190" t="str">
        <f t="shared" si="1810"/>
        <v>BT$19</v>
      </c>
      <c r="BU1423" s="190" t="str">
        <f t="shared" si="1810"/>
        <v>BU$19</v>
      </c>
      <c r="BV1423" s="190" t="str">
        <f t="shared" si="1810"/>
        <v>BV$19</v>
      </c>
      <c r="BW1423" s="190" t="str">
        <f t="shared" si="1810"/>
        <v>BW$19</v>
      </c>
      <c r="BX1423" s="190" t="str">
        <f t="shared" si="1810"/>
        <v>BX$19</v>
      </c>
      <c r="BY1423" s="190" t="str">
        <f t="shared" si="1810"/>
        <v>BY$19</v>
      </c>
      <c r="BZ1423" s="190" t="str">
        <f t="shared" si="1810"/>
        <v>BZ$19</v>
      </c>
      <c r="CA1423" s="190" t="str">
        <f t="shared" si="1810"/>
        <v>CA$19</v>
      </c>
      <c r="CB1423" s="190" t="str">
        <f t="shared" si="1810"/>
        <v>CB$19</v>
      </c>
      <c r="CC1423" s="190" t="str">
        <f t="shared" si="1810"/>
        <v>CC$19</v>
      </c>
      <c r="CD1423" s="190" t="str">
        <f t="shared" si="1810"/>
        <v>CD$19</v>
      </c>
      <c r="CE1423" s="190" t="str">
        <f t="shared" ref="CE1423:CL1423" si="1811">CE$23</f>
        <v>CE$19</v>
      </c>
      <c r="CF1423" s="190" t="str">
        <f t="shared" si="1811"/>
        <v>CF$19</v>
      </c>
      <c r="CG1423" s="190" t="str">
        <f t="shared" si="1811"/>
        <v>CG$19</v>
      </c>
      <c r="CH1423" s="190" t="str">
        <f t="shared" si="1811"/>
        <v>CH$19</v>
      </c>
      <c r="CI1423" s="190" t="str">
        <f t="shared" si="1811"/>
        <v>CI$19</v>
      </c>
      <c r="CJ1423" s="190" t="str">
        <f t="shared" si="1811"/>
        <v>CJ$19</v>
      </c>
      <c r="CK1423" s="190" t="str">
        <f t="shared" si="1811"/>
        <v>CK$19</v>
      </c>
      <c r="CL1423" s="190" t="str">
        <f t="shared" si="1811"/>
        <v>CL$19</v>
      </c>
      <c r="CN1423" s="201"/>
      <c r="CO1423" s="190" t="str">
        <f t="shared" ref="CO1423:DL1423" si="1812">CO$23</f>
        <v>CO$19</v>
      </c>
      <c r="CP1423" s="190" t="str">
        <f t="shared" si="1812"/>
        <v>CP$19</v>
      </c>
      <c r="CQ1423" s="190" t="str">
        <f t="shared" si="1812"/>
        <v>CQ$19</v>
      </c>
      <c r="CR1423" s="190" t="str">
        <f t="shared" si="1812"/>
        <v>CR$19</v>
      </c>
      <c r="CS1423" s="190" t="str">
        <f t="shared" si="1812"/>
        <v>CS$19</v>
      </c>
      <c r="CT1423" s="190" t="str">
        <f t="shared" si="1812"/>
        <v>CT$19</v>
      </c>
      <c r="CU1423" s="190" t="str">
        <f t="shared" si="1812"/>
        <v>CU$19</v>
      </c>
      <c r="CV1423" s="190" t="str">
        <f t="shared" si="1812"/>
        <v>CV$19</v>
      </c>
      <c r="CW1423" s="190" t="str">
        <f t="shared" si="1812"/>
        <v>CW$19</v>
      </c>
      <c r="CX1423" s="190" t="str">
        <f t="shared" si="1812"/>
        <v>CX$19</v>
      </c>
      <c r="CY1423" s="190" t="str">
        <f t="shared" si="1812"/>
        <v>CY$19</v>
      </c>
      <c r="CZ1423" s="190" t="str">
        <f t="shared" si="1812"/>
        <v>CZ$19</v>
      </c>
      <c r="DA1423" s="190" t="str">
        <f t="shared" si="1812"/>
        <v>DA$19</v>
      </c>
      <c r="DB1423" s="190" t="str">
        <f t="shared" si="1812"/>
        <v>DB$19</v>
      </c>
      <c r="DC1423" s="190" t="str">
        <f t="shared" si="1812"/>
        <v>DC$19</v>
      </c>
      <c r="DD1423" s="190" t="str">
        <f t="shared" si="1812"/>
        <v>DD$19</v>
      </c>
      <c r="DE1423" s="190" t="str">
        <f t="shared" si="1812"/>
        <v>DE$19</v>
      </c>
      <c r="DF1423" s="190" t="str">
        <f t="shared" si="1812"/>
        <v>DF$19</v>
      </c>
      <c r="DG1423" s="190" t="str">
        <f t="shared" si="1812"/>
        <v>DG$19</v>
      </c>
      <c r="DH1423" s="190" t="str">
        <f t="shared" si="1812"/>
        <v>DH$19</v>
      </c>
      <c r="DI1423" s="190" t="str">
        <f t="shared" si="1812"/>
        <v>DI$19</v>
      </c>
      <c r="DJ1423" s="190" t="str">
        <f t="shared" si="1812"/>
        <v>DJ$19</v>
      </c>
      <c r="DK1423" s="190" t="str">
        <f t="shared" si="1812"/>
        <v>DK$19</v>
      </c>
      <c r="DL1423" s="190" t="str">
        <f t="shared" si="1812"/>
        <v>DL$19</v>
      </c>
    </row>
    <row r="1424" spans="1:116" x14ac:dyDescent="0.4">
      <c r="A1424" s="31" t="s">
        <v>218</v>
      </c>
      <c r="B1424" s="31" t="s">
        <v>81</v>
      </c>
      <c r="C1424" s="31"/>
      <c r="D1424" t="s">
        <v>768</v>
      </c>
      <c r="E1424" s="8" t="str">
        <f t="shared" ref="E1424:E1479" si="1813">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768</v>
      </c>
      <c r="E1425" s="8" t="str">
        <f t="shared" ref="E1425:E1427" si="1814">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768</v>
      </c>
      <c r="E1426" s="8" t="str">
        <f t="shared" si="1813"/>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768</v>
      </c>
      <c r="E1427" s="8" t="str">
        <f t="shared" si="1813"/>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768</v>
      </c>
      <c r="E1428" s="8" t="str">
        <f t="shared" si="1813"/>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768</v>
      </c>
      <c r="E1429" s="8" t="str">
        <f t="shared" ref="E1429:E1431" si="1815">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768</v>
      </c>
      <c r="E1430" s="8" t="str">
        <f t="shared" si="1813"/>
        <v>1430 FAINTR-S</v>
      </c>
      <c r="G1430" s="145" t="s">
        <v>735</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768</v>
      </c>
      <c r="E1431" s="8" t="str">
        <f t="shared" si="1813"/>
        <v>1431 FAINTR-S</v>
      </c>
      <c r="G1431" s="126" t="str">
        <f>"Investment in intangibles - "&amp;SUBSTITUTE(G1424,":","")</f>
        <v>Investment in intangibles - Revenue driven intangible assets</v>
      </c>
      <c r="I1431" s="74"/>
      <c r="J1431" s="74"/>
      <c r="K1431" s="118">
        <f t="shared" ref="K1431:P1431" ca="1" si="1816">SUMIF($4:$4,K$2,1431:1431)</f>
        <v>-100</v>
      </c>
      <c r="L1431" s="118">
        <f t="shared" ca="1" si="1816"/>
        <v>-100</v>
      </c>
      <c r="M1431" s="118">
        <f t="shared" ca="1" si="1816"/>
        <v>-100</v>
      </c>
      <c r="N1431" s="118">
        <f t="shared" ca="1" si="1816"/>
        <v>-100</v>
      </c>
      <c r="O1431" s="118">
        <f t="shared" ca="1" si="1816"/>
        <v>-100</v>
      </c>
      <c r="P1431" s="118">
        <f t="shared" ca="1" si="1816"/>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768</v>
      </c>
      <c r="E1432" s="8" t="str">
        <f t="shared" si="1813"/>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768</v>
      </c>
      <c r="E1433" s="8" t="str">
        <f t="shared" si="1813"/>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768</v>
      </c>
      <c r="E1434" s="8" t="str">
        <f t="shared" si="1813"/>
        <v>1434 FAINTR-S</v>
      </c>
      <c r="G1434" s="158" t="str">
        <f>"Amortization - "&amp;SUBSTITUTE(G1424,":","")</f>
        <v>Amortization - Revenue driven intangible assets</v>
      </c>
      <c r="I1434" s="80">
        <f>SUMIF($5:$5,I$2,1432:1432)</f>
        <v>0</v>
      </c>
      <c r="J1434" s="80"/>
      <c r="K1434" s="24">
        <f t="shared" ref="K1434:P1434" ca="1" si="1817">SUMIF($3:$3,K$2,1434:1434)</f>
        <v>-149.04688668347262</v>
      </c>
      <c r="L1434" s="24">
        <f t="shared" ca="1" si="1817"/>
        <v>-423.69347753189749</v>
      </c>
      <c r="M1434" s="24">
        <f t="shared" ca="1" si="1817"/>
        <v>-759.7134388204106</v>
      </c>
      <c r="N1434" s="24">
        <f t="shared" ca="1" si="1817"/>
        <v>-1170.8214523425875</v>
      </c>
      <c r="O1434" s="24">
        <f t="shared" ca="1" si="1817"/>
        <v>-1673.7969247938656</v>
      </c>
      <c r="P1434" s="24">
        <f t="shared" ca="1" si="1817"/>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768</v>
      </c>
      <c r="E1435" s="8" t="str">
        <f t="shared" si="1813"/>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768</v>
      </c>
      <c r="E1436" s="8" t="str">
        <f t="shared" si="1813"/>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768</v>
      </c>
      <c r="E1437" s="8" t="str">
        <f t="shared" si="1813"/>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768</v>
      </c>
      <c r="E1438" s="8" t="str">
        <f t="shared" si="1813"/>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768</v>
      </c>
      <c r="E1439" s="8" t="str">
        <f t="shared" si="1813"/>
        <v>1439 FAINTR-S</v>
      </c>
      <c r="G1439" s="158" t="str">
        <f>"Gross PP&amp;E - "&amp;SUBSTITUTE(G1424,":","")</f>
        <v>Gross PP&amp;E - Revenue driven intangible assets</v>
      </c>
      <c r="I1439" s="80">
        <f>I1436</f>
        <v>100</v>
      </c>
      <c r="J1439" s="80"/>
      <c r="K1439" s="24">
        <f ca="1">SUMIF($4:$4,K$2,1439:1439)</f>
        <v>1300</v>
      </c>
      <c r="L1439" s="24">
        <f ca="1">SUMIF($4:$4,L$2,1439:1439)</f>
        <v>2500</v>
      </c>
      <c r="M1439" s="24">
        <f ca="1">SUMIF($4:$4,M$2,1439:1439)</f>
        <v>3700</v>
      </c>
      <c r="N1439" s="24">
        <f ca="1">SUMIF($4:$4,N$2,1439:1439)</f>
        <v>4900</v>
      </c>
      <c r="O1439" s="24">
        <f ca="1">SUMIF($4:$4,O$2,1439:1439)</f>
        <v>6100</v>
      </c>
      <c r="P1439" s="24">
        <f ca="1">SUMIF($4:$4,P$2,1439:1439)</f>
        <v>7300</v>
      </c>
      <c r="R1439" s="24">
        <f>$I1439</f>
        <v>100</v>
      </c>
      <c r="S1439" s="80">
        <f t="shared" ref="S1439:AX1441" ca="1" si="1818">-S1431+R1439</f>
        <v>200</v>
      </c>
      <c r="T1439" s="80">
        <f t="shared" ca="1" si="1818"/>
        <v>300</v>
      </c>
      <c r="U1439" s="80">
        <f t="shared" ca="1" si="1818"/>
        <v>400</v>
      </c>
      <c r="V1439" s="80">
        <f t="shared" ca="1" si="1818"/>
        <v>500</v>
      </c>
      <c r="W1439" s="80">
        <f t="shared" ca="1" si="1818"/>
        <v>600</v>
      </c>
      <c r="X1439" s="80">
        <f t="shared" ca="1" si="1818"/>
        <v>700</v>
      </c>
      <c r="Y1439" s="80">
        <f t="shared" ca="1" si="1818"/>
        <v>800</v>
      </c>
      <c r="Z1439" s="80">
        <f t="shared" ca="1" si="1818"/>
        <v>900</v>
      </c>
      <c r="AA1439" s="80">
        <f t="shared" ca="1" si="1818"/>
        <v>1000</v>
      </c>
      <c r="AB1439" s="80">
        <f t="shared" ca="1" si="1818"/>
        <v>1100</v>
      </c>
      <c r="AC1439" s="80">
        <f t="shared" ca="1" si="1818"/>
        <v>1200</v>
      </c>
      <c r="AD1439" s="80">
        <f t="shared" ca="1" si="1818"/>
        <v>1300</v>
      </c>
      <c r="AE1439" s="80">
        <f t="shared" ca="1" si="1818"/>
        <v>1400</v>
      </c>
      <c r="AF1439" s="80">
        <f t="shared" ca="1" si="1818"/>
        <v>1500</v>
      </c>
      <c r="AG1439" s="80">
        <f t="shared" ca="1" si="1818"/>
        <v>1600</v>
      </c>
      <c r="AH1439" s="80">
        <f t="shared" ca="1" si="1818"/>
        <v>1700</v>
      </c>
      <c r="AI1439" s="80">
        <f t="shared" ca="1" si="1818"/>
        <v>1800</v>
      </c>
      <c r="AJ1439" s="80">
        <f t="shared" ca="1" si="1818"/>
        <v>1900</v>
      </c>
      <c r="AK1439" s="80">
        <f t="shared" ca="1" si="1818"/>
        <v>2000</v>
      </c>
      <c r="AL1439" s="80">
        <f t="shared" ca="1" si="1818"/>
        <v>2100</v>
      </c>
      <c r="AM1439" s="80">
        <f t="shared" ca="1" si="1818"/>
        <v>2200</v>
      </c>
      <c r="AN1439" s="80">
        <f t="shared" ca="1" si="1818"/>
        <v>2300</v>
      </c>
      <c r="AO1439" s="80">
        <f t="shared" ca="1" si="1818"/>
        <v>2400</v>
      </c>
      <c r="AP1439" s="80">
        <f t="shared" ca="1" si="1818"/>
        <v>2500</v>
      </c>
      <c r="AQ1439" s="80">
        <f t="shared" ca="1" si="1818"/>
        <v>2600</v>
      </c>
      <c r="AR1439" s="80">
        <f t="shared" ca="1" si="1818"/>
        <v>2700</v>
      </c>
      <c r="AS1439" s="80">
        <f t="shared" ca="1" si="1818"/>
        <v>2800</v>
      </c>
      <c r="AT1439" s="80">
        <f t="shared" ca="1" si="1818"/>
        <v>2900</v>
      </c>
      <c r="AU1439" s="80">
        <f t="shared" ca="1" si="1818"/>
        <v>3000</v>
      </c>
      <c r="AV1439" s="80">
        <f t="shared" ca="1" si="1818"/>
        <v>3100</v>
      </c>
      <c r="AW1439" s="80">
        <f t="shared" ca="1" si="1818"/>
        <v>3200</v>
      </c>
      <c r="AX1439" s="80">
        <f t="shared" ca="1" si="1818"/>
        <v>3300</v>
      </c>
      <c r="AY1439" s="80">
        <f t="shared" ref="AY1439:CD1441" ca="1" si="1819">-AY1431+AX1439</f>
        <v>3400</v>
      </c>
      <c r="AZ1439" s="80">
        <f t="shared" ca="1" si="1819"/>
        <v>3500</v>
      </c>
      <c r="BA1439" s="80">
        <f t="shared" ca="1" si="1819"/>
        <v>3600</v>
      </c>
      <c r="BB1439" s="80">
        <f t="shared" ca="1" si="1819"/>
        <v>3700</v>
      </c>
      <c r="BC1439" s="80">
        <f t="shared" ca="1" si="1819"/>
        <v>3800</v>
      </c>
      <c r="BD1439" s="80">
        <f t="shared" ca="1" si="1819"/>
        <v>3900</v>
      </c>
      <c r="BE1439" s="80">
        <f t="shared" ca="1" si="1819"/>
        <v>4000</v>
      </c>
      <c r="BF1439" s="80">
        <f t="shared" ca="1" si="1819"/>
        <v>4100</v>
      </c>
      <c r="BG1439" s="80">
        <f t="shared" ca="1" si="1819"/>
        <v>4200</v>
      </c>
      <c r="BH1439" s="80">
        <f t="shared" ca="1" si="1819"/>
        <v>4300</v>
      </c>
      <c r="BI1439" s="80">
        <f t="shared" ca="1" si="1819"/>
        <v>4400</v>
      </c>
      <c r="BJ1439" s="80">
        <f t="shared" ca="1" si="1819"/>
        <v>4500</v>
      </c>
      <c r="BK1439" s="80">
        <f t="shared" ca="1" si="1819"/>
        <v>4600</v>
      </c>
      <c r="BL1439" s="80">
        <f t="shared" ca="1" si="1819"/>
        <v>4700</v>
      </c>
      <c r="BM1439" s="80">
        <f t="shared" ca="1" si="1819"/>
        <v>4800</v>
      </c>
      <c r="BN1439" s="80">
        <f t="shared" ca="1" si="1819"/>
        <v>4900</v>
      </c>
      <c r="BO1439" s="80">
        <f t="shared" ca="1" si="1819"/>
        <v>5000</v>
      </c>
      <c r="BP1439" s="80">
        <f t="shared" ca="1" si="1819"/>
        <v>5100</v>
      </c>
      <c r="BQ1439" s="80">
        <f t="shared" ca="1" si="1819"/>
        <v>5200</v>
      </c>
      <c r="BR1439" s="80">
        <f t="shared" ca="1" si="1819"/>
        <v>5300</v>
      </c>
      <c r="BS1439" s="80">
        <f t="shared" ca="1" si="1819"/>
        <v>5400</v>
      </c>
      <c r="BT1439" s="80">
        <f t="shared" ca="1" si="1819"/>
        <v>5500</v>
      </c>
      <c r="BU1439" s="80">
        <f t="shared" ca="1" si="1819"/>
        <v>5600</v>
      </c>
      <c r="BV1439" s="80">
        <f t="shared" ca="1" si="1819"/>
        <v>5700</v>
      </c>
      <c r="BW1439" s="80">
        <f t="shared" ca="1" si="1819"/>
        <v>5800</v>
      </c>
      <c r="BX1439" s="80">
        <f t="shared" ca="1" si="1819"/>
        <v>5900</v>
      </c>
      <c r="BY1439" s="80">
        <f t="shared" ca="1" si="1819"/>
        <v>6000</v>
      </c>
      <c r="BZ1439" s="80">
        <f t="shared" ca="1" si="1819"/>
        <v>6100</v>
      </c>
      <c r="CA1439" s="80">
        <f t="shared" ca="1" si="1819"/>
        <v>6200</v>
      </c>
      <c r="CB1439" s="80">
        <f t="shared" ca="1" si="1819"/>
        <v>6300</v>
      </c>
      <c r="CC1439" s="80">
        <f t="shared" ca="1" si="1819"/>
        <v>6400</v>
      </c>
      <c r="CD1439" s="80">
        <f t="shared" ca="1" si="1819"/>
        <v>6500</v>
      </c>
      <c r="CE1439" s="80">
        <f t="shared" ref="CE1439:CL1441" ca="1" si="1820">-CE1431+CD1439</f>
        <v>6600</v>
      </c>
      <c r="CF1439" s="80">
        <f t="shared" ca="1" si="1820"/>
        <v>6700</v>
      </c>
      <c r="CG1439" s="80">
        <f t="shared" ca="1" si="1820"/>
        <v>6800</v>
      </c>
      <c r="CH1439" s="80">
        <f t="shared" ca="1" si="1820"/>
        <v>6900</v>
      </c>
      <c r="CI1439" s="80">
        <f t="shared" ca="1" si="1820"/>
        <v>7000</v>
      </c>
      <c r="CJ1439" s="80">
        <f t="shared" ca="1" si="1820"/>
        <v>7100</v>
      </c>
      <c r="CK1439" s="80">
        <f t="shared" ca="1" si="1820"/>
        <v>7200</v>
      </c>
      <c r="CL1439" s="80">
        <f t="shared" ca="1" si="1820"/>
        <v>7300</v>
      </c>
      <c r="CN1439" s="80">
        <f>CN1436</f>
        <v>100</v>
      </c>
      <c r="CO1439" s="80" t="e">
        <f t="shared" ref="CO1439:CO1441" ca="1" si="1821">-CO1431+CN1439</f>
        <v>#N/A</v>
      </c>
      <c r="CP1439" s="80" t="e">
        <f t="shared" ref="CP1439:DL1441" ca="1" si="1822">-CP1431+CO1439</f>
        <v>#N/A</v>
      </c>
      <c r="CQ1439" s="80" t="e">
        <f t="shared" ca="1" si="1822"/>
        <v>#N/A</v>
      </c>
      <c r="CR1439" s="80" t="e">
        <f t="shared" ca="1" si="1822"/>
        <v>#N/A</v>
      </c>
      <c r="CS1439" s="80" t="e">
        <f t="shared" ca="1" si="1822"/>
        <v>#N/A</v>
      </c>
      <c r="CT1439" s="80" t="e">
        <f t="shared" ca="1" si="1822"/>
        <v>#N/A</v>
      </c>
      <c r="CU1439" s="80" t="e">
        <f t="shared" ca="1" si="1822"/>
        <v>#N/A</v>
      </c>
      <c r="CV1439" s="80" t="e">
        <f t="shared" ca="1" si="1822"/>
        <v>#N/A</v>
      </c>
      <c r="CW1439" s="80" t="e">
        <f t="shared" ca="1" si="1822"/>
        <v>#N/A</v>
      </c>
      <c r="CX1439" s="80" t="e">
        <f t="shared" ca="1" si="1822"/>
        <v>#N/A</v>
      </c>
      <c r="CY1439" s="80" t="e">
        <f t="shared" ca="1" si="1822"/>
        <v>#N/A</v>
      </c>
      <c r="CZ1439" s="80" t="e">
        <f t="shared" ca="1" si="1822"/>
        <v>#N/A</v>
      </c>
      <c r="DA1439" s="80" t="e">
        <f t="shared" ca="1" si="1822"/>
        <v>#N/A</v>
      </c>
      <c r="DB1439" s="80" t="e">
        <f t="shared" ca="1" si="1822"/>
        <v>#N/A</v>
      </c>
      <c r="DC1439" s="80" t="e">
        <f t="shared" ca="1" si="1822"/>
        <v>#N/A</v>
      </c>
      <c r="DD1439" s="80" t="e">
        <f t="shared" ca="1" si="1822"/>
        <v>#N/A</v>
      </c>
      <c r="DE1439" s="80" t="e">
        <f t="shared" ca="1" si="1822"/>
        <v>#N/A</v>
      </c>
      <c r="DF1439" s="80" t="e">
        <f t="shared" ca="1" si="1822"/>
        <v>#N/A</v>
      </c>
      <c r="DG1439" s="80" t="e">
        <f t="shared" ca="1" si="1822"/>
        <v>#N/A</v>
      </c>
      <c r="DH1439" s="80" t="e">
        <f t="shared" ca="1" si="1822"/>
        <v>#N/A</v>
      </c>
      <c r="DI1439" s="80" t="e">
        <f t="shared" ca="1" si="1822"/>
        <v>#N/A</v>
      </c>
      <c r="DJ1439" s="80" t="e">
        <f t="shared" ca="1" si="1822"/>
        <v>#N/A</v>
      </c>
      <c r="DK1439" s="80" t="e">
        <f t="shared" ca="1" si="1822"/>
        <v>#N/A</v>
      </c>
      <c r="DL1439" s="80" t="e">
        <f t="shared" ca="1" si="1822"/>
        <v>#N/A</v>
      </c>
    </row>
    <row r="1440" spans="2:116" x14ac:dyDescent="0.4">
      <c r="D1440" t="s">
        <v>768</v>
      </c>
      <c r="E1440" s="8" t="str">
        <f t="shared" si="1813"/>
        <v>1440 FAINTR-S</v>
      </c>
      <c r="G1440" s="158" t="str">
        <f>"Accumulated amortization - "&amp;SUBSTITUTE(G1424,":","")</f>
        <v>Accumulated amortization - Revenue driven intangible assets</v>
      </c>
      <c r="I1440" s="81">
        <f>-H1427/H1426*I1439</f>
        <v>0</v>
      </c>
      <c r="J1440" s="243"/>
      <c r="K1440" s="37">
        <f ca="1">SUMIF($4:$4,K$2,1440:1440)</f>
        <v>-149.04688668347262</v>
      </c>
      <c r="L1440" s="37">
        <f ca="1">SUMIF($4:$4,L$2,1440:1440)</f>
        <v>-572.74036421537005</v>
      </c>
      <c r="M1440" s="37">
        <f ca="1">SUMIF($4:$4,M$2,1440:1440)</f>
        <v>-1332.4538030357808</v>
      </c>
      <c r="N1440" s="37">
        <f ca="1">SUMIF($4:$4,N$2,1440:1440)</f>
        <v>-2503.275255378368</v>
      </c>
      <c r="O1440" s="37">
        <f ca="1">SUMIF($4:$4,O$2,1440:1440)</f>
        <v>-4177.0721801722329</v>
      </c>
      <c r="P1440" s="37">
        <f ca="1">SUMIF($4:$4,P$2,1440:1440)</f>
        <v>-6307.0205467686155</v>
      </c>
      <c r="R1440" s="37">
        <f>$I1440</f>
        <v>0</v>
      </c>
      <c r="S1440" s="81">
        <f t="shared" ref="S1440:AX1442" ca="1" si="1823">R1440+S1434</f>
        <v>-3.2203389830508478</v>
      </c>
      <c r="T1440" s="81">
        <f t="shared" ca="1" si="1823"/>
        <v>-8.0206837115771332</v>
      </c>
      <c r="U1440" s="81">
        <f t="shared" ca="1" si="1823"/>
        <v>-14.427813943976746</v>
      </c>
      <c r="V1440" s="81">
        <f t="shared" ca="1" si="1823"/>
        <v>-22.468963332857708</v>
      </c>
      <c r="W1440" s="81">
        <f t="shared" ca="1" si="1823"/>
        <v>-32.17182711816038</v>
      </c>
      <c r="X1440" s="81">
        <f t="shared" ca="1" si="1823"/>
        <v>-43.564569950671569</v>
      </c>
      <c r="Y1440" s="81">
        <f t="shared" ca="1" si="1823"/>
        <v>-56.675833848140577</v>
      </c>
      <c r="Z1440" s="81">
        <f t="shared" ca="1" si="1823"/>
        <v>-71.534746286244655</v>
      </c>
      <c r="AA1440" s="81">
        <f t="shared" ca="1" si="1823"/>
        <v>-88.170928426689471</v>
      </c>
      <c r="AB1440" s="81">
        <f t="shared" ca="1" si="1823"/>
        <v>-106.61450348476896</v>
      </c>
      <c r="AC1440" s="81">
        <f t="shared" ca="1" si="1823"/>
        <v>-126.89610523874809</v>
      </c>
      <c r="AD1440" s="81">
        <f t="shared" ca="1" si="1823"/>
        <v>-149.04688668347262</v>
      </c>
      <c r="AE1440" s="81">
        <f t="shared" ca="1" si="1823"/>
        <v>-173.09852883065014</v>
      </c>
      <c r="AF1440" s="81">
        <f t="shared" ca="1" si="1823"/>
        <v>-199.08324965828828</v>
      </c>
      <c r="AG1440" s="81">
        <f t="shared" ca="1" si="1823"/>
        <v>-227.0338132118186</v>
      </c>
      <c r="AH1440" s="81">
        <f t="shared" ca="1" si="1823"/>
        <v>-256.98353885947654</v>
      </c>
      <c r="AI1440" s="81">
        <f t="shared" ca="1" si="1823"/>
        <v>-288.96631070455243</v>
      </c>
      <c r="AJ1440" s="81">
        <f t="shared" ca="1" si="1823"/>
        <v>-323.01658715717195</v>
      </c>
      <c r="AK1440" s="81">
        <f t="shared" ca="1" si="1823"/>
        <v>-359.16941066831043</v>
      </c>
      <c r="AL1440" s="81">
        <f t="shared" ca="1" si="1823"/>
        <v>-397.46041762879025</v>
      </c>
      <c r="AM1440" s="81">
        <f t="shared" ca="1" si="1823"/>
        <v>-437.92584843605789</v>
      </c>
      <c r="AN1440" s="81">
        <f t="shared" ca="1" si="1823"/>
        <v>-480.60255773158428</v>
      </c>
      <c r="AO1440" s="81">
        <f t="shared" ca="1" si="1823"/>
        <v>-525.5280248117806</v>
      </c>
      <c r="AP1440" s="81">
        <f t="shared" ca="1" si="1823"/>
        <v>-572.74036421537005</v>
      </c>
      <c r="AQ1440" s="81">
        <f t="shared" ca="1" si="1823"/>
        <v>-622.27833649020681</v>
      </c>
      <c r="AR1440" s="81">
        <f t="shared" ca="1" si="1823"/>
        <v>-674.18135914258323</v>
      </c>
      <c r="AS1440" s="81">
        <f t="shared" ca="1" si="1823"/>
        <v>-728.48951777211857</v>
      </c>
      <c r="AT1440" s="81">
        <f t="shared" ca="1" si="1823"/>
        <v>-785.24357739537481</v>
      </c>
      <c r="AU1440" s="81">
        <f t="shared" ca="1" si="1823"/>
        <v>-844.48499396139812</v>
      </c>
      <c r="AV1440" s="81">
        <f t="shared" ca="1" si="1823"/>
        <v>-906.25592606243879</v>
      </c>
      <c r="AW1440" s="81">
        <f t="shared" ca="1" si="1823"/>
        <v>-970.59924684315808</v>
      </c>
      <c r="AX1440" s="81">
        <f t="shared" ca="1" si="1823"/>
        <v>-1037.5585561116861</v>
      </c>
      <c r="AY1440" s="81">
        <f t="shared" ref="AY1440:CD1442" ca="1" si="1824">AX1440+AY1434</f>
        <v>-1107.178192655952</v>
      </c>
      <c r="AZ1440" s="81">
        <f t="shared" ca="1" si="1824"/>
        <v>-1179.5032467687647</v>
      </c>
      <c r="BA1440" s="81">
        <f t="shared" ca="1" si="1824"/>
        <v>-1254.5795729851845</v>
      </c>
      <c r="BB1440" s="81">
        <f t="shared" ca="1" si="1824"/>
        <v>-1332.4538030357808</v>
      </c>
      <c r="BC1440" s="81">
        <f t="shared" ca="1" si="1824"/>
        <v>-1413.1733590194381</v>
      </c>
      <c r="BD1440" s="81">
        <f t="shared" ca="1" si="1824"/>
        <v>-1496.7864667994286</v>
      </c>
      <c r="BE1440" s="81">
        <f t="shared" ca="1" si="1824"/>
        <v>-1583.3421696265375</v>
      </c>
      <c r="BF1440" s="81">
        <f t="shared" ca="1" si="1824"/>
        <v>-1672.8903419930889</v>
      </c>
      <c r="BG1440" s="81">
        <f t="shared" ca="1" si="1824"/>
        <v>-1765.4817037217854</v>
      </c>
      <c r="BH1440" s="81">
        <f t="shared" ca="1" si="1824"/>
        <v>-1861.167834293341</v>
      </c>
      <c r="BI1440" s="81">
        <f t="shared" ca="1" si="1824"/>
        <v>-1960.001187416957</v>
      </c>
      <c r="BJ1440" s="81">
        <f t="shared" ca="1" si="1824"/>
        <v>-2062.0351058477527</v>
      </c>
      <c r="BK1440" s="81">
        <f t="shared" ca="1" si="1824"/>
        <v>-2167.3238364553417</v>
      </c>
      <c r="BL1440" s="81">
        <f t="shared" ca="1" si="1824"/>
        <v>-2275.9225455478054</v>
      </c>
      <c r="BM1440" s="81">
        <f t="shared" ca="1" si="1824"/>
        <v>-2387.8873344553954</v>
      </c>
      <c r="BN1440" s="81">
        <f t="shared" ca="1" si="1824"/>
        <v>-2503.275255378368</v>
      </c>
      <c r="BO1440" s="81">
        <f t="shared" ca="1" si="1824"/>
        <v>-2622.1443275034253</v>
      </c>
      <c r="BP1440" s="81">
        <f t="shared" ca="1" si="1824"/>
        <v>-2744.5535533933139</v>
      </c>
      <c r="BQ1440" s="81">
        <f t="shared" ca="1" si="1824"/>
        <v>-2870.5629356542177</v>
      </c>
      <c r="BR1440" s="81">
        <f t="shared" ca="1" si="1824"/>
        <v>-3000.2334938856452</v>
      </c>
      <c r="BS1440" s="81">
        <f t="shared" ca="1" si="1824"/>
        <v>-3133.6272819176052</v>
      </c>
      <c r="BT1440" s="81">
        <f t="shared" ca="1" si="1824"/>
        <v>-3270.8074053399373</v>
      </c>
      <c r="BU1440" s="81">
        <f t="shared" ca="1" si="1824"/>
        <v>-3411.8380393287498</v>
      </c>
      <c r="BV1440" s="81">
        <f t="shared" ca="1" si="1824"/>
        <v>-3556.7844467749997</v>
      </c>
      <c r="BW1440" s="81">
        <f t="shared" ca="1" si="1824"/>
        <v>-3705.7129967203387</v>
      </c>
      <c r="BX1440" s="81">
        <f t="shared" ca="1" si="1824"/>
        <v>-3858.691183105429</v>
      </c>
      <c r="BY1440" s="81">
        <f t="shared" ca="1" si="1824"/>
        <v>-4015.7876438360295</v>
      </c>
      <c r="BZ1440" s="81">
        <f t="shared" ca="1" si="1824"/>
        <v>-4177.0721801722329</v>
      </c>
      <c r="CA1440" s="81">
        <f t="shared" ca="1" si="1824"/>
        <v>-4339.3954374632876</v>
      </c>
      <c r="CB1440" s="81">
        <f t="shared" ca="1" si="1824"/>
        <v>-4504.4153543866814</v>
      </c>
      <c r="CC1440" s="81">
        <f t="shared" ca="1" si="1824"/>
        <v>-4672.1508572794801</v>
      </c>
      <c r="CD1440" s="81">
        <f t="shared" ca="1" si="1824"/>
        <v>-4842.6207393699124</v>
      </c>
      <c r="CE1440" s="81">
        <f t="shared" ref="CE1440:CL1442" ca="1" si="1825">CD1440+CE1434</f>
        <v>-5015.8436508281675</v>
      </c>
      <c r="CF1440" s="81">
        <f t="shared" ca="1" si="1825"/>
        <v>-5191.8380885181678</v>
      </c>
      <c r="CG1440" s="81">
        <f t="shared" ca="1" si="1825"/>
        <v>-5370.6223854430409</v>
      </c>
      <c r="CH1440" s="81">
        <f t="shared" ca="1" si="1825"/>
        <v>-5552.214699876853</v>
      </c>
      <c r="CI1440" s="81">
        <f t="shared" ca="1" si="1825"/>
        <v>-5736.6330041749989</v>
      </c>
      <c r="CJ1440" s="81">
        <f t="shared" ca="1" si="1825"/>
        <v>-5923.8950732554786</v>
      </c>
      <c r="CK1440" s="81">
        <f t="shared" ca="1" si="1825"/>
        <v>-6114.0184727431179</v>
      </c>
      <c r="CL1440" s="81">
        <f t="shared" ca="1" si="1825"/>
        <v>-6307.0205467686155</v>
      </c>
      <c r="CN1440" s="81">
        <f>-H1427/H1426*CN1439</f>
        <v>0</v>
      </c>
      <c r="CO1440" s="81" t="e">
        <f t="shared" ref="CO1440:CO1442" ca="1" si="1826">CN1440+CO1434</f>
        <v>#N/A</v>
      </c>
      <c r="CP1440" s="81" t="e">
        <f t="shared" ref="CP1440:DL1442" ca="1" si="1827">CO1440+CP1434</f>
        <v>#N/A</v>
      </c>
      <c r="CQ1440" s="81" t="e">
        <f t="shared" ca="1" si="1827"/>
        <v>#N/A</v>
      </c>
      <c r="CR1440" s="81" t="e">
        <f t="shared" ca="1" si="1827"/>
        <v>#N/A</v>
      </c>
      <c r="CS1440" s="81" t="e">
        <f t="shared" ca="1" si="1827"/>
        <v>#N/A</v>
      </c>
      <c r="CT1440" s="81" t="e">
        <f t="shared" ca="1" si="1827"/>
        <v>#N/A</v>
      </c>
      <c r="CU1440" s="81" t="e">
        <f t="shared" ca="1" si="1827"/>
        <v>#N/A</v>
      </c>
      <c r="CV1440" s="81" t="e">
        <f t="shared" ca="1" si="1827"/>
        <v>#N/A</v>
      </c>
      <c r="CW1440" s="81" t="e">
        <f t="shared" ca="1" si="1827"/>
        <v>#N/A</v>
      </c>
      <c r="CX1440" s="81" t="e">
        <f t="shared" ca="1" si="1827"/>
        <v>#N/A</v>
      </c>
      <c r="CY1440" s="81" t="e">
        <f t="shared" ca="1" si="1827"/>
        <v>#N/A</v>
      </c>
      <c r="CZ1440" s="81" t="e">
        <f t="shared" ca="1" si="1827"/>
        <v>#N/A</v>
      </c>
      <c r="DA1440" s="81" t="e">
        <f t="shared" ca="1" si="1827"/>
        <v>#N/A</v>
      </c>
      <c r="DB1440" s="81" t="e">
        <f t="shared" ca="1" si="1827"/>
        <v>#N/A</v>
      </c>
      <c r="DC1440" s="81" t="e">
        <f t="shared" ca="1" si="1827"/>
        <v>#N/A</v>
      </c>
      <c r="DD1440" s="81" t="e">
        <f t="shared" ca="1" si="1827"/>
        <v>#N/A</v>
      </c>
      <c r="DE1440" s="81" t="e">
        <f t="shared" ca="1" si="1827"/>
        <v>#N/A</v>
      </c>
      <c r="DF1440" s="81" t="e">
        <f t="shared" ca="1" si="1827"/>
        <v>#N/A</v>
      </c>
      <c r="DG1440" s="81" t="e">
        <f t="shared" ca="1" si="1827"/>
        <v>#N/A</v>
      </c>
      <c r="DH1440" s="81" t="e">
        <f t="shared" ca="1" si="1827"/>
        <v>#N/A</v>
      </c>
      <c r="DI1440" s="81" t="e">
        <f t="shared" ca="1" si="1827"/>
        <v>#N/A</v>
      </c>
      <c r="DJ1440" s="81" t="e">
        <f t="shared" ca="1" si="1827"/>
        <v>#N/A</v>
      </c>
      <c r="DK1440" s="81" t="e">
        <f t="shared" ca="1" si="1827"/>
        <v>#N/A</v>
      </c>
      <c r="DL1440" s="81" t="e">
        <f t="shared" ca="1" si="1827"/>
        <v>#N/A</v>
      </c>
    </row>
    <row r="1441" spans="1:116" x14ac:dyDescent="0.4">
      <c r="C1441" t="s">
        <v>240</v>
      </c>
      <c r="D1441" t="s">
        <v>768</v>
      </c>
      <c r="E1441" s="8" t="str">
        <f t="shared" si="1813"/>
        <v>1441 FAINTR-S</v>
      </c>
      <c r="G1441" s="126" t="str">
        <f>"Net PP&amp;E - "&amp;SUBSTITUTE(G1424,":","")</f>
        <v>Net PP&amp;E - Revenue driven intangible assets</v>
      </c>
      <c r="H1441" s="27"/>
      <c r="I1441" s="77">
        <f>SUM(I1439:I1440)</f>
        <v>100</v>
      </c>
      <c r="J1441" s="77"/>
      <c r="K1441" s="33">
        <f ca="1">SUMIF($4:$4,K$2,1441:1441)</f>
        <v>1150.9531133165274</v>
      </c>
      <c r="L1441" s="33">
        <f ca="1">SUMIF($4:$4,L$2,1441:1441)</f>
        <v>1927.2596357846301</v>
      </c>
      <c r="M1441" s="33">
        <f ca="1">SUMIF($4:$4,M$2,1441:1441)</f>
        <v>2367.5461969642192</v>
      </c>
      <c r="N1441" s="33">
        <f ca="1">SUMIF($4:$4,N$2,1441:1441)</f>
        <v>2396.724744621632</v>
      </c>
      <c r="O1441" s="33">
        <f ca="1">SUMIF($4:$4,O$2,1441:1441)</f>
        <v>1922.9278198277671</v>
      </c>
      <c r="P1441" s="33">
        <f ca="1">SUMIF($4:$4,P$2,1441:1441)</f>
        <v>992.97945323138447</v>
      </c>
      <c r="Q1441" s="33"/>
      <c r="R1441" s="33">
        <f>$I1441</f>
        <v>100</v>
      </c>
      <c r="S1441" s="77">
        <f t="shared" ref="S1441:AX1443" ca="1" si="1828">SUM(S1439:S1440)</f>
        <v>196.77966101694915</v>
      </c>
      <c r="T1441" s="77">
        <f t="shared" ca="1" si="1828"/>
        <v>291.97931628842287</v>
      </c>
      <c r="U1441" s="77">
        <f t="shared" ca="1" si="1828"/>
        <v>385.57218605602327</v>
      </c>
      <c r="V1441" s="77">
        <f t="shared" ca="1" si="1828"/>
        <v>477.5310366671423</v>
      </c>
      <c r="W1441" s="77">
        <f t="shared" ca="1" si="1828"/>
        <v>567.82817288183958</v>
      </c>
      <c r="X1441" s="77">
        <f t="shared" ca="1" si="1828"/>
        <v>656.43543004932849</v>
      </c>
      <c r="Y1441" s="77">
        <f t="shared" ca="1" si="1828"/>
        <v>743.32416615185946</v>
      </c>
      <c r="Z1441" s="77">
        <f t="shared" ca="1" si="1828"/>
        <v>828.46525371375537</v>
      </c>
      <c r="AA1441" s="77">
        <f t="shared" ca="1" si="1828"/>
        <v>911.82907157331056</v>
      </c>
      <c r="AB1441" s="77">
        <f t="shared" ca="1" si="1828"/>
        <v>993.38549651523101</v>
      </c>
      <c r="AC1441" s="77">
        <f t="shared" ca="1" si="1828"/>
        <v>1073.1038947612519</v>
      </c>
      <c r="AD1441" s="77">
        <f t="shared" ca="1" si="1828"/>
        <v>1150.9531133165274</v>
      </c>
      <c r="AE1441" s="77">
        <f t="shared" ca="1" si="1828"/>
        <v>1226.9014711693499</v>
      </c>
      <c r="AF1441" s="77">
        <f t="shared" ca="1" si="1828"/>
        <v>1300.9167503417118</v>
      </c>
      <c r="AG1441" s="77">
        <f t="shared" ca="1" si="1828"/>
        <v>1372.9661867881814</v>
      </c>
      <c r="AH1441" s="77">
        <f t="shared" ca="1" si="1828"/>
        <v>1443.0164611405235</v>
      </c>
      <c r="AI1441" s="77">
        <f t="shared" ca="1" si="1828"/>
        <v>1511.0336892954476</v>
      </c>
      <c r="AJ1441" s="77">
        <f t="shared" ca="1" si="1828"/>
        <v>1576.9834128428281</v>
      </c>
      <c r="AK1441" s="77">
        <f t="shared" ca="1" si="1828"/>
        <v>1640.8305893316897</v>
      </c>
      <c r="AL1441" s="77">
        <f t="shared" ca="1" si="1828"/>
        <v>1702.5395823712097</v>
      </c>
      <c r="AM1441" s="77">
        <f t="shared" ca="1" si="1828"/>
        <v>1762.074151563942</v>
      </c>
      <c r="AN1441" s="77">
        <f t="shared" ca="1" si="1828"/>
        <v>1819.3974422684157</v>
      </c>
      <c r="AO1441" s="77">
        <f t="shared" ca="1" si="1828"/>
        <v>1874.4719751882194</v>
      </c>
      <c r="AP1441" s="77">
        <f t="shared" ca="1" si="1828"/>
        <v>1927.2596357846301</v>
      </c>
      <c r="AQ1441" s="77">
        <f t="shared" ca="1" si="1828"/>
        <v>1977.7216635097932</v>
      </c>
      <c r="AR1441" s="77">
        <f t="shared" ca="1" si="1828"/>
        <v>2025.8186408574168</v>
      </c>
      <c r="AS1441" s="77">
        <f t="shared" ca="1" si="1828"/>
        <v>2071.5104822278813</v>
      </c>
      <c r="AT1441" s="77">
        <f t="shared" ca="1" si="1828"/>
        <v>2114.7564226046252</v>
      </c>
      <c r="AU1441" s="77">
        <f t="shared" ca="1" si="1828"/>
        <v>2155.5150060386018</v>
      </c>
      <c r="AV1441" s="77">
        <f t="shared" ca="1" si="1828"/>
        <v>2193.7440739375611</v>
      </c>
      <c r="AW1441" s="77">
        <f t="shared" ca="1" si="1828"/>
        <v>2229.4007531568418</v>
      </c>
      <c r="AX1441" s="77">
        <f t="shared" ca="1" si="1828"/>
        <v>2262.4414438883141</v>
      </c>
      <c r="AY1441" s="77">
        <f t="shared" ref="AY1441:CD1443" ca="1" si="1829">SUM(AY1439:AY1440)</f>
        <v>2292.821807344048</v>
      </c>
      <c r="AZ1441" s="77">
        <f t="shared" ca="1" si="1829"/>
        <v>2320.4967532312353</v>
      </c>
      <c r="BA1441" s="77">
        <f t="shared" ca="1" si="1829"/>
        <v>2345.4204270148157</v>
      </c>
      <c r="BB1441" s="77">
        <f t="shared" ca="1" si="1829"/>
        <v>2367.5461969642192</v>
      </c>
      <c r="BC1441" s="77">
        <f t="shared" ca="1" si="1829"/>
        <v>2386.8266409805619</v>
      </c>
      <c r="BD1441" s="77">
        <f t="shared" ca="1" si="1829"/>
        <v>2403.2135332005714</v>
      </c>
      <c r="BE1441" s="77">
        <f t="shared" ca="1" si="1829"/>
        <v>2416.6578303734623</v>
      </c>
      <c r="BF1441" s="77">
        <f t="shared" ca="1" si="1829"/>
        <v>2427.1096580069111</v>
      </c>
      <c r="BG1441" s="77">
        <f t="shared" ca="1" si="1829"/>
        <v>2434.5182962782146</v>
      </c>
      <c r="BH1441" s="77">
        <f t="shared" ca="1" si="1829"/>
        <v>2438.832165706659</v>
      </c>
      <c r="BI1441" s="77">
        <f t="shared" ca="1" si="1829"/>
        <v>2439.9988125830432</v>
      </c>
      <c r="BJ1441" s="77">
        <f t="shared" ca="1" si="1829"/>
        <v>2437.9648941522473</v>
      </c>
      <c r="BK1441" s="77">
        <f t="shared" ca="1" si="1829"/>
        <v>2432.6761635446583</v>
      </c>
      <c r="BL1441" s="77">
        <f t="shared" ca="1" si="1829"/>
        <v>2424.0774544521946</v>
      </c>
      <c r="BM1441" s="77">
        <f t="shared" ca="1" si="1829"/>
        <v>2412.1126655446046</v>
      </c>
      <c r="BN1441" s="77">
        <f t="shared" ca="1" si="1829"/>
        <v>2396.724744621632</v>
      </c>
      <c r="BO1441" s="77">
        <f t="shared" ca="1" si="1829"/>
        <v>2377.8556724965747</v>
      </c>
      <c r="BP1441" s="77">
        <f t="shared" ca="1" si="1829"/>
        <v>2355.4464466066861</v>
      </c>
      <c r="BQ1441" s="77">
        <f t="shared" ca="1" si="1829"/>
        <v>2329.4370643457823</v>
      </c>
      <c r="BR1441" s="77">
        <f t="shared" ca="1" si="1829"/>
        <v>2299.7665061143548</v>
      </c>
      <c r="BS1441" s="77">
        <f t="shared" ca="1" si="1829"/>
        <v>2266.3727180823948</v>
      </c>
      <c r="BT1441" s="77">
        <f t="shared" ca="1" si="1829"/>
        <v>2229.1925946600627</v>
      </c>
      <c r="BU1441" s="77">
        <f t="shared" ca="1" si="1829"/>
        <v>2188.1619606712502</v>
      </c>
      <c r="BV1441" s="77">
        <f t="shared" ca="1" si="1829"/>
        <v>2143.2155532250003</v>
      </c>
      <c r="BW1441" s="77">
        <f t="shared" ca="1" si="1829"/>
        <v>2094.2870032796613</v>
      </c>
      <c r="BX1441" s="77">
        <f t="shared" ca="1" si="1829"/>
        <v>2041.308816894571</v>
      </c>
      <c r="BY1441" s="77">
        <f t="shared" ca="1" si="1829"/>
        <v>1984.2123561639705</v>
      </c>
      <c r="BZ1441" s="77">
        <f t="shared" ca="1" si="1829"/>
        <v>1922.9278198277671</v>
      </c>
      <c r="CA1441" s="77">
        <f t="shared" ca="1" si="1829"/>
        <v>1860.6045625367124</v>
      </c>
      <c r="CB1441" s="77">
        <f t="shared" ca="1" si="1829"/>
        <v>1795.5846456133186</v>
      </c>
      <c r="CC1441" s="77">
        <f t="shared" ca="1" si="1829"/>
        <v>1727.8491427205199</v>
      </c>
      <c r="CD1441" s="77">
        <f t="shared" ca="1" si="1829"/>
        <v>1657.3792606300876</v>
      </c>
      <c r="CE1441" s="77">
        <f t="shared" ref="CE1441:CL1443" ca="1" si="1830">SUM(CE1439:CE1440)</f>
        <v>1584.1563491718325</v>
      </c>
      <c r="CF1441" s="77">
        <f t="shared" ca="1" si="1830"/>
        <v>1508.1619114818322</v>
      </c>
      <c r="CG1441" s="77">
        <f t="shared" ca="1" si="1830"/>
        <v>1429.3776145569591</v>
      </c>
      <c r="CH1441" s="77">
        <f t="shared" ca="1" si="1830"/>
        <v>1347.785300123147</v>
      </c>
      <c r="CI1441" s="77">
        <f t="shared" ca="1" si="1830"/>
        <v>1263.3669958250011</v>
      </c>
      <c r="CJ1441" s="77">
        <f t="shared" ca="1" si="1830"/>
        <v>1176.1049267445214</v>
      </c>
      <c r="CK1441" s="77">
        <f t="shared" ca="1" si="1830"/>
        <v>1085.9815272568821</v>
      </c>
      <c r="CL1441" s="77">
        <f t="shared" ca="1" si="1830"/>
        <v>992.97945323138447</v>
      </c>
      <c r="CN1441" s="77">
        <f>SUM(CN1439:CN1440)</f>
        <v>100</v>
      </c>
      <c r="CO1441" s="77" t="e">
        <f t="shared" ref="CO1441:CO1443" ca="1" si="1831">SUM(CO1439:CO1440)</f>
        <v>#N/A</v>
      </c>
      <c r="CP1441" s="77" t="e">
        <f t="shared" ref="CP1441:DK1443" ca="1" si="1832">SUM(CP1439:CP1440)</f>
        <v>#N/A</v>
      </c>
      <c r="CQ1441" s="77" t="e">
        <f t="shared" ca="1" si="1832"/>
        <v>#N/A</v>
      </c>
      <c r="CR1441" s="77" t="e">
        <f t="shared" ca="1" si="1832"/>
        <v>#N/A</v>
      </c>
      <c r="CS1441" s="77" t="e">
        <f t="shared" ca="1" si="1832"/>
        <v>#N/A</v>
      </c>
      <c r="CT1441" s="77" t="e">
        <f t="shared" ca="1" si="1832"/>
        <v>#N/A</v>
      </c>
      <c r="CU1441" s="77" t="e">
        <f t="shared" ca="1" si="1832"/>
        <v>#N/A</v>
      </c>
      <c r="CV1441" s="77" t="e">
        <f t="shared" ca="1" si="1832"/>
        <v>#N/A</v>
      </c>
      <c r="CW1441" s="77" t="e">
        <f t="shared" ca="1" si="1832"/>
        <v>#N/A</v>
      </c>
      <c r="CX1441" s="77" t="e">
        <f t="shared" ca="1" si="1832"/>
        <v>#N/A</v>
      </c>
      <c r="CY1441" s="77" t="e">
        <f t="shared" ca="1" si="1832"/>
        <v>#N/A</v>
      </c>
      <c r="CZ1441" s="77" t="e">
        <f t="shared" ca="1" si="1832"/>
        <v>#N/A</v>
      </c>
      <c r="DA1441" s="77" t="e">
        <f t="shared" ca="1" si="1832"/>
        <v>#N/A</v>
      </c>
      <c r="DB1441" s="77" t="e">
        <f t="shared" ca="1" si="1832"/>
        <v>#N/A</v>
      </c>
      <c r="DC1441" s="77" t="e">
        <f t="shared" ca="1" si="1832"/>
        <v>#N/A</v>
      </c>
      <c r="DD1441" s="77" t="e">
        <f t="shared" ca="1" si="1832"/>
        <v>#N/A</v>
      </c>
      <c r="DE1441" s="77" t="e">
        <f t="shared" ca="1" si="1832"/>
        <v>#N/A</v>
      </c>
      <c r="DF1441" s="77" t="e">
        <f t="shared" ca="1" si="1832"/>
        <v>#N/A</v>
      </c>
      <c r="DG1441" s="77" t="e">
        <f t="shared" ca="1" si="1832"/>
        <v>#N/A</v>
      </c>
      <c r="DH1441" s="77" t="e">
        <f t="shared" ca="1" si="1832"/>
        <v>#N/A</v>
      </c>
      <c r="DI1441" s="77" t="e">
        <f t="shared" ca="1" si="1832"/>
        <v>#N/A</v>
      </c>
      <c r="DJ1441" s="77" t="e">
        <f t="shared" ca="1" si="1832"/>
        <v>#N/A</v>
      </c>
      <c r="DK1441" s="77" t="e">
        <f t="shared" ca="1" si="1832"/>
        <v>#N/A</v>
      </c>
      <c r="DL1441" s="77" t="e">
        <f t="shared" ref="DL1441:DL1443" ca="1" si="1833">SUM(DL1439:DL1440)</f>
        <v>#N/A</v>
      </c>
    </row>
    <row r="1442" spans="1:116" x14ac:dyDescent="0.4">
      <c r="B1442" t="s">
        <v>244</v>
      </c>
      <c r="D1442" t="s">
        <v>768</v>
      </c>
      <c r="E1442" s="8" t="str">
        <f t="shared" ref="E1442:E1444" si="1834">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768</v>
      </c>
      <c r="E1443" s="8" t="str">
        <f t="shared" si="1813"/>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768</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768</v>
      </c>
      <c r="E1445" s="8" t="str">
        <f t="shared" si="1813"/>
        <v>1445 FAINTR-S</v>
      </c>
      <c r="G1445" s="136" t="str">
        <f>G1418</f>
        <v>Primary revenue driver</v>
      </c>
      <c r="K1445" s="53"/>
      <c r="L1445" s="53"/>
      <c r="M1445" s="53"/>
      <c r="N1445" s="53"/>
      <c r="O1445" s="53"/>
      <c r="P1445" s="53"/>
      <c r="R1445" s="24"/>
      <c r="S1445" s="179" t="str">
        <f t="shared" ref="S1445:AX1447" si="1835">S1418</f>
        <v>S$16</v>
      </c>
      <c r="T1445" s="179" t="str">
        <f t="shared" si="1835"/>
        <v>T$16</v>
      </c>
      <c r="U1445" s="179" t="str">
        <f t="shared" si="1835"/>
        <v>U$16</v>
      </c>
      <c r="V1445" s="179" t="str">
        <f t="shared" si="1835"/>
        <v>V$16</v>
      </c>
      <c r="W1445" s="179" t="str">
        <f t="shared" si="1835"/>
        <v>W$16</v>
      </c>
      <c r="X1445" s="179" t="str">
        <f t="shared" si="1835"/>
        <v>X$16</v>
      </c>
      <c r="Y1445" s="179" t="str">
        <f t="shared" si="1835"/>
        <v>Y$16</v>
      </c>
      <c r="Z1445" s="179" t="str">
        <f t="shared" si="1835"/>
        <v>Z$16</v>
      </c>
      <c r="AA1445" s="179" t="str">
        <f t="shared" si="1835"/>
        <v>AA$16</v>
      </c>
      <c r="AB1445" s="179" t="str">
        <f t="shared" si="1835"/>
        <v>AB$16</v>
      </c>
      <c r="AC1445" s="179" t="str">
        <f t="shared" si="1835"/>
        <v>AC$16</v>
      </c>
      <c r="AD1445" s="179" t="str">
        <f t="shared" si="1835"/>
        <v>AD$16</v>
      </c>
      <c r="AE1445" s="179" t="str">
        <f t="shared" si="1835"/>
        <v>AE$16</v>
      </c>
      <c r="AF1445" s="179" t="str">
        <f t="shared" si="1835"/>
        <v>AF$16</v>
      </c>
      <c r="AG1445" s="179" t="str">
        <f t="shared" si="1835"/>
        <v>AG$16</v>
      </c>
      <c r="AH1445" s="179" t="str">
        <f t="shared" si="1835"/>
        <v>AH$16</v>
      </c>
      <c r="AI1445" s="179" t="str">
        <f t="shared" si="1835"/>
        <v>AI$16</v>
      </c>
      <c r="AJ1445" s="179" t="str">
        <f t="shared" si="1835"/>
        <v>AJ$16</v>
      </c>
      <c r="AK1445" s="179" t="str">
        <f t="shared" si="1835"/>
        <v>AK$16</v>
      </c>
      <c r="AL1445" s="179" t="str">
        <f t="shared" si="1835"/>
        <v>AL$16</v>
      </c>
      <c r="AM1445" s="179" t="str">
        <f t="shared" si="1835"/>
        <v>AM$16</v>
      </c>
      <c r="AN1445" s="179" t="str">
        <f t="shared" si="1835"/>
        <v>AN$16</v>
      </c>
      <c r="AO1445" s="179" t="str">
        <f t="shared" si="1835"/>
        <v>AO$16</v>
      </c>
      <c r="AP1445" s="179" t="str">
        <f t="shared" si="1835"/>
        <v>AP$16</v>
      </c>
      <c r="AQ1445" s="179" t="str">
        <f t="shared" si="1835"/>
        <v>AQ$16</v>
      </c>
      <c r="AR1445" s="179" t="str">
        <f t="shared" si="1835"/>
        <v>AR$16</v>
      </c>
      <c r="AS1445" s="179" t="str">
        <f t="shared" si="1835"/>
        <v>AS$16</v>
      </c>
      <c r="AT1445" s="179" t="str">
        <f t="shared" si="1835"/>
        <v>AT$16</v>
      </c>
      <c r="AU1445" s="179" t="str">
        <f t="shared" si="1835"/>
        <v>AU$16</v>
      </c>
      <c r="AV1445" s="179" t="str">
        <f t="shared" si="1835"/>
        <v>AV$16</v>
      </c>
      <c r="AW1445" s="179" t="str">
        <f t="shared" si="1835"/>
        <v>AW$16</v>
      </c>
      <c r="AX1445" s="179" t="str">
        <f t="shared" si="1835"/>
        <v>AX$16</v>
      </c>
      <c r="AY1445" s="179" t="str">
        <f t="shared" ref="AY1445:CD1447" si="1836">AY1418</f>
        <v>AY$16</v>
      </c>
      <c r="AZ1445" s="179" t="str">
        <f t="shared" si="1836"/>
        <v>AZ$16</v>
      </c>
      <c r="BA1445" s="179" t="str">
        <f t="shared" si="1836"/>
        <v>BA$16</v>
      </c>
      <c r="BB1445" s="179" t="str">
        <f t="shared" si="1836"/>
        <v>BB$16</v>
      </c>
      <c r="BC1445" s="179" t="str">
        <f t="shared" si="1836"/>
        <v>BC$16</v>
      </c>
      <c r="BD1445" s="179" t="str">
        <f t="shared" si="1836"/>
        <v>BD$16</v>
      </c>
      <c r="BE1445" s="179" t="str">
        <f t="shared" si="1836"/>
        <v>BE$16</v>
      </c>
      <c r="BF1445" s="179" t="str">
        <f t="shared" si="1836"/>
        <v>BF$16</v>
      </c>
      <c r="BG1445" s="179" t="str">
        <f t="shared" si="1836"/>
        <v>BG$16</v>
      </c>
      <c r="BH1445" s="179" t="str">
        <f t="shared" si="1836"/>
        <v>BH$16</v>
      </c>
      <c r="BI1445" s="179" t="str">
        <f t="shared" si="1836"/>
        <v>BI$16</v>
      </c>
      <c r="BJ1445" s="179" t="str">
        <f t="shared" si="1836"/>
        <v>BJ$16</v>
      </c>
      <c r="BK1445" s="179" t="str">
        <f t="shared" si="1836"/>
        <v>BK$16</v>
      </c>
      <c r="BL1445" s="179" t="str">
        <f t="shared" si="1836"/>
        <v>BL$16</v>
      </c>
      <c r="BM1445" s="179" t="str">
        <f t="shared" si="1836"/>
        <v>BM$16</v>
      </c>
      <c r="BN1445" s="179" t="str">
        <f t="shared" si="1836"/>
        <v>BN$16</v>
      </c>
      <c r="BO1445" s="179" t="str">
        <f t="shared" si="1836"/>
        <v>BO$16</v>
      </c>
      <c r="BP1445" s="179" t="str">
        <f t="shared" si="1836"/>
        <v>BP$16</v>
      </c>
      <c r="BQ1445" s="179" t="str">
        <f t="shared" si="1836"/>
        <v>BQ$16</v>
      </c>
      <c r="BR1445" s="179" t="str">
        <f t="shared" si="1836"/>
        <v>BR$16</v>
      </c>
      <c r="BS1445" s="179" t="str">
        <f t="shared" si="1836"/>
        <v>BS$16</v>
      </c>
      <c r="BT1445" s="179" t="str">
        <f t="shared" si="1836"/>
        <v>BT$16</v>
      </c>
      <c r="BU1445" s="179" t="str">
        <f t="shared" si="1836"/>
        <v>BU$16</v>
      </c>
      <c r="BV1445" s="179" t="str">
        <f t="shared" si="1836"/>
        <v>BV$16</v>
      </c>
      <c r="BW1445" s="179" t="str">
        <f t="shared" si="1836"/>
        <v>BW$16</v>
      </c>
      <c r="BX1445" s="179" t="str">
        <f t="shared" si="1836"/>
        <v>BX$16</v>
      </c>
      <c r="BY1445" s="179" t="str">
        <f t="shared" si="1836"/>
        <v>BY$16</v>
      </c>
      <c r="BZ1445" s="179" t="str">
        <f t="shared" si="1836"/>
        <v>BZ$16</v>
      </c>
      <c r="CA1445" s="179" t="str">
        <f t="shared" si="1836"/>
        <v>CA$16</v>
      </c>
      <c r="CB1445" s="179" t="str">
        <f t="shared" si="1836"/>
        <v>CB$16</v>
      </c>
      <c r="CC1445" s="179" t="str">
        <f t="shared" si="1836"/>
        <v>CC$16</v>
      </c>
      <c r="CD1445" s="179" t="str">
        <f t="shared" si="1836"/>
        <v>CD$16</v>
      </c>
      <c r="CE1445" s="179" t="str">
        <f t="shared" ref="CE1445:CL1447" si="1837">CE1418</f>
        <v>CE$16</v>
      </c>
      <c r="CF1445" s="179" t="str">
        <f t="shared" si="1837"/>
        <v>CF$16</v>
      </c>
      <c r="CG1445" s="179" t="str">
        <f t="shared" si="1837"/>
        <v>CG$16</v>
      </c>
      <c r="CH1445" s="179" t="str">
        <f t="shared" si="1837"/>
        <v>CH$16</v>
      </c>
      <c r="CI1445" s="179" t="str">
        <f t="shared" si="1837"/>
        <v>CI$16</v>
      </c>
      <c r="CJ1445" s="179" t="str">
        <f t="shared" si="1837"/>
        <v>CJ$16</v>
      </c>
      <c r="CK1445" s="179" t="str">
        <f t="shared" si="1837"/>
        <v>CK$16</v>
      </c>
      <c r="CL1445" s="179" t="str">
        <f t="shared" si="1837"/>
        <v>CL$16</v>
      </c>
      <c r="CO1445" s="179" t="str">
        <f t="shared" ref="CO1445:DL1447" si="1838">CO1418</f>
        <v>CO$16</v>
      </c>
      <c r="CP1445" s="179" t="str">
        <f t="shared" si="1838"/>
        <v>CP$16</v>
      </c>
      <c r="CQ1445" s="179" t="str">
        <f t="shared" si="1838"/>
        <v>CQ$16</v>
      </c>
      <c r="CR1445" s="179" t="str">
        <f t="shared" si="1838"/>
        <v>CR$16</v>
      </c>
      <c r="CS1445" s="179" t="str">
        <f t="shared" si="1838"/>
        <v>CS$16</v>
      </c>
      <c r="CT1445" s="179" t="str">
        <f t="shared" si="1838"/>
        <v>CT$16</v>
      </c>
      <c r="CU1445" s="179" t="str">
        <f t="shared" si="1838"/>
        <v>CU$16</v>
      </c>
      <c r="CV1445" s="179" t="str">
        <f t="shared" si="1838"/>
        <v>CV$16</v>
      </c>
      <c r="CW1445" s="179" t="str">
        <f t="shared" si="1838"/>
        <v>CW$16</v>
      </c>
      <c r="CX1445" s="179" t="str">
        <f t="shared" si="1838"/>
        <v>CX$16</v>
      </c>
      <c r="CY1445" s="179" t="str">
        <f t="shared" si="1838"/>
        <v>CY$16</v>
      </c>
      <c r="CZ1445" s="179" t="str">
        <f t="shared" si="1838"/>
        <v>CZ$16</v>
      </c>
      <c r="DA1445" s="179" t="str">
        <f t="shared" si="1838"/>
        <v>DA$16</v>
      </c>
      <c r="DB1445" s="179" t="str">
        <f t="shared" si="1838"/>
        <v>DB$16</v>
      </c>
      <c r="DC1445" s="179" t="str">
        <f t="shared" si="1838"/>
        <v>DC$16</v>
      </c>
      <c r="DD1445" s="179" t="str">
        <f t="shared" si="1838"/>
        <v>DD$16</v>
      </c>
      <c r="DE1445" s="179" t="str">
        <f t="shared" si="1838"/>
        <v>DE$16</v>
      </c>
      <c r="DF1445" s="179" t="str">
        <f t="shared" si="1838"/>
        <v>DF$16</v>
      </c>
      <c r="DG1445" s="179" t="str">
        <f t="shared" si="1838"/>
        <v>DG$16</v>
      </c>
      <c r="DH1445" s="179" t="str">
        <f t="shared" si="1838"/>
        <v>DH$16</v>
      </c>
      <c r="DI1445" s="179" t="str">
        <f t="shared" si="1838"/>
        <v>DI$16</v>
      </c>
      <c r="DJ1445" s="179" t="str">
        <f t="shared" si="1838"/>
        <v>DJ$16</v>
      </c>
      <c r="DK1445" s="179" t="str">
        <f t="shared" si="1838"/>
        <v>DK$16</v>
      </c>
      <c r="DL1445" s="179" t="str">
        <f t="shared" si="1838"/>
        <v>DL$16</v>
      </c>
    </row>
    <row r="1446" spans="1:116" x14ac:dyDescent="0.4">
      <c r="B1446" t="s">
        <v>332</v>
      </c>
      <c r="D1446" t="s">
        <v>768</v>
      </c>
      <c r="E1446" s="8" t="str">
        <f t="shared" si="1813"/>
        <v>1446 FAINTR-S</v>
      </c>
      <c r="G1446" s="136" t="str">
        <f>G1419</f>
        <v>Primary volume driver</v>
      </c>
      <c r="H1446" s="12"/>
      <c r="I1446" s="60"/>
      <c r="J1446" s="60"/>
      <c r="K1446" s="15"/>
      <c r="L1446" s="15"/>
      <c r="M1446" s="15"/>
      <c r="N1446" s="15"/>
      <c r="O1446" s="15"/>
      <c r="P1446" s="15"/>
      <c r="R1446" s="15"/>
      <c r="S1446" s="179" t="str">
        <f t="shared" ref="S1446:AX1448" si="1839">S1419</f>
        <v>S$17</v>
      </c>
      <c r="T1446" s="179" t="str">
        <f t="shared" si="1839"/>
        <v>T$17</v>
      </c>
      <c r="U1446" s="179" t="str">
        <f t="shared" si="1839"/>
        <v>U$17</v>
      </c>
      <c r="V1446" s="179" t="str">
        <f t="shared" si="1839"/>
        <v>V$17</v>
      </c>
      <c r="W1446" s="179" t="str">
        <f t="shared" si="1839"/>
        <v>W$17</v>
      </c>
      <c r="X1446" s="179" t="str">
        <f t="shared" si="1839"/>
        <v>X$17</v>
      </c>
      <c r="Y1446" s="179" t="str">
        <f t="shared" si="1839"/>
        <v>Y$17</v>
      </c>
      <c r="Z1446" s="179" t="str">
        <f t="shared" si="1839"/>
        <v>Z$17</v>
      </c>
      <c r="AA1446" s="179" t="str">
        <f t="shared" si="1839"/>
        <v>AA$17</v>
      </c>
      <c r="AB1446" s="179" t="str">
        <f t="shared" si="1839"/>
        <v>AB$17</v>
      </c>
      <c r="AC1446" s="179" t="str">
        <f t="shared" si="1839"/>
        <v>AC$17</v>
      </c>
      <c r="AD1446" s="179" t="str">
        <f t="shared" si="1839"/>
        <v>AD$17</v>
      </c>
      <c r="AE1446" s="179" t="str">
        <f t="shared" si="1839"/>
        <v>AE$17</v>
      </c>
      <c r="AF1446" s="179" t="str">
        <f t="shared" si="1839"/>
        <v>AF$17</v>
      </c>
      <c r="AG1446" s="179" t="str">
        <f t="shared" si="1839"/>
        <v>AG$17</v>
      </c>
      <c r="AH1446" s="179" t="str">
        <f t="shared" si="1839"/>
        <v>AH$17</v>
      </c>
      <c r="AI1446" s="179" t="str">
        <f t="shared" si="1839"/>
        <v>AI$17</v>
      </c>
      <c r="AJ1446" s="179" t="str">
        <f t="shared" si="1839"/>
        <v>AJ$17</v>
      </c>
      <c r="AK1446" s="179" t="str">
        <f t="shared" si="1839"/>
        <v>AK$17</v>
      </c>
      <c r="AL1446" s="179" t="str">
        <f t="shared" si="1839"/>
        <v>AL$17</v>
      </c>
      <c r="AM1446" s="179" t="str">
        <f t="shared" si="1839"/>
        <v>AM$17</v>
      </c>
      <c r="AN1446" s="179" t="str">
        <f t="shared" si="1839"/>
        <v>AN$17</v>
      </c>
      <c r="AO1446" s="179" t="str">
        <f t="shared" si="1839"/>
        <v>AO$17</v>
      </c>
      <c r="AP1446" s="179" t="str">
        <f t="shared" si="1839"/>
        <v>AP$17</v>
      </c>
      <c r="AQ1446" s="179" t="str">
        <f t="shared" si="1839"/>
        <v>AQ$17</v>
      </c>
      <c r="AR1446" s="179" t="str">
        <f t="shared" si="1839"/>
        <v>AR$17</v>
      </c>
      <c r="AS1446" s="179" t="str">
        <f t="shared" si="1839"/>
        <v>AS$17</v>
      </c>
      <c r="AT1446" s="179" t="str">
        <f t="shared" si="1839"/>
        <v>AT$17</v>
      </c>
      <c r="AU1446" s="179" t="str">
        <f t="shared" si="1839"/>
        <v>AU$17</v>
      </c>
      <c r="AV1446" s="179" t="str">
        <f t="shared" si="1839"/>
        <v>AV$17</v>
      </c>
      <c r="AW1446" s="179" t="str">
        <f t="shared" si="1839"/>
        <v>AW$17</v>
      </c>
      <c r="AX1446" s="179" t="str">
        <f t="shared" si="1839"/>
        <v>AX$17</v>
      </c>
      <c r="AY1446" s="179" t="str">
        <f t="shared" ref="AY1446:CD1448" si="1840">AY1419</f>
        <v>AY$17</v>
      </c>
      <c r="AZ1446" s="179" t="str">
        <f t="shared" si="1840"/>
        <v>AZ$17</v>
      </c>
      <c r="BA1446" s="179" t="str">
        <f t="shared" si="1840"/>
        <v>BA$17</v>
      </c>
      <c r="BB1446" s="179" t="str">
        <f t="shared" si="1840"/>
        <v>BB$17</v>
      </c>
      <c r="BC1446" s="179" t="str">
        <f t="shared" si="1840"/>
        <v>BC$17</v>
      </c>
      <c r="BD1446" s="179" t="str">
        <f t="shared" si="1840"/>
        <v>BD$17</v>
      </c>
      <c r="BE1446" s="179" t="str">
        <f t="shared" si="1840"/>
        <v>BE$17</v>
      </c>
      <c r="BF1446" s="179" t="str">
        <f t="shared" si="1840"/>
        <v>BF$17</v>
      </c>
      <c r="BG1446" s="179" t="str">
        <f t="shared" si="1840"/>
        <v>BG$17</v>
      </c>
      <c r="BH1446" s="179" t="str">
        <f t="shared" si="1840"/>
        <v>BH$17</v>
      </c>
      <c r="BI1446" s="179" t="str">
        <f t="shared" si="1840"/>
        <v>BI$17</v>
      </c>
      <c r="BJ1446" s="179" t="str">
        <f t="shared" si="1840"/>
        <v>BJ$17</v>
      </c>
      <c r="BK1446" s="179" t="str">
        <f t="shared" si="1840"/>
        <v>BK$17</v>
      </c>
      <c r="BL1446" s="179" t="str">
        <f t="shared" si="1840"/>
        <v>BL$17</v>
      </c>
      <c r="BM1446" s="179" t="str">
        <f t="shared" si="1840"/>
        <v>BM$17</v>
      </c>
      <c r="BN1446" s="179" t="str">
        <f t="shared" si="1840"/>
        <v>BN$17</v>
      </c>
      <c r="BO1446" s="179" t="str">
        <f t="shared" si="1840"/>
        <v>BO$17</v>
      </c>
      <c r="BP1446" s="179" t="str">
        <f t="shared" si="1840"/>
        <v>BP$17</v>
      </c>
      <c r="BQ1446" s="179" t="str">
        <f t="shared" si="1840"/>
        <v>BQ$17</v>
      </c>
      <c r="BR1446" s="179" t="str">
        <f t="shared" si="1840"/>
        <v>BR$17</v>
      </c>
      <c r="BS1446" s="179" t="str">
        <f t="shared" si="1840"/>
        <v>BS$17</v>
      </c>
      <c r="BT1446" s="179" t="str">
        <f t="shared" si="1840"/>
        <v>BT$17</v>
      </c>
      <c r="BU1446" s="179" t="str">
        <f t="shared" si="1840"/>
        <v>BU$17</v>
      </c>
      <c r="BV1446" s="179" t="str">
        <f t="shared" si="1840"/>
        <v>BV$17</v>
      </c>
      <c r="BW1446" s="179" t="str">
        <f t="shared" si="1840"/>
        <v>BW$17</v>
      </c>
      <c r="BX1446" s="179" t="str">
        <f t="shared" si="1840"/>
        <v>BX$17</v>
      </c>
      <c r="BY1446" s="179" t="str">
        <f t="shared" si="1840"/>
        <v>BY$17</v>
      </c>
      <c r="BZ1446" s="179" t="str">
        <f t="shared" si="1840"/>
        <v>BZ$17</v>
      </c>
      <c r="CA1446" s="179" t="str">
        <f t="shared" si="1840"/>
        <v>CA$17</v>
      </c>
      <c r="CB1446" s="179" t="str">
        <f t="shared" si="1840"/>
        <v>CB$17</v>
      </c>
      <c r="CC1446" s="179" t="str">
        <f t="shared" si="1840"/>
        <v>CC$17</v>
      </c>
      <c r="CD1446" s="179" t="str">
        <f t="shared" si="1840"/>
        <v>CD$17</v>
      </c>
      <c r="CE1446" s="179" t="str">
        <f t="shared" ref="CE1446:CL1448" si="1841">CE1419</f>
        <v>CE$17</v>
      </c>
      <c r="CF1446" s="179" t="str">
        <f t="shared" si="1841"/>
        <v>CF$17</v>
      </c>
      <c r="CG1446" s="179" t="str">
        <f t="shared" si="1841"/>
        <v>CG$17</v>
      </c>
      <c r="CH1446" s="179" t="str">
        <f t="shared" si="1841"/>
        <v>CH$17</v>
      </c>
      <c r="CI1446" s="179" t="str">
        <f t="shared" si="1841"/>
        <v>CI$17</v>
      </c>
      <c r="CJ1446" s="179" t="str">
        <f t="shared" si="1841"/>
        <v>CJ$17</v>
      </c>
      <c r="CK1446" s="179" t="str">
        <f t="shared" si="1841"/>
        <v>CK$17</v>
      </c>
      <c r="CL1446" s="179" t="str">
        <f t="shared" si="1841"/>
        <v>CL$17</v>
      </c>
      <c r="CN1446" s="60"/>
      <c r="CO1446" s="179" t="str">
        <f t="shared" ref="CO1446:DL1448" si="1842">CO1419</f>
        <v>CO$17</v>
      </c>
      <c r="CP1446" s="179" t="str">
        <f t="shared" si="1842"/>
        <v>CP$17</v>
      </c>
      <c r="CQ1446" s="179" t="str">
        <f t="shared" si="1842"/>
        <v>CQ$17</v>
      </c>
      <c r="CR1446" s="179" t="str">
        <f t="shared" si="1842"/>
        <v>CR$17</v>
      </c>
      <c r="CS1446" s="179" t="str">
        <f t="shared" si="1842"/>
        <v>CS$17</v>
      </c>
      <c r="CT1446" s="179" t="str">
        <f t="shared" si="1842"/>
        <v>CT$17</v>
      </c>
      <c r="CU1446" s="179" t="str">
        <f t="shared" si="1842"/>
        <v>CU$17</v>
      </c>
      <c r="CV1446" s="179" t="str">
        <f t="shared" si="1842"/>
        <v>CV$17</v>
      </c>
      <c r="CW1446" s="179" t="str">
        <f t="shared" si="1842"/>
        <v>CW$17</v>
      </c>
      <c r="CX1446" s="179" t="str">
        <f t="shared" si="1842"/>
        <v>CX$17</v>
      </c>
      <c r="CY1446" s="179" t="str">
        <f t="shared" si="1842"/>
        <v>CY$17</v>
      </c>
      <c r="CZ1446" s="179" t="str">
        <f t="shared" si="1842"/>
        <v>CZ$17</v>
      </c>
      <c r="DA1446" s="179" t="str">
        <f t="shared" si="1842"/>
        <v>DA$17</v>
      </c>
      <c r="DB1446" s="179" t="str">
        <f t="shared" si="1842"/>
        <v>DB$17</v>
      </c>
      <c r="DC1446" s="179" t="str">
        <f t="shared" si="1842"/>
        <v>DC$17</v>
      </c>
      <c r="DD1446" s="179" t="str">
        <f t="shared" si="1842"/>
        <v>DD$17</v>
      </c>
      <c r="DE1446" s="179" t="str">
        <f t="shared" si="1842"/>
        <v>DE$17</v>
      </c>
      <c r="DF1446" s="179" t="str">
        <f t="shared" si="1842"/>
        <v>DF$17</v>
      </c>
      <c r="DG1446" s="179" t="str">
        <f t="shared" si="1842"/>
        <v>DG$17</v>
      </c>
      <c r="DH1446" s="179" t="str">
        <f t="shared" si="1842"/>
        <v>DH$17</v>
      </c>
      <c r="DI1446" s="179" t="str">
        <f t="shared" si="1842"/>
        <v>DI$17</v>
      </c>
      <c r="DJ1446" s="179" t="str">
        <f t="shared" si="1842"/>
        <v>DJ$17</v>
      </c>
      <c r="DK1446" s="179" t="str">
        <f t="shared" si="1842"/>
        <v>DK$17</v>
      </c>
      <c r="DL1446" s="179" t="str">
        <f t="shared" si="1842"/>
        <v>DL$17</v>
      </c>
    </row>
    <row r="1447" spans="1:116" x14ac:dyDescent="0.4">
      <c r="B1447" t="s">
        <v>332</v>
      </c>
      <c r="D1447" t="s">
        <v>768</v>
      </c>
      <c r="E1447" s="8" t="str">
        <f t="shared" si="1813"/>
        <v>1447 FAINTR-S</v>
      </c>
      <c r="G1447" s="191" t="str">
        <f>G1424</f>
        <v>Revenue driven intangible assets:</v>
      </c>
      <c r="H1447" s="12"/>
      <c r="I1447" s="60"/>
      <c r="J1447" s="60"/>
      <c r="K1447" s="15"/>
      <c r="L1447" s="15"/>
      <c r="M1447" s="15"/>
      <c r="N1447" s="15"/>
      <c r="O1447" s="15"/>
      <c r="P1447" s="15"/>
      <c r="R1447" s="15"/>
      <c r="S1447" s="179">
        <f t="shared" ref="S1447:AX1449" si="1843">S1420</f>
        <v>0</v>
      </c>
      <c r="T1447" s="179">
        <f t="shared" si="1843"/>
        <v>0</v>
      </c>
      <c r="U1447" s="179">
        <f t="shared" si="1843"/>
        <v>0</v>
      </c>
      <c r="V1447" s="179">
        <f t="shared" si="1843"/>
        <v>0</v>
      </c>
      <c r="W1447" s="179">
        <f t="shared" si="1843"/>
        <v>0</v>
      </c>
      <c r="X1447" s="179">
        <f t="shared" si="1843"/>
        <v>0</v>
      </c>
      <c r="Y1447" s="179">
        <f t="shared" si="1843"/>
        <v>0</v>
      </c>
      <c r="Z1447" s="179">
        <f t="shared" si="1843"/>
        <v>0</v>
      </c>
      <c r="AA1447" s="179">
        <f t="shared" si="1843"/>
        <v>0</v>
      </c>
      <c r="AB1447" s="179">
        <f t="shared" si="1843"/>
        <v>0</v>
      </c>
      <c r="AC1447" s="179">
        <f t="shared" si="1843"/>
        <v>0</v>
      </c>
      <c r="AD1447" s="179">
        <f t="shared" si="1843"/>
        <v>0</v>
      </c>
      <c r="AE1447" s="179">
        <f t="shared" si="1843"/>
        <v>0</v>
      </c>
      <c r="AF1447" s="179">
        <f t="shared" si="1843"/>
        <v>0</v>
      </c>
      <c r="AG1447" s="179">
        <f t="shared" si="1843"/>
        <v>0</v>
      </c>
      <c r="AH1447" s="179">
        <f t="shared" si="1843"/>
        <v>0</v>
      </c>
      <c r="AI1447" s="179">
        <f t="shared" si="1843"/>
        <v>0</v>
      </c>
      <c r="AJ1447" s="179">
        <f t="shared" si="1843"/>
        <v>0</v>
      </c>
      <c r="AK1447" s="179">
        <f t="shared" si="1843"/>
        <v>0</v>
      </c>
      <c r="AL1447" s="179">
        <f t="shared" si="1843"/>
        <v>0</v>
      </c>
      <c r="AM1447" s="179">
        <f t="shared" si="1843"/>
        <v>0</v>
      </c>
      <c r="AN1447" s="179">
        <f t="shared" si="1843"/>
        <v>0</v>
      </c>
      <c r="AO1447" s="179">
        <f t="shared" si="1843"/>
        <v>0</v>
      </c>
      <c r="AP1447" s="179">
        <f t="shared" si="1843"/>
        <v>0</v>
      </c>
      <c r="AQ1447" s="179">
        <f t="shared" si="1843"/>
        <v>0</v>
      </c>
      <c r="AR1447" s="179">
        <f t="shared" si="1843"/>
        <v>0</v>
      </c>
      <c r="AS1447" s="179">
        <f t="shared" si="1843"/>
        <v>0</v>
      </c>
      <c r="AT1447" s="179">
        <f t="shared" si="1843"/>
        <v>0</v>
      </c>
      <c r="AU1447" s="179">
        <f t="shared" si="1843"/>
        <v>0</v>
      </c>
      <c r="AV1447" s="179">
        <f t="shared" si="1843"/>
        <v>0</v>
      </c>
      <c r="AW1447" s="179">
        <f t="shared" si="1843"/>
        <v>0</v>
      </c>
      <c r="AX1447" s="179">
        <f t="shared" si="1843"/>
        <v>0</v>
      </c>
      <c r="AY1447" s="179">
        <f t="shared" ref="AY1447:CD1449" si="1844">AY1420</f>
        <v>0</v>
      </c>
      <c r="AZ1447" s="179">
        <f t="shared" si="1844"/>
        <v>0</v>
      </c>
      <c r="BA1447" s="179">
        <f t="shared" si="1844"/>
        <v>0</v>
      </c>
      <c r="BB1447" s="179">
        <f t="shared" si="1844"/>
        <v>0</v>
      </c>
      <c r="BC1447" s="179">
        <f t="shared" si="1844"/>
        <v>0</v>
      </c>
      <c r="BD1447" s="179">
        <f t="shared" si="1844"/>
        <v>0</v>
      </c>
      <c r="BE1447" s="179">
        <f t="shared" si="1844"/>
        <v>0</v>
      </c>
      <c r="BF1447" s="179">
        <f t="shared" si="1844"/>
        <v>0</v>
      </c>
      <c r="BG1447" s="179">
        <f t="shared" si="1844"/>
        <v>0</v>
      </c>
      <c r="BH1447" s="179">
        <f t="shared" si="1844"/>
        <v>0</v>
      </c>
      <c r="BI1447" s="179">
        <f t="shared" si="1844"/>
        <v>0</v>
      </c>
      <c r="BJ1447" s="179">
        <f t="shared" si="1844"/>
        <v>0</v>
      </c>
      <c r="BK1447" s="179">
        <f t="shared" si="1844"/>
        <v>0</v>
      </c>
      <c r="BL1447" s="179">
        <f t="shared" si="1844"/>
        <v>0</v>
      </c>
      <c r="BM1447" s="179">
        <f t="shared" si="1844"/>
        <v>0</v>
      </c>
      <c r="BN1447" s="179">
        <f t="shared" si="1844"/>
        <v>0</v>
      </c>
      <c r="BO1447" s="179">
        <f t="shared" si="1844"/>
        <v>0</v>
      </c>
      <c r="BP1447" s="179">
        <f t="shared" si="1844"/>
        <v>0</v>
      </c>
      <c r="BQ1447" s="179">
        <f t="shared" si="1844"/>
        <v>0</v>
      </c>
      <c r="BR1447" s="179">
        <f t="shared" si="1844"/>
        <v>0</v>
      </c>
      <c r="BS1447" s="179">
        <f t="shared" si="1844"/>
        <v>0</v>
      </c>
      <c r="BT1447" s="179">
        <f t="shared" si="1844"/>
        <v>0</v>
      </c>
      <c r="BU1447" s="179">
        <f t="shared" si="1844"/>
        <v>0</v>
      </c>
      <c r="BV1447" s="179">
        <f t="shared" si="1844"/>
        <v>0</v>
      </c>
      <c r="BW1447" s="179">
        <f t="shared" si="1844"/>
        <v>0</v>
      </c>
      <c r="BX1447" s="179">
        <f t="shared" si="1844"/>
        <v>0</v>
      </c>
      <c r="BY1447" s="179">
        <f t="shared" si="1844"/>
        <v>0</v>
      </c>
      <c r="BZ1447" s="179">
        <f t="shared" si="1844"/>
        <v>0</v>
      </c>
      <c r="CA1447" s="179">
        <f t="shared" si="1844"/>
        <v>0</v>
      </c>
      <c r="CB1447" s="179">
        <f t="shared" si="1844"/>
        <v>0</v>
      </c>
      <c r="CC1447" s="179">
        <f t="shared" si="1844"/>
        <v>0</v>
      </c>
      <c r="CD1447" s="179">
        <f t="shared" si="1844"/>
        <v>0</v>
      </c>
      <c r="CE1447" s="179">
        <f t="shared" ref="CE1447:CL1449" si="1845">CE1420</f>
        <v>0</v>
      </c>
      <c r="CF1447" s="179">
        <f t="shared" si="1845"/>
        <v>0</v>
      </c>
      <c r="CG1447" s="179">
        <f t="shared" si="1845"/>
        <v>0</v>
      </c>
      <c r="CH1447" s="179">
        <f t="shared" si="1845"/>
        <v>0</v>
      </c>
      <c r="CI1447" s="179">
        <f t="shared" si="1845"/>
        <v>0</v>
      </c>
      <c r="CJ1447" s="179">
        <f t="shared" si="1845"/>
        <v>0</v>
      </c>
      <c r="CK1447" s="179">
        <f t="shared" si="1845"/>
        <v>0</v>
      </c>
      <c r="CL1447" s="179">
        <f t="shared" si="1845"/>
        <v>0</v>
      </c>
      <c r="CN1447" s="60"/>
      <c r="CO1447" s="179">
        <f t="shared" ref="CO1447:DL1449" si="1846">CO1420</f>
        <v>0</v>
      </c>
      <c r="CP1447" s="179">
        <f t="shared" si="1846"/>
        <v>0</v>
      </c>
      <c r="CQ1447" s="179">
        <f t="shared" si="1846"/>
        <v>0</v>
      </c>
      <c r="CR1447" s="179">
        <f t="shared" si="1846"/>
        <v>0</v>
      </c>
      <c r="CS1447" s="179">
        <f t="shared" si="1846"/>
        <v>0</v>
      </c>
      <c r="CT1447" s="179">
        <f t="shared" si="1846"/>
        <v>0</v>
      </c>
      <c r="CU1447" s="179">
        <f t="shared" si="1846"/>
        <v>0</v>
      </c>
      <c r="CV1447" s="179">
        <f t="shared" si="1846"/>
        <v>0</v>
      </c>
      <c r="CW1447" s="179">
        <f t="shared" si="1846"/>
        <v>0</v>
      </c>
      <c r="CX1447" s="179">
        <f t="shared" si="1846"/>
        <v>0</v>
      </c>
      <c r="CY1447" s="179">
        <f t="shared" si="1846"/>
        <v>0</v>
      </c>
      <c r="CZ1447" s="179">
        <f t="shared" si="1846"/>
        <v>0</v>
      </c>
      <c r="DA1447" s="179">
        <f t="shared" si="1846"/>
        <v>0</v>
      </c>
      <c r="DB1447" s="179">
        <f t="shared" si="1846"/>
        <v>0</v>
      </c>
      <c r="DC1447" s="179">
        <f t="shared" si="1846"/>
        <v>0</v>
      </c>
      <c r="DD1447" s="179">
        <f t="shared" si="1846"/>
        <v>0</v>
      </c>
      <c r="DE1447" s="179">
        <f t="shared" si="1846"/>
        <v>0</v>
      </c>
      <c r="DF1447" s="179">
        <f t="shared" si="1846"/>
        <v>0</v>
      </c>
      <c r="DG1447" s="179">
        <f t="shared" si="1846"/>
        <v>0</v>
      </c>
      <c r="DH1447" s="179">
        <f t="shared" si="1846"/>
        <v>0</v>
      </c>
      <c r="DI1447" s="179">
        <f t="shared" si="1846"/>
        <v>0</v>
      </c>
      <c r="DJ1447" s="179">
        <f t="shared" si="1846"/>
        <v>0</v>
      </c>
      <c r="DK1447" s="179">
        <f t="shared" si="1846"/>
        <v>0</v>
      </c>
      <c r="DL1447" s="179">
        <f t="shared" si="1846"/>
        <v>0</v>
      </c>
    </row>
    <row r="1448" spans="1:116" x14ac:dyDescent="0.4">
      <c r="B1448" t="s">
        <v>332</v>
      </c>
      <c r="D1448" t="s">
        <v>768</v>
      </c>
      <c r="E1448" s="8" t="str">
        <f t="shared" ref="E1448:E1450" si="1847">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768</v>
      </c>
      <c r="E1449" s="8" t="str">
        <f t="shared" si="1813"/>
        <v>1449 FAINTR-S</v>
      </c>
      <c r="G1449" s="191" t="str">
        <f>G1422</f>
        <v>Secondary revenue driver</v>
      </c>
      <c r="H1449" s="90"/>
      <c r="I1449" s="213"/>
      <c r="J1449" s="213"/>
      <c r="K1449" s="214"/>
      <c r="L1449" s="214"/>
      <c r="M1449" s="214"/>
      <c r="N1449" s="214"/>
      <c r="O1449" s="214"/>
      <c r="P1449" s="214"/>
      <c r="R1449" s="214"/>
      <c r="S1449" s="4" t="str">
        <f t="shared" ref="S1449:AX1451" si="1848">ADDRESS(ROW(S1441),COLUMN(S1441),2)</f>
        <v>S$1441</v>
      </c>
      <c r="T1449" s="4" t="str">
        <f t="shared" si="1848"/>
        <v>T$1441</v>
      </c>
      <c r="U1449" s="4" t="str">
        <f t="shared" si="1848"/>
        <v>U$1441</v>
      </c>
      <c r="V1449" s="4" t="str">
        <f t="shared" si="1848"/>
        <v>V$1441</v>
      </c>
      <c r="W1449" s="4" t="str">
        <f t="shared" si="1848"/>
        <v>W$1441</v>
      </c>
      <c r="X1449" s="4" t="str">
        <f t="shared" si="1848"/>
        <v>X$1441</v>
      </c>
      <c r="Y1449" s="4" t="str">
        <f t="shared" si="1848"/>
        <v>Y$1441</v>
      </c>
      <c r="Z1449" s="4" t="str">
        <f t="shared" si="1848"/>
        <v>Z$1441</v>
      </c>
      <c r="AA1449" s="4" t="str">
        <f t="shared" si="1848"/>
        <v>AA$1441</v>
      </c>
      <c r="AB1449" s="4" t="str">
        <f t="shared" si="1848"/>
        <v>AB$1441</v>
      </c>
      <c r="AC1449" s="4" t="str">
        <f t="shared" si="1848"/>
        <v>AC$1441</v>
      </c>
      <c r="AD1449" s="4" t="str">
        <f t="shared" si="1848"/>
        <v>AD$1441</v>
      </c>
      <c r="AE1449" s="4" t="str">
        <f t="shared" si="1848"/>
        <v>AE$1441</v>
      </c>
      <c r="AF1449" s="4" t="str">
        <f t="shared" si="1848"/>
        <v>AF$1441</v>
      </c>
      <c r="AG1449" s="4" t="str">
        <f t="shared" si="1848"/>
        <v>AG$1441</v>
      </c>
      <c r="AH1449" s="4" t="str">
        <f t="shared" si="1848"/>
        <v>AH$1441</v>
      </c>
      <c r="AI1449" s="4" t="str">
        <f t="shared" si="1848"/>
        <v>AI$1441</v>
      </c>
      <c r="AJ1449" s="4" t="str">
        <f t="shared" si="1848"/>
        <v>AJ$1441</v>
      </c>
      <c r="AK1449" s="4" t="str">
        <f t="shared" si="1848"/>
        <v>AK$1441</v>
      </c>
      <c r="AL1449" s="4" t="str">
        <f t="shared" si="1848"/>
        <v>AL$1441</v>
      </c>
      <c r="AM1449" s="4" t="str">
        <f t="shared" si="1848"/>
        <v>AM$1441</v>
      </c>
      <c r="AN1449" s="4" t="str">
        <f t="shared" si="1848"/>
        <v>AN$1441</v>
      </c>
      <c r="AO1449" s="4" t="str">
        <f t="shared" si="1848"/>
        <v>AO$1441</v>
      </c>
      <c r="AP1449" s="4" t="str">
        <f t="shared" si="1848"/>
        <v>AP$1441</v>
      </c>
      <c r="AQ1449" s="4" t="str">
        <f t="shared" si="1848"/>
        <v>AQ$1441</v>
      </c>
      <c r="AR1449" s="4" t="str">
        <f t="shared" si="1848"/>
        <v>AR$1441</v>
      </c>
      <c r="AS1449" s="4" t="str">
        <f t="shared" si="1848"/>
        <v>AS$1441</v>
      </c>
      <c r="AT1449" s="4" t="str">
        <f t="shared" si="1848"/>
        <v>AT$1441</v>
      </c>
      <c r="AU1449" s="4" t="str">
        <f t="shared" si="1848"/>
        <v>AU$1441</v>
      </c>
      <c r="AV1449" s="4" t="str">
        <f t="shared" si="1848"/>
        <v>AV$1441</v>
      </c>
      <c r="AW1449" s="4" t="str">
        <f t="shared" si="1848"/>
        <v>AW$1441</v>
      </c>
      <c r="AX1449" s="4" t="str">
        <f t="shared" si="1848"/>
        <v>AX$1441</v>
      </c>
      <c r="AY1449" s="4" t="str">
        <f t="shared" ref="AY1449:CD1451" si="1849">ADDRESS(ROW(AY1441),COLUMN(AY1441),2)</f>
        <v>AY$1441</v>
      </c>
      <c r="AZ1449" s="4" t="str">
        <f t="shared" si="1849"/>
        <v>AZ$1441</v>
      </c>
      <c r="BA1449" s="4" t="str">
        <f t="shared" si="1849"/>
        <v>BA$1441</v>
      </c>
      <c r="BB1449" s="4" t="str">
        <f t="shared" si="1849"/>
        <v>BB$1441</v>
      </c>
      <c r="BC1449" s="4" t="str">
        <f t="shared" si="1849"/>
        <v>BC$1441</v>
      </c>
      <c r="BD1449" s="4" t="str">
        <f t="shared" si="1849"/>
        <v>BD$1441</v>
      </c>
      <c r="BE1449" s="4" t="str">
        <f t="shared" si="1849"/>
        <v>BE$1441</v>
      </c>
      <c r="BF1449" s="4" t="str">
        <f t="shared" si="1849"/>
        <v>BF$1441</v>
      </c>
      <c r="BG1449" s="4" t="str">
        <f t="shared" si="1849"/>
        <v>BG$1441</v>
      </c>
      <c r="BH1449" s="4" t="str">
        <f t="shared" si="1849"/>
        <v>BH$1441</v>
      </c>
      <c r="BI1449" s="4" t="str">
        <f t="shared" si="1849"/>
        <v>BI$1441</v>
      </c>
      <c r="BJ1449" s="4" t="str">
        <f t="shared" si="1849"/>
        <v>BJ$1441</v>
      </c>
      <c r="BK1449" s="4" t="str">
        <f t="shared" si="1849"/>
        <v>BK$1441</v>
      </c>
      <c r="BL1449" s="4" t="str">
        <f t="shared" si="1849"/>
        <v>BL$1441</v>
      </c>
      <c r="BM1449" s="4" t="str">
        <f t="shared" si="1849"/>
        <v>BM$1441</v>
      </c>
      <c r="BN1449" s="4" t="str">
        <f t="shared" si="1849"/>
        <v>BN$1441</v>
      </c>
      <c r="BO1449" s="4" t="str">
        <f t="shared" si="1849"/>
        <v>BO$1441</v>
      </c>
      <c r="BP1449" s="4" t="str">
        <f t="shared" si="1849"/>
        <v>BP$1441</v>
      </c>
      <c r="BQ1449" s="4" t="str">
        <f t="shared" si="1849"/>
        <v>BQ$1441</v>
      </c>
      <c r="BR1449" s="4" t="str">
        <f t="shared" si="1849"/>
        <v>BR$1441</v>
      </c>
      <c r="BS1449" s="4" t="str">
        <f t="shared" si="1849"/>
        <v>BS$1441</v>
      </c>
      <c r="BT1449" s="4" t="str">
        <f t="shared" si="1849"/>
        <v>BT$1441</v>
      </c>
      <c r="BU1449" s="4" t="str">
        <f t="shared" si="1849"/>
        <v>BU$1441</v>
      </c>
      <c r="BV1449" s="4" t="str">
        <f t="shared" si="1849"/>
        <v>BV$1441</v>
      </c>
      <c r="BW1449" s="4" t="str">
        <f t="shared" si="1849"/>
        <v>BW$1441</v>
      </c>
      <c r="BX1449" s="4" t="str">
        <f t="shared" si="1849"/>
        <v>BX$1441</v>
      </c>
      <c r="BY1449" s="4" t="str">
        <f t="shared" si="1849"/>
        <v>BY$1441</v>
      </c>
      <c r="BZ1449" s="4" t="str">
        <f t="shared" si="1849"/>
        <v>BZ$1441</v>
      </c>
      <c r="CA1449" s="4" t="str">
        <f t="shared" si="1849"/>
        <v>CA$1441</v>
      </c>
      <c r="CB1449" s="4" t="str">
        <f t="shared" si="1849"/>
        <v>CB$1441</v>
      </c>
      <c r="CC1449" s="4" t="str">
        <f t="shared" si="1849"/>
        <v>CC$1441</v>
      </c>
      <c r="CD1449" s="4" t="str">
        <f t="shared" si="1849"/>
        <v>CD$1441</v>
      </c>
      <c r="CE1449" s="4" t="str">
        <f t="shared" ref="CE1449:CL1451" si="1850">ADDRESS(ROW(CE1441),COLUMN(CE1441),2)</f>
        <v>CE$1441</v>
      </c>
      <c r="CF1449" s="4" t="str">
        <f t="shared" si="1850"/>
        <v>CF$1441</v>
      </c>
      <c r="CG1449" s="4" t="str">
        <f t="shared" si="1850"/>
        <v>CG$1441</v>
      </c>
      <c r="CH1449" s="4" t="str">
        <f t="shared" si="1850"/>
        <v>CH$1441</v>
      </c>
      <c r="CI1449" s="4" t="str">
        <f t="shared" si="1850"/>
        <v>CI$1441</v>
      </c>
      <c r="CJ1449" s="4" t="str">
        <f t="shared" si="1850"/>
        <v>CJ$1441</v>
      </c>
      <c r="CK1449" s="4" t="str">
        <f t="shared" si="1850"/>
        <v>CK$1441</v>
      </c>
      <c r="CL1449" s="4" t="str">
        <f t="shared" si="1850"/>
        <v>CL$1441</v>
      </c>
      <c r="CN1449" s="213"/>
      <c r="CO1449" s="4" t="str">
        <f t="shared" ref="CO1449:DL1451" si="1851">ADDRESS(ROW(CO1441),COLUMN(CO1441),2)</f>
        <v>CO$1441</v>
      </c>
      <c r="CP1449" s="4" t="str">
        <f t="shared" si="1851"/>
        <v>CP$1441</v>
      </c>
      <c r="CQ1449" s="4" t="str">
        <f t="shared" si="1851"/>
        <v>CQ$1441</v>
      </c>
      <c r="CR1449" s="4" t="str">
        <f t="shared" si="1851"/>
        <v>CR$1441</v>
      </c>
      <c r="CS1449" s="4" t="str">
        <f t="shared" si="1851"/>
        <v>CS$1441</v>
      </c>
      <c r="CT1449" s="4" t="str">
        <f t="shared" si="1851"/>
        <v>CT$1441</v>
      </c>
      <c r="CU1449" s="4" t="str">
        <f t="shared" si="1851"/>
        <v>CU$1441</v>
      </c>
      <c r="CV1449" s="4" t="str">
        <f t="shared" si="1851"/>
        <v>CV$1441</v>
      </c>
      <c r="CW1449" s="4" t="str">
        <f t="shared" si="1851"/>
        <v>CW$1441</v>
      </c>
      <c r="CX1449" s="4" t="str">
        <f t="shared" si="1851"/>
        <v>CX$1441</v>
      </c>
      <c r="CY1449" s="4" t="str">
        <f t="shared" si="1851"/>
        <v>CY$1441</v>
      </c>
      <c r="CZ1449" s="4" t="str">
        <f t="shared" si="1851"/>
        <v>CZ$1441</v>
      </c>
      <c r="DA1449" s="4" t="str">
        <f t="shared" si="1851"/>
        <v>DA$1441</v>
      </c>
      <c r="DB1449" s="4" t="str">
        <f t="shared" si="1851"/>
        <v>DB$1441</v>
      </c>
      <c r="DC1449" s="4" t="str">
        <f t="shared" si="1851"/>
        <v>DC$1441</v>
      </c>
      <c r="DD1449" s="4" t="str">
        <f t="shared" si="1851"/>
        <v>DD$1441</v>
      </c>
      <c r="DE1449" s="4" t="str">
        <f t="shared" si="1851"/>
        <v>DE$1441</v>
      </c>
      <c r="DF1449" s="4" t="str">
        <f t="shared" si="1851"/>
        <v>DF$1441</v>
      </c>
      <c r="DG1449" s="4" t="str">
        <f t="shared" si="1851"/>
        <v>DG$1441</v>
      </c>
      <c r="DH1449" s="4" t="str">
        <f t="shared" si="1851"/>
        <v>DH$1441</v>
      </c>
      <c r="DI1449" s="4" t="str">
        <f t="shared" si="1851"/>
        <v>DI$1441</v>
      </c>
      <c r="DJ1449" s="4" t="str">
        <f t="shared" si="1851"/>
        <v>DJ$1441</v>
      </c>
      <c r="DK1449" s="4" t="str">
        <f t="shared" si="1851"/>
        <v>DK$1441</v>
      </c>
      <c r="DL1449" s="4" t="str">
        <f t="shared" si="1851"/>
        <v>DL$1441</v>
      </c>
    </row>
    <row r="1450" spans="1:116" x14ac:dyDescent="0.4">
      <c r="B1450" t="s">
        <v>332</v>
      </c>
      <c r="D1450" t="s">
        <v>768</v>
      </c>
      <c r="E1450" s="8" t="str">
        <f t="shared" si="1813"/>
        <v>1450 FAINTR-S</v>
      </c>
      <c r="G1450" s="136" t="str">
        <f>G1423</f>
        <v>Secondary volume driver</v>
      </c>
      <c r="H1450" s="12"/>
      <c r="I1450" s="60"/>
      <c r="J1450" s="60"/>
      <c r="K1450" s="15"/>
      <c r="L1450" s="15"/>
      <c r="M1450" s="15"/>
      <c r="N1450" s="15"/>
      <c r="O1450" s="15"/>
      <c r="P1450" s="15"/>
      <c r="R1450" s="15"/>
      <c r="S1450" s="179" t="str">
        <f t="shared" ref="S1450:AX1452" si="1852">S1423</f>
        <v>S$19</v>
      </c>
      <c r="T1450" s="179" t="str">
        <f t="shared" si="1852"/>
        <v>T$19</v>
      </c>
      <c r="U1450" s="179" t="str">
        <f t="shared" si="1852"/>
        <v>U$19</v>
      </c>
      <c r="V1450" s="179" t="str">
        <f t="shared" si="1852"/>
        <v>V$19</v>
      </c>
      <c r="W1450" s="179" t="str">
        <f t="shared" si="1852"/>
        <v>W$19</v>
      </c>
      <c r="X1450" s="179" t="str">
        <f t="shared" si="1852"/>
        <v>X$19</v>
      </c>
      <c r="Y1450" s="179" t="str">
        <f t="shared" si="1852"/>
        <v>Y$19</v>
      </c>
      <c r="Z1450" s="179" t="str">
        <f t="shared" si="1852"/>
        <v>Z$19</v>
      </c>
      <c r="AA1450" s="179" t="str">
        <f t="shared" si="1852"/>
        <v>AA$19</v>
      </c>
      <c r="AB1450" s="179" t="str">
        <f t="shared" si="1852"/>
        <v>AB$19</v>
      </c>
      <c r="AC1450" s="179" t="str">
        <f t="shared" si="1852"/>
        <v>AC$19</v>
      </c>
      <c r="AD1450" s="179" t="str">
        <f t="shared" si="1852"/>
        <v>AD$19</v>
      </c>
      <c r="AE1450" s="179" t="str">
        <f t="shared" si="1852"/>
        <v>AE$19</v>
      </c>
      <c r="AF1450" s="179" t="str">
        <f t="shared" si="1852"/>
        <v>AF$19</v>
      </c>
      <c r="AG1450" s="179" t="str">
        <f t="shared" si="1852"/>
        <v>AG$19</v>
      </c>
      <c r="AH1450" s="179" t="str">
        <f t="shared" si="1852"/>
        <v>AH$19</v>
      </c>
      <c r="AI1450" s="179" t="str">
        <f t="shared" si="1852"/>
        <v>AI$19</v>
      </c>
      <c r="AJ1450" s="179" t="str">
        <f t="shared" si="1852"/>
        <v>AJ$19</v>
      </c>
      <c r="AK1450" s="179" t="str">
        <f t="shared" si="1852"/>
        <v>AK$19</v>
      </c>
      <c r="AL1450" s="179" t="str">
        <f t="shared" si="1852"/>
        <v>AL$19</v>
      </c>
      <c r="AM1450" s="179" t="str">
        <f t="shared" si="1852"/>
        <v>AM$19</v>
      </c>
      <c r="AN1450" s="179" t="str">
        <f t="shared" si="1852"/>
        <v>AN$19</v>
      </c>
      <c r="AO1450" s="179" t="str">
        <f t="shared" si="1852"/>
        <v>AO$19</v>
      </c>
      <c r="AP1450" s="179" t="str">
        <f t="shared" si="1852"/>
        <v>AP$19</v>
      </c>
      <c r="AQ1450" s="179" t="str">
        <f t="shared" si="1852"/>
        <v>AQ$19</v>
      </c>
      <c r="AR1450" s="179" t="str">
        <f t="shared" si="1852"/>
        <v>AR$19</v>
      </c>
      <c r="AS1450" s="179" t="str">
        <f t="shared" si="1852"/>
        <v>AS$19</v>
      </c>
      <c r="AT1450" s="179" t="str">
        <f t="shared" si="1852"/>
        <v>AT$19</v>
      </c>
      <c r="AU1450" s="179" t="str">
        <f t="shared" si="1852"/>
        <v>AU$19</v>
      </c>
      <c r="AV1450" s="179" t="str">
        <f t="shared" si="1852"/>
        <v>AV$19</v>
      </c>
      <c r="AW1450" s="179" t="str">
        <f t="shared" si="1852"/>
        <v>AW$19</v>
      </c>
      <c r="AX1450" s="179" t="str">
        <f t="shared" si="1852"/>
        <v>AX$19</v>
      </c>
      <c r="AY1450" s="179" t="str">
        <f t="shared" ref="AY1450:CD1452" si="1853">AY1423</f>
        <v>AY$19</v>
      </c>
      <c r="AZ1450" s="179" t="str">
        <f t="shared" si="1853"/>
        <v>AZ$19</v>
      </c>
      <c r="BA1450" s="179" t="str">
        <f t="shared" si="1853"/>
        <v>BA$19</v>
      </c>
      <c r="BB1450" s="179" t="str">
        <f t="shared" si="1853"/>
        <v>BB$19</v>
      </c>
      <c r="BC1450" s="179" t="str">
        <f t="shared" si="1853"/>
        <v>BC$19</v>
      </c>
      <c r="BD1450" s="179" t="str">
        <f t="shared" si="1853"/>
        <v>BD$19</v>
      </c>
      <c r="BE1450" s="179" t="str">
        <f t="shared" si="1853"/>
        <v>BE$19</v>
      </c>
      <c r="BF1450" s="179" t="str">
        <f t="shared" si="1853"/>
        <v>BF$19</v>
      </c>
      <c r="BG1450" s="179" t="str">
        <f t="shared" si="1853"/>
        <v>BG$19</v>
      </c>
      <c r="BH1450" s="179" t="str">
        <f t="shared" si="1853"/>
        <v>BH$19</v>
      </c>
      <c r="BI1450" s="179" t="str">
        <f t="shared" si="1853"/>
        <v>BI$19</v>
      </c>
      <c r="BJ1450" s="179" t="str">
        <f t="shared" si="1853"/>
        <v>BJ$19</v>
      </c>
      <c r="BK1450" s="179" t="str">
        <f t="shared" si="1853"/>
        <v>BK$19</v>
      </c>
      <c r="BL1450" s="179" t="str">
        <f t="shared" si="1853"/>
        <v>BL$19</v>
      </c>
      <c r="BM1450" s="179" t="str">
        <f t="shared" si="1853"/>
        <v>BM$19</v>
      </c>
      <c r="BN1450" s="179" t="str">
        <f t="shared" si="1853"/>
        <v>BN$19</v>
      </c>
      <c r="BO1450" s="179" t="str">
        <f t="shared" si="1853"/>
        <v>BO$19</v>
      </c>
      <c r="BP1450" s="179" t="str">
        <f t="shared" si="1853"/>
        <v>BP$19</v>
      </c>
      <c r="BQ1450" s="179" t="str">
        <f t="shared" si="1853"/>
        <v>BQ$19</v>
      </c>
      <c r="BR1450" s="179" t="str">
        <f t="shared" si="1853"/>
        <v>BR$19</v>
      </c>
      <c r="BS1450" s="179" t="str">
        <f t="shared" si="1853"/>
        <v>BS$19</v>
      </c>
      <c r="BT1450" s="179" t="str">
        <f t="shared" si="1853"/>
        <v>BT$19</v>
      </c>
      <c r="BU1450" s="179" t="str">
        <f t="shared" si="1853"/>
        <v>BU$19</v>
      </c>
      <c r="BV1450" s="179" t="str">
        <f t="shared" si="1853"/>
        <v>BV$19</v>
      </c>
      <c r="BW1450" s="179" t="str">
        <f t="shared" si="1853"/>
        <v>BW$19</v>
      </c>
      <c r="BX1450" s="179" t="str">
        <f t="shared" si="1853"/>
        <v>BX$19</v>
      </c>
      <c r="BY1450" s="179" t="str">
        <f t="shared" si="1853"/>
        <v>BY$19</v>
      </c>
      <c r="BZ1450" s="179" t="str">
        <f t="shared" si="1853"/>
        <v>BZ$19</v>
      </c>
      <c r="CA1450" s="179" t="str">
        <f t="shared" si="1853"/>
        <v>CA$19</v>
      </c>
      <c r="CB1450" s="179" t="str">
        <f t="shared" si="1853"/>
        <v>CB$19</v>
      </c>
      <c r="CC1450" s="179" t="str">
        <f t="shared" si="1853"/>
        <v>CC$19</v>
      </c>
      <c r="CD1450" s="179" t="str">
        <f t="shared" si="1853"/>
        <v>CD$19</v>
      </c>
      <c r="CE1450" s="179" t="str">
        <f t="shared" ref="CE1450:CL1452" si="1854">CE1423</f>
        <v>CE$19</v>
      </c>
      <c r="CF1450" s="179" t="str">
        <f t="shared" si="1854"/>
        <v>CF$19</v>
      </c>
      <c r="CG1450" s="179" t="str">
        <f t="shared" si="1854"/>
        <v>CG$19</v>
      </c>
      <c r="CH1450" s="179" t="str">
        <f t="shared" si="1854"/>
        <v>CH$19</v>
      </c>
      <c r="CI1450" s="179" t="str">
        <f t="shared" si="1854"/>
        <v>CI$19</v>
      </c>
      <c r="CJ1450" s="179" t="str">
        <f t="shared" si="1854"/>
        <v>CJ$19</v>
      </c>
      <c r="CK1450" s="179" t="str">
        <f t="shared" si="1854"/>
        <v>CK$19</v>
      </c>
      <c r="CL1450" s="179" t="str">
        <f t="shared" si="1854"/>
        <v>CL$19</v>
      </c>
      <c r="CN1450" s="60"/>
      <c r="CO1450" s="179" t="str">
        <f t="shared" ref="CO1450:DL1452" si="1855">CO1423</f>
        <v>CO$19</v>
      </c>
      <c r="CP1450" s="179" t="str">
        <f t="shared" si="1855"/>
        <v>CP$19</v>
      </c>
      <c r="CQ1450" s="179" t="str">
        <f t="shared" si="1855"/>
        <v>CQ$19</v>
      </c>
      <c r="CR1450" s="179" t="str">
        <f t="shared" si="1855"/>
        <v>CR$19</v>
      </c>
      <c r="CS1450" s="179" t="str">
        <f t="shared" si="1855"/>
        <v>CS$19</v>
      </c>
      <c r="CT1450" s="179" t="str">
        <f t="shared" si="1855"/>
        <v>CT$19</v>
      </c>
      <c r="CU1450" s="179" t="str">
        <f t="shared" si="1855"/>
        <v>CU$19</v>
      </c>
      <c r="CV1450" s="179" t="str">
        <f t="shared" si="1855"/>
        <v>CV$19</v>
      </c>
      <c r="CW1450" s="179" t="str">
        <f t="shared" si="1855"/>
        <v>CW$19</v>
      </c>
      <c r="CX1450" s="179" t="str">
        <f t="shared" si="1855"/>
        <v>CX$19</v>
      </c>
      <c r="CY1450" s="179" t="str">
        <f t="shared" si="1855"/>
        <v>CY$19</v>
      </c>
      <c r="CZ1450" s="179" t="str">
        <f t="shared" si="1855"/>
        <v>CZ$19</v>
      </c>
      <c r="DA1450" s="179" t="str">
        <f t="shared" si="1855"/>
        <v>DA$19</v>
      </c>
      <c r="DB1450" s="179" t="str">
        <f t="shared" si="1855"/>
        <v>DB$19</v>
      </c>
      <c r="DC1450" s="179" t="str">
        <f t="shared" si="1855"/>
        <v>DC$19</v>
      </c>
      <c r="DD1450" s="179" t="str">
        <f t="shared" si="1855"/>
        <v>DD$19</v>
      </c>
      <c r="DE1450" s="179" t="str">
        <f t="shared" si="1855"/>
        <v>DE$19</v>
      </c>
      <c r="DF1450" s="179" t="str">
        <f t="shared" si="1855"/>
        <v>DF$19</v>
      </c>
      <c r="DG1450" s="179" t="str">
        <f t="shared" si="1855"/>
        <v>DG$19</v>
      </c>
      <c r="DH1450" s="179" t="str">
        <f t="shared" si="1855"/>
        <v>DH$19</v>
      </c>
      <c r="DI1450" s="179" t="str">
        <f t="shared" si="1855"/>
        <v>DI$19</v>
      </c>
      <c r="DJ1450" s="179" t="str">
        <f t="shared" si="1855"/>
        <v>DJ$19</v>
      </c>
      <c r="DK1450" s="179" t="str">
        <f t="shared" si="1855"/>
        <v>DK$19</v>
      </c>
      <c r="DL1450" s="179" t="str">
        <f t="shared" si="1855"/>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1856">S$20</f>
        <v>S$16</v>
      </c>
      <c r="T1454" s="199" t="str">
        <f t="shared" si="1856"/>
        <v>T$16</v>
      </c>
      <c r="U1454" s="199" t="str">
        <f t="shared" si="1856"/>
        <v>U$16</v>
      </c>
      <c r="V1454" s="199" t="str">
        <f t="shared" si="1856"/>
        <v>V$16</v>
      </c>
      <c r="W1454" s="199" t="str">
        <f t="shared" si="1856"/>
        <v>W$16</v>
      </c>
      <c r="X1454" s="199" t="str">
        <f t="shared" si="1856"/>
        <v>X$16</v>
      </c>
      <c r="Y1454" s="199" t="str">
        <f t="shared" si="1856"/>
        <v>Y$16</v>
      </c>
      <c r="Z1454" s="199" t="str">
        <f t="shared" si="1856"/>
        <v>Z$16</v>
      </c>
      <c r="AA1454" s="199" t="str">
        <f t="shared" si="1856"/>
        <v>AA$16</v>
      </c>
      <c r="AB1454" s="199" t="str">
        <f t="shared" si="1856"/>
        <v>AB$16</v>
      </c>
      <c r="AC1454" s="199" t="str">
        <f t="shared" si="1856"/>
        <v>AC$16</v>
      </c>
      <c r="AD1454" s="199" t="str">
        <f t="shared" si="1856"/>
        <v>AD$16</v>
      </c>
      <c r="AE1454" s="199" t="str">
        <f t="shared" si="1856"/>
        <v>AE$16</v>
      </c>
      <c r="AF1454" s="199" t="str">
        <f t="shared" si="1856"/>
        <v>AF$16</v>
      </c>
      <c r="AG1454" s="199" t="str">
        <f t="shared" si="1856"/>
        <v>AG$16</v>
      </c>
      <c r="AH1454" s="199" t="str">
        <f t="shared" si="1856"/>
        <v>AH$16</v>
      </c>
      <c r="AI1454" s="199" t="str">
        <f t="shared" si="1856"/>
        <v>AI$16</v>
      </c>
      <c r="AJ1454" s="199" t="str">
        <f t="shared" si="1856"/>
        <v>AJ$16</v>
      </c>
      <c r="AK1454" s="199" t="str">
        <f t="shared" si="1856"/>
        <v>AK$16</v>
      </c>
      <c r="AL1454" s="199" t="str">
        <f t="shared" si="1856"/>
        <v>AL$16</v>
      </c>
      <c r="AM1454" s="199" t="str">
        <f t="shared" si="1856"/>
        <v>AM$16</v>
      </c>
      <c r="AN1454" s="199" t="str">
        <f t="shared" si="1856"/>
        <v>AN$16</v>
      </c>
      <c r="AO1454" s="199" t="str">
        <f t="shared" si="1856"/>
        <v>AO$16</v>
      </c>
      <c r="AP1454" s="199" t="str">
        <f t="shared" si="1856"/>
        <v>AP$16</v>
      </c>
      <c r="AQ1454" s="199" t="str">
        <f t="shared" si="1856"/>
        <v>AQ$16</v>
      </c>
      <c r="AR1454" s="199" t="str">
        <f t="shared" si="1856"/>
        <v>AR$16</v>
      </c>
      <c r="AS1454" s="199" t="str">
        <f t="shared" si="1856"/>
        <v>AS$16</v>
      </c>
      <c r="AT1454" s="199" t="str">
        <f t="shared" si="1856"/>
        <v>AT$16</v>
      </c>
      <c r="AU1454" s="199" t="str">
        <f t="shared" si="1856"/>
        <v>AU$16</v>
      </c>
      <c r="AV1454" s="199" t="str">
        <f t="shared" si="1856"/>
        <v>AV$16</v>
      </c>
      <c r="AW1454" s="199" t="str">
        <f t="shared" si="1856"/>
        <v>AW$16</v>
      </c>
      <c r="AX1454" s="199" t="str">
        <f t="shared" si="1856"/>
        <v>AX$16</v>
      </c>
      <c r="AY1454" s="199" t="str">
        <f t="shared" ref="AY1454:CD1454" si="1857">AY$20</f>
        <v>AY$16</v>
      </c>
      <c r="AZ1454" s="199" t="str">
        <f t="shared" si="1857"/>
        <v>AZ$16</v>
      </c>
      <c r="BA1454" s="199" t="str">
        <f t="shared" si="1857"/>
        <v>BA$16</v>
      </c>
      <c r="BB1454" s="199" t="str">
        <f t="shared" si="1857"/>
        <v>BB$16</v>
      </c>
      <c r="BC1454" s="199" t="str">
        <f t="shared" si="1857"/>
        <v>BC$16</v>
      </c>
      <c r="BD1454" s="199" t="str">
        <f t="shared" si="1857"/>
        <v>BD$16</v>
      </c>
      <c r="BE1454" s="199" t="str">
        <f t="shared" si="1857"/>
        <v>BE$16</v>
      </c>
      <c r="BF1454" s="199" t="str">
        <f t="shared" si="1857"/>
        <v>BF$16</v>
      </c>
      <c r="BG1454" s="199" t="str">
        <f t="shared" si="1857"/>
        <v>BG$16</v>
      </c>
      <c r="BH1454" s="199" t="str">
        <f t="shared" si="1857"/>
        <v>BH$16</v>
      </c>
      <c r="BI1454" s="199" t="str">
        <f t="shared" si="1857"/>
        <v>BI$16</v>
      </c>
      <c r="BJ1454" s="199" t="str">
        <f t="shared" si="1857"/>
        <v>BJ$16</v>
      </c>
      <c r="BK1454" s="199" t="str">
        <f t="shared" si="1857"/>
        <v>BK$16</v>
      </c>
      <c r="BL1454" s="199" t="str">
        <f t="shared" si="1857"/>
        <v>BL$16</v>
      </c>
      <c r="BM1454" s="199" t="str">
        <f t="shared" si="1857"/>
        <v>BM$16</v>
      </c>
      <c r="BN1454" s="199" t="str">
        <f t="shared" si="1857"/>
        <v>BN$16</v>
      </c>
      <c r="BO1454" s="199" t="str">
        <f t="shared" si="1857"/>
        <v>BO$16</v>
      </c>
      <c r="BP1454" s="199" t="str">
        <f t="shared" si="1857"/>
        <v>BP$16</v>
      </c>
      <c r="BQ1454" s="199" t="str">
        <f t="shared" si="1857"/>
        <v>BQ$16</v>
      </c>
      <c r="BR1454" s="199" t="str">
        <f t="shared" si="1857"/>
        <v>BR$16</v>
      </c>
      <c r="BS1454" s="199" t="str">
        <f t="shared" si="1857"/>
        <v>BS$16</v>
      </c>
      <c r="BT1454" s="199" t="str">
        <f t="shared" si="1857"/>
        <v>BT$16</v>
      </c>
      <c r="BU1454" s="199" t="str">
        <f t="shared" si="1857"/>
        <v>BU$16</v>
      </c>
      <c r="BV1454" s="199" t="str">
        <f t="shared" si="1857"/>
        <v>BV$16</v>
      </c>
      <c r="BW1454" s="199" t="str">
        <f t="shared" si="1857"/>
        <v>BW$16</v>
      </c>
      <c r="BX1454" s="199" t="str">
        <f t="shared" si="1857"/>
        <v>BX$16</v>
      </c>
      <c r="BY1454" s="199" t="str">
        <f t="shared" si="1857"/>
        <v>BY$16</v>
      </c>
      <c r="BZ1454" s="199" t="str">
        <f t="shared" si="1857"/>
        <v>BZ$16</v>
      </c>
      <c r="CA1454" s="199" t="str">
        <f t="shared" si="1857"/>
        <v>CA$16</v>
      </c>
      <c r="CB1454" s="199" t="str">
        <f t="shared" si="1857"/>
        <v>CB$16</v>
      </c>
      <c r="CC1454" s="199" t="str">
        <f t="shared" si="1857"/>
        <v>CC$16</v>
      </c>
      <c r="CD1454" s="199" t="str">
        <f t="shared" si="1857"/>
        <v>CD$16</v>
      </c>
      <c r="CE1454" s="199" t="str">
        <f t="shared" ref="CE1454:CL1454" si="1858">CE$20</f>
        <v>CE$16</v>
      </c>
      <c r="CF1454" s="199" t="str">
        <f t="shared" si="1858"/>
        <v>CF$16</v>
      </c>
      <c r="CG1454" s="199" t="str">
        <f t="shared" si="1858"/>
        <v>CG$16</v>
      </c>
      <c r="CH1454" s="199" t="str">
        <f t="shared" si="1858"/>
        <v>CH$16</v>
      </c>
      <c r="CI1454" s="199" t="str">
        <f t="shared" si="1858"/>
        <v>CI$16</v>
      </c>
      <c r="CJ1454" s="199" t="str">
        <f t="shared" si="1858"/>
        <v>CJ$16</v>
      </c>
      <c r="CK1454" s="199" t="str">
        <f t="shared" si="1858"/>
        <v>CK$16</v>
      </c>
      <c r="CL1454" s="199" t="str">
        <f t="shared" si="1858"/>
        <v>CL$16</v>
      </c>
      <c r="CN1454" s="176"/>
      <c r="CO1454" s="199" t="str">
        <f t="shared" ref="CO1454:DL1454" si="1859">CO$20</f>
        <v>CO$16</v>
      </c>
      <c r="CP1454" s="199" t="str">
        <f t="shared" si="1859"/>
        <v>CP$16</v>
      </c>
      <c r="CQ1454" s="199" t="str">
        <f t="shared" si="1859"/>
        <v>CQ$16</v>
      </c>
      <c r="CR1454" s="199" t="str">
        <f t="shared" si="1859"/>
        <v>CR$16</v>
      </c>
      <c r="CS1454" s="199" t="str">
        <f t="shared" si="1859"/>
        <v>CS$16</v>
      </c>
      <c r="CT1454" s="199" t="str">
        <f t="shared" si="1859"/>
        <v>CT$16</v>
      </c>
      <c r="CU1454" s="199" t="str">
        <f t="shared" si="1859"/>
        <v>CU$16</v>
      </c>
      <c r="CV1454" s="199" t="str">
        <f t="shared" si="1859"/>
        <v>CV$16</v>
      </c>
      <c r="CW1454" s="199" t="str">
        <f t="shared" si="1859"/>
        <v>CW$16</v>
      </c>
      <c r="CX1454" s="199" t="str">
        <f t="shared" si="1859"/>
        <v>CX$16</v>
      </c>
      <c r="CY1454" s="199" t="str">
        <f t="shared" si="1859"/>
        <v>CY$16</v>
      </c>
      <c r="CZ1454" s="199" t="str">
        <f t="shared" si="1859"/>
        <v>CZ$16</v>
      </c>
      <c r="DA1454" s="199" t="str">
        <f t="shared" si="1859"/>
        <v>DA$16</v>
      </c>
      <c r="DB1454" s="199" t="str">
        <f t="shared" si="1859"/>
        <v>DB$16</v>
      </c>
      <c r="DC1454" s="199" t="str">
        <f t="shared" si="1859"/>
        <v>DC$16</v>
      </c>
      <c r="DD1454" s="199" t="str">
        <f t="shared" si="1859"/>
        <v>DD$16</v>
      </c>
      <c r="DE1454" s="199" t="str">
        <f t="shared" si="1859"/>
        <v>DE$16</v>
      </c>
      <c r="DF1454" s="199" t="str">
        <f t="shared" si="1859"/>
        <v>DF$16</v>
      </c>
      <c r="DG1454" s="199" t="str">
        <f t="shared" si="1859"/>
        <v>DG$16</v>
      </c>
      <c r="DH1454" s="199" t="str">
        <f t="shared" si="1859"/>
        <v>DH$16</v>
      </c>
      <c r="DI1454" s="199" t="str">
        <f t="shared" si="1859"/>
        <v>DI$16</v>
      </c>
      <c r="DJ1454" s="199" t="str">
        <f t="shared" si="1859"/>
        <v>DJ$16</v>
      </c>
      <c r="DK1454" s="199" t="str">
        <f t="shared" si="1859"/>
        <v>DK$16</v>
      </c>
      <c r="DL1454" s="199" t="str">
        <f t="shared" si="1859"/>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1860">S$21</f>
        <v>S$17</v>
      </c>
      <c r="T1455" s="199" t="str">
        <f t="shared" si="1860"/>
        <v>T$17</v>
      </c>
      <c r="U1455" s="199" t="str">
        <f t="shared" si="1860"/>
        <v>U$17</v>
      </c>
      <c r="V1455" s="199" t="str">
        <f t="shared" si="1860"/>
        <v>V$17</v>
      </c>
      <c r="W1455" s="199" t="str">
        <f t="shared" si="1860"/>
        <v>W$17</v>
      </c>
      <c r="X1455" s="199" t="str">
        <f t="shared" si="1860"/>
        <v>X$17</v>
      </c>
      <c r="Y1455" s="199" t="str">
        <f t="shared" si="1860"/>
        <v>Y$17</v>
      </c>
      <c r="Z1455" s="199" t="str">
        <f t="shared" si="1860"/>
        <v>Z$17</v>
      </c>
      <c r="AA1455" s="199" t="str">
        <f t="shared" si="1860"/>
        <v>AA$17</v>
      </c>
      <c r="AB1455" s="199" t="str">
        <f t="shared" si="1860"/>
        <v>AB$17</v>
      </c>
      <c r="AC1455" s="199" t="str">
        <f t="shared" si="1860"/>
        <v>AC$17</v>
      </c>
      <c r="AD1455" s="199" t="str">
        <f t="shared" si="1860"/>
        <v>AD$17</v>
      </c>
      <c r="AE1455" s="199" t="str">
        <f t="shared" si="1860"/>
        <v>AE$17</v>
      </c>
      <c r="AF1455" s="199" t="str">
        <f t="shared" si="1860"/>
        <v>AF$17</v>
      </c>
      <c r="AG1455" s="199" t="str">
        <f t="shared" si="1860"/>
        <v>AG$17</v>
      </c>
      <c r="AH1455" s="199" t="str">
        <f t="shared" si="1860"/>
        <v>AH$17</v>
      </c>
      <c r="AI1455" s="199" t="str">
        <f t="shared" si="1860"/>
        <v>AI$17</v>
      </c>
      <c r="AJ1455" s="199" t="str">
        <f t="shared" si="1860"/>
        <v>AJ$17</v>
      </c>
      <c r="AK1455" s="199" t="str">
        <f t="shared" si="1860"/>
        <v>AK$17</v>
      </c>
      <c r="AL1455" s="199" t="str">
        <f t="shared" si="1860"/>
        <v>AL$17</v>
      </c>
      <c r="AM1455" s="199" t="str">
        <f t="shared" si="1860"/>
        <v>AM$17</v>
      </c>
      <c r="AN1455" s="199" t="str">
        <f t="shared" si="1860"/>
        <v>AN$17</v>
      </c>
      <c r="AO1455" s="199" t="str">
        <f t="shared" si="1860"/>
        <v>AO$17</v>
      </c>
      <c r="AP1455" s="199" t="str">
        <f t="shared" si="1860"/>
        <v>AP$17</v>
      </c>
      <c r="AQ1455" s="199" t="str">
        <f t="shared" si="1860"/>
        <v>AQ$17</v>
      </c>
      <c r="AR1455" s="199" t="str">
        <f t="shared" si="1860"/>
        <v>AR$17</v>
      </c>
      <c r="AS1455" s="199" t="str">
        <f t="shared" si="1860"/>
        <v>AS$17</v>
      </c>
      <c r="AT1455" s="199" t="str">
        <f t="shared" si="1860"/>
        <v>AT$17</v>
      </c>
      <c r="AU1455" s="199" t="str">
        <f t="shared" si="1860"/>
        <v>AU$17</v>
      </c>
      <c r="AV1455" s="199" t="str">
        <f t="shared" si="1860"/>
        <v>AV$17</v>
      </c>
      <c r="AW1455" s="199" t="str">
        <f t="shared" si="1860"/>
        <v>AW$17</v>
      </c>
      <c r="AX1455" s="199" t="str">
        <f t="shared" si="1860"/>
        <v>AX$17</v>
      </c>
      <c r="AY1455" s="199" t="str">
        <f t="shared" ref="AY1455:CD1455" si="1861">AY$21</f>
        <v>AY$17</v>
      </c>
      <c r="AZ1455" s="199" t="str">
        <f t="shared" si="1861"/>
        <v>AZ$17</v>
      </c>
      <c r="BA1455" s="199" t="str">
        <f t="shared" si="1861"/>
        <v>BA$17</v>
      </c>
      <c r="BB1455" s="199" t="str">
        <f t="shared" si="1861"/>
        <v>BB$17</v>
      </c>
      <c r="BC1455" s="199" t="str">
        <f t="shared" si="1861"/>
        <v>BC$17</v>
      </c>
      <c r="BD1455" s="199" t="str">
        <f t="shared" si="1861"/>
        <v>BD$17</v>
      </c>
      <c r="BE1455" s="199" t="str">
        <f t="shared" si="1861"/>
        <v>BE$17</v>
      </c>
      <c r="BF1455" s="199" t="str">
        <f t="shared" si="1861"/>
        <v>BF$17</v>
      </c>
      <c r="BG1455" s="199" t="str">
        <f t="shared" si="1861"/>
        <v>BG$17</v>
      </c>
      <c r="BH1455" s="199" t="str">
        <f t="shared" si="1861"/>
        <v>BH$17</v>
      </c>
      <c r="BI1455" s="199" t="str">
        <f t="shared" si="1861"/>
        <v>BI$17</v>
      </c>
      <c r="BJ1455" s="199" t="str">
        <f t="shared" si="1861"/>
        <v>BJ$17</v>
      </c>
      <c r="BK1455" s="199" t="str">
        <f t="shared" si="1861"/>
        <v>BK$17</v>
      </c>
      <c r="BL1455" s="199" t="str">
        <f t="shared" si="1861"/>
        <v>BL$17</v>
      </c>
      <c r="BM1455" s="199" t="str">
        <f t="shared" si="1861"/>
        <v>BM$17</v>
      </c>
      <c r="BN1455" s="199" t="str">
        <f t="shared" si="1861"/>
        <v>BN$17</v>
      </c>
      <c r="BO1455" s="199" t="str">
        <f t="shared" si="1861"/>
        <v>BO$17</v>
      </c>
      <c r="BP1455" s="199" t="str">
        <f t="shared" si="1861"/>
        <v>BP$17</v>
      </c>
      <c r="BQ1455" s="199" t="str">
        <f t="shared" si="1861"/>
        <v>BQ$17</v>
      </c>
      <c r="BR1455" s="199" t="str">
        <f t="shared" si="1861"/>
        <v>BR$17</v>
      </c>
      <c r="BS1455" s="199" t="str">
        <f t="shared" si="1861"/>
        <v>BS$17</v>
      </c>
      <c r="BT1455" s="199" t="str">
        <f t="shared" si="1861"/>
        <v>BT$17</v>
      </c>
      <c r="BU1455" s="199" t="str">
        <f t="shared" si="1861"/>
        <v>BU$17</v>
      </c>
      <c r="BV1455" s="199" t="str">
        <f t="shared" si="1861"/>
        <v>BV$17</v>
      </c>
      <c r="BW1455" s="199" t="str">
        <f t="shared" si="1861"/>
        <v>BW$17</v>
      </c>
      <c r="BX1455" s="199" t="str">
        <f t="shared" si="1861"/>
        <v>BX$17</v>
      </c>
      <c r="BY1455" s="199" t="str">
        <f t="shared" si="1861"/>
        <v>BY$17</v>
      </c>
      <c r="BZ1455" s="199" t="str">
        <f t="shared" si="1861"/>
        <v>BZ$17</v>
      </c>
      <c r="CA1455" s="199" t="str">
        <f t="shared" si="1861"/>
        <v>CA$17</v>
      </c>
      <c r="CB1455" s="199" t="str">
        <f t="shared" si="1861"/>
        <v>CB$17</v>
      </c>
      <c r="CC1455" s="199" t="str">
        <f t="shared" si="1861"/>
        <v>CC$17</v>
      </c>
      <c r="CD1455" s="199" t="str">
        <f t="shared" si="1861"/>
        <v>CD$17</v>
      </c>
      <c r="CE1455" s="199" t="str">
        <f t="shared" ref="CE1455:CL1455" si="1862">CE$21</f>
        <v>CE$17</v>
      </c>
      <c r="CF1455" s="199" t="str">
        <f t="shared" si="1862"/>
        <v>CF$17</v>
      </c>
      <c r="CG1455" s="199" t="str">
        <f t="shared" si="1862"/>
        <v>CG$17</v>
      </c>
      <c r="CH1455" s="199" t="str">
        <f t="shared" si="1862"/>
        <v>CH$17</v>
      </c>
      <c r="CI1455" s="199" t="str">
        <f t="shared" si="1862"/>
        <v>CI$17</v>
      </c>
      <c r="CJ1455" s="199" t="str">
        <f t="shared" si="1862"/>
        <v>CJ$17</v>
      </c>
      <c r="CK1455" s="199" t="str">
        <f t="shared" si="1862"/>
        <v>CK$17</v>
      </c>
      <c r="CL1455" s="199" t="str">
        <f t="shared" si="1862"/>
        <v>CL$17</v>
      </c>
      <c r="CN1455" s="201"/>
      <c r="CO1455" s="199" t="str">
        <f t="shared" ref="CO1455:DL1455" si="1863">CO$21</f>
        <v>CO$17</v>
      </c>
      <c r="CP1455" s="199" t="str">
        <f t="shared" si="1863"/>
        <v>CP$17</v>
      </c>
      <c r="CQ1455" s="199" t="str">
        <f t="shared" si="1863"/>
        <v>CQ$17</v>
      </c>
      <c r="CR1455" s="199" t="str">
        <f t="shared" si="1863"/>
        <v>CR$17</v>
      </c>
      <c r="CS1455" s="199" t="str">
        <f t="shared" si="1863"/>
        <v>CS$17</v>
      </c>
      <c r="CT1455" s="199" t="str">
        <f t="shared" si="1863"/>
        <v>CT$17</v>
      </c>
      <c r="CU1455" s="199" t="str">
        <f t="shared" si="1863"/>
        <v>CU$17</v>
      </c>
      <c r="CV1455" s="199" t="str">
        <f t="shared" si="1863"/>
        <v>CV$17</v>
      </c>
      <c r="CW1455" s="199" t="str">
        <f t="shared" si="1863"/>
        <v>CW$17</v>
      </c>
      <c r="CX1455" s="199" t="str">
        <f t="shared" si="1863"/>
        <v>CX$17</v>
      </c>
      <c r="CY1455" s="199" t="str">
        <f t="shared" si="1863"/>
        <v>CY$17</v>
      </c>
      <c r="CZ1455" s="199" t="str">
        <f t="shared" si="1863"/>
        <v>CZ$17</v>
      </c>
      <c r="DA1455" s="199" t="str">
        <f t="shared" si="1863"/>
        <v>DA$17</v>
      </c>
      <c r="DB1455" s="199" t="str">
        <f t="shared" si="1863"/>
        <v>DB$17</v>
      </c>
      <c r="DC1455" s="199" t="str">
        <f t="shared" si="1863"/>
        <v>DC$17</v>
      </c>
      <c r="DD1455" s="199" t="str">
        <f t="shared" si="1863"/>
        <v>DD$17</v>
      </c>
      <c r="DE1455" s="199" t="str">
        <f t="shared" si="1863"/>
        <v>DE$17</v>
      </c>
      <c r="DF1455" s="199" t="str">
        <f t="shared" si="1863"/>
        <v>DF$17</v>
      </c>
      <c r="DG1455" s="199" t="str">
        <f t="shared" si="1863"/>
        <v>DG$17</v>
      </c>
      <c r="DH1455" s="199" t="str">
        <f t="shared" si="1863"/>
        <v>DH$17</v>
      </c>
      <c r="DI1455" s="199" t="str">
        <f t="shared" si="1863"/>
        <v>DI$17</v>
      </c>
      <c r="DJ1455" s="199" t="str">
        <f t="shared" si="1863"/>
        <v>DJ$17</v>
      </c>
      <c r="DK1455" s="199" t="str">
        <f t="shared" si="1863"/>
        <v>DK$17</v>
      </c>
      <c r="DL1455" s="199" t="str">
        <f t="shared" si="1863"/>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1864">S$22</f>
        <v>S$18</v>
      </c>
      <c r="T1458" s="190" t="str">
        <f t="shared" si="1864"/>
        <v>T$18</v>
      </c>
      <c r="U1458" s="190" t="str">
        <f t="shared" si="1864"/>
        <v>U$18</v>
      </c>
      <c r="V1458" s="190" t="str">
        <f t="shared" si="1864"/>
        <v>V$18</v>
      </c>
      <c r="W1458" s="190" t="str">
        <f t="shared" si="1864"/>
        <v>W$18</v>
      </c>
      <c r="X1458" s="190" t="str">
        <f t="shared" si="1864"/>
        <v>X$18</v>
      </c>
      <c r="Y1458" s="190" t="str">
        <f t="shared" si="1864"/>
        <v>Y$18</v>
      </c>
      <c r="Z1458" s="190" t="str">
        <f t="shared" si="1864"/>
        <v>Z$18</v>
      </c>
      <c r="AA1458" s="190" t="str">
        <f t="shared" si="1864"/>
        <v>AA$18</v>
      </c>
      <c r="AB1458" s="190" t="str">
        <f t="shared" si="1864"/>
        <v>AB$18</v>
      </c>
      <c r="AC1458" s="190" t="str">
        <f t="shared" si="1864"/>
        <v>AC$18</v>
      </c>
      <c r="AD1458" s="190" t="str">
        <f t="shared" si="1864"/>
        <v>AD$18</v>
      </c>
      <c r="AE1458" s="190" t="str">
        <f t="shared" si="1864"/>
        <v>AE$18</v>
      </c>
      <c r="AF1458" s="190" t="str">
        <f t="shared" si="1864"/>
        <v>AF$18</v>
      </c>
      <c r="AG1458" s="190" t="str">
        <f t="shared" si="1864"/>
        <v>AG$18</v>
      </c>
      <c r="AH1458" s="190" t="str">
        <f t="shared" si="1864"/>
        <v>AH$18</v>
      </c>
      <c r="AI1458" s="190" t="str">
        <f t="shared" si="1864"/>
        <v>AI$18</v>
      </c>
      <c r="AJ1458" s="190" t="str">
        <f t="shared" si="1864"/>
        <v>AJ$18</v>
      </c>
      <c r="AK1458" s="190" t="str">
        <f t="shared" si="1864"/>
        <v>AK$18</v>
      </c>
      <c r="AL1458" s="190" t="str">
        <f t="shared" si="1864"/>
        <v>AL$18</v>
      </c>
      <c r="AM1458" s="190" t="str">
        <f t="shared" si="1864"/>
        <v>AM$18</v>
      </c>
      <c r="AN1458" s="190" t="str">
        <f t="shared" si="1864"/>
        <v>AN$18</v>
      </c>
      <c r="AO1458" s="190" t="str">
        <f t="shared" si="1864"/>
        <v>AO$18</v>
      </c>
      <c r="AP1458" s="190" t="str">
        <f t="shared" si="1864"/>
        <v>AP$18</v>
      </c>
      <c r="AQ1458" s="190" t="str">
        <f t="shared" si="1864"/>
        <v>AQ$18</v>
      </c>
      <c r="AR1458" s="190" t="str">
        <f t="shared" si="1864"/>
        <v>AR$18</v>
      </c>
      <c r="AS1458" s="190" t="str">
        <f t="shared" si="1864"/>
        <v>AS$18</v>
      </c>
      <c r="AT1458" s="190" t="str">
        <f t="shared" si="1864"/>
        <v>AT$18</v>
      </c>
      <c r="AU1458" s="190" t="str">
        <f t="shared" si="1864"/>
        <v>AU$18</v>
      </c>
      <c r="AV1458" s="190" t="str">
        <f t="shared" si="1864"/>
        <v>AV$18</v>
      </c>
      <c r="AW1458" s="190" t="str">
        <f t="shared" si="1864"/>
        <v>AW$18</v>
      </c>
      <c r="AX1458" s="190" t="str">
        <f t="shared" si="1864"/>
        <v>AX$18</v>
      </c>
      <c r="AY1458" s="190" t="str">
        <f t="shared" ref="AY1458:CD1458" si="1865">AY$22</f>
        <v>AY$18</v>
      </c>
      <c r="AZ1458" s="190" t="str">
        <f t="shared" si="1865"/>
        <v>AZ$18</v>
      </c>
      <c r="BA1458" s="190" t="str">
        <f t="shared" si="1865"/>
        <v>BA$18</v>
      </c>
      <c r="BB1458" s="190" t="str">
        <f t="shared" si="1865"/>
        <v>BB$18</v>
      </c>
      <c r="BC1458" s="190" t="str">
        <f t="shared" si="1865"/>
        <v>BC$18</v>
      </c>
      <c r="BD1458" s="190" t="str">
        <f t="shared" si="1865"/>
        <v>BD$18</v>
      </c>
      <c r="BE1458" s="190" t="str">
        <f t="shared" si="1865"/>
        <v>BE$18</v>
      </c>
      <c r="BF1458" s="190" t="str">
        <f t="shared" si="1865"/>
        <v>BF$18</v>
      </c>
      <c r="BG1458" s="190" t="str">
        <f t="shared" si="1865"/>
        <v>BG$18</v>
      </c>
      <c r="BH1458" s="190" t="str">
        <f t="shared" si="1865"/>
        <v>BH$18</v>
      </c>
      <c r="BI1458" s="190" t="str">
        <f t="shared" si="1865"/>
        <v>BI$18</v>
      </c>
      <c r="BJ1458" s="190" t="str">
        <f t="shared" si="1865"/>
        <v>BJ$18</v>
      </c>
      <c r="BK1458" s="190" t="str">
        <f t="shared" si="1865"/>
        <v>BK$18</v>
      </c>
      <c r="BL1458" s="190" t="str">
        <f t="shared" si="1865"/>
        <v>BL$18</v>
      </c>
      <c r="BM1458" s="190" t="str">
        <f t="shared" si="1865"/>
        <v>BM$18</v>
      </c>
      <c r="BN1458" s="190" t="str">
        <f t="shared" si="1865"/>
        <v>BN$18</v>
      </c>
      <c r="BO1458" s="190" t="str">
        <f t="shared" si="1865"/>
        <v>BO$18</v>
      </c>
      <c r="BP1458" s="190" t="str">
        <f t="shared" si="1865"/>
        <v>BP$18</v>
      </c>
      <c r="BQ1458" s="190" t="str">
        <f t="shared" si="1865"/>
        <v>BQ$18</v>
      </c>
      <c r="BR1458" s="190" t="str">
        <f t="shared" si="1865"/>
        <v>BR$18</v>
      </c>
      <c r="BS1458" s="190" t="str">
        <f t="shared" si="1865"/>
        <v>BS$18</v>
      </c>
      <c r="BT1458" s="190" t="str">
        <f t="shared" si="1865"/>
        <v>BT$18</v>
      </c>
      <c r="BU1458" s="190" t="str">
        <f t="shared" si="1865"/>
        <v>BU$18</v>
      </c>
      <c r="BV1458" s="190" t="str">
        <f t="shared" si="1865"/>
        <v>BV$18</v>
      </c>
      <c r="BW1458" s="190" t="str">
        <f t="shared" si="1865"/>
        <v>BW$18</v>
      </c>
      <c r="BX1458" s="190" t="str">
        <f t="shared" si="1865"/>
        <v>BX$18</v>
      </c>
      <c r="BY1458" s="190" t="str">
        <f t="shared" si="1865"/>
        <v>BY$18</v>
      </c>
      <c r="BZ1458" s="190" t="str">
        <f t="shared" si="1865"/>
        <v>BZ$18</v>
      </c>
      <c r="CA1458" s="190" t="str">
        <f t="shared" si="1865"/>
        <v>CA$18</v>
      </c>
      <c r="CB1458" s="190" t="str">
        <f t="shared" si="1865"/>
        <v>CB$18</v>
      </c>
      <c r="CC1458" s="190" t="str">
        <f t="shared" si="1865"/>
        <v>CC$18</v>
      </c>
      <c r="CD1458" s="190" t="str">
        <f t="shared" si="1865"/>
        <v>CD$18</v>
      </c>
      <c r="CE1458" s="190" t="str">
        <f t="shared" ref="CE1458:CL1458" si="1866">CE$22</f>
        <v>CE$18</v>
      </c>
      <c r="CF1458" s="190" t="str">
        <f t="shared" si="1866"/>
        <v>CF$18</v>
      </c>
      <c r="CG1458" s="190" t="str">
        <f t="shared" si="1866"/>
        <v>CG$18</v>
      </c>
      <c r="CH1458" s="190" t="str">
        <f t="shared" si="1866"/>
        <v>CH$18</v>
      </c>
      <c r="CI1458" s="190" t="str">
        <f t="shared" si="1866"/>
        <v>CI$18</v>
      </c>
      <c r="CJ1458" s="190" t="str">
        <f t="shared" si="1866"/>
        <v>CJ$18</v>
      </c>
      <c r="CK1458" s="190" t="str">
        <f t="shared" si="1866"/>
        <v>CK$18</v>
      </c>
      <c r="CL1458" s="190" t="str">
        <f t="shared" si="1866"/>
        <v>CL$18</v>
      </c>
      <c r="CN1458" s="201"/>
      <c r="CO1458" s="190" t="str">
        <f t="shared" ref="CO1458:DL1458" si="1867">CO$22</f>
        <v>CO$18</v>
      </c>
      <c r="CP1458" s="190" t="str">
        <f t="shared" si="1867"/>
        <v>CP$18</v>
      </c>
      <c r="CQ1458" s="190" t="str">
        <f t="shared" si="1867"/>
        <v>CQ$18</v>
      </c>
      <c r="CR1458" s="190" t="str">
        <f t="shared" si="1867"/>
        <v>CR$18</v>
      </c>
      <c r="CS1458" s="190" t="str">
        <f t="shared" si="1867"/>
        <v>CS$18</v>
      </c>
      <c r="CT1458" s="190" t="str">
        <f t="shared" si="1867"/>
        <v>CT$18</v>
      </c>
      <c r="CU1458" s="190" t="str">
        <f t="shared" si="1867"/>
        <v>CU$18</v>
      </c>
      <c r="CV1458" s="190" t="str">
        <f t="shared" si="1867"/>
        <v>CV$18</v>
      </c>
      <c r="CW1458" s="190" t="str">
        <f t="shared" si="1867"/>
        <v>CW$18</v>
      </c>
      <c r="CX1458" s="190" t="str">
        <f t="shared" si="1867"/>
        <v>CX$18</v>
      </c>
      <c r="CY1458" s="190" t="str">
        <f t="shared" si="1867"/>
        <v>CY$18</v>
      </c>
      <c r="CZ1458" s="190" t="str">
        <f t="shared" si="1867"/>
        <v>CZ$18</v>
      </c>
      <c r="DA1458" s="190" t="str">
        <f t="shared" si="1867"/>
        <v>DA$18</v>
      </c>
      <c r="DB1458" s="190" t="str">
        <f t="shared" si="1867"/>
        <v>DB$18</v>
      </c>
      <c r="DC1458" s="190" t="str">
        <f t="shared" si="1867"/>
        <v>DC$18</v>
      </c>
      <c r="DD1458" s="190" t="str">
        <f t="shared" si="1867"/>
        <v>DD$18</v>
      </c>
      <c r="DE1458" s="190" t="str">
        <f t="shared" si="1867"/>
        <v>DE$18</v>
      </c>
      <c r="DF1458" s="190" t="str">
        <f t="shared" si="1867"/>
        <v>DF$18</v>
      </c>
      <c r="DG1458" s="190" t="str">
        <f t="shared" si="1867"/>
        <v>DG$18</v>
      </c>
      <c r="DH1458" s="190" t="str">
        <f t="shared" si="1867"/>
        <v>DH$18</v>
      </c>
      <c r="DI1458" s="190" t="str">
        <f t="shared" si="1867"/>
        <v>DI$18</v>
      </c>
      <c r="DJ1458" s="190" t="str">
        <f t="shared" si="1867"/>
        <v>DJ$18</v>
      </c>
      <c r="DK1458" s="190" t="str">
        <f t="shared" si="1867"/>
        <v>DK$18</v>
      </c>
      <c r="DL1458" s="190" t="str">
        <f t="shared" si="1867"/>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1868">S$23</f>
        <v>S$19</v>
      </c>
      <c r="T1459" s="190" t="str">
        <f t="shared" si="1868"/>
        <v>T$19</v>
      </c>
      <c r="U1459" s="190" t="str">
        <f t="shared" si="1868"/>
        <v>U$19</v>
      </c>
      <c r="V1459" s="190" t="str">
        <f t="shared" si="1868"/>
        <v>V$19</v>
      </c>
      <c r="W1459" s="190" t="str">
        <f t="shared" si="1868"/>
        <v>W$19</v>
      </c>
      <c r="X1459" s="190" t="str">
        <f t="shared" si="1868"/>
        <v>X$19</v>
      </c>
      <c r="Y1459" s="190" t="str">
        <f t="shared" si="1868"/>
        <v>Y$19</v>
      </c>
      <c r="Z1459" s="190" t="str">
        <f t="shared" si="1868"/>
        <v>Z$19</v>
      </c>
      <c r="AA1459" s="190" t="str">
        <f t="shared" si="1868"/>
        <v>AA$19</v>
      </c>
      <c r="AB1459" s="190" t="str">
        <f t="shared" si="1868"/>
        <v>AB$19</v>
      </c>
      <c r="AC1459" s="190" t="str">
        <f t="shared" si="1868"/>
        <v>AC$19</v>
      </c>
      <c r="AD1459" s="190" t="str">
        <f t="shared" si="1868"/>
        <v>AD$19</v>
      </c>
      <c r="AE1459" s="190" t="str">
        <f t="shared" si="1868"/>
        <v>AE$19</v>
      </c>
      <c r="AF1459" s="190" t="str">
        <f t="shared" si="1868"/>
        <v>AF$19</v>
      </c>
      <c r="AG1459" s="190" t="str">
        <f t="shared" si="1868"/>
        <v>AG$19</v>
      </c>
      <c r="AH1459" s="190" t="str">
        <f t="shared" si="1868"/>
        <v>AH$19</v>
      </c>
      <c r="AI1459" s="190" t="str">
        <f t="shared" si="1868"/>
        <v>AI$19</v>
      </c>
      <c r="AJ1459" s="190" t="str">
        <f t="shared" si="1868"/>
        <v>AJ$19</v>
      </c>
      <c r="AK1459" s="190" t="str">
        <f t="shared" si="1868"/>
        <v>AK$19</v>
      </c>
      <c r="AL1459" s="190" t="str">
        <f t="shared" si="1868"/>
        <v>AL$19</v>
      </c>
      <c r="AM1459" s="190" t="str">
        <f t="shared" si="1868"/>
        <v>AM$19</v>
      </c>
      <c r="AN1459" s="190" t="str">
        <f t="shared" si="1868"/>
        <v>AN$19</v>
      </c>
      <c r="AO1459" s="190" t="str">
        <f t="shared" si="1868"/>
        <v>AO$19</v>
      </c>
      <c r="AP1459" s="190" t="str">
        <f t="shared" si="1868"/>
        <v>AP$19</v>
      </c>
      <c r="AQ1459" s="190" t="str">
        <f t="shared" si="1868"/>
        <v>AQ$19</v>
      </c>
      <c r="AR1459" s="190" t="str">
        <f t="shared" si="1868"/>
        <v>AR$19</v>
      </c>
      <c r="AS1459" s="190" t="str">
        <f t="shared" si="1868"/>
        <v>AS$19</v>
      </c>
      <c r="AT1459" s="190" t="str">
        <f t="shared" si="1868"/>
        <v>AT$19</v>
      </c>
      <c r="AU1459" s="190" t="str">
        <f t="shared" si="1868"/>
        <v>AU$19</v>
      </c>
      <c r="AV1459" s="190" t="str">
        <f t="shared" si="1868"/>
        <v>AV$19</v>
      </c>
      <c r="AW1459" s="190" t="str">
        <f t="shared" si="1868"/>
        <v>AW$19</v>
      </c>
      <c r="AX1459" s="190" t="str">
        <f t="shared" si="1868"/>
        <v>AX$19</v>
      </c>
      <c r="AY1459" s="190" t="str">
        <f t="shared" ref="AY1459:CD1459" si="1869">AY$23</f>
        <v>AY$19</v>
      </c>
      <c r="AZ1459" s="190" t="str">
        <f t="shared" si="1869"/>
        <v>AZ$19</v>
      </c>
      <c r="BA1459" s="190" t="str">
        <f t="shared" si="1869"/>
        <v>BA$19</v>
      </c>
      <c r="BB1459" s="190" t="str">
        <f t="shared" si="1869"/>
        <v>BB$19</v>
      </c>
      <c r="BC1459" s="190" t="str">
        <f t="shared" si="1869"/>
        <v>BC$19</v>
      </c>
      <c r="BD1459" s="190" t="str">
        <f t="shared" si="1869"/>
        <v>BD$19</v>
      </c>
      <c r="BE1459" s="190" t="str">
        <f t="shared" si="1869"/>
        <v>BE$19</v>
      </c>
      <c r="BF1459" s="190" t="str">
        <f t="shared" si="1869"/>
        <v>BF$19</v>
      </c>
      <c r="BG1459" s="190" t="str">
        <f t="shared" si="1869"/>
        <v>BG$19</v>
      </c>
      <c r="BH1459" s="190" t="str">
        <f t="shared" si="1869"/>
        <v>BH$19</v>
      </c>
      <c r="BI1459" s="190" t="str">
        <f t="shared" si="1869"/>
        <v>BI$19</v>
      </c>
      <c r="BJ1459" s="190" t="str">
        <f t="shared" si="1869"/>
        <v>BJ$19</v>
      </c>
      <c r="BK1459" s="190" t="str">
        <f t="shared" si="1869"/>
        <v>BK$19</v>
      </c>
      <c r="BL1459" s="190" t="str">
        <f t="shared" si="1869"/>
        <v>BL$19</v>
      </c>
      <c r="BM1459" s="190" t="str">
        <f t="shared" si="1869"/>
        <v>BM$19</v>
      </c>
      <c r="BN1459" s="190" t="str">
        <f t="shared" si="1869"/>
        <v>BN$19</v>
      </c>
      <c r="BO1459" s="190" t="str">
        <f t="shared" si="1869"/>
        <v>BO$19</v>
      </c>
      <c r="BP1459" s="190" t="str">
        <f t="shared" si="1869"/>
        <v>BP$19</v>
      </c>
      <c r="BQ1459" s="190" t="str">
        <f t="shared" si="1869"/>
        <v>BQ$19</v>
      </c>
      <c r="BR1459" s="190" t="str">
        <f t="shared" si="1869"/>
        <v>BR$19</v>
      </c>
      <c r="BS1459" s="190" t="str">
        <f t="shared" si="1869"/>
        <v>BS$19</v>
      </c>
      <c r="BT1459" s="190" t="str">
        <f t="shared" si="1869"/>
        <v>BT$19</v>
      </c>
      <c r="BU1459" s="190" t="str">
        <f t="shared" si="1869"/>
        <v>BU$19</v>
      </c>
      <c r="BV1459" s="190" t="str">
        <f t="shared" si="1869"/>
        <v>BV$19</v>
      </c>
      <c r="BW1459" s="190" t="str">
        <f t="shared" si="1869"/>
        <v>BW$19</v>
      </c>
      <c r="BX1459" s="190" t="str">
        <f t="shared" si="1869"/>
        <v>BX$19</v>
      </c>
      <c r="BY1459" s="190" t="str">
        <f t="shared" si="1869"/>
        <v>BY$19</v>
      </c>
      <c r="BZ1459" s="190" t="str">
        <f t="shared" si="1869"/>
        <v>BZ$19</v>
      </c>
      <c r="CA1459" s="190" t="str">
        <f t="shared" si="1869"/>
        <v>CA$19</v>
      </c>
      <c r="CB1459" s="190" t="str">
        <f t="shared" si="1869"/>
        <v>CB$19</v>
      </c>
      <c r="CC1459" s="190" t="str">
        <f t="shared" si="1869"/>
        <v>CC$19</v>
      </c>
      <c r="CD1459" s="190" t="str">
        <f t="shared" si="1869"/>
        <v>CD$19</v>
      </c>
      <c r="CE1459" s="190" t="str">
        <f t="shared" ref="CE1459:CL1459" si="1870">CE$23</f>
        <v>CE$19</v>
      </c>
      <c r="CF1459" s="190" t="str">
        <f t="shared" si="1870"/>
        <v>CF$19</v>
      </c>
      <c r="CG1459" s="190" t="str">
        <f t="shared" si="1870"/>
        <v>CG$19</v>
      </c>
      <c r="CH1459" s="190" t="str">
        <f t="shared" si="1870"/>
        <v>CH$19</v>
      </c>
      <c r="CI1459" s="190" t="str">
        <f t="shared" si="1870"/>
        <v>CI$19</v>
      </c>
      <c r="CJ1459" s="190" t="str">
        <f t="shared" si="1870"/>
        <v>CJ$19</v>
      </c>
      <c r="CK1459" s="190" t="str">
        <f t="shared" si="1870"/>
        <v>CK$19</v>
      </c>
      <c r="CL1459" s="190" t="str">
        <f t="shared" si="1870"/>
        <v>CL$19</v>
      </c>
      <c r="CN1459" s="201"/>
      <c r="CO1459" s="190" t="str">
        <f t="shared" ref="CO1459:DL1459" si="1871">CO$23</f>
        <v>CO$19</v>
      </c>
      <c r="CP1459" s="190" t="str">
        <f t="shared" si="1871"/>
        <v>CP$19</v>
      </c>
      <c r="CQ1459" s="190" t="str">
        <f t="shared" si="1871"/>
        <v>CQ$19</v>
      </c>
      <c r="CR1459" s="190" t="str">
        <f t="shared" si="1871"/>
        <v>CR$19</v>
      </c>
      <c r="CS1459" s="190" t="str">
        <f t="shared" si="1871"/>
        <v>CS$19</v>
      </c>
      <c r="CT1459" s="190" t="str">
        <f t="shared" si="1871"/>
        <v>CT$19</v>
      </c>
      <c r="CU1459" s="190" t="str">
        <f t="shared" si="1871"/>
        <v>CU$19</v>
      </c>
      <c r="CV1459" s="190" t="str">
        <f t="shared" si="1871"/>
        <v>CV$19</v>
      </c>
      <c r="CW1459" s="190" t="str">
        <f t="shared" si="1871"/>
        <v>CW$19</v>
      </c>
      <c r="CX1459" s="190" t="str">
        <f t="shared" si="1871"/>
        <v>CX$19</v>
      </c>
      <c r="CY1459" s="190" t="str">
        <f t="shared" si="1871"/>
        <v>CY$19</v>
      </c>
      <c r="CZ1459" s="190" t="str">
        <f t="shared" si="1871"/>
        <v>CZ$19</v>
      </c>
      <c r="DA1459" s="190" t="str">
        <f t="shared" si="1871"/>
        <v>DA$19</v>
      </c>
      <c r="DB1459" s="190" t="str">
        <f t="shared" si="1871"/>
        <v>DB$19</v>
      </c>
      <c r="DC1459" s="190" t="str">
        <f t="shared" si="1871"/>
        <v>DC$19</v>
      </c>
      <c r="DD1459" s="190" t="str">
        <f t="shared" si="1871"/>
        <v>DD$19</v>
      </c>
      <c r="DE1459" s="190" t="str">
        <f t="shared" si="1871"/>
        <v>DE$19</v>
      </c>
      <c r="DF1459" s="190" t="str">
        <f t="shared" si="1871"/>
        <v>DF$19</v>
      </c>
      <c r="DG1459" s="190" t="str">
        <f t="shared" si="1871"/>
        <v>DG$19</v>
      </c>
      <c r="DH1459" s="190" t="str">
        <f t="shared" si="1871"/>
        <v>DH$19</v>
      </c>
      <c r="DI1459" s="190" t="str">
        <f t="shared" si="1871"/>
        <v>DI$19</v>
      </c>
      <c r="DJ1459" s="190" t="str">
        <f t="shared" si="1871"/>
        <v>DJ$19</v>
      </c>
      <c r="DK1459" s="190" t="str">
        <f t="shared" si="1871"/>
        <v>DK$19</v>
      </c>
      <c r="DL1459" s="190" t="str">
        <f t="shared" si="1871"/>
        <v>DL$19</v>
      </c>
    </row>
    <row r="1460" spans="1:117" x14ac:dyDescent="0.4">
      <c r="A1460" s="31" t="s">
        <v>218</v>
      </c>
      <c r="B1460" s="31" t="s">
        <v>81</v>
      </c>
      <c r="C1460" s="31"/>
      <c r="D1460" t="s">
        <v>769</v>
      </c>
      <c r="E1460" s="8" t="str">
        <f t="shared" si="1813"/>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769</v>
      </c>
      <c r="E1461" s="8" t="str">
        <f t="shared" ref="E1461:E1463" si="1872">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769</v>
      </c>
      <c r="E1462" s="8" t="str">
        <f t="shared" si="1813"/>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769</v>
      </c>
      <c r="E1463" s="8" t="str">
        <f t="shared" si="1813"/>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769</v>
      </c>
      <c r="E1464" s="8" t="str">
        <f t="shared" si="1813"/>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769</v>
      </c>
      <c r="E1465" s="8" t="str">
        <f t="shared" ref="E1465:E1467" si="1873">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769</v>
      </c>
      <c r="E1466" s="8" t="str">
        <f t="shared" si="1813"/>
        <v>1466 FAPPER-S</v>
      </c>
      <c r="G1466" s="145" t="s">
        <v>736</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769</v>
      </c>
      <c r="E1467" s="8" t="str">
        <f t="shared" si="1813"/>
        <v>1467 FAPPER-S</v>
      </c>
      <c r="G1467" s="126" t="str">
        <f>"Capital expenditures - "&amp;SUBSTITUTE(G1460,":","")</f>
        <v>Capital expenditures - Revenue driven PP&amp;E</v>
      </c>
      <c r="I1467" s="180"/>
      <c r="J1467" s="180"/>
      <c r="K1467" s="118">
        <f t="shared" ref="K1467:P1467" ca="1" si="1874">SUMIF($3:$3,K$2,1467:1467)</f>
        <v>-120</v>
      </c>
      <c r="L1467" s="118">
        <f t="shared" ca="1" si="1874"/>
        <v>-120</v>
      </c>
      <c r="M1467" s="118">
        <f t="shared" ca="1" si="1874"/>
        <v>-120</v>
      </c>
      <c r="N1467" s="118">
        <f t="shared" ca="1" si="1874"/>
        <v>-120</v>
      </c>
      <c r="O1467" s="118">
        <f t="shared" ca="1" si="1874"/>
        <v>-120</v>
      </c>
      <c r="P1467" s="118">
        <f t="shared" ca="1" si="1874"/>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769</v>
      </c>
      <c r="E1468" s="8" t="str">
        <f t="shared" si="1813"/>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769</v>
      </c>
      <c r="E1469" s="8" t="str">
        <f t="shared" si="1813"/>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769</v>
      </c>
      <c r="E1470" s="8" t="str">
        <f t="shared" si="1813"/>
        <v>1470 FAPPER-S</v>
      </c>
      <c r="G1470" s="158" t="str">
        <f>"Depreciation - "&amp;SUBSTITUTE(G1460,":","")</f>
        <v>Depreciation - Revenue driven PP&amp;E</v>
      </c>
      <c r="I1470" s="80">
        <f>SUMIF($5:$5,I$2,1468:1468)</f>
        <v>0</v>
      </c>
      <c r="J1470" s="80"/>
      <c r="K1470" s="24">
        <f t="shared" ref="K1470:P1470" ca="1" si="1875">SUMIF($3:$3,K$2,1470:1470)</f>
        <v>-22.346307030608596</v>
      </c>
      <c r="L1470" s="24">
        <f t="shared" ca="1" si="1875"/>
        <v>-27.339881409670866</v>
      </c>
      <c r="M1470" s="24">
        <f t="shared" ca="1" si="1875"/>
        <v>-33.449335251280196</v>
      </c>
      <c r="N1470" s="24">
        <f t="shared" ca="1" si="1875"/>
        <v>-40.924026406228862</v>
      </c>
      <c r="O1470" s="24">
        <f t="shared" ca="1" si="1875"/>
        <v>-25.599773590130379</v>
      </c>
      <c r="P1470" s="24">
        <f t="shared" ca="1" si="1875"/>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769</v>
      </c>
      <c r="E1471" s="8" t="str">
        <f t="shared" si="1813"/>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769</v>
      </c>
      <c r="E1472" s="8" t="str">
        <f t="shared" si="1813"/>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769</v>
      </c>
      <c r="E1473" s="8" t="str">
        <f t="shared" si="1813"/>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769</v>
      </c>
      <c r="E1474" s="8" t="str">
        <f t="shared" si="1813"/>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769</v>
      </c>
      <c r="E1475" s="8" t="str">
        <f t="shared" ref="E1475:E1478" si="1876">ROW()&amp;" "&amp;D1475</f>
        <v>1475 FAPPER-S</v>
      </c>
      <c r="G1475" s="158" t="str">
        <f>"Gross PP&amp;E - "&amp;SUBSTITUTE(G1460,":","")</f>
        <v>Gross PP&amp;E - Revenue driven PP&amp;E</v>
      </c>
      <c r="I1475" s="80">
        <f>I1472</f>
        <v>100</v>
      </c>
      <c r="J1475" s="80"/>
      <c r="K1475" s="24">
        <f ca="1">SUMIF($4:$4,K$2,1475:1475)</f>
        <v>220</v>
      </c>
      <c r="L1475" s="24">
        <f ca="1">SUMIF($4:$4,L$2,1475:1475)</f>
        <v>340</v>
      </c>
      <c r="M1475" s="24">
        <f ca="1">SUMIF($4:$4,M$2,1475:1475)</f>
        <v>460</v>
      </c>
      <c r="N1475" s="24">
        <f ca="1">SUMIF($4:$4,N$2,1475:1475)</f>
        <v>580</v>
      </c>
      <c r="O1475" s="24">
        <f ca="1">SUMIF($4:$4,O$2,1475:1475)</f>
        <v>700</v>
      </c>
      <c r="P1475" s="24">
        <f ca="1">SUMIF($4:$4,P$2,1475:1475)</f>
        <v>820</v>
      </c>
      <c r="R1475" s="24">
        <f>$I1475</f>
        <v>100</v>
      </c>
      <c r="S1475" s="80">
        <f t="shared" ref="S1475:AX1477" ca="1" si="1877">-S1467+R1475</f>
        <v>110</v>
      </c>
      <c r="T1475" s="80">
        <f t="shared" ca="1" si="1877"/>
        <v>120</v>
      </c>
      <c r="U1475" s="80">
        <f t="shared" ca="1" si="1877"/>
        <v>130</v>
      </c>
      <c r="V1475" s="80">
        <f t="shared" ca="1" si="1877"/>
        <v>140</v>
      </c>
      <c r="W1475" s="80">
        <f t="shared" ca="1" si="1877"/>
        <v>150</v>
      </c>
      <c r="X1475" s="80">
        <f t="shared" ca="1" si="1877"/>
        <v>160</v>
      </c>
      <c r="Y1475" s="80">
        <f t="shared" ca="1" si="1877"/>
        <v>170</v>
      </c>
      <c r="Z1475" s="80">
        <f t="shared" ca="1" si="1877"/>
        <v>180</v>
      </c>
      <c r="AA1475" s="80">
        <f t="shared" ca="1" si="1877"/>
        <v>190</v>
      </c>
      <c r="AB1475" s="80">
        <f t="shared" ca="1" si="1877"/>
        <v>200</v>
      </c>
      <c r="AC1475" s="80">
        <f t="shared" ca="1" si="1877"/>
        <v>210</v>
      </c>
      <c r="AD1475" s="80">
        <f t="shared" ca="1" si="1877"/>
        <v>220</v>
      </c>
      <c r="AE1475" s="80">
        <f t="shared" ca="1" si="1877"/>
        <v>230</v>
      </c>
      <c r="AF1475" s="80">
        <f t="shared" ca="1" si="1877"/>
        <v>240</v>
      </c>
      <c r="AG1475" s="80">
        <f t="shared" ca="1" si="1877"/>
        <v>250</v>
      </c>
      <c r="AH1475" s="80">
        <f t="shared" ca="1" si="1877"/>
        <v>260</v>
      </c>
      <c r="AI1475" s="80">
        <f t="shared" ca="1" si="1877"/>
        <v>270</v>
      </c>
      <c r="AJ1475" s="80">
        <f t="shared" ca="1" si="1877"/>
        <v>280</v>
      </c>
      <c r="AK1475" s="80">
        <f t="shared" ca="1" si="1877"/>
        <v>290</v>
      </c>
      <c r="AL1475" s="80">
        <f t="shared" ca="1" si="1877"/>
        <v>300</v>
      </c>
      <c r="AM1475" s="80">
        <f t="shared" ca="1" si="1877"/>
        <v>310</v>
      </c>
      <c r="AN1475" s="80">
        <f t="shared" ca="1" si="1877"/>
        <v>320</v>
      </c>
      <c r="AO1475" s="80">
        <f t="shared" ca="1" si="1877"/>
        <v>330</v>
      </c>
      <c r="AP1475" s="80">
        <f t="shared" ca="1" si="1877"/>
        <v>340</v>
      </c>
      <c r="AQ1475" s="80">
        <f t="shared" ca="1" si="1877"/>
        <v>350</v>
      </c>
      <c r="AR1475" s="80">
        <f t="shared" ca="1" si="1877"/>
        <v>360</v>
      </c>
      <c r="AS1475" s="80">
        <f t="shared" ca="1" si="1877"/>
        <v>370</v>
      </c>
      <c r="AT1475" s="80">
        <f t="shared" ca="1" si="1877"/>
        <v>380</v>
      </c>
      <c r="AU1475" s="80">
        <f t="shared" ca="1" si="1877"/>
        <v>390</v>
      </c>
      <c r="AV1475" s="80">
        <f t="shared" ca="1" si="1877"/>
        <v>400</v>
      </c>
      <c r="AW1475" s="80">
        <f t="shared" ca="1" si="1877"/>
        <v>410</v>
      </c>
      <c r="AX1475" s="80">
        <f t="shared" ca="1" si="1877"/>
        <v>420</v>
      </c>
      <c r="AY1475" s="80">
        <f t="shared" ref="AY1475:CD1477" ca="1" si="1878">-AY1467+AX1475</f>
        <v>430</v>
      </c>
      <c r="AZ1475" s="80">
        <f t="shared" ca="1" si="1878"/>
        <v>440</v>
      </c>
      <c r="BA1475" s="80">
        <f t="shared" ca="1" si="1878"/>
        <v>450</v>
      </c>
      <c r="BB1475" s="80">
        <f t="shared" ca="1" si="1878"/>
        <v>460</v>
      </c>
      <c r="BC1475" s="80">
        <f t="shared" ca="1" si="1878"/>
        <v>470</v>
      </c>
      <c r="BD1475" s="80">
        <f t="shared" ca="1" si="1878"/>
        <v>480</v>
      </c>
      <c r="BE1475" s="80">
        <f t="shared" ca="1" si="1878"/>
        <v>490</v>
      </c>
      <c r="BF1475" s="80">
        <f t="shared" ca="1" si="1878"/>
        <v>500</v>
      </c>
      <c r="BG1475" s="80">
        <f t="shared" ca="1" si="1878"/>
        <v>510</v>
      </c>
      <c r="BH1475" s="80">
        <f t="shared" ca="1" si="1878"/>
        <v>520</v>
      </c>
      <c r="BI1475" s="80">
        <f t="shared" ca="1" si="1878"/>
        <v>530</v>
      </c>
      <c r="BJ1475" s="80">
        <f t="shared" ca="1" si="1878"/>
        <v>540</v>
      </c>
      <c r="BK1475" s="80">
        <f t="shared" ca="1" si="1878"/>
        <v>550</v>
      </c>
      <c r="BL1475" s="80">
        <f t="shared" ca="1" si="1878"/>
        <v>560</v>
      </c>
      <c r="BM1475" s="80">
        <f t="shared" ca="1" si="1878"/>
        <v>570</v>
      </c>
      <c r="BN1475" s="80">
        <f t="shared" ca="1" si="1878"/>
        <v>580</v>
      </c>
      <c r="BO1475" s="80">
        <f t="shared" ca="1" si="1878"/>
        <v>590</v>
      </c>
      <c r="BP1475" s="80">
        <f t="shared" ca="1" si="1878"/>
        <v>600</v>
      </c>
      <c r="BQ1475" s="80">
        <f t="shared" ca="1" si="1878"/>
        <v>610</v>
      </c>
      <c r="BR1475" s="80">
        <f t="shared" ca="1" si="1878"/>
        <v>620</v>
      </c>
      <c r="BS1475" s="80">
        <f t="shared" ca="1" si="1878"/>
        <v>630</v>
      </c>
      <c r="BT1475" s="80">
        <f t="shared" ca="1" si="1878"/>
        <v>640</v>
      </c>
      <c r="BU1475" s="80">
        <f t="shared" ca="1" si="1878"/>
        <v>650</v>
      </c>
      <c r="BV1475" s="80">
        <f t="shared" ca="1" si="1878"/>
        <v>660</v>
      </c>
      <c r="BW1475" s="80">
        <f t="shared" ca="1" si="1878"/>
        <v>670</v>
      </c>
      <c r="BX1475" s="80">
        <f t="shared" ca="1" si="1878"/>
        <v>680</v>
      </c>
      <c r="BY1475" s="80">
        <f t="shared" ca="1" si="1878"/>
        <v>690</v>
      </c>
      <c r="BZ1475" s="80">
        <f t="shared" ca="1" si="1878"/>
        <v>700</v>
      </c>
      <c r="CA1475" s="80">
        <f t="shared" ca="1" si="1878"/>
        <v>710</v>
      </c>
      <c r="CB1475" s="80">
        <f t="shared" ca="1" si="1878"/>
        <v>720</v>
      </c>
      <c r="CC1475" s="80">
        <f t="shared" ca="1" si="1878"/>
        <v>730</v>
      </c>
      <c r="CD1475" s="80">
        <f t="shared" ca="1" si="1878"/>
        <v>740</v>
      </c>
      <c r="CE1475" s="80">
        <f t="shared" ref="CE1475:CL1477" ca="1" si="1879">-CE1467+CD1475</f>
        <v>750</v>
      </c>
      <c r="CF1475" s="80">
        <f t="shared" ca="1" si="1879"/>
        <v>760</v>
      </c>
      <c r="CG1475" s="80">
        <f t="shared" ca="1" si="1879"/>
        <v>770</v>
      </c>
      <c r="CH1475" s="80">
        <f t="shared" ca="1" si="1879"/>
        <v>780</v>
      </c>
      <c r="CI1475" s="80">
        <f t="shared" ca="1" si="1879"/>
        <v>790</v>
      </c>
      <c r="CJ1475" s="80">
        <f t="shared" ca="1" si="1879"/>
        <v>800</v>
      </c>
      <c r="CK1475" s="80">
        <f t="shared" ca="1" si="1879"/>
        <v>810</v>
      </c>
      <c r="CL1475" s="80">
        <f t="shared" ca="1" si="1879"/>
        <v>820</v>
      </c>
      <c r="CN1475" s="80">
        <f>CN1472</f>
        <v>100</v>
      </c>
      <c r="CO1475" s="80" t="e">
        <f t="shared" ref="CO1475:CO1477" ca="1" si="1880">-CO1467+CN1475</f>
        <v>#N/A</v>
      </c>
      <c r="CP1475" s="80" t="e">
        <f t="shared" ref="CP1475:DL1477" ca="1" si="1881">-CP1467+CO1475</f>
        <v>#N/A</v>
      </c>
      <c r="CQ1475" s="80" t="e">
        <f t="shared" ca="1" si="1881"/>
        <v>#N/A</v>
      </c>
      <c r="CR1475" s="80" t="e">
        <f t="shared" ca="1" si="1881"/>
        <v>#N/A</v>
      </c>
      <c r="CS1475" s="80" t="e">
        <f t="shared" ca="1" si="1881"/>
        <v>#N/A</v>
      </c>
      <c r="CT1475" s="80" t="e">
        <f t="shared" ca="1" si="1881"/>
        <v>#N/A</v>
      </c>
      <c r="CU1475" s="80" t="e">
        <f t="shared" ca="1" si="1881"/>
        <v>#N/A</v>
      </c>
      <c r="CV1475" s="80" t="e">
        <f t="shared" ca="1" si="1881"/>
        <v>#N/A</v>
      </c>
      <c r="CW1475" s="80" t="e">
        <f t="shared" ca="1" si="1881"/>
        <v>#N/A</v>
      </c>
      <c r="CX1475" s="80" t="e">
        <f t="shared" ca="1" si="1881"/>
        <v>#N/A</v>
      </c>
      <c r="CY1475" s="80" t="e">
        <f t="shared" ca="1" si="1881"/>
        <v>#N/A</v>
      </c>
      <c r="CZ1475" s="80" t="e">
        <f t="shared" ca="1" si="1881"/>
        <v>#N/A</v>
      </c>
      <c r="DA1475" s="80" t="e">
        <f t="shared" ca="1" si="1881"/>
        <v>#N/A</v>
      </c>
      <c r="DB1475" s="80" t="e">
        <f t="shared" ca="1" si="1881"/>
        <v>#N/A</v>
      </c>
      <c r="DC1475" s="80" t="e">
        <f t="shared" ca="1" si="1881"/>
        <v>#N/A</v>
      </c>
      <c r="DD1475" s="80" t="e">
        <f t="shared" ca="1" si="1881"/>
        <v>#N/A</v>
      </c>
      <c r="DE1475" s="80" t="e">
        <f t="shared" ca="1" si="1881"/>
        <v>#N/A</v>
      </c>
      <c r="DF1475" s="80" t="e">
        <f t="shared" ca="1" si="1881"/>
        <v>#N/A</v>
      </c>
      <c r="DG1475" s="80" t="e">
        <f t="shared" ca="1" si="1881"/>
        <v>#N/A</v>
      </c>
      <c r="DH1475" s="80" t="e">
        <f t="shared" ca="1" si="1881"/>
        <v>#N/A</v>
      </c>
      <c r="DI1475" s="80" t="e">
        <f t="shared" ca="1" si="1881"/>
        <v>#N/A</v>
      </c>
      <c r="DJ1475" s="80" t="e">
        <f t="shared" ca="1" si="1881"/>
        <v>#N/A</v>
      </c>
      <c r="DK1475" s="80" t="e">
        <f t="shared" ca="1" si="1881"/>
        <v>#N/A</v>
      </c>
      <c r="DL1475" s="80" t="e">
        <f t="shared" ca="1" si="1881"/>
        <v>#N/A</v>
      </c>
    </row>
    <row r="1476" spans="1:116" x14ac:dyDescent="0.4">
      <c r="D1476" t="s">
        <v>769</v>
      </c>
      <c r="E1476" s="8" t="str">
        <f t="shared" si="1876"/>
        <v>1476 FAPPER-S</v>
      </c>
      <c r="G1476" s="158" t="str">
        <f>"Accumulated depreciation - "&amp;SUBSTITUTE(G1460,":","")</f>
        <v>Accumulated depreciation - Revenue driven PP&amp;E</v>
      </c>
      <c r="I1476" s="81">
        <f>-H1463/H1462*I1475</f>
        <v>-20</v>
      </c>
      <c r="J1476" s="243"/>
      <c r="K1476" s="37">
        <f ca="1">SUMIF($4:$4,K$2,1476:1476)</f>
        <v>-42.3463070306086</v>
      </c>
      <c r="L1476" s="37">
        <f ca="1">SUMIF($4:$4,L$2,1476:1476)</f>
        <v>-69.686188440279452</v>
      </c>
      <c r="M1476" s="37">
        <f ca="1">SUMIF($4:$4,M$2,1476:1476)</f>
        <v>-103.13552369155963</v>
      </c>
      <c r="N1476" s="37">
        <f ca="1">SUMIF($4:$4,N$2,1476:1476)</f>
        <v>-144.05955009778847</v>
      </c>
      <c r="O1476" s="37">
        <f ca="1">SUMIF($4:$4,O$2,1476:1476)</f>
        <v>-169.65932368791883</v>
      </c>
      <c r="P1476" s="37">
        <f ca="1">SUMIF($4:$4,P$2,1476:1476)</f>
        <v>-195.5117250017062</v>
      </c>
      <c r="R1476" s="37">
        <f>$I1476</f>
        <v>-20</v>
      </c>
      <c r="S1476" s="81">
        <f t="shared" ref="S1476:AX1478" ca="1" si="1882">R1476+S1470</f>
        <v>-21.694915254237287</v>
      </c>
      <c r="T1476" s="81">
        <f t="shared" ca="1" si="1882"/>
        <v>-23.418557885665038</v>
      </c>
      <c r="U1476" s="81">
        <f t="shared" ca="1" si="1882"/>
        <v>-25.171414798981395</v>
      </c>
      <c r="V1476" s="81">
        <f t="shared" ca="1" si="1882"/>
        <v>-26.953981151506504</v>
      </c>
      <c r="W1476" s="81">
        <f t="shared" ca="1" si="1882"/>
        <v>-28.766760493057461</v>
      </c>
      <c r="X1476" s="81">
        <f t="shared" ca="1" si="1882"/>
        <v>-30.610264908194029</v>
      </c>
      <c r="Y1476" s="81">
        <f t="shared" ca="1" si="1882"/>
        <v>-32.485015160875285</v>
      </c>
      <c r="Z1476" s="81">
        <f t="shared" ca="1" si="1882"/>
        <v>-34.391540841568087</v>
      </c>
      <c r="AA1476" s="81">
        <f t="shared" ca="1" si="1882"/>
        <v>-36.330380516848905</v>
      </c>
      <c r="AB1476" s="81">
        <f t="shared" ca="1" si="1882"/>
        <v>-38.302081881541262</v>
      </c>
      <c r="AC1476" s="81">
        <f t="shared" ca="1" si="1882"/>
        <v>-40.30720191343179</v>
      </c>
      <c r="AD1476" s="81">
        <f t="shared" ca="1" si="1882"/>
        <v>-42.3463070306086</v>
      </c>
      <c r="AE1476" s="81">
        <f t="shared" ca="1" si="1882"/>
        <v>-44.419973251466374</v>
      </c>
      <c r="AF1476" s="81">
        <f t="shared" ca="1" si="1882"/>
        <v>-46.528786357423428</v>
      </c>
      <c r="AG1476" s="81">
        <f t="shared" ca="1" si="1882"/>
        <v>-48.673342058396706</v>
      </c>
      <c r="AH1476" s="81">
        <f t="shared" ca="1" si="1882"/>
        <v>-50.854246161081399</v>
      </c>
      <c r="AI1476" s="81">
        <f t="shared" ca="1" si="1882"/>
        <v>-53.072114740082782</v>
      </c>
      <c r="AJ1476" s="81">
        <f t="shared" ca="1" si="1882"/>
        <v>-55.327574311948588</v>
      </c>
      <c r="AK1476" s="81">
        <f t="shared" ca="1" si="1882"/>
        <v>-57.621262012151107</v>
      </c>
      <c r="AL1476" s="81">
        <f t="shared" ca="1" si="1882"/>
        <v>-59.953825775068921</v>
      </c>
      <c r="AM1476" s="81">
        <f t="shared" ca="1" si="1882"/>
        <v>-62.325924517019239</v>
      </c>
      <c r="AN1476" s="81">
        <f t="shared" ca="1" si="1882"/>
        <v>-64.738228322392445</v>
      </c>
      <c r="AO1476" s="81">
        <f t="shared" ca="1" si="1882"/>
        <v>-67.191418632941463</v>
      </c>
      <c r="AP1476" s="81">
        <f t="shared" ca="1" si="1882"/>
        <v>-69.686188440279452</v>
      </c>
      <c r="AQ1476" s="81">
        <f t="shared" ca="1" si="1882"/>
        <v>-72.223242481640114</v>
      </c>
      <c r="AR1476" s="81">
        <f t="shared" ca="1" si="1882"/>
        <v>-74.803297438956051</v>
      </c>
      <c r="AS1476" s="81">
        <f t="shared" ca="1" si="1882"/>
        <v>-77.427082141311232</v>
      </c>
      <c r="AT1476" s="81">
        <f t="shared" ca="1" si="1882"/>
        <v>-80.095337770824983</v>
      </c>
      <c r="AU1476" s="81">
        <f t="shared" ca="1" si="1882"/>
        <v>-82.808818072025403</v>
      </c>
      <c r="AV1476" s="81">
        <f t="shared" ca="1" si="1882"/>
        <v>-85.56828956477159</v>
      </c>
      <c r="AW1476" s="81">
        <f t="shared" ca="1" si="1882"/>
        <v>-88.374531760784663</v>
      </c>
      <c r="AX1476" s="81">
        <f t="shared" ca="1" si="1882"/>
        <v>-91.22833738384881</v>
      </c>
      <c r="AY1476" s="81">
        <f t="shared" ref="AY1476:CD1478" ca="1" si="1883">AX1476+AY1470</f>
        <v>-94.130512593744555</v>
      </c>
      <c r="AZ1476" s="81">
        <f t="shared" ca="1" si="1883"/>
        <v>-97.081877213977521</v>
      </c>
      <c r="BA1476" s="81">
        <f t="shared" ca="1" si="1883"/>
        <v>-100.08326496336697</v>
      </c>
      <c r="BB1476" s="81">
        <f t="shared" ca="1" si="1883"/>
        <v>-103.13552369155963</v>
      </c>
      <c r="BC1476" s="81">
        <f t="shared" ca="1" si="1883"/>
        <v>-106.23951561853521</v>
      </c>
      <c r="BD1476" s="81">
        <f t="shared" ca="1" si="1883"/>
        <v>-109.3961175781714</v>
      </c>
      <c r="BE1476" s="81">
        <f t="shared" ca="1" si="1883"/>
        <v>-112.60622126593702</v>
      </c>
      <c r="BF1476" s="81">
        <f t="shared" ca="1" si="1883"/>
        <v>-115.87073349078341</v>
      </c>
      <c r="BG1476" s="81">
        <f t="shared" ca="1" si="1883"/>
        <v>-119.19057643130516</v>
      </c>
      <c r="BH1476" s="81">
        <f t="shared" ca="1" si="1883"/>
        <v>-122.56668789624254</v>
      </c>
      <c r="BI1476" s="81">
        <f t="shared" ca="1" si="1883"/>
        <v>-126.0000215893992</v>
      </c>
      <c r="BJ1476" s="81">
        <f t="shared" ca="1" si="1883"/>
        <v>-129.49154737905002</v>
      </c>
      <c r="BK1476" s="81">
        <f t="shared" ca="1" si="1883"/>
        <v>-133.04225157191527</v>
      </c>
      <c r="BL1476" s="81">
        <f t="shared" ca="1" si="1883"/>
        <v>-136.65313719177826</v>
      </c>
      <c r="BM1476" s="81">
        <f t="shared" ca="1" si="1883"/>
        <v>-140.32522426282534</v>
      </c>
      <c r="BN1476" s="81">
        <f t="shared" ca="1" si="1883"/>
        <v>-144.05955009778847</v>
      </c>
      <c r="BO1476" s="81">
        <f t="shared" ca="1" si="1883"/>
        <v>-146.16225433673404</v>
      </c>
      <c r="BP1476" s="81">
        <f t="shared" ca="1" si="1883"/>
        <v>-148.27187025338654</v>
      </c>
      <c r="BQ1476" s="81">
        <f t="shared" ca="1" si="1883"/>
        <v>-150.38802809012759</v>
      </c>
      <c r="BR1476" s="81">
        <f t="shared" ca="1" si="1883"/>
        <v>-152.51034356963854</v>
      </c>
      <c r="BS1476" s="81">
        <f t="shared" ca="1" si="1883"/>
        <v>-154.63841750892891</v>
      </c>
      <c r="BT1476" s="81">
        <f t="shared" ca="1" si="1883"/>
        <v>-156.77183542445215</v>
      </c>
      <c r="BU1476" s="81">
        <f t="shared" ca="1" si="1883"/>
        <v>-158.91016712811754</v>
      </c>
      <c r="BV1476" s="81">
        <f t="shared" ca="1" si="1883"/>
        <v>-161.05296631400299</v>
      </c>
      <c r="BW1476" s="81">
        <f t="shared" ca="1" si="1883"/>
        <v>-163.19977013556968</v>
      </c>
      <c r="BX1476" s="81">
        <f t="shared" ca="1" si="1883"/>
        <v>-165.35009877317512</v>
      </c>
      <c r="BY1476" s="81">
        <f t="shared" ca="1" si="1883"/>
        <v>-167.50345499167739</v>
      </c>
      <c r="BZ1476" s="81">
        <f t="shared" ca="1" si="1883"/>
        <v>-169.65932368791883</v>
      </c>
      <c r="CA1476" s="81">
        <f t="shared" ca="1" si="1883"/>
        <v>-171.81717142787323</v>
      </c>
      <c r="CB1476" s="81">
        <f t="shared" ca="1" si="1883"/>
        <v>-173.97644597323605</v>
      </c>
      <c r="CC1476" s="81">
        <f t="shared" ca="1" si="1883"/>
        <v>-176.13657579723287</v>
      </c>
      <c r="CD1476" s="81">
        <f t="shared" ca="1" si="1883"/>
        <v>-178.29696958941653</v>
      </c>
      <c r="CE1476" s="81">
        <f t="shared" ref="CE1476:CL1478" ca="1" si="1884">CD1476+CE1470</f>
        <v>-180.45701574921884</v>
      </c>
      <c r="CF1476" s="81">
        <f t="shared" ca="1" si="1884"/>
        <v>-182.61608186801774</v>
      </c>
      <c r="CG1476" s="81">
        <f t="shared" ca="1" si="1884"/>
        <v>-184.77351419947655</v>
      </c>
      <c r="CH1476" s="81">
        <f t="shared" ca="1" si="1884"/>
        <v>-186.92863711790579</v>
      </c>
      <c r="CI1476" s="81">
        <f t="shared" ca="1" si="1884"/>
        <v>-189.08075256439454</v>
      </c>
      <c r="CJ1476" s="81">
        <f t="shared" ca="1" si="1884"/>
        <v>-191.22913948045175</v>
      </c>
      <c r="CK1476" s="81">
        <f t="shared" ca="1" si="1884"/>
        <v>-193.37305322889344</v>
      </c>
      <c r="CL1476" s="81">
        <f t="shared" ca="1" si="1884"/>
        <v>-195.5117250017062</v>
      </c>
      <c r="CN1476" s="81">
        <f>-H1463/H1462*CN1475</f>
        <v>-20</v>
      </c>
      <c r="CO1476" s="81" t="e">
        <f t="shared" ref="CO1476:CO1478" ca="1" si="1885">CN1476+CO1470</f>
        <v>#N/A</v>
      </c>
      <c r="CP1476" s="81" t="e">
        <f t="shared" ref="CP1476:DL1478" ca="1" si="1886">CO1476+CP1470</f>
        <v>#N/A</v>
      </c>
      <c r="CQ1476" s="81" t="e">
        <f t="shared" ca="1" si="1886"/>
        <v>#N/A</v>
      </c>
      <c r="CR1476" s="81" t="e">
        <f t="shared" ca="1" si="1886"/>
        <v>#N/A</v>
      </c>
      <c r="CS1476" s="81" t="e">
        <f t="shared" ca="1" si="1886"/>
        <v>#N/A</v>
      </c>
      <c r="CT1476" s="81" t="e">
        <f t="shared" ca="1" si="1886"/>
        <v>#N/A</v>
      </c>
      <c r="CU1476" s="81" t="e">
        <f t="shared" ca="1" si="1886"/>
        <v>#N/A</v>
      </c>
      <c r="CV1476" s="81" t="e">
        <f t="shared" ca="1" si="1886"/>
        <v>#N/A</v>
      </c>
      <c r="CW1476" s="81" t="e">
        <f t="shared" ca="1" si="1886"/>
        <v>#N/A</v>
      </c>
      <c r="CX1476" s="81" t="e">
        <f t="shared" ca="1" si="1886"/>
        <v>#N/A</v>
      </c>
      <c r="CY1476" s="81" t="e">
        <f t="shared" ca="1" si="1886"/>
        <v>#N/A</v>
      </c>
      <c r="CZ1476" s="81" t="e">
        <f t="shared" ca="1" si="1886"/>
        <v>#N/A</v>
      </c>
      <c r="DA1476" s="81" t="e">
        <f t="shared" ca="1" si="1886"/>
        <v>#N/A</v>
      </c>
      <c r="DB1476" s="81" t="e">
        <f t="shared" ca="1" si="1886"/>
        <v>#N/A</v>
      </c>
      <c r="DC1476" s="81" t="e">
        <f t="shared" ca="1" si="1886"/>
        <v>#N/A</v>
      </c>
      <c r="DD1476" s="81" t="e">
        <f t="shared" ca="1" si="1886"/>
        <v>#N/A</v>
      </c>
      <c r="DE1476" s="81" t="e">
        <f t="shared" ca="1" si="1886"/>
        <v>#N/A</v>
      </c>
      <c r="DF1476" s="81" t="e">
        <f t="shared" ca="1" si="1886"/>
        <v>#N/A</v>
      </c>
      <c r="DG1476" s="81" t="e">
        <f t="shared" ca="1" si="1886"/>
        <v>#N/A</v>
      </c>
      <c r="DH1476" s="81" t="e">
        <f t="shared" ca="1" si="1886"/>
        <v>#N/A</v>
      </c>
      <c r="DI1476" s="81" t="e">
        <f t="shared" ca="1" si="1886"/>
        <v>#N/A</v>
      </c>
      <c r="DJ1476" s="81" t="e">
        <f t="shared" ca="1" si="1886"/>
        <v>#N/A</v>
      </c>
      <c r="DK1476" s="81" t="e">
        <f t="shared" ca="1" si="1886"/>
        <v>#N/A</v>
      </c>
      <c r="DL1476" s="81" t="e">
        <f t="shared" ca="1" si="1886"/>
        <v>#N/A</v>
      </c>
    </row>
    <row r="1477" spans="1:116" x14ac:dyDescent="0.4">
      <c r="C1477" t="s">
        <v>240</v>
      </c>
      <c r="D1477" t="s">
        <v>769</v>
      </c>
      <c r="E1477" s="8" t="str">
        <f t="shared" si="1813"/>
        <v>1477 FAPPER-S</v>
      </c>
      <c r="G1477" s="126" t="str">
        <f>"Net PP&amp;E - "&amp;SUBSTITUTE(G1460,":","")</f>
        <v>Net PP&amp;E - Revenue driven PP&amp;E</v>
      </c>
      <c r="H1477" s="27"/>
      <c r="I1477" s="77">
        <f>SUM(I1475:I1476)</f>
        <v>80</v>
      </c>
      <c r="J1477" s="77"/>
      <c r="K1477" s="33">
        <f ca="1">SUMIF($4:$4,K$2,1477:1477)</f>
        <v>177.65369296939139</v>
      </c>
      <c r="L1477" s="33">
        <f ca="1">SUMIF($4:$4,L$2,1477:1477)</f>
        <v>270.31381155972053</v>
      </c>
      <c r="M1477" s="33">
        <f ca="1">SUMIF($4:$4,M$2,1477:1477)</f>
        <v>356.86447630844037</v>
      </c>
      <c r="N1477" s="33">
        <f ca="1">SUMIF($4:$4,N$2,1477:1477)</f>
        <v>435.94044990221153</v>
      </c>
      <c r="O1477" s="33">
        <f ca="1">SUMIF($4:$4,O$2,1477:1477)</f>
        <v>530.3406763120812</v>
      </c>
      <c r="P1477" s="33">
        <f ca="1">SUMIF($4:$4,P$2,1477:1477)</f>
        <v>624.48827499829383</v>
      </c>
      <c r="Q1477" s="33"/>
      <c r="R1477" s="33">
        <f>$I1477</f>
        <v>80</v>
      </c>
      <c r="S1477" s="77">
        <f t="shared" ref="S1477:AX1479" ca="1" si="1887">SUM(S1475:S1476)</f>
        <v>88.305084745762713</v>
      </c>
      <c r="T1477" s="77">
        <f t="shared" ca="1" si="1887"/>
        <v>96.581442114334962</v>
      </c>
      <c r="U1477" s="77">
        <f t="shared" ca="1" si="1887"/>
        <v>104.8285852010186</v>
      </c>
      <c r="V1477" s="77">
        <f t="shared" ca="1" si="1887"/>
        <v>113.0460188484935</v>
      </c>
      <c r="W1477" s="77">
        <f t="shared" ca="1" si="1887"/>
        <v>121.23323950694254</v>
      </c>
      <c r="X1477" s="77">
        <f t="shared" ca="1" si="1887"/>
        <v>129.38973509180596</v>
      </c>
      <c r="Y1477" s="77">
        <f t="shared" ca="1" si="1887"/>
        <v>137.51498483912471</v>
      </c>
      <c r="Z1477" s="77">
        <f t="shared" ca="1" si="1887"/>
        <v>145.60845915843191</v>
      </c>
      <c r="AA1477" s="77">
        <f t="shared" ca="1" si="1887"/>
        <v>153.66961948315111</v>
      </c>
      <c r="AB1477" s="77">
        <f t="shared" ca="1" si="1887"/>
        <v>161.69791811845874</v>
      </c>
      <c r="AC1477" s="77">
        <f t="shared" ca="1" si="1887"/>
        <v>169.69279808656822</v>
      </c>
      <c r="AD1477" s="77">
        <f t="shared" ca="1" si="1887"/>
        <v>177.65369296939139</v>
      </c>
      <c r="AE1477" s="77">
        <f t="shared" ca="1" si="1887"/>
        <v>185.58002674853361</v>
      </c>
      <c r="AF1477" s="77">
        <f t="shared" ca="1" si="1887"/>
        <v>193.47121364257657</v>
      </c>
      <c r="AG1477" s="77">
        <f t="shared" ca="1" si="1887"/>
        <v>201.32665794160329</v>
      </c>
      <c r="AH1477" s="77">
        <f t="shared" ca="1" si="1887"/>
        <v>209.14575383891861</v>
      </c>
      <c r="AI1477" s="77">
        <f t="shared" ca="1" si="1887"/>
        <v>216.92788525991722</v>
      </c>
      <c r="AJ1477" s="77">
        <f t="shared" ca="1" si="1887"/>
        <v>224.67242568805142</v>
      </c>
      <c r="AK1477" s="77">
        <f t="shared" ca="1" si="1887"/>
        <v>232.37873798784889</v>
      </c>
      <c r="AL1477" s="77">
        <f t="shared" ca="1" si="1887"/>
        <v>240.04617422493106</v>
      </c>
      <c r="AM1477" s="77">
        <f t="shared" ca="1" si="1887"/>
        <v>247.67407548298075</v>
      </c>
      <c r="AN1477" s="77">
        <f t="shared" ca="1" si="1887"/>
        <v>255.26177167760756</v>
      </c>
      <c r="AO1477" s="77">
        <f t="shared" ca="1" si="1887"/>
        <v>262.80858136705854</v>
      </c>
      <c r="AP1477" s="77">
        <f t="shared" ca="1" si="1887"/>
        <v>270.31381155972053</v>
      </c>
      <c r="AQ1477" s="77">
        <f t="shared" ca="1" si="1887"/>
        <v>277.77675751835989</v>
      </c>
      <c r="AR1477" s="77">
        <f t="shared" ca="1" si="1887"/>
        <v>285.19670256104394</v>
      </c>
      <c r="AS1477" s="77">
        <f t="shared" ca="1" si="1887"/>
        <v>292.57291785868875</v>
      </c>
      <c r="AT1477" s="77">
        <f t="shared" ca="1" si="1887"/>
        <v>299.90466222917502</v>
      </c>
      <c r="AU1477" s="77">
        <f t="shared" ca="1" si="1887"/>
        <v>307.19118192797458</v>
      </c>
      <c r="AV1477" s="77">
        <f t="shared" ca="1" si="1887"/>
        <v>314.43171043522841</v>
      </c>
      <c r="AW1477" s="77">
        <f t="shared" ca="1" si="1887"/>
        <v>321.62546823921537</v>
      </c>
      <c r="AX1477" s="77">
        <f t="shared" ca="1" si="1887"/>
        <v>328.77166261615116</v>
      </c>
      <c r="AY1477" s="77">
        <f t="shared" ref="AY1477:CD1479" ca="1" si="1888">SUM(AY1475:AY1476)</f>
        <v>335.86948740625542</v>
      </c>
      <c r="AZ1477" s="77">
        <f t="shared" ca="1" si="1888"/>
        <v>342.91812278602248</v>
      </c>
      <c r="BA1477" s="77">
        <f t="shared" ca="1" si="1888"/>
        <v>349.91673503663304</v>
      </c>
      <c r="BB1477" s="77">
        <f t="shared" ca="1" si="1888"/>
        <v>356.86447630844037</v>
      </c>
      <c r="BC1477" s="77">
        <f t="shared" ca="1" si="1888"/>
        <v>363.76048438146478</v>
      </c>
      <c r="BD1477" s="77">
        <f t="shared" ca="1" si="1888"/>
        <v>370.60388242182859</v>
      </c>
      <c r="BE1477" s="77">
        <f t="shared" ca="1" si="1888"/>
        <v>377.39377873406295</v>
      </c>
      <c r="BF1477" s="77">
        <f t="shared" ca="1" si="1888"/>
        <v>384.12926650921656</v>
      </c>
      <c r="BG1477" s="77">
        <f t="shared" ca="1" si="1888"/>
        <v>390.80942356869485</v>
      </c>
      <c r="BH1477" s="77">
        <f t="shared" ca="1" si="1888"/>
        <v>397.43331210375743</v>
      </c>
      <c r="BI1477" s="77">
        <f t="shared" ca="1" si="1888"/>
        <v>403.99997841060082</v>
      </c>
      <c r="BJ1477" s="77">
        <f t="shared" ca="1" si="1888"/>
        <v>410.50845262094998</v>
      </c>
      <c r="BK1477" s="77">
        <f t="shared" ca="1" si="1888"/>
        <v>416.95774842808476</v>
      </c>
      <c r="BL1477" s="77">
        <f t="shared" ca="1" si="1888"/>
        <v>423.34686280822177</v>
      </c>
      <c r="BM1477" s="77">
        <f t="shared" ca="1" si="1888"/>
        <v>429.67477573717463</v>
      </c>
      <c r="BN1477" s="77">
        <f t="shared" ca="1" si="1888"/>
        <v>435.94044990221153</v>
      </c>
      <c r="BO1477" s="77">
        <f t="shared" ca="1" si="1888"/>
        <v>443.83774566326599</v>
      </c>
      <c r="BP1477" s="77">
        <f t="shared" ca="1" si="1888"/>
        <v>451.72812974661349</v>
      </c>
      <c r="BQ1477" s="77">
        <f t="shared" ca="1" si="1888"/>
        <v>459.61197190987241</v>
      </c>
      <c r="BR1477" s="77">
        <f t="shared" ca="1" si="1888"/>
        <v>467.48965643036149</v>
      </c>
      <c r="BS1477" s="77">
        <f t="shared" ca="1" si="1888"/>
        <v>475.36158249107109</v>
      </c>
      <c r="BT1477" s="77">
        <f t="shared" ca="1" si="1888"/>
        <v>483.22816457554785</v>
      </c>
      <c r="BU1477" s="77">
        <f t="shared" ca="1" si="1888"/>
        <v>491.08983287188244</v>
      </c>
      <c r="BV1477" s="77">
        <f t="shared" ca="1" si="1888"/>
        <v>498.94703368599698</v>
      </c>
      <c r="BW1477" s="77">
        <f t="shared" ca="1" si="1888"/>
        <v>506.80022986443032</v>
      </c>
      <c r="BX1477" s="77">
        <f t="shared" ca="1" si="1888"/>
        <v>514.64990122682491</v>
      </c>
      <c r="BY1477" s="77">
        <f t="shared" ca="1" si="1888"/>
        <v>522.49654500832264</v>
      </c>
      <c r="BZ1477" s="77">
        <f t="shared" ca="1" si="1888"/>
        <v>530.3406763120812</v>
      </c>
      <c r="CA1477" s="77">
        <f t="shared" ca="1" si="1888"/>
        <v>538.18282857212671</v>
      </c>
      <c r="CB1477" s="77">
        <f t="shared" ca="1" si="1888"/>
        <v>546.02355402676392</v>
      </c>
      <c r="CC1477" s="77">
        <f t="shared" ca="1" si="1888"/>
        <v>553.86342420276719</v>
      </c>
      <c r="CD1477" s="77">
        <f t="shared" ca="1" si="1888"/>
        <v>561.70303041058344</v>
      </c>
      <c r="CE1477" s="77">
        <f t="shared" ref="CE1477:CL1479" ca="1" si="1889">SUM(CE1475:CE1476)</f>
        <v>569.54298425078116</v>
      </c>
      <c r="CF1477" s="77">
        <f t="shared" ca="1" si="1889"/>
        <v>577.38391813198223</v>
      </c>
      <c r="CG1477" s="77">
        <f t="shared" ca="1" si="1889"/>
        <v>585.22648580052351</v>
      </c>
      <c r="CH1477" s="77">
        <f t="shared" ca="1" si="1889"/>
        <v>593.07136288209426</v>
      </c>
      <c r="CI1477" s="77">
        <f t="shared" ca="1" si="1889"/>
        <v>600.91924743560548</v>
      </c>
      <c r="CJ1477" s="77">
        <f t="shared" ca="1" si="1889"/>
        <v>608.77086051954825</v>
      </c>
      <c r="CK1477" s="77">
        <f t="shared" ca="1" si="1889"/>
        <v>616.62694677110653</v>
      </c>
      <c r="CL1477" s="77">
        <f t="shared" ca="1" si="1889"/>
        <v>624.48827499829383</v>
      </c>
      <c r="CN1477" s="77">
        <f>SUM(CN1475:CN1476)</f>
        <v>80</v>
      </c>
      <c r="CO1477" s="77" t="e">
        <f t="shared" ref="CO1477:CO1479" ca="1" si="1890">SUM(CO1475:CO1476)</f>
        <v>#N/A</v>
      </c>
      <c r="CP1477" s="77" t="e">
        <f t="shared" ref="CP1477:DK1479" ca="1" si="1891">SUM(CP1475:CP1476)</f>
        <v>#N/A</v>
      </c>
      <c r="CQ1477" s="77" t="e">
        <f t="shared" ca="1" si="1891"/>
        <v>#N/A</v>
      </c>
      <c r="CR1477" s="77" t="e">
        <f t="shared" ca="1" si="1891"/>
        <v>#N/A</v>
      </c>
      <c r="CS1477" s="77" t="e">
        <f t="shared" ca="1" si="1891"/>
        <v>#N/A</v>
      </c>
      <c r="CT1477" s="77" t="e">
        <f t="shared" ca="1" si="1891"/>
        <v>#N/A</v>
      </c>
      <c r="CU1477" s="77" t="e">
        <f t="shared" ca="1" si="1891"/>
        <v>#N/A</v>
      </c>
      <c r="CV1477" s="77" t="e">
        <f t="shared" ca="1" si="1891"/>
        <v>#N/A</v>
      </c>
      <c r="CW1477" s="77" t="e">
        <f t="shared" ca="1" si="1891"/>
        <v>#N/A</v>
      </c>
      <c r="CX1477" s="77" t="e">
        <f t="shared" ca="1" si="1891"/>
        <v>#N/A</v>
      </c>
      <c r="CY1477" s="77" t="e">
        <f t="shared" ca="1" si="1891"/>
        <v>#N/A</v>
      </c>
      <c r="CZ1477" s="77" t="e">
        <f t="shared" ca="1" si="1891"/>
        <v>#N/A</v>
      </c>
      <c r="DA1477" s="77" t="e">
        <f t="shared" ca="1" si="1891"/>
        <v>#N/A</v>
      </c>
      <c r="DB1477" s="77" t="e">
        <f t="shared" ca="1" si="1891"/>
        <v>#N/A</v>
      </c>
      <c r="DC1477" s="77" t="e">
        <f t="shared" ca="1" si="1891"/>
        <v>#N/A</v>
      </c>
      <c r="DD1477" s="77" t="e">
        <f t="shared" ca="1" si="1891"/>
        <v>#N/A</v>
      </c>
      <c r="DE1477" s="77" t="e">
        <f t="shared" ca="1" si="1891"/>
        <v>#N/A</v>
      </c>
      <c r="DF1477" s="77" t="e">
        <f t="shared" ca="1" si="1891"/>
        <v>#N/A</v>
      </c>
      <c r="DG1477" s="77" t="e">
        <f t="shared" ca="1" si="1891"/>
        <v>#N/A</v>
      </c>
      <c r="DH1477" s="77" t="e">
        <f t="shared" ca="1" si="1891"/>
        <v>#N/A</v>
      </c>
      <c r="DI1477" s="77" t="e">
        <f t="shared" ca="1" si="1891"/>
        <v>#N/A</v>
      </c>
      <c r="DJ1477" s="77" t="e">
        <f t="shared" ca="1" si="1891"/>
        <v>#N/A</v>
      </c>
      <c r="DK1477" s="77" t="e">
        <f t="shared" ca="1" si="1891"/>
        <v>#N/A</v>
      </c>
      <c r="DL1477" s="77" t="e">
        <f t="shared" ref="DL1477:DL1479" ca="1" si="1892">SUM(DL1475:DL1476)</f>
        <v>#N/A</v>
      </c>
    </row>
    <row r="1478" spans="1:116" x14ac:dyDescent="0.4">
      <c r="B1478" t="s">
        <v>244</v>
      </c>
      <c r="D1478" t="s">
        <v>769</v>
      </c>
      <c r="E1478" s="8" t="str">
        <f t="shared" ref="E1478:E1480" si="1893">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769</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769</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769</v>
      </c>
      <c r="E1481" s="8" t="str">
        <f>ROW()&amp;" "&amp;D1481</f>
        <v>1481 FAPPER-S</v>
      </c>
      <c r="G1481" s="136" t="str">
        <f>G1454</f>
        <v>Primary revenue driver</v>
      </c>
      <c r="K1481" s="53"/>
      <c r="L1481" s="53"/>
      <c r="M1481" s="53"/>
      <c r="N1481" s="53"/>
      <c r="O1481" s="53"/>
      <c r="P1481" s="53"/>
      <c r="R1481" s="24"/>
      <c r="S1481" s="179" t="str">
        <f t="shared" ref="S1481:AX1483" si="1894">S1454</f>
        <v>S$16</v>
      </c>
      <c r="T1481" s="179" t="str">
        <f t="shared" si="1894"/>
        <v>T$16</v>
      </c>
      <c r="U1481" s="179" t="str">
        <f t="shared" si="1894"/>
        <v>U$16</v>
      </c>
      <c r="V1481" s="179" t="str">
        <f t="shared" si="1894"/>
        <v>V$16</v>
      </c>
      <c r="W1481" s="179" t="str">
        <f t="shared" si="1894"/>
        <v>W$16</v>
      </c>
      <c r="X1481" s="179" t="str">
        <f t="shared" si="1894"/>
        <v>X$16</v>
      </c>
      <c r="Y1481" s="179" t="str">
        <f t="shared" si="1894"/>
        <v>Y$16</v>
      </c>
      <c r="Z1481" s="179" t="str">
        <f t="shared" si="1894"/>
        <v>Z$16</v>
      </c>
      <c r="AA1481" s="179" t="str">
        <f t="shared" si="1894"/>
        <v>AA$16</v>
      </c>
      <c r="AB1481" s="179" t="str">
        <f t="shared" si="1894"/>
        <v>AB$16</v>
      </c>
      <c r="AC1481" s="179" t="str">
        <f t="shared" si="1894"/>
        <v>AC$16</v>
      </c>
      <c r="AD1481" s="179" t="str">
        <f t="shared" si="1894"/>
        <v>AD$16</v>
      </c>
      <c r="AE1481" s="179" t="str">
        <f t="shared" si="1894"/>
        <v>AE$16</v>
      </c>
      <c r="AF1481" s="179" t="str">
        <f t="shared" si="1894"/>
        <v>AF$16</v>
      </c>
      <c r="AG1481" s="179" t="str">
        <f t="shared" si="1894"/>
        <v>AG$16</v>
      </c>
      <c r="AH1481" s="179" t="str">
        <f t="shared" si="1894"/>
        <v>AH$16</v>
      </c>
      <c r="AI1481" s="179" t="str">
        <f t="shared" si="1894"/>
        <v>AI$16</v>
      </c>
      <c r="AJ1481" s="179" t="str">
        <f t="shared" si="1894"/>
        <v>AJ$16</v>
      </c>
      <c r="AK1481" s="179" t="str">
        <f t="shared" si="1894"/>
        <v>AK$16</v>
      </c>
      <c r="AL1481" s="179" t="str">
        <f t="shared" si="1894"/>
        <v>AL$16</v>
      </c>
      <c r="AM1481" s="179" t="str">
        <f t="shared" si="1894"/>
        <v>AM$16</v>
      </c>
      <c r="AN1481" s="179" t="str">
        <f t="shared" si="1894"/>
        <v>AN$16</v>
      </c>
      <c r="AO1481" s="179" t="str">
        <f t="shared" si="1894"/>
        <v>AO$16</v>
      </c>
      <c r="AP1481" s="179" t="str">
        <f t="shared" si="1894"/>
        <v>AP$16</v>
      </c>
      <c r="AQ1481" s="179" t="str">
        <f t="shared" si="1894"/>
        <v>AQ$16</v>
      </c>
      <c r="AR1481" s="179" t="str">
        <f t="shared" si="1894"/>
        <v>AR$16</v>
      </c>
      <c r="AS1481" s="179" t="str">
        <f t="shared" si="1894"/>
        <v>AS$16</v>
      </c>
      <c r="AT1481" s="179" t="str">
        <f t="shared" si="1894"/>
        <v>AT$16</v>
      </c>
      <c r="AU1481" s="179" t="str">
        <f t="shared" si="1894"/>
        <v>AU$16</v>
      </c>
      <c r="AV1481" s="179" t="str">
        <f t="shared" si="1894"/>
        <v>AV$16</v>
      </c>
      <c r="AW1481" s="179" t="str">
        <f t="shared" si="1894"/>
        <v>AW$16</v>
      </c>
      <c r="AX1481" s="179" t="str">
        <f t="shared" si="1894"/>
        <v>AX$16</v>
      </c>
      <c r="AY1481" s="179" t="str">
        <f t="shared" ref="AY1481:CD1483" si="1895">AY1454</f>
        <v>AY$16</v>
      </c>
      <c r="AZ1481" s="179" t="str">
        <f t="shared" si="1895"/>
        <v>AZ$16</v>
      </c>
      <c r="BA1481" s="179" t="str">
        <f t="shared" si="1895"/>
        <v>BA$16</v>
      </c>
      <c r="BB1481" s="179" t="str">
        <f t="shared" si="1895"/>
        <v>BB$16</v>
      </c>
      <c r="BC1481" s="179" t="str">
        <f t="shared" si="1895"/>
        <v>BC$16</v>
      </c>
      <c r="BD1481" s="179" t="str">
        <f t="shared" si="1895"/>
        <v>BD$16</v>
      </c>
      <c r="BE1481" s="179" t="str">
        <f t="shared" si="1895"/>
        <v>BE$16</v>
      </c>
      <c r="BF1481" s="179" t="str">
        <f t="shared" si="1895"/>
        <v>BF$16</v>
      </c>
      <c r="BG1481" s="179" t="str">
        <f t="shared" si="1895"/>
        <v>BG$16</v>
      </c>
      <c r="BH1481" s="179" t="str">
        <f t="shared" si="1895"/>
        <v>BH$16</v>
      </c>
      <c r="BI1481" s="179" t="str">
        <f t="shared" si="1895"/>
        <v>BI$16</v>
      </c>
      <c r="BJ1481" s="179" t="str">
        <f t="shared" si="1895"/>
        <v>BJ$16</v>
      </c>
      <c r="BK1481" s="179" t="str">
        <f t="shared" si="1895"/>
        <v>BK$16</v>
      </c>
      <c r="BL1481" s="179" t="str">
        <f t="shared" si="1895"/>
        <v>BL$16</v>
      </c>
      <c r="BM1481" s="179" t="str">
        <f t="shared" si="1895"/>
        <v>BM$16</v>
      </c>
      <c r="BN1481" s="179" t="str">
        <f t="shared" si="1895"/>
        <v>BN$16</v>
      </c>
      <c r="BO1481" s="179" t="str">
        <f t="shared" si="1895"/>
        <v>BO$16</v>
      </c>
      <c r="BP1481" s="179" t="str">
        <f t="shared" si="1895"/>
        <v>BP$16</v>
      </c>
      <c r="BQ1481" s="179" t="str">
        <f t="shared" si="1895"/>
        <v>BQ$16</v>
      </c>
      <c r="BR1481" s="179" t="str">
        <f t="shared" si="1895"/>
        <v>BR$16</v>
      </c>
      <c r="BS1481" s="179" t="str">
        <f t="shared" si="1895"/>
        <v>BS$16</v>
      </c>
      <c r="BT1481" s="179" t="str">
        <f t="shared" si="1895"/>
        <v>BT$16</v>
      </c>
      <c r="BU1481" s="179" t="str">
        <f t="shared" si="1895"/>
        <v>BU$16</v>
      </c>
      <c r="BV1481" s="179" t="str">
        <f t="shared" si="1895"/>
        <v>BV$16</v>
      </c>
      <c r="BW1481" s="179" t="str">
        <f t="shared" si="1895"/>
        <v>BW$16</v>
      </c>
      <c r="BX1481" s="179" t="str">
        <f t="shared" si="1895"/>
        <v>BX$16</v>
      </c>
      <c r="BY1481" s="179" t="str">
        <f t="shared" si="1895"/>
        <v>BY$16</v>
      </c>
      <c r="BZ1481" s="179" t="str">
        <f t="shared" si="1895"/>
        <v>BZ$16</v>
      </c>
      <c r="CA1481" s="179" t="str">
        <f t="shared" si="1895"/>
        <v>CA$16</v>
      </c>
      <c r="CB1481" s="179" t="str">
        <f t="shared" si="1895"/>
        <v>CB$16</v>
      </c>
      <c r="CC1481" s="179" t="str">
        <f t="shared" si="1895"/>
        <v>CC$16</v>
      </c>
      <c r="CD1481" s="179" t="str">
        <f t="shared" si="1895"/>
        <v>CD$16</v>
      </c>
      <c r="CE1481" s="179" t="str">
        <f t="shared" ref="CE1481:CL1483" si="1896">CE1454</f>
        <v>CE$16</v>
      </c>
      <c r="CF1481" s="179" t="str">
        <f t="shared" si="1896"/>
        <v>CF$16</v>
      </c>
      <c r="CG1481" s="179" t="str">
        <f t="shared" si="1896"/>
        <v>CG$16</v>
      </c>
      <c r="CH1481" s="179" t="str">
        <f t="shared" si="1896"/>
        <v>CH$16</v>
      </c>
      <c r="CI1481" s="179" t="str">
        <f t="shared" si="1896"/>
        <v>CI$16</v>
      </c>
      <c r="CJ1481" s="179" t="str">
        <f t="shared" si="1896"/>
        <v>CJ$16</v>
      </c>
      <c r="CK1481" s="179" t="str">
        <f t="shared" si="1896"/>
        <v>CK$16</v>
      </c>
      <c r="CL1481" s="179" t="str">
        <f t="shared" si="1896"/>
        <v>CL$16</v>
      </c>
      <c r="CO1481" s="179" t="str">
        <f t="shared" ref="CO1481:DL1483" si="1897">CO1454</f>
        <v>CO$16</v>
      </c>
      <c r="CP1481" s="179" t="str">
        <f t="shared" si="1897"/>
        <v>CP$16</v>
      </c>
      <c r="CQ1481" s="179" t="str">
        <f t="shared" si="1897"/>
        <v>CQ$16</v>
      </c>
      <c r="CR1481" s="179" t="str">
        <f t="shared" si="1897"/>
        <v>CR$16</v>
      </c>
      <c r="CS1481" s="179" t="str">
        <f t="shared" si="1897"/>
        <v>CS$16</v>
      </c>
      <c r="CT1481" s="179" t="str">
        <f t="shared" si="1897"/>
        <v>CT$16</v>
      </c>
      <c r="CU1481" s="179" t="str">
        <f t="shared" si="1897"/>
        <v>CU$16</v>
      </c>
      <c r="CV1481" s="179" t="str">
        <f t="shared" si="1897"/>
        <v>CV$16</v>
      </c>
      <c r="CW1481" s="179" t="str">
        <f t="shared" si="1897"/>
        <v>CW$16</v>
      </c>
      <c r="CX1481" s="179" t="str">
        <f t="shared" si="1897"/>
        <v>CX$16</v>
      </c>
      <c r="CY1481" s="179" t="str">
        <f t="shared" si="1897"/>
        <v>CY$16</v>
      </c>
      <c r="CZ1481" s="179" t="str">
        <f t="shared" si="1897"/>
        <v>CZ$16</v>
      </c>
      <c r="DA1481" s="179" t="str">
        <f t="shared" si="1897"/>
        <v>DA$16</v>
      </c>
      <c r="DB1481" s="179" t="str">
        <f t="shared" si="1897"/>
        <v>DB$16</v>
      </c>
      <c r="DC1481" s="179" t="str">
        <f t="shared" si="1897"/>
        <v>DC$16</v>
      </c>
      <c r="DD1481" s="179" t="str">
        <f t="shared" si="1897"/>
        <v>DD$16</v>
      </c>
      <c r="DE1481" s="179" t="str">
        <f t="shared" si="1897"/>
        <v>DE$16</v>
      </c>
      <c r="DF1481" s="179" t="str">
        <f t="shared" si="1897"/>
        <v>DF$16</v>
      </c>
      <c r="DG1481" s="179" t="str">
        <f t="shared" si="1897"/>
        <v>DG$16</v>
      </c>
      <c r="DH1481" s="179" t="str">
        <f t="shared" si="1897"/>
        <v>DH$16</v>
      </c>
      <c r="DI1481" s="179" t="str">
        <f t="shared" si="1897"/>
        <v>DI$16</v>
      </c>
      <c r="DJ1481" s="179" t="str">
        <f t="shared" si="1897"/>
        <v>DJ$16</v>
      </c>
      <c r="DK1481" s="179" t="str">
        <f t="shared" si="1897"/>
        <v>DK$16</v>
      </c>
      <c r="DL1481" s="179" t="str">
        <f t="shared" si="1897"/>
        <v>DL$16</v>
      </c>
    </row>
    <row r="1482" spans="1:116" x14ac:dyDescent="0.4">
      <c r="B1482" t="s">
        <v>332</v>
      </c>
      <c r="D1482" t="s">
        <v>769</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4" si="1898">S1455</f>
        <v>S$17</v>
      </c>
      <c r="T1482" s="179" t="str">
        <f t="shared" si="1898"/>
        <v>T$17</v>
      </c>
      <c r="U1482" s="179" t="str">
        <f t="shared" si="1898"/>
        <v>U$17</v>
      </c>
      <c r="V1482" s="179" t="str">
        <f t="shared" si="1898"/>
        <v>V$17</v>
      </c>
      <c r="W1482" s="179" t="str">
        <f t="shared" si="1898"/>
        <v>W$17</v>
      </c>
      <c r="X1482" s="179" t="str">
        <f t="shared" si="1898"/>
        <v>X$17</v>
      </c>
      <c r="Y1482" s="179" t="str">
        <f t="shared" si="1898"/>
        <v>Y$17</v>
      </c>
      <c r="Z1482" s="179" t="str">
        <f t="shared" si="1898"/>
        <v>Z$17</v>
      </c>
      <c r="AA1482" s="179" t="str">
        <f t="shared" si="1898"/>
        <v>AA$17</v>
      </c>
      <c r="AB1482" s="179" t="str">
        <f t="shared" si="1898"/>
        <v>AB$17</v>
      </c>
      <c r="AC1482" s="179" t="str">
        <f t="shared" si="1898"/>
        <v>AC$17</v>
      </c>
      <c r="AD1482" s="179" t="str">
        <f t="shared" si="1898"/>
        <v>AD$17</v>
      </c>
      <c r="AE1482" s="179" t="str">
        <f t="shared" si="1898"/>
        <v>AE$17</v>
      </c>
      <c r="AF1482" s="179" t="str">
        <f t="shared" si="1898"/>
        <v>AF$17</v>
      </c>
      <c r="AG1482" s="179" t="str">
        <f t="shared" si="1898"/>
        <v>AG$17</v>
      </c>
      <c r="AH1482" s="179" t="str">
        <f t="shared" si="1898"/>
        <v>AH$17</v>
      </c>
      <c r="AI1482" s="179" t="str">
        <f t="shared" si="1898"/>
        <v>AI$17</v>
      </c>
      <c r="AJ1482" s="179" t="str">
        <f t="shared" si="1898"/>
        <v>AJ$17</v>
      </c>
      <c r="AK1482" s="179" t="str">
        <f t="shared" si="1898"/>
        <v>AK$17</v>
      </c>
      <c r="AL1482" s="179" t="str">
        <f t="shared" si="1898"/>
        <v>AL$17</v>
      </c>
      <c r="AM1482" s="179" t="str">
        <f t="shared" si="1898"/>
        <v>AM$17</v>
      </c>
      <c r="AN1482" s="179" t="str">
        <f t="shared" si="1898"/>
        <v>AN$17</v>
      </c>
      <c r="AO1482" s="179" t="str">
        <f t="shared" si="1898"/>
        <v>AO$17</v>
      </c>
      <c r="AP1482" s="179" t="str">
        <f t="shared" si="1898"/>
        <v>AP$17</v>
      </c>
      <c r="AQ1482" s="179" t="str">
        <f t="shared" si="1898"/>
        <v>AQ$17</v>
      </c>
      <c r="AR1482" s="179" t="str">
        <f t="shared" si="1898"/>
        <v>AR$17</v>
      </c>
      <c r="AS1482" s="179" t="str">
        <f t="shared" si="1898"/>
        <v>AS$17</v>
      </c>
      <c r="AT1482" s="179" t="str">
        <f t="shared" si="1898"/>
        <v>AT$17</v>
      </c>
      <c r="AU1482" s="179" t="str">
        <f t="shared" si="1898"/>
        <v>AU$17</v>
      </c>
      <c r="AV1482" s="179" t="str">
        <f t="shared" si="1898"/>
        <v>AV$17</v>
      </c>
      <c r="AW1482" s="179" t="str">
        <f t="shared" si="1898"/>
        <v>AW$17</v>
      </c>
      <c r="AX1482" s="179" t="str">
        <f t="shared" si="1898"/>
        <v>AX$17</v>
      </c>
      <c r="AY1482" s="179" t="str">
        <f t="shared" ref="AY1482:CD1484" si="1899">AY1455</f>
        <v>AY$17</v>
      </c>
      <c r="AZ1482" s="179" t="str">
        <f t="shared" si="1899"/>
        <v>AZ$17</v>
      </c>
      <c r="BA1482" s="179" t="str">
        <f t="shared" si="1899"/>
        <v>BA$17</v>
      </c>
      <c r="BB1482" s="179" t="str">
        <f t="shared" si="1899"/>
        <v>BB$17</v>
      </c>
      <c r="BC1482" s="179" t="str">
        <f t="shared" si="1899"/>
        <v>BC$17</v>
      </c>
      <c r="BD1482" s="179" t="str">
        <f t="shared" si="1899"/>
        <v>BD$17</v>
      </c>
      <c r="BE1482" s="179" t="str">
        <f t="shared" si="1899"/>
        <v>BE$17</v>
      </c>
      <c r="BF1482" s="179" t="str">
        <f t="shared" si="1899"/>
        <v>BF$17</v>
      </c>
      <c r="BG1482" s="179" t="str">
        <f t="shared" si="1899"/>
        <v>BG$17</v>
      </c>
      <c r="BH1482" s="179" t="str">
        <f t="shared" si="1899"/>
        <v>BH$17</v>
      </c>
      <c r="BI1482" s="179" t="str">
        <f t="shared" si="1899"/>
        <v>BI$17</v>
      </c>
      <c r="BJ1482" s="179" t="str">
        <f t="shared" si="1899"/>
        <v>BJ$17</v>
      </c>
      <c r="BK1482" s="179" t="str">
        <f t="shared" si="1899"/>
        <v>BK$17</v>
      </c>
      <c r="BL1482" s="179" t="str">
        <f t="shared" si="1899"/>
        <v>BL$17</v>
      </c>
      <c r="BM1482" s="179" t="str">
        <f t="shared" si="1899"/>
        <v>BM$17</v>
      </c>
      <c r="BN1482" s="179" t="str">
        <f t="shared" si="1899"/>
        <v>BN$17</v>
      </c>
      <c r="BO1482" s="179" t="str">
        <f t="shared" si="1899"/>
        <v>BO$17</v>
      </c>
      <c r="BP1482" s="179" t="str">
        <f t="shared" si="1899"/>
        <v>BP$17</v>
      </c>
      <c r="BQ1482" s="179" t="str">
        <f t="shared" si="1899"/>
        <v>BQ$17</v>
      </c>
      <c r="BR1482" s="179" t="str">
        <f t="shared" si="1899"/>
        <v>BR$17</v>
      </c>
      <c r="BS1482" s="179" t="str">
        <f t="shared" si="1899"/>
        <v>BS$17</v>
      </c>
      <c r="BT1482" s="179" t="str">
        <f t="shared" si="1899"/>
        <v>BT$17</v>
      </c>
      <c r="BU1482" s="179" t="str">
        <f t="shared" si="1899"/>
        <v>BU$17</v>
      </c>
      <c r="BV1482" s="179" t="str">
        <f t="shared" si="1899"/>
        <v>BV$17</v>
      </c>
      <c r="BW1482" s="179" t="str">
        <f t="shared" si="1899"/>
        <v>BW$17</v>
      </c>
      <c r="BX1482" s="179" t="str">
        <f t="shared" si="1899"/>
        <v>BX$17</v>
      </c>
      <c r="BY1482" s="179" t="str">
        <f t="shared" si="1899"/>
        <v>BY$17</v>
      </c>
      <c r="BZ1482" s="179" t="str">
        <f t="shared" si="1899"/>
        <v>BZ$17</v>
      </c>
      <c r="CA1482" s="179" t="str">
        <f t="shared" si="1899"/>
        <v>CA$17</v>
      </c>
      <c r="CB1482" s="179" t="str">
        <f t="shared" si="1899"/>
        <v>CB$17</v>
      </c>
      <c r="CC1482" s="179" t="str">
        <f t="shared" si="1899"/>
        <v>CC$17</v>
      </c>
      <c r="CD1482" s="179" t="str">
        <f t="shared" si="1899"/>
        <v>CD$17</v>
      </c>
      <c r="CE1482" s="179" t="str">
        <f t="shared" ref="CE1482:CL1484" si="1900">CE1455</f>
        <v>CE$17</v>
      </c>
      <c r="CF1482" s="179" t="str">
        <f t="shared" si="1900"/>
        <v>CF$17</v>
      </c>
      <c r="CG1482" s="179" t="str">
        <f t="shared" si="1900"/>
        <v>CG$17</v>
      </c>
      <c r="CH1482" s="179" t="str">
        <f t="shared" si="1900"/>
        <v>CH$17</v>
      </c>
      <c r="CI1482" s="179" t="str">
        <f t="shared" si="1900"/>
        <v>CI$17</v>
      </c>
      <c r="CJ1482" s="179" t="str">
        <f t="shared" si="1900"/>
        <v>CJ$17</v>
      </c>
      <c r="CK1482" s="179" t="str">
        <f t="shared" si="1900"/>
        <v>CK$17</v>
      </c>
      <c r="CL1482" s="179" t="str">
        <f t="shared" si="1900"/>
        <v>CL$17</v>
      </c>
      <c r="CN1482" s="60"/>
      <c r="CO1482" s="179" t="str">
        <f t="shared" ref="CO1482:DL1484" si="1901">CO1455</f>
        <v>CO$17</v>
      </c>
      <c r="CP1482" s="179" t="str">
        <f t="shared" si="1901"/>
        <v>CP$17</v>
      </c>
      <c r="CQ1482" s="179" t="str">
        <f t="shared" si="1901"/>
        <v>CQ$17</v>
      </c>
      <c r="CR1482" s="179" t="str">
        <f t="shared" si="1901"/>
        <v>CR$17</v>
      </c>
      <c r="CS1482" s="179" t="str">
        <f t="shared" si="1901"/>
        <v>CS$17</v>
      </c>
      <c r="CT1482" s="179" t="str">
        <f t="shared" si="1901"/>
        <v>CT$17</v>
      </c>
      <c r="CU1482" s="179" t="str">
        <f t="shared" si="1901"/>
        <v>CU$17</v>
      </c>
      <c r="CV1482" s="179" t="str">
        <f t="shared" si="1901"/>
        <v>CV$17</v>
      </c>
      <c r="CW1482" s="179" t="str">
        <f t="shared" si="1901"/>
        <v>CW$17</v>
      </c>
      <c r="CX1482" s="179" t="str">
        <f t="shared" si="1901"/>
        <v>CX$17</v>
      </c>
      <c r="CY1482" s="179" t="str">
        <f t="shared" si="1901"/>
        <v>CY$17</v>
      </c>
      <c r="CZ1482" s="179" t="str">
        <f t="shared" si="1901"/>
        <v>CZ$17</v>
      </c>
      <c r="DA1482" s="179" t="str">
        <f t="shared" si="1901"/>
        <v>DA$17</v>
      </c>
      <c r="DB1482" s="179" t="str">
        <f t="shared" si="1901"/>
        <v>DB$17</v>
      </c>
      <c r="DC1482" s="179" t="str">
        <f t="shared" si="1901"/>
        <v>DC$17</v>
      </c>
      <c r="DD1482" s="179" t="str">
        <f t="shared" si="1901"/>
        <v>DD$17</v>
      </c>
      <c r="DE1482" s="179" t="str">
        <f t="shared" si="1901"/>
        <v>DE$17</v>
      </c>
      <c r="DF1482" s="179" t="str">
        <f t="shared" si="1901"/>
        <v>DF$17</v>
      </c>
      <c r="DG1482" s="179" t="str">
        <f t="shared" si="1901"/>
        <v>DG$17</v>
      </c>
      <c r="DH1482" s="179" t="str">
        <f t="shared" si="1901"/>
        <v>DH$17</v>
      </c>
      <c r="DI1482" s="179" t="str">
        <f t="shared" si="1901"/>
        <v>DI$17</v>
      </c>
      <c r="DJ1482" s="179" t="str">
        <f t="shared" si="1901"/>
        <v>DJ$17</v>
      </c>
      <c r="DK1482" s="179" t="str">
        <f t="shared" si="1901"/>
        <v>DK$17</v>
      </c>
      <c r="DL1482" s="179" t="str">
        <f t="shared" si="1901"/>
        <v>DL$17</v>
      </c>
    </row>
    <row r="1483" spans="1:116" x14ac:dyDescent="0.4">
      <c r="B1483" t="s">
        <v>332</v>
      </c>
      <c r="D1483" t="s">
        <v>769</v>
      </c>
      <c r="E1483" s="8" t="str">
        <f t="shared" ref="E1483:E1488" si="1902">ROW()&amp;" "&amp;D1483</f>
        <v>1483 FAPPER-S</v>
      </c>
      <c r="G1483" s="191" t="str">
        <f>G1460</f>
        <v>Revenue driven PP&amp;E:</v>
      </c>
      <c r="H1483" s="12"/>
      <c r="I1483" s="60"/>
      <c r="J1483" s="60"/>
      <c r="K1483" s="15"/>
      <c r="L1483" s="15"/>
      <c r="M1483" s="15"/>
      <c r="N1483" s="15"/>
      <c r="O1483" s="15"/>
      <c r="P1483" s="15"/>
      <c r="R1483" s="15"/>
      <c r="S1483" s="179">
        <f t="shared" ref="S1483:AX1485" si="1903">S1456</f>
        <v>0</v>
      </c>
      <c r="T1483" s="179">
        <f t="shared" si="1903"/>
        <v>0</v>
      </c>
      <c r="U1483" s="179">
        <f t="shared" si="1903"/>
        <v>0</v>
      </c>
      <c r="V1483" s="179">
        <f t="shared" si="1903"/>
        <v>0</v>
      </c>
      <c r="W1483" s="179">
        <f t="shared" si="1903"/>
        <v>0</v>
      </c>
      <c r="X1483" s="179">
        <f t="shared" si="1903"/>
        <v>0</v>
      </c>
      <c r="Y1483" s="179">
        <f t="shared" si="1903"/>
        <v>0</v>
      </c>
      <c r="Z1483" s="179">
        <f t="shared" si="1903"/>
        <v>0</v>
      </c>
      <c r="AA1483" s="179">
        <f t="shared" si="1903"/>
        <v>0</v>
      </c>
      <c r="AB1483" s="179">
        <f t="shared" si="1903"/>
        <v>0</v>
      </c>
      <c r="AC1483" s="179">
        <f t="shared" si="1903"/>
        <v>0</v>
      </c>
      <c r="AD1483" s="179">
        <f t="shared" si="1903"/>
        <v>0</v>
      </c>
      <c r="AE1483" s="179">
        <f t="shared" si="1903"/>
        <v>0</v>
      </c>
      <c r="AF1483" s="179">
        <f t="shared" si="1903"/>
        <v>0</v>
      </c>
      <c r="AG1483" s="179">
        <f t="shared" si="1903"/>
        <v>0</v>
      </c>
      <c r="AH1483" s="179">
        <f t="shared" si="1903"/>
        <v>0</v>
      </c>
      <c r="AI1483" s="179">
        <f t="shared" si="1903"/>
        <v>0</v>
      </c>
      <c r="AJ1483" s="179">
        <f t="shared" si="1903"/>
        <v>0</v>
      </c>
      <c r="AK1483" s="179">
        <f t="shared" si="1903"/>
        <v>0</v>
      </c>
      <c r="AL1483" s="179">
        <f t="shared" si="1903"/>
        <v>0</v>
      </c>
      <c r="AM1483" s="179">
        <f t="shared" si="1903"/>
        <v>0</v>
      </c>
      <c r="AN1483" s="179">
        <f t="shared" si="1903"/>
        <v>0</v>
      </c>
      <c r="AO1483" s="179">
        <f t="shared" si="1903"/>
        <v>0</v>
      </c>
      <c r="AP1483" s="179">
        <f t="shared" si="1903"/>
        <v>0</v>
      </c>
      <c r="AQ1483" s="179">
        <f t="shared" si="1903"/>
        <v>0</v>
      </c>
      <c r="AR1483" s="179">
        <f t="shared" si="1903"/>
        <v>0</v>
      </c>
      <c r="AS1483" s="179">
        <f t="shared" si="1903"/>
        <v>0</v>
      </c>
      <c r="AT1483" s="179">
        <f t="shared" si="1903"/>
        <v>0</v>
      </c>
      <c r="AU1483" s="179">
        <f t="shared" si="1903"/>
        <v>0</v>
      </c>
      <c r="AV1483" s="179">
        <f t="shared" si="1903"/>
        <v>0</v>
      </c>
      <c r="AW1483" s="179">
        <f t="shared" si="1903"/>
        <v>0</v>
      </c>
      <c r="AX1483" s="179">
        <f t="shared" si="1903"/>
        <v>0</v>
      </c>
      <c r="AY1483" s="179">
        <f t="shared" ref="AY1483:CD1485" si="1904">AY1456</f>
        <v>0</v>
      </c>
      <c r="AZ1483" s="179">
        <f t="shared" si="1904"/>
        <v>0</v>
      </c>
      <c r="BA1483" s="179">
        <f t="shared" si="1904"/>
        <v>0</v>
      </c>
      <c r="BB1483" s="179">
        <f t="shared" si="1904"/>
        <v>0</v>
      </c>
      <c r="BC1483" s="179">
        <f t="shared" si="1904"/>
        <v>0</v>
      </c>
      <c r="BD1483" s="179">
        <f t="shared" si="1904"/>
        <v>0</v>
      </c>
      <c r="BE1483" s="179">
        <f t="shared" si="1904"/>
        <v>0</v>
      </c>
      <c r="BF1483" s="179">
        <f t="shared" si="1904"/>
        <v>0</v>
      </c>
      <c r="BG1483" s="179">
        <f t="shared" si="1904"/>
        <v>0</v>
      </c>
      <c r="BH1483" s="179">
        <f t="shared" si="1904"/>
        <v>0</v>
      </c>
      <c r="BI1483" s="179">
        <f t="shared" si="1904"/>
        <v>0</v>
      </c>
      <c r="BJ1483" s="179">
        <f t="shared" si="1904"/>
        <v>0</v>
      </c>
      <c r="BK1483" s="179">
        <f t="shared" si="1904"/>
        <v>0</v>
      </c>
      <c r="BL1483" s="179">
        <f t="shared" si="1904"/>
        <v>0</v>
      </c>
      <c r="BM1483" s="179">
        <f t="shared" si="1904"/>
        <v>0</v>
      </c>
      <c r="BN1483" s="179">
        <f t="shared" si="1904"/>
        <v>0</v>
      </c>
      <c r="BO1483" s="179">
        <f t="shared" si="1904"/>
        <v>0</v>
      </c>
      <c r="BP1483" s="179">
        <f t="shared" si="1904"/>
        <v>0</v>
      </c>
      <c r="BQ1483" s="179">
        <f t="shared" si="1904"/>
        <v>0</v>
      </c>
      <c r="BR1483" s="179">
        <f t="shared" si="1904"/>
        <v>0</v>
      </c>
      <c r="BS1483" s="179">
        <f t="shared" si="1904"/>
        <v>0</v>
      </c>
      <c r="BT1483" s="179">
        <f t="shared" si="1904"/>
        <v>0</v>
      </c>
      <c r="BU1483" s="179">
        <f t="shared" si="1904"/>
        <v>0</v>
      </c>
      <c r="BV1483" s="179">
        <f t="shared" si="1904"/>
        <v>0</v>
      </c>
      <c r="BW1483" s="179">
        <f t="shared" si="1904"/>
        <v>0</v>
      </c>
      <c r="BX1483" s="179">
        <f t="shared" si="1904"/>
        <v>0</v>
      </c>
      <c r="BY1483" s="179">
        <f t="shared" si="1904"/>
        <v>0</v>
      </c>
      <c r="BZ1483" s="179">
        <f t="shared" si="1904"/>
        <v>0</v>
      </c>
      <c r="CA1483" s="179">
        <f t="shared" si="1904"/>
        <v>0</v>
      </c>
      <c r="CB1483" s="179">
        <f t="shared" si="1904"/>
        <v>0</v>
      </c>
      <c r="CC1483" s="179">
        <f t="shared" si="1904"/>
        <v>0</v>
      </c>
      <c r="CD1483" s="179">
        <f t="shared" si="1904"/>
        <v>0</v>
      </c>
      <c r="CE1483" s="179">
        <f t="shared" ref="CE1483:CL1485" si="1905">CE1456</f>
        <v>0</v>
      </c>
      <c r="CF1483" s="179">
        <f t="shared" si="1905"/>
        <v>0</v>
      </c>
      <c r="CG1483" s="179">
        <f t="shared" si="1905"/>
        <v>0</v>
      </c>
      <c r="CH1483" s="179">
        <f t="shared" si="1905"/>
        <v>0</v>
      </c>
      <c r="CI1483" s="179">
        <f t="shared" si="1905"/>
        <v>0</v>
      </c>
      <c r="CJ1483" s="179">
        <f t="shared" si="1905"/>
        <v>0</v>
      </c>
      <c r="CK1483" s="179">
        <f t="shared" si="1905"/>
        <v>0</v>
      </c>
      <c r="CL1483" s="179">
        <f t="shared" si="1905"/>
        <v>0</v>
      </c>
      <c r="CN1483" s="60"/>
      <c r="CO1483" s="179">
        <f t="shared" ref="CO1483:DL1485" si="1906">CO1456</f>
        <v>0</v>
      </c>
      <c r="CP1483" s="179">
        <f t="shared" si="1906"/>
        <v>0</v>
      </c>
      <c r="CQ1483" s="179">
        <f t="shared" si="1906"/>
        <v>0</v>
      </c>
      <c r="CR1483" s="179">
        <f t="shared" si="1906"/>
        <v>0</v>
      </c>
      <c r="CS1483" s="179">
        <f t="shared" si="1906"/>
        <v>0</v>
      </c>
      <c r="CT1483" s="179">
        <f t="shared" si="1906"/>
        <v>0</v>
      </c>
      <c r="CU1483" s="179">
        <f t="shared" si="1906"/>
        <v>0</v>
      </c>
      <c r="CV1483" s="179">
        <f t="shared" si="1906"/>
        <v>0</v>
      </c>
      <c r="CW1483" s="179">
        <f t="shared" si="1906"/>
        <v>0</v>
      </c>
      <c r="CX1483" s="179">
        <f t="shared" si="1906"/>
        <v>0</v>
      </c>
      <c r="CY1483" s="179">
        <f t="shared" si="1906"/>
        <v>0</v>
      </c>
      <c r="CZ1483" s="179">
        <f t="shared" si="1906"/>
        <v>0</v>
      </c>
      <c r="DA1483" s="179">
        <f t="shared" si="1906"/>
        <v>0</v>
      </c>
      <c r="DB1483" s="179">
        <f t="shared" si="1906"/>
        <v>0</v>
      </c>
      <c r="DC1483" s="179">
        <f t="shared" si="1906"/>
        <v>0</v>
      </c>
      <c r="DD1483" s="179">
        <f t="shared" si="1906"/>
        <v>0</v>
      </c>
      <c r="DE1483" s="179">
        <f t="shared" si="1906"/>
        <v>0</v>
      </c>
      <c r="DF1483" s="179">
        <f t="shared" si="1906"/>
        <v>0</v>
      </c>
      <c r="DG1483" s="179">
        <f t="shared" si="1906"/>
        <v>0</v>
      </c>
      <c r="DH1483" s="179">
        <f t="shared" si="1906"/>
        <v>0</v>
      </c>
      <c r="DI1483" s="179">
        <f t="shared" si="1906"/>
        <v>0</v>
      </c>
      <c r="DJ1483" s="179">
        <f t="shared" si="1906"/>
        <v>0</v>
      </c>
      <c r="DK1483" s="179">
        <f t="shared" si="1906"/>
        <v>0</v>
      </c>
      <c r="DL1483" s="179">
        <f t="shared" si="1906"/>
        <v>0</v>
      </c>
    </row>
    <row r="1484" spans="1:116" x14ac:dyDescent="0.4">
      <c r="B1484" t="s">
        <v>332</v>
      </c>
      <c r="D1484" t="s">
        <v>769</v>
      </c>
      <c r="E1484" s="8" t="str">
        <f t="shared" ref="E1484:E1486" si="1907">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769</v>
      </c>
      <c r="E1485" s="8" t="str">
        <f t="shared" si="1902"/>
        <v>1485 FAPPER-S</v>
      </c>
      <c r="G1485" s="191" t="str">
        <f>G1458</f>
        <v>Secondary revenue driver</v>
      </c>
      <c r="H1485" s="90"/>
      <c r="I1485" s="213"/>
      <c r="J1485" s="213"/>
      <c r="K1485" s="214"/>
      <c r="L1485" s="214"/>
      <c r="M1485" s="214"/>
      <c r="N1485" s="214"/>
      <c r="O1485" s="214"/>
      <c r="P1485" s="214"/>
      <c r="R1485" s="214"/>
      <c r="S1485" s="4" t="str">
        <f t="shared" ref="S1485:AX1487" si="1908">ADDRESS(ROW(S1477),COLUMN(S1477),2)</f>
        <v>S$1477</v>
      </c>
      <c r="T1485" s="4" t="str">
        <f t="shared" si="1908"/>
        <v>T$1477</v>
      </c>
      <c r="U1485" s="4" t="str">
        <f t="shared" si="1908"/>
        <v>U$1477</v>
      </c>
      <c r="V1485" s="4" t="str">
        <f t="shared" si="1908"/>
        <v>V$1477</v>
      </c>
      <c r="W1485" s="4" t="str">
        <f t="shared" si="1908"/>
        <v>W$1477</v>
      </c>
      <c r="X1485" s="4" t="str">
        <f t="shared" si="1908"/>
        <v>X$1477</v>
      </c>
      <c r="Y1485" s="4" t="str">
        <f t="shared" si="1908"/>
        <v>Y$1477</v>
      </c>
      <c r="Z1485" s="4" t="str">
        <f t="shared" si="1908"/>
        <v>Z$1477</v>
      </c>
      <c r="AA1485" s="4" t="str">
        <f t="shared" si="1908"/>
        <v>AA$1477</v>
      </c>
      <c r="AB1485" s="4" t="str">
        <f t="shared" si="1908"/>
        <v>AB$1477</v>
      </c>
      <c r="AC1485" s="4" t="str">
        <f t="shared" si="1908"/>
        <v>AC$1477</v>
      </c>
      <c r="AD1485" s="4" t="str">
        <f t="shared" si="1908"/>
        <v>AD$1477</v>
      </c>
      <c r="AE1485" s="4" t="str">
        <f t="shared" si="1908"/>
        <v>AE$1477</v>
      </c>
      <c r="AF1485" s="4" t="str">
        <f t="shared" si="1908"/>
        <v>AF$1477</v>
      </c>
      <c r="AG1485" s="4" t="str">
        <f t="shared" si="1908"/>
        <v>AG$1477</v>
      </c>
      <c r="AH1485" s="4" t="str">
        <f t="shared" si="1908"/>
        <v>AH$1477</v>
      </c>
      <c r="AI1485" s="4" t="str">
        <f t="shared" si="1908"/>
        <v>AI$1477</v>
      </c>
      <c r="AJ1485" s="4" t="str">
        <f t="shared" si="1908"/>
        <v>AJ$1477</v>
      </c>
      <c r="AK1485" s="4" t="str">
        <f t="shared" si="1908"/>
        <v>AK$1477</v>
      </c>
      <c r="AL1485" s="4" t="str">
        <f t="shared" si="1908"/>
        <v>AL$1477</v>
      </c>
      <c r="AM1485" s="4" t="str">
        <f t="shared" si="1908"/>
        <v>AM$1477</v>
      </c>
      <c r="AN1485" s="4" t="str">
        <f t="shared" si="1908"/>
        <v>AN$1477</v>
      </c>
      <c r="AO1485" s="4" t="str">
        <f t="shared" si="1908"/>
        <v>AO$1477</v>
      </c>
      <c r="AP1485" s="4" t="str">
        <f t="shared" si="1908"/>
        <v>AP$1477</v>
      </c>
      <c r="AQ1485" s="4" t="str">
        <f t="shared" si="1908"/>
        <v>AQ$1477</v>
      </c>
      <c r="AR1485" s="4" t="str">
        <f t="shared" si="1908"/>
        <v>AR$1477</v>
      </c>
      <c r="AS1485" s="4" t="str">
        <f t="shared" si="1908"/>
        <v>AS$1477</v>
      </c>
      <c r="AT1485" s="4" t="str">
        <f t="shared" si="1908"/>
        <v>AT$1477</v>
      </c>
      <c r="AU1485" s="4" t="str">
        <f t="shared" si="1908"/>
        <v>AU$1477</v>
      </c>
      <c r="AV1485" s="4" t="str">
        <f t="shared" si="1908"/>
        <v>AV$1477</v>
      </c>
      <c r="AW1485" s="4" t="str">
        <f t="shared" si="1908"/>
        <v>AW$1477</v>
      </c>
      <c r="AX1485" s="4" t="str">
        <f t="shared" si="1908"/>
        <v>AX$1477</v>
      </c>
      <c r="AY1485" s="4" t="str">
        <f t="shared" ref="AY1485:CD1487" si="1909">ADDRESS(ROW(AY1477),COLUMN(AY1477),2)</f>
        <v>AY$1477</v>
      </c>
      <c r="AZ1485" s="4" t="str">
        <f t="shared" si="1909"/>
        <v>AZ$1477</v>
      </c>
      <c r="BA1485" s="4" t="str">
        <f t="shared" si="1909"/>
        <v>BA$1477</v>
      </c>
      <c r="BB1485" s="4" t="str">
        <f t="shared" si="1909"/>
        <v>BB$1477</v>
      </c>
      <c r="BC1485" s="4" t="str">
        <f t="shared" si="1909"/>
        <v>BC$1477</v>
      </c>
      <c r="BD1485" s="4" t="str">
        <f t="shared" si="1909"/>
        <v>BD$1477</v>
      </c>
      <c r="BE1485" s="4" t="str">
        <f t="shared" si="1909"/>
        <v>BE$1477</v>
      </c>
      <c r="BF1485" s="4" t="str">
        <f t="shared" si="1909"/>
        <v>BF$1477</v>
      </c>
      <c r="BG1485" s="4" t="str">
        <f t="shared" si="1909"/>
        <v>BG$1477</v>
      </c>
      <c r="BH1485" s="4" t="str">
        <f t="shared" si="1909"/>
        <v>BH$1477</v>
      </c>
      <c r="BI1485" s="4" t="str">
        <f t="shared" si="1909"/>
        <v>BI$1477</v>
      </c>
      <c r="BJ1485" s="4" t="str">
        <f t="shared" si="1909"/>
        <v>BJ$1477</v>
      </c>
      <c r="BK1485" s="4" t="str">
        <f t="shared" si="1909"/>
        <v>BK$1477</v>
      </c>
      <c r="BL1485" s="4" t="str">
        <f t="shared" si="1909"/>
        <v>BL$1477</v>
      </c>
      <c r="BM1485" s="4" t="str">
        <f t="shared" si="1909"/>
        <v>BM$1477</v>
      </c>
      <c r="BN1485" s="4" t="str">
        <f t="shared" si="1909"/>
        <v>BN$1477</v>
      </c>
      <c r="BO1485" s="4" t="str">
        <f t="shared" si="1909"/>
        <v>BO$1477</v>
      </c>
      <c r="BP1485" s="4" t="str">
        <f t="shared" si="1909"/>
        <v>BP$1477</v>
      </c>
      <c r="BQ1485" s="4" t="str">
        <f t="shared" si="1909"/>
        <v>BQ$1477</v>
      </c>
      <c r="BR1485" s="4" t="str">
        <f t="shared" si="1909"/>
        <v>BR$1477</v>
      </c>
      <c r="BS1485" s="4" t="str">
        <f t="shared" si="1909"/>
        <v>BS$1477</v>
      </c>
      <c r="BT1485" s="4" t="str">
        <f t="shared" si="1909"/>
        <v>BT$1477</v>
      </c>
      <c r="BU1485" s="4" t="str">
        <f t="shared" si="1909"/>
        <v>BU$1477</v>
      </c>
      <c r="BV1485" s="4" t="str">
        <f t="shared" si="1909"/>
        <v>BV$1477</v>
      </c>
      <c r="BW1485" s="4" t="str">
        <f t="shared" si="1909"/>
        <v>BW$1477</v>
      </c>
      <c r="BX1485" s="4" t="str">
        <f t="shared" si="1909"/>
        <v>BX$1477</v>
      </c>
      <c r="BY1485" s="4" t="str">
        <f t="shared" si="1909"/>
        <v>BY$1477</v>
      </c>
      <c r="BZ1485" s="4" t="str">
        <f t="shared" si="1909"/>
        <v>BZ$1477</v>
      </c>
      <c r="CA1485" s="4" t="str">
        <f t="shared" si="1909"/>
        <v>CA$1477</v>
      </c>
      <c r="CB1485" s="4" t="str">
        <f t="shared" si="1909"/>
        <v>CB$1477</v>
      </c>
      <c r="CC1485" s="4" t="str">
        <f t="shared" si="1909"/>
        <v>CC$1477</v>
      </c>
      <c r="CD1485" s="4" t="str">
        <f t="shared" si="1909"/>
        <v>CD$1477</v>
      </c>
      <c r="CE1485" s="4" t="str">
        <f t="shared" ref="CE1485:CL1487" si="1910">ADDRESS(ROW(CE1477),COLUMN(CE1477),2)</f>
        <v>CE$1477</v>
      </c>
      <c r="CF1485" s="4" t="str">
        <f t="shared" si="1910"/>
        <v>CF$1477</v>
      </c>
      <c r="CG1485" s="4" t="str">
        <f t="shared" si="1910"/>
        <v>CG$1477</v>
      </c>
      <c r="CH1485" s="4" t="str">
        <f t="shared" si="1910"/>
        <v>CH$1477</v>
      </c>
      <c r="CI1485" s="4" t="str">
        <f t="shared" si="1910"/>
        <v>CI$1477</v>
      </c>
      <c r="CJ1485" s="4" t="str">
        <f t="shared" si="1910"/>
        <v>CJ$1477</v>
      </c>
      <c r="CK1485" s="4" t="str">
        <f t="shared" si="1910"/>
        <v>CK$1477</v>
      </c>
      <c r="CL1485" s="4" t="str">
        <f t="shared" si="1910"/>
        <v>CL$1477</v>
      </c>
      <c r="CN1485" s="213"/>
      <c r="CO1485" s="4" t="str">
        <f t="shared" ref="CO1485:DL1487" si="1911">ADDRESS(ROW(CO1477),COLUMN(CO1477),2)</f>
        <v>CO$1477</v>
      </c>
      <c r="CP1485" s="4" t="str">
        <f t="shared" si="1911"/>
        <v>CP$1477</v>
      </c>
      <c r="CQ1485" s="4" t="str">
        <f t="shared" si="1911"/>
        <v>CQ$1477</v>
      </c>
      <c r="CR1485" s="4" t="str">
        <f t="shared" si="1911"/>
        <v>CR$1477</v>
      </c>
      <c r="CS1485" s="4" t="str">
        <f t="shared" si="1911"/>
        <v>CS$1477</v>
      </c>
      <c r="CT1485" s="4" t="str">
        <f t="shared" si="1911"/>
        <v>CT$1477</v>
      </c>
      <c r="CU1485" s="4" t="str">
        <f t="shared" si="1911"/>
        <v>CU$1477</v>
      </c>
      <c r="CV1485" s="4" t="str">
        <f t="shared" si="1911"/>
        <v>CV$1477</v>
      </c>
      <c r="CW1485" s="4" t="str">
        <f t="shared" si="1911"/>
        <v>CW$1477</v>
      </c>
      <c r="CX1485" s="4" t="str">
        <f t="shared" si="1911"/>
        <v>CX$1477</v>
      </c>
      <c r="CY1485" s="4" t="str">
        <f t="shared" si="1911"/>
        <v>CY$1477</v>
      </c>
      <c r="CZ1485" s="4" t="str">
        <f t="shared" si="1911"/>
        <v>CZ$1477</v>
      </c>
      <c r="DA1485" s="4" t="str">
        <f t="shared" si="1911"/>
        <v>DA$1477</v>
      </c>
      <c r="DB1485" s="4" t="str">
        <f t="shared" si="1911"/>
        <v>DB$1477</v>
      </c>
      <c r="DC1485" s="4" t="str">
        <f t="shared" si="1911"/>
        <v>DC$1477</v>
      </c>
      <c r="DD1485" s="4" t="str">
        <f t="shared" si="1911"/>
        <v>DD$1477</v>
      </c>
      <c r="DE1485" s="4" t="str">
        <f t="shared" si="1911"/>
        <v>DE$1477</v>
      </c>
      <c r="DF1485" s="4" t="str">
        <f t="shared" si="1911"/>
        <v>DF$1477</v>
      </c>
      <c r="DG1485" s="4" t="str">
        <f t="shared" si="1911"/>
        <v>DG$1477</v>
      </c>
      <c r="DH1485" s="4" t="str">
        <f t="shared" si="1911"/>
        <v>DH$1477</v>
      </c>
      <c r="DI1485" s="4" t="str">
        <f t="shared" si="1911"/>
        <v>DI$1477</v>
      </c>
      <c r="DJ1485" s="4" t="str">
        <f t="shared" si="1911"/>
        <v>DJ$1477</v>
      </c>
      <c r="DK1485" s="4" t="str">
        <f t="shared" si="1911"/>
        <v>DK$1477</v>
      </c>
      <c r="DL1485" s="4" t="str">
        <f t="shared" si="1911"/>
        <v>DL$1477</v>
      </c>
    </row>
    <row r="1486" spans="1:116" x14ac:dyDescent="0.4">
      <c r="B1486" t="s">
        <v>332</v>
      </c>
      <c r="D1486" t="s">
        <v>769</v>
      </c>
      <c r="E1486" s="8" t="str">
        <f t="shared" si="1902"/>
        <v>1486 FAPPER-S</v>
      </c>
      <c r="G1486" s="136" t="str">
        <f>G1459</f>
        <v>Secondary volume driver</v>
      </c>
      <c r="H1486" s="12"/>
      <c r="I1486" s="60"/>
      <c r="J1486" s="60"/>
      <c r="K1486" s="15"/>
      <c r="L1486" s="15"/>
      <c r="M1486" s="15"/>
      <c r="N1486" s="15"/>
      <c r="O1486" s="15"/>
      <c r="P1486" s="15"/>
      <c r="R1486" s="15"/>
      <c r="S1486" s="179" t="str">
        <f t="shared" ref="S1486:AX1488" si="1912">S1459</f>
        <v>S$19</v>
      </c>
      <c r="T1486" s="179" t="str">
        <f t="shared" si="1912"/>
        <v>T$19</v>
      </c>
      <c r="U1486" s="179" t="str">
        <f t="shared" si="1912"/>
        <v>U$19</v>
      </c>
      <c r="V1486" s="179" t="str">
        <f t="shared" si="1912"/>
        <v>V$19</v>
      </c>
      <c r="W1486" s="179" t="str">
        <f t="shared" si="1912"/>
        <v>W$19</v>
      </c>
      <c r="X1486" s="179" t="str">
        <f t="shared" si="1912"/>
        <v>X$19</v>
      </c>
      <c r="Y1486" s="179" t="str">
        <f t="shared" si="1912"/>
        <v>Y$19</v>
      </c>
      <c r="Z1486" s="179" t="str">
        <f t="shared" si="1912"/>
        <v>Z$19</v>
      </c>
      <c r="AA1486" s="179" t="str">
        <f t="shared" si="1912"/>
        <v>AA$19</v>
      </c>
      <c r="AB1486" s="179" t="str">
        <f t="shared" si="1912"/>
        <v>AB$19</v>
      </c>
      <c r="AC1486" s="179" t="str">
        <f t="shared" si="1912"/>
        <v>AC$19</v>
      </c>
      <c r="AD1486" s="179" t="str">
        <f t="shared" si="1912"/>
        <v>AD$19</v>
      </c>
      <c r="AE1486" s="179" t="str">
        <f t="shared" si="1912"/>
        <v>AE$19</v>
      </c>
      <c r="AF1486" s="179" t="str">
        <f t="shared" si="1912"/>
        <v>AF$19</v>
      </c>
      <c r="AG1486" s="179" t="str">
        <f t="shared" si="1912"/>
        <v>AG$19</v>
      </c>
      <c r="AH1486" s="179" t="str">
        <f t="shared" si="1912"/>
        <v>AH$19</v>
      </c>
      <c r="AI1486" s="179" t="str">
        <f t="shared" si="1912"/>
        <v>AI$19</v>
      </c>
      <c r="AJ1486" s="179" t="str">
        <f t="shared" si="1912"/>
        <v>AJ$19</v>
      </c>
      <c r="AK1486" s="179" t="str">
        <f t="shared" si="1912"/>
        <v>AK$19</v>
      </c>
      <c r="AL1486" s="179" t="str">
        <f t="shared" si="1912"/>
        <v>AL$19</v>
      </c>
      <c r="AM1486" s="179" t="str">
        <f t="shared" si="1912"/>
        <v>AM$19</v>
      </c>
      <c r="AN1486" s="179" t="str">
        <f t="shared" si="1912"/>
        <v>AN$19</v>
      </c>
      <c r="AO1486" s="179" t="str">
        <f t="shared" si="1912"/>
        <v>AO$19</v>
      </c>
      <c r="AP1486" s="179" t="str">
        <f t="shared" si="1912"/>
        <v>AP$19</v>
      </c>
      <c r="AQ1486" s="179" t="str">
        <f t="shared" si="1912"/>
        <v>AQ$19</v>
      </c>
      <c r="AR1486" s="179" t="str">
        <f t="shared" si="1912"/>
        <v>AR$19</v>
      </c>
      <c r="AS1486" s="179" t="str">
        <f t="shared" si="1912"/>
        <v>AS$19</v>
      </c>
      <c r="AT1486" s="179" t="str">
        <f t="shared" si="1912"/>
        <v>AT$19</v>
      </c>
      <c r="AU1486" s="179" t="str">
        <f t="shared" si="1912"/>
        <v>AU$19</v>
      </c>
      <c r="AV1486" s="179" t="str">
        <f t="shared" si="1912"/>
        <v>AV$19</v>
      </c>
      <c r="AW1486" s="179" t="str">
        <f t="shared" si="1912"/>
        <v>AW$19</v>
      </c>
      <c r="AX1486" s="179" t="str">
        <f t="shared" si="1912"/>
        <v>AX$19</v>
      </c>
      <c r="AY1486" s="179" t="str">
        <f t="shared" ref="AY1486:CD1488" si="1913">AY1459</f>
        <v>AY$19</v>
      </c>
      <c r="AZ1486" s="179" t="str">
        <f t="shared" si="1913"/>
        <v>AZ$19</v>
      </c>
      <c r="BA1486" s="179" t="str">
        <f t="shared" si="1913"/>
        <v>BA$19</v>
      </c>
      <c r="BB1486" s="179" t="str">
        <f t="shared" si="1913"/>
        <v>BB$19</v>
      </c>
      <c r="BC1486" s="179" t="str">
        <f t="shared" si="1913"/>
        <v>BC$19</v>
      </c>
      <c r="BD1486" s="179" t="str">
        <f t="shared" si="1913"/>
        <v>BD$19</v>
      </c>
      <c r="BE1486" s="179" t="str">
        <f t="shared" si="1913"/>
        <v>BE$19</v>
      </c>
      <c r="BF1486" s="179" t="str">
        <f t="shared" si="1913"/>
        <v>BF$19</v>
      </c>
      <c r="BG1486" s="179" t="str">
        <f t="shared" si="1913"/>
        <v>BG$19</v>
      </c>
      <c r="BH1486" s="179" t="str">
        <f t="shared" si="1913"/>
        <v>BH$19</v>
      </c>
      <c r="BI1486" s="179" t="str">
        <f t="shared" si="1913"/>
        <v>BI$19</v>
      </c>
      <c r="BJ1486" s="179" t="str">
        <f t="shared" si="1913"/>
        <v>BJ$19</v>
      </c>
      <c r="BK1486" s="179" t="str">
        <f t="shared" si="1913"/>
        <v>BK$19</v>
      </c>
      <c r="BL1486" s="179" t="str">
        <f t="shared" si="1913"/>
        <v>BL$19</v>
      </c>
      <c r="BM1486" s="179" t="str">
        <f t="shared" si="1913"/>
        <v>BM$19</v>
      </c>
      <c r="BN1486" s="179" t="str">
        <f t="shared" si="1913"/>
        <v>BN$19</v>
      </c>
      <c r="BO1486" s="179" t="str">
        <f t="shared" si="1913"/>
        <v>BO$19</v>
      </c>
      <c r="BP1486" s="179" t="str">
        <f t="shared" si="1913"/>
        <v>BP$19</v>
      </c>
      <c r="BQ1486" s="179" t="str">
        <f t="shared" si="1913"/>
        <v>BQ$19</v>
      </c>
      <c r="BR1486" s="179" t="str">
        <f t="shared" si="1913"/>
        <v>BR$19</v>
      </c>
      <c r="BS1486" s="179" t="str">
        <f t="shared" si="1913"/>
        <v>BS$19</v>
      </c>
      <c r="BT1486" s="179" t="str">
        <f t="shared" si="1913"/>
        <v>BT$19</v>
      </c>
      <c r="BU1486" s="179" t="str">
        <f t="shared" si="1913"/>
        <v>BU$19</v>
      </c>
      <c r="BV1486" s="179" t="str">
        <f t="shared" si="1913"/>
        <v>BV$19</v>
      </c>
      <c r="BW1486" s="179" t="str">
        <f t="shared" si="1913"/>
        <v>BW$19</v>
      </c>
      <c r="BX1486" s="179" t="str">
        <f t="shared" si="1913"/>
        <v>BX$19</v>
      </c>
      <c r="BY1486" s="179" t="str">
        <f t="shared" si="1913"/>
        <v>BY$19</v>
      </c>
      <c r="BZ1486" s="179" t="str">
        <f t="shared" si="1913"/>
        <v>BZ$19</v>
      </c>
      <c r="CA1486" s="179" t="str">
        <f t="shared" si="1913"/>
        <v>CA$19</v>
      </c>
      <c r="CB1486" s="179" t="str">
        <f t="shared" si="1913"/>
        <v>CB$19</v>
      </c>
      <c r="CC1486" s="179" t="str">
        <f t="shared" si="1913"/>
        <v>CC$19</v>
      </c>
      <c r="CD1486" s="179" t="str">
        <f t="shared" si="1913"/>
        <v>CD$19</v>
      </c>
      <c r="CE1486" s="179" t="str">
        <f t="shared" ref="CE1486:CL1488" si="1914">CE1459</f>
        <v>CE$19</v>
      </c>
      <c r="CF1486" s="179" t="str">
        <f t="shared" si="1914"/>
        <v>CF$19</v>
      </c>
      <c r="CG1486" s="179" t="str">
        <f t="shared" si="1914"/>
        <v>CG$19</v>
      </c>
      <c r="CH1486" s="179" t="str">
        <f t="shared" si="1914"/>
        <v>CH$19</v>
      </c>
      <c r="CI1486" s="179" t="str">
        <f t="shared" si="1914"/>
        <v>CI$19</v>
      </c>
      <c r="CJ1486" s="179" t="str">
        <f t="shared" si="1914"/>
        <v>CJ$19</v>
      </c>
      <c r="CK1486" s="179" t="str">
        <f t="shared" si="1914"/>
        <v>CK$19</v>
      </c>
      <c r="CL1486" s="179" t="str">
        <f t="shared" si="1914"/>
        <v>CL$19</v>
      </c>
      <c r="CN1486" s="60"/>
      <c r="CO1486" s="179" t="str">
        <f t="shared" ref="CO1486:DL1488" si="1915">CO1459</f>
        <v>CO$19</v>
      </c>
      <c r="CP1486" s="179" t="str">
        <f t="shared" si="1915"/>
        <v>CP$19</v>
      </c>
      <c r="CQ1486" s="179" t="str">
        <f t="shared" si="1915"/>
        <v>CQ$19</v>
      </c>
      <c r="CR1486" s="179" t="str">
        <f t="shared" si="1915"/>
        <v>CR$19</v>
      </c>
      <c r="CS1486" s="179" t="str">
        <f t="shared" si="1915"/>
        <v>CS$19</v>
      </c>
      <c r="CT1486" s="179" t="str">
        <f t="shared" si="1915"/>
        <v>CT$19</v>
      </c>
      <c r="CU1486" s="179" t="str">
        <f t="shared" si="1915"/>
        <v>CU$19</v>
      </c>
      <c r="CV1486" s="179" t="str">
        <f t="shared" si="1915"/>
        <v>CV$19</v>
      </c>
      <c r="CW1486" s="179" t="str">
        <f t="shared" si="1915"/>
        <v>CW$19</v>
      </c>
      <c r="CX1486" s="179" t="str">
        <f t="shared" si="1915"/>
        <v>CX$19</v>
      </c>
      <c r="CY1486" s="179" t="str">
        <f t="shared" si="1915"/>
        <v>CY$19</v>
      </c>
      <c r="CZ1486" s="179" t="str">
        <f t="shared" si="1915"/>
        <v>CZ$19</v>
      </c>
      <c r="DA1486" s="179" t="str">
        <f t="shared" si="1915"/>
        <v>DA$19</v>
      </c>
      <c r="DB1486" s="179" t="str">
        <f t="shared" si="1915"/>
        <v>DB$19</v>
      </c>
      <c r="DC1486" s="179" t="str">
        <f t="shared" si="1915"/>
        <v>DC$19</v>
      </c>
      <c r="DD1486" s="179" t="str">
        <f t="shared" si="1915"/>
        <v>DD$19</v>
      </c>
      <c r="DE1486" s="179" t="str">
        <f t="shared" si="1915"/>
        <v>DE$19</v>
      </c>
      <c r="DF1486" s="179" t="str">
        <f t="shared" si="1915"/>
        <v>DF$19</v>
      </c>
      <c r="DG1486" s="179" t="str">
        <f t="shared" si="1915"/>
        <v>DG$19</v>
      </c>
      <c r="DH1486" s="179" t="str">
        <f t="shared" si="1915"/>
        <v>DH$19</v>
      </c>
      <c r="DI1486" s="179" t="str">
        <f t="shared" si="1915"/>
        <v>DI$19</v>
      </c>
      <c r="DJ1486" s="179" t="str">
        <f t="shared" si="1915"/>
        <v>DJ$19</v>
      </c>
      <c r="DK1486" s="179" t="str">
        <f t="shared" si="1915"/>
        <v>DK$19</v>
      </c>
      <c r="DL1486" s="179" t="str">
        <f t="shared" si="1915"/>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1916">S$20</f>
        <v>S$16</v>
      </c>
      <c r="T1490" s="199" t="str">
        <f t="shared" si="1916"/>
        <v>T$16</v>
      </c>
      <c r="U1490" s="199" t="str">
        <f t="shared" si="1916"/>
        <v>U$16</v>
      </c>
      <c r="V1490" s="199" t="str">
        <f t="shared" si="1916"/>
        <v>V$16</v>
      </c>
      <c r="W1490" s="199" t="str">
        <f t="shared" si="1916"/>
        <v>W$16</v>
      </c>
      <c r="X1490" s="199" t="str">
        <f t="shared" si="1916"/>
        <v>X$16</v>
      </c>
      <c r="Y1490" s="199" t="str">
        <f t="shared" si="1916"/>
        <v>Y$16</v>
      </c>
      <c r="Z1490" s="199" t="str">
        <f t="shared" si="1916"/>
        <v>Z$16</v>
      </c>
      <c r="AA1490" s="199" t="str">
        <f t="shared" si="1916"/>
        <v>AA$16</v>
      </c>
      <c r="AB1490" s="199" t="str">
        <f t="shared" si="1916"/>
        <v>AB$16</v>
      </c>
      <c r="AC1490" s="199" t="str">
        <f t="shared" si="1916"/>
        <v>AC$16</v>
      </c>
      <c r="AD1490" s="199" t="str">
        <f t="shared" si="1916"/>
        <v>AD$16</v>
      </c>
      <c r="AE1490" s="199" t="str">
        <f t="shared" si="1916"/>
        <v>AE$16</v>
      </c>
      <c r="AF1490" s="199" t="str">
        <f t="shared" si="1916"/>
        <v>AF$16</v>
      </c>
      <c r="AG1490" s="199" t="str">
        <f t="shared" si="1916"/>
        <v>AG$16</v>
      </c>
      <c r="AH1490" s="199" t="str">
        <f t="shared" si="1916"/>
        <v>AH$16</v>
      </c>
      <c r="AI1490" s="199" t="str">
        <f t="shared" si="1916"/>
        <v>AI$16</v>
      </c>
      <c r="AJ1490" s="199" t="str">
        <f t="shared" si="1916"/>
        <v>AJ$16</v>
      </c>
      <c r="AK1490" s="199" t="str">
        <f t="shared" si="1916"/>
        <v>AK$16</v>
      </c>
      <c r="AL1490" s="199" t="str">
        <f t="shared" si="1916"/>
        <v>AL$16</v>
      </c>
      <c r="AM1490" s="199" t="str">
        <f t="shared" si="1916"/>
        <v>AM$16</v>
      </c>
      <c r="AN1490" s="199" t="str">
        <f t="shared" si="1916"/>
        <v>AN$16</v>
      </c>
      <c r="AO1490" s="199" t="str">
        <f t="shared" si="1916"/>
        <v>AO$16</v>
      </c>
      <c r="AP1490" s="199" t="str">
        <f t="shared" si="1916"/>
        <v>AP$16</v>
      </c>
      <c r="AQ1490" s="199" t="str">
        <f t="shared" si="1916"/>
        <v>AQ$16</v>
      </c>
      <c r="AR1490" s="199" t="str">
        <f t="shared" si="1916"/>
        <v>AR$16</v>
      </c>
      <c r="AS1490" s="199" t="str">
        <f t="shared" si="1916"/>
        <v>AS$16</v>
      </c>
      <c r="AT1490" s="199" t="str">
        <f t="shared" si="1916"/>
        <v>AT$16</v>
      </c>
      <c r="AU1490" s="199" t="str">
        <f t="shared" si="1916"/>
        <v>AU$16</v>
      </c>
      <c r="AV1490" s="199" t="str">
        <f t="shared" si="1916"/>
        <v>AV$16</v>
      </c>
      <c r="AW1490" s="199" t="str">
        <f t="shared" si="1916"/>
        <v>AW$16</v>
      </c>
      <c r="AX1490" s="199" t="str">
        <f t="shared" si="1916"/>
        <v>AX$16</v>
      </c>
      <c r="AY1490" s="199" t="str">
        <f t="shared" ref="AY1490:CD1490" si="1917">AY$20</f>
        <v>AY$16</v>
      </c>
      <c r="AZ1490" s="199" t="str">
        <f t="shared" si="1917"/>
        <v>AZ$16</v>
      </c>
      <c r="BA1490" s="199" t="str">
        <f t="shared" si="1917"/>
        <v>BA$16</v>
      </c>
      <c r="BB1490" s="199" t="str">
        <f t="shared" si="1917"/>
        <v>BB$16</v>
      </c>
      <c r="BC1490" s="199" t="str">
        <f t="shared" si="1917"/>
        <v>BC$16</v>
      </c>
      <c r="BD1490" s="199" t="str">
        <f t="shared" si="1917"/>
        <v>BD$16</v>
      </c>
      <c r="BE1490" s="199" t="str">
        <f t="shared" si="1917"/>
        <v>BE$16</v>
      </c>
      <c r="BF1490" s="199" t="str">
        <f t="shared" si="1917"/>
        <v>BF$16</v>
      </c>
      <c r="BG1490" s="199" t="str">
        <f t="shared" si="1917"/>
        <v>BG$16</v>
      </c>
      <c r="BH1490" s="199" t="str">
        <f t="shared" si="1917"/>
        <v>BH$16</v>
      </c>
      <c r="BI1490" s="199" t="str">
        <f t="shared" si="1917"/>
        <v>BI$16</v>
      </c>
      <c r="BJ1490" s="199" t="str">
        <f t="shared" si="1917"/>
        <v>BJ$16</v>
      </c>
      <c r="BK1490" s="199" t="str">
        <f t="shared" si="1917"/>
        <v>BK$16</v>
      </c>
      <c r="BL1490" s="199" t="str">
        <f t="shared" si="1917"/>
        <v>BL$16</v>
      </c>
      <c r="BM1490" s="199" t="str">
        <f t="shared" si="1917"/>
        <v>BM$16</v>
      </c>
      <c r="BN1490" s="199" t="str">
        <f t="shared" si="1917"/>
        <v>BN$16</v>
      </c>
      <c r="BO1490" s="199" t="str">
        <f t="shared" si="1917"/>
        <v>BO$16</v>
      </c>
      <c r="BP1490" s="199" t="str">
        <f t="shared" si="1917"/>
        <v>BP$16</v>
      </c>
      <c r="BQ1490" s="199" t="str">
        <f t="shared" si="1917"/>
        <v>BQ$16</v>
      </c>
      <c r="BR1490" s="199" t="str">
        <f t="shared" si="1917"/>
        <v>BR$16</v>
      </c>
      <c r="BS1490" s="199" t="str">
        <f t="shared" si="1917"/>
        <v>BS$16</v>
      </c>
      <c r="BT1490" s="199" t="str">
        <f t="shared" si="1917"/>
        <v>BT$16</v>
      </c>
      <c r="BU1490" s="199" t="str">
        <f t="shared" si="1917"/>
        <v>BU$16</v>
      </c>
      <c r="BV1490" s="199" t="str">
        <f t="shared" si="1917"/>
        <v>BV$16</v>
      </c>
      <c r="BW1490" s="199" t="str">
        <f t="shared" si="1917"/>
        <v>BW$16</v>
      </c>
      <c r="BX1490" s="199" t="str">
        <f t="shared" si="1917"/>
        <v>BX$16</v>
      </c>
      <c r="BY1490" s="199" t="str">
        <f t="shared" si="1917"/>
        <v>BY$16</v>
      </c>
      <c r="BZ1490" s="199" t="str">
        <f t="shared" si="1917"/>
        <v>BZ$16</v>
      </c>
      <c r="CA1490" s="199" t="str">
        <f t="shared" si="1917"/>
        <v>CA$16</v>
      </c>
      <c r="CB1490" s="199" t="str">
        <f t="shared" si="1917"/>
        <v>CB$16</v>
      </c>
      <c r="CC1490" s="199" t="str">
        <f t="shared" si="1917"/>
        <v>CC$16</v>
      </c>
      <c r="CD1490" s="199" t="str">
        <f t="shared" si="1917"/>
        <v>CD$16</v>
      </c>
      <c r="CE1490" s="199" t="str">
        <f t="shared" ref="CE1490:CL1490" si="1918">CE$20</f>
        <v>CE$16</v>
      </c>
      <c r="CF1490" s="199" t="str">
        <f t="shared" si="1918"/>
        <v>CF$16</v>
      </c>
      <c r="CG1490" s="199" t="str">
        <f t="shared" si="1918"/>
        <v>CG$16</v>
      </c>
      <c r="CH1490" s="199" t="str">
        <f t="shared" si="1918"/>
        <v>CH$16</v>
      </c>
      <c r="CI1490" s="199" t="str">
        <f t="shared" si="1918"/>
        <v>CI$16</v>
      </c>
      <c r="CJ1490" s="199" t="str">
        <f t="shared" si="1918"/>
        <v>CJ$16</v>
      </c>
      <c r="CK1490" s="199" t="str">
        <f t="shared" si="1918"/>
        <v>CK$16</v>
      </c>
      <c r="CL1490" s="199" t="str">
        <f t="shared" si="1918"/>
        <v>CL$16</v>
      </c>
      <c r="CN1490" s="176"/>
      <c r="CO1490" s="199" t="str">
        <f t="shared" ref="CO1490:DL1490" si="1919">CO$20</f>
        <v>CO$16</v>
      </c>
      <c r="CP1490" s="199" t="str">
        <f t="shared" si="1919"/>
        <v>CP$16</v>
      </c>
      <c r="CQ1490" s="199" t="str">
        <f t="shared" si="1919"/>
        <v>CQ$16</v>
      </c>
      <c r="CR1490" s="199" t="str">
        <f t="shared" si="1919"/>
        <v>CR$16</v>
      </c>
      <c r="CS1490" s="199" t="str">
        <f t="shared" si="1919"/>
        <v>CS$16</v>
      </c>
      <c r="CT1490" s="199" t="str">
        <f t="shared" si="1919"/>
        <v>CT$16</v>
      </c>
      <c r="CU1490" s="199" t="str">
        <f t="shared" si="1919"/>
        <v>CU$16</v>
      </c>
      <c r="CV1490" s="199" t="str">
        <f t="shared" si="1919"/>
        <v>CV$16</v>
      </c>
      <c r="CW1490" s="199" t="str">
        <f t="shared" si="1919"/>
        <v>CW$16</v>
      </c>
      <c r="CX1490" s="199" t="str">
        <f t="shared" si="1919"/>
        <v>CX$16</v>
      </c>
      <c r="CY1490" s="199" t="str">
        <f t="shared" si="1919"/>
        <v>CY$16</v>
      </c>
      <c r="CZ1490" s="199" t="str">
        <f t="shared" si="1919"/>
        <v>CZ$16</v>
      </c>
      <c r="DA1490" s="199" t="str">
        <f t="shared" si="1919"/>
        <v>DA$16</v>
      </c>
      <c r="DB1490" s="199" t="str">
        <f t="shared" si="1919"/>
        <v>DB$16</v>
      </c>
      <c r="DC1490" s="199" t="str">
        <f t="shared" si="1919"/>
        <v>DC$16</v>
      </c>
      <c r="DD1490" s="199" t="str">
        <f t="shared" si="1919"/>
        <v>DD$16</v>
      </c>
      <c r="DE1490" s="199" t="str">
        <f t="shared" si="1919"/>
        <v>DE$16</v>
      </c>
      <c r="DF1490" s="199" t="str">
        <f t="shared" si="1919"/>
        <v>DF$16</v>
      </c>
      <c r="DG1490" s="199" t="str">
        <f t="shared" si="1919"/>
        <v>DG$16</v>
      </c>
      <c r="DH1490" s="199" t="str">
        <f t="shared" si="1919"/>
        <v>DH$16</v>
      </c>
      <c r="DI1490" s="199" t="str">
        <f t="shared" si="1919"/>
        <v>DI$16</v>
      </c>
      <c r="DJ1490" s="199" t="str">
        <f t="shared" si="1919"/>
        <v>DJ$16</v>
      </c>
      <c r="DK1490" s="199" t="str">
        <f t="shared" si="1919"/>
        <v>DK$16</v>
      </c>
      <c r="DL1490" s="199" t="str">
        <f t="shared" si="1919"/>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1920">S$21</f>
        <v>S$17</v>
      </c>
      <c r="T1491" s="199" t="str">
        <f t="shared" si="1920"/>
        <v>T$17</v>
      </c>
      <c r="U1491" s="199" t="str">
        <f t="shared" si="1920"/>
        <v>U$17</v>
      </c>
      <c r="V1491" s="199" t="str">
        <f t="shared" si="1920"/>
        <v>V$17</v>
      </c>
      <c r="W1491" s="199" t="str">
        <f t="shared" si="1920"/>
        <v>W$17</v>
      </c>
      <c r="X1491" s="199" t="str">
        <f t="shared" si="1920"/>
        <v>X$17</v>
      </c>
      <c r="Y1491" s="199" t="str">
        <f t="shared" si="1920"/>
        <v>Y$17</v>
      </c>
      <c r="Z1491" s="199" t="str">
        <f t="shared" si="1920"/>
        <v>Z$17</v>
      </c>
      <c r="AA1491" s="199" t="str">
        <f t="shared" si="1920"/>
        <v>AA$17</v>
      </c>
      <c r="AB1491" s="199" t="str">
        <f t="shared" si="1920"/>
        <v>AB$17</v>
      </c>
      <c r="AC1491" s="199" t="str">
        <f t="shared" si="1920"/>
        <v>AC$17</v>
      </c>
      <c r="AD1491" s="199" t="str">
        <f t="shared" si="1920"/>
        <v>AD$17</v>
      </c>
      <c r="AE1491" s="199" t="str">
        <f t="shared" si="1920"/>
        <v>AE$17</v>
      </c>
      <c r="AF1491" s="199" t="str">
        <f t="shared" si="1920"/>
        <v>AF$17</v>
      </c>
      <c r="AG1491" s="199" t="str">
        <f t="shared" si="1920"/>
        <v>AG$17</v>
      </c>
      <c r="AH1491" s="199" t="str">
        <f t="shared" si="1920"/>
        <v>AH$17</v>
      </c>
      <c r="AI1491" s="199" t="str">
        <f t="shared" si="1920"/>
        <v>AI$17</v>
      </c>
      <c r="AJ1491" s="199" t="str">
        <f t="shared" si="1920"/>
        <v>AJ$17</v>
      </c>
      <c r="AK1491" s="199" t="str">
        <f t="shared" si="1920"/>
        <v>AK$17</v>
      </c>
      <c r="AL1491" s="199" t="str">
        <f t="shared" si="1920"/>
        <v>AL$17</v>
      </c>
      <c r="AM1491" s="199" t="str">
        <f t="shared" si="1920"/>
        <v>AM$17</v>
      </c>
      <c r="AN1491" s="199" t="str">
        <f t="shared" si="1920"/>
        <v>AN$17</v>
      </c>
      <c r="AO1491" s="199" t="str">
        <f t="shared" si="1920"/>
        <v>AO$17</v>
      </c>
      <c r="AP1491" s="199" t="str">
        <f t="shared" si="1920"/>
        <v>AP$17</v>
      </c>
      <c r="AQ1491" s="199" t="str">
        <f t="shared" si="1920"/>
        <v>AQ$17</v>
      </c>
      <c r="AR1491" s="199" t="str">
        <f t="shared" si="1920"/>
        <v>AR$17</v>
      </c>
      <c r="AS1491" s="199" t="str">
        <f t="shared" si="1920"/>
        <v>AS$17</v>
      </c>
      <c r="AT1491" s="199" t="str">
        <f t="shared" si="1920"/>
        <v>AT$17</v>
      </c>
      <c r="AU1491" s="199" t="str">
        <f t="shared" si="1920"/>
        <v>AU$17</v>
      </c>
      <c r="AV1491" s="199" t="str">
        <f t="shared" si="1920"/>
        <v>AV$17</v>
      </c>
      <c r="AW1491" s="199" t="str">
        <f t="shared" si="1920"/>
        <v>AW$17</v>
      </c>
      <c r="AX1491" s="199" t="str">
        <f t="shared" si="1920"/>
        <v>AX$17</v>
      </c>
      <c r="AY1491" s="199" t="str">
        <f t="shared" ref="AY1491:CD1491" si="1921">AY$21</f>
        <v>AY$17</v>
      </c>
      <c r="AZ1491" s="199" t="str">
        <f t="shared" si="1921"/>
        <v>AZ$17</v>
      </c>
      <c r="BA1491" s="199" t="str">
        <f t="shared" si="1921"/>
        <v>BA$17</v>
      </c>
      <c r="BB1491" s="199" t="str">
        <f t="shared" si="1921"/>
        <v>BB$17</v>
      </c>
      <c r="BC1491" s="199" t="str">
        <f t="shared" si="1921"/>
        <v>BC$17</v>
      </c>
      <c r="BD1491" s="199" t="str">
        <f t="shared" si="1921"/>
        <v>BD$17</v>
      </c>
      <c r="BE1491" s="199" t="str">
        <f t="shared" si="1921"/>
        <v>BE$17</v>
      </c>
      <c r="BF1491" s="199" t="str">
        <f t="shared" si="1921"/>
        <v>BF$17</v>
      </c>
      <c r="BG1491" s="199" t="str">
        <f t="shared" si="1921"/>
        <v>BG$17</v>
      </c>
      <c r="BH1491" s="199" t="str">
        <f t="shared" si="1921"/>
        <v>BH$17</v>
      </c>
      <c r="BI1491" s="199" t="str">
        <f t="shared" si="1921"/>
        <v>BI$17</v>
      </c>
      <c r="BJ1491" s="199" t="str">
        <f t="shared" si="1921"/>
        <v>BJ$17</v>
      </c>
      <c r="BK1491" s="199" t="str">
        <f t="shared" si="1921"/>
        <v>BK$17</v>
      </c>
      <c r="BL1491" s="199" t="str">
        <f t="shared" si="1921"/>
        <v>BL$17</v>
      </c>
      <c r="BM1491" s="199" t="str">
        <f t="shared" si="1921"/>
        <v>BM$17</v>
      </c>
      <c r="BN1491" s="199" t="str">
        <f t="shared" si="1921"/>
        <v>BN$17</v>
      </c>
      <c r="BO1491" s="199" t="str">
        <f t="shared" si="1921"/>
        <v>BO$17</v>
      </c>
      <c r="BP1491" s="199" t="str">
        <f t="shared" si="1921"/>
        <v>BP$17</v>
      </c>
      <c r="BQ1491" s="199" t="str">
        <f t="shared" si="1921"/>
        <v>BQ$17</v>
      </c>
      <c r="BR1491" s="199" t="str">
        <f t="shared" si="1921"/>
        <v>BR$17</v>
      </c>
      <c r="BS1491" s="199" t="str">
        <f t="shared" si="1921"/>
        <v>BS$17</v>
      </c>
      <c r="BT1491" s="199" t="str">
        <f t="shared" si="1921"/>
        <v>BT$17</v>
      </c>
      <c r="BU1491" s="199" t="str">
        <f t="shared" si="1921"/>
        <v>BU$17</v>
      </c>
      <c r="BV1491" s="199" t="str">
        <f t="shared" si="1921"/>
        <v>BV$17</v>
      </c>
      <c r="BW1491" s="199" t="str">
        <f t="shared" si="1921"/>
        <v>BW$17</v>
      </c>
      <c r="BX1491" s="199" t="str">
        <f t="shared" si="1921"/>
        <v>BX$17</v>
      </c>
      <c r="BY1491" s="199" t="str">
        <f t="shared" si="1921"/>
        <v>BY$17</v>
      </c>
      <c r="BZ1491" s="199" t="str">
        <f t="shared" si="1921"/>
        <v>BZ$17</v>
      </c>
      <c r="CA1491" s="199" t="str">
        <f t="shared" si="1921"/>
        <v>CA$17</v>
      </c>
      <c r="CB1491" s="199" t="str">
        <f t="shared" si="1921"/>
        <v>CB$17</v>
      </c>
      <c r="CC1491" s="199" t="str">
        <f t="shared" si="1921"/>
        <v>CC$17</v>
      </c>
      <c r="CD1491" s="199" t="str">
        <f t="shared" si="1921"/>
        <v>CD$17</v>
      </c>
      <c r="CE1491" s="199" t="str">
        <f t="shared" ref="CE1491:CL1491" si="1922">CE$21</f>
        <v>CE$17</v>
      </c>
      <c r="CF1491" s="199" t="str">
        <f t="shared" si="1922"/>
        <v>CF$17</v>
      </c>
      <c r="CG1491" s="199" t="str">
        <f t="shared" si="1922"/>
        <v>CG$17</v>
      </c>
      <c r="CH1491" s="199" t="str">
        <f t="shared" si="1922"/>
        <v>CH$17</v>
      </c>
      <c r="CI1491" s="199" t="str">
        <f t="shared" si="1922"/>
        <v>CI$17</v>
      </c>
      <c r="CJ1491" s="199" t="str">
        <f t="shared" si="1922"/>
        <v>CJ$17</v>
      </c>
      <c r="CK1491" s="199" t="str">
        <f t="shared" si="1922"/>
        <v>CK$17</v>
      </c>
      <c r="CL1491" s="199" t="str">
        <f t="shared" si="1922"/>
        <v>CL$17</v>
      </c>
      <c r="CN1491" s="201"/>
      <c r="CO1491" s="199" t="str">
        <f t="shared" ref="CO1491:DL1491" si="1923">CO$21</f>
        <v>CO$17</v>
      </c>
      <c r="CP1491" s="199" t="str">
        <f t="shared" si="1923"/>
        <v>CP$17</v>
      </c>
      <c r="CQ1491" s="199" t="str">
        <f t="shared" si="1923"/>
        <v>CQ$17</v>
      </c>
      <c r="CR1491" s="199" t="str">
        <f t="shared" si="1923"/>
        <v>CR$17</v>
      </c>
      <c r="CS1491" s="199" t="str">
        <f t="shared" si="1923"/>
        <v>CS$17</v>
      </c>
      <c r="CT1491" s="199" t="str">
        <f t="shared" si="1923"/>
        <v>CT$17</v>
      </c>
      <c r="CU1491" s="199" t="str">
        <f t="shared" si="1923"/>
        <v>CU$17</v>
      </c>
      <c r="CV1491" s="199" t="str">
        <f t="shared" si="1923"/>
        <v>CV$17</v>
      </c>
      <c r="CW1491" s="199" t="str">
        <f t="shared" si="1923"/>
        <v>CW$17</v>
      </c>
      <c r="CX1491" s="199" t="str">
        <f t="shared" si="1923"/>
        <v>CX$17</v>
      </c>
      <c r="CY1491" s="199" t="str">
        <f t="shared" si="1923"/>
        <v>CY$17</v>
      </c>
      <c r="CZ1491" s="199" t="str">
        <f t="shared" si="1923"/>
        <v>CZ$17</v>
      </c>
      <c r="DA1491" s="199" t="str">
        <f t="shared" si="1923"/>
        <v>DA$17</v>
      </c>
      <c r="DB1491" s="199" t="str">
        <f t="shared" si="1923"/>
        <v>DB$17</v>
      </c>
      <c r="DC1491" s="199" t="str">
        <f t="shared" si="1923"/>
        <v>DC$17</v>
      </c>
      <c r="DD1491" s="199" t="str">
        <f t="shared" si="1923"/>
        <v>DD$17</v>
      </c>
      <c r="DE1491" s="199" t="str">
        <f t="shared" si="1923"/>
        <v>DE$17</v>
      </c>
      <c r="DF1491" s="199" t="str">
        <f t="shared" si="1923"/>
        <v>DF$17</v>
      </c>
      <c r="DG1491" s="199" t="str">
        <f t="shared" si="1923"/>
        <v>DG$17</v>
      </c>
      <c r="DH1491" s="199" t="str">
        <f t="shared" si="1923"/>
        <v>DH$17</v>
      </c>
      <c r="DI1491" s="199" t="str">
        <f t="shared" si="1923"/>
        <v>DI$17</v>
      </c>
      <c r="DJ1491" s="199" t="str">
        <f t="shared" si="1923"/>
        <v>DJ$17</v>
      </c>
      <c r="DK1491" s="199" t="str">
        <f t="shared" si="1923"/>
        <v>DK$17</v>
      </c>
      <c r="DL1491" s="199" t="str">
        <f t="shared" si="1923"/>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1924">S$22</f>
        <v>S$18</v>
      </c>
      <c r="T1494" s="190" t="str">
        <f t="shared" si="1924"/>
        <v>T$18</v>
      </c>
      <c r="U1494" s="190" t="str">
        <f t="shared" si="1924"/>
        <v>U$18</v>
      </c>
      <c r="V1494" s="190" t="str">
        <f t="shared" si="1924"/>
        <v>V$18</v>
      </c>
      <c r="W1494" s="190" t="str">
        <f t="shared" si="1924"/>
        <v>W$18</v>
      </c>
      <c r="X1494" s="190" t="str">
        <f t="shared" si="1924"/>
        <v>X$18</v>
      </c>
      <c r="Y1494" s="190" t="str">
        <f t="shared" si="1924"/>
        <v>Y$18</v>
      </c>
      <c r="Z1494" s="190" t="str">
        <f t="shared" si="1924"/>
        <v>Z$18</v>
      </c>
      <c r="AA1494" s="190" t="str">
        <f t="shared" si="1924"/>
        <v>AA$18</v>
      </c>
      <c r="AB1494" s="190" t="str">
        <f t="shared" si="1924"/>
        <v>AB$18</v>
      </c>
      <c r="AC1494" s="190" t="str">
        <f t="shared" si="1924"/>
        <v>AC$18</v>
      </c>
      <c r="AD1494" s="190" t="str">
        <f t="shared" si="1924"/>
        <v>AD$18</v>
      </c>
      <c r="AE1494" s="190" t="str">
        <f t="shared" si="1924"/>
        <v>AE$18</v>
      </c>
      <c r="AF1494" s="190" t="str">
        <f t="shared" si="1924"/>
        <v>AF$18</v>
      </c>
      <c r="AG1494" s="190" t="str">
        <f t="shared" si="1924"/>
        <v>AG$18</v>
      </c>
      <c r="AH1494" s="190" t="str">
        <f t="shared" si="1924"/>
        <v>AH$18</v>
      </c>
      <c r="AI1494" s="190" t="str">
        <f t="shared" si="1924"/>
        <v>AI$18</v>
      </c>
      <c r="AJ1494" s="190" t="str">
        <f t="shared" si="1924"/>
        <v>AJ$18</v>
      </c>
      <c r="AK1494" s="190" t="str">
        <f t="shared" si="1924"/>
        <v>AK$18</v>
      </c>
      <c r="AL1494" s="190" t="str">
        <f t="shared" si="1924"/>
        <v>AL$18</v>
      </c>
      <c r="AM1494" s="190" t="str">
        <f t="shared" si="1924"/>
        <v>AM$18</v>
      </c>
      <c r="AN1494" s="190" t="str">
        <f t="shared" si="1924"/>
        <v>AN$18</v>
      </c>
      <c r="AO1494" s="190" t="str">
        <f t="shared" si="1924"/>
        <v>AO$18</v>
      </c>
      <c r="AP1494" s="190" t="str">
        <f t="shared" si="1924"/>
        <v>AP$18</v>
      </c>
      <c r="AQ1494" s="190" t="str">
        <f t="shared" si="1924"/>
        <v>AQ$18</v>
      </c>
      <c r="AR1494" s="190" t="str">
        <f t="shared" si="1924"/>
        <v>AR$18</v>
      </c>
      <c r="AS1494" s="190" t="str">
        <f t="shared" si="1924"/>
        <v>AS$18</v>
      </c>
      <c r="AT1494" s="190" t="str">
        <f t="shared" si="1924"/>
        <v>AT$18</v>
      </c>
      <c r="AU1494" s="190" t="str">
        <f t="shared" si="1924"/>
        <v>AU$18</v>
      </c>
      <c r="AV1494" s="190" t="str">
        <f t="shared" si="1924"/>
        <v>AV$18</v>
      </c>
      <c r="AW1494" s="190" t="str">
        <f t="shared" si="1924"/>
        <v>AW$18</v>
      </c>
      <c r="AX1494" s="190" t="str">
        <f t="shared" si="1924"/>
        <v>AX$18</v>
      </c>
      <c r="AY1494" s="190" t="str">
        <f t="shared" ref="AY1494:CD1494" si="1925">AY$22</f>
        <v>AY$18</v>
      </c>
      <c r="AZ1494" s="190" t="str">
        <f t="shared" si="1925"/>
        <v>AZ$18</v>
      </c>
      <c r="BA1494" s="190" t="str">
        <f t="shared" si="1925"/>
        <v>BA$18</v>
      </c>
      <c r="BB1494" s="190" t="str">
        <f t="shared" si="1925"/>
        <v>BB$18</v>
      </c>
      <c r="BC1494" s="190" t="str">
        <f t="shared" si="1925"/>
        <v>BC$18</v>
      </c>
      <c r="BD1494" s="190" t="str">
        <f t="shared" si="1925"/>
        <v>BD$18</v>
      </c>
      <c r="BE1494" s="190" t="str">
        <f t="shared" si="1925"/>
        <v>BE$18</v>
      </c>
      <c r="BF1494" s="190" t="str">
        <f t="shared" si="1925"/>
        <v>BF$18</v>
      </c>
      <c r="BG1494" s="190" t="str">
        <f t="shared" si="1925"/>
        <v>BG$18</v>
      </c>
      <c r="BH1494" s="190" t="str">
        <f t="shared" si="1925"/>
        <v>BH$18</v>
      </c>
      <c r="BI1494" s="190" t="str">
        <f t="shared" si="1925"/>
        <v>BI$18</v>
      </c>
      <c r="BJ1494" s="190" t="str">
        <f t="shared" si="1925"/>
        <v>BJ$18</v>
      </c>
      <c r="BK1494" s="190" t="str">
        <f t="shared" si="1925"/>
        <v>BK$18</v>
      </c>
      <c r="BL1494" s="190" t="str">
        <f t="shared" si="1925"/>
        <v>BL$18</v>
      </c>
      <c r="BM1494" s="190" t="str">
        <f t="shared" si="1925"/>
        <v>BM$18</v>
      </c>
      <c r="BN1494" s="190" t="str">
        <f t="shared" si="1925"/>
        <v>BN$18</v>
      </c>
      <c r="BO1494" s="190" t="str">
        <f t="shared" si="1925"/>
        <v>BO$18</v>
      </c>
      <c r="BP1494" s="190" t="str">
        <f t="shared" si="1925"/>
        <v>BP$18</v>
      </c>
      <c r="BQ1494" s="190" t="str">
        <f t="shared" si="1925"/>
        <v>BQ$18</v>
      </c>
      <c r="BR1494" s="190" t="str">
        <f t="shared" si="1925"/>
        <v>BR$18</v>
      </c>
      <c r="BS1494" s="190" t="str">
        <f t="shared" si="1925"/>
        <v>BS$18</v>
      </c>
      <c r="BT1494" s="190" t="str">
        <f t="shared" si="1925"/>
        <v>BT$18</v>
      </c>
      <c r="BU1494" s="190" t="str">
        <f t="shared" si="1925"/>
        <v>BU$18</v>
      </c>
      <c r="BV1494" s="190" t="str">
        <f t="shared" si="1925"/>
        <v>BV$18</v>
      </c>
      <c r="BW1494" s="190" t="str">
        <f t="shared" si="1925"/>
        <v>BW$18</v>
      </c>
      <c r="BX1494" s="190" t="str">
        <f t="shared" si="1925"/>
        <v>BX$18</v>
      </c>
      <c r="BY1494" s="190" t="str">
        <f t="shared" si="1925"/>
        <v>BY$18</v>
      </c>
      <c r="BZ1494" s="190" t="str">
        <f t="shared" si="1925"/>
        <v>BZ$18</v>
      </c>
      <c r="CA1494" s="190" t="str">
        <f t="shared" si="1925"/>
        <v>CA$18</v>
      </c>
      <c r="CB1494" s="190" t="str">
        <f t="shared" si="1925"/>
        <v>CB$18</v>
      </c>
      <c r="CC1494" s="190" t="str">
        <f t="shared" si="1925"/>
        <v>CC$18</v>
      </c>
      <c r="CD1494" s="190" t="str">
        <f t="shared" si="1925"/>
        <v>CD$18</v>
      </c>
      <c r="CE1494" s="190" t="str">
        <f t="shared" ref="CE1494:CL1494" si="1926">CE$22</f>
        <v>CE$18</v>
      </c>
      <c r="CF1494" s="190" t="str">
        <f t="shared" si="1926"/>
        <v>CF$18</v>
      </c>
      <c r="CG1494" s="190" t="str">
        <f t="shared" si="1926"/>
        <v>CG$18</v>
      </c>
      <c r="CH1494" s="190" t="str">
        <f t="shared" si="1926"/>
        <v>CH$18</v>
      </c>
      <c r="CI1494" s="190" t="str">
        <f t="shared" si="1926"/>
        <v>CI$18</v>
      </c>
      <c r="CJ1494" s="190" t="str">
        <f t="shared" si="1926"/>
        <v>CJ$18</v>
      </c>
      <c r="CK1494" s="190" t="str">
        <f t="shared" si="1926"/>
        <v>CK$18</v>
      </c>
      <c r="CL1494" s="190" t="str">
        <f t="shared" si="1926"/>
        <v>CL$18</v>
      </c>
      <c r="CN1494" s="201"/>
      <c r="CO1494" s="190" t="str">
        <f t="shared" ref="CO1494:DL1494" si="1927">CO$22</f>
        <v>CO$18</v>
      </c>
      <c r="CP1494" s="190" t="str">
        <f t="shared" si="1927"/>
        <v>CP$18</v>
      </c>
      <c r="CQ1494" s="190" t="str">
        <f t="shared" si="1927"/>
        <v>CQ$18</v>
      </c>
      <c r="CR1494" s="190" t="str">
        <f t="shared" si="1927"/>
        <v>CR$18</v>
      </c>
      <c r="CS1494" s="190" t="str">
        <f t="shared" si="1927"/>
        <v>CS$18</v>
      </c>
      <c r="CT1494" s="190" t="str">
        <f t="shared" si="1927"/>
        <v>CT$18</v>
      </c>
      <c r="CU1494" s="190" t="str">
        <f t="shared" si="1927"/>
        <v>CU$18</v>
      </c>
      <c r="CV1494" s="190" t="str">
        <f t="shared" si="1927"/>
        <v>CV$18</v>
      </c>
      <c r="CW1494" s="190" t="str">
        <f t="shared" si="1927"/>
        <v>CW$18</v>
      </c>
      <c r="CX1494" s="190" t="str">
        <f t="shared" si="1927"/>
        <v>CX$18</v>
      </c>
      <c r="CY1494" s="190" t="str">
        <f t="shared" si="1927"/>
        <v>CY$18</v>
      </c>
      <c r="CZ1494" s="190" t="str">
        <f t="shared" si="1927"/>
        <v>CZ$18</v>
      </c>
      <c r="DA1494" s="190" t="str">
        <f t="shared" si="1927"/>
        <v>DA$18</v>
      </c>
      <c r="DB1494" s="190" t="str">
        <f t="shared" si="1927"/>
        <v>DB$18</v>
      </c>
      <c r="DC1494" s="190" t="str">
        <f t="shared" si="1927"/>
        <v>DC$18</v>
      </c>
      <c r="DD1494" s="190" t="str">
        <f t="shared" si="1927"/>
        <v>DD$18</v>
      </c>
      <c r="DE1494" s="190" t="str">
        <f t="shared" si="1927"/>
        <v>DE$18</v>
      </c>
      <c r="DF1494" s="190" t="str">
        <f t="shared" si="1927"/>
        <v>DF$18</v>
      </c>
      <c r="DG1494" s="190" t="str">
        <f t="shared" si="1927"/>
        <v>DG$18</v>
      </c>
      <c r="DH1494" s="190" t="str">
        <f t="shared" si="1927"/>
        <v>DH$18</v>
      </c>
      <c r="DI1494" s="190" t="str">
        <f t="shared" si="1927"/>
        <v>DI$18</v>
      </c>
      <c r="DJ1494" s="190" t="str">
        <f t="shared" si="1927"/>
        <v>DJ$18</v>
      </c>
      <c r="DK1494" s="190" t="str">
        <f t="shared" si="1927"/>
        <v>DK$18</v>
      </c>
      <c r="DL1494" s="190" t="str">
        <f t="shared" si="1927"/>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1928">S$23</f>
        <v>S$19</v>
      </c>
      <c r="T1495" s="190" t="str">
        <f t="shared" si="1928"/>
        <v>T$19</v>
      </c>
      <c r="U1495" s="190" t="str">
        <f t="shared" si="1928"/>
        <v>U$19</v>
      </c>
      <c r="V1495" s="190" t="str">
        <f t="shared" si="1928"/>
        <v>V$19</v>
      </c>
      <c r="W1495" s="190" t="str">
        <f t="shared" si="1928"/>
        <v>W$19</v>
      </c>
      <c r="X1495" s="190" t="str">
        <f t="shared" si="1928"/>
        <v>X$19</v>
      </c>
      <c r="Y1495" s="190" t="str">
        <f t="shared" si="1928"/>
        <v>Y$19</v>
      </c>
      <c r="Z1495" s="190" t="str">
        <f t="shared" si="1928"/>
        <v>Z$19</v>
      </c>
      <c r="AA1495" s="190" t="str">
        <f t="shared" si="1928"/>
        <v>AA$19</v>
      </c>
      <c r="AB1495" s="190" t="str">
        <f t="shared" si="1928"/>
        <v>AB$19</v>
      </c>
      <c r="AC1495" s="190" t="str">
        <f t="shared" si="1928"/>
        <v>AC$19</v>
      </c>
      <c r="AD1495" s="190" t="str">
        <f t="shared" si="1928"/>
        <v>AD$19</v>
      </c>
      <c r="AE1495" s="190" t="str">
        <f t="shared" si="1928"/>
        <v>AE$19</v>
      </c>
      <c r="AF1495" s="190" t="str">
        <f t="shared" si="1928"/>
        <v>AF$19</v>
      </c>
      <c r="AG1495" s="190" t="str">
        <f t="shared" si="1928"/>
        <v>AG$19</v>
      </c>
      <c r="AH1495" s="190" t="str">
        <f t="shared" si="1928"/>
        <v>AH$19</v>
      </c>
      <c r="AI1495" s="190" t="str">
        <f t="shared" si="1928"/>
        <v>AI$19</v>
      </c>
      <c r="AJ1495" s="190" t="str">
        <f t="shared" si="1928"/>
        <v>AJ$19</v>
      </c>
      <c r="AK1495" s="190" t="str">
        <f t="shared" si="1928"/>
        <v>AK$19</v>
      </c>
      <c r="AL1495" s="190" t="str">
        <f t="shared" si="1928"/>
        <v>AL$19</v>
      </c>
      <c r="AM1495" s="190" t="str">
        <f t="shared" si="1928"/>
        <v>AM$19</v>
      </c>
      <c r="AN1495" s="190" t="str">
        <f t="shared" si="1928"/>
        <v>AN$19</v>
      </c>
      <c r="AO1495" s="190" t="str">
        <f t="shared" si="1928"/>
        <v>AO$19</v>
      </c>
      <c r="AP1495" s="190" t="str">
        <f t="shared" si="1928"/>
        <v>AP$19</v>
      </c>
      <c r="AQ1495" s="190" t="str">
        <f t="shared" si="1928"/>
        <v>AQ$19</v>
      </c>
      <c r="AR1495" s="190" t="str">
        <f t="shared" si="1928"/>
        <v>AR$19</v>
      </c>
      <c r="AS1495" s="190" t="str">
        <f t="shared" si="1928"/>
        <v>AS$19</v>
      </c>
      <c r="AT1495" s="190" t="str">
        <f t="shared" si="1928"/>
        <v>AT$19</v>
      </c>
      <c r="AU1495" s="190" t="str">
        <f t="shared" si="1928"/>
        <v>AU$19</v>
      </c>
      <c r="AV1495" s="190" t="str">
        <f t="shared" si="1928"/>
        <v>AV$19</v>
      </c>
      <c r="AW1495" s="190" t="str">
        <f t="shared" si="1928"/>
        <v>AW$19</v>
      </c>
      <c r="AX1495" s="190" t="str">
        <f t="shared" si="1928"/>
        <v>AX$19</v>
      </c>
      <c r="AY1495" s="190" t="str">
        <f t="shared" ref="AY1495:CD1495" si="1929">AY$23</f>
        <v>AY$19</v>
      </c>
      <c r="AZ1495" s="190" t="str">
        <f t="shared" si="1929"/>
        <v>AZ$19</v>
      </c>
      <c r="BA1495" s="190" t="str">
        <f t="shared" si="1929"/>
        <v>BA$19</v>
      </c>
      <c r="BB1495" s="190" t="str">
        <f t="shared" si="1929"/>
        <v>BB$19</v>
      </c>
      <c r="BC1495" s="190" t="str">
        <f t="shared" si="1929"/>
        <v>BC$19</v>
      </c>
      <c r="BD1495" s="190" t="str">
        <f t="shared" si="1929"/>
        <v>BD$19</v>
      </c>
      <c r="BE1495" s="190" t="str">
        <f t="shared" si="1929"/>
        <v>BE$19</v>
      </c>
      <c r="BF1495" s="190" t="str">
        <f t="shared" si="1929"/>
        <v>BF$19</v>
      </c>
      <c r="BG1495" s="190" t="str">
        <f t="shared" si="1929"/>
        <v>BG$19</v>
      </c>
      <c r="BH1495" s="190" t="str">
        <f t="shared" si="1929"/>
        <v>BH$19</v>
      </c>
      <c r="BI1495" s="190" t="str">
        <f t="shared" si="1929"/>
        <v>BI$19</v>
      </c>
      <c r="BJ1495" s="190" t="str">
        <f t="shared" si="1929"/>
        <v>BJ$19</v>
      </c>
      <c r="BK1495" s="190" t="str">
        <f t="shared" si="1929"/>
        <v>BK$19</v>
      </c>
      <c r="BL1495" s="190" t="str">
        <f t="shared" si="1929"/>
        <v>BL$19</v>
      </c>
      <c r="BM1495" s="190" t="str">
        <f t="shared" si="1929"/>
        <v>BM$19</v>
      </c>
      <c r="BN1495" s="190" t="str">
        <f t="shared" si="1929"/>
        <v>BN$19</v>
      </c>
      <c r="BO1495" s="190" t="str">
        <f t="shared" si="1929"/>
        <v>BO$19</v>
      </c>
      <c r="BP1495" s="190" t="str">
        <f t="shared" si="1929"/>
        <v>BP$19</v>
      </c>
      <c r="BQ1495" s="190" t="str">
        <f t="shared" si="1929"/>
        <v>BQ$19</v>
      </c>
      <c r="BR1495" s="190" t="str">
        <f t="shared" si="1929"/>
        <v>BR$19</v>
      </c>
      <c r="BS1495" s="190" t="str">
        <f t="shared" si="1929"/>
        <v>BS$19</v>
      </c>
      <c r="BT1495" s="190" t="str">
        <f t="shared" si="1929"/>
        <v>BT$19</v>
      </c>
      <c r="BU1495" s="190" t="str">
        <f t="shared" si="1929"/>
        <v>BU$19</v>
      </c>
      <c r="BV1495" s="190" t="str">
        <f t="shared" si="1929"/>
        <v>BV$19</v>
      </c>
      <c r="BW1495" s="190" t="str">
        <f t="shared" si="1929"/>
        <v>BW$19</v>
      </c>
      <c r="BX1495" s="190" t="str">
        <f t="shared" si="1929"/>
        <v>BX$19</v>
      </c>
      <c r="BY1495" s="190" t="str">
        <f t="shared" si="1929"/>
        <v>BY$19</v>
      </c>
      <c r="BZ1495" s="190" t="str">
        <f t="shared" si="1929"/>
        <v>BZ$19</v>
      </c>
      <c r="CA1495" s="190" t="str">
        <f t="shared" si="1929"/>
        <v>CA$19</v>
      </c>
      <c r="CB1495" s="190" t="str">
        <f t="shared" si="1929"/>
        <v>CB$19</v>
      </c>
      <c r="CC1495" s="190" t="str">
        <f t="shared" si="1929"/>
        <v>CC$19</v>
      </c>
      <c r="CD1495" s="190" t="str">
        <f t="shared" si="1929"/>
        <v>CD$19</v>
      </c>
      <c r="CE1495" s="190" t="str">
        <f t="shared" ref="CE1495:CL1495" si="1930">CE$23</f>
        <v>CE$19</v>
      </c>
      <c r="CF1495" s="190" t="str">
        <f t="shared" si="1930"/>
        <v>CF$19</v>
      </c>
      <c r="CG1495" s="190" t="str">
        <f t="shared" si="1930"/>
        <v>CG$19</v>
      </c>
      <c r="CH1495" s="190" t="str">
        <f t="shared" si="1930"/>
        <v>CH$19</v>
      </c>
      <c r="CI1495" s="190" t="str">
        <f t="shared" si="1930"/>
        <v>CI$19</v>
      </c>
      <c r="CJ1495" s="190" t="str">
        <f t="shared" si="1930"/>
        <v>CJ$19</v>
      </c>
      <c r="CK1495" s="190" t="str">
        <f t="shared" si="1930"/>
        <v>CK$19</v>
      </c>
      <c r="CL1495" s="190" t="str">
        <f t="shared" si="1930"/>
        <v>CL$19</v>
      </c>
      <c r="CN1495" s="201"/>
      <c r="CO1495" s="190" t="str">
        <f t="shared" ref="CO1495:DL1495" si="1931">CO$23</f>
        <v>CO$19</v>
      </c>
      <c r="CP1495" s="190" t="str">
        <f t="shared" si="1931"/>
        <v>CP$19</v>
      </c>
      <c r="CQ1495" s="190" t="str">
        <f t="shared" si="1931"/>
        <v>CQ$19</v>
      </c>
      <c r="CR1495" s="190" t="str">
        <f t="shared" si="1931"/>
        <v>CR$19</v>
      </c>
      <c r="CS1495" s="190" t="str">
        <f t="shared" si="1931"/>
        <v>CS$19</v>
      </c>
      <c r="CT1495" s="190" t="str">
        <f t="shared" si="1931"/>
        <v>CT$19</v>
      </c>
      <c r="CU1495" s="190" t="str">
        <f t="shared" si="1931"/>
        <v>CU$19</v>
      </c>
      <c r="CV1495" s="190" t="str">
        <f t="shared" si="1931"/>
        <v>CV$19</v>
      </c>
      <c r="CW1495" s="190" t="str">
        <f t="shared" si="1931"/>
        <v>CW$19</v>
      </c>
      <c r="CX1495" s="190" t="str">
        <f t="shared" si="1931"/>
        <v>CX$19</v>
      </c>
      <c r="CY1495" s="190" t="str">
        <f t="shared" si="1931"/>
        <v>CY$19</v>
      </c>
      <c r="CZ1495" s="190" t="str">
        <f t="shared" si="1931"/>
        <v>CZ$19</v>
      </c>
      <c r="DA1495" s="190" t="str">
        <f t="shared" si="1931"/>
        <v>DA$19</v>
      </c>
      <c r="DB1495" s="190" t="str">
        <f t="shared" si="1931"/>
        <v>DB$19</v>
      </c>
      <c r="DC1495" s="190" t="str">
        <f t="shared" si="1931"/>
        <v>DC$19</v>
      </c>
      <c r="DD1495" s="190" t="str">
        <f t="shared" si="1931"/>
        <v>DD$19</v>
      </c>
      <c r="DE1495" s="190" t="str">
        <f t="shared" si="1931"/>
        <v>DE$19</v>
      </c>
      <c r="DF1495" s="190" t="str">
        <f t="shared" si="1931"/>
        <v>DF$19</v>
      </c>
      <c r="DG1495" s="190" t="str">
        <f t="shared" si="1931"/>
        <v>DG$19</v>
      </c>
      <c r="DH1495" s="190" t="str">
        <f t="shared" si="1931"/>
        <v>DH$19</v>
      </c>
      <c r="DI1495" s="190" t="str">
        <f t="shared" si="1931"/>
        <v>DI$19</v>
      </c>
      <c r="DJ1495" s="190" t="str">
        <f t="shared" si="1931"/>
        <v>DJ$19</v>
      </c>
      <c r="DK1495" s="190" t="str">
        <f t="shared" si="1931"/>
        <v>DK$19</v>
      </c>
      <c r="DL1495" s="190" t="str">
        <f t="shared" si="1931"/>
        <v>DL$19</v>
      </c>
    </row>
    <row r="1496" spans="1:116" x14ac:dyDescent="0.4">
      <c r="A1496" s="31" t="s">
        <v>218</v>
      </c>
      <c r="C1496" s="31"/>
      <c r="D1496" t="s">
        <v>770</v>
      </c>
      <c r="E1496" s="8" t="str">
        <f t="shared" ref="E1496:E1524" si="1932">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770</v>
      </c>
      <c r="E1497" s="12" t="str">
        <f t="shared" ref="E1497:E1499" si="1933">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770</v>
      </c>
      <c r="E1498" s="12" t="str">
        <f t="shared" si="1932"/>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770</v>
      </c>
      <c r="E1499" s="12" t="str">
        <f t="shared" si="1932"/>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770</v>
      </c>
      <c r="E1500" s="12" t="str">
        <f t="shared" si="1932"/>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770</v>
      </c>
      <c r="E1501" s="12" t="str">
        <f t="shared" si="1932"/>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770</v>
      </c>
      <c r="E1502" t="str">
        <f t="shared" si="1932"/>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770</v>
      </c>
      <c r="E1503" t="str">
        <f t="shared" si="1932"/>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770</v>
      </c>
      <c r="E1504" t="str">
        <f t="shared" si="1932"/>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770</v>
      </c>
      <c r="E1505" t="str">
        <f t="shared" si="1932"/>
        <v>1505 LAMORT-S</v>
      </c>
      <c r="G1505" s="158" t="s">
        <v>289</v>
      </c>
      <c r="K1505" s="24">
        <f ca="1">SUMIF($4:$4,K$2,1505:1505)</f>
        <v>2410371.7343070023</v>
      </c>
      <c r="L1505" s="24">
        <f ca="1">SUMIF($4:$4,L$2,1505:1505)</f>
        <v>1817076.3391021655</v>
      </c>
      <c r="M1505" s="24">
        <f ca="1">SUMIF($4:$4,M$2,1505:1505)</f>
        <v>1280465.3505646121</v>
      </c>
      <c r="N1505" s="24">
        <f ca="1">SUMIF($4:$4,N$2,1505:1505)</f>
        <v>795123.04832099844</v>
      </c>
      <c r="O1505" s="24">
        <f ca="1">SUMIF($4:$4,O$2,1505:1505)</f>
        <v>356151.13872759964</v>
      </c>
      <c r="P1505" s="24">
        <f ca="1">SUMIF($4:$4,P$2,1505:1505)</f>
        <v>-40880.680920696119</v>
      </c>
      <c r="R1505"/>
      <c r="S1505" s="80">
        <f>H1502</f>
        <v>0</v>
      </c>
      <c r="T1505" s="62">
        <f t="shared" ref="T1505:AY1507" ca="1" si="1934">S1510</f>
        <v>451875.38971832854</v>
      </c>
      <c r="U1505" s="62">
        <f t="shared" ca="1" si="1934"/>
        <v>856027.20757399953</v>
      </c>
      <c r="V1505" s="62">
        <f t="shared" ca="1" si="1934"/>
        <v>1212853.1499992018</v>
      </c>
      <c r="W1505" s="62">
        <f t="shared" ca="1" si="1934"/>
        <v>1522747.5992891891</v>
      </c>
      <c r="X1505" s="62">
        <f t="shared" ca="1" si="1934"/>
        <v>1786101.6512200886</v>
      </c>
      <c r="Y1505" s="62">
        <f t="shared" ca="1" si="1934"/>
        <v>2003303.1424365591</v>
      </c>
      <c r="Z1505" s="62">
        <f t="shared" ca="1" si="1934"/>
        <v>2174736.6776112206</v>
      </c>
      <c r="AA1505" s="62">
        <f t="shared" ca="1" si="1934"/>
        <v>2300783.6563777551</v>
      </c>
      <c r="AB1505" s="62">
        <f t="shared" ca="1" si="1934"/>
        <v>2381822.3000395643</v>
      </c>
      <c r="AC1505" s="62">
        <f t="shared" ca="1" si="1934"/>
        <v>2418227.6780558536</v>
      </c>
      <c r="AD1505" s="62">
        <f t="shared" ca="1" si="1934"/>
        <v>2410371.7343070023</v>
      </c>
      <c r="AE1505" s="62">
        <f t="shared" ca="1" si="1934"/>
        <v>2358623.3131410531</v>
      </c>
      <c r="AF1505" s="62">
        <f t="shared" ca="1" si="1934"/>
        <v>2307306.1288181534</v>
      </c>
      <c r="AG1505" s="62">
        <f t="shared" ca="1" si="1934"/>
        <v>2256416.5876979446</v>
      </c>
      <c r="AH1505" s="62">
        <f t="shared" ca="1" si="1934"/>
        <v>2205951.1260870709</v>
      </c>
      <c r="AI1505" s="62">
        <f t="shared" ca="1" si="1934"/>
        <v>2155906.2099896213</v>
      </c>
      <c r="AJ1505" s="62">
        <f t="shared" ca="1" si="1934"/>
        <v>2106278.3348596506</v>
      </c>
      <c r="AK1505" s="62">
        <f t="shared" ca="1" si="1934"/>
        <v>2057064.0253557628</v>
      </c>
      <c r="AL1505" s="62">
        <f t="shared" ca="1" si="1934"/>
        <v>2008259.8350977406</v>
      </c>
      <c r="AM1505" s="62">
        <f t="shared" ca="1" si="1934"/>
        <v>1959862.346425202</v>
      </c>
      <c r="AN1505" s="62">
        <f t="shared" ca="1" si="1934"/>
        <v>1911868.170158268</v>
      </c>
      <c r="AO1505" s="62">
        <f t="shared" ca="1" si="1934"/>
        <v>1864273.9453602249</v>
      </c>
      <c r="AP1505" s="62">
        <f t="shared" ca="1" si="1934"/>
        <v>1817076.3391021655</v>
      </c>
      <c r="AQ1505" s="62">
        <f t="shared" ca="1" si="1934"/>
        <v>1770272.0462295902</v>
      </c>
      <c r="AR1505" s="62">
        <f t="shared" ca="1" si="1934"/>
        <v>1723857.7891309527</v>
      </c>
      <c r="AS1505" s="62">
        <f t="shared" ca="1" si="1934"/>
        <v>1677830.3175081373</v>
      </c>
      <c r="AT1505" s="62">
        <f t="shared" ca="1" si="1934"/>
        <v>1632186.4081488454</v>
      </c>
      <c r="AU1505" s="62">
        <f t="shared" ca="1" si="1934"/>
        <v>1586922.8647008808</v>
      </c>
      <c r="AV1505" s="62">
        <f t="shared" ca="1" si="1934"/>
        <v>1542036.5174483159</v>
      </c>
      <c r="AW1505" s="62">
        <f t="shared" ca="1" si="1934"/>
        <v>1497524.2230895224</v>
      </c>
      <c r="AX1505" s="62">
        <f t="shared" ca="1" si="1934"/>
        <v>1453382.8645170522</v>
      </c>
      <c r="AY1505" s="62">
        <f t="shared" ca="1" si="1934"/>
        <v>1409609.3505993527</v>
      </c>
      <c r="AZ1505" s="62">
        <f t="shared" ref="AZ1505:CE1507" ca="1" si="1935">AY1510</f>
        <v>1366200.6159643007</v>
      </c>
      <c r="BA1505" s="62">
        <f t="shared" ca="1" si="1935"/>
        <v>1323153.6207845407</v>
      </c>
      <c r="BB1505" s="62">
        <f t="shared" ca="1" si="1935"/>
        <v>1280465.3505646121</v>
      </c>
      <c r="BC1505" s="62">
        <f t="shared" ca="1" si="1935"/>
        <v>1238132.8159298496</v>
      </c>
      <c r="BD1505" s="62">
        <f t="shared" ca="1" si="1935"/>
        <v>1196153.0524170434</v>
      </c>
      <c r="BE1505" s="62">
        <f t="shared" ca="1" si="1935"/>
        <v>1154523.1202668438</v>
      </c>
      <c r="BF1505" s="62">
        <f t="shared" ca="1" si="1935"/>
        <v>1113240.104217896</v>
      </c>
      <c r="BG1505" s="62">
        <f t="shared" ca="1" si="1935"/>
        <v>1072301.1133026895</v>
      </c>
      <c r="BH1505" s="62">
        <f t="shared" ca="1" si="1935"/>
        <v>1031703.2806451096</v>
      </c>
      <c r="BI1505" s="62">
        <f t="shared" ca="1" si="1935"/>
        <v>991443.76325967617</v>
      </c>
      <c r="BJ1505" s="62">
        <f t="shared" ca="1" si="1935"/>
        <v>951519.74185245472</v>
      </c>
      <c r="BK1505" s="62">
        <f t="shared" ca="1" si="1935"/>
        <v>911928.42062362679</v>
      </c>
      <c r="BL1505" s="62">
        <f t="shared" ca="1" si="1935"/>
        <v>872667.02707170579</v>
      </c>
      <c r="BM1505" s="62">
        <f t="shared" ca="1" si="1935"/>
        <v>833732.81179938407</v>
      </c>
      <c r="BN1505" s="62">
        <f t="shared" ca="1" si="1935"/>
        <v>795123.04832099844</v>
      </c>
      <c r="BO1505" s="62">
        <f t="shared" ca="1" si="1935"/>
        <v>756835.03287159931</v>
      </c>
      <c r="BP1505" s="62">
        <f t="shared" ca="1" si="1935"/>
        <v>718866.08421761182</v>
      </c>
      <c r="BQ1505" s="62">
        <f t="shared" ca="1" si="1935"/>
        <v>681213.5434690743</v>
      </c>
      <c r="BR1505" s="62">
        <f t="shared" ca="1" si="1935"/>
        <v>643874.77389344119</v>
      </c>
      <c r="BS1505" s="62">
        <f t="shared" ca="1" si="1935"/>
        <v>606847.16073093843</v>
      </c>
      <c r="BT1505" s="62">
        <f t="shared" ca="1" si="1935"/>
        <v>570128.11101145647</v>
      </c>
      <c r="BU1505" s="62">
        <f t="shared" ca="1" si="1935"/>
        <v>533715.0533729702</v>
      </c>
      <c r="BV1505" s="62">
        <f t="shared" ca="1" si="1935"/>
        <v>497605.43788147136</v>
      </c>
      <c r="BW1505" s="62">
        <f t="shared" ca="1" si="1935"/>
        <v>461796.73585240159</v>
      </c>
      <c r="BX1505" s="62">
        <f t="shared" ca="1" si="1935"/>
        <v>426286.43967357406</v>
      </c>
      <c r="BY1505" s="62">
        <f t="shared" ca="1" si="1935"/>
        <v>391072.06262957014</v>
      </c>
      <c r="BZ1505" s="62">
        <f t="shared" ca="1" si="1935"/>
        <v>356151.13872759964</v>
      </c>
      <c r="CA1505" s="62">
        <f t="shared" ca="1" si="1935"/>
        <v>321521.22252481221</v>
      </c>
      <c r="CB1505" s="62">
        <f t="shared" ca="1" si="1935"/>
        <v>287179.88895704795</v>
      </c>
      <c r="CC1505" s="62">
        <f t="shared" ca="1" si="1935"/>
        <v>253124.73316901503</v>
      </c>
      <c r="CD1505" s="62">
        <f t="shared" ca="1" si="1935"/>
        <v>219353.37034588249</v>
      </c>
      <c r="CE1505" s="62">
        <f t="shared" ca="1" si="1935"/>
        <v>185863.43554627604</v>
      </c>
      <c r="CF1505" s="62">
        <f t="shared" ref="CF1505:CL1507" ca="1" si="1936">CE1510</f>
        <v>152652.58353666624</v>
      </c>
      <c r="CG1505" s="62">
        <f t="shared" ca="1" si="1936"/>
        <v>119718.48862713657</v>
      </c>
      <c r="CH1505" s="62">
        <f t="shared" ca="1" si="1936"/>
        <v>87058.844508519629</v>
      </c>
      <c r="CI1505" s="62">
        <f t="shared" ca="1" si="1936"/>
        <v>54671.364090891206</v>
      </c>
      <c r="CJ1505" s="62">
        <f t="shared" ca="1" si="1936"/>
        <v>22553.779343409697</v>
      </c>
      <c r="CK1505" s="62">
        <f t="shared" ca="1" si="1936"/>
        <v>-9296.1588645095471</v>
      </c>
      <c r="CL1505" s="62">
        <f t="shared" ca="1" si="1936"/>
        <v>-40880.680920696119</v>
      </c>
      <c r="CO1505" s="62">
        <f t="shared" ref="CO1505:DL1507" si="1937">CN1510</f>
        <v>0</v>
      </c>
      <c r="CP1505" s="62">
        <f t="shared" ca="1" si="1937"/>
        <v>-43957.943615004799</v>
      </c>
      <c r="CQ1505" s="62">
        <f t="shared" ca="1" si="1937"/>
        <v>-45056.892205379918</v>
      </c>
      <c r="CR1505" s="62">
        <f t="shared" ca="1" si="1937"/>
        <v>-46183.314510514414</v>
      </c>
      <c r="CS1505" s="62">
        <f t="shared" ca="1" si="1937"/>
        <v>-47337.897373277272</v>
      </c>
      <c r="CT1505" s="62">
        <f t="shared" ca="1" si="1937"/>
        <v>-48521.344807609203</v>
      </c>
      <c r="CU1505" s="62">
        <f t="shared" ca="1" si="1937"/>
        <v>-49734.378427799435</v>
      </c>
      <c r="CV1505" s="62">
        <f t="shared" ca="1" si="1937"/>
        <v>-50977.737888494419</v>
      </c>
      <c r="CW1505" s="62">
        <f t="shared" ca="1" si="1937"/>
        <v>-52252.18133570678</v>
      </c>
      <c r="CX1505" s="62">
        <f t="shared" ca="1" si="1937"/>
        <v>-53558.485869099452</v>
      </c>
      <c r="CY1505" s="62">
        <f t="shared" ca="1" si="1937"/>
        <v>-54897.448015826936</v>
      </c>
      <c r="CZ1505" s="62">
        <f t="shared" ca="1" si="1937"/>
        <v>-55354.926749292157</v>
      </c>
      <c r="DA1505" s="62">
        <f t="shared" ca="1" si="1937"/>
        <v>-56738.799918024459</v>
      </c>
      <c r="DB1505" s="62">
        <f t="shared" ca="1" si="1937"/>
        <v>-58157.26991597507</v>
      </c>
      <c r="DC1505" s="62">
        <f t="shared" ca="1" si="1937"/>
        <v>-59611.201663874446</v>
      </c>
      <c r="DD1505" s="62">
        <f t="shared" ca="1" si="1937"/>
        <v>-61101.481705471306</v>
      </c>
      <c r="DE1505" s="62">
        <f t="shared" ca="1" si="1937"/>
        <v>-62629.018748108087</v>
      </c>
      <c r="DF1505" s="62">
        <f t="shared" ca="1" si="1937"/>
        <v>-64194.744216810788</v>
      </c>
      <c r="DG1505" s="62">
        <f t="shared" ca="1" si="1937"/>
        <v>-65799.612822231051</v>
      </c>
      <c r="DH1505" s="62">
        <f t="shared" ca="1" si="1937"/>
        <v>-67444.603142786829</v>
      </c>
      <c r="DI1505" s="62">
        <f t="shared" ca="1" si="1937"/>
        <v>-69130.718221356496</v>
      </c>
      <c r="DJ1505" s="62">
        <f t="shared" ca="1" si="1937"/>
        <v>-70858.986176890408</v>
      </c>
      <c r="DK1505" s="62">
        <f t="shared" ca="1" si="1937"/>
        <v>-72630.460831312666</v>
      </c>
      <c r="DL1505" s="62">
        <f t="shared" ca="1" si="1937"/>
        <v>-74446.222352095487</v>
      </c>
    </row>
    <row r="1506" spans="1:116" x14ac:dyDescent="0.4">
      <c r="D1506" t="s">
        <v>770</v>
      </c>
      <c r="E1506" t="str">
        <f t="shared" si="1932"/>
        <v>1506 LAMORT-S</v>
      </c>
      <c r="G1506" s="158" t="str">
        <f>"New loans originated - "&amp;SUBSTITUTE(G1496,":","")</f>
        <v>New loans originated - Volume driven amortizing loan - no defaults</v>
      </c>
      <c r="K1506" s="24">
        <f ca="1">SUMIF($4:$4,K$2,1506:1506)</f>
        <v>500000</v>
      </c>
      <c r="L1506" s="24">
        <f ca="1">SUMIF($4:$4,L$2,1506:1506)</f>
        <v>500000</v>
      </c>
      <c r="M1506" s="24">
        <f ca="1">SUMIF($4:$4,M$2,1506:1506)</f>
        <v>500000</v>
      </c>
      <c r="N1506" s="24">
        <f ca="1">SUMIF($4:$4,N$2,1506:1506)</f>
        <v>500000</v>
      </c>
      <c r="O1506" s="24">
        <f ca="1">SUMIF($4:$4,O$2,1506:1506)</f>
        <v>500000</v>
      </c>
      <c r="P1506" s="24">
        <f ca="1">SUMIF($4:$4,P$2,1506:1506)</f>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770</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770</v>
      </c>
      <c r="E1508" t="str">
        <f>ROW()&amp;" "&amp;D1508</f>
        <v>1508 LAMORT-S</v>
      </c>
      <c r="G1508" s="158" t="str">
        <f>"Prepayment - "&amp;SUBSTITUTE(G1496,":","")</f>
        <v>Prepayment - Volume driven amortizing loan - no defaults</v>
      </c>
      <c r="K1508" s="24">
        <f>SUMIF($4:$4,K$2,1508:1508)</f>
        <v>0</v>
      </c>
      <c r="L1508" s="24">
        <f>SUMIF($4:$4,L$2,1508:1508)</f>
        <v>0</v>
      </c>
      <c r="M1508" s="24">
        <f>SUMIF($4:$4,M$2,1508:1508)</f>
        <v>0</v>
      </c>
      <c r="N1508" s="24">
        <f>SUMIF($4:$4,N$2,1508:1508)</f>
        <v>0</v>
      </c>
      <c r="O1508" s="24">
        <f>SUMIF($4:$4,O$2,1508:1508)</f>
        <v>0</v>
      </c>
      <c r="P1508" s="24">
        <f>SUMIF($4:$4,P$2,1508:1508)</f>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770</v>
      </c>
      <c r="E1509" t="str">
        <f>ROW()&amp;" "&amp;D1509</f>
        <v>1509 LAMORT-S</v>
      </c>
      <c r="G1509" s="158" t="str">
        <f>"Principal payments - "&amp;SUBSTITUTE(G1496,":","")</f>
        <v>Principal payments - Volume driven amortizing loan - no defaults</v>
      </c>
      <c r="K1509" s="138">
        <f ca="1">SUMIF($4:$4,K$2,1509:1509)</f>
        <v>-551748.4211659492</v>
      </c>
      <c r="L1509" s="138">
        <f ca="1">SUMIF($4:$4,L$2,1509:1509)</f>
        <v>-546804.29287257546</v>
      </c>
      <c r="M1509" s="138">
        <f ca="1">SUMIF($4:$4,M$2,1509:1509)</f>
        <v>-542332.53463476256</v>
      </c>
      <c r="N1509" s="138">
        <f ca="1">SUMIF($4:$4,N$2,1509:1509)</f>
        <v>-538288.01544939913</v>
      </c>
      <c r="O1509" s="138">
        <f ca="1">SUMIF($4:$4,O$2,1509:1509)</f>
        <v>-534629.91620278743</v>
      </c>
      <c r="P1509" s="138">
        <f ca="1">SUMIF($4:$4,P$2,1509:1509)</f>
        <v>-531321.31770571833</v>
      </c>
      <c r="R1509"/>
      <c r="S1509" s="226">
        <f t="shared" ref="S1509:AX1511" ca="1" si="1938">S1521-S1512</f>
        <v>-48124.610281671463</v>
      </c>
      <c r="T1509" s="226">
        <f t="shared" ca="1" si="1938"/>
        <v>-95848.18214432901</v>
      </c>
      <c r="U1509" s="226">
        <f t="shared" ca="1" si="1938"/>
        <v>-143174.05757479771</v>
      </c>
      <c r="V1509" s="226">
        <f t="shared" ca="1" si="1938"/>
        <v>-190105.55071001255</v>
      </c>
      <c r="W1509" s="226">
        <f t="shared" ca="1" si="1938"/>
        <v>-236645.94806910056</v>
      </c>
      <c r="X1509" s="226">
        <f t="shared" ca="1" si="1938"/>
        <v>-282798.50878352951</v>
      </c>
      <c r="Y1509" s="226">
        <f t="shared" ca="1" si="1938"/>
        <v>-328566.46482533828</v>
      </c>
      <c r="Z1509" s="226">
        <f t="shared" ca="1" si="1938"/>
        <v>-373953.02123346523</v>
      </c>
      <c r="AA1509" s="226">
        <f t="shared" ca="1" si="1938"/>
        <v>-418961.35633819114</v>
      </c>
      <c r="AB1509" s="226">
        <f t="shared" ca="1" si="1938"/>
        <v>-463594.62198371097</v>
      </c>
      <c r="AC1509" s="226">
        <f t="shared" ca="1" si="1938"/>
        <v>-507855.94374885148</v>
      </c>
      <c r="AD1509" s="226">
        <f t="shared" ca="1" si="1938"/>
        <v>-551748.4211659492</v>
      </c>
      <c r="AE1509" s="226">
        <f t="shared" ca="1" si="1938"/>
        <v>-551317.18432289956</v>
      </c>
      <c r="AF1509" s="226">
        <f t="shared" ca="1" si="1938"/>
        <v>-550889.5411202088</v>
      </c>
      <c r="AG1509" s="226">
        <f t="shared" ca="1" si="1938"/>
        <v>-550465.4616108737</v>
      </c>
      <c r="AH1509" s="226">
        <f t="shared" ca="1" si="1938"/>
        <v>-550044.91609744972</v>
      </c>
      <c r="AI1509" s="226">
        <f t="shared" ca="1" si="1938"/>
        <v>-549627.87512997095</v>
      </c>
      <c r="AJ1509" s="226">
        <f t="shared" ca="1" si="1938"/>
        <v>-549214.3095038879</v>
      </c>
      <c r="AK1509" s="226">
        <f t="shared" ca="1" si="1938"/>
        <v>-548804.19025802216</v>
      </c>
      <c r="AL1509" s="226">
        <f t="shared" ca="1" si="1938"/>
        <v>-548397.48867253866</v>
      </c>
      <c r="AM1509" s="226">
        <f t="shared" ca="1" si="1938"/>
        <v>-547994.17626693414</v>
      </c>
      <c r="AN1509" s="226">
        <f t="shared" ca="1" si="1938"/>
        <v>-547594.22479804303</v>
      </c>
      <c r="AO1509" s="226">
        <f t="shared" ca="1" si="1938"/>
        <v>-547197.60625805939</v>
      </c>
      <c r="AP1509" s="226">
        <f t="shared" ca="1" si="1938"/>
        <v>-546804.29287257546</v>
      </c>
      <c r="AQ1509" s="226">
        <f t="shared" ca="1" si="1938"/>
        <v>-546414.2570986374</v>
      </c>
      <c r="AR1509" s="226">
        <f t="shared" ca="1" si="1938"/>
        <v>-546027.47162281536</v>
      </c>
      <c r="AS1509" s="226">
        <f t="shared" ca="1" si="1938"/>
        <v>-545643.90935929189</v>
      </c>
      <c r="AT1509" s="226">
        <f t="shared" ca="1" si="1938"/>
        <v>-545263.54344796448</v>
      </c>
      <c r="AU1509" s="226">
        <f t="shared" ca="1" si="1938"/>
        <v>-544886.34725256485</v>
      </c>
      <c r="AV1509" s="226">
        <f t="shared" ca="1" si="1938"/>
        <v>-544512.29435879341</v>
      </c>
      <c r="AW1509" s="226">
        <f t="shared" ca="1" si="1938"/>
        <v>-544141.35857247014</v>
      </c>
      <c r="AX1509" s="226">
        <f t="shared" ca="1" si="1938"/>
        <v>-543773.51391769957</v>
      </c>
      <c r="AY1509" s="226">
        <f t="shared" ref="AY1509:CD1511" ca="1" si="1939">AY1521-AY1512</f>
        <v>-543408.73463505204</v>
      </c>
      <c r="AZ1509" s="226">
        <f t="shared" ca="1" si="1939"/>
        <v>-543046.99517975992</v>
      </c>
      <c r="BA1509" s="226">
        <f t="shared" ca="1" si="1939"/>
        <v>-542688.27021992858</v>
      </c>
      <c r="BB1509" s="226">
        <f t="shared" ca="1" si="1939"/>
        <v>-542332.53463476256</v>
      </c>
      <c r="BC1509" s="226">
        <f t="shared" ca="1" si="1939"/>
        <v>-541979.76351280627</v>
      </c>
      <c r="BD1509" s="226">
        <f t="shared" ca="1" si="1939"/>
        <v>-541629.93215019954</v>
      </c>
      <c r="BE1509" s="226">
        <f t="shared" ca="1" si="1939"/>
        <v>-541283.01604894781</v>
      </c>
      <c r="BF1509" s="226">
        <f t="shared" ca="1" si="1939"/>
        <v>-540938.99091520661</v>
      </c>
      <c r="BG1509" s="226">
        <f t="shared" ca="1" si="1939"/>
        <v>-540597.83265757991</v>
      </c>
      <c r="BH1509" s="226">
        <f t="shared" ca="1" si="1939"/>
        <v>-540259.51738543343</v>
      </c>
      <c r="BI1509" s="226">
        <f t="shared" ca="1" si="1939"/>
        <v>-539924.02140722144</v>
      </c>
      <c r="BJ1509" s="226">
        <f t="shared" ca="1" si="1939"/>
        <v>-539591.32122882793</v>
      </c>
      <c r="BK1509" s="226">
        <f t="shared" ca="1" si="1939"/>
        <v>-539261.39355192101</v>
      </c>
      <c r="BL1509" s="226">
        <f t="shared" ca="1" si="1939"/>
        <v>-538934.21527232172</v>
      </c>
      <c r="BM1509" s="226">
        <f t="shared" ca="1" si="1939"/>
        <v>-538609.76347838563</v>
      </c>
      <c r="BN1509" s="226">
        <f t="shared" ca="1" si="1939"/>
        <v>-538288.01544939913</v>
      </c>
      <c r="BO1509" s="226">
        <f t="shared" ca="1" si="1939"/>
        <v>-537968.94865398749</v>
      </c>
      <c r="BP1509" s="226">
        <f t="shared" ca="1" si="1939"/>
        <v>-537652.54074853752</v>
      </c>
      <c r="BQ1509" s="226">
        <f t="shared" ca="1" si="1939"/>
        <v>-537338.76957563311</v>
      </c>
      <c r="BR1509" s="226">
        <f t="shared" ca="1" si="1939"/>
        <v>-537027.61316250276</v>
      </c>
      <c r="BS1509" s="226">
        <f t="shared" ca="1" si="1939"/>
        <v>-536719.04971948196</v>
      </c>
      <c r="BT1509" s="226">
        <f t="shared" ca="1" si="1939"/>
        <v>-536413.05763848627</v>
      </c>
      <c r="BU1509" s="226">
        <f t="shared" ca="1" si="1939"/>
        <v>-536109.61549149884</v>
      </c>
      <c r="BV1509" s="226">
        <f t="shared" ca="1" si="1939"/>
        <v>-535808.70202906977</v>
      </c>
      <c r="BW1509" s="226">
        <f t="shared" ca="1" si="1939"/>
        <v>-535510.29617882753</v>
      </c>
      <c r="BX1509" s="226">
        <f t="shared" ca="1" si="1939"/>
        <v>-535214.37704400392</v>
      </c>
      <c r="BY1509" s="226">
        <f t="shared" ca="1" si="1939"/>
        <v>-534920.9239019705</v>
      </c>
      <c r="BZ1509" s="226">
        <f t="shared" ca="1" si="1939"/>
        <v>-534629.91620278743</v>
      </c>
      <c r="CA1509" s="226">
        <f t="shared" ca="1" si="1939"/>
        <v>-534341.33356776426</v>
      </c>
      <c r="CB1509" s="226">
        <f t="shared" ca="1" si="1939"/>
        <v>-534055.15578803292</v>
      </c>
      <c r="CC1509" s="226">
        <f t="shared" ca="1" si="1939"/>
        <v>-533771.36282313254</v>
      </c>
      <c r="CD1509" s="226">
        <f t="shared" ca="1" si="1939"/>
        <v>-533489.93479960645</v>
      </c>
      <c r="CE1509" s="226">
        <f t="shared" ref="CE1509:CL1511" ca="1" si="1940">CE1521-CE1512</f>
        <v>-533210.85200960981</v>
      </c>
      <c r="CF1509" s="226">
        <f t="shared" ca="1" si="1940"/>
        <v>-532934.09490952967</v>
      </c>
      <c r="CG1509" s="226">
        <f t="shared" ca="1" si="1940"/>
        <v>-532659.64411861694</v>
      </c>
      <c r="CH1509" s="226">
        <f t="shared" ca="1" si="1940"/>
        <v>-532387.48041762842</v>
      </c>
      <c r="CI1509" s="226">
        <f t="shared" ca="1" si="1940"/>
        <v>-532117.58474748151</v>
      </c>
      <c r="CJ1509" s="226">
        <f t="shared" ca="1" si="1940"/>
        <v>-531849.93820791924</v>
      </c>
      <c r="CK1509" s="226">
        <f t="shared" ca="1" si="1940"/>
        <v>-531584.52205618657</v>
      </c>
      <c r="CL1509" s="226">
        <f t="shared" ca="1" si="1940"/>
        <v>-531321.31770571833</v>
      </c>
      <c r="CO1509" s="226">
        <f ca="1">CO1521+CO1512</f>
        <v>-43957.943615004799</v>
      </c>
      <c r="CP1509" s="226">
        <f t="shared" ref="CP1509:DK1511" ca="1" si="1941">CP1521+CP1512</f>
        <v>-1098.9485903751199</v>
      </c>
      <c r="CQ1509" s="226">
        <f t="shared" ca="1" si="1941"/>
        <v>-1126.4223051344979</v>
      </c>
      <c r="CR1509" s="226">
        <f t="shared" ca="1" si="1941"/>
        <v>-1154.5828627628605</v>
      </c>
      <c r="CS1509" s="226">
        <f t="shared" ca="1" si="1941"/>
        <v>-1183.4474343319318</v>
      </c>
      <c r="CT1509" s="226">
        <f t="shared" ca="1" si="1941"/>
        <v>-1213.0336201902301</v>
      </c>
      <c r="CU1509" s="226">
        <f t="shared" ca="1" si="1941"/>
        <v>-1243.359460694986</v>
      </c>
      <c r="CV1509" s="226">
        <f t="shared" ca="1" si="1941"/>
        <v>-1274.4434472123605</v>
      </c>
      <c r="CW1509" s="226">
        <f t="shared" ca="1" si="1941"/>
        <v>-1306.3045333926696</v>
      </c>
      <c r="CX1509" s="226">
        <f t="shared" ca="1" si="1941"/>
        <v>-1338.9621467274865</v>
      </c>
      <c r="CY1509" s="226">
        <f t="shared" ca="1" si="1941"/>
        <v>-457.47873346522448</v>
      </c>
      <c r="CZ1509" s="226">
        <f t="shared" ca="1" si="1941"/>
        <v>-1383.8731687323041</v>
      </c>
      <c r="DA1509" s="226">
        <f t="shared" ca="1" si="1941"/>
        <v>-1418.4699979506115</v>
      </c>
      <c r="DB1509" s="226">
        <f t="shared" ca="1" si="1941"/>
        <v>-1453.9317478993769</v>
      </c>
      <c r="DC1509" s="226">
        <f t="shared" ca="1" si="1941"/>
        <v>-1490.2800415968613</v>
      </c>
      <c r="DD1509" s="226">
        <f t="shared" ca="1" si="1941"/>
        <v>-1527.5370426367826</v>
      </c>
      <c r="DE1509" s="226">
        <f t="shared" ca="1" si="1941"/>
        <v>-1565.7254687027023</v>
      </c>
      <c r="DF1509" s="226">
        <f t="shared" ca="1" si="1941"/>
        <v>-1604.8686054202699</v>
      </c>
      <c r="DG1509" s="226">
        <f t="shared" ca="1" si="1941"/>
        <v>-1644.9903205557764</v>
      </c>
      <c r="DH1509" s="226">
        <f t="shared" ca="1" si="1941"/>
        <v>-1686.1150785696709</v>
      </c>
      <c r="DI1509" s="226">
        <f t="shared" ca="1" si="1941"/>
        <v>-1728.2679555339125</v>
      </c>
      <c r="DJ1509" s="226">
        <f t="shared" ca="1" si="1941"/>
        <v>-1771.4746544222603</v>
      </c>
      <c r="DK1509" s="226">
        <f t="shared" ca="1" si="1941"/>
        <v>-1815.7615207828167</v>
      </c>
      <c r="DL1509" s="226">
        <f t="shared" ref="DL1509:DL1511" ca="1" si="1942">DL1521+DL1512</f>
        <v>-1861.1555588023873</v>
      </c>
    </row>
    <row r="1510" spans="1:116" x14ac:dyDescent="0.4">
      <c r="A1510" s="98"/>
      <c r="B1510" s="57"/>
      <c r="C1510" t="s">
        <v>240</v>
      </c>
      <c r="D1510" t="s">
        <v>770</v>
      </c>
      <c r="E1510" t="str">
        <f t="shared" si="1932"/>
        <v>1510 LAMORT-S</v>
      </c>
      <c r="F1510" s="27"/>
      <c r="G1510" s="126" t="str">
        <f>"Loan - "&amp;SUBSTITUTE(G1496,":","")</f>
        <v>Loan - Volume driven amortizing loan - no defaults</v>
      </c>
      <c r="I1510" s="74"/>
      <c r="J1510" s="74"/>
      <c r="K1510" s="33">
        <f ca="1">SUMIF($4:$4,K$2,1510:1510)</f>
        <v>2358623.3131410531</v>
      </c>
      <c r="L1510" s="33">
        <f ca="1">SUMIF($4:$4,L$2,1510:1510)</f>
        <v>1770272.0462295902</v>
      </c>
      <c r="M1510" s="33">
        <f ca="1">SUMIF($4:$4,M$2,1510:1510)</f>
        <v>1238132.8159298496</v>
      </c>
      <c r="N1510" s="33">
        <f ca="1">SUMIF($4:$4,N$2,1510:1510)</f>
        <v>756835.03287159931</v>
      </c>
      <c r="O1510" s="33">
        <f ca="1">SUMIF($4:$4,O$2,1510:1510)</f>
        <v>321521.22252481221</v>
      </c>
      <c r="P1510" s="33">
        <f ca="1">SUMIF($4:$4,P$2,1510:1510)</f>
        <v>-72201.998626414454</v>
      </c>
      <c r="Q1510" s="33"/>
      <c r="R1510" s="53">
        <f>S1505</f>
        <v>0</v>
      </c>
      <c r="S1510" s="93">
        <f t="shared" ref="S1510:AX1512" ca="1" si="1943">SUM(S1508:S1509,S1505:S1506)</f>
        <v>451875.38971832854</v>
      </c>
      <c r="T1510" s="93">
        <f t="shared" ca="1" si="1943"/>
        <v>856027.20757399953</v>
      </c>
      <c r="U1510" s="93">
        <f t="shared" ca="1" si="1943"/>
        <v>1212853.1499992018</v>
      </c>
      <c r="V1510" s="93">
        <f t="shared" ca="1" si="1943"/>
        <v>1522747.5992891891</v>
      </c>
      <c r="W1510" s="93">
        <f t="shared" ca="1" si="1943"/>
        <v>1786101.6512200886</v>
      </c>
      <c r="X1510" s="93">
        <f t="shared" ca="1" si="1943"/>
        <v>2003303.1424365591</v>
      </c>
      <c r="Y1510" s="93">
        <f t="shared" ca="1" si="1943"/>
        <v>2174736.6776112206</v>
      </c>
      <c r="Z1510" s="93">
        <f t="shared" ca="1" si="1943"/>
        <v>2300783.6563777551</v>
      </c>
      <c r="AA1510" s="93">
        <f t="shared" ca="1" si="1943"/>
        <v>2381822.3000395643</v>
      </c>
      <c r="AB1510" s="93">
        <f t="shared" ca="1" si="1943"/>
        <v>2418227.6780558536</v>
      </c>
      <c r="AC1510" s="93">
        <f t="shared" ca="1" si="1943"/>
        <v>2410371.7343070023</v>
      </c>
      <c r="AD1510" s="93">
        <f t="shared" ca="1" si="1943"/>
        <v>2358623.3131410531</v>
      </c>
      <c r="AE1510" s="93">
        <f t="shared" ca="1" si="1943"/>
        <v>2307306.1288181534</v>
      </c>
      <c r="AF1510" s="93">
        <f t="shared" ca="1" si="1943"/>
        <v>2256416.5876979446</v>
      </c>
      <c r="AG1510" s="93">
        <f t="shared" ca="1" si="1943"/>
        <v>2205951.1260870709</v>
      </c>
      <c r="AH1510" s="93">
        <f t="shared" ca="1" si="1943"/>
        <v>2155906.2099896213</v>
      </c>
      <c r="AI1510" s="93">
        <f t="shared" ca="1" si="1943"/>
        <v>2106278.3348596506</v>
      </c>
      <c r="AJ1510" s="93">
        <f t="shared" ca="1" si="1943"/>
        <v>2057064.0253557628</v>
      </c>
      <c r="AK1510" s="93">
        <f t="shared" ca="1" si="1943"/>
        <v>2008259.8350977406</v>
      </c>
      <c r="AL1510" s="93">
        <f t="shared" ca="1" si="1943"/>
        <v>1959862.346425202</v>
      </c>
      <c r="AM1510" s="93">
        <f t="shared" ca="1" si="1943"/>
        <v>1911868.170158268</v>
      </c>
      <c r="AN1510" s="93">
        <f t="shared" ca="1" si="1943"/>
        <v>1864273.9453602249</v>
      </c>
      <c r="AO1510" s="93">
        <f t="shared" ca="1" si="1943"/>
        <v>1817076.3391021655</v>
      </c>
      <c r="AP1510" s="93">
        <f t="shared" ca="1" si="1943"/>
        <v>1770272.0462295902</v>
      </c>
      <c r="AQ1510" s="93">
        <f t="shared" ca="1" si="1943"/>
        <v>1723857.7891309527</v>
      </c>
      <c r="AR1510" s="93">
        <f t="shared" ca="1" si="1943"/>
        <v>1677830.3175081373</v>
      </c>
      <c r="AS1510" s="93">
        <f t="shared" ca="1" si="1943"/>
        <v>1632186.4081488454</v>
      </c>
      <c r="AT1510" s="93">
        <f t="shared" ca="1" si="1943"/>
        <v>1586922.8647008808</v>
      </c>
      <c r="AU1510" s="93">
        <f t="shared" ca="1" si="1943"/>
        <v>1542036.5174483159</v>
      </c>
      <c r="AV1510" s="93">
        <f t="shared" ca="1" si="1943"/>
        <v>1497524.2230895224</v>
      </c>
      <c r="AW1510" s="93">
        <f t="shared" ca="1" si="1943"/>
        <v>1453382.8645170522</v>
      </c>
      <c r="AX1510" s="93">
        <f t="shared" ca="1" si="1943"/>
        <v>1409609.3505993527</v>
      </c>
      <c r="AY1510" s="93">
        <f t="shared" ref="AY1510:CD1512" ca="1" si="1944">SUM(AY1508:AY1509,AY1505:AY1506)</f>
        <v>1366200.6159643007</v>
      </c>
      <c r="AZ1510" s="93">
        <f t="shared" ca="1" si="1944"/>
        <v>1323153.6207845407</v>
      </c>
      <c r="BA1510" s="93">
        <f t="shared" ca="1" si="1944"/>
        <v>1280465.3505646121</v>
      </c>
      <c r="BB1510" s="93">
        <f t="shared" ca="1" si="1944"/>
        <v>1238132.8159298496</v>
      </c>
      <c r="BC1510" s="93">
        <f t="shared" ca="1" si="1944"/>
        <v>1196153.0524170434</v>
      </c>
      <c r="BD1510" s="93">
        <f t="shared" ca="1" si="1944"/>
        <v>1154523.1202668438</v>
      </c>
      <c r="BE1510" s="93">
        <f t="shared" ca="1" si="1944"/>
        <v>1113240.104217896</v>
      </c>
      <c r="BF1510" s="93">
        <f t="shared" ca="1" si="1944"/>
        <v>1072301.1133026895</v>
      </c>
      <c r="BG1510" s="93">
        <f t="shared" ca="1" si="1944"/>
        <v>1031703.2806451096</v>
      </c>
      <c r="BH1510" s="93">
        <f t="shared" ca="1" si="1944"/>
        <v>991443.76325967617</v>
      </c>
      <c r="BI1510" s="93">
        <f t="shared" ca="1" si="1944"/>
        <v>951519.74185245472</v>
      </c>
      <c r="BJ1510" s="93">
        <f t="shared" ca="1" si="1944"/>
        <v>911928.42062362679</v>
      </c>
      <c r="BK1510" s="93">
        <f t="shared" ca="1" si="1944"/>
        <v>872667.02707170579</v>
      </c>
      <c r="BL1510" s="93">
        <f t="shared" ca="1" si="1944"/>
        <v>833732.81179938407</v>
      </c>
      <c r="BM1510" s="93">
        <f t="shared" ca="1" si="1944"/>
        <v>795123.04832099844</v>
      </c>
      <c r="BN1510" s="93">
        <f t="shared" ca="1" si="1944"/>
        <v>756835.03287159931</v>
      </c>
      <c r="BO1510" s="93">
        <f t="shared" ca="1" si="1944"/>
        <v>718866.08421761182</v>
      </c>
      <c r="BP1510" s="93">
        <f t="shared" ca="1" si="1944"/>
        <v>681213.5434690743</v>
      </c>
      <c r="BQ1510" s="93">
        <f t="shared" ca="1" si="1944"/>
        <v>643874.77389344119</v>
      </c>
      <c r="BR1510" s="93">
        <f t="shared" ca="1" si="1944"/>
        <v>606847.16073093843</v>
      </c>
      <c r="BS1510" s="93">
        <f t="shared" ca="1" si="1944"/>
        <v>570128.11101145647</v>
      </c>
      <c r="BT1510" s="93">
        <f t="shared" ca="1" si="1944"/>
        <v>533715.0533729702</v>
      </c>
      <c r="BU1510" s="93">
        <f t="shared" ca="1" si="1944"/>
        <v>497605.43788147136</v>
      </c>
      <c r="BV1510" s="93">
        <f t="shared" ca="1" si="1944"/>
        <v>461796.73585240159</v>
      </c>
      <c r="BW1510" s="93">
        <f t="shared" ca="1" si="1944"/>
        <v>426286.43967357406</v>
      </c>
      <c r="BX1510" s="93">
        <f t="shared" ca="1" si="1944"/>
        <v>391072.06262957014</v>
      </c>
      <c r="BY1510" s="93">
        <f t="shared" ca="1" si="1944"/>
        <v>356151.13872759964</v>
      </c>
      <c r="BZ1510" s="93">
        <f t="shared" ca="1" si="1944"/>
        <v>321521.22252481221</v>
      </c>
      <c r="CA1510" s="93">
        <f t="shared" ca="1" si="1944"/>
        <v>287179.88895704795</v>
      </c>
      <c r="CB1510" s="93">
        <f t="shared" ca="1" si="1944"/>
        <v>253124.73316901503</v>
      </c>
      <c r="CC1510" s="93">
        <f t="shared" ca="1" si="1944"/>
        <v>219353.37034588249</v>
      </c>
      <c r="CD1510" s="93">
        <f t="shared" ca="1" si="1944"/>
        <v>185863.43554627604</v>
      </c>
      <c r="CE1510" s="93">
        <f t="shared" ref="CE1510:CL1512" ca="1" si="1945">SUM(CE1508:CE1509,CE1505:CE1506)</f>
        <v>152652.58353666624</v>
      </c>
      <c r="CF1510" s="93">
        <f t="shared" ca="1" si="1945"/>
        <v>119718.48862713657</v>
      </c>
      <c r="CG1510" s="93">
        <f t="shared" ca="1" si="1945"/>
        <v>87058.844508519629</v>
      </c>
      <c r="CH1510" s="93">
        <f t="shared" ca="1" si="1945"/>
        <v>54671.364090891206</v>
      </c>
      <c r="CI1510" s="93">
        <f t="shared" ca="1" si="1945"/>
        <v>22553.779343409697</v>
      </c>
      <c r="CJ1510" s="93">
        <f t="shared" ca="1" si="1945"/>
        <v>-9296.1588645095471</v>
      </c>
      <c r="CK1510" s="93">
        <f t="shared" ca="1" si="1945"/>
        <v>-40880.680920696119</v>
      </c>
      <c r="CL1510" s="93">
        <f t="shared" ca="1" si="1945"/>
        <v>-72201.998626414454</v>
      </c>
      <c r="CN1510" s="74"/>
      <c r="CO1510" s="93">
        <f t="shared" ref="CO1510:DL1512" ca="1" si="1946">SUM(CO1508:CO1509,CO1505:CO1506)</f>
        <v>-43957.943615004799</v>
      </c>
      <c r="CP1510" s="93">
        <f t="shared" ca="1" si="1946"/>
        <v>-45056.892205379918</v>
      </c>
      <c r="CQ1510" s="93">
        <f t="shared" ca="1" si="1946"/>
        <v>-46183.314510514414</v>
      </c>
      <c r="CR1510" s="93">
        <f t="shared" ca="1" si="1946"/>
        <v>-47337.897373277272</v>
      </c>
      <c r="CS1510" s="93">
        <f t="shared" ca="1" si="1946"/>
        <v>-48521.344807609203</v>
      </c>
      <c r="CT1510" s="93">
        <f t="shared" ca="1" si="1946"/>
        <v>-49734.378427799435</v>
      </c>
      <c r="CU1510" s="93">
        <f t="shared" ca="1" si="1946"/>
        <v>-50977.737888494419</v>
      </c>
      <c r="CV1510" s="93">
        <f t="shared" ca="1" si="1946"/>
        <v>-52252.18133570678</v>
      </c>
      <c r="CW1510" s="93">
        <f t="shared" ca="1" si="1946"/>
        <v>-53558.485869099452</v>
      </c>
      <c r="CX1510" s="93">
        <f t="shared" ca="1" si="1946"/>
        <v>-54897.448015826936</v>
      </c>
      <c r="CY1510" s="93">
        <f t="shared" ca="1" si="1946"/>
        <v>-55354.926749292157</v>
      </c>
      <c r="CZ1510" s="93">
        <f t="shared" ca="1" si="1946"/>
        <v>-56738.799918024459</v>
      </c>
      <c r="DA1510" s="93">
        <f t="shared" ca="1" si="1946"/>
        <v>-58157.26991597507</v>
      </c>
      <c r="DB1510" s="93">
        <f t="shared" ca="1" si="1946"/>
        <v>-59611.201663874446</v>
      </c>
      <c r="DC1510" s="93">
        <f t="shared" ca="1" si="1946"/>
        <v>-61101.481705471306</v>
      </c>
      <c r="DD1510" s="93">
        <f t="shared" ca="1" si="1946"/>
        <v>-62629.018748108087</v>
      </c>
      <c r="DE1510" s="93">
        <f t="shared" ca="1" si="1946"/>
        <v>-64194.744216810788</v>
      </c>
      <c r="DF1510" s="93">
        <f t="shared" ca="1" si="1946"/>
        <v>-65799.612822231051</v>
      </c>
      <c r="DG1510" s="93">
        <f t="shared" ca="1" si="1946"/>
        <v>-67444.603142786829</v>
      </c>
      <c r="DH1510" s="93">
        <f t="shared" ca="1" si="1946"/>
        <v>-69130.718221356496</v>
      </c>
      <c r="DI1510" s="93">
        <f t="shared" ca="1" si="1946"/>
        <v>-70858.986176890408</v>
      </c>
      <c r="DJ1510" s="93">
        <f t="shared" ca="1" si="1946"/>
        <v>-72630.460831312666</v>
      </c>
      <c r="DK1510" s="93">
        <f t="shared" ca="1" si="1946"/>
        <v>-74446.222352095487</v>
      </c>
      <c r="DL1510" s="93">
        <f t="shared" ca="1" si="1946"/>
        <v>-76307.377910897878</v>
      </c>
    </row>
    <row r="1511" spans="1:116" x14ac:dyDescent="0.4">
      <c r="A1511" s="99"/>
      <c r="B1511" s="57" t="s">
        <v>244</v>
      </c>
      <c r="C1511" s="57"/>
      <c r="D1511" t="s">
        <v>770</v>
      </c>
      <c r="E1511" t="str">
        <f t="shared" si="1932"/>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770</v>
      </c>
      <c r="E1512" t="str">
        <f t="shared" si="1932"/>
        <v>1512 LAMORT-S</v>
      </c>
      <c r="G1512" s="126" t="str">
        <f>"Interest income - "&amp;SUBSTITUTE(G1496,":","")</f>
        <v>Interest income - Volume driven amortizing loan - no defaults</v>
      </c>
      <c r="I1512" s="93"/>
      <c r="J1512" s="93"/>
      <c r="K1512" s="28">
        <f t="shared" ref="K1512:P1512" ca="1" si="1947">SUMIF($3:$3,K$2,1512:1512)</f>
        <v>212657.08488857304</v>
      </c>
      <c r="L1512" s="28">
        <f t="shared" ca="1" si="1947"/>
        <v>258407.3863507738</v>
      </c>
      <c r="M1512" s="28">
        <f t="shared" ca="1" si="1947"/>
        <v>202195.34973905084</v>
      </c>
      <c r="N1512" s="28">
        <f t="shared" ca="1" si="1947"/>
        <v>151353.90249756069</v>
      </c>
      <c r="O1512" s="28">
        <f t="shared" ca="1" si="1947"/>
        <v>105369.92978609759</v>
      </c>
      <c r="P1512" s="28">
        <f t="shared" ca="1" si="1947"/>
        <v>63779.340590537104</v>
      </c>
      <c r="R1512" s="27"/>
      <c r="S1512" s="93">
        <f t="shared" ref="S1512:AX1514" ca="1" si="1948">SUM(S1505:S1506,S1508)*$H1499/12</f>
        <v>4166.666666666667</v>
      </c>
      <c r="T1512" s="93">
        <f t="shared" ca="1" si="1948"/>
        <v>7932.2949143194055</v>
      </c>
      <c r="U1512" s="93">
        <f t="shared" ca="1" si="1948"/>
        <v>11300.226729783331</v>
      </c>
      <c r="V1512" s="93">
        <f t="shared" ca="1" si="1948"/>
        <v>14273.776249993351</v>
      </c>
      <c r="W1512" s="93">
        <f t="shared" ca="1" si="1948"/>
        <v>16856.229994076577</v>
      </c>
      <c r="X1512" s="93">
        <f t="shared" ca="1" si="1948"/>
        <v>19050.847093500739</v>
      </c>
      <c r="Y1512" s="93">
        <f t="shared" ca="1" si="1948"/>
        <v>20860.859520304661</v>
      </c>
      <c r="Z1512" s="93">
        <f t="shared" ca="1" si="1948"/>
        <v>22289.472313426839</v>
      </c>
      <c r="AA1512" s="93">
        <f t="shared" ca="1" si="1948"/>
        <v>23339.86380314796</v>
      </c>
      <c r="AB1512" s="93">
        <f t="shared" ca="1" si="1948"/>
        <v>24015.185833663036</v>
      </c>
      <c r="AC1512" s="93">
        <f t="shared" ca="1" si="1948"/>
        <v>24318.56398379878</v>
      </c>
      <c r="AD1512" s="93">
        <f t="shared" ca="1" si="1948"/>
        <v>24253.097785891689</v>
      </c>
      <c r="AE1512" s="93">
        <f t="shared" ca="1" si="1948"/>
        <v>23821.860942842108</v>
      </c>
      <c r="AF1512" s="93">
        <f t="shared" ca="1" si="1948"/>
        <v>23394.217740151278</v>
      </c>
      <c r="AG1512" s="93">
        <f t="shared" ca="1" si="1948"/>
        <v>22970.138230816203</v>
      </c>
      <c r="AH1512" s="93">
        <f t="shared" ca="1" si="1948"/>
        <v>22549.592717392257</v>
      </c>
      <c r="AI1512" s="93">
        <f t="shared" ca="1" si="1948"/>
        <v>22132.551749913513</v>
      </c>
      <c r="AJ1512" s="93">
        <f t="shared" ca="1" si="1948"/>
        <v>21718.986123830422</v>
      </c>
      <c r="AK1512" s="93">
        <f t="shared" ca="1" si="1948"/>
        <v>21308.866877964691</v>
      </c>
      <c r="AL1512" s="93">
        <f t="shared" ca="1" si="1948"/>
        <v>20902.165292481171</v>
      </c>
      <c r="AM1512" s="93">
        <f t="shared" ca="1" si="1948"/>
        <v>20498.852886876684</v>
      </c>
      <c r="AN1512" s="93">
        <f t="shared" ca="1" si="1948"/>
        <v>20098.901417985569</v>
      </c>
      <c r="AO1512" s="93">
        <f t="shared" ca="1" si="1948"/>
        <v>19702.282878001872</v>
      </c>
      <c r="AP1512" s="93">
        <f t="shared" ca="1" si="1948"/>
        <v>19308.969492518048</v>
      </c>
      <c r="AQ1512" s="93">
        <f t="shared" ca="1" si="1948"/>
        <v>18918.93371857992</v>
      </c>
      <c r="AR1512" s="93">
        <f t="shared" ca="1" si="1948"/>
        <v>18532.148242757939</v>
      </c>
      <c r="AS1512" s="93">
        <f t="shared" ca="1" si="1948"/>
        <v>18148.585979234478</v>
      </c>
      <c r="AT1512" s="93">
        <f t="shared" ca="1" si="1948"/>
        <v>17768.220067907048</v>
      </c>
      <c r="AU1512" s="93">
        <f t="shared" ca="1" si="1948"/>
        <v>17391.02387250734</v>
      </c>
      <c r="AV1512" s="93">
        <f t="shared" ca="1" si="1948"/>
        <v>17016.970978735964</v>
      </c>
      <c r="AW1512" s="93">
        <f t="shared" ca="1" si="1948"/>
        <v>16646.035192412688</v>
      </c>
      <c r="AX1512" s="93">
        <f t="shared" ca="1" si="1948"/>
        <v>16278.190537642104</v>
      </c>
      <c r="AY1512" s="93">
        <f t="shared" ref="AY1512:CD1514" ca="1" si="1949">SUM(AY1505:AY1506,AY1508)*$H1499/12</f>
        <v>15913.411254994608</v>
      </c>
      <c r="AZ1512" s="93">
        <f t="shared" ca="1" si="1949"/>
        <v>15551.671799702506</v>
      </c>
      <c r="BA1512" s="93">
        <f t="shared" ca="1" si="1949"/>
        <v>15192.946839871174</v>
      </c>
      <c r="BB1512" s="93">
        <f t="shared" ca="1" si="1949"/>
        <v>14837.211254705102</v>
      </c>
      <c r="BC1512" s="93">
        <f t="shared" ca="1" si="1949"/>
        <v>14484.440132748749</v>
      </c>
      <c r="BD1512" s="93">
        <f t="shared" ca="1" si="1949"/>
        <v>14134.608770142027</v>
      </c>
      <c r="BE1512" s="93">
        <f t="shared" ca="1" si="1949"/>
        <v>13787.692668890368</v>
      </c>
      <c r="BF1512" s="93">
        <f t="shared" ca="1" si="1949"/>
        <v>13443.667535149134</v>
      </c>
      <c r="BG1512" s="93">
        <f t="shared" ca="1" si="1949"/>
        <v>13102.509277522413</v>
      </c>
      <c r="BH1512" s="93">
        <f t="shared" ca="1" si="1949"/>
        <v>12764.194005375915</v>
      </c>
      <c r="BI1512" s="93">
        <f t="shared" ca="1" si="1949"/>
        <v>12428.69802716397</v>
      </c>
      <c r="BJ1512" s="93">
        <f t="shared" ca="1" si="1949"/>
        <v>12095.997848770457</v>
      </c>
      <c r="BK1512" s="93">
        <f t="shared" ca="1" si="1949"/>
        <v>11766.070171863556</v>
      </c>
      <c r="BL1512" s="93">
        <f t="shared" ca="1" si="1949"/>
        <v>11438.891892264217</v>
      </c>
      <c r="BM1512" s="93">
        <f t="shared" ca="1" si="1949"/>
        <v>11114.440098328203</v>
      </c>
      <c r="BN1512" s="93">
        <f t="shared" ca="1" si="1949"/>
        <v>10792.692069341654</v>
      </c>
      <c r="BO1512" s="93">
        <f t="shared" ca="1" si="1949"/>
        <v>10473.625273929994</v>
      </c>
      <c r="BP1512" s="93">
        <f t="shared" ca="1" si="1949"/>
        <v>10157.217368480098</v>
      </c>
      <c r="BQ1512" s="93">
        <f t="shared" ca="1" si="1949"/>
        <v>9843.4461955756178</v>
      </c>
      <c r="BR1512" s="93">
        <f t="shared" ca="1" si="1949"/>
        <v>9532.289782445343</v>
      </c>
      <c r="BS1512" s="93">
        <f t="shared" ca="1" si="1949"/>
        <v>9223.7263394244874</v>
      </c>
      <c r="BT1512" s="93">
        <f t="shared" ca="1" si="1949"/>
        <v>8917.7342584288035</v>
      </c>
      <c r="BU1512" s="93">
        <f t="shared" ca="1" si="1949"/>
        <v>8614.2921114414185</v>
      </c>
      <c r="BV1512" s="93">
        <f t="shared" ca="1" si="1949"/>
        <v>8313.378649012262</v>
      </c>
      <c r="BW1512" s="93">
        <f t="shared" ca="1" si="1949"/>
        <v>8014.9727987700135</v>
      </c>
      <c r="BX1512" s="93">
        <f t="shared" ca="1" si="1949"/>
        <v>7719.0536639464508</v>
      </c>
      <c r="BY1512" s="93">
        <f t="shared" ca="1" si="1949"/>
        <v>7425.6005219130848</v>
      </c>
      <c r="BZ1512" s="93">
        <f t="shared" ca="1" si="1949"/>
        <v>7134.5928227299983</v>
      </c>
      <c r="CA1512" s="93">
        <f t="shared" ca="1" si="1949"/>
        <v>6846.0101877067691</v>
      </c>
      <c r="CB1512" s="93">
        <f t="shared" ca="1" si="1949"/>
        <v>6559.8324079753993</v>
      </c>
      <c r="CC1512" s="93">
        <f t="shared" ca="1" si="1949"/>
        <v>6276.0394430751257</v>
      </c>
      <c r="CD1512" s="93">
        <f t="shared" ca="1" si="1949"/>
        <v>5994.6114195490218</v>
      </c>
      <c r="CE1512" s="93">
        <f t="shared" ref="CE1512:CL1514" ca="1" si="1950">SUM(CE1505:CE1506,CE1508)*$H1499/12</f>
        <v>5715.5286295523001</v>
      </c>
      <c r="CF1512" s="93">
        <f t="shared" ca="1" si="1950"/>
        <v>5438.7715294722193</v>
      </c>
      <c r="CG1512" s="93">
        <f t="shared" ca="1" si="1950"/>
        <v>5164.3207385594715</v>
      </c>
      <c r="CH1512" s="93">
        <f t="shared" ca="1" si="1950"/>
        <v>4892.1570375709971</v>
      </c>
      <c r="CI1512" s="93">
        <f t="shared" ca="1" si="1950"/>
        <v>4622.2613674240938</v>
      </c>
      <c r="CJ1512" s="93">
        <f t="shared" ca="1" si="1950"/>
        <v>4354.6148278617475</v>
      </c>
      <c r="CK1512" s="93">
        <f t="shared" ca="1" si="1950"/>
        <v>4089.1986761290877</v>
      </c>
      <c r="CL1512" s="93">
        <f t="shared" ca="1" si="1950"/>
        <v>3825.9943256608658</v>
      </c>
      <c r="CN1512" s="93"/>
      <c r="CO1512" s="93">
        <f t="shared" ref="CO1512:CX1512" ca="1" si="1951">SUM(CO1505:CO1506,CO1508)*$H1499/CO$5</f>
        <v>0</v>
      </c>
      <c r="CP1512" s="93">
        <f t="shared" ca="1" si="1951"/>
        <v>-1098.9485903751199</v>
      </c>
      <c r="CQ1512" s="93">
        <f t="shared" ca="1" si="1951"/>
        <v>-1126.4223051344979</v>
      </c>
      <c r="CR1512" s="93">
        <f t="shared" ca="1" si="1951"/>
        <v>-1154.5828627628605</v>
      </c>
      <c r="CS1512" s="93">
        <f t="shared" ca="1" si="1951"/>
        <v>-1183.4474343319318</v>
      </c>
      <c r="CT1512" s="93">
        <f t="shared" ca="1" si="1951"/>
        <v>-1213.0336201902301</v>
      </c>
      <c r="CU1512" s="93">
        <f t="shared" ca="1" si="1951"/>
        <v>-1243.359460694986</v>
      </c>
      <c r="CV1512" s="93">
        <f t="shared" ca="1" si="1951"/>
        <v>-1274.4434472123605</v>
      </c>
      <c r="CW1512" s="93">
        <f t="shared" ca="1" si="1951"/>
        <v>-1306.3045333926696</v>
      </c>
      <c r="CX1512" s="93">
        <f t="shared" ca="1" si="1951"/>
        <v>-1338.9621467274865</v>
      </c>
      <c r="CY1512" s="93">
        <f ca="1">SUM(CY1505:CY1506,CY1508)*$H1499/CL$5</f>
        <v>-457.47873346522448</v>
      </c>
      <c r="CZ1512" s="93">
        <f t="shared" ref="CZ1512:DL1512" ca="1" si="1952">SUM(CZ1505:CZ1506,CZ1508)*$H1499/CZ$5</f>
        <v>-1383.8731687323041</v>
      </c>
      <c r="DA1512" s="93">
        <f t="shared" ca="1" si="1952"/>
        <v>-1418.4699979506115</v>
      </c>
      <c r="DB1512" s="93">
        <f t="shared" ca="1" si="1952"/>
        <v>-1453.9317478993769</v>
      </c>
      <c r="DC1512" s="93">
        <f t="shared" ca="1" si="1952"/>
        <v>-1490.2800415968613</v>
      </c>
      <c r="DD1512" s="93">
        <f t="shared" ca="1" si="1952"/>
        <v>-1527.5370426367826</v>
      </c>
      <c r="DE1512" s="93">
        <f t="shared" ca="1" si="1952"/>
        <v>-1565.7254687027023</v>
      </c>
      <c r="DF1512" s="93">
        <f t="shared" ca="1" si="1952"/>
        <v>-1604.8686054202699</v>
      </c>
      <c r="DG1512" s="93">
        <f t="shared" ca="1" si="1952"/>
        <v>-1644.9903205557764</v>
      </c>
      <c r="DH1512" s="93">
        <f t="shared" ca="1" si="1952"/>
        <v>-1686.1150785696709</v>
      </c>
      <c r="DI1512" s="93">
        <f t="shared" ca="1" si="1952"/>
        <v>-1728.2679555339125</v>
      </c>
      <c r="DJ1512" s="93">
        <f t="shared" ca="1" si="1952"/>
        <v>-1771.4746544222603</v>
      </c>
      <c r="DK1512" s="93">
        <f t="shared" ca="1" si="1952"/>
        <v>-1815.7615207828167</v>
      </c>
      <c r="DL1512" s="93">
        <f t="shared" ca="1" si="1952"/>
        <v>-1861.1555588023873</v>
      </c>
    </row>
    <row r="1513" spans="1:116" x14ac:dyDescent="0.4">
      <c r="A1513" s="99"/>
      <c r="B1513" s="57"/>
      <c r="C1513" s="57"/>
      <c r="D1513" t="s">
        <v>770</v>
      </c>
      <c r="E1513" t="str">
        <f t="shared" si="1932"/>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770</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770</v>
      </c>
      <c r="E1515" t="str">
        <f>ROW()&amp;" "&amp;D1515</f>
        <v>1515 LAMORT-S</v>
      </c>
      <c r="G1515" s="158" t="str">
        <f>G1506</f>
        <v>New loans originated - Volume driven amortizing loan - no defaults</v>
      </c>
      <c r="K1515" s="53">
        <f ca="1">SUMIF($3:$3,K$2,1515:1515)</f>
        <v>-6000000</v>
      </c>
      <c r="L1515" s="53">
        <f ca="1">SUMIF($3:$3,L$2,1515:1515)</f>
        <v>-6000000</v>
      </c>
      <c r="M1515" s="53">
        <f ca="1">SUMIF($3:$3,M$2,1515:1515)</f>
        <v>-6000000</v>
      </c>
      <c r="N1515" s="53">
        <f ca="1">SUMIF($3:$3,N$2,1515:1515)</f>
        <v>-6000000</v>
      </c>
      <c r="O1515" s="53">
        <f ca="1">SUMIF($3:$3,O$2,1515:1515)</f>
        <v>-6000000</v>
      </c>
      <c r="P1515" s="53">
        <f ca="1">SUMIF($3:$3,P$2,1515:1515)</f>
        <v>-6000000</v>
      </c>
      <c r="R1515"/>
      <c r="S1515" s="62">
        <f t="shared" ref="S1515:AX1517" ca="1" si="1953">-S1506</f>
        <v>-500000</v>
      </c>
      <c r="T1515" s="62">
        <f t="shared" ca="1" si="1953"/>
        <v>-500000</v>
      </c>
      <c r="U1515" s="62">
        <f t="shared" ca="1" si="1953"/>
        <v>-500000</v>
      </c>
      <c r="V1515" s="62">
        <f t="shared" ca="1" si="1953"/>
        <v>-500000</v>
      </c>
      <c r="W1515" s="62">
        <f t="shared" ca="1" si="1953"/>
        <v>-500000</v>
      </c>
      <c r="X1515" s="62">
        <f t="shared" ca="1" si="1953"/>
        <v>-500000</v>
      </c>
      <c r="Y1515" s="62">
        <f t="shared" ca="1" si="1953"/>
        <v>-500000</v>
      </c>
      <c r="Z1515" s="62">
        <f t="shared" ca="1" si="1953"/>
        <v>-500000</v>
      </c>
      <c r="AA1515" s="62">
        <f t="shared" ca="1" si="1953"/>
        <v>-500000</v>
      </c>
      <c r="AB1515" s="62">
        <f t="shared" ca="1" si="1953"/>
        <v>-500000</v>
      </c>
      <c r="AC1515" s="62">
        <f t="shared" ca="1" si="1953"/>
        <v>-500000</v>
      </c>
      <c r="AD1515" s="62">
        <f t="shared" ca="1" si="1953"/>
        <v>-500000</v>
      </c>
      <c r="AE1515" s="62">
        <f t="shared" ca="1" si="1953"/>
        <v>-500000</v>
      </c>
      <c r="AF1515" s="62">
        <f t="shared" ca="1" si="1953"/>
        <v>-500000</v>
      </c>
      <c r="AG1515" s="62">
        <f t="shared" ca="1" si="1953"/>
        <v>-500000</v>
      </c>
      <c r="AH1515" s="62">
        <f t="shared" ca="1" si="1953"/>
        <v>-500000</v>
      </c>
      <c r="AI1515" s="62">
        <f t="shared" ca="1" si="1953"/>
        <v>-500000</v>
      </c>
      <c r="AJ1515" s="62">
        <f t="shared" ca="1" si="1953"/>
        <v>-500000</v>
      </c>
      <c r="AK1515" s="62">
        <f t="shared" ca="1" si="1953"/>
        <v>-500000</v>
      </c>
      <c r="AL1515" s="62">
        <f t="shared" ca="1" si="1953"/>
        <v>-500000</v>
      </c>
      <c r="AM1515" s="62">
        <f t="shared" ca="1" si="1953"/>
        <v>-500000</v>
      </c>
      <c r="AN1515" s="62">
        <f t="shared" ca="1" si="1953"/>
        <v>-500000</v>
      </c>
      <c r="AO1515" s="62">
        <f t="shared" ca="1" si="1953"/>
        <v>-500000</v>
      </c>
      <c r="AP1515" s="62">
        <f t="shared" ca="1" si="1953"/>
        <v>-500000</v>
      </c>
      <c r="AQ1515" s="62">
        <f t="shared" ca="1" si="1953"/>
        <v>-500000</v>
      </c>
      <c r="AR1515" s="62">
        <f t="shared" ca="1" si="1953"/>
        <v>-500000</v>
      </c>
      <c r="AS1515" s="62">
        <f t="shared" ca="1" si="1953"/>
        <v>-500000</v>
      </c>
      <c r="AT1515" s="62">
        <f t="shared" ca="1" si="1953"/>
        <v>-500000</v>
      </c>
      <c r="AU1515" s="62">
        <f t="shared" ca="1" si="1953"/>
        <v>-500000</v>
      </c>
      <c r="AV1515" s="62">
        <f t="shared" ca="1" si="1953"/>
        <v>-500000</v>
      </c>
      <c r="AW1515" s="62">
        <f t="shared" ca="1" si="1953"/>
        <v>-500000</v>
      </c>
      <c r="AX1515" s="62">
        <f t="shared" ca="1" si="1953"/>
        <v>-500000</v>
      </c>
      <c r="AY1515" s="62">
        <f t="shared" ref="AY1515:CD1517" ca="1" si="1954">-AY1506</f>
        <v>-500000</v>
      </c>
      <c r="AZ1515" s="62">
        <f t="shared" ca="1" si="1954"/>
        <v>-500000</v>
      </c>
      <c r="BA1515" s="62">
        <f t="shared" ca="1" si="1954"/>
        <v>-500000</v>
      </c>
      <c r="BB1515" s="62">
        <f t="shared" ca="1" si="1954"/>
        <v>-500000</v>
      </c>
      <c r="BC1515" s="62">
        <f t="shared" ca="1" si="1954"/>
        <v>-500000</v>
      </c>
      <c r="BD1515" s="62">
        <f t="shared" ca="1" si="1954"/>
        <v>-500000</v>
      </c>
      <c r="BE1515" s="62">
        <f t="shared" ca="1" si="1954"/>
        <v>-500000</v>
      </c>
      <c r="BF1515" s="62">
        <f t="shared" ca="1" si="1954"/>
        <v>-500000</v>
      </c>
      <c r="BG1515" s="62">
        <f t="shared" ca="1" si="1954"/>
        <v>-500000</v>
      </c>
      <c r="BH1515" s="62">
        <f t="shared" ca="1" si="1954"/>
        <v>-500000</v>
      </c>
      <c r="BI1515" s="62">
        <f t="shared" ca="1" si="1954"/>
        <v>-500000</v>
      </c>
      <c r="BJ1515" s="62">
        <f t="shared" ca="1" si="1954"/>
        <v>-500000</v>
      </c>
      <c r="BK1515" s="62">
        <f t="shared" ca="1" si="1954"/>
        <v>-500000</v>
      </c>
      <c r="BL1515" s="62">
        <f t="shared" ca="1" si="1954"/>
        <v>-500000</v>
      </c>
      <c r="BM1515" s="62">
        <f t="shared" ca="1" si="1954"/>
        <v>-500000</v>
      </c>
      <c r="BN1515" s="62">
        <f t="shared" ca="1" si="1954"/>
        <v>-500000</v>
      </c>
      <c r="BO1515" s="62">
        <f t="shared" ca="1" si="1954"/>
        <v>-500000</v>
      </c>
      <c r="BP1515" s="62">
        <f t="shared" ca="1" si="1954"/>
        <v>-500000</v>
      </c>
      <c r="BQ1515" s="62">
        <f t="shared" ca="1" si="1954"/>
        <v>-500000</v>
      </c>
      <c r="BR1515" s="62">
        <f t="shared" ca="1" si="1954"/>
        <v>-500000</v>
      </c>
      <c r="BS1515" s="62">
        <f t="shared" ca="1" si="1954"/>
        <v>-500000</v>
      </c>
      <c r="BT1515" s="62">
        <f t="shared" ca="1" si="1954"/>
        <v>-500000</v>
      </c>
      <c r="BU1515" s="62">
        <f t="shared" ca="1" si="1954"/>
        <v>-500000</v>
      </c>
      <c r="BV1515" s="62">
        <f t="shared" ca="1" si="1954"/>
        <v>-500000</v>
      </c>
      <c r="BW1515" s="62">
        <f t="shared" ca="1" si="1954"/>
        <v>-500000</v>
      </c>
      <c r="BX1515" s="62">
        <f t="shared" ca="1" si="1954"/>
        <v>-500000</v>
      </c>
      <c r="BY1515" s="62">
        <f t="shared" ca="1" si="1954"/>
        <v>-500000</v>
      </c>
      <c r="BZ1515" s="62">
        <f t="shared" ca="1" si="1954"/>
        <v>-500000</v>
      </c>
      <c r="CA1515" s="62">
        <f t="shared" ca="1" si="1954"/>
        <v>-500000</v>
      </c>
      <c r="CB1515" s="62">
        <f t="shared" ca="1" si="1954"/>
        <v>-500000</v>
      </c>
      <c r="CC1515" s="62">
        <f t="shared" ca="1" si="1954"/>
        <v>-500000</v>
      </c>
      <c r="CD1515" s="62">
        <f t="shared" ca="1" si="1954"/>
        <v>-500000</v>
      </c>
      <c r="CE1515" s="62">
        <f t="shared" ref="CE1515:CL1517" ca="1" si="1955">-CE1506</f>
        <v>-500000</v>
      </c>
      <c r="CF1515" s="62">
        <f t="shared" ca="1" si="1955"/>
        <v>-500000</v>
      </c>
      <c r="CG1515" s="62">
        <f t="shared" ca="1" si="1955"/>
        <v>-500000</v>
      </c>
      <c r="CH1515" s="62">
        <f t="shared" ca="1" si="1955"/>
        <v>-500000</v>
      </c>
      <c r="CI1515" s="62">
        <f t="shared" ca="1" si="1955"/>
        <v>-500000</v>
      </c>
      <c r="CJ1515" s="62">
        <f t="shared" ca="1" si="1955"/>
        <v>-500000</v>
      </c>
      <c r="CK1515" s="62">
        <f t="shared" ca="1" si="1955"/>
        <v>-500000</v>
      </c>
      <c r="CL1515" s="62">
        <f t="shared" ca="1" si="1955"/>
        <v>-500000</v>
      </c>
      <c r="CO1515" s="62">
        <f t="shared" ref="CO1515:DK1517" ca="1" si="1956">-CO1506</f>
        <v>0</v>
      </c>
      <c r="CP1515" s="62">
        <f t="shared" ca="1" si="1956"/>
        <v>0</v>
      </c>
      <c r="CQ1515" s="62">
        <f t="shared" ca="1" si="1956"/>
        <v>0</v>
      </c>
      <c r="CR1515" s="62">
        <f t="shared" ca="1" si="1956"/>
        <v>0</v>
      </c>
      <c r="CS1515" s="62">
        <f t="shared" ca="1" si="1956"/>
        <v>0</v>
      </c>
      <c r="CT1515" s="62">
        <f t="shared" ca="1" si="1956"/>
        <v>0</v>
      </c>
      <c r="CU1515" s="62">
        <f t="shared" ca="1" si="1956"/>
        <v>0</v>
      </c>
      <c r="CV1515" s="62">
        <f t="shared" ca="1" si="1956"/>
        <v>0</v>
      </c>
      <c r="CW1515" s="62">
        <f t="shared" ca="1" si="1956"/>
        <v>0</v>
      </c>
      <c r="CX1515" s="62">
        <f t="shared" ca="1" si="1956"/>
        <v>0</v>
      </c>
      <c r="CY1515" s="62">
        <f t="shared" ca="1" si="1956"/>
        <v>0</v>
      </c>
      <c r="CZ1515" s="62">
        <f t="shared" ca="1" si="1956"/>
        <v>0</v>
      </c>
      <c r="DA1515" s="62">
        <f t="shared" ca="1" si="1956"/>
        <v>0</v>
      </c>
      <c r="DB1515" s="62">
        <f t="shared" ca="1" si="1956"/>
        <v>0</v>
      </c>
      <c r="DC1515" s="62">
        <f t="shared" ca="1" si="1956"/>
        <v>0</v>
      </c>
      <c r="DD1515" s="62">
        <f t="shared" ca="1" si="1956"/>
        <v>0</v>
      </c>
      <c r="DE1515" s="62">
        <f t="shared" ca="1" si="1956"/>
        <v>0</v>
      </c>
      <c r="DF1515" s="62">
        <f t="shared" ca="1" si="1956"/>
        <v>0</v>
      </c>
      <c r="DG1515" s="62">
        <f t="shared" ca="1" si="1956"/>
        <v>0</v>
      </c>
      <c r="DH1515" s="62">
        <f t="shared" ca="1" si="1956"/>
        <v>0</v>
      </c>
      <c r="DI1515" s="62">
        <f t="shared" ca="1" si="1956"/>
        <v>0</v>
      </c>
      <c r="DJ1515" s="62">
        <f t="shared" ca="1" si="1956"/>
        <v>0</v>
      </c>
      <c r="DK1515" s="62">
        <f t="shared" ca="1" si="1956"/>
        <v>0</v>
      </c>
      <c r="DL1515" s="62">
        <f t="shared" ref="DL1515:DL1517" ca="1" si="1957">-DL1506</f>
        <v>0</v>
      </c>
    </row>
    <row r="1516" spans="1:116" x14ac:dyDescent="0.4">
      <c r="A1516" s="99"/>
      <c r="B1516" s="57"/>
      <c r="C1516" t="s">
        <v>235</v>
      </c>
      <c r="D1516" t="s">
        <v>770</v>
      </c>
      <c r="E1516" t="str">
        <f>ROW()&amp;" "&amp;D1516</f>
        <v>1516 LAMORT-S</v>
      </c>
      <c r="G1516" s="158" t="str">
        <f>G1508</f>
        <v>Prepayment - Volume driven amortizing loan - no defaults</v>
      </c>
      <c r="K1516" s="53">
        <f>SUMIF($3:$3,K$2,1516:1516)</f>
        <v>0</v>
      </c>
      <c r="L1516" s="53">
        <f>SUMIF($3:$3,L$2,1516:1516)</f>
        <v>0</v>
      </c>
      <c r="M1516" s="53">
        <f>SUMIF($3:$3,M$2,1516:1516)</f>
        <v>0</v>
      </c>
      <c r="N1516" s="53">
        <f>SUMIF($3:$3,N$2,1516:1516)</f>
        <v>0</v>
      </c>
      <c r="O1516" s="53">
        <f>SUMIF($3:$3,O$2,1516:1516)</f>
        <v>0</v>
      </c>
      <c r="P1516" s="53">
        <f>SUMIF($3:$3,P$2,1516:1516)</f>
        <v>0</v>
      </c>
      <c r="R1516"/>
      <c r="S1516" s="62">
        <f t="shared" ref="S1516:AX1518" si="1958">-S1508</f>
        <v>0</v>
      </c>
      <c r="T1516" s="62">
        <f t="shared" si="1958"/>
        <v>0</v>
      </c>
      <c r="U1516" s="62">
        <f t="shared" si="1958"/>
        <v>0</v>
      </c>
      <c r="V1516" s="62">
        <f t="shared" si="1958"/>
        <v>0</v>
      </c>
      <c r="W1516" s="62">
        <f t="shared" si="1958"/>
        <v>0</v>
      </c>
      <c r="X1516" s="62">
        <f t="shared" si="1958"/>
        <v>0</v>
      </c>
      <c r="Y1516" s="62">
        <f t="shared" si="1958"/>
        <v>0</v>
      </c>
      <c r="Z1516" s="62">
        <f t="shared" si="1958"/>
        <v>0</v>
      </c>
      <c r="AA1516" s="62">
        <f t="shared" si="1958"/>
        <v>0</v>
      </c>
      <c r="AB1516" s="62">
        <f t="shared" si="1958"/>
        <v>0</v>
      </c>
      <c r="AC1516" s="62">
        <f t="shared" si="1958"/>
        <v>0</v>
      </c>
      <c r="AD1516" s="62">
        <f t="shared" si="1958"/>
        <v>0</v>
      </c>
      <c r="AE1516" s="62">
        <f t="shared" si="1958"/>
        <v>0</v>
      </c>
      <c r="AF1516" s="62">
        <f t="shared" si="1958"/>
        <v>0</v>
      </c>
      <c r="AG1516" s="62">
        <f t="shared" si="1958"/>
        <v>0</v>
      </c>
      <c r="AH1516" s="62">
        <f t="shared" si="1958"/>
        <v>0</v>
      </c>
      <c r="AI1516" s="62">
        <f t="shared" si="1958"/>
        <v>0</v>
      </c>
      <c r="AJ1516" s="62">
        <f t="shared" si="1958"/>
        <v>0</v>
      </c>
      <c r="AK1516" s="62">
        <f t="shared" si="1958"/>
        <v>0</v>
      </c>
      <c r="AL1516" s="62">
        <f t="shared" si="1958"/>
        <v>0</v>
      </c>
      <c r="AM1516" s="62">
        <f t="shared" si="1958"/>
        <v>0</v>
      </c>
      <c r="AN1516" s="62">
        <f t="shared" si="1958"/>
        <v>0</v>
      </c>
      <c r="AO1516" s="62">
        <f t="shared" si="1958"/>
        <v>0</v>
      </c>
      <c r="AP1516" s="62">
        <f t="shared" si="1958"/>
        <v>0</v>
      </c>
      <c r="AQ1516" s="62">
        <f t="shared" si="1958"/>
        <v>0</v>
      </c>
      <c r="AR1516" s="62">
        <f t="shared" si="1958"/>
        <v>0</v>
      </c>
      <c r="AS1516" s="62">
        <f t="shared" si="1958"/>
        <v>0</v>
      </c>
      <c r="AT1516" s="62">
        <f t="shared" si="1958"/>
        <v>0</v>
      </c>
      <c r="AU1516" s="62">
        <f t="shared" si="1958"/>
        <v>0</v>
      </c>
      <c r="AV1516" s="62">
        <f t="shared" si="1958"/>
        <v>0</v>
      </c>
      <c r="AW1516" s="62">
        <f t="shared" si="1958"/>
        <v>0</v>
      </c>
      <c r="AX1516" s="62">
        <f t="shared" si="1958"/>
        <v>0</v>
      </c>
      <c r="AY1516" s="62">
        <f t="shared" ref="AY1516:CD1518" si="1959">-AY1508</f>
        <v>0</v>
      </c>
      <c r="AZ1516" s="62">
        <f t="shared" si="1959"/>
        <v>0</v>
      </c>
      <c r="BA1516" s="62">
        <f t="shared" si="1959"/>
        <v>0</v>
      </c>
      <c r="BB1516" s="62">
        <f t="shared" si="1959"/>
        <v>0</v>
      </c>
      <c r="BC1516" s="62">
        <f t="shared" si="1959"/>
        <v>0</v>
      </c>
      <c r="BD1516" s="62">
        <f t="shared" si="1959"/>
        <v>0</v>
      </c>
      <c r="BE1516" s="62">
        <f t="shared" si="1959"/>
        <v>0</v>
      </c>
      <c r="BF1516" s="62">
        <f t="shared" si="1959"/>
        <v>0</v>
      </c>
      <c r="BG1516" s="62">
        <f t="shared" si="1959"/>
        <v>0</v>
      </c>
      <c r="BH1516" s="62">
        <f t="shared" si="1959"/>
        <v>0</v>
      </c>
      <c r="BI1516" s="62">
        <f t="shared" si="1959"/>
        <v>0</v>
      </c>
      <c r="BJ1516" s="62">
        <f t="shared" si="1959"/>
        <v>0</v>
      </c>
      <c r="BK1516" s="62">
        <f t="shared" si="1959"/>
        <v>0</v>
      </c>
      <c r="BL1516" s="62">
        <f t="shared" si="1959"/>
        <v>0</v>
      </c>
      <c r="BM1516" s="62">
        <f t="shared" si="1959"/>
        <v>0</v>
      </c>
      <c r="BN1516" s="62">
        <f t="shared" si="1959"/>
        <v>0</v>
      </c>
      <c r="BO1516" s="62">
        <f t="shared" si="1959"/>
        <v>0</v>
      </c>
      <c r="BP1516" s="62">
        <f t="shared" si="1959"/>
        <v>0</v>
      </c>
      <c r="BQ1516" s="62">
        <f t="shared" si="1959"/>
        <v>0</v>
      </c>
      <c r="BR1516" s="62">
        <f t="shared" si="1959"/>
        <v>0</v>
      </c>
      <c r="BS1516" s="62">
        <f t="shared" si="1959"/>
        <v>0</v>
      </c>
      <c r="BT1516" s="62">
        <f t="shared" si="1959"/>
        <v>0</v>
      </c>
      <c r="BU1516" s="62">
        <f t="shared" si="1959"/>
        <v>0</v>
      </c>
      <c r="BV1516" s="62">
        <f t="shared" si="1959"/>
        <v>0</v>
      </c>
      <c r="BW1516" s="62">
        <f t="shared" si="1959"/>
        <v>0</v>
      </c>
      <c r="BX1516" s="62">
        <f t="shared" si="1959"/>
        <v>0</v>
      </c>
      <c r="BY1516" s="62">
        <f t="shared" si="1959"/>
        <v>0</v>
      </c>
      <c r="BZ1516" s="62">
        <f t="shared" si="1959"/>
        <v>0</v>
      </c>
      <c r="CA1516" s="62">
        <f t="shared" si="1959"/>
        <v>0</v>
      </c>
      <c r="CB1516" s="62">
        <f t="shared" si="1959"/>
        <v>0</v>
      </c>
      <c r="CC1516" s="62">
        <f t="shared" si="1959"/>
        <v>0</v>
      </c>
      <c r="CD1516" s="62">
        <f t="shared" si="1959"/>
        <v>0</v>
      </c>
      <c r="CE1516" s="62">
        <f t="shared" ref="CE1516:CL1518" si="1960">-CE1508</f>
        <v>0</v>
      </c>
      <c r="CF1516" s="62">
        <f t="shared" si="1960"/>
        <v>0</v>
      </c>
      <c r="CG1516" s="62">
        <f t="shared" si="1960"/>
        <v>0</v>
      </c>
      <c r="CH1516" s="62">
        <f t="shared" si="1960"/>
        <v>0</v>
      </c>
      <c r="CI1516" s="62">
        <f t="shared" si="1960"/>
        <v>0</v>
      </c>
      <c r="CJ1516" s="62">
        <f t="shared" si="1960"/>
        <v>0</v>
      </c>
      <c r="CK1516" s="62">
        <f t="shared" si="1960"/>
        <v>0</v>
      </c>
      <c r="CL1516" s="62">
        <f t="shared" si="1960"/>
        <v>0</v>
      </c>
      <c r="CO1516" s="62">
        <f t="shared" ref="CO1516:DK1518" si="1961">-CO1508</f>
        <v>0</v>
      </c>
      <c r="CP1516" s="62">
        <f t="shared" si="1961"/>
        <v>0</v>
      </c>
      <c r="CQ1516" s="62">
        <f t="shared" si="1961"/>
        <v>0</v>
      </c>
      <c r="CR1516" s="62">
        <f t="shared" si="1961"/>
        <v>0</v>
      </c>
      <c r="CS1516" s="62">
        <f t="shared" si="1961"/>
        <v>0</v>
      </c>
      <c r="CT1516" s="62">
        <f t="shared" si="1961"/>
        <v>0</v>
      </c>
      <c r="CU1516" s="62">
        <f t="shared" si="1961"/>
        <v>0</v>
      </c>
      <c r="CV1516" s="62">
        <f t="shared" si="1961"/>
        <v>0</v>
      </c>
      <c r="CW1516" s="62">
        <f t="shared" si="1961"/>
        <v>0</v>
      </c>
      <c r="CX1516" s="62">
        <f t="shared" si="1961"/>
        <v>0</v>
      </c>
      <c r="CY1516" s="62">
        <f t="shared" si="1961"/>
        <v>0</v>
      </c>
      <c r="CZ1516" s="62">
        <f t="shared" si="1961"/>
        <v>0</v>
      </c>
      <c r="DA1516" s="62">
        <f t="shared" si="1961"/>
        <v>0</v>
      </c>
      <c r="DB1516" s="62">
        <f t="shared" si="1961"/>
        <v>0</v>
      </c>
      <c r="DC1516" s="62">
        <f t="shared" si="1961"/>
        <v>0</v>
      </c>
      <c r="DD1516" s="62">
        <f t="shared" si="1961"/>
        <v>0</v>
      </c>
      <c r="DE1516" s="62">
        <f t="shared" si="1961"/>
        <v>0</v>
      </c>
      <c r="DF1516" s="62">
        <f t="shared" si="1961"/>
        <v>0</v>
      </c>
      <c r="DG1516" s="62">
        <f t="shared" si="1961"/>
        <v>0</v>
      </c>
      <c r="DH1516" s="62">
        <f t="shared" si="1961"/>
        <v>0</v>
      </c>
      <c r="DI1516" s="62">
        <f t="shared" si="1961"/>
        <v>0</v>
      </c>
      <c r="DJ1516" s="62">
        <f t="shared" si="1961"/>
        <v>0</v>
      </c>
      <c r="DK1516" s="62">
        <f t="shared" si="1961"/>
        <v>0</v>
      </c>
      <c r="DL1516" s="62">
        <f t="shared" ref="DL1516:DL1518" si="1962">-DL1508</f>
        <v>0</v>
      </c>
    </row>
    <row r="1517" spans="1:116" x14ac:dyDescent="0.4">
      <c r="A1517" s="99"/>
      <c r="B1517" s="57"/>
      <c r="C1517" t="s">
        <v>235</v>
      </c>
      <c r="D1517" t="s">
        <v>770</v>
      </c>
      <c r="E1517" t="str">
        <f>ROW()&amp;" "&amp;D1517</f>
        <v>1517 LAMORT-S</v>
      </c>
      <c r="G1517" s="158" t="str">
        <f>G1509</f>
        <v>Principal payments - Volume driven amortizing loan - no defaults</v>
      </c>
      <c r="K1517" s="53">
        <f ca="1">SUMIF($3:$3,K$2,1517:1517)</f>
        <v>3641376.6868589474</v>
      </c>
      <c r="L1517" s="53">
        <f ca="1">SUMIF($3:$3,L$2,1517:1517)</f>
        <v>6588351.2669114629</v>
      </c>
      <c r="M1517" s="53">
        <f ca="1">SUMIF($3:$3,M$2,1517:1517)</f>
        <v>6532139.230299741</v>
      </c>
      <c r="N1517" s="53">
        <f ca="1">SUMIF($3:$3,N$2,1517:1517)</f>
        <v>6481297.7830582494</v>
      </c>
      <c r="O1517" s="53">
        <f ca="1">SUMIF($3:$3,O$2,1517:1517)</f>
        <v>6435313.8103467869</v>
      </c>
      <c r="P1517" s="53">
        <f ca="1">SUMIF($3:$3,P$2,1517:1517)</f>
        <v>6393723.2211512271</v>
      </c>
      <c r="R1517"/>
      <c r="S1517" s="62">
        <f t="shared" ref="S1517:AX1519" ca="1" si="1963">-S1509</f>
        <v>48124.610281671463</v>
      </c>
      <c r="T1517" s="62">
        <f t="shared" ca="1" si="1963"/>
        <v>95848.18214432901</v>
      </c>
      <c r="U1517" s="62">
        <f t="shared" ca="1" si="1963"/>
        <v>143174.05757479771</v>
      </c>
      <c r="V1517" s="62">
        <f t="shared" ca="1" si="1963"/>
        <v>190105.55071001255</v>
      </c>
      <c r="W1517" s="62">
        <f t="shared" ca="1" si="1963"/>
        <v>236645.94806910056</v>
      </c>
      <c r="X1517" s="62">
        <f t="shared" ca="1" si="1963"/>
        <v>282798.50878352951</v>
      </c>
      <c r="Y1517" s="62">
        <f t="shared" ca="1" si="1963"/>
        <v>328566.46482533828</v>
      </c>
      <c r="Z1517" s="62">
        <f t="shared" ca="1" si="1963"/>
        <v>373953.02123346523</v>
      </c>
      <c r="AA1517" s="62">
        <f t="shared" ca="1" si="1963"/>
        <v>418961.35633819114</v>
      </c>
      <c r="AB1517" s="62">
        <f t="shared" ca="1" si="1963"/>
        <v>463594.62198371097</v>
      </c>
      <c r="AC1517" s="62">
        <f t="shared" ca="1" si="1963"/>
        <v>507855.94374885148</v>
      </c>
      <c r="AD1517" s="62">
        <f t="shared" ca="1" si="1963"/>
        <v>551748.4211659492</v>
      </c>
      <c r="AE1517" s="62">
        <f t="shared" ca="1" si="1963"/>
        <v>551317.18432289956</v>
      </c>
      <c r="AF1517" s="62">
        <f t="shared" ca="1" si="1963"/>
        <v>550889.5411202088</v>
      </c>
      <c r="AG1517" s="62">
        <f t="shared" ca="1" si="1963"/>
        <v>550465.4616108737</v>
      </c>
      <c r="AH1517" s="62">
        <f t="shared" ca="1" si="1963"/>
        <v>550044.91609744972</v>
      </c>
      <c r="AI1517" s="62">
        <f t="shared" ca="1" si="1963"/>
        <v>549627.87512997095</v>
      </c>
      <c r="AJ1517" s="62">
        <f t="shared" ca="1" si="1963"/>
        <v>549214.3095038879</v>
      </c>
      <c r="AK1517" s="62">
        <f t="shared" ca="1" si="1963"/>
        <v>548804.19025802216</v>
      </c>
      <c r="AL1517" s="62">
        <f t="shared" ca="1" si="1963"/>
        <v>548397.48867253866</v>
      </c>
      <c r="AM1517" s="62">
        <f t="shared" ca="1" si="1963"/>
        <v>547994.17626693414</v>
      </c>
      <c r="AN1517" s="62">
        <f t="shared" ca="1" si="1963"/>
        <v>547594.22479804303</v>
      </c>
      <c r="AO1517" s="62">
        <f t="shared" ca="1" si="1963"/>
        <v>547197.60625805939</v>
      </c>
      <c r="AP1517" s="62">
        <f t="shared" ca="1" si="1963"/>
        <v>546804.29287257546</v>
      </c>
      <c r="AQ1517" s="62">
        <f t="shared" ca="1" si="1963"/>
        <v>546414.2570986374</v>
      </c>
      <c r="AR1517" s="62">
        <f t="shared" ca="1" si="1963"/>
        <v>546027.47162281536</v>
      </c>
      <c r="AS1517" s="62">
        <f t="shared" ca="1" si="1963"/>
        <v>545643.90935929189</v>
      </c>
      <c r="AT1517" s="62">
        <f t="shared" ca="1" si="1963"/>
        <v>545263.54344796448</v>
      </c>
      <c r="AU1517" s="62">
        <f t="shared" ca="1" si="1963"/>
        <v>544886.34725256485</v>
      </c>
      <c r="AV1517" s="62">
        <f t="shared" ca="1" si="1963"/>
        <v>544512.29435879341</v>
      </c>
      <c r="AW1517" s="62">
        <f t="shared" ca="1" si="1963"/>
        <v>544141.35857247014</v>
      </c>
      <c r="AX1517" s="62">
        <f t="shared" ca="1" si="1963"/>
        <v>543773.51391769957</v>
      </c>
      <c r="AY1517" s="62">
        <f t="shared" ref="AY1517:CD1519" ca="1" si="1964">-AY1509</f>
        <v>543408.73463505204</v>
      </c>
      <c r="AZ1517" s="62">
        <f t="shared" ca="1" si="1964"/>
        <v>543046.99517975992</v>
      </c>
      <c r="BA1517" s="62">
        <f t="shared" ca="1" si="1964"/>
        <v>542688.27021992858</v>
      </c>
      <c r="BB1517" s="62">
        <f t="shared" ca="1" si="1964"/>
        <v>542332.53463476256</v>
      </c>
      <c r="BC1517" s="62">
        <f t="shared" ca="1" si="1964"/>
        <v>541979.76351280627</v>
      </c>
      <c r="BD1517" s="62">
        <f t="shared" ca="1" si="1964"/>
        <v>541629.93215019954</v>
      </c>
      <c r="BE1517" s="62">
        <f t="shared" ca="1" si="1964"/>
        <v>541283.01604894781</v>
      </c>
      <c r="BF1517" s="62">
        <f t="shared" ca="1" si="1964"/>
        <v>540938.99091520661</v>
      </c>
      <c r="BG1517" s="62">
        <f t="shared" ca="1" si="1964"/>
        <v>540597.83265757991</v>
      </c>
      <c r="BH1517" s="62">
        <f t="shared" ca="1" si="1964"/>
        <v>540259.51738543343</v>
      </c>
      <c r="BI1517" s="62">
        <f t="shared" ca="1" si="1964"/>
        <v>539924.02140722144</v>
      </c>
      <c r="BJ1517" s="62">
        <f t="shared" ca="1" si="1964"/>
        <v>539591.32122882793</v>
      </c>
      <c r="BK1517" s="62">
        <f t="shared" ca="1" si="1964"/>
        <v>539261.39355192101</v>
      </c>
      <c r="BL1517" s="62">
        <f t="shared" ca="1" si="1964"/>
        <v>538934.21527232172</v>
      </c>
      <c r="BM1517" s="62">
        <f t="shared" ca="1" si="1964"/>
        <v>538609.76347838563</v>
      </c>
      <c r="BN1517" s="62">
        <f t="shared" ca="1" si="1964"/>
        <v>538288.01544939913</v>
      </c>
      <c r="BO1517" s="62">
        <f t="shared" ca="1" si="1964"/>
        <v>537968.94865398749</v>
      </c>
      <c r="BP1517" s="62">
        <f t="shared" ca="1" si="1964"/>
        <v>537652.54074853752</v>
      </c>
      <c r="BQ1517" s="62">
        <f t="shared" ca="1" si="1964"/>
        <v>537338.76957563311</v>
      </c>
      <c r="BR1517" s="62">
        <f t="shared" ca="1" si="1964"/>
        <v>537027.61316250276</v>
      </c>
      <c r="BS1517" s="62">
        <f t="shared" ca="1" si="1964"/>
        <v>536719.04971948196</v>
      </c>
      <c r="BT1517" s="62">
        <f t="shared" ca="1" si="1964"/>
        <v>536413.05763848627</v>
      </c>
      <c r="BU1517" s="62">
        <f t="shared" ca="1" si="1964"/>
        <v>536109.61549149884</v>
      </c>
      <c r="BV1517" s="62">
        <f t="shared" ca="1" si="1964"/>
        <v>535808.70202906977</v>
      </c>
      <c r="BW1517" s="62">
        <f t="shared" ca="1" si="1964"/>
        <v>535510.29617882753</v>
      </c>
      <c r="BX1517" s="62">
        <f t="shared" ca="1" si="1964"/>
        <v>535214.37704400392</v>
      </c>
      <c r="BY1517" s="62">
        <f t="shared" ca="1" si="1964"/>
        <v>534920.9239019705</v>
      </c>
      <c r="BZ1517" s="62">
        <f t="shared" ca="1" si="1964"/>
        <v>534629.91620278743</v>
      </c>
      <c r="CA1517" s="62">
        <f t="shared" ca="1" si="1964"/>
        <v>534341.33356776426</v>
      </c>
      <c r="CB1517" s="62">
        <f t="shared" ca="1" si="1964"/>
        <v>534055.15578803292</v>
      </c>
      <c r="CC1517" s="62">
        <f t="shared" ca="1" si="1964"/>
        <v>533771.36282313254</v>
      </c>
      <c r="CD1517" s="62">
        <f t="shared" ca="1" si="1964"/>
        <v>533489.93479960645</v>
      </c>
      <c r="CE1517" s="62">
        <f t="shared" ref="CE1517:CL1519" ca="1" si="1965">-CE1509</f>
        <v>533210.85200960981</v>
      </c>
      <c r="CF1517" s="62">
        <f t="shared" ca="1" si="1965"/>
        <v>532934.09490952967</v>
      </c>
      <c r="CG1517" s="62">
        <f t="shared" ca="1" si="1965"/>
        <v>532659.64411861694</v>
      </c>
      <c r="CH1517" s="62">
        <f t="shared" ca="1" si="1965"/>
        <v>532387.48041762842</v>
      </c>
      <c r="CI1517" s="62">
        <f t="shared" ca="1" si="1965"/>
        <v>532117.58474748151</v>
      </c>
      <c r="CJ1517" s="62">
        <f t="shared" ca="1" si="1965"/>
        <v>531849.93820791924</v>
      </c>
      <c r="CK1517" s="62">
        <f t="shared" ca="1" si="1965"/>
        <v>531584.52205618657</v>
      </c>
      <c r="CL1517" s="62">
        <f t="shared" ca="1" si="1965"/>
        <v>531321.31770571833</v>
      </c>
      <c r="CO1517" s="62">
        <f t="shared" ref="CO1517:DK1519" ca="1" si="1966">-CO1509</f>
        <v>43957.943615004799</v>
      </c>
      <c r="CP1517" s="62">
        <f t="shared" ca="1" si="1966"/>
        <v>1098.9485903751199</v>
      </c>
      <c r="CQ1517" s="62">
        <f t="shared" ca="1" si="1966"/>
        <v>1126.4223051344979</v>
      </c>
      <c r="CR1517" s="62">
        <f t="shared" ca="1" si="1966"/>
        <v>1154.5828627628605</v>
      </c>
      <c r="CS1517" s="62">
        <f t="shared" ca="1" si="1966"/>
        <v>1183.4474343319318</v>
      </c>
      <c r="CT1517" s="62">
        <f t="shared" ca="1" si="1966"/>
        <v>1213.0336201902301</v>
      </c>
      <c r="CU1517" s="62">
        <f t="shared" ca="1" si="1966"/>
        <v>1243.359460694986</v>
      </c>
      <c r="CV1517" s="62">
        <f t="shared" ca="1" si="1966"/>
        <v>1274.4434472123605</v>
      </c>
      <c r="CW1517" s="62">
        <f t="shared" ca="1" si="1966"/>
        <v>1306.3045333926696</v>
      </c>
      <c r="CX1517" s="62">
        <f t="shared" ca="1" si="1966"/>
        <v>1338.9621467274865</v>
      </c>
      <c r="CY1517" s="62">
        <f t="shared" ca="1" si="1966"/>
        <v>457.47873346522448</v>
      </c>
      <c r="CZ1517" s="62">
        <f t="shared" ca="1" si="1966"/>
        <v>1383.8731687323041</v>
      </c>
      <c r="DA1517" s="62">
        <f t="shared" ca="1" si="1966"/>
        <v>1418.4699979506115</v>
      </c>
      <c r="DB1517" s="62">
        <f t="shared" ca="1" si="1966"/>
        <v>1453.9317478993769</v>
      </c>
      <c r="DC1517" s="62">
        <f t="shared" ca="1" si="1966"/>
        <v>1490.2800415968613</v>
      </c>
      <c r="DD1517" s="62">
        <f t="shared" ca="1" si="1966"/>
        <v>1527.5370426367826</v>
      </c>
      <c r="DE1517" s="62">
        <f t="shared" ca="1" si="1966"/>
        <v>1565.7254687027023</v>
      </c>
      <c r="DF1517" s="62">
        <f t="shared" ca="1" si="1966"/>
        <v>1604.8686054202699</v>
      </c>
      <c r="DG1517" s="62">
        <f t="shared" ca="1" si="1966"/>
        <v>1644.9903205557764</v>
      </c>
      <c r="DH1517" s="62">
        <f t="shared" ca="1" si="1966"/>
        <v>1686.1150785696709</v>
      </c>
      <c r="DI1517" s="62">
        <f t="shared" ca="1" si="1966"/>
        <v>1728.2679555339125</v>
      </c>
      <c r="DJ1517" s="62">
        <f t="shared" ca="1" si="1966"/>
        <v>1771.4746544222603</v>
      </c>
      <c r="DK1517" s="62">
        <f t="shared" ca="1" si="1966"/>
        <v>1815.7615207828167</v>
      </c>
      <c r="DL1517" s="62">
        <f t="shared" ref="DL1517:DL1519" ca="1" si="1967">-DL1509</f>
        <v>1861.1555588023873</v>
      </c>
    </row>
    <row r="1518" spans="1:116" x14ac:dyDescent="0.4">
      <c r="A1518" s="99"/>
      <c r="B1518" s="57"/>
      <c r="C1518" s="57"/>
      <c r="D1518" t="s">
        <v>770</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770</v>
      </c>
      <c r="E1519" t="str">
        <f t="shared" si="1932"/>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770</v>
      </c>
      <c r="E1520" t="str">
        <f t="shared" si="1932"/>
        <v>1520 LAMORT-S</v>
      </c>
      <c r="G1520" s="158" t="s">
        <v>292</v>
      </c>
      <c r="I1520" s="80"/>
      <c r="J1520" s="80"/>
      <c r="K1520" s="81">
        <f ca="1">SUMIF($3:$3,K$2,1520:1520)</f>
        <v>-527495.32338005747</v>
      </c>
      <c r="L1520" s="81">
        <f ca="1">SUMIF($3:$3,L$2,1520:1520)</f>
        <v>-527495.32338005747</v>
      </c>
      <c r="M1520" s="81">
        <f ca="1">SUMIF($3:$3,M$2,1520:1520)</f>
        <v>-527495.32338005747</v>
      </c>
      <c r="N1520" s="81">
        <f ca="1">SUMIF($3:$3,N$2,1520:1520)</f>
        <v>-527495.32338005747</v>
      </c>
      <c r="O1520" s="81">
        <f ca="1">SUMIF($3:$3,O$2,1520:1520)</f>
        <v>-527495.32338005747</v>
      </c>
      <c r="P1520" s="81">
        <f ca="1">SUMIF($3:$3,P$2,1520:1520)</f>
        <v>-527495.32338005747</v>
      </c>
      <c r="R1520" s="53"/>
      <c r="S1520" s="94">
        <f ca="1">+PMT($H1499/12,$H1498,S1506+S1508+S1505,0)</f>
        <v>-43957.943615004799</v>
      </c>
      <c r="T1520" s="94">
        <f t="shared" ref="T1520:AY1522" ca="1" si="1968">+PMT($H1499/12,$H1498,T1506+T1508,0)</f>
        <v>-43957.943615004799</v>
      </c>
      <c r="U1520" s="94">
        <f t="shared" ca="1" si="1968"/>
        <v>-43957.943615004799</v>
      </c>
      <c r="V1520" s="94">
        <f t="shared" ca="1" si="1968"/>
        <v>-43957.943615004799</v>
      </c>
      <c r="W1520" s="94">
        <f t="shared" ca="1" si="1968"/>
        <v>-43957.943615004799</v>
      </c>
      <c r="X1520" s="94">
        <f t="shared" ca="1" si="1968"/>
        <v>-43957.943615004799</v>
      </c>
      <c r="Y1520" s="94">
        <f t="shared" ca="1" si="1968"/>
        <v>-43957.943615004799</v>
      </c>
      <c r="Z1520" s="94">
        <f t="shared" ca="1" si="1968"/>
        <v>-43957.943615004799</v>
      </c>
      <c r="AA1520" s="94">
        <f t="shared" ca="1" si="1968"/>
        <v>-43957.943615004799</v>
      </c>
      <c r="AB1520" s="94">
        <f t="shared" ca="1" si="1968"/>
        <v>-43957.943615004799</v>
      </c>
      <c r="AC1520" s="94">
        <f t="shared" ca="1" si="1968"/>
        <v>-43957.943615004799</v>
      </c>
      <c r="AD1520" s="94">
        <f t="shared" ca="1" si="1968"/>
        <v>-43957.943615004799</v>
      </c>
      <c r="AE1520" s="94">
        <f t="shared" ca="1" si="1968"/>
        <v>-43957.943615004799</v>
      </c>
      <c r="AF1520" s="94">
        <f t="shared" ca="1" si="1968"/>
        <v>-43957.943615004799</v>
      </c>
      <c r="AG1520" s="94">
        <f t="shared" ca="1" si="1968"/>
        <v>-43957.943615004799</v>
      </c>
      <c r="AH1520" s="94">
        <f t="shared" ca="1" si="1968"/>
        <v>-43957.943615004799</v>
      </c>
      <c r="AI1520" s="94">
        <f t="shared" ca="1" si="1968"/>
        <v>-43957.943615004799</v>
      </c>
      <c r="AJ1520" s="94">
        <f t="shared" ca="1" si="1968"/>
        <v>-43957.943615004799</v>
      </c>
      <c r="AK1520" s="94">
        <f t="shared" ca="1" si="1968"/>
        <v>-43957.943615004799</v>
      </c>
      <c r="AL1520" s="94">
        <f t="shared" ca="1" si="1968"/>
        <v>-43957.943615004799</v>
      </c>
      <c r="AM1520" s="94">
        <f t="shared" ca="1" si="1968"/>
        <v>-43957.943615004799</v>
      </c>
      <c r="AN1520" s="94">
        <f t="shared" ca="1" si="1968"/>
        <v>-43957.943615004799</v>
      </c>
      <c r="AO1520" s="94">
        <f t="shared" ca="1" si="1968"/>
        <v>-43957.943615004799</v>
      </c>
      <c r="AP1520" s="94">
        <f t="shared" ca="1" si="1968"/>
        <v>-43957.943615004799</v>
      </c>
      <c r="AQ1520" s="94">
        <f t="shared" ca="1" si="1968"/>
        <v>-43957.943615004799</v>
      </c>
      <c r="AR1520" s="94">
        <f t="shared" ca="1" si="1968"/>
        <v>-43957.943615004799</v>
      </c>
      <c r="AS1520" s="94">
        <f t="shared" ca="1" si="1968"/>
        <v>-43957.943615004799</v>
      </c>
      <c r="AT1520" s="94">
        <f t="shared" ca="1" si="1968"/>
        <v>-43957.943615004799</v>
      </c>
      <c r="AU1520" s="94">
        <f t="shared" ca="1" si="1968"/>
        <v>-43957.943615004799</v>
      </c>
      <c r="AV1520" s="94">
        <f t="shared" ca="1" si="1968"/>
        <v>-43957.943615004799</v>
      </c>
      <c r="AW1520" s="94">
        <f t="shared" ca="1" si="1968"/>
        <v>-43957.943615004799</v>
      </c>
      <c r="AX1520" s="94">
        <f t="shared" ca="1" si="1968"/>
        <v>-43957.943615004799</v>
      </c>
      <c r="AY1520" s="94">
        <f t="shared" ca="1" si="1968"/>
        <v>-43957.943615004799</v>
      </c>
      <c r="AZ1520" s="94">
        <f t="shared" ref="AZ1520:CE1522" ca="1" si="1969">+PMT($H1499/12,$H1498,AZ1506+AZ1508,0)</f>
        <v>-43957.943615004799</v>
      </c>
      <c r="BA1520" s="94">
        <f t="shared" ca="1" si="1969"/>
        <v>-43957.943615004799</v>
      </c>
      <c r="BB1520" s="94">
        <f t="shared" ca="1" si="1969"/>
        <v>-43957.943615004799</v>
      </c>
      <c r="BC1520" s="94">
        <f t="shared" ca="1" si="1969"/>
        <v>-43957.943615004799</v>
      </c>
      <c r="BD1520" s="94">
        <f t="shared" ca="1" si="1969"/>
        <v>-43957.943615004799</v>
      </c>
      <c r="BE1520" s="94">
        <f t="shared" ca="1" si="1969"/>
        <v>-43957.943615004799</v>
      </c>
      <c r="BF1520" s="94">
        <f t="shared" ca="1" si="1969"/>
        <v>-43957.943615004799</v>
      </c>
      <c r="BG1520" s="94">
        <f t="shared" ca="1" si="1969"/>
        <v>-43957.943615004799</v>
      </c>
      <c r="BH1520" s="94">
        <f t="shared" ca="1" si="1969"/>
        <v>-43957.943615004799</v>
      </c>
      <c r="BI1520" s="94">
        <f t="shared" ca="1" si="1969"/>
        <v>-43957.943615004799</v>
      </c>
      <c r="BJ1520" s="94">
        <f t="shared" ca="1" si="1969"/>
        <v>-43957.943615004799</v>
      </c>
      <c r="BK1520" s="94">
        <f t="shared" ca="1" si="1969"/>
        <v>-43957.943615004799</v>
      </c>
      <c r="BL1520" s="94">
        <f t="shared" ca="1" si="1969"/>
        <v>-43957.943615004799</v>
      </c>
      <c r="BM1520" s="94">
        <f t="shared" ca="1" si="1969"/>
        <v>-43957.943615004799</v>
      </c>
      <c r="BN1520" s="94">
        <f t="shared" ca="1" si="1969"/>
        <v>-43957.943615004799</v>
      </c>
      <c r="BO1520" s="94">
        <f t="shared" ca="1" si="1969"/>
        <v>-43957.943615004799</v>
      </c>
      <c r="BP1520" s="94">
        <f t="shared" ca="1" si="1969"/>
        <v>-43957.943615004799</v>
      </c>
      <c r="BQ1520" s="94">
        <f t="shared" ca="1" si="1969"/>
        <v>-43957.943615004799</v>
      </c>
      <c r="BR1520" s="94">
        <f t="shared" ca="1" si="1969"/>
        <v>-43957.943615004799</v>
      </c>
      <c r="BS1520" s="94">
        <f t="shared" ca="1" si="1969"/>
        <v>-43957.943615004799</v>
      </c>
      <c r="BT1520" s="94">
        <f t="shared" ca="1" si="1969"/>
        <v>-43957.943615004799</v>
      </c>
      <c r="BU1520" s="94">
        <f t="shared" ca="1" si="1969"/>
        <v>-43957.943615004799</v>
      </c>
      <c r="BV1520" s="94">
        <f t="shared" ca="1" si="1969"/>
        <v>-43957.943615004799</v>
      </c>
      <c r="BW1520" s="94">
        <f t="shared" ca="1" si="1969"/>
        <v>-43957.943615004799</v>
      </c>
      <c r="BX1520" s="94">
        <f t="shared" ca="1" si="1969"/>
        <v>-43957.943615004799</v>
      </c>
      <c r="BY1520" s="94">
        <f t="shared" ca="1" si="1969"/>
        <v>-43957.943615004799</v>
      </c>
      <c r="BZ1520" s="94">
        <f t="shared" ca="1" si="1969"/>
        <v>-43957.943615004799</v>
      </c>
      <c r="CA1520" s="94">
        <f t="shared" ca="1" si="1969"/>
        <v>-43957.943615004799</v>
      </c>
      <c r="CB1520" s="94">
        <f t="shared" ca="1" si="1969"/>
        <v>-43957.943615004799</v>
      </c>
      <c r="CC1520" s="94">
        <f t="shared" ca="1" si="1969"/>
        <v>-43957.943615004799</v>
      </c>
      <c r="CD1520" s="94">
        <f t="shared" ca="1" si="1969"/>
        <v>-43957.943615004799</v>
      </c>
      <c r="CE1520" s="94">
        <f t="shared" ca="1" si="1969"/>
        <v>-43957.943615004799</v>
      </c>
      <c r="CF1520" s="94">
        <f t="shared" ref="CF1520:CL1522" ca="1" si="1970">+PMT($H1499/12,$H1498,CF1506+CF1508,0)</f>
        <v>-43957.943615004799</v>
      </c>
      <c r="CG1520" s="94">
        <f t="shared" ca="1" si="1970"/>
        <v>-43957.943615004799</v>
      </c>
      <c r="CH1520" s="94">
        <f t="shared" ca="1" si="1970"/>
        <v>-43957.943615004799</v>
      </c>
      <c r="CI1520" s="94">
        <f t="shared" ca="1" si="1970"/>
        <v>-43957.943615004799</v>
      </c>
      <c r="CJ1520" s="94">
        <f t="shared" ca="1" si="1970"/>
        <v>-43957.943615004799</v>
      </c>
      <c r="CK1520" s="94">
        <f t="shared" ca="1" si="1970"/>
        <v>-43957.943615004799</v>
      </c>
      <c r="CL1520" s="94">
        <f t="shared" ca="1" si="1970"/>
        <v>-43957.943615004799</v>
      </c>
      <c r="CN1520" s="80"/>
      <c r="CO1520" s="94">
        <f t="shared" ref="CO1520:CX1520" ca="1" si="1971">+PMT($H1499/CO$5,$H1498/12*4,CO1506+CO1508,0)</f>
        <v>0</v>
      </c>
      <c r="CP1520" s="94">
        <f t="shared" ca="1" si="1971"/>
        <v>0</v>
      </c>
      <c r="CQ1520" s="94">
        <f t="shared" ca="1" si="1971"/>
        <v>0</v>
      </c>
      <c r="CR1520" s="94">
        <f t="shared" ca="1" si="1971"/>
        <v>0</v>
      </c>
      <c r="CS1520" s="94">
        <f t="shared" ca="1" si="1971"/>
        <v>0</v>
      </c>
      <c r="CT1520" s="94">
        <f t="shared" ca="1" si="1971"/>
        <v>0</v>
      </c>
      <c r="CU1520" s="94">
        <f t="shared" ca="1" si="1971"/>
        <v>0</v>
      </c>
      <c r="CV1520" s="94">
        <f t="shared" ca="1" si="1971"/>
        <v>0</v>
      </c>
      <c r="CW1520" s="94">
        <f t="shared" ca="1" si="1971"/>
        <v>0</v>
      </c>
      <c r="CX1520" s="94">
        <f t="shared" ca="1" si="1971"/>
        <v>0</v>
      </c>
      <c r="CY1520" s="94">
        <f ca="1">+PMT($H1499/CL$5,$H1498/12*4,CY1506+CY1508,0)</f>
        <v>0</v>
      </c>
      <c r="CZ1520" s="94">
        <f t="shared" ref="CZ1520:DL1520" ca="1" si="1972">+PMT($H1499/CZ$5,$H1498/12*4,CZ1506+CZ1508,0)</f>
        <v>0</v>
      </c>
      <c r="DA1520" s="94">
        <f t="shared" ca="1" si="1972"/>
        <v>0</v>
      </c>
      <c r="DB1520" s="94">
        <f t="shared" ca="1" si="1972"/>
        <v>0</v>
      </c>
      <c r="DC1520" s="94">
        <f t="shared" ca="1" si="1972"/>
        <v>0</v>
      </c>
      <c r="DD1520" s="94">
        <f t="shared" ca="1" si="1972"/>
        <v>0</v>
      </c>
      <c r="DE1520" s="94">
        <f t="shared" ca="1" si="1972"/>
        <v>0</v>
      </c>
      <c r="DF1520" s="94">
        <f t="shared" ca="1" si="1972"/>
        <v>0</v>
      </c>
      <c r="DG1520" s="94">
        <f t="shared" ca="1" si="1972"/>
        <v>0</v>
      </c>
      <c r="DH1520" s="94">
        <f t="shared" ca="1" si="1972"/>
        <v>0</v>
      </c>
      <c r="DI1520" s="94">
        <f t="shared" ca="1" si="1972"/>
        <v>0</v>
      </c>
      <c r="DJ1520" s="94">
        <f t="shared" ca="1" si="1972"/>
        <v>0</v>
      </c>
      <c r="DK1520" s="94">
        <f t="shared" ca="1" si="1972"/>
        <v>0</v>
      </c>
      <c r="DL1520" s="94">
        <f t="shared" ca="1" si="1972"/>
        <v>0</v>
      </c>
    </row>
    <row r="1521" spans="1:116" x14ac:dyDescent="0.4">
      <c r="D1521" t="s">
        <v>770</v>
      </c>
      <c r="E1521" s="8" t="str">
        <f t="shared" si="1932"/>
        <v>1521 LAMORT-S</v>
      </c>
      <c r="G1521" s="126" t="s">
        <v>293</v>
      </c>
      <c r="H1521" s="27"/>
      <c r="I1521" s="77"/>
      <c r="J1521" s="77"/>
      <c r="K1521" s="77">
        <f ca="1">SUMIF($3:$3,K$2,1521:1521)</f>
        <v>-3428719.6019703746</v>
      </c>
      <c r="L1521" s="77">
        <f ca="1">SUMIF($3:$3,L$2,1521:1521)</f>
        <v>-6329943.8805606915</v>
      </c>
      <c r="M1521" s="77">
        <f ca="1">SUMIF($3:$3,M$2,1521:1521)</f>
        <v>-6329943.8805606915</v>
      </c>
      <c r="N1521" s="77">
        <f ca="1">SUMIF($3:$3,N$2,1521:1521)</f>
        <v>-6329943.8805606915</v>
      </c>
      <c r="O1521" s="77">
        <f ca="1">SUMIF($3:$3,O$2,1521:1521)</f>
        <v>-6329943.8805606915</v>
      </c>
      <c r="P1521" s="77">
        <f ca="1">SUMIF($3:$3,P$2,1521:1521)</f>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770</v>
      </c>
      <c r="E1522" s="8" t="str">
        <f t="shared" si="1932"/>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770</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770</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770</v>
      </c>
      <c r="E1525" s="8" t="str">
        <f>ROW()&amp;" "&amp;D1525</f>
        <v>1525 LAMORT-S</v>
      </c>
      <c r="G1525" s="136" t="str">
        <f>G1490</f>
        <v>Primary revenue driver</v>
      </c>
      <c r="K1525" s="53"/>
      <c r="L1525" s="53"/>
      <c r="M1525" s="53"/>
      <c r="N1525" s="53"/>
      <c r="O1525" s="53"/>
      <c r="P1525" s="53"/>
      <c r="R1525" s="24"/>
      <c r="S1525" s="179" t="str">
        <f t="shared" ref="S1525:AX1527" si="1973">S1490</f>
        <v>S$16</v>
      </c>
      <c r="T1525" s="179" t="str">
        <f t="shared" si="1973"/>
        <v>T$16</v>
      </c>
      <c r="U1525" s="179" t="str">
        <f t="shared" si="1973"/>
        <v>U$16</v>
      </c>
      <c r="V1525" s="179" t="str">
        <f t="shared" si="1973"/>
        <v>V$16</v>
      </c>
      <c r="W1525" s="179" t="str">
        <f t="shared" si="1973"/>
        <v>W$16</v>
      </c>
      <c r="X1525" s="179" t="str">
        <f t="shared" si="1973"/>
        <v>X$16</v>
      </c>
      <c r="Y1525" s="179" t="str">
        <f t="shared" si="1973"/>
        <v>Y$16</v>
      </c>
      <c r="Z1525" s="179" t="str">
        <f t="shared" si="1973"/>
        <v>Z$16</v>
      </c>
      <c r="AA1525" s="179" t="str">
        <f t="shared" si="1973"/>
        <v>AA$16</v>
      </c>
      <c r="AB1525" s="179" t="str">
        <f t="shared" si="1973"/>
        <v>AB$16</v>
      </c>
      <c r="AC1525" s="179" t="str">
        <f t="shared" si="1973"/>
        <v>AC$16</v>
      </c>
      <c r="AD1525" s="179" t="str">
        <f t="shared" si="1973"/>
        <v>AD$16</v>
      </c>
      <c r="AE1525" s="179" t="str">
        <f t="shared" si="1973"/>
        <v>AE$16</v>
      </c>
      <c r="AF1525" s="179" t="str">
        <f t="shared" si="1973"/>
        <v>AF$16</v>
      </c>
      <c r="AG1525" s="179" t="str">
        <f t="shared" si="1973"/>
        <v>AG$16</v>
      </c>
      <c r="AH1525" s="179" t="str">
        <f t="shared" si="1973"/>
        <v>AH$16</v>
      </c>
      <c r="AI1525" s="179" t="str">
        <f t="shared" si="1973"/>
        <v>AI$16</v>
      </c>
      <c r="AJ1525" s="179" t="str">
        <f t="shared" si="1973"/>
        <v>AJ$16</v>
      </c>
      <c r="AK1525" s="179" t="str">
        <f t="shared" si="1973"/>
        <v>AK$16</v>
      </c>
      <c r="AL1525" s="179" t="str">
        <f t="shared" si="1973"/>
        <v>AL$16</v>
      </c>
      <c r="AM1525" s="179" t="str">
        <f t="shared" si="1973"/>
        <v>AM$16</v>
      </c>
      <c r="AN1525" s="179" t="str">
        <f t="shared" si="1973"/>
        <v>AN$16</v>
      </c>
      <c r="AO1525" s="179" t="str">
        <f t="shared" si="1973"/>
        <v>AO$16</v>
      </c>
      <c r="AP1525" s="179" t="str">
        <f t="shared" si="1973"/>
        <v>AP$16</v>
      </c>
      <c r="AQ1525" s="179" t="str">
        <f t="shared" si="1973"/>
        <v>AQ$16</v>
      </c>
      <c r="AR1525" s="179" t="str">
        <f t="shared" si="1973"/>
        <v>AR$16</v>
      </c>
      <c r="AS1525" s="179" t="str">
        <f t="shared" si="1973"/>
        <v>AS$16</v>
      </c>
      <c r="AT1525" s="179" t="str">
        <f t="shared" si="1973"/>
        <v>AT$16</v>
      </c>
      <c r="AU1525" s="179" t="str">
        <f t="shared" si="1973"/>
        <v>AU$16</v>
      </c>
      <c r="AV1525" s="179" t="str">
        <f t="shared" si="1973"/>
        <v>AV$16</v>
      </c>
      <c r="AW1525" s="179" t="str">
        <f t="shared" si="1973"/>
        <v>AW$16</v>
      </c>
      <c r="AX1525" s="179" t="str">
        <f t="shared" si="1973"/>
        <v>AX$16</v>
      </c>
      <c r="AY1525" s="179" t="str">
        <f t="shared" ref="AY1525:CD1527" si="1974">AY1490</f>
        <v>AY$16</v>
      </c>
      <c r="AZ1525" s="179" t="str">
        <f t="shared" si="1974"/>
        <v>AZ$16</v>
      </c>
      <c r="BA1525" s="179" t="str">
        <f t="shared" si="1974"/>
        <v>BA$16</v>
      </c>
      <c r="BB1525" s="179" t="str">
        <f t="shared" si="1974"/>
        <v>BB$16</v>
      </c>
      <c r="BC1525" s="179" t="str">
        <f t="shared" si="1974"/>
        <v>BC$16</v>
      </c>
      <c r="BD1525" s="179" t="str">
        <f t="shared" si="1974"/>
        <v>BD$16</v>
      </c>
      <c r="BE1525" s="179" t="str">
        <f t="shared" si="1974"/>
        <v>BE$16</v>
      </c>
      <c r="BF1525" s="179" t="str">
        <f t="shared" si="1974"/>
        <v>BF$16</v>
      </c>
      <c r="BG1525" s="179" t="str">
        <f t="shared" si="1974"/>
        <v>BG$16</v>
      </c>
      <c r="BH1525" s="179" t="str">
        <f t="shared" si="1974"/>
        <v>BH$16</v>
      </c>
      <c r="BI1525" s="179" t="str">
        <f t="shared" si="1974"/>
        <v>BI$16</v>
      </c>
      <c r="BJ1525" s="179" t="str">
        <f t="shared" si="1974"/>
        <v>BJ$16</v>
      </c>
      <c r="BK1525" s="179" t="str">
        <f t="shared" si="1974"/>
        <v>BK$16</v>
      </c>
      <c r="BL1525" s="179" t="str">
        <f t="shared" si="1974"/>
        <v>BL$16</v>
      </c>
      <c r="BM1525" s="179" t="str">
        <f t="shared" si="1974"/>
        <v>BM$16</v>
      </c>
      <c r="BN1525" s="179" t="str">
        <f t="shared" si="1974"/>
        <v>BN$16</v>
      </c>
      <c r="BO1525" s="179" t="str">
        <f t="shared" si="1974"/>
        <v>BO$16</v>
      </c>
      <c r="BP1525" s="179" t="str">
        <f t="shared" si="1974"/>
        <v>BP$16</v>
      </c>
      <c r="BQ1525" s="179" t="str">
        <f t="shared" si="1974"/>
        <v>BQ$16</v>
      </c>
      <c r="BR1525" s="179" t="str">
        <f t="shared" si="1974"/>
        <v>BR$16</v>
      </c>
      <c r="BS1525" s="179" t="str">
        <f t="shared" si="1974"/>
        <v>BS$16</v>
      </c>
      <c r="BT1525" s="179" t="str">
        <f t="shared" si="1974"/>
        <v>BT$16</v>
      </c>
      <c r="BU1525" s="179" t="str">
        <f t="shared" si="1974"/>
        <v>BU$16</v>
      </c>
      <c r="BV1525" s="179" t="str">
        <f t="shared" si="1974"/>
        <v>BV$16</v>
      </c>
      <c r="BW1525" s="179" t="str">
        <f t="shared" si="1974"/>
        <v>BW$16</v>
      </c>
      <c r="BX1525" s="179" t="str">
        <f t="shared" si="1974"/>
        <v>BX$16</v>
      </c>
      <c r="BY1525" s="179" t="str">
        <f t="shared" si="1974"/>
        <v>BY$16</v>
      </c>
      <c r="BZ1525" s="179" t="str">
        <f t="shared" si="1974"/>
        <v>BZ$16</v>
      </c>
      <c r="CA1525" s="179" t="str">
        <f t="shared" si="1974"/>
        <v>CA$16</v>
      </c>
      <c r="CB1525" s="179" t="str">
        <f t="shared" si="1974"/>
        <v>CB$16</v>
      </c>
      <c r="CC1525" s="179" t="str">
        <f t="shared" si="1974"/>
        <v>CC$16</v>
      </c>
      <c r="CD1525" s="179" t="str">
        <f t="shared" si="1974"/>
        <v>CD$16</v>
      </c>
      <c r="CE1525" s="179" t="str">
        <f t="shared" ref="CE1525:CL1527" si="1975">CE1490</f>
        <v>CE$16</v>
      </c>
      <c r="CF1525" s="179" t="str">
        <f t="shared" si="1975"/>
        <v>CF$16</v>
      </c>
      <c r="CG1525" s="179" t="str">
        <f t="shared" si="1975"/>
        <v>CG$16</v>
      </c>
      <c r="CH1525" s="179" t="str">
        <f t="shared" si="1975"/>
        <v>CH$16</v>
      </c>
      <c r="CI1525" s="179" t="str">
        <f t="shared" si="1975"/>
        <v>CI$16</v>
      </c>
      <c r="CJ1525" s="179" t="str">
        <f t="shared" si="1975"/>
        <v>CJ$16</v>
      </c>
      <c r="CK1525" s="179" t="str">
        <f t="shared" si="1975"/>
        <v>CK$16</v>
      </c>
      <c r="CL1525" s="179" t="str">
        <f t="shared" si="1975"/>
        <v>CL$16</v>
      </c>
      <c r="CO1525" s="179" t="str">
        <f t="shared" ref="CO1525:DK1527" si="1976">CO1490</f>
        <v>CO$16</v>
      </c>
      <c r="CP1525" s="179" t="str">
        <f t="shared" si="1976"/>
        <v>CP$16</v>
      </c>
      <c r="CQ1525" s="179" t="str">
        <f t="shared" si="1976"/>
        <v>CQ$16</v>
      </c>
      <c r="CR1525" s="179" t="str">
        <f t="shared" si="1976"/>
        <v>CR$16</v>
      </c>
      <c r="CS1525" s="179" t="str">
        <f t="shared" si="1976"/>
        <v>CS$16</v>
      </c>
      <c r="CT1525" s="179" t="str">
        <f t="shared" si="1976"/>
        <v>CT$16</v>
      </c>
      <c r="CU1525" s="179" t="str">
        <f t="shared" si="1976"/>
        <v>CU$16</v>
      </c>
      <c r="CV1525" s="179" t="str">
        <f t="shared" si="1976"/>
        <v>CV$16</v>
      </c>
      <c r="CW1525" s="179" t="str">
        <f t="shared" si="1976"/>
        <v>CW$16</v>
      </c>
      <c r="CX1525" s="179" t="str">
        <f t="shared" si="1976"/>
        <v>CX$16</v>
      </c>
      <c r="CY1525" s="179" t="str">
        <f t="shared" si="1976"/>
        <v>CY$16</v>
      </c>
      <c r="CZ1525" s="179" t="str">
        <f t="shared" si="1976"/>
        <v>CZ$16</v>
      </c>
      <c r="DA1525" s="179" t="str">
        <f t="shared" si="1976"/>
        <v>DA$16</v>
      </c>
      <c r="DB1525" s="179" t="str">
        <f t="shared" si="1976"/>
        <v>DB$16</v>
      </c>
      <c r="DC1525" s="179" t="str">
        <f t="shared" si="1976"/>
        <v>DC$16</v>
      </c>
      <c r="DD1525" s="179" t="str">
        <f t="shared" si="1976"/>
        <v>DD$16</v>
      </c>
      <c r="DE1525" s="179" t="str">
        <f t="shared" si="1976"/>
        <v>DE$16</v>
      </c>
      <c r="DF1525" s="179" t="str">
        <f t="shared" si="1976"/>
        <v>DF$16</v>
      </c>
      <c r="DG1525" s="179" t="str">
        <f t="shared" si="1976"/>
        <v>DG$16</v>
      </c>
      <c r="DH1525" s="179" t="str">
        <f t="shared" si="1976"/>
        <v>DH$16</v>
      </c>
      <c r="DI1525" s="179" t="str">
        <f t="shared" si="1976"/>
        <v>DI$16</v>
      </c>
      <c r="DJ1525" s="179" t="str">
        <f t="shared" si="1976"/>
        <v>DJ$16</v>
      </c>
      <c r="DK1525" s="179" t="str">
        <f t="shared" si="1976"/>
        <v>DK$16</v>
      </c>
      <c r="DL1525" s="179" t="str">
        <f t="shared" ref="DL1525:DL1527" si="1977">DL1490</f>
        <v>DL$16</v>
      </c>
    </row>
    <row r="1526" spans="1:116" x14ac:dyDescent="0.4">
      <c r="B1526" t="s">
        <v>332</v>
      </c>
      <c r="D1526" t="s">
        <v>770</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8" si="1978">S1491</f>
        <v>S$17</v>
      </c>
      <c r="T1526" s="179" t="str">
        <f t="shared" si="1978"/>
        <v>T$17</v>
      </c>
      <c r="U1526" s="179" t="str">
        <f t="shared" si="1978"/>
        <v>U$17</v>
      </c>
      <c r="V1526" s="179" t="str">
        <f t="shared" si="1978"/>
        <v>V$17</v>
      </c>
      <c r="W1526" s="179" t="str">
        <f t="shared" si="1978"/>
        <v>W$17</v>
      </c>
      <c r="X1526" s="179" t="str">
        <f t="shared" si="1978"/>
        <v>X$17</v>
      </c>
      <c r="Y1526" s="179" t="str">
        <f t="shared" si="1978"/>
        <v>Y$17</v>
      </c>
      <c r="Z1526" s="179" t="str">
        <f t="shared" si="1978"/>
        <v>Z$17</v>
      </c>
      <c r="AA1526" s="179" t="str">
        <f t="shared" si="1978"/>
        <v>AA$17</v>
      </c>
      <c r="AB1526" s="179" t="str">
        <f t="shared" si="1978"/>
        <v>AB$17</v>
      </c>
      <c r="AC1526" s="179" t="str">
        <f t="shared" si="1978"/>
        <v>AC$17</v>
      </c>
      <c r="AD1526" s="179" t="str">
        <f t="shared" si="1978"/>
        <v>AD$17</v>
      </c>
      <c r="AE1526" s="179" t="str">
        <f t="shared" si="1978"/>
        <v>AE$17</v>
      </c>
      <c r="AF1526" s="179" t="str">
        <f t="shared" si="1978"/>
        <v>AF$17</v>
      </c>
      <c r="AG1526" s="179" t="str">
        <f t="shared" si="1978"/>
        <v>AG$17</v>
      </c>
      <c r="AH1526" s="179" t="str">
        <f t="shared" si="1978"/>
        <v>AH$17</v>
      </c>
      <c r="AI1526" s="179" t="str">
        <f t="shared" si="1978"/>
        <v>AI$17</v>
      </c>
      <c r="AJ1526" s="179" t="str">
        <f t="shared" si="1978"/>
        <v>AJ$17</v>
      </c>
      <c r="AK1526" s="179" t="str">
        <f t="shared" si="1978"/>
        <v>AK$17</v>
      </c>
      <c r="AL1526" s="179" t="str">
        <f t="shared" si="1978"/>
        <v>AL$17</v>
      </c>
      <c r="AM1526" s="179" t="str">
        <f t="shared" si="1978"/>
        <v>AM$17</v>
      </c>
      <c r="AN1526" s="179" t="str">
        <f t="shared" si="1978"/>
        <v>AN$17</v>
      </c>
      <c r="AO1526" s="179" t="str">
        <f t="shared" si="1978"/>
        <v>AO$17</v>
      </c>
      <c r="AP1526" s="179" t="str">
        <f t="shared" si="1978"/>
        <v>AP$17</v>
      </c>
      <c r="AQ1526" s="179" t="str">
        <f t="shared" si="1978"/>
        <v>AQ$17</v>
      </c>
      <c r="AR1526" s="179" t="str">
        <f t="shared" si="1978"/>
        <v>AR$17</v>
      </c>
      <c r="AS1526" s="179" t="str">
        <f t="shared" si="1978"/>
        <v>AS$17</v>
      </c>
      <c r="AT1526" s="179" t="str">
        <f t="shared" si="1978"/>
        <v>AT$17</v>
      </c>
      <c r="AU1526" s="179" t="str">
        <f t="shared" si="1978"/>
        <v>AU$17</v>
      </c>
      <c r="AV1526" s="179" t="str">
        <f t="shared" si="1978"/>
        <v>AV$17</v>
      </c>
      <c r="AW1526" s="179" t="str">
        <f t="shared" si="1978"/>
        <v>AW$17</v>
      </c>
      <c r="AX1526" s="179" t="str">
        <f t="shared" si="1978"/>
        <v>AX$17</v>
      </c>
      <c r="AY1526" s="179" t="str">
        <f t="shared" ref="AY1526:CD1528" si="1979">AY1491</f>
        <v>AY$17</v>
      </c>
      <c r="AZ1526" s="179" t="str">
        <f t="shared" si="1979"/>
        <v>AZ$17</v>
      </c>
      <c r="BA1526" s="179" t="str">
        <f t="shared" si="1979"/>
        <v>BA$17</v>
      </c>
      <c r="BB1526" s="179" t="str">
        <f t="shared" si="1979"/>
        <v>BB$17</v>
      </c>
      <c r="BC1526" s="179" t="str">
        <f t="shared" si="1979"/>
        <v>BC$17</v>
      </c>
      <c r="BD1526" s="179" t="str">
        <f t="shared" si="1979"/>
        <v>BD$17</v>
      </c>
      <c r="BE1526" s="179" t="str">
        <f t="shared" si="1979"/>
        <v>BE$17</v>
      </c>
      <c r="BF1526" s="179" t="str">
        <f t="shared" si="1979"/>
        <v>BF$17</v>
      </c>
      <c r="BG1526" s="179" t="str">
        <f t="shared" si="1979"/>
        <v>BG$17</v>
      </c>
      <c r="BH1526" s="179" t="str">
        <f t="shared" si="1979"/>
        <v>BH$17</v>
      </c>
      <c r="BI1526" s="179" t="str">
        <f t="shared" si="1979"/>
        <v>BI$17</v>
      </c>
      <c r="BJ1526" s="179" t="str">
        <f t="shared" si="1979"/>
        <v>BJ$17</v>
      </c>
      <c r="BK1526" s="179" t="str">
        <f t="shared" si="1979"/>
        <v>BK$17</v>
      </c>
      <c r="BL1526" s="179" t="str">
        <f t="shared" si="1979"/>
        <v>BL$17</v>
      </c>
      <c r="BM1526" s="179" t="str">
        <f t="shared" si="1979"/>
        <v>BM$17</v>
      </c>
      <c r="BN1526" s="179" t="str">
        <f t="shared" si="1979"/>
        <v>BN$17</v>
      </c>
      <c r="BO1526" s="179" t="str">
        <f t="shared" si="1979"/>
        <v>BO$17</v>
      </c>
      <c r="BP1526" s="179" t="str">
        <f t="shared" si="1979"/>
        <v>BP$17</v>
      </c>
      <c r="BQ1526" s="179" t="str">
        <f t="shared" si="1979"/>
        <v>BQ$17</v>
      </c>
      <c r="BR1526" s="179" t="str">
        <f t="shared" si="1979"/>
        <v>BR$17</v>
      </c>
      <c r="BS1526" s="179" t="str">
        <f t="shared" si="1979"/>
        <v>BS$17</v>
      </c>
      <c r="BT1526" s="179" t="str">
        <f t="shared" si="1979"/>
        <v>BT$17</v>
      </c>
      <c r="BU1526" s="179" t="str">
        <f t="shared" si="1979"/>
        <v>BU$17</v>
      </c>
      <c r="BV1526" s="179" t="str">
        <f t="shared" si="1979"/>
        <v>BV$17</v>
      </c>
      <c r="BW1526" s="179" t="str">
        <f t="shared" si="1979"/>
        <v>BW$17</v>
      </c>
      <c r="BX1526" s="179" t="str">
        <f t="shared" si="1979"/>
        <v>BX$17</v>
      </c>
      <c r="BY1526" s="179" t="str">
        <f t="shared" si="1979"/>
        <v>BY$17</v>
      </c>
      <c r="BZ1526" s="179" t="str">
        <f t="shared" si="1979"/>
        <v>BZ$17</v>
      </c>
      <c r="CA1526" s="179" t="str">
        <f t="shared" si="1979"/>
        <v>CA$17</v>
      </c>
      <c r="CB1526" s="179" t="str">
        <f t="shared" si="1979"/>
        <v>CB$17</v>
      </c>
      <c r="CC1526" s="179" t="str">
        <f t="shared" si="1979"/>
        <v>CC$17</v>
      </c>
      <c r="CD1526" s="179" t="str">
        <f t="shared" si="1979"/>
        <v>CD$17</v>
      </c>
      <c r="CE1526" s="179" t="str">
        <f t="shared" ref="CE1526:CL1528" si="1980">CE1491</f>
        <v>CE$17</v>
      </c>
      <c r="CF1526" s="179" t="str">
        <f t="shared" si="1980"/>
        <v>CF$17</v>
      </c>
      <c r="CG1526" s="179" t="str">
        <f t="shared" si="1980"/>
        <v>CG$17</v>
      </c>
      <c r="CH1526" s="179" t="str">
        <f t="shared" si="1980"/>
        <v>CH$17</v>
      </c>
      <c r="CI1526" s="179" t="str">
        <f t="shared" si="1980"/>
        <v>CI$17</v>
      </c>
      <c r="CJ1526" s="179" t="str">
        <f t="shared" si="1980"/>
        <v>CJ$17</v>
      </c>
      <c r="CK1526" s="179" t="str">
        <f t="shared" si="1980"/>
        <v>CK$17</v>
      </c>
      <c r="CL1526" s="179" t="str">
        <f t="shared" si="1980"/>
        <v>CL$17</v>
      </c>
      <c r="CN1526" s="60"/>
      <c r="CO1526" s="179" t="str">
        <f t="shared" ref="CO1526:DK1528" si="1981">CO1491</f>
        <v>CO$17</v>
      </c>
      <c r="CP1526" s="179" t="str">
        <f t="shared" si="1981"/>
        <v>CP$17</v>
      </c>
      <c r="CQ1526" s="179" t="str">
        <f t="shared" si="1981"/>
        <v>CQ$17</v>
      </c>
      <c r="CR1526" s="179" t="str">
        <f t="shared" si="1981"/>
        <v>CR$17</v>
      </c>
      <c r="CS1526" s="179" t="str">
        <f t="shared" si="1981"/>
        <v>CS$17</v>
      </c>
      <c r="CT1526" s="179" t="str">
        <f t="shared" si="1981"/>
        <v>CT$17</v>
      </c>
      <c r="CU1526" s="179" t="str">
        <f t="shared" si="1981"/>
        <v>CU$17</v>
      </c>
      <c r="CV1526" s="179" t="str">
        <f t="shared" si="1981"/>
        <v>CV$17</v>
      </c>
      <c r="CW1526" s="179" t="str">
        <f t="shared" si="1981"/>
        <v>CW$17</v>
      </c>
      <c r="CX1526" s="179" t="str">
        <f t="shared" si="1981"/>
        <v>CX$17</v>
      </c>
      <c r="CY1526" s="179" t="str">
        <f t="shared" si="1981"/>
        <v>CY$17</v>
      </c>
      <c r="CZ1526" s="179" t="str">
        <f t="shared" si="1981"/>
        <v>CZ$17</v>
      </c>
      <c r="DA1526" s="179" t="str">
        <f t="shared" si="1981"/>
        <v>DA$17</v>
      </c>
      <c r="DB1526" s="179" t="str">
        <f t="shared" si="1981"/>
        <v>DB$17</v>
      </c>
      <c r="DC1526" s="179" t="str">
        <f t="shared" si="1981"/>
        <v>DC$17</v>
      </c>
      <c r="DD1526" s="179" t="str">
        <f t="shared" si="1981"/>
        <v>DD$17</v>
      </c>
      <c r="DE1526" s="179" t="str">
        <f t="shared" si="1981"/>
        <v>DE$17</v>
      </c>
      <c r="DF1526" s="179" t="str">
        <f t="shared" si="1981"/>
        <v>DF$17</v>
      </c>
      <c r="DG1526" s="179" t="str">
        <f t="shared" si="1981"/>
        <v>DG$17</v>
      </c>
      <c r="DH1526" s="179" t="str">
        <f t="shared" si="1981"/>
        <v>DH$17</v>
      </c>
      <c r="DI1526" s="179" t="str">
        <f t="shared" si="1981"/>
        <v>DI$17</v>
      </c>
      <c r="DJ1526" s="179" t="str">
        <f t="shared" si="1981"/>
        <v>DJ$17</v>
      </c>
      <c r="DK1526" s="179" t="str">
        <f t="shared" si="1981"/>
        <v>DK$17</v>
      </c>
      <c r="DL1526" s="179" t="str">
        <f t="shared" ref="DL1526:DL1528" si="1982">DL1491</f>
        <v>DL$17</v>
      </c>
    </row>
    <row r="1527" spans="1:116" x14ac:dyDescent="0.4">
      <c r="B1527" t="s">
        <v>332</v>
      </c>
      <c r="D1527" t="s">
        <v>770</v>
      </c>
      <c r="E1527" s="8" t="str">
        <f t="shared" ref="E1527:E1532" si="1983">ROW()&amp;" "&amp;D1527</f>
        <v>1527 LAMORT-S</v>
      </c>
      <c r="G1527" s="191" t="str">
        <f>G1496</f>
        <v>Volume driven amortizing loan - no defaults:</v>
      </c>
      <c r="H1527" s="12"/>
      <c r="I1527" s="60"/>
      <c r="J1527" s="60"/>
      <c r="K1527" s="15"/>
      <c r="L1527" s="15"/>
      <c r="M1527" s="15"/>
      <c r="N1527" s="15"/>
      <c r="O1527" s="15"/>
      <c r="P1527" s="15"/>
      <c r="R1527" s="15"/>
      <c r="S1527" s="179">
        <f t="shared" ref="S1527:AX1529" si="1984">S1492</f>
        <v>0</v>
      </c>
      <c r="T1527" s="179">
        <f t="shared" si="1984"/>
        <v>0</v>
      </c>
      <c r="U1527" s="179">
        <f t="shared" si="1984"/>
        <v>0</v>
      </c>
      <c r="V1527" s="179">
        <f t="shared" si="1984"/>
        <v>0</v>
      </c>
      <c r="W1527" s="179">
        <f t="shared" si="1984"/>
        <v>0</v>
      </c>
      <c r="X1527" s="179">
        <f t="shared" si="1984"/>
        <v>0</v>
      </c>
      <c r="Y1527" s="179">
        <f t="shared" si="1984"/>
        <v>0</v>
      </c>
      <c r="Z1527" s="179">
        <f t="shared" si="1984"/>
        <v>0</v>
      </c>
      <c r="AA1527" s="179">
        <f t="shared" si="1984"/>
        <v>0</v>
      </c>
      <c r="AB1527" s="179">
        <f t="shared" si="1984"/>
        <v>0</v>
      </c>
      <c r="AC1527" s="179">
        <f t="shared" si="1984"/>
        <v>0</v>
      </c>
      <c r="AD1527" s="179">
        <f t="shared" si="1984"/>
        <v>0</v>
      </c>
      <c r="AE1527" s="179">
        <f t="shared" si="1984"/>
        <v>0</v>
      </c>
      <c r="AF1527" s="179">
        <f t="shared" si="1984"/>
        <v>0</v>
      </c>
      <c r="AG1527" s="179">
        <f t="shared" si="1984"/>
        <v>0</v>
      </c>
      <c r="AH1527" s="179">
        <f t="shared" si="1984"/>
        <v>0</v>
      </c>
      <c r="AI1527" s="179">
        <f t="shared" si="1984"/>
        <v>0</v>
      </c>
      <c r="AJ1527" s="179">
        <f t="shared" si="1984"/>
        <v>0</v>
      </c>
      <c r="AK1527" s="179">
        <f t="shared" si="1984"/>
        <v>0</v>
      </c>
      <c r="AL1527" s="179">
        <f t="shared" si="1984"/>
        <v>0</v>
      </c>
      <c r="AM1527" s="179">
        <f t="shared" si="1984"/>
        <v>0</v>
      </c>
      <c r="AN1527" s="179">
        <f t="shared" si="1984"/>
        <v>0</v>
      </c>
      <c r="AO1527" s="179">
        <f t="shared" si="1984"/>
        <v>0</v>
      </c>
      <c r="AP1527" s="179">
        <f t="shared" si="1984"/>
        <v>0</v>
      </c>
      <c r="AQ1527" s="179">
        <f t="shared" si="1984"/>
        <v>0</v>
      </c>
      <c r="AR1527" s="179">
        <f t="shared" si="1984"/>
        <v>0</v>
      </c>
      <c r="AS1527" s="179">
        <f t="shared" si="1984"/>
        <v>0</v>
      </c>
      <c r="AT1527" s="179">
        <f t="shared" si="1984"/>
        <v>0</v>
      </c>
      <c r="AU1527" s="179">
        <f t="shared" si="1984"/>
        <v>0</v>
      </c>
      <c r="AV1527" s="179">
        <f t="shared" si="1984"/>
        <v>0</v>
      </c>
      <c r="AW1527" s="179">
        <f t="shared" si="1984"/>
        <v>0</v>
      </c>
      <c r="AX1527" s="179">
        <f t="shared" si="1984"/>
        <v>0</v>
      </c>
      <c r="AY1527" s="179">
        <f t="shared" ref="AY1527:CD1529" si="1985">AY1492</f>
        <v>0</v>
      </c>
      <c r="AZ1527" s="179">
        <f t="shared" si="1985"/>
        <v>0</v>
      </c>
      <c r="BA1527" s="179">
        <f t="shared" si="1985"/>
        <v>0</v>
      </c>
      <c r="BB1527" s="179">
        <f t="shared" si="1985"/>
        <v>0</v>
      </c>
      <c r="BC1527" s="179">
        <f t="shared" si="1985"/>
        <v>0</v>
      </c>
      <c r="BD1527" s="179">
        <f t="shared" si="1985"/>
        <v>0</v>
      </c>
      <c r="BE1527" s="179">
        <f t="shared" si="1985"/>
        <v>0</v>
      </c>
      <c r="BF1527" s="179">
        <f t="shared" si="1985"/>
        <v>0</v>
      </c>
      <c r="BG1527" s="179">
        <f t="shared" si="1985"/>
        <v>0</v>
      </c>
      <c r="BH1527" s="179">
        <f t="shared" si="1985"/>
        <v>0</v>
      </c>
      <c r="BI1527" s="179">
        <f t="shared" si="1985"/>
        <v>0</v>
      </c>
      <c r="BJ1527" s="179">
        <f t="shared" si="1985"/>
        <v>0</v>
      </c>
      <c r="BK1527" s="179">
        <f t="shared" si="1985"/>
        <v>0</v>
      </c>
      <c r="BL1527" s="179">
        <f t="shared" si="1985"/>
        <v>0</v>
      </c>
      <c r="BM1527" s="179">
        <f t="shared" si="1985"/>
        <v>0</v>
      </c>
      <c r="BN1527" s="179">
        <f t="shared" si="1985"/>
        <v>0</v>
      </c>
      <c r="BO1527" s="179">
        <f t="shared" si="1985"/>
        <v>0</v>
      </c>
      <c r="BP1527" s="179">
        <f t="shared" si="1985"/>
        <v>0</v>
      </c>
      <c r="BQ1527" s="179">
        <f t="shared" si="1985"/>
        <v>0</v>
      </c>
      <c r="BR1527" s="179">
        <f t="shared" si="1985"/>
        <v>0</v>
      </c>
      <c r="BS1527" s="179">
        <f t="shared" si="1985"/>
        <v>0</v>
      </c>
      <c r="BT1527" s="179">
        <f t="shared" si="1985"/>
        <v>0</v>
      </c>
      <c r="BU1527" s="179">
        <f t="shared" si="1985"/>
        <v>0</v>
      </c>
      <c r="BV1527" s="179">
        <f t="shared" si="1985"/>
        <v>0</v>
      </c>
      <c r="BW1527" s="179">
        <f t="shared" si="1985"/>
        <v>0</v>
      </c>
      <c r="BX1527" s="179">
        <f t="shared" si="1985"/>
        <v>0</v>
      </c>
      <c r="BY1527" s="179">
        <f t="shared" si="1985"/>
        <v>0</v>
      </c>
      <c r="BZ1527" s="179">
        <f t="shared" si="1985"/>
        <v>0</v>
      </c>
      <c r="CA1527" s="179">
        <f t="shared" si="1985"/>
        <v>0</v>
      </c>
      <c r="CB1527" s="179">
        <f t="shared" si="1985"/>
        <v>0</v>
      </c>
      <c r="CC1527" s="179">
        <f t="shared" si="1985"/>
        <v>0</v>
      </c>
      <c r="CD1527" s="179">
        <f t="shared" si="1985"/>
        <v>0</v>
      </c>
      <c r="CE1527" s="179">
        <f t="shared" ref="CE1527:CL1529" si="1986">CE1492</f>
        <v>0</v>
      </c>
      <c r="CF1527" s="179">
        <f t="shared" si="1986"/>
        <v>0</v>
      </c>
      <c r="CG1527" s="179">
        <f t="shared" si="1986"/>
        <v>0</v>
      </c>
      <c r="CH1527" s="179">
        <f t="shared" si="1986"/>
        <v>0</v>
      </c>
      <c r="CI1527" s="179">
        <f t="shared" si="1986"/>
        <v>0</v>
      </c>
      <c r="CJ1527" s="179">
        <f t="shared" si="1986"/>
        <v>0</v>
      </c>
      <c r="CK1527" s="179">
        <f t="shared" si="1986"/>
        <v>0</v>
      </c>
      <c r="CL1527" s="179">
        <f t="shared" si="1986"/>
        <v>0</v>
      </c>
      <c r="CN1527" s="60"/>
      <c r="CO1527" s="179">
        <f t="shared" ref="CO1527:DK1529" si="1987">CO1492</f>
        <v>0</v>
      </c>
      <c r="CP1527" s="179">
        <f t="shared" si="1987"/>
        <v>0</v>
      </c>
      <c r="CQ1527" s="179">
        <f t="shared" si="1987"/>
        <v>0</v>
      </c>
      <c r="CR1527" s="179">
        <f t="shared" si="1987"/>
        <v>0</v>
      </c>
      <c r="CS1527" s="179">
        <f t="shared" si="1987"/>
        <v>0</v>
      </c>
      <c r="CT1527" s="179">
        <f t="shared" si="1987"/>
        <v>0</v>
      </c>
      <c r="CU1527" s="179">
        <f t="shared" si="1987"/>
        <v>0</v>
      </c>
      <c r="CV1527" s="179">
        <f t="shared" si="1987"/>
        <v>0</v>
      </c>
      <c r="CW1527" s="179">
        <f t="shared" si="1987"/>
        <v>0</v>
      </c>
      <c r="CX1527" s="179">
        <f t="shared" si="1987"/>
        <v>0</v>
      </c>
      <c r="CY1527" s="179">
        <f t="shared" si="1987"/>
        <v>0</v>
      </c>
      <c r="CZ1527" s="179">
        <f t="shared" si="1987"/>
        <v>0</v>
      </c>
      <c r="DA1527" s="179">
        <f t="shared" si="1987"/>
        <v>0</v>
      </c>
      <c r="DB1527" s="179">
        <f t="shared" si="1987"/>
        <v>0</v>
      </c>
      <c r="DC1527" s="179">
        <f t="shared" si="1987"/>
        <v>0</v>
      </c>
      <c r="DD1527" s="179">
        <f t="shared" si="1987"/>
        <v>0</v>
      </c>
      <c r="DE1527" s="179">
        <f t="shared" si="1987"/>
        <v>0</v>
      </c>
      <c r="DF1527" s="179">
        <f t="shared" si="1987"/>
        <v>0</v>
      </c>
      <c r="DG1527" s="179">
        <f t="shared" si="1987"/>
        <v>0</v>
      </c>
      <c r="DH1527" s="179">
        <f t="shared" si="1987"/>
        <v>0</v>
      </c>
      <c r="DI1527" s="179">
        <f t="shared" si="1987"/>
        <v>0</v>
      </c>
      <c r="DJ1527" s="179">
        <f t="shared" si="1987"/>
        <v>0</v>
      </c>
      <c r="DK1527" s="179">
        <f t="shared" si="1987"/>
        <v>0</v>
      </c>
      <c r="DL1527" s="179">
        <f t="shared" ref="DL1527:DL1529" si="1988">DL1492</f>
        <v>0</v>
      </c>
    </row>
    <row r="1528" spans="1:116" x14ac:dyDescent="0.4">
      <c r="B1528" t="s">
        <v>332</v>
      </c>
      <c r="D1528" t="s">
        <v>770</v>
      </c>
      <c r="E1528" s="8" t="str">
        <f t="shared" ref="E1528:E1530" si="1989">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770</v>
      </c>
      <c r="E1529" s="8" t="str">
        <f t="shared" si="1983"/>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31" si="1990">ADDRESS(ROW(T1510),COLUMN(T1510),2)</f>
        <v>T$1510</v>
      </c>
      <c r="U1529" s="4" t="str">
        <f t="shared" si="1990"/>
        <v>U$1510</v>
      </c>
      <c r="V1529" s="4" t="str">
        <f t="shared" si="1990"/>
        <v>V$1510</v>
      </c>
      <c r="W1529" s="4" t="str">
        <f t="shared" si="1990"/>
        <v>W$1510</v>
      </c>
      <c r="X1529" s="4" t="str">
        <f t="shared" si="1990"/>
        <v>X$1510</v>
      </c>
      <c r="Y1529" s="4" t="str">
        <f t="shared" si="1990"/>
        <v>Y$1510</v>
      </c>
      <c r="Z1529" s="4" t="str">
        <f t="shared" si="1990"/>
        <v>Z$1510</v>
      </c>
      <c r="AA1529" s="4" t="str">
        <f t="shared" si="1990"/>
        <v>AA$1510</v>
      </c>
      <c r="AB1529" s="4" t="str">
        <f t="shared" si="1990"/>
        <v>AB$1510</v>
      </c>
      <c r="AC1529" s="4" t="str">
        <f t="shared" si="1990"/>
        <v>AC$1510</v>
      </c>
      <c r="AD1529" s="4" t="str">
        <f t="shared" si="1990"/>
        <v>AD$1510</v>
      </c>
      <c r="AE1529" s="4" t="str">
        <f t="shared" si="1990"/>
        <v>AE$1510</v>
      </c>
      <c r="AF1529" s="4" t="str">
        <f t="shared" si="1990"/>
        <v>AF$1510</v>
      </c>
      <c r="AG1529" s="4" t="str">
        <f t="shared" si="1990"/>
        <v>AG$1510</v>
      </c>
      <c r="AH1529" s="4" t="str">
        <f t="shared" si="1990"/>
        <v>AH$1510</v>
      </c>
      <c r="AI1529" s="4" t="str">
        <f t="shared" si="1990"/>
        <v>AI$1510</v>
      </c>
      <c r="AJ1529" s="4" t="str">
        <f t="shared" si="1990"/>
        <v>AJ$1510</v>
      </c>
      <c r="AK1529" s="4" t="str">
        <f t="shared" si="1990"/>
        <v>AK$1510</v>
      </c>
      <c r="AL1529" s="4" t="str">
        <f t="shared" si="1990"/>
        <v>AL$1510</v>
      </c>
      <c r="AM1529" s="4" t="str">
        <f t="shared" si="1990"/>
        <v>AM$1510</v>
      </c>
      <c r="AN1529" s="4" t="str">
        <f t="shared" si="1990"/>
        <v>AN$1510</v>
      </c>
      <c r="AO1529" s="4" t="str">
        <f t="shared" si="1990"/>
        <v>AO$1510</v>
      </c>
      <c r="AP1529" s="4" t="str">
        <f t="shared" si="1990"/>
        <v>AP$1510</v>
      </c>
      <c r="AQ1529" s="4" t="str">
        <f t="shared" si="1990"/>
        <v>AQ$1510</v>
      </c>
      <c r="AR1529" s="4" t="str">
        <f t="shared" si="1990"/>
        <v>AR$1510</v>
      </c>
      <c r="AS1529" s="4" t="str">
        <f t="shared" si="1990"/>
        <v>AS$1510</v>
      </c>
      <c r="AT1529" s="4" t="str">
        <f t="shared" si="1990"/>
        <v>AT$1510</v>
      </c>
      <c r="AU1529" s="4" t="str">
        <f t="shared" si="1990"/>
        <v>AU$1510</v>
      </c>
      <c r="AV1529" s="4" t="str">
        <f t="shared" si="1990"/>
        <v>AV$1510</v>
      </c>
      <c r="AW1529" s="4" t="str">
        <f t="shared" si="1990"/>
        <v>AW$1510</v>
      </c>
      <c r="AX1529" s="4" t="str">
        <f t="shared" si="1990"/>
        <v>AX$1510</v>
      </c>
      <c r="AY1529" s="4" t="str">
        <f t="shared" si="1990"/>
        <v>AY$1510</v>
      </c>
      <c r="AZ1529" s="4" t="str">
        <f t="shared" si="1990"/>
        <v>AZ$1510</v>
      </c>
      <c r="BA1529" s="4" t="str">
        <f t="shared" si="1990"/>
        <v>BA$1510</v>
      </c>
      <c r="BB1529" s="4" t="str">
        <f t="shared" si="1990"/>
        <v>BB$1510</v>
      </c>
      <c r="BC1529" s="4" t="str">
        <f t="shared" si="1990"/>
        <v>BC$1510</v>
      </c>
      <c r="BD1529" s="4" t="str">
        <f t="shared" si="1990"/>
        <v>BD$1510</v>
      </c>
      <c r="BE1529" s="4" t="str">
        <f t="shared" si="1990"/>
        <v>BE$1510</v>
      </c>
      <c r="BF1529" s="4" t="str">
        <f t="shared" si="1990"/>
        <v>BF$1510</v>
      </c>
      <c r="BG1529" s="4" t="str">
        <f t="shared" si="1990"/>
        <v>BG$1510</v>
      </c>
      <c r="BH1529" s="4" t="str">
        <f t="shared" si="1990"/>
        <v>BH$1510</v>
      </c>
      <c r="BI1529" s="4" t="str">
        <f t="shared" si="1990"/>
        <v>BI$1510</v>
      </c>
      <c r="BJ1529" s="4" t="str">
        <f t="shared" si="1990"/>
        <v>BJ$1510</v>
      </c>
      <c r="BK1529" s="4" t="str">
        <f t="shared" si="1990"/>
        <v>BK$1510</v>
      </c>
      <c r="BL1529" s="4" t="str">
        <f t="shared" si="1990"/>
        <v>BL$1510</v>
      </c>
      <c r="BM1529" s="4" t="str">
        <f t="shared" si="1990"/>
        <v>BM$1510</v>
      </c>
      <c r="BN1529" s="4" t="str">
        <f t="shared" si="1990"/>
        <v>BN$1510</v>
      </c>
      <c r="BO1529" s="4" t="str">
        <f t="shared" si="1990"/>
        <v>BO$1510</v>
      </c>
      <c r="BP1529" s="4" t="str">
        <f t="shared" si="1990"/>
        <v>BP$1510</v>
      </c>
      <c r="BQ1529" s="4" t="str">
        <f t="shared" si="1990"/>
        <v>BQ$1510</v>
      </c>
      <c r="BR1529" s="4" t="str">
        <f t="shared" si="1990"/>
        <v>BR$1510</v>
      </c>
      <c r="BS1529" s="4" t="str">
        <f t="shared" si="1990"/>
        <v>BS$1510</v>
      </c>
      <c r="BT1529" s="4" t="str">
        <f t="shared" si="1990"/>
        <v>BT$1510</v>
      </c>
      <c r="BU1529" s="4" t="str">
        <f t="shared" si="1990"/>
        <v>BU$1510</v>
      </c>
      <c r="BV1529" s="4" t="str">
        <f t="shared" si="1990"/>
        <v>BV$1510</v>
      </c>
      <c r="BW1529" s="4" t="str">
        <f t="shared" si="1990"/>
        <v>BW$1510</v>
      </c>
      <c r="BX1529" s="4" t="str">
        <f t="shared" si="1990"/>
        <v>BX$1510</v>
      </c>
      <c r="BY1529" s="4" t="str">
        <f t="shared" si="1990"/>
        <v>BY$1510</v>
      </c>
      <c r="BZ1529" s="4" t="str">
        <f t="shared" si="1990"/>
        <v>BZ$1510</v>
      </c>
      <c r="CA1529" s="4" t="str">
        <f t="shared" si="1990"/>
        <v>CA$1510</v>
      </c>
      <c r="CB1529" s="4" t="str">
        <f t="shared" si="1990"/>
        <v>CB$1510</v>
      </c>
      <c r="CC1529" s="4" t="str">
        <f t="shared" si="1990"/>
        <v>CC$1510</v>
      </c>
      <c r="CD1529" s="4" t="str">
        <f t="shared" si="1990"/>
        <v>CD$1510</v>
      </c>
      <c r="CE1529" s="4" t="str">
        <f t="shared" si="1990"/>
        <v>CE$1510</v>
      </c>
      <c r="CF1529" s="4" t="str">
        <f t="shared" ref="CF1529:CL1531" si="1991">ADDRESS(ROW(CF1510),COLUMN(CF1510),2)</f>
        <v>CF$1510</v>
      </c>
      <c r="CG1529" s="4" t="str">
        <f t="shared" si="1991"/>
        <v>CG$1510</v>
      </c>
      <c r="CH1529" s="4" t="str">
        <f t="shared" si="1991"/>
        <v>CH$1510</v>
      </c>
      <c r="CI1529" s="4" t="str">
        <f t="shared" si="1991"/>
        <v>CI$1510</v>
      </c>
      <c r="CJ1529" s="4" t="str">
        <f t="shared" si="1991"/>
        <v>CJ$1510</v>
      </c>
      <c r="CK1529" s="4" t="str">
        <f t="shared" si="1991"/>
        <v>CK$1510</v>
      </c>
      <c r="CL1529" s="4" t="str">
        <f t="shared" si="1991"/>
        <v>CL$1510</v>
      </c>
      <c r="CN1529" s="213"/>
      <c r="CO1529" s="4" t="str">
        <f t="shared" ref="CO1529:DK1531" si="1992">ADDRESS(ROW(CO1510),COLUMN(CO1510),2)</f>
        <v>CO$1510</v>
      </c>
      <c r="CP1529" s="4" t="str">
        <f t="shared" si="1992"/>
        <v>CP$1510</v>
      </c>
      <c r="CQ1529" s="4" t="str">
        <f t="shared" si="1992"/>
        <v>CQ$1510</v>
      </c>
      <c r="CR1529" s="4" t="str">
        <f t="shared" si="1992"/>
        <v>CR$1510</v>
      </c>
      <c r="CS1529" s="4" t="str">
        <f t="shared" si="1992"/>
        <v>CS$1510</v>
      </c>
      <c r="CT1529" s="4" t="str">
        <f t="shared" si="1992"/>
        <v>CT$1510</v>
      </c>
      <c r="CU1529" s="4" t="str">
        <f t="shared" si="1992"/>
        <v>CU$1510</v>
      </c>
      <c r="CV1529" s="4" t="str">
        <f t="shared" si="1992"/>
        <v>CV$1510</v>
      </c>
      <c r="CW1529" s="4" t="str">
        <f t="shared" si="1992"/>
        <v>CW$1510</v>
      </c>
      <c r="CX1529" s="4" t="str">
        <f t="shared" si="1992"/>
        <v>CX$1510</v>
      </c>
      <c r="CY1529" s="4" t="str">
        <f t="shared" si="1992"/>
        <v>CY$1510</v>
      </c>
      <c r="CZ1529" s="4" t="str">
        <f t="shared" si="1992"/>
        <v>CZ$1510</v>
      </c>
      <c r="DA1529" s="4" t="str">
        <f t="shared" si="1992"/>
        <v>DA$1510</v>
      </c>
      <c r="DB1529" s="4" t="str">
        <f t="shared" si="1992"/>
        <v>DB$1510</v>
      </c>
      <c r="DC1529" s="4" t="str">
        <f t="shared" si="1992"/>
        <v>DC$1510</v>
      </c>
      <c r="DD1529" s="4" t="str">
        <f t="shared" si="1992"/>
        <v>DD$1510</v>
      </c>
      <c r="DE1529" s="4" t="str">
        <f t="shared" si="1992"/>
        <v>DE$1510</v>
      </c>
      <c r="DF1529" s="4" t="str">
        <f t="shared" si="1992"/>
        <v>DF$1510</v>
      </c>
      <c r="DG1529" s="4" t="str">
        <f t="shared" si="1992"/>
        <v>DG$1510</v>
      </c>
      <c r="DH1529" s="4" t="str">
        <f t="shared" si="1992"/>
        <v>DH$1510</v>
      </c>
      <c r="DI1529" s="4" t="str">
        <f t="shared" si="1992"/>
        <v>DI$1510</v>
      </c>
      <c r="DJ1529" s="4" t="str">
        <f t="shared" si="1992"/>
        <v>DJ$1510</v>
      </c>
      <c r="DK1529" s="4" t="str">
        <f t="shared" si="1992"/>
        <v>DK$1510</v>
      </c>
      <c r="DL1529" s="4" t="str">
        <f t="shared" ref="DL1529:DL1531" si="1993">ADDRESS(ROW(DL1510),COLUMN(DL1510),2)</f>
        <v>DL$1510</v>
      </c>
    </row>
    <row r="1530" spans="1:116" x14ac:dyDescent="0.4">
      <c r="B1530" t="s">
        <v>332</v>
      </c>
      <c r="D1530" t="s">
        <v>770</v>
      </c>
      <c r="E1530" s="8" t="str">
        <f t="shared" si="1983"/>
        <v>1530 LAMORT-S</v>
      </c>
      <c r="G1530" s="136" t="str">
        <f>G1495</f>
        <v>Secondary volume driver</v>
      </c>
      <c r="H1530" s="12"/>
      <c r="I1530" s="60"/>
      <c r="J1530" s="60"/>
      <c r="K1530" s="15"/>
      <c r="L1530" s="15"/>
      <c r="M1530" s="15"/>
      <c r="N1530" s="15"/>
      <c r="O1530" s="15"/>
      <c r="P1530" s="15"/>
      <c r="R1530" s="15"/>
      <c r="S1530" s="179" t="str">
        <f t="shared" ref="S1530:AX1532" si="1994">S1495</f>
        <v>S$19</v>
      </c>
      <c r="T1530" s="179" t="str">
        <f t="shared" si="1994"/>
        <v>T$19</v>
      </c>
      <c r="U1530" s="179" t="str">
        <f t="shared" si="1994"/>
        <v>U$19</v>
      </c>
      <c r="V1530" s="179" t="str">
        <f t="shared" si="1994"/>
        <v>V$19</v>
      </c>
      <c r="W1530" s="179" t="str">
        <f t="shared" si="1994"/>
        <v>W$19</v>
      </c>
      <c r="X1530" s="179" t="str">
        <f t="shared" si="1994"/>
        <v>X$19</v>
      </c>
      <c r="Y1530" s="179" t="str">
        <f t="shared" si="1994"/>
        <v>Y$19</v>
      </c>
      <c r="Z1530" s="179" t="str">
        <f t="shared" si="1994"/>
        <v>Z$19</v>
      </c>
      <c r="AA1530" s="179" t="str">
        <f t="shared" si="1994"/>
        <v>AA$19</v>
      </c>
      <c r="AB1530" s="179" t="str">
        <f t="shared" si="1994"/>
        <v>AB$19</v>
      </c>
      <c r="AC1530" s="179" t="str">
        <f t="shared" si="1994"/>
        <v>AC$19</v>
      </c>
      <c r="AD1530" s="179" t="str">
        <f t="shared" si="1994"/>
        <v>AD$19</v>
      </c>
      <c r="AE1530" s="179" t="str">
        <f t="shared" si="1994"/>
        <v>AE$19</v>
      </c>
      <c r="AF1530" s="179" t="str">
        <f t="shared" si="1994"/>
        <v>AF$19</v>
      </c>
      <c r="AG1530" s="179" t="str">
        <f t="shared" si="1994"/>
        <v>AG$19</v>
      </c>
      <c r="AH1530" s="179" t="str">
        <f t="shared" si="1994"/>
        <v>AH$19</v>
      </c>
      <c r="AI1530" s="179" t="str">
        <f t="shared" si="1994"/>
        <v>AI$19</v>
      </c>
      <c r="AJ1530" s="179" t="str">
        <f t="shared" si="1994"/>
        <v>AJ$19</v>
      </c>
      <c r="AK1530" s="179" t="str">
        <f t="shared" si="1994"/>
        <v>AK$19</v>
      </c>
      <c r="AL1530" s="179" t="str">
        <f t="shared" si="1994"/>
        <v>AL$19</v>
      </c>
      <c r="AM1530" s="179" t="str">
        <f t="shared" si="1994"/>
        <v>AM$19</v>
      </c>
      <c r="AN1530" s="179" t="str">
        <f t="shared" si="1994"/>
        <v>AN$19</v>
      </c>
      <c r="AO1530" s="179" t="str">
        <f t="shared" si="1994"/>
        <v>AO$19</v>
      </c>
      <c r="AP1530" s="179" t="str">
        <f t="shared" si="1994"/>
        <v>AP$19</v>
      </c>
      <c r="AQ1530" s="179" t="str">
        <f t="shared" si="1994"/>
        <v>AQ$19</v>
      </c>
      <c r="AR1530" s="179" t="str">
        <f t="shared" si="1994"/>
        <v>AR$19</v>
      </c>
      <c r="AS1530" s="179" t="str">
        <f t="shared" si="1994"/>
        <v>AS$19</v>
      </c>
      <c r="AT1530" s="179" t="str">
        <f t="shared" si="1994"/>
        <v>AT$19</v>
      </c>
      <c r="AU1530" s="179" t="str">
        <f t="shared" si="1994"/>
        <v>AU$19</v>
      </c>
      <c r="AV1530" s="179" t="str">
        <f t="shared" si="1994"/>
        <v>AV$19</v>
      </c>
      <c r="AW1530" s="179" t="str">
        <f t="shared" si="1994"/>
        <v>AW$19</v>
      </c>
      <c r="AX1530" s="179" t="str">
        <f t="shared" si="1994"/>
        <v>AX$19</v>
      </c>
      <c r="AY1530" s="179" t="str">
        <f t="shared" ref="AY1530:CD1532" si="1995">AY1495</f>
        <v>AY$19</v>
      </c>
      <c r="AZ1530" s="179" t="str">
        <f t="shared" si="1995"/>
        <v>AZ$19</v>
      </c>
      <c r="BA1530" s="179" t="str">
        <f t="shared" si="1995"/>
        <v>BA$19</v>
      </c>
      <c r="BB1530" s="179" t="str">
        <f t="shared" si="1995"/>
        <v>BB$19</v>
      </c>
      <c r="BC1530" s="179" t="str">
        <f t="shared" si="1995"/>
        <v>BC$19</v>
      </c>
      <c r="BD1530" s="179" t="str">
        <f t="shared" si="1995"/>
        <v>BD$19</v>
      </c>
      <c r="BE1530" s="179" t="str">
        <f t="shared" si="1995"/>
        <v>BE$19</v>
      </c>
      <c r="BF1530" s="179" t="str">
        <f t="shared" si="1995"/>
        <v>BF$19</v>
      </c>
      <c r="BG1530" s="179" t="str">
        <f t="shared" si="1995"/>
        <v>BG$19</v>
      </c>
      <c r="BH1530" s="179" t="str">
        <f t="shared" si="1995"/>
        <v>BH$19</v>
      </c>
      <c r="BI1530" s="179" t="str">
        <f t="shared" si="1995"/>
        <v>BI$19</v>
      </c>
      <c r="BJ1530" s="179" t="str">
        <f t="shared" si="1995"/>
        <v>BJ$19</v>
      </c>
      <c r="BK1530" s="179" t="str">
        <f t="shared" si="1995"/>
        <v>BK$19</v>
      </c>
      <c r="BL1530" s="179" t="str">
        <f t="shared" si="1995"/>
        <v>BL$19</v>
      </c>
      <c r="BM1530" s="179" t="str">
        <f t="shared" si="1995"/>
        <v>BM$19</v>
      </c>
      <c r="BN1530" s="179" t="str">
        <f t="shared" si="1995"/>
        <v>BN$19</v>
      </c>
      <c r="BO1530" s="179" t="str">
        <f t="shared" si="1995"/>
        <v>BO$19</v>
      </c>
      <c r="BP1530" s="179" t="str">
        <f t="shared" si="1995"/>
        <v>BP$19</v>
      </c>
      <c r="BQ1530" s="179" t="str">
        <f t="shared" si="1995"/>
        <v>BQ$19</v>
      </c>
      <c r="BR1530" s="179" t="str">
        <f t="shared" si="1995"/>
        <v>BR$19</v>
      </c>
      <c r="BS1530" s="179" t="str">
        <f t="shared" si="1995"/>
        <v>BS$19</v>
      </c>
      <c r="BT1530" s="179" t="str">
        <f t="shared" si="1995"/>
        <v>BT$19</v>
      </c>
      <c r="BU1530" s="179" t="str">
        <f t="shared" si="1995"/>
        <v>BU$19</v>
      </c>
      <c r="BV1530" s="179" t="str">
        <f t="shared" si="1995"/>
        <v>BV$19</v>
      </c>
      <c r="BW1530" s="179" t="str">
        <f t="shared" si="1995"/>
        <v>BW$19</v>
      </c>
      <c r="BX1530" s="179" t="str">
        <f t="shared" si="1995"/>
        <v>BX$19</v>
      </c>
      <c r="BY1530" s="179" t="str">
        <f t="shared" si="1995"/>
        <v>BY$19</v>
      </c>
      <c r="BZ1530" s="179" t="str">
        <f t="shared" si="1995"/>
        <v>BZ$19</v>
      </c>
      <c r="CA1530" s="179" t="str">
        <f t="shared" si="1995"/>
        <v>CA$19</v>
      </c>
      <c r="CB1530" s="179" t="str">
        <f t="shared" si="1995"/>
        <v>CB$19</v>
      </c>
      <c r="CC1530" s="179" t="str">
        <f t="shared" si="1995"/>
        <v>CC$19</v>
      </c>
      <c r="CD1530" s="179" t="str">
        <f t="shared" si="1995"/>
        <v>CD$19</v>
      </c>
      <c r="CE1530" s="179" t="str">
        <f t="shared" ref="CE1530:CL1532" si="1996">CE1495</f>
        <v>CE$19</v>
      </c>
      <c r="CF1530" s="179" t="str">
        <f t="shared" si="1996"/>
        <v>CF$19</v>
      </c>
      <c r="CG1530" s="179" t="str">
        <f t="shared" si="1996"/>
        <v>CG$19</v>
      </c>
      <c r="CH1530" s="179" t="str">
        <f t="shared" si="1996"/>
        <v>CH$19</v>
      </c>
      <c r="CI1530" s="179" t="str">
        <f t="shared" si="1996"/>
        <v>CI$19</v>
      </c>
      <c r="CJ1530" s="179" t="str">
        <f t="shared" si="1996"/>
        <v>CJ$19</v>
      </c>
      <c r="CK1530" s="179" t="str">
        <f t="shared" si="1996"/>
        <v>CK$19</v>
      </c>
      <c r="CL1530" s="179" t="str">
        <f t="shared" si="1996"/>
        <v>CL$19</v>
      </c>
      <c r="CN1530" s="60"/>
      <c r="CO1530" s="179" t="str">
        <f t="shared" ref="CO1530:DK1532" si="1997">CO1495</f>
        <v>CO$19</v>
      </c>
      <c r="CP1530" s="179" t="str">
        <f t="shared" si="1997"/>
        <v>CP$19</v>
      </c>
      <c r="CQ1530" s="179" t="str">
        <f t="shared" si="1997"/>
        <v>CQ$19</v>
      </c>
      <c r="CR1530" s="179" t="str">
        <f t="shared" si="1997"/>
        <v>CR$19</v>
      </c>
      <c r="CS1530" s="179" t="str">
        <f t="shared" si="1997"/>
        <v>CS$19</v>
      </c>
      <c r="CT1530" s="179" t="str">
        <f t="shared" si="1997"/>
        <v>CT$19</v>
      </c>
      <c r="CU1530" s="179" t="str">
        <f t="shared" si="1997"/>
        <v>CU$19</v>
      </c>
      <c r="CV1530" s="179" t="str">
        <f t="shared" si="1997"/>
        <v>CV$19</v>
      </c>
      <c r="CW1530" s="179" t="str">
        <f t="shared" si="1997"/>
        <v>CW$19</v>
      </c>
      <c r="CX1530" s="179" t="str">
        <f t="shared" si="1997"/>
        <v>CX$19</v>
      </c>
      <c r="CY1530" s="179" t="str">
        <f t="shared" si="1997"/>
        <v>CY$19</v>
      </c>
      <c r="CZ1530" s="179" t="str">
        <f t="shared" si="1997"/>
        <v>CZ$19</v>
      </c>
      <c r="DA1530" s="179" t="str">
        <f t="shared" si="1997"/>
        <v>DA$19</v>
      </c>
      <c r="DB1530" s="179" t="str">
        <f t="shared" si="1997"/>
        <v>DB$19</v>
      </c>
      <c r="DC1530" s="179" t="str">
        <f t="shared" si="1997"/>
        <v>DC$19</v>
      </c>
      <c r="DD1530" s="179" t="str">
        <f t="shared" si="1997"/>
        <v>DD$19</v>
      </c>
      <c r="DE1530" s="179" t="str">
        <f t="shared" si="1997"/>
        <v>DE$19</v>
      </c>
      <c r="DF1530" s="179" t="str">
        <f t="shared" si="1997"/>
        <v>DF$19</v>
      </c>
      <c r="DG1530" s="179" t="str">
        <f t="shared" si="1997"/>
        <v>DG$19</v>
      </c>
      <c r="DH1530" s="179" t="str">
        <f t="shared" si="1997"/>
        <v>DH$19</v>
      </c>
      <c r="DI1530" s="179" t="str">
        <f t="shared" si="1997"/>
        <v>DI$19</v>
      </c>
      <c r="DJ1530" s="179" t="str">
        <f t="shared" si="1997"/>
        <v>DJ$19</v>
      </c>
      <c r="DK1530" s="179" t="str">
        <f t="shared" si="1997"/>
        <v>DK$19</v>
      </c>
      <c r="DL1530" s="179" t="str">
        <f t="shared" ref="DL1530:DL1532" si="1998">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1999">S$20</f>
        <v>S$16</v>
      </c>
      <c r="T1534" s="199" t="str">
        <f t="shared" si="1999"/>
        <v>T$16</v>
      </c>
      <c r="U1534" s="199" t="str">
        <f t="shared" si="1999"/>
        <v>U$16</v>
      </c>
      <c r="V1534" s="199" t="str">
        <f t="shared" si="1999"/>
        <v>V$16</v>
      </c>
      <c r="W1534" s="199" t="str">
        <f t="shared" si="1999"/>
        <v>W$16</v>
      </c>
      <c r="X1534" s="199" t="str">
        <f t="shared" si="1999"/>
        <v>X$16</v>
      </c>
      <c r="Y1534" s="199" t="str">
        <f t="shared" si="1999"/>
        <v>Y$16</v>
      </c>
      <c r="Z1534" s="199" t="str">
        <f t="shared" si="1999"/>
        <v>Z$16</v>
      </c>
      <c r="AA1534" s="199" t="str">
        <f t="shared" si="1999"/>
        <v>AA$16</v>
      </c>
      <c r="AB1534" s="199" t="str">
        <f t="shared" si="1999"/>
        <v>AB$16</v>
      </c>
      <c r="AC1534" s="199" t="str">
        <f t="shared" si="1999"/>
        <v>AC$16</v>
      </c>
      <c r="AD1534" s="199" t="str">
        <f t="shared" si="1999"/>
        <v>AD$16</v>
      </c>
      <c r="AE1534" s="199" t="str">
        <f t="shared" si="1999"/>
        <v>AE$16</v>
      </c>
      <c r="AF1534" s="199" t="str">
        <f t="shared" si="1999"/>
        <v>AF$16</v>
      </c>
      <c r="AG1534" s="199" t="str">
        <f t="shared" si="1999"/>
        <v>AG$16</v>
      </c>
      <c r="AH1534" s="199" t="str">
        <f t="shared" si="1999"/>
        <v>AH$16</v>
      </c>
      <c r="AI1534" s="199" t="str">
        <f t="shared" si="1999"/>
        <v>AI$16</v>
      </c>
      <c r="AJ1534" s="199" t="str">
        <f t="shared" si="1999"/>
        <v>AJ$16</v>
      </c>
      <c r="AK1534" s="199" t="str">
        <f t="shared" si="1999"/>
        <v>AK$16</v>
      </c>
      <c r="AL1534" s="199" t="str">
        <f t="shared" si="1999"/>
        <v>AL$16</v>
      </c>
      <c r="AM1534" s="199" t="str">
        <f t="shared" si="1999"/>
        <v>AM$16</v>
      </c>
      <c r="AN1534" s="199" t="str">
        <f t="shared" si="1999"/>
        <v>AN$16</v>
      </c>
      <c r="AO1534" s="199" t="str">
        <f t="shared" si="1999"/>
        <v>AO$16</v>
      </c>
      <c r="AP1534" s="199" t="str">
        <f t="shared" si="1999"/>
        <v>AP$16</v>
      </c>
      <c r="AQ1534" s="199" t="str">
        <f t="shared" si="1999"/>
        <v>AQ$16</v>
      </c>
      <c r="AR1534" s="199" t="str">
        <f t="shared" si="1999"/>
        <v>AR$16</v>
      </c>
      <c r="AS1534" s="199" t="str">
        <f t="shared" si="1999"/>
        <v>AS$16</v>
      </c>
      <c r="AT1534" s="199" t="str">
        <f t="shared" si="1999"/>
        <v>AT$16</v>
      </c>
      <c r="AU1534" s="199" t="str">
        <f t="shared" si="1999"/>
        <v>AU$16</v>
      </c>
      <c r="AV1534" s="199" t="str">
        <f t="shared" si="1999"/>
        <v>AV$16</v>
      </c>
      <c r="AW1534" s="199" t="str">
        <f t="shared" si="1999"/>
        <v>AW$16</v>
      </c>
      <c r="AX1534" s="199" t="str">
        <f t="shared" si="1999"/>
        <v>AX$16</v>
      </c>
      <c r="AY1534" s="199" t="str">
        <f t="shared" ref="AY1534:CD1534" si="2000">AY$20</f>
        <v>AY$16</v>
      </c>
      <c r="AZ1534" s="199" t="str">
        <f t="shared" si="2000"/>
        <v>AZ$16</v>
      </c>
      <c r="BA1534" s="199" t="str">
        <f t="shared" si="2000"/>
        <v>BA$16</v>
      </c>
      <c r="BB1534" s="199" t="str">
        <f t="shared" si="2000"/>
        <v>BB$16</v>
      </c>
      <c r="BC1534" s="199" t="str">
        <f t="shared" si="2000"/>
        <v>BC$16</v>
      </c>
      <c r="BD1534" s="199" t="str">
        <f t="shared" si="2000"/>
        <v>BD$16</v>
      </c>
      <c r="BE1534" s="199" t="str">
        <f t="shared" si="2000"/>
        <v>BE$16</v>
      </c>
      <c r="BF1534" s="199" t="str">
        <f t="shared" si="2000"/>
        <v>BF$16</v>
      </c>
      <c r="BG1534" s="199" t="str">
        <f t="shared" si="2000"/>
        <v>BG$16</v>
      </c>
      <c r="BH1534" s="199" t="str">
        <f t="shared" si="2000"/>
        <v>BH$16</v>
      </c>
      <c r="BI1534" s="199" t="str">
        <f t="shared" si="2000"/>
        <v>BI$16</v>
      </c>
      <c r="BJ1534" s="199" t="str">
        <f t="shared" si="2000"/>
        <v>BJ$16</v>
      </c>
      <c r="BK1534" s="199" t="str">
        <f t="shared" si="2000"/>
        <v>BK$16</v>
      </c>
      <c r="BL1534" s="199" t="str">
        <f t="shared" si="2000"/>
        <v>BL$16</v>
      </c>
      <c r="BM1534" s="199" t="str">
        <f t="shared" si="2000"/>
        <v>BM$16</v>
      </c>
      <c r="BN1534" s="199" t="str">
        <f t="shared" si="2000"/>
        <v>BN$16</v>
      </c>
      <c r="BO1534" s="199" t="str">
        <f t="shared" si="2000"/>
        <v>BO$16</v>
      </c>
      <c r="BP1534" s="199" t="str">
        <f t="shared" si="2000"/>
        <v>BP$16</v>
      </c>
      <c r="BQ1534" s="199" t="str">
        <f t="shared" si="2000"/>
        <v>BQ$16</v>
      </c>
      <c r="BR1534" s="199" t="str">
        <f t="shared" si="2000"/>
        <v>BR$16</v>
      </c>
      <c r="BS1534" s="199" t="str">
        <f t="shared" si="2000"/>
        <v>BS$16</v>
      </c>
      <c r="BT1534" s="199" t="str">
        <f t="shared" si="2000"/>
        <v>BT$16</v>
      </c>
      <c r="BU1534" s="199" t="str">
        <f t="shared" si="2000"/>
        <v>BU$16</v>
      </c>
      <c r="BV1534" s="199" t="str">
        <f t="shared" si="2000"/>
        <v>BV$16</v>
      </c>
      <c r="BW1534" s="199" t="str">
        <f t="shared" si="2000"/>
        <v>BW$16</v>
      </c>
      <c r="BX1534" s="199" t="str">
        <f t="shared" si="2000"/>
        <v>BX$16</v>
      </c>
      <c r="BY1534" s="199" t="str">
        <f t="shared" si="2000"/>
        <v>BY$16</v>
      </c>
      <c r="BZ1534" s="199" t="str">
        <f t="shared" si="2000"/>
        <v>BZ$16</v>
      </c>
      <c r="CA1534" s="199" t="str">
        <f t="shared" si="2000"/>
        <v>CA$16</v>
      </c>
      <c r="CB1534" s="199" t="str">
        <f t="shared" si="2000"/>
        <v>CB$16</v>
      </c>
      <c r="CC1534" s="199" t="str">
        <f t="shared" si="2000"/>
        <v>CC$16</v>
      </c>
      <c r="CD1534" s="199" t="str">
        <f t="shared" si="2000"/>
        <v>CD$16</v>
      </c>
      <c r="CE1534" s="199" t="str">
        <f t="shared" ref="CE1534:CL1534" si="2001">CE$20</f>
        <v>CE$16</v>
      </c>
      <c r="CF1534" s="199" t="str">
        <f t="shared" si="2001"/>
        <v>CF$16</v>
      </c>
      <c r="CG1534" s="199" t="str">
        <f t="shared" si="2001"/>
        <v>CG$16</v>
      </c>
      <c r="CH1534" s="199" t="str">
        <f t="shared" si="2001"/>
        <v>CH$16</v>
      </c>
      <c r="CI1534" s="199" t="str">
        <f t="shared" si="2001"/>
        <v>CI$16</v>
      </c>
      <c r="CJ1534" s="199" t="str">
        <f t="shared" si="2001"/>
        <v>CJ$16</v>
      </c>
      <c r="CK1534" s="199" t="str">
        <f t="shared" si="2001"/>
        <v>CK$16</v>
      </c>
      <c r="CL1534" s="199" t="str">
        <f t="shared" si="2001"/>
        <v>CL$16</v>
      </c>
      <c r="CN1534" s="176"/>
      <c r="CO1534" s="199" t="str">
        <f t="shared" ref="CO1534:DL1534" si="2002">CO$20</f>
        <v>CO$16</v>
      </c>
      <c r="CP1534" s="199" t="str">
        <f t="shared" si="2002"/>
        <v>CP$16</v>
      </c>
      <c r="CQ1534" s="199" t="str">
        <f t="shared" si="2002"/>
        <v>CQ$16</v>
      </c>
      <c r="CR1534" s="199" t="str">
        <f t="shared" si="2002"/>
        <v>CR$16</v>
      </c>
      <c r="CS1534" s="199" t="str">
        <f t="shared" si="2002"/>
        <v>CS$16</v>
      </c>
      <c r="CT1534" s="199" t="str">
        <f t="shared" si="2002"/>
        <v>CT$16</v>
      </c>
      <c r="CU1534" s="199" t="str">
        <f t="shared" si="2002"/>
        <v>CU$16</v>
      </c>
      <c r="CV1534" s="199" t="str">
        <f t="shared" si="2002"/>
        <v>CV$16</v>
      </c>
      <c r="CW1534" s="199" t="str">
        <f t="shared" si="2002"/>
        <v>CW$16</v>
      </c>
      <c r="CX1534" s="199" t="str">
        <f t="shared" si="2002"/>
        <v>CX$16</v>
      </c>
      <c r="CY1534" s="199" t="str">
        <f t="shared" si="2002"/>
        <v>CY$16</v>
      </c>
      <c r="CZ1534" s="199" t="str">
        <f t="shared" si="2002"/>
        <v>CZ$16</v>
      </c>
      <c r="DA1534" s="199" t="str">
        <f t="shared" si="2002"/>
        <v>DA$16</v>
      </c>
      <c r="DB1534" s="199" t="str">
        <f t="shared" si="2002"/>
        <v>DB$16</v>
      </c>
      <c r="DC1534" s="199" t="str">
        <f t="shared" si="2002"/>
        <v>DC$16</v>
      </c>
      <c r="DD1534" s="199" t="str">
        <f t="shared" si="2002"/>
        <v>DD$16</v>
      </c>
      <c r="DE1534" s="199" t="str">
        <f t="shared" si="2002"/>
        <v>DE$16</v>
      </c>
      <c r="DF1534" s="199" t="str">
        <f t="shared" si="2002"/>
        <v>DF$16</v>
      </c>
      <c r="DG1534" s="199" t="str">
        <f t="shared" si="2002"/>
        <v>DG$16</v>
      </c>
      <c r="DH1534" s="199" t="str">
        <f t="shared" si="2002"/>
        <v>DH$16</v>
      </c>
      <c r="DI1534" s="199" t="str">
        <f t="shared" si="2002"/>
        <v>DI$16</v>
      </c>
      <c r="DJ1534" s="199" t="str">
        <f t="shared" si="2002"/>
        <v>DJ$16</v>
      </c>
      <c r="DK1534" s="199" t="str">
        <f t="shared" si="2002"/>
        <v>DK$16</v>
      </c>
      <c r="DL1534" s="199" t="str">
        <f t="shared" si="2002"/>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003">S$21</f>
        <v>S$17</v>
      </c>
      <c r="T1535" s="199" t="str">
        <f t="shared" si="2003"/>
        <v>T$17</v>
      </c>
      <c r="U1535" s="199" t="str">
        <f t="shared" si="2003"/>
        <v>U$17</v>
      </c>
      <c r="V1535" s="199" t="str">
        <f t="shared" si="2003"/>
        <v>V$17</v>
      </c>
      <c r="W1535" s="199" t="str">
        <f t="shared" si="2003"/>
        <v>W$17</v>
      </c>
      <c r="X1535" s="199" t="str">
        <f t="shared" si="2003"/>
        <v>X$17</v>
      </c>
      <c r="Y1535" s="199" t="str">
        <f t="shared" si="2003"/>
        <v>Y$17</v>
      </c>
      <c r="Z1535" s="199" t="str">
        <f t="shared" si="2003"/>
        <v>Z$17</v>
      </c>
      <c r="AA1535" s="199" t="str">
        <f t="shared" si="2003"/>
        <v>AA$17</v>
      </c>
      <c r="AB1535" s="199" t="str">
        <f t="shared" si="2003"/>
        <v>AB$17</v>
      </c>
      <c r="AC1535" s="199" t="str">
        <f t="shared" si="2003"/>
        <v>AC$17</v>
      </c>
      <c r="AD1535" s="199" t="str">
        <f t="shared" si="2003"/>
        <v>AD$17</v>
      </c>
      <c r="AE1535" s="199" t="str">
        <f t="shared" si="2003"/>
        <v>AE$17</v>
      </c>
      <c r="AF1535" s="199" t="str">
        <f t="shared" si="2003"/>
        <v>AF$17</v>
      </c>
      <c r="AG1535" s="199" t="str">
        <f t="shared" si="2003"/>
        <v>AG$17</v>
      </c>
      <c r="AH1535" s="199" t="str">
        <f t="shared" si="2003"/>
        <v>AH$17</v>
      </c>
      <c r="AI1535" s="199" t="str">
        <f t="shared" si="2003"/>
        <v>AI$17</v>
      </c>
      <c r="AJ1535" s="199" t="str">
        <f t="shared" si="2003"/>
        <v>AJ$17</v>
      </c>
      <c r="AK1535" s="199" t="str">
        <f t="shared" si="2003"/>
        <v>AK$17</v>
      </c>
      <c r="AL1535" s="199" t="str">
        <f t="shared" si="2003"/>
        <v>AL$17</v>
      </c>
      <c r="AM1535" s="199" t="str">
        <f t="shared" si="2003"/>
        <v>AM$17</v>
      </c>
      <c r="AN1535" s="199" t="str">
        <f t="shared" si="2003"/>
        <v>AN$17</v>
      </c>
      <c r="AO1535" s="199" t="str">
        <f t="shared" si="2003"/>
        <v>AO$17</v>
      </c>
      <c r="AP1535" s="199" t="str">
        <f t="shared" si="2003"/>
        <v>AP$17</v>
      </c>
      <c r="AQ1535" s="199" t="str">
        <f t="shared" si="2003"/>
        <v>AQ$17</v>
      </c>
      <c r="AR1535" s="199" t="str">
        <f t="shared" si="2003"/>
        <v>AR$17</v>
      </c>
      <c r="AS1535" s="199" t="str">
        <f t="shared" si="2003"/>
        <v>AS$17</v>
      </c>
      <c r="AT1535" s="199" t="str">
        <f t="shared" si="2003"/>
        <v>AT$17</v>
      </c>
      <c r="AU1535" s="199" t="str">
        <f t="shared" si="2003"/>
        <v>AU$17</v>
      </c>
      <c r="AV1535" s="199" t="str">
        <f t="shared" si="2003"/>
        <v>AV$17</v>
      </c>
      <c r="AW1535" s="199" t="str">
        <f t="shared" si="2003"/>
        <v>AW$17</v>
      </c>
      <c r="AX1535" s="199" t="str">
        <f t="shared" si="2003"/>
        <v>AX$17</v>
      </c>
      <c r="AY1535" s="199" t="str">
        <f t="shared" ref="AY1535:CD1535" si="2004">AY$21</f>
        <v>AY$17</v>
      </c>
      <c r="AZ1535" s="199" t="str">
        <f t="shared" si="2004"/>
        <v>AZ$17</v>
      </c>
      <c r="BA1535" s="199" t="str">
        <f t="shared" si="2004"/>
        <v>BA$17</v>
      </c>
      <c r="BB1535" s="199" t="str">
        <f t="shared" si="2004"/>
        <v>BB$17</v>
      </c>
      <c r="BC1535" s="199" t="str">
        <f t="shared" si="2004"/>
        <v>BC$17</v>
      </c>
      <c r="BD1535" s="199" t="str">
        <f t="shared" si="2004"/>
        <v>BD$17</v>
      </c>
      <c r="BE1535" s="199" t="str">
        <f t="shared" si="2004"/>
        <v>BE$17</v>
      </c>
      <c r="BF1535" s="199" t="str">
        <f t="shared" si="2004"/>
        <v>BF$17</v>
      </c>
      <c r="BG1535" s="199" t="str">
        <f t="shared" si="2004"/>
        <v>BG$17</v>
      </c>
      <c r="BH1535" s="199" t="str">
        <f t="shared" si="2004"/>
        <v>BH$17</v>
      </c>
      <c r="BI1535" s="199" t="str">
        <f t="shared" si="2004"/>
        <v>BI$17</v>
      </c>
      <c r="BJ1535" s="199" t="str">
        <f t="shared" si="2004"/>
        <v>BJ$17</v>
      </c>
      <c r="BK1535" s="199" t="str">
        <f t="shared" si="2004"/>
        <v>BK$17</v>
      </c>
      <c r="BL1535" s="199" t="str">
        <f t="shared" si="2004"/>
        <v>BL$17</v>
      </c>
      <c r="BM1535" s="199" t="str">
        <f t="shared" si="2004"/>
        <v>BM$17</v>
      </c>
      <c r="BN1535" s="199" t="str">
        <f t="shared" si="2004"/>
        <v>BN$17</v>
      </c>
      <c r="BO1535" s="199" t="str">
        <f t="shared" si="2004"/>
        <v>BO$17</v>
      </c>
      <c r="BP1535" s="199" t="str">
        <f t="shared" si="2004"/>
        <v>BP$17</v>
      </c>
      <c r="BQ1535" s="199" t="str">
        <f t="shared" si="2004"/>
        <v>BQ$17</v>
      </c>
      <c r="BR1535" s="199" t="str">
        <f t="shared" si="2004"/>
        <v>BR$17</v>
      </c>
      <c r="BS1535" s="199" t="str">
        <f t="shared" si="2004"/>
        <v>BS$17</v>
      </c>
      <c r="BT1535" s="199" t="str">
        <f t="shared" si="2004"/>
        <v>BT$17</v>
      </c>
      <c r="BU1535" s="199" t="str">
        <f t="shared" si="2004"/>
        <v>BU$17</v>
      </c>
      <c r="BV1535" s="199" t="str">
        <f t="shared" si="2004"/>
        <v>BV$17</v>
      </c>
      <c r="BW1535" s="199" t="str">
        <f t="shared" si="2004"/>
        <v>BW$17</v>
      </c>
      <c r="BX1535" s="199" t="str">
        <f t="shared" si="2004"/>
        <v>BX$17</v>
      </c>
      <c r="BY1535" s="199" t="str">
        <f t="shared" si="2004"/>
        <v>BY$17</v>
      </c>
      <c r="BZ1535" s="199" t="str">
        <f t="shared" si="2004"/>
        <v>BZ$17</v>
      </c>
      <c r="CA1535" s="199" t="str">
        <f t="shared" si="2004"/>
        <v>CA$17</v>
      </c>
      <c r="CB1535" s="199" t="str">
        <f t="shared" si="2004"/>
        <v>CB$17</v>
      </c>
      <c r="CC1535" s="199" t="str">
        <f t="shared" si="2004"/>
        <v>CC$17</v>
      </c>
      <c r="CD1535" s="199" t="str">
        <f t="shared" si="2004"/>
        <v>CD$17</v>
      </c>
      <c r="CE1535" s="199" t="str">
        <f t="shared" ref="CE1535:CL1535" si="2005">CE$21</f>
        <v>CE$17</v>
      </c>
      <c r="CF1535" s="199" t="str">
        <f t="shared" si="2005"/>
        <v>CF$17</v>
      </c>
      <c r="CG1535" s="199" t="str">
        <f t="shared" si="2005"/>
        <v>CG$17</v>
      </c>
      <c r="CH1535" s="199" t="str">
        <f t="shared" si="2005"/>
        <v>CH$17</v>
      </c>
      <c r="CI1535" s="199" t="str">
        <f t="shared" si="2005"/>
        <v>CI$17</v>
      </c>
      <c r="CJ1535" s="199" t="str">
        <f t="shared" si="2005"/>
        <v>CJ$17</v>
      </c>
      <c r="CK1535" s="199" t="str">
        <f t="shared" si="2005"/>
        <v>CK$17</v>
      </c>
      <c r="CL1535" s="199" t="str">
        <f t="shared" si="2005"/>
        <v>CL$17</v>
      </c>
      <c r="CN1535" s="201"/>
      <c r="CO1535" s="199" t="str">
        <f t="shared" ref="CO1535:DL1535" si="2006">CO$21</f>
        <v>CO$17</v>
      </c>
      <c r="CP1535" s="199" t="str">
        <f t="shared" si="2006"/>
        <v>CP$17</v>
      </c>
      <c r="CQ1535" s="199" t="str">
        <f t="shared" si="2006"/>
        <v>CQ$17</v>
      </c>
      <c r="CR1535" s="199" t="str">
        <f t="shared" si="2006"/>
        <v>CR$17</v>
      </c>
      <c r="CS1535" s="199" t="str">
        <f t="shared" si="2006"/>
        <v>CS$17</v>
      </c>
      <c r="CT1535" s="199" t="str">
        <f t="shared" si="2006"/>
        <v>CT$17</v>
      </c>
      <c r="CU1535" s="199" t="str">
        <f t="shared" si="2006"/>
        <v>CU$17</v>
      </c>
      <c r="CV1535" s="199" t="str">
        <f t="shared" si="2006"/>
        <v>CV$17</v>
      </c>
      <c r="CW1535" s="199" t="str">
        <f t="shared" si="2006"/>
        <v>CW$17</v>
      </c>
      <c r="CX1535" s="199" t="str">
        <f t="shared" si="2006"/>
        <v>CX$17</v>
      </c>
      <c r="CY1535" s="199" t="str">
        <f t="shared" si="2006"/>
        <v>CY$17</v>
      </c>
      <c r="CZ1535" s="199" t="str">
        <f t="shared" si="2006"/>
        <v>CZ$17</v>
      </c>
      <c r="DA1535" s="199" t="str">
        <f t="shared" si="2006"/>
        <v>DA$17</v>
      </c>
      <c r="DB1535" s="199" t="str">
        <f t="shared" si="2006"/>
        <v>DB$17</v>
      </c>
      <c r="DC1535" s="199" t="str">
        <f t="shared" si="2006"/>
        <v>DC$17</v>
      </c>
      <c r="DD1535" s="199" t="str">
        <f t="shared" si="2006"/>
        <v>DD$17</v>
      </c>
      <c r="DE1535" s="199" t="str">
        <f t="shared" si="2006"/>
        <v>DE$17</v>
      </c>
      <c r="DF1535" s="199" t="str">
        <f t="shared" si="2006"/>
        <v>DF$17</v>
      </c>
      <c r="DG1535" s="199" t="str">
        <f t="shared" si="2006"/>
        <v>DG$17</v>
      </c>
      <c r="DH1535" s="199" t="str">
        <f t="shared" si="2006"/>
        <v>DH$17</v>
      </c>
      <c r="DI1535" s="199" t="str">
        <f t="shared" si="2006"/>
        <v>DI$17</v>
      </c>
      <c r="DJ1535" s="199" t="str">
        <f t="shared" si="2006"/>
        <v>DJ$17</v>
      </c>
      <c r="DK1535" s="199" t="str">
        <f t="shared" si="2006"/>
        <v>DK$17</v>
      </c>
      <c r="DL1535" s="199" t="str">
        <f t="shared" si="2006"/>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007">S$22</f>
        <v>S$18</v>
      </c>
      <c r="T1538" s="190" t="str">
        <f t="shared" si="2007"/>
        <v>T$18</v>
      </c>
      <c r="U1538" s="190" t="str">
        <f t="shared" si="2007"/>
        <v>U$18</v>
      </c>
      <c r="V1538" s="190" t="str">
        <f t="shared" si="2007"/>
        <v>V$18</v>
      </c>
      <c r="W1538" s="190" t="str">
        <f t="shared" si="2007"/>
        <v>W$18</v>
      </c>
      <c r="X1538" s="190" t="str">
        <f t="shared" si="2007"/>
        <v>X$18</v>
      </c>
      <c r="Y1538" s="190" t="str">
        <f t="shared" si="2007"/>
        <v>Y$18</v>
      </c>
      <c r="Z1538" s="190" t="str">
        <f t="shared" si="2007"/>
        <v>Z$18</v>
      </c>
      <c r="AA1538" s="190" t="str">
        <f t="shared" si="2007"/>
        <v>AA$18</v>
      </c>
      <c r="AB1538" s="190" t="str">
        <f t="shared" si="2007"/>
        <v>AB$18</v>
      </c>
      <c r="AC1538" s="190" t="str">
        <f t="shared" si="2007"/>
        <v>AC$18</v>
      </c>
      <c r="AD1538" s="190" t="str">
        <f t="shared" si="2007"/>
        <v>AD$18</v>
      </c>
      <c r="AE1538" s="190" t="str">
        <f t="shared" si="2007"/>
        <v>AE$18</v>
      </c>
      <c r="AF1538" s="190" t="str">
        <f t="shared" si="2007"/>
        <v>AF$18</v>
      </c>
      <c r="AG1538" s="190" t="str">
        <f t="shared" si="2007"/>
        <v>AG$18</v>
      </c>
      <c r="AH1538" s="190" t="str">
        <f t="shared" si="2007"/>
        <v>AH$18</v>
      </c>
      <c r="AI1538" s="190" t="str">
        <f t="shared" si="2007"/>
        <v>AI$18</v>
      </c>
      <c r="AJ1538" s="190" t="str">
        <f t="shared" si="2007"/>
        <v>AJ$18</v>
      </c>
      <c r="AK1538" s="190" t="str">
        <f t="shared" si="2007"/>
        <v>AK$18</v>
      </c>
      <c r="AL1538" s="190" t="str">
        <f t="shared" si="2007"/>
        <v>AL$18</v>
      </c>
      <c r="AM1538" s="190" t="str">
        <f t="shared" si="2007"/>
        <v>AM$18</v>
      </c>
      <c r="AN1538" s="190" t="str">
        <f t="shared" si="2007"/>
        <v>AN$18</v>
      </c>
      <c r="AO1538" s="190" t="str">
        <f t="shared" si="2007"/>
        <v>AO$18</v>
      </c>
      <c r="AP1538" s="190" t="str">
        <f t="shared" si="2007"/>
        <v>AP$18</v>
      </c>
      <c r="AQ1538" s="190" t="str">
        <f t="shared" si="2007"/>
        <v>AQ$18</v>
      </c>
      <c r="AR1538" s="190" t="str">
        <f t="shared" si="2007"/>
        <v>AR$18</v>
      </c>
      <c r="AS1538" s="190" t="str">
        <f t="shared" si="2007"/>
        <v>AS$18</v>
      </c>
      <c r="AT1538" s="190" t="str">
        <f t="shared" si="2007"/>
        <v>AT$18</v>
      </c>
      <c r="AU1538" s="190" t="str">
        <f t="shared" si="2007"/>
        <v>AU$18</v>
      </c>
      <c r="AV1538" s="190" t="str">
        <f t="shared" si="2007"/>
        <v>AV$18</v>
      </c>
      <c r="AW1538" s="190" t="str">
        <f t="shared" si="2007"/>
        <v>AW$18</v>
      </c>
      <c r="AX1538" s="190" t="str">
        <f t="shared" si="2007"/>
        <v>AX$18</v>
      </c>
      <c r="AY1538" s="190" t="str">
        <f t="shared" ref="AY1538:CD1538" si="2008">AY$22</f>
        <v>AY$18</v>
      </c>
      <c r="AZ1538" s="190" t="str">
        <f t="shared" si="2008"/>
        <v>AZ$18</v>
      </c>
      <c r="BA1538" s="190" t="str">
        <f t="shared" si="2008"/>
        <v>BA$18</v>
      </c>
      <c r="BB1538" s="190" t="str">
        <f t="shared" si="2008"/>
        <v>BB$18</v>
      </c>
      <c r="BC1538" s="190" t="str">
        <f t="shared" si="2008"/>
        <v>BC$18</v>
      </c>
      <c r="BD1538" s="190" t="str">
        <f t="shared" si="2008"/>
        <v>BD$18</v>
      </c>
      <c r="BE1538" s="190" t="str">
        <f t="shared" si="2008"/>
        <v>BE$18</v>
      </c>
      <c r="BF1538" s="190" t="str">
        <f t="shared" si="2008"/>
        <v>BF$18</v>
      </c>
      <c r="BG1538" s="190" t="str">
        <f t="shared" si="2008"/>
        <v>BG$18</v>
      </c>
      <c r="BH1538" s="190" t="str">
        <f t="shared" si="2008"/>
        <v>BH$18</v>
      </c>
      <c r="BI1538" s="190" t="str">
        <f t="shared" si="2008"/>
        <v>BI$18</v>
      </c>
      <c r="BJ1538" s="190" t="str">
        <f t="shared" si="2008"/>
        <v>BJ$18</v>
      </c>
      <c r="BK1538" s="190" t="str">
        <f t="shared" si="2008"/>
        <v>BK$18</v>
      </c>
      <c r="BL1538" s="190" t="str">
        <f t="shared" si="2008"/>
        <v>BL$18</v>
      </c>
      <c r="BM1538" s="190" t="str">
        <f t="shared" si="2008"/>
        <v>BM$18</v>
      </c>
      <c r="BN1538" s="190" t="str">
        <f t="shared" si="2008"/>
        <v>BN$18</v>
      </c>
      <c r="BO1538" s="190" t="str">
        <f t="shared" si="2008"/>
        <v>BO$18</v>
      </c>
      <c r="BP1538" s="190" t="str">
        <f t="shared" si="2008"/>
        <v>BP$18</v>
      </c>
      <c r="BQ1538" s="190" t="str">
        <f t="shared" si="2008"/>
        <v>BQ$18</v>
      </c>
      <c r="BR1538" s="190" t="str">
        <f t="shared" si="2008"/>
        <v>BR$18</v>
      </c>
      <c r="BS1538" s="190" t="str">
        <f t="shared" si="2008"/>
        <v>BS$18</v>
      </c>
      <c r="BT1538" s="190" t="str">
        <f t="shared" si="2008"/>
        <v>BT$18</v>
      </c>
      <c r="BU1538" s="190" t="str">
        <f t="shared" si="2008"/>
        <v>BU$18</v>
      </c>
      <c r="BV1538" s="190" t="str">
        <f t="shared" si="2008"/>
        <v>BV$18</v>
      </c>
      <c r="BW1538" s="190" t="str">
        <f t="shared" si="2008"/>
        <v>BW$18</v>
      </c>
      <c r="BX1538" s="190" t="str">
        <f t="shared" si="2008"/>
        <v>BX$18</v>
      </c>
      <c r="BY1538" s="190" t="str">
        <f t="shared" si="2008"/>
        <v>BY$18</v>
      </c>
      <c r="BZ1538" s="190" t="str">
        <f t="shared" si="2008"/>
        <v>BZ$18</v>
      </c>
      <c r="CA1538" s="190" t="str">
        <f t="shared" si="2008"/>
        <v>CA$18</v>
      </c>
      <c r="CB1538" s="190" t="str">
        <f t="shared" si="2008"/>
        <v>CB$18</v>
      </c>
      <c r="CC1538" s="190" t="str">
        <f t="shared" si="2008"/>
        <v>CC$18</v>
      </c>
      <c r="CD1538" s="190" t="str">
        <f t="shared" si="2008"/>
        <v>CD$18</v>
      </c>
      <c r="CE1538" s="190" t="str">
        <f t="shared" ref="CE1538:CL1538" si="2009">CE$22</f>
        <v>CE$18</v>
      </c>
      <c r="CF1538" s="190" t="str">
        <f t="shared" si="2009"/>
        <v>CF$18</v>
      </c>
      <c r="CG1538" s="190" t="str">
        <f t="shared" si="2009"/>
        <v>CG$18</v>
      </c>
      <c r="CH1538" s="190" t="str">
        <f t="shared" si="2009"/>
        <v>CH$18</v>
      </c>
      <c r="CI1538" s="190" t="str">
        <f t="shared" si="2009"/>
        <v>CI$18</v>
      </c>
      <c r="CJ1538" s="190" t="str">
        <f t="shared" si="2009"/>
        <v>CJ$18</v>
      </c>
      <c r="CK1538" s="190" t="str">
        <f t="shared" si="2009"/>
        <v>CK$18</v>
      </c>
      <c r="CL1538" s="190" t="str">
        <f t="shared" si="2009"/>
        <v>CL$18</v>
      </c>
      <c r="CN1538" s="201"/>
      <c r="CO1538" s="190" t="str">
        <f t="shared" ref="CO1538:DL1538" si="2010">CO$22</f>
        <v>CO$18</v>
      </c>
      <c r="CP1538" s="190" t="str">
        <f t="shared" si="2010"/>
        <v>CP$18</v>
      </c>
      <c r="CQ1538" s="190" t="str">
        <f t="shared" si="2010"/>
        <v>CQ$18</v>
      </c>
      <c r="CR1538" s="190" t="str">
        <f t="shared" si="2010"/>
        <v>CR$18</v>
      </c>
      <c r="CS1538" s="190" t="str">
        <f t="shared" si="2010"/>
        <v>CS$18</v>
      </c>
      <c r="CT1538" s="190" t="str">
        <f t="shared" si="2010"/>
        <v>CT$18</v>
      </c>
      <c r="CU1538" s="190" t="str">
        <f t="shared" si="2010"/>
        <v>CU$18</v>
      </c>
      <c r="CV1538" s="190" t="str">
        <f t="shared" si="2010"/>
        <v>CV$18</v>
      </c>
      <c r="CW1538" s="190" t="str">
        <f t="shared" si="2010"/>
        <v>CW$18</v>
      </c>
      <c r="CX1538" s="190" t="str">
        <f t="shared" si="2010"/>
        <v>CX$18</v>
      </c>
      <c r="CY1538" s="190" t="str">
        <f t="shared" si="2010"/>
        <v>CY$18</v>
      </c>
      <c r="CZ1538" s="190" t="str">
        <f t="shared" si="2010"/>
        <v>CZ$18</v>
      </c>
      <c r="DA1538" s="190" t="str">
        <f t="shared" si="2010"/>
        <v>DA$18</v>
      </c>
      <c r="DB1538" s="190" t="str">
        <f t="shared" si="2010"/>
        <v>DB$18</v>
      </c>
      <c r="DC1538" s="190" t="str">
        <f t="shared" si="2010"/>
        <v>DC$18</v>
      </c>
      <c r="DD1538" s="190" t="str">
        <f t="shared" si="2010"/>
        <v>DD$18</v>
      </c>
      <c r="DE1538" s="190" t="str">
        <f t="shared" si="2010"/>
        <v>DE$18</v>
      </c>
      <c r="DF1538" s="190" t="str">
        <f t="shared" si="2010"/>
        <v>DF$18</v>
      </c>
      <c r="DG1538" s="190" t="str">
        <f t="shared" si="2010"/>
        <v>DG$18</v>
      </c>
      <c r="DH1538" s="190" t="str">
        <f t="shared" si="2010"/>
        <v>DH$18</v>
      </c>
      <c r="DI1538" s="190" t="str">
        <f t="shared" si="2010"/>
        <v>DI$18</v>
      </c>
      <c r="DJ1538" s="190" t="str">
        <f t="shared" si="2010"/>
        <v>DJ$18</v>
      </c>
      <c r="DK1538" s="190" t="str">
        <f t="shared" si="2010"/>
        <v>DK$18</v>
      </c>
      <c r="DL1538" s="190" t="str">
        <f t="shared" si="2010"/>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011">S$23</f>
        <v>S$19</v>
      </c>
      <c r="T1539" s="190" t="str">
        <f t="shared" si="2011"/>
        <v>T$19</v>
      </c>
      <c r="U1539" s="190" t="str">
        <f t="shared" si="2011"/>
        <v>U$19</v>
      </c>
      <c r="V1539" s="190" t="str">
        <f t="shared" si="2011"/>
        <v>V$19</v>
      </c>
      <c r="W1539" s="190" t="str">
        <f t="shared" si="2011"/>
        <v>W$19</v>
      </c>
      <c r="X1539" s="190" t="str">
        <f t="shared" si="2011"/>
        <v>X$19</v>
      </c>
      <c r="Y1539" s="190" t="str">
        <f t="shared" si="2011"/>
        <v>Y$19</v>
      </c>
      <c r="Z1539" s="190" t="str">
        <f t="shared" si="2011"/>
        <v>Z$19</v>
      </c>
      <c r="AA1539" s="190" t="str">
        <f t="shared" si="2011"/>
        <v>AA$19</v>
      </c>
      <c r="AB1539" s="190" t="str">
        <f t="shared" si="2011"/>
        <v>AB$19</v>
      </c>
      <c r="AC1539" s="190" t="str">
        <f t="shared" si="2011"/>
        <v>AC$19</v>
      </c>
      <c r="AD1539" s="190" t="str">
        <f t="shared" si="2011"/>
        <v>AD$19</v>
      </c>
      <c r="AE1539" s="190" t="str">
        <f t="shared" si="2011"/>
        <v>AE$19</v>
      </c>
      <c r="AF1539" s="190" t="str">
        <f t="shared" si="2011"/>
        <v>AF$19</v>
      </c>
      <c r="AG1539" s="190" t="str">
        <f t="shared" si="2011"/>
        <v>AG$19</v>
      </c>
      <c r="AH1539" s="190" t="str">
        <f t="shared" si="2011"/>
        <v>AH$19</v>
      </c>
      <c r="AI1539" s="190" t="str">
        <f t="shared" si="2011"/>
        <v>AI$19</v>
      </c>
      <c r="AJ1539" s="190" t="str">
        <f t="shared" si="2011"/>
        <v>AJ$19</v>
      </c>
      <c r="AK1539" s="190" t="str">
        <f t="shared" si="2011"/>
        <v>AK$19</v>
      </c>
      <c r="AL1539" s="190" t="str">
        <f t="shared" si="2011"/>
        <v>AL$19</v>
      </c>
      <c r="AM1539" s="190" t="str">
        <f t="shared" si="2011"/>
        <v>AM$19</v>
      </c>
      <c r="AN1539" s="190" t="str">
        <f t="shared" si="2011"/>
        <v>AN$19</v>
      </c>
      <c r="AO1539" s="190" t="str">
        <f t="shared" si="2011"/>
        <v>AO$19</v>
      </c>
      <c r="AP1539" s="190" t="str">
        <f t="shared" si="2011"/>
        <v>AP$19</v>
      </c>
      <c r="AQ1539" s="190" t="str">
        <f t="shared" si="2011"/>
        <v>AQ$19</v>
      </c>
      <c r="AR1539" s="190" t="str">
        <f t="shared" si="2011"/>
        <v>AR$19</v>
      </c>
      <c r="AS1539" s="190" t="str">
        <f t="shared" si="2011"/>
        <v>AS$19</v>
      </c>
      <c r="AT1539" s="190" t="str">
        <f t="shared" si="2011"/>
        <v>AT$19</v>
      </c>
      <c r="AU1539" s="190" t="str">
        <f t="shared" si="2011"/>
        <v>AU$19</v>
      </c>
      <c r="AV1539" s="190" t="str">
        <f t="shared" si="2011"/>
        <v>AV$19</v>
      </c>
      <c r="AW1539" s="190" t="str">
        <f t="shared" si="2011"/>
        <v>AW$19</v>
      </c>
      <c r="AX1539" s="190" t="str">
        <f t="shared" si="2011"/>
        <v>AX$19</v>
      </c>
      <c r="AY1539" s="190" t="str">
        <f t="shared" ref="AY1539:CD1539" si="2012">AY$23</f>
        <v>AY$19</v>
      </c>
      <c r="AZ1539" s="190" t="str">
        <f t="shared" si="2012"/>
        <v>AZ$19</v>
      </c>
      <c r="BA1539" s="190" t="str">
        <f t="shared" si="2012"/>
        <v>BA$19</v>
      </c>
      <c r="BB1539" s="190" t="str">
        <f t="shared" si="2012"/>
        <v>BB$19</v>
      </c>
      <c r="BC1539" s="190" t="str">
        <f t="shared" si="2012"/>
        <v>BC$19</v>
      </c>
      <c r="BD1539" s="190" t="str">
        <f t="shared" si="2012"/>
        <v>BD$19</v>
      </c>
      <c r="BE1539" s="190" t="str">
        <f t="shared" si="2012"/>
        <v>BE$19</v>
      </c>
      <c r="BF1539" s="190" t="str">
        <f t="shared" si="2012"/>
        <v>BF$19</v>
      </c>
      <c r="BG1539" s="190" t="str">
        <f t="shared" si="2012"/>
        <v>BG$19</v>
      </c>
      <c r="BH1539" s="190" t="str">
        <f t="shared" si="2012"/>
        <v>BH$19</v>
      </c>
      <c r="BI1539" s="190" t="str">
        <f t="shared" si="2012"/>
        <v>BI$19</v>
      </c>
      <c r="BJ1539" s="190" t="str">
        <f t="shared" si="2012"/>
        <v>BJ$19</v>
      </c>
      <c r="BK1539" s="190" t="str">
        <f t="shared" si="2012"/>
        <v>BK$19</v>
      </c>
      <c r="BL1539" s="190" t="str">
        <f t="shared" si="2012"/>
        <v>BL$19</v>
      </c>
      <c r="BM1539" s="190" t="str">
        <f t="shared" si="2012"/>
        <v>BM$19</v>
      </c>
      <c r="BN1539" s="190" t="str">
        <f t="shared" si="2012"/>
        <v>BN$19</v>
      </c>
      <c r="BO1539" s="190" t="str">
        <f t="shared" si="2012"/>
        <v>BO$19</v>
      </c>
      <c r="BP1539" s="190" t="str">
        <f t="shared" si="2012"/>
        <v>BP$19</v>
      </c>
      <c r="BQ1539" s="190" t="str">
        <f t="shared" si="2012"/>
        <v>BQ$19</v>
      </c>
      <c r="BR1539" s="190" t="str">
        <f t="shared" si="2012"/>
        <v>BR$19</v>
      </c>
      <c r="BS1539" s="190" t="str">
        <f t="shared" si="2012"/>
        <v>BS$19</v>
      </c>
      <c r="BT1539" s="190" t="str">
        <f t="shared" si="2012"/>
        <v>BT$19</v>
      </c>
      <c r="BU1539" s="190" t="str">
        <f t="shared" si="2012"/>
        <v>BU$19</v>
      </c>
      <c r="BV1539" s="190" t="str">
        <f t="shared" si="2012"/>
        <v>BV$19</v>
      </c>
      <c r="BW1539" s="190" t="str">
        <f t="shared" si="2012"/>
        <v>BW$19</v>
      </c>
      <c r="BX1539" s="190" t="str">
        <f t="shared" si="2012"/>
        <v>BX$19</v>
      </c>
      <c r="BY1539" s="190" t="str">
        <f t="shared" si="2012"/>
        <v>BY$19</v>
      </c>
      <c r="BZ1539" s="190" t="str">
        <f t="shared" si="2012"/>
        <v>BZ$19</v>
      </c>
      <c r="CA1539" s="190" t="str">
        <f t="shared" si="2012"/>
        <v>CA$19</v>
      </c>
      <c r="CB1539" s="190" t="str">
        <f t="shared" si="2012"/>
        <v>CB$19</v>
      </c>
      <c r="CC1539" s="190" t="str">
        <f t="shared" si="2012"/>
        <v>CC$19</v>
      </c>
      <c r="CD1539" s="190" t="str">
        <f t="shared" si="2012"/>
        <v>CD$19</v>
      </c>
      <c r="CE1539" s="190" t="str">
        <f t="shared" ref="CE1539:CL1539" si="2013">CE$23</f>
        <v>CE$19</v>
      </c>
      <c r="CF1539" s="190" t="str">
        <f t="shared" si="2013"/>
        <v>CF$19</v>
      </c>
      <c r="CG1539" s="190" t="str">
        <f t="shared" si="2013"/>
        <v>CG$19</v>
      </c>
      <c r="CH1539" s="190" t="str">
        <f t="shared" si="2013"/>
        <v>CH$19</v>
      </c>
      <c r="CI1539" s="190" t="str">
        <f t="shared" si="2013"/>
        <v>CI$19</v>
      </c>
      <c r="CJ1539" s="190" t="str">
        <f t="shared" si="2013"/>
        <v>CJ$19</v>
      </c>
      <c r="CK1539" s="190" t="str">
        <f t="shared" si="2013"/>
        <v>CK$19</v>
      </c>
      <c r="CL1539" s="190" t="str">
        <f t="shared" si="2013"/>
        <v>CL$19</v>
      </c>
      <c r="CN1539" s="201"/>
      <c r="CO1539" s="190" t="str">
        <f t="shared" ref="CO1539:DL1539" si="2014">CO$23</f>
        <v>CO$19</v>
      </c>
      <c r="CP1539" s="190" t="str">
        <f t="shared" si="2014"/>
        <v>CP$19</v>
      </c>
      <c r="CQ1539" s="190" t="str">
        <f t="shared" si="2014"/>
        <v>CQ$19</v>
      </c>
      <c r="CR1539" s="190" t="str">
        <f t="shared" si="2014"/>
        <v>CR$19</v>
      </c>
      <c r="CS1539" s="190" t="str">
        <f t="shared" si="2014"/>
        <v>CS$19</v>
      </c>
      <c r="CT1539" s="190" t="str">
        <f t="shared" si="2014"/>
        <v>CT$19</v>
      </c>
      <c r="CU1539" s="190" t="str">
        <f t="shared" si="2014"/>
        <v>CU$19</v>
      </c>
      <c r="CV1539" s="190" t="str">
        <f t="shared" si="2014"/>
        <v>CV$19</v>
      </c>
      <c r="CW1539" s="190" t="str">
        <f t="shared" si="2014"/>
        <v>CW$19</v>
      </c>
      <c r="CX1539" s="190" t="str">
        <f t="shared" si="2014"/>
        <v>CX$19</v>
      </c>
      <c r="CY1539" s="190" t="str">
        <f t="shared" si="2014"/>
        <v>CY$19</v>
      </c>
      <c r="CZ1539" s="190" t="str">
        <f t="shared" si="2014"/>
        <v>CZ$19</v>
      </c>
      <c r="DA1539" s="190" t="str">
        <f t="shared" si="2014"/>
        <v>DA$19</v>
      </c>
      <c r="DB1539" s="190" t="str">
        <f t="shared" si="2014"/>
        <v>DB$19</v>
      </c>
      <c r="DC1539" s="190" t="str">
        <f t="shared" si="2014"/>
        <v>DC$19</v>
      </c>
      <c r="DD1539" s="190" t="str">
        <f t="shared" si="2014"/>
        <v>DD$19</v>
      </c>
      <c r="DE1539" s="190" t="str">
        <f t="shared" si="2014"/>
        <v>DE$19</v>
      </c>
      <c r="DF1539" s="190" t="str">
        <f t="shared" si="2014"/>
        <v>DF$19</v>
      </c>
      <c r="DG1539" s="190" t="str">
        <f t="shared" si="2014"/>
        <v>DG$19</v>
      </c>
      <c r="DH1539" s="190" t="str">
        <f t="shared" si="2014"/>
        <v>DH$19</v>
      </c>
      <c r="DI1539" s="190" t="str">
        <f t="shared" si="2014"/>
        <v>DI$19</v>
      </c>
      <c r="DJ1539" s="190" t="str">
        <f t="shared" si="2014"/>
        <v>DJ$19</v>
      </c>
      <c r="DK1539" s="190" t="str">
        <f t="shared" si="2014"/>
        <v>DK$19</v>
      </c>
      <c r="DL1539" s="190" t="str">
        <f t="shared" si="2014"/>
        <v>DL$19</v>
      </c>
    </row>
    <row r="1540" spans="1:116" x14ac:dyDescent="0.4">
      <c r="A1540" s="31" t="s">
        <v>218</v>
      </c>
      <c r="B1540" s="31" t="s">
        <v>81</v>
      </c>
      <c r="C1540" s="31"/>
      <c r="D1540" t="s">
        <v>771</v>
      </c>
      <c r="E1540" s="8" t="str">
        <f t="shared" ref="E1540:E1576" si="2015">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771</v>
      </c>
      <c r="E1541" s="12" t="str">
        <f t="shared" si="2015"/>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771</v>
      </c>
      <c r="E1542" s="12" t="str">
        <f t="shared" si="2015"/>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771</v>
      </c>
      <c r="E1543" s="12" t="str">
        <f t="shared" si="2015"/>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771</v>
      </c>
      <c r="E1544" s="12" t="str">
        <f t="shared" si="2015"/>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771</v>
      </c>
      <c r="E1545" s="12" t="str">
        <f t="shared" si="2015"/>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771</v>
      </c>
      <c r="E1546" t="str">
        <f t="shared" si="2015"/>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771</v>
      </c>
      <c r="E1547" t="str">
        <f t="shared" si="2015"/>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771</v>
      </c>
      <c r="E1548" t="str">
        <f t="shared" si="2015"/>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771</v>
      </c>
      <c r="E1549" t="str">
        <f t="shared" si="2015"/>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771</v>
      </c>
      <c r="E1550" t="str">
        <f t="shared" si="2015"/>
        <v>1550 LAMORTR-S</v>
      </c>
      <c r="G1550" s="158" t="s">
        <v>289</v>
      </c>
      <c r="K1550" s="24">
        <v>0</v>
      </c>
      <c r="L1550" s="24">
        <f ca="1">SUMIF($4:$4,L$2,1550:1550)</f>
        <v>-2.2088601638690478E+104</v>
      </c>
      <c r="M1550" s="24">
        <f ca="1">SUMIF($4:$4,M$2,1550:1550)</f>
        <v>-1.7021834398355909E+153</v>
      </c>
      <c r="N1550" s="24">
        <f ca="1">SUMIF($4:$4,N$2,1550:1550)</f>
        <v>5.4671940378540511E+199</v>
      </c>
      <c r="O1550" s="24">
        <f ca="1">SUMIF($4:$4,O$2,1550:1550)</f>
        <v>5.6172153412357814E+246</v>
      </c>
      <c r="P1550" s="24">
        <f ca="1">SUMIF($4:$4,P$2,1550:1550)</f>
        <v>1.8022903338046841E+291</v>
      </c>
      <c r="R1550"/>
      <c r="S1550" s="80">
        <f>H1547</f>
        <v>0</v>
      </c>
      <c r="T1550" s="62">
        <f t="shared" ref="T1550:AY1552" ca="1" si="2016">S1554</f>
        <v>7363.33956882659</v>
      </c>
      <c r="U1550" s="62">
        <f t="shared" ca="1" si="2016"/>
        <v>278027230.98559016</v>
      </c>
      <c r="V1550" s="62">
        <f t="shared" ca="1" si="2016"/>
        <v>96680686759859.672</v>
      </c>
      <c r="W1550" s="62">
        <f t="shared" ca="1" si="2016"/>
        <v>1.5204953207897977E+19</v>
      </c>
      <c r="X1550" s="62">
        <f t="shared" ca="1" si="2016"/>
        <v>1.5689261691473261E+24</v>
      </c>
      <c r="Y1550" s="62">
        <f t="shared" ca="1" si="2016"/>
        <v>1.2125837799992665E+29</v>
      </c>
      <c r="Z1550" s="62">
        <f t="shared" ca="1" si="2016"/>
        <v>7.5203839362880644E+33</v>
      </c>
      <c r="AA1550" s="62">
        <f t="shared" ca="1" si="2016"/>
        <v>3.9046837365378244E+38</v>
      </c>
      <c r="AB1550" s="62">
        <f t="shared" ca="1" si="2016"/>
        <v>1.7466189457374866E+43</v>
      </c>
      <c r="AC1550" s="62">
        <f t="shared" ca="1" si="2016"/>
        <v>6.8713951902199808E+47</v>
      </c>
      <c r="AD1550" s="62">
        <f t="shared" ca="1" si="2016"/>
        <v>2.4147949857077284E+52</v>
      </c>
      <c r="AE1550" s="62">
        <f t="shared" ca="1" si="2016"/>
        <v>7.6729730210936522E+56</v>
      </c>
      <c r="AF1550" s="62">
        <f t="shared" ca="1" si="2016"/>
        <v>2.225867739785413E+61</v>
      </c>
      <c r="AG1550" s="62">
        <f t="shared" ca="1" si="2016"/>
        <v>5.9418259047668835E+65</v>
      </c>
      <c r="AH1550" s="62">
        <f t="shared" ca="1" si="2016"/>
        <v>1.4691887193138087E+70</v>
      </c>
      <c r="AI1550" s="62">
        <f t="shared" ca="1" si="2016"/>
        <v>3.3835883973337154E+74</v>
      </c>
      <c r="AJ1550" s="62">
        <f t="shared" ca="1" si="2016"/>
        <v>7.2924512888963857E+78</v>
      </c>
      <c r="AK1550" s="62">
        <f t="shared" ca="1" si="2016"/>
        <v>1.4768559671660974E+83</v>
      </c>
      <c r="AL1550" s="62">
        <f t="shared" ca="1" si="2016"/>
        <v>2.8204280133058524E+87</v>
      </c>
      <c r="AM1550" s="62">
        <f t="shared" ca="1" si="2016"/>
        <v>5.0951710412269544E+91</v>
      </c>
      <c r="AN1550" s="62">
        <f t="shared" ca="1" si="2016"/>
        <v>8.7310296906283549E+95</v>
      </c>
      <c r="AO1550" s="62">
        <f t="shared" ca="1" si="2016"/>
        <v>1.4226444495520513E+100</v>
      </c>
      <c r="AP1550" s="62">
        <f t="shared" ca="1" si="2016"/>
        <v>2.209003613558832E+104</v>
      </c>
      <c r="AQ1550" s="62">
        <f t="shared" ca="1" si="2016"/>
        <v>3.2749800511066688E+108</v>
      </c>
      <c r="AR1550" s="62">
        <f t="shared" ca="1" si="2016"/>
        <v>4.6439271948936215E+112</v>
      </c>
      <c r="AS1550" s="62">
        <f t="shared" ca="1" si="2016"/>
        <v>6.3080741619878644E+116</v>
      </c>
      <c r="AT1550" s="62">
        <f t="shared" ca="1" si="2016"/>
        <v>8.219340021363944E+120</v>
      </c>
      <c r="AU1550" s="62">
        <f t="shared" ca="1" si="2016"/>
        <v>1.0285562470150568E+125</v>
      </c>
      <c r="AV1550" s="62">
        <f t="shared" ca="1" si="2016"/>
        <v>1.2374346803126934E+129</v>
      </c>
      <c r="AW1550" s="62">
        <f t="shared" ca="1" si="2016"/>
        <v>1.4325230349266319E+133</v>
      </c>
      <c r="AX1550" s="62">
        <f t="shared" ca="1" si="2016"/>
        <v>1.5968896940790965E+137</v>
      </c>
      <c r="AY1550" s="62">
        <f t="shared" ca="1" si="2016"/>
        <v>1.7150308547990934E+141</v>
      </c>
      <c r="AZ1550" s="62">
        <f t="shared" ref="AZ1550:CE1552" ca="1" si="2017">AY1554</f>
        <v>1.7751412006026254E+145</v>
      </c>
      <c r="BA1550" s="62">
        <f t="shared" ca="1" si="2017"/>
        <v>1.7708918509791821E+149</v>
      </c>
      <c r="BB1550" s="62">
        <f t="shared" ca="1" si="2017"/>
        <v>1.7023620041698347E+153</v>
      </c>
      <c r="BC1550" s="62">
        <f t="shared" ca="1" si="2017"/>
        <v>1.5759538024754143E+157</v>
      </c>
      <c r="BD1550" s="62">
        <f t="shared" ca="1" si="2017"/>
        <v>1.4033385692031164E+161</v>
      </c>
      <c r="BE1550" s="62">
        <f t="shared" ca="1" si="2017"/>
        <v>1.1996781912117985E+165</v>
      </c>
      <c r="BF1550" s="62">
        <f t="shared" ca="1" si="2017"/>
        <v>9.8149042504888833E+168</v>
      </c>
      <c r="BG1550" s="62">
        <f t="shared" ca="1" si="2017"/>
        <v>7.6455763711139633E+172</v>
      </c>
      <c r="BH1550" s="62">
        <f t="shared" ca="1" si="2017"/>
        <v>5.622192304782952E+176</v>
      </c>
      <c r="BI1550" s="62">
        <f t="shared" ca="1" si="2017"/>
        <v>3.8426576974247195E+180</v>
      </c>
      <c r="BJ1550" s="62">
        <f t="shared" ca="1" si="2017"/>
        <v>2.3650612379029239E+184</v>
      </c>
      <c r="BK1550" s="62">
        <f t="shared" ca="1" si="2017"/>
        <v>1.2094531345951719E+188</v>
      </c>
      <c r="BL1550" s="62">
        <f t="shared" ca="1" si="2017"/>
        <v>3.641691965428829E+191</v>
      </c>
      <c r="BM1550" s="62">
        <f t="shared" ca="1" si="2017"/>
        <v>-2.0528726489725822E+195</v>
      </c>
      <c r="BN1550" s="62">
        <f t="shared" ca="1" si="2017"/>
        <v>-5.4674010370642919E+199</v>
      </c>
      <c r="BO1550" s="62">
        <f t="shared" ca="1" si="2017"/>
        <v>-7.1274632721409412E+203</v>
      </c>
      <c r="BP1550" s="62">
        <f t="shared" ca="1" si="2017"/>
        <v>-7.5387725995661936E+207</v>
      </c>
      <c r="BQ1550" s="62">
        <f t="shared" ca="1" si="2017"/>
        <v>-7.1425940089724185E+211</v>
      </c>
      <c r="BR1550" s="62">
        <f t="shared" ca="1" si="2017"/>
        <v>-6.2928769647597926E+215</v>
      </c>
      <c r="BS1550" s="62">
        <f t="shared" ca="1" si="2017"/>
        <v>-5.2511666615828116E+219</v>
      </c>
      <c r="BT1550" s="62">
        <f t="shared" ca="1" si="2017"/>
        <v>-4.1939623579807293E+223</v>
      </c>
      <c r="BU1550" s="62">
        <f t="shared" ca="1" si="2017"/>
        <v>-3.2271755708789287E+227</v>
      </c>
      <c r="BV1550" s="62">
        <f t="shared" ca="1" si="2017"/>
        <v>-2.4032142282503489E+231</v>
      </c>
      <c r="BW1550" s="62">
        <f t="shared" ca="1" si="2017"/>
        <v>-1.7374992463285151E+235</v>
      </c>
      <c r="BX1550" s="62">
        <f t="shared" ca="1" si="2017"/>
        <v>-1.2225268388688534E+239</v>
      </c>
      <c r="BY1550" s="62">
        <f t="shared" ca="1" si="2017"/>
        <v>-8.386844047442765E+242</v>
      </c>
      <c r="BZ1550" s="62">
        <f t="shared" ca="1" si="2017"/>
        <v>-5.6180610105863398E+246</v>
      </c>
      <c r="CA1550" s="62">
        <f t="shared" ca="1" si="2017"/>
        <v>-3.6791338306595824E+250</v>
      </c>
      <c r="CB1550" s="62">
        <f t="shared" ca="1" si="2017"/>
        <v>-2.3578276217217446E+254</v>
      </c>
      <c r="CC1550" s="62">
        <f t="shared" ca="1" si="2017"/>
        <v>-1.4799782049041899E+258</v>
      </c>
      <c r="CD1550" s="62">
        <f t="shared" ca="1" si="2017"/>
        <v>-9.1052731531319483E+261</v>
      </c>
      <c r="CE1550" s="62">
        <f t="shared" ca="1" si="2017"/>
        <v>-5.4941610004948693E+265</v>
      </c>
      <c r="CF1550" s="62">
        <f t="shared" ref="CF1550:CL1552" ca="1" si="2018">CE1554</f>
        <v>-3.2532955633160022E+269</v>
      </c>
      <c r="CG1550" s="62">
        <f t="shared" ca="1" si="2018"/>
        <v>-1.8913633087019569E+273</v>
      </c>
      <c r="CH1550" s="62">
        <f t="shared" ca="1" si="2018"/>
        <v>-1.0658247769792514E+277</v>
      </c>
      <c r="CI1550" s="62">
        <f t="shared" ca="1" si="2018"/>
        <v>-5.5967691833793803E+280</v>
      </c>
      <c r="CJ1550" s="62">
        <f t="shared" ca="1" si="2018"/>
        <v>-2.5691780955920731E+284</v>
      </c>
      <c r="CK1550" s="62">
        <f t="shared" ca="1" si="2018"/>
        <v>-9.2751690248869657E+287</v>
      </c>
      <c r="CL1550" s="62">
        <f t="shared" ca="1" si="2018"/>
        <v>-1.8032255714188718E+291</v>
      </c>
      <c r="CO1550" s="62">
        <f t="shared" ref="CO1550:DL1552" si="2019">CN1554</f>
        <v>0</v>
      </c>
      <c r="CP1550" s="62">
        <f t="shared" ca="1" si="2019"/>
        <v>7296.6729021599231</v>
      </c>
      <c r="CQ1550" s="62">
        <f t="shared" ca="1" si="2019"/>
        <v>5539.5036194651893</v>
      </c>
      <c r="CR1550" s="62">
        <f t="shared" ca="1" si="2019"/>
        <v>2265.9060089701193</v>
      </c>
      <c r="CS1550" s="62">
        <f t="shared" ca="1" si="2019"/>
        <v>-1691.8498681984088</v>
      </c>
      <c r="CT1550" s="62">
        <f t="shared" ca="1" si="2019"/>
        <v>-5298.8257009155295</v>
      </c>
      <c r="CU1550" s="62">
        <f t="shared" ca="1" si="2019"/>
        <v>-5647.8672219911414</v>
      </c>
      <c r="CV1550" s="62">
        <f t="shared" ca="1" si="2019"/>
        <v>-3031.831606782469</v>
      </c>
      <c r="CW1550" s="62">
        <f t="shared" ca="1" si="2019"/>
        <v>1057.8382685283368</v>
      </c>
      <c r="CX1550" s="62">
        <f t="shared" ca="1" si="2019"/>
        <v>4518.8336258330546</v>
      </c>
      <c r="CY1550" s="62">
        <f t="shared" ca="1" si="2019"/>
        <v>5456.6445006836366</v>
      </c>
      <c r="CZ1550" s="62">
        <f t="shared" ca="1" si="2019"/>
        <v>2908.2307016171062</v>
      </c>
      <c r="DA1550" s="62">
        <f t="shared" ca="1" si="2019"/>
        <v>-667.2014039387841</v>
      </c>
      <c r="DB1550" s="62">
        <f t="shared" ca="1" si="2019"/>
        <v>-3873.4729274203928</v>
      </c>
      <c r="DC1550" s="62">
        <f t="shared" ca="1" si="2019"/>
        <v>-4929.0761218510852</v>
      </c>
      <c r="DD1550" s="62">
        <f t="shared" ca="1" si="2019"/>
        <v>-3308.1337699293999</v>
      </c>
      <c r="DE1550" s="62">
        <f t="shared" ca="1" si="2019"/>
        <v>5.7529517334041884</v>
      </c>
      <c r="DF1550" s="62">
        <f t="shared" ca="1" si="2019"/>
        <v>3223.6035428124537</v>
      </c>
      <c r="DG1550" s="62">
        <f t="shared" ca="1" si="2019"/>
        <v>4635.370593354528</v>
      </c>
      <c r="DH1550" s="62">
        <f t="shared" ca="1" si="2019"/>
        <v>3540.0308927849824</v>
      </c>
      <c r="DI1550" s="62">
        <f t="shared" ca="1" si="2019"/>
        <v>596.94310280055697</v>
      </c>
      <c r="DJ1550" s="62">
        <f t="shared" ca="1" si="2019"/>
        <v>-2576.8707932174589</v>
      </c>
      <c r="DK1550" s="62">
        <f t="shared" ca="1" si="2019"/>
        <v>-4288.1602588793867</v>
      </c>
      <c r="DL1550" s="62">
        <f t="shared" ca="1" si="2019"/>
        <v>-3670.1979282981124</v>
      </c>
    </row>
    <row r="1551" spans="1:116" ht="16.5" customHeight="1" x14ac:dyDescent="0.4">
      <c r="A1551" s="12"/>
      <c r="B1551" t="str">
        <f>E1551</f>
        <v>1551 LAMORTR-S</v>
      </c>
      <c r="C1551" s="12"/>
      <c r="D1551" t="s">
        <v>771</v>
      </c>
      <c r="E1551" t="str">
        <f t="shared" si="2015"/>
        <v>1551 LAMORTR-S</v>
      </c>
      <c r="F1551" s="12"/>
      <c r="G1551" s="158" t="str">
        <f>"New loans originated - "&amp;SUBSTITUTE(G1540,":","")</f>
        <v>New loans originated - Revenue driven amortizing loan - no defaults</v>
      </c>
      <c r="K1551" s="24">
        <f ca="1">SUMIF($3:$3,K$2,1551:1551)</f>
        <v>96000</v>
      </c>
      <c r="L1551" s="24">
        <f ca="1">SUMIF($3:$3,L$2,1551:1551)</f>
        <v>96000</v>
      </c>
      <c r="M1551" s="24">
        <f ca="1">SUMIF($3:$3,M$2,1551:1551)</f>
        <v>96000</v>
      </c>
      <c r="N1551" s="24">
        <f ca="1">SUMIF($3:$3,N$2,1551:1551)</f>
        <v>96000</v>
      </c>
      <c r="O1551" s="24">
        <f ca="1">SUMIF($3:$3,O$2,1551:1551)</f>
        <v>96000</v>
      </c>
      <c r="P1551" s="24">
        <f ca="1">SUMIF($3:$3,P$2,1551:1551)</f>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771</v>
      </c>
      <c r="E1552" t="str">
        <f t="shared" si="2015"/>
        <v>1552 LAMORTR-S</v>
      </c>
      <c r="G1552" s="158" t="str">
        <f>"Prepayment - "&amp;SUBSTITUTE(G1540,":","")</f>
        <v>Prepayment - Revenue driven amortizing loan - no defaults</v>
      </c>
      <c r="K1552" s="24">
        <f>SUMIF($3:$3,K$2,1552:1552)</f>
        <v>0</v>
      </c>
      <c r="L1552" s="24">
        <f>SUMIF($3:$3,L$2,1552:1552)</f>
        <v>0</v>
      </c>
      <c r="M1552" s="24">
        <f>SUMIF($3:$3,M$2,1552:1552)</f>
        <v>0</v>
      </c>
      <c r="N1552" s="24">
        <f>SUMIF($3:$3,N$2,1552:1552)</f>
        <v>0</v>
      </c>
      <c r="O1552" s="24">
        <f>SUMIF($3:$3,O$2,1552:1552)</f>
        <v>0</v>
      </c>
      <c r="P1552" s="24">
        <f>SUMIF($3:$3,P$2,1552:1552)</f>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771</v>
      </c>
      <c r="E1553" t="str">
        <f t="shared" si="2015"/>
        <v>1553 LAMORTR-S</v>
      </c>
      <c r="G1553" s="158" t="str">
        <f>"Principal payments - "&amp;SUBSTITUTE(G1540,":","")</f>
        <v>Principal payments - Revenue driven amortizing loan - no defaults</v>
      </c>
      <c r="K1553" s="138">
        <f ca="1">SUMIF($3:$3,K$2,1553:1553)</f>
        <v>7.6734559869051064E+56</v>
      </c>
      <c r="L1553" s="138">
        <f ca="1">SUMIF($3:$3,L$2,1553:1553)</f>
        <v>3.2754218659381666E+108</v>
      </c>
      <c r="M1553" s="138">
        <f ca="1">SUMIF($3:$3,M$2,1553:1553)</f>
        <v>1.5762942924394123E+157</v>
      </c>
      <c r="N1553" s="138">
        <f ca="1">SUMIF($3:$3,N$2,1553:1553)</f>
        <v>-7.1285567727022729E+203</v>
      </c>
      <c r="O1553" s="138">
        <f ca="1">SUMIF($3:$3,O$2,1553:1553)</f>
        <v>-3.680257526043771E+250</v>
      </c>
      <c r="P1553" s="138">
        <f ca="1">SUMIF($3:$3,P$2,1553:1553)</f>
        <v>7.517976504367028E+294</v>
      </c>
      <c r="R1553"/>
      <c r="S1553" s="178">
        <f t="shared" ref="S1553:AX1555" ca="1" si="2020">S1565+S1556</f>
        <v>0</v>
      </c>
      <c r="T1553" s="178">
        <f t="shared" ca="1" si="2020"/>
        <v>-278011867.64602137</v>
      </c>
      <c r="U1553" s="178">
        <f t="shared" ca="1" si="2020"/>
        <v>-96681245078286.469</v>
      </c>
      <c r="V1553" s="178">
        <f t="shared" ca="1" si="2020"/>
        <v>-1.5205147375217168E+19</v>
      </c>
      <c r="W1553" s="178">
        <f t="shared" ca="1" si="2020"/>
        <v>-1.5689567058567482E+24</v>
      </c>
      <c r="X1553" s="178">
        <f t="shared" ca="1" si="2020"/>
        <v>-1.2126152894160027E+29</v>
      </c>
      <c r="Y1553" s="178">
        <f t="shared" ca="1" si="2020"/>
        <v>-7.5206274650732318E+33</v>
      </c>
      <c r="Z1553" s="178">
        <f t="shared" ca="1" si="2020"/>
        <v>-3.9048347721075177E+38</v>
      </c>
      <c r="AA1553" s="178">
        <f t="shared" ca="1" si="2020"/>
        <v>-1.7466973655419932E+43</v>
      </c>
      <c r="AB1553" s="178">
        <f t="shared" ca="1" si="2020"/>
        <v>-6.8717459733643271E+47</v>
      </c>
      <c r="AC1553" s="178">
        <f t="shared" ca="1" si="2020"/>
        <v>-2.4149329879452261E+52</v>
      </c>
      <c r="AD1553" s="178">
        <f t="shared" ca="1" si="2020"/>
        <v>-7.6734579991765227E+56</v>
      </c>
      <c r="AE1553" s="178">
        <f t="shared" ca="1" si="2020"/>
        <v>-2.2260218410347046E+61</v>
      </c>
      <c r="AF1553" s="178">
        <f t="shared" ca="1" si="2020"/>
        <v>-5.9422729407494284E+65</v>
      </c>
      <c r="AG1553" s="178">
        <f t="shared" ca="1" si="2020"/>
        <v>-1.4693080531727569E+70</v>
      </c>
      <c r="AH1553" s="178">
        <f t="shared" ca="1" si="2020"/>
        <v>-3.3838834652441223E+74</v>
      </c>
      <c r="AI1553" s="178">
        <f t="shared" ca="1" si="2020"/>
        <v>-7.2931308406794612E+78</v>
      </c>
      <c r="AJ1553" s="178">
        <f t="shared" ca="1" si="2020"/>
        <v>-1.4770024272232604E+83</v>
      </c>
      <c r="AK1553" s="178">
        <f t="shared" ca="1" si="2020"/>
        <v>-2.8207246223833428E+87</v>
      </c>
      <c r="AL1553" s="178">
        <f t="shared" ca="1" si="2020"/>
        <v>-5.0957374917084329E+91</v>
      </c>
      <c r="AM1553" s="178">
        <f t="shared" ca="1" si="2020"/>
        <v>-8.7320529985462334E+95</v>
      </c>
      <c r="AN1553" s="178">
        <f t="shared" ca="1" si="2020"/>
        <v>-1.4228198027418584E+100</v>
      </c>
      <c r="AO1553" s="178">
        <f t="shared" ca="1" si="2020"/>
        <v>-2.2092893365712122E+104</v>
      </c>
      <c r="AP1553" s="178">
        <f t="shared" ca="1" si="2020"/>
        <v>-3.2754237066549701E+108</v>
      </c>
      <c r="AQ1553" s="178">
        <f t="shared" ca="1" si="2020"/>
        <v>-4.6445849417756796E+112</v>
      </c>
      <c r="AR1553" s="178">
        <f t="shared" ca="1" si="2020"/>
        <v>-6.3090068495701349E+116</v>
      </c>
      <c r="AS1553" s="178">
        <f t="shared" ca="1" si="2020"/>
        <v>-8.220606938590228E+120</v>
      </c>
      <c r="AT1553" s="178">
        <f t="shared" ca="1" si="2020"/>
        <v>-1.0287213249634636E+125</v>
      </c>
      <c r="AU1553" s="178">
        <f t="shared" ca="1" si="2020"/>
        <v>-1.2376412567747294E+129</v>
      </c>
      <c r="AV1553" s="178">
        <f t="shared" ca="1" si="2020"/>
        <v>-1.4327715631725262E+133</v>
      </c>
      <c r="AW1553" s="178">
        <f t="shared" ca="1" si="2020"/>
        <v>-1.5971774046235807E+137</v>
      </c>
      <c r="AX1553" s="178">
        <f t="shared" ca="1" si="2020"/>
        <v>-1.7153515775660716E+141</v>
      </c>
      <c r="AY1553" s="178">
        <f t="shared" ref="AY1553:CD1555" ca="1" si="2021">AY1565+AY1556</f>
        <v>-1.775485651669073E+145</v>
      </c>
      <c r="AZ1553" s="178">
        <f t="shared" ca="1" si="2021"/>
        <v>-1.7712483753685532E+149</v>
      </c>
      <c r="BA1553" s="178">
        <f t="shared" ca="1" si="2021"/>
        <v>-1.702717675739321E+153</v>
      </c>
      <c r="BB1553" s="178">
        <f t="shared" ca="1" si="2021"/>
        <v>-1.576295710925612E+157</v>
      </c>
      <c r="BC1553" s="178">
        <f t="shared" ca="1" si="2021"/>
        <v>-1.4036550899989738E+161</v>
      </c>
      <c r="BD1553" s="178">
        <f t="shared" ca="1" si="2021"/>
        <v>-1.1999600438719773E+165</v>
      </c>
      <c r="BE1553" s="178">
        <f t="shared" ca="1" si="2021"/>
        <v>-9.8173137421909432E+168</v>
      </c>
      <c r="BF1553" s="178">
        <f t="shared" ca="1" si="2021"/>
        <v>-7.6475476490253528E+172</v>
      </c>
      <c r="BG1553" s="178">
        <f t="shared" ca="1" si="2021"/>
        <v>-5.6237278878895288E+176</v>
      </c>
      <c r="BH1553" s="178">
        <f t="shared" ca="1" si="2021"/>
        <v>-3.8437868962321869E+180</v>
      </c>
      <c r="BI1553" s="178">
        <f t="shared" ca="1" si="2021"/>
        <v>-2.3658330269459844E+184</v>
      </c>
      <c r="BJ1553" s="178">
        <f t="shared" ca="1" si="2021"/>
        <v>-1.2099281555163487E+188</v>
      </c>
      <c r="BK1553" s="178">
        <f t="shared" ca="1" si="2021"/>
        <v>-3.6441211830614806E+191</v>
      </c>
      <c r="BL1553" s="178">
        <f t="shared" ca="1" si="2021"/>
        <v>2.0521411568907771E+195</v>
      </c>
      <c r="BM1553" s="178">
        <f t="shared" ca="1" si="2021"/>
        <v>5.4678132865014475E+199</v>
      </c>
      <c r="BN1553" s="178">
        <f t="shared" ca="1" si="2021"/>
        <v>7.1285613286973042E+203</v>
      </c>
      <c r="BO1553" s="178">
        <f t="shared" ca="1" si="2021"/>
        <v>7.5402040855344334E+207</v>
      </c>
      <c r="BP1553" s="178">
        <f t="shared" ca="1" si="2021"/>
        <v>7.1441081158902104E+211</v>
      </c>
      <c r="BQ1553" s="178">
        <f t="shared" ca="1" si="2021"/>
        <v>6.2943115098565991E+215</v>
      </c>
      <c r="BR1553" s="178">
        <f t="shared" ca="1" si="2021"/>
        <v>5.2524305512781792E+219</v>
      </c>
      <c r="BS1553" s="178">
        <f t="shared" ca="1" si="2021"/>
        <v>4.1950170291681752E+223</v>
      </c>
      <c r="BT1553" s="178">
        <f t="shared" ca="1" si="2021"/>
        <v>3.2280179099584355E+227</v>
      </c>
      <c r="BU1553" s="178">
        <f t="shared" ca="1" si="2021"/>
        <v>2.4038623939206031E+231</v>
      </c>
      <c r="BV1553" s="178">
        <f t="shared" ca="1" si="2021"/>
        <v>1.7379819235886417E+235</v>
      </c>
      <c r="BW1553" s="178">
        <f t="shared" ca="1" si="2021"/>
        <v>1.2228758102674052E+239</v>
      </c>
      <c r="BX1553" s="178">
        <f t="shared" ca="1" si="2021"/>
        <v>8.3892994597108331E+242</v>
      </c>
      <c r="BY1553" s="178">
        <f t="shared" ca="1" si="2021"/>
        <v>5.6197454886570029E+246</v>
      </c>
      <c r="BZ1553" s="178">
        <f t="shared" ca="1" si="2021"/>
        <v>3.6802622070565553E+250</v>
      </c>
      <c r="CA1553" s="178">
        <f t="shared" ca="1" si="2021"/>
        <v>2.358566569681702E+254</v>
      </c>
      <c r="CB1553" s="178">
        <f t="shared" ca="1" si="2021"/>
        <v>1.4804517714662418E+258</v>
      </c>
      <c r="CC1553" s="178">
        <f t="shared" ca="1" si="2021"/>
        <v>9.1082456745678701E+261</v>
      </c>
      <c r="CD1553" s="178">
        <f t="shared" ca="1" si="2021"/>
        <v>5.4959897883982171E+265</v>
      </c>
      <c r="CE1553" s="178">
        <f t="shared" ref="CE1553:CL1555" ca="1" si="2022">CE1565+CE1556</f>
        <v>3.2543990635276422E+269</v>
      </c>
      <c r="CF1553" s="178">
        <f t="shared" ca="1" si="2022"/>
        <v>1.8920167329256953E+273</v>
      </c>
      <c r="CG1553" s="178">
        <f t="shared" ca="1" si="2022"/>
        <v>1.0662046577711974E+277</v>
      </c>
      <c r="CH1553" s="178">
        <f t="shared" ca="1" si="2022"/>
        <v>5.59890990081077E+280</v>
      </c>
      <c r="CI1553" s="178">
        <f t="shared" ca="1" si="2022"/>
        <v>2.5703022182211674E+284</v>
      </c>
      <c r="CJ1553" s="178">
        <f t="shared" ca="1" si="2022"/>
        <v>9.2803293413150265E+287</v>
      </c>
      <c r="CK1553" s="178">
        <f t="shared" ca="1" si="2022"/>
        <v>1.8050885872067752E+291</v>
      </c>
      <c r="CL1553" s="178">
        <f t="shared" ca="1" si="2022"/>
        <v>-7.5179614852809134E+294</v>
      </c>
      <c r="CO1553" s="178">
        <f t="shared" ref="CO1553:DK1555" ca="1" si="2023">CO1565+CO1556</f>
        <v>-703.3270978400767</v>
      </c>
      <c r="CP1553" s="178">
        <f t="shared" ca="1" si="2023"/>
        <v>-1757.1692826947335</v>
      </c>
      <c r="CQ1553" s="178">
        <f t="shared" ca="1" si="2023"/>
        <v>-3273.5976104950701</v>
      </c>
      <c r="CR1553" s="178">
        <f t="shared" ca="1" si="2023"/>
        <v>-3957.7558771685281</v>
      </c>
      <c r="CS1553" s="178">
        <f t="shared" ca="1" si="2023"/>
        <v>-3606.9758327171207</v>
      </c>
      <c r="CT1553" s="178">
        <f t="shared" ca="1" si="2023"/>
        <v>-349.04152107561163</v>
      </c>
      <c r="CU1553" s="178">
        <f t="shared" ca="1" si="2023"/>
        <v>2616.0356152086724</v>
      </c>
      <c r="CV1553" s="178">
        <f t="shared" ca="1" si="2023"/>
        <v>4089.6698753108058</v>
      </c>
      <c r="CW1553" s="178">
        <f t="shared" ca="1" si="2023"/>
        <v>3460.9953573047183</v>
      </c>
      <c r="CX1553" s="178">
        <f t="shared" ca="1" si="2023"/>
        <v>937.81087485058231</v>
      </c>
      <c r="CY1553" s="178">
        <f t="shared" ca="1" si="2023"/>
        <v>-2548.4137990665304</v>
      </c>
      <c r="CZ1553" s="178">
        <f t="shared" ca="1" si="2023"/>
        <v>-3575.4321055558903</v>
      </c>
      <c r="DA1553" s="178">
        <f t="shared" ca="1" si="2023"/>
        <v>-3206.2715234816087</v>
      </c>
      <c r="DB1553" s="178">
        <f t="shared" ca="1" si="2023"/>
        <v>-1055.6031944306928</v>
      </c>
      <c r="DC1553" s="178">
        <f t="shared" ca="1" si="2023"/>
        <v>1620.9423519216853</v>
      </c>
      <c r="DD1553" s="178">
        <f t="shared" ca="1" si="2023"/>
        <v>3313.8867216628041</v>
      </c>
      <c r="DE1553" s="178">
        <f t="shared" ca="1" si="2023"/>
        <v>3217.8505910790495</v>
      </c>
      <c r="DF1553" s="178">
        <f t="shared" ca="1" si="2023"/>
        <v>1411.7670505420747</v>
      </c>
      <c r="DG1553" s="178">
        <f t="shared" ca="1" si="2023"/>
        <v>-1095.3397005695456</v>
      </c>
      <c r="DH1553" s="178">
        <f t="shared" ca="1" si="2023"/>
        <v>-2943.0877899844254</v>
      </c>
      <c r="DI1553" s="178">
        <f t="shared" ca="1" si="2023"/>
        <v>-3173.8138960180158</v>
      </c>
      <c r="DJ1553" s="178">
        <f t="shared" ca="1" si="2023"/>
        <v>-1711.2894656619274</v>
      </c>
      <c r="DK1553" s="178">
        <f t="shared" ca="1" si="2023"/>
        <v>617.96233058127416</v>
      </c>
      <c r="DL1553" s="178">
        <f t="shared" ref="DL1553:DL1555" ca="1" si="2024">DL1565+DL1556</f>
        <v>2550.0191119214819</v>
      </c>
    </row>
    <row r="1554" spans="1:116" x14ac:dyDescent="0.4">
      <c r="A1554" s="99"/>
      <c r="B1554" s="57" t="s">
        <v>244</v>
      </c>
      <c r="C1554" t="s">
        <v>240</v>
      </c>
      <c r="D1554" t="s">
        <v>771</v>
      </c>
      <c r="E1554" t="str">
        <f t="shared" si="2015"/>
        <v>1554 LAMORTR-S</v>
      </c>
      <c r="G1554" s="126" t="str">
        <f>"Loan - "&amp;SUBSTITUTE(G1540,":","")</f>
        <v>Loan - Revenue driven amortizing loan - no defaults</v>
      </c>
      <c r="I1554" s="74"/>
      <c r="J1554" s="74"/>
      <c r="K1554" s="33">
        <f t="shared" ref="K1554:P1554" ca="1" si="2025">SUMIF($4:$4,K$2,1554:1554)</f>
        <v>7.6729730210936522E+56</v>
      </c>
      <c r="L1554" s="33">
        <f t="shared" ca="1" si="2025"/>
        <v>3.2749800511066688E+108</v>
      </c>
      <c r="M1554" s="33">
        <f t="shared" ca="1" si="2025"/>
        <v>1.5759538024754143E+157</v>
      </c>
      <c r="N1554" s="33">
        <f t="shared" ca="1" si="2025"/>
        <v>-7.1274632721409412E+203</v>
      </c>
      <c r="O1554" s="33">
        <f t="shared" ca="1" si="2025"/>
        <v>-3.6791338306595824E+250</v>
      </c>
      <c r="P1554" s="33">
        <f t="shared" ca="1" si="2025"/>
        <v>7.5215838755608905E+294</v>
      </c>
      <c r="Q1554" s="33"/>
      <c r="R1554" s="53">
        <f>S1550</f>
        <v>0</v>
      </c>
      <c r="S1554" s="93">
        <f t="shared" ref="S1554:AX1556" ca="1" si="2026">SUM(S1550:S1553)</f>
        <v>8000</v>
      </c>
      <c r="T1554" s="93">
        <f t="shared" ca="1" si="2026"/>
        <v>-277996504.30645251</v>
      </c>
      <c r="U1554" s="93">
        <f t="shared" ca="1" si="2026"/>
        <v>-96680967043055.484</v>
      </c>
      <c r="V1554" s="93">
        <f t="shared" ca="1" si="2026"/>
        <v>-1.52050506945304E+19</v>
      </c>
      <c r="W1554" s="93">
        <f t="shared" ca="1" si="2026"/>
        <v>-1.5689415009035403E+24</v>
      </c>
      <c r="X1554" s="93">
        <f t="shared" ca="1" si="2026"/>
        <v>-1.2125996001543112E+29</v>
      </c>
      <c r="Y1554" s="93">
        <f t="shared" ca="1" si="2026"/>
        <v>-7.5205062066952315E+33</v>
      </c>
      <c r="Z1554" s="93">
        <f t="shared" ca="1" si="2026"/>
        <v>-3.9047595682681547E+38</v>
      </c>
      <c r="AA1554" s="93">
        <f t="shared" ca="1" si="2026"/>
        <v>-1.7466583187046277E+43</v>
      </c>
      <c r="AB1554" s="93">
        <f t="shared" ca="1" si="2026"/>
        <v>-6.8715713114697532E+47</v>
      </c>
      <c r="AC1554" s="93">
        <f t="shared" ca="1" si="2026"/>
        <v>-2.4148642739933239E+52</v>
      </c>
      <c r="AD1554" s="93">
        <f t="shared" ca="1" si="2026"/>
        <v>-7.6732165196779523E+56</v>
      </c>
      <c r="AE1554" s="93">
        <f t="shared" ca="1" si="2026"/>
        <v>-2.2259451113044935E+61</v>
      </c>
      <c r="AF1554" s="93">
        <f t="shared" ca="1" si="2026"/>
        <v>-5.9420503539754501E+65</v>
      </c>
      <c r="AG1554" s="93">
        <f t="shared" ca="1" si="2026"/>
        <v>-1.4692486349137093E+70</v>
      </c>
      <c r="AH1554" s="93">
        <f t="shared" ca="1" si="2026"/>
        <v>-3.3837365463721911E+74</v>
      </c>
      <c r="AI1554" s="93">
        <f t="shared" ca="1" si="2026"/>
        <v>-7.2927924818397281E+78</v>
      </c>
      <c r="AJ1554" s="93">
        <f t="shared" ca="1" si="2026"/>
        <v>-1.4769295027103713E+83</v>
      </c>
      <c r="AK1554" s="93">
        <f t="shared" ca="1" si="2026"/>
        <v>-2.8205769367866261E+87</v>
      </c>
      <c r="AL1554" s="93">
        <f t="shared" ca="1" si="2026"/>
        <v>-5.0954554489071021E+91</v>
      </c>
      <c r="AM1554" s="93">
        <f t="shared" ca="1" si="2026"/>
        <v>-8.7315434814421105E+95</v>
      </c>
      <c r="AN1554" s="93">
        <f t="shared" ca="1" si="2026"/>
        <v>-1.422732492444952E+100</v>
      </c>
      <c r="AO1554" s="93">
        <f t="shared" ca="1" si="2026"/>
        <v>-2.2091470721262571E+104</v>
      </c>
      <c r="AP1554" s="93">
        <f t="shared" ca="1" si="2026"/>
        <v>-3.2752028062936141E+108</v>
      </c>
      <c r="AQ1554" s="93">
        <f t="shared" ca="1" si="2026"/>
        <v>-4.6442574437705688E+112</v>
      </c>
      <c r="AR1554" s="93">
        <f t="shared" ca="1" si="2026"/>
        <v>-6.3085424568506459E+116</v>
      </c>
      <c r="AS1554" s="93">
        <f t="shared" ca="1" si="2026"/>
        <v>-8.2199761311740287E+120</v>
      </c>
      <c r="AT1554" s="93">
        <f t="shared" ca="1" si="2026"/>
        <v>-1.02863913156325E+125</v>
      </c>
      <c r="AU1554" s="93">
        <f t="shared" ca="1" si="2026"/>
        <v>-1.2375384011500279E+129</v>
      </c>
      <c r="AV1554" s="93">
        <f t="shared" ca="1" si="2026"/>
        <v>-1.4326478197044949E+133</v>
      </c>
      <c r="AW1554" s="93">
        <f t="shared" ca="1" si="2026"/>
        <v>-1.5970341523200879E+137</v>
      </c>
      <c r="AX1554" s="93">
        <f t="shared" ca="1" si="2026"/>
        <v>-1.7151918885966635E+141</v>
      </c>
      <c r="AY1554" s="93">
        <f t="shared" ref="AY1554:CD1556" ca="1" si="2027">SUM(AY1550:AY1553)</f>
        <v>-1.775314148583593E+145</v>
      </c>
      <c r="AZ1554" s="93">
        <f t="shared" ca="1" si="2027"/>
        <v>-1.7710708612484929E+149</v>
      </c>
      <c r="BA1554" s="93">
        <f t="shared" ca="1" si="2027"/>
        <v>-1.7025405865542231E+153</v>
      </c>
      <c r="BB1554" s="93">
        <f t="shared" ca="1" si="2027"/>
        <v>-1.576125474725195E+157</v>
      </c>
      <c r="BC1554" s="93">
        <f t="shared" ca="1" si="2027"/>
        <v>-1.4034974946187263E+161</v>
      </c>
      <c r="BD1554" s="93">
        <f t="shared" ca="1" si="2027"/>
        <v>-1.1998197100150569E+165</v>
      </c>
      <c r="BE1554" s="93">
        <f t="shared" ca="1" si="2027"/>
        <v>-9.8161140639997311E+168</v>
      </c>
      <c r="BF1554" s="93">
        <f t="shared" ca="1" si="2027"/>
        <v>-7.6465661586003041E+172</v>
      </c>
      <c r="BG1554" s="93">
        <f t="shared" ca="1" si="2027"/>
        <v>-5.6229633302524174E+176</v>
      </c>
      <c r="BH1554" s="93">
        <f t="shared" ca="1" si="2027"/>
        <v>-3.8432246770017087E+180</v>
      </c>
      <c r="BI1554" s="93">
        <f t="shared" ca="1" si="2027"/>
        <v>-2.365448761176242E+184</v>
      </c>
      <c r="BJ1554" s="93">
        <f t="shared" ca="1" si="2027"/>
        <v>-1.2096916493925585E+188</v>
      </c>
      <c r="BK1554" s="93">
        <f t="shared" ca="1" si="2027"/>
        <v>-3.6429117299268856E+191</v>
      </c>
      <c r="BL1554" s="93">
        <f t="shared" ca="1" si="2027"/>
        <v>2.0525053260873201E+195</v>
      </c>
      <c r="BM1554" s="93">
        <f t="shared" ca="1" si="2027"/>
        <v>5.4676079992365503E+199</v>
      </c>
      <c r="BN1554" s="93">
        <f t="shared" ca="1" si="2027"/>
        <v>7.1280145885935974E+203</v>
      </c>
      <c r="BO1554" s="93">
        <f t="shared" ca="1" si="2027"/>
        <v>7.539491339207219E+207</v>
      </c>
      <c r="BP1554" s="93">
        <f t="shared" ca="1" si="2027"/>
        <v>7.1433542386302536E+211</v>
      </c>
      <c r="BQ1554" s="93">
        <f t="shared" ca="1" si="2027"/>
        <v>6.2935972504557018E+215</v>
      </c>
      <c r="BR1554" s="93">
        <f t="shared" ca="1" si="2027"/>
        <v>5.2518012635817029E+219</v>
      </c>
      <c r="BS1554" s="93">
        <f t="shared" ca="1" si="2027"/>
        <v>4.1944919125020169E+223</v>
      </c>
      <c r="BT1554" s="93">
        <f t="shared" ca="1" si="2027"/>
        <v>3.2275985137226373E+227</v>
      </c>
      <c r="BU1554" s="93">
        <f t="shared" ca="1" si="2027"/>
        <v>2.4035396763635152E+231</v>
      </c>
      <c r="BV1554" s="93">
        <f t="shared" ca="1" si="2027"/>
        <v>1.7377416021658167E+235</v>
      </c>
      <c r="BW1554" s="93">
        <f t="shared" ca="1" si="2027"/>
        <v>1.2227020603427724E+239</v>
      </c>
      <c r="BX1554" s="93">
        <f t="shared" ca="1" si="2027"/>
        <v>8.3880769328719638E+242</v>
      </c>
      <c r="BY1554" s="93">
        <f t="shared" ca="1" si="2027"/>
        <v>5.6189068042522585E+246</v>
      </c>
      <c r="BZ1554" s="93">
        <f t="shared" ca="1" si="2027"/>
        <v>3.6797004009554965E+250</v>
      </c>
      <c r="CA1554" s="93">
        <f t="shared" ca="1" si="2027"/>
        <v>2.3581986562986361E+254</v>
      </c>
      <c r="CB1554" s="93">
        <f t="shared" ca="1" si="2027"/>
        <v>1.4802159887040695E+258</v>
      </c>
      <c r="CC1554" s="93">
        <f t="shared" ca="1" si="2027"/>
        <v>9.1067656963629651E+261</v>
      </c>
      <c r="CD1554" s="93">
        <f t="shared" ca="1" si="2027"/>
        <v>5.4950792610829041E+265</v>
      </c>
      <c r="CE1554" s="93">
        <f t="shared" ref="CE1554:CL1556" ca="1" si="2028">SUM(CE1550:CE1553)</f>
        <v>3.2538496474275926E+269</v>
      </c>
      <c r="CF1554" s="93">
        <f t="shared" ca="1" si="2028"/>
        <v>1.8916914033693635E+273</v>
      </c>
      <c r="CG1554" s="93">
        <f t="shared" ca="1" si="2028"/>
        <v>1.0660155214403272E+277</v>
      </c>
      <c r="CH1554" s="93">
        <f t="shared" ca="1" si="2028"/>
        <v>5.5978440760337911E+280</v>
      </c>
      <c r="CI1554" s="93">
        <f t="shared" ca="1" si="2028"/>
        <v>2.5697425413028295E+284</v>
      </c>
      <c r="CJ1554" s="93">
        <f t="shared" ca="1" si="2028"/>
        <v>9.2777601632194347E+287</v>
      </c>
      <c r="CK1554" s="93">
        <f t="shared" ca="1" si="2028"/>
        <v>1.8041610703042866E+291</v>
      </c>
      <c r="CL1554" s="93">
        <f t="shared" ca="1" si="2028"/>
        <v>-7.5197647108523324E+294</v>
      </c>
      <c r="CN1554" s="74"/>
      <c r="CO1554" s="93">
        <f t="shared" ref="CO1554:DK1556" ca="1" si="2029">SUM(CO1550:CO1553)</f>
        <v>7296.6729021599231</v>
      </c>
      <c r="CP1554" s="93">
        <f t="shared" ca="1" si="2029"/>
        <v>5539.5036194651893</v>
      </c>
      <c r="CQ1554" s="93">
        <f t="shared" ca="1" si="2029"/>
        <v>2265.9060089701193</v>
      </c>
      <c r="CR1554" s="93">
        <f t="shared" ca="1" si="2029"/>
        <v>-1691.8498681984088</v>
      </c>
      <c r="CS1554" s="93">
        <f t="shared" ca="1" si="2029"/>
        <v>-5298.8257009155295</v>
      </c>
      <c r="CT1554" s="93">
        <f t="shared" ca="1" si="2029"/>
        <v>-5647.8672219911414</v>
      </c>
      <c r="CU1554" s="93">
        <f t="shared" ca="1" si="2029"/>
        <v>-3031.831606782469</v>
      </c>
      <c r="CV1554" s="93">
        <f t="shared" ca="1" si="2029"/>
        <v>1057.8382685283368</v>
      </c>
      <c r="CW1554" s="93">
        <f t="shared" ca="1" si="2029"/>
        <v>4518.8336258330546</v>
      </c>
      <c r="CX1554" s="93">
        <f t="shared" ca="1" si="2029"/>
        <v>5456.6445006836366</v>
      </c>
      <c r="CY1554" s="93">
        <f t="shared" ca="1" si="2029"/>
        <v>2908.2307016171062</v>
      </c>
      <c r="CZ1554" s="93">
        <f t="shared" ca="1" si="2029"/>
        <v>-667.2014039387841</v>
      </c>
      <c r="DA1554" s="93">
        <f t="shared" ca="1" si="2029"/>
        <v>-3873.4729274203928</v>
      </c>
      <c r="DB1554" s="93">
        <f t="shared" ca="1" si="2029"/>
        <v>-4929.0761218510852</v>
      </c>
      <c r="DC1554" s="93">
        <f t="shared" ca="1" si="2029"/>
        <v>-3308.1337699293999</v>
      </c>
      <c r="DD1554" s="93">
        <f t="shared" ca="1" si="2029"/>
        <v>5.7529517334041884</v>
      </c>
      <c r="DE1554" s="93">
        <f t="shared" ca="1" si="2029"/>
        <v>3223.6035428124537</v>
      </c>
      <c r="DF1554" s="93">
        <f t="shared" ca="1" si="2029"/>
        <v>4635.370593354528</v>
      </c>
      <c r="DG1554" s="93">
        <f t="shared" ca="1" si="2029"/>
        <v>3540.0308927849824</v>
      </c>
      <c r="DH1554" s="93">
        <f t="shared" ca="1" si="2029"/>
        <v>596.94310280055697</v>
      </c>
      <c r="DI1554" s="93">
        <f t="shared" ca="1" si="2029"/>
        <v>-2576.8707932174589</v>
      </c>
      <c r="DJ1554" s="93">
        <f t="shared" ca="1" si="2029"/>
        <v>-4288.1602588793867</v>
      </c>
      <c r="DK1554" s="93">
        <f t="shared" ca="1" si="2029"/>
        <v>-3670.1979282981124</v>
      </c>
      <c r="DL1554" s="93">
        <f t="shared" ref="DL1554:DL1556" ca="1" si="2030">SUM(DL1550:DL1553)</f>
        <v>-1120.1788163766305</v>
      </c>
    </row>
    <row r="1555" spans="1:116" x14ac:dyDescent="0.4">
      <c r="A1555" s="99"/>
      <c r="B1555" s="57"/>
      <c r="D1555" t="s">
        <v>771</v>
      </c>
      <c r="E1555" t="str">
        <f t="shared" si="2015"/>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771</v>
      </c>
      <c r="E1556" t="str">
        <f t="shared" si="2015"/>
        <v>1556 LAMORTR-S</v>
      </c>
      <c r="G1556" s="126" t="str">
        <f>"Interest income - "&amp;SUBSTITUTE(G1540,":","")</f>
        <v>Interest income - Revenue driven amortizing loan - no defaults</v>
      </c>
      <c r="I1556" s="93"/>
      <c r="J1556" s="93"/>
      <c r="K1556" s="28">
        <f t="shared" ref="K1556:P1556" ca="1" si="2031">SUMIF($3:$3,K$2,1554:1554)</f>
        <v>-7.6734580129770976E+56</v>
      </c>
      <c r="L1556" s="28">
        <f t="shared" ca="1" si="2031"/>
        <v>-3.275423735229025E+108</v>
      </c>
      <c r="M1556" s="28">
        <f t="shared" ca="1" si="2031"/>
        <v>-1.5762957464963347E+157</v>
      </c>
      <c r="N1556" s="28">
        <f t="shared" ca="1" si="2031"/>
        <v>7.1285613699149299E+203</v>
      </c>
      <c r="O1556" s="28">
        <f t="shared" ca="1" si="2031"/>
        <v>3.6802623755289196E+250</v>
      </c>
      <c r="P1556" s="28">
        <f t="shared" ca="1" si="2031"/>
        <v>-7.517959621748982E+294</v>
      </c>
      <c r="R1556" s="27"/>
      <c r="S1556" s="93">
        <f t="shared" ref="S1556:AX1558" ca="1" si="2032">SUM(S1550:S1551,S1552)*$H1543/12</f>
        <v>66.666666666666671</v>
      </c>
      <c r="T1556" s="93">
        <f t="shared" ca="1" si="2032"/>
        <v>128.02782974022159</v>
      </c>
      <c r="U1556" s="93">
        <f t="shared" ca="1" si="2032"/>
        <v>2316960.2582132514</v>
      </c>
      <c r="V1556" s="93">
        <f t="shared" ca="1" si="2032"/>
        <v>805672389732.16394</v>
      </c>
      <c r="W1556" s="93">
        <f t="shared" ca="1" si="2032"/>
        <v>1.2670794339914989E+17</v>
      </c>
      <c r="X1556" s="93">
        <f t="shared" ca="1" si="2032"/>
        <v>1.3074384742894384E+22</v>
      </c>
      <c r="Y1556" s="93">
        <f t="shared" ca="1" si="2032"/>
        <v>1.0104864833327221E+27</v>
      </c>
      <c r="Z1556" s="93">
        <f t="shared" ca="1" si="2032"/>
        <v>6.2669866135733872E+31</v>
      </c>
      <c r="AA1556" s="93">
        <f t="shared" ca="1" si="2032"/>
        <v>3.2539031137815207E+36</v>
      </c>
      <c r="AB1556" s="93">
        <f t="shared" ca="1" si="2032"/>
        <v>1.4555157881145723E+41</v>
      </c>
      <c r="AC1556" s="93">
        <f t="shared" ca="1" si="2032"/>
        <v>5.7261626585166512E+45</v>
      </c>
      <c r="AD1556" s="93">
        <f t="shared" ca="1" si="2032"/>
        <v>2.0123291547564405E+50</v>
      </c>
      <c r="AE1556" s="93">
        <f t="shared" ca="1" si="2032"/>
        <v>6.3941441842447109E+54</v>
      </c>
      <c r="AF1556" s="93">
        <f t="shared" ca="1" si="2032"/>
        <v>1.8548897831545109E+59</v>
      </c>
      <c r="AG1556" s="93">
        <f t="shared" ca="1" si="2032"/>
        <v>4.9515215873057371E+63</v>
      </c>
      <c r="AH1556" s="93">
        <f t="shared" ca="1" si="2032"/>
        <v>1.2243239327615074E+68</v>
      </c>
      <c r="AI1556" s="93">
        <f t="shared" ca="1" si="2032"/>
        <v>2.8196569977780962E+72</v>
      </c>
      <c r="AJ1556" s="93">
        <f t="shared" ca="1" si="2032"/>
        <v>6.0770427407469887E+76</v>
      </c>
      <c r="AK1556" s="93">
        <f t="shared" ca="1" si="2032"/>
        <v>1.2307133059717479E+81</v>
      </c>
      <c r="AL1556" s="93">
        <f t="shared" ca="1" si="2032"/>
        <v>2.350356677754877E+85</v>
      </c>
      <c r="AM1556" s="93">
        <f t="shared" ca="1" si="2032"/>
        <v>4.2459758676891288E+89</v>
      </c>
      <c r="AN1556" s="93">
        <f t="shared" ca="1" si="2032"/>
        <v>7.2758580755236288E+93</v>
      </c>
      <c r="AO1556" s="93">
        <f t="shared" ca="1" si="2032"/>
        <v>1.1855370412933762E+98</v>
      </c>
      <c r="AP1556" s="93">
        <f t="shared" ca="1" si="2032"/>
        <v>1.8408363446323599E+102</v>
      </c>
      <c r="AQ1556" s="93">
        <f t="shared" ca="1" si="2032"/>
        <v>2.7291500425888908E+106</v>
      </c>
      <c r="AR1556" s="93">
        <f t="shared" ca="1" si="2032"/>
        <v>3.869939329078018E+110</v>
      </c>
      <c r="AS1556" s="93">
        <f t="shared" ca="1" si="2032"/>
        <v>5.2567284683232199E+114</v>
      </c>
      <c r="AT1556" s="93">
        <f t="shared" ca="1" si="2032"/>
        <v>6.8494500178032869E+118</v>
      </c>
      <c r="AU1556" s="93">
        <f t="shared" ca="1" si="2032"/>
        <v>8.5713020584588068E+122</v>
      </c>
      <c r="AV1556" s="93">
        <f t="shared" ca="1" si="2032"/>
        <v>1.0311955669272445E+127</v>
      </c>
      <c r="AW1556" s="93">
        <f t="shared" ca="1" si="2032"/>
        <v>1.1937691957721934E+131</v>
      </c>
      <c r="AX1556" s="93">
        <f t="shared" ca="1" si="2032"/>
        <v>1.3307414117325806E+135</v>
      </c>
      <c r="AY1556" s="93">
        <f t="shared" ref="AY1556:CD1558" ca="1" si="2033">SUM(AY1550:AY1551,AY1552)*$H1543/12</f>
        <v>1.4291923789992444E+139</v>
      </c>
      <c r="AZ1556" s="93">
        <f t="shared" ca="1" si="2033"/>
        <v>1.4792843338355213E+143</v>
      </c>
      <c r="BA1556" s="93">
        <f t="shared" ca="1" si="2033"/>
        <v>1.4757432091493185E+147</v>
      </c>
      <c r="BB1556" s="93">
        <f t="shared" ca="1" si="2033"/>
        <v>1.4186350034748622E+151</v>
      </c>
      <c r="BC1556" s="93">
        <f t="shared" ca="1" si="2033"/>
        <v>1.3132948353961787E+155</v>
      </c>
      <c r="BD1556" s="93">
        <f t="shared" ca="1" si="2033"/>
        <v>1.1694488076692637E+159</v>
      </c>
      <c r="BE1556" s="93">
        <f t="shared" ca="1" si="2033"/>
        <v>9.9973182600983223E+162</v>
      </c>
      <c r="BF1556" s="93">
        <f t="shared" ca="1" si="2033"/>
        <v>8.179086875407403E+166</v>
      </c>
      <c r="BG1556" s="93">
        <f t="shared" ca="1" si="2033"/>
        <v>6.3713136425949704E+170</v>
      </c>
      <c r="BH1556" s="93">
        <f t="shared" ca="1" si="2033"/>
        <v>4.6851602539857935E+174</v>
      </c>
      <c r="BI1556" s="93">
        <f t="shared" ca="1" si="2033"/>
        <v>3.202214747853933E+178</v>
      </c>
      <c r="BJ1556" s="93">
        <f t="shared" ca="1" si="2033"/>
        <v>1.9708843649191032E+182</v>
      </c>
      <c r="BK1556" s="93">
        <f t="shared" ca="1" si="2033"/>
        <v>1.0078776121626433E+186</v>
      </c>
      <c r="BL1556" s="93">
        <f t="shared" ca="1" si="2033"/>
        <v>3.0347433045240239E+189</v>
      </c>
      <c r="BM1556" s="93">
        <f t="shared" ca="1" si="2033"/>
        <v>-1.710727207477152E+193</v>
      </c>
      <c r="BN1556" s="93">
        <f t="shared" ca="1" si="2033"/>
        <v>-4.5561675308869095E+197</v>
      </c>
      <c r="BO1556" s="93">
        <f t="shared" ca="1" si="2033"/>
        <v>-5.9395527267841174E+201</v>
      </c>
      <c r="BP1556" s="93">
        <f t="shared" ca="1" si="2033"/>
        <v>-6.2823104996384949E+205</v>
      </c>
      <c r="BQ1556" s="93">
        <f t="shared" ca="1" si="2033"/>
        <v>-5.9521616741436829E+209</v>
      </c>
      <c r="BR1556" s="93">
        <f t="shared" ca="1" si="2033"/>
        <v>-5.244064137299827E+213</v>
      </c>
      <c r="BS1556" s="93">
        <f t="shared" ca="1" si="2033"/>
        <v>-4.3759722179856765E+217</v>
      </c>
      <c r="BT1556" s="93">
        <f t="shared" ca="1" si="2033"/>
        <v>-3.4949686316506082E+221</v>
      </c>
      <c r="BU1556" s="93">
        <f t="shared" ca="1" si="2033"/>
        <v>-2.6893129757324409E+225</v>
      </c>
      <c r="BV1556" s="93">
        <f t="shared" ca="1" si="2033"/>
        <v>-2.0026785235419576E+229</v>
      </c>
      <c r="BW1556" s="93">
        <f t="shared" ca="1" si="2033"/>
        <v>-1.4479160386070959E+233</v>
      </c>
      <c r="BX1556" s="93">
        <f t="shared" ca="1" si="2033"/>
        <v>-1.0187723657240445E+237</v>
      </c>
      <c r="BY1556" s="93">
        <f t="shared" ca="1" si="2033"/>
        <v>-6.9890367062023045E+240</v>
      </c>
      <c r="BZ1556" s="93">
        <f t="shared" ca="1" si="2033"/>
        <v>-4.68171750882195E+244</v>
      </c>
      <c r="CA1556" s="93">
        <f t="shared" ca="1" si="2033"/>
        <v>-3.0659448588829852E+248</v>
      </c>
      <c r="CB1556" s="93">
        <f t="shared" ca="1" si="2033"/>
        <v>-1.9648563514347872E+252</v>
      </c>
      <c r="CC1556" s="93">
        <f t="shared" ca="1" si="2033"/>
        <v>-1.2333151707534915E+256</v>
      </c>
      <c r="CD1556" s="93">
        <f t="shared" ca="1" si="2033"/>
        <v>-7.5877276276099571E+259</v>
      </c>
      <c r="CE1556" s="93">
        <f t="shared" ref="CE1556:CL1558" ca="1" si="2034">SUM(CE1550:CE1551,CE1552)*$H1543/12</f>
        <v>-4.578467500412391E+263</v>
      </c>
      <c r="CF1556" s="93">
        <f t="shared" ca="1" si="2034"/>
        <v>-2.7110796360966687E+267</v>
      </c>
      <c r="CG1556" s="93">
        <f t="shared" ca="1" si="2034"/>
        <v>-1.5761360905849642E+271</v>
      </c>
      <c r="CH1556" s="93">
        <f t="shared" ca="1" si="2034"/>
        <v>-8.8818731414937625E+274</v>
      </c>
      <c r="CI1556" s="93">
        <f t="shared" ca="1" si="2034"/>
        <v>-4.6639743194828172E+278</v>
      </c>
      <c r="CJ1556" s="93">
        <f t="shared" ca="1" si="2034"/>
        <v>-2.1409817463267276E+282</v>
      </c>
      <c r="CK1556" s="93">
        <f t="shared" ca="1" si="2034"/>
        <v>-7.7293075207391386E+285</v>
      </c>
      <c r="CL1556" s="93">
        <f t="shared" ca="1" si="2034"/>
        <v>-1.5026879761823933E+289</v>
      </c>
      <c r="CN1556" s="93"/>
      <c r="CO1556" s="93">
        <f t="shared" ref="CO1556:CX1556" si="2035">SUM(CO1549:CO1550,CO1552)*$H1543/CO$5</f>
        <v>0</v>
      </c>
      <c r="CP1556" s="93">
        <f t="shared" ca="1" si="2035"/>
        <v>182.41682255399809</v>
      </c>
      <c r="CQ1556" s="93">
        <f t="shared" ca="1" si="2035"/>
        <v>138.48759048662973</v>
      </c>
      <c r="CR1556" s="93">
        <f t="shared" ca="1" si="2035"/>
        <v>56.647650224252985</v>
      </c>
      <c r="CS1556" s="93">
        <f t="shared" ca="1" si="2035"/>
        <v>-42.296246704960225</v>
      </c>
      <c r="CT1556" s="93">
        <f t="shared" ca="1" si="2035"/>
        <v>-132.47064252288826</v>
      </c>
      <c r="CU1556" s="93">
        <f t="shared" ca="1" si="2035"/>
        <v>-141.19668054977853</v>
      </c>
      <c r="CV1556" s="93">
        <f t="shared" ca="1" si="2035"/>
        <v>-75.795790169561727</v>
      </c>
      <c r="CW1556" s="93">
        <f t="shared" ca="1" si="2035"/>
        <v>26.445956713208421</v>
      </c>
      <c r="CX1556" s="93">
        <f t="shared" ca="1" si="2035"/>
        <v>112.97084064582637</v>
      </c>
      <c r="CY1556" s="93">
        <f ca="1">SUM(CY1549:CY1550,CY1552)*$H1543/CL$5</f>
        <v>45.472037505696967</v>
      </c>
      <c r="CZ1556" s="93">
        <f t="shared" ref="CZ1556:DL1556" ca="1" si="2036">SUM(CZ1549:CZ1550,CZ1552)*$H1543/CZ$5</f>
        <v>72.705767540427658</v>
      </c>
      <c r="DA1556" s="93">
        <f t="shared" ca="1" si="2036"/>
        <v>-16.680035098469602</v>
      </c>
      <c r="DB1556" s="93">
        <f t="shared" ca="1" si="2036"/>
        <v>-96.836823185509829</v>
      </c>
      <c r="DC1556" s="93">
        <f t="shared" ca="1" si="2036"/>
        <v>-123.22690304627713</v>
      </c>
      <c r="DD1556" s="93">
        <f t="shared" ca="1" si="2036"/>
        <v>-82.703344248234998</v>
      </c>
      <c r="DE1556" s="93">
        <f t="shared" ca="1" si="2036"/>
        <v>0.14382379333510473</v>
      </c>
      <c r="DF1556" s="93">
        <f t="shared" ca="1" si="2036"/>
        <v>80.590088570311352</v>
      </c>
      <c r="DG1556" s="93">
        <f t="shared" ca="1" si="2036"/>
        <v>115.8842648338632</v>
      </c>
      <c r="DH1556" s="93">
        <f t="shared" ca="1" si="2036"/>
        <v>88.500772319624559</v>
      </c>
      <c r="DI1556" s="93">
        <f t="shared" ca="1" si="2036"/>
        <v>14.923577570013926</v>
      </c>
      <c r="DJ1556" s="93">
        <f t="shared" ca="1" si="2036"/>
        <v>-64.421769830436475</v>
      </c>
      <c r="DK1556" s="93">
        <f t="shared" ca="1" si="2036"/>
        <v>-107.20400647198467</v>
      </c>
      <c r="DL1556" s="93">
        <f t="shared" ca="1" si="2036"/>
        <v>-91.754948207452813</v>
      </c>
    </row>
    <row r="1557" spans="1:116" x14ac:dyDescent="0.4">
      <c r="A1557" s="99"/>
      <c r="B1557" s="57"/>
      <c r="C1557" s="57"/>
      <c r="D1557" t="s">
        <v>771</v>
      </c>
      <c r="E1557" t="str">
        <f t="shared" si="2015"/>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771</v>
      </c>
      <c r="E1558" t="str">
        <f t="shared" si="2015"/>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771</v>
      </c>
      <c r="E1559" t="str">
        <f t="shared" si="2015"/>
        <v>1559 LAMORTR-S</v>
      </c>
      <c r="G1559" s="158" t="str">
        <f>G1551</f>
        <v>New loans originated - Revenue driven amortizing loan - no defaults</v>
      </c>
      <c r="K1559" s="53">
        <f ca="1">SUMIF($3:$3,K$2,1559:1559)</f>
        <v>-96000</v>
      </c>
      <c r="L1559" s="53">
        <f ca="1">SUMIF($3:$3,L$2,1559:1559)</f>
        <v>-96000</v>
      </c>
      <c r="M1559" s="53">
        <f ca="1">SUMIF($3:$3,M$2,1559:1559)</f>
        <v>-96000</v>
      </c>
      <c r="N1559" s="53">
        <f ca="1">SUMIF($3:$3,N$2,1559:1559)</f>
        <v>-96000</v>
      </c>
      <c r="O1559" s="53">
        <f ca="1">SUMIF($3:$3,O$2,1559:1559)</f>
        <v>-96000</v>
      </c>
      <c r="P1559" s="53">
        <f ca="1">SUMIF($3:$3,P$2,1559:1559)</f>
        <v>-96000</v>
      </c>
      <c r="R1559"/>
      <c r="S1559" s="62">
        <f t="shared" ref="S1559:AX1561" ca="1" si="2037">-S1551</f>
        <v>-8000</v>
      </c>
      <c r="T1559" s="62">
        <f t="shared" ca="1" si="2037"/>
        <v>-8000</v>
      </c>
      <c r="U1559" s="62">
        <f t="shared" ca="1" si="2037"/>
        <v>-8000</v>
      </c>
      <c r="V1559" s="62">
        <f t="shared" ca="1" si="2037"/>
        <v>-8000</v>
      </c>
      <c r="W1559" s="62">
        <f t="shared" ca="1" si="2037"/>
        <v>-8000</v>
      </c>
      <c r="X1559" s="62">
        <f t="shared" ca="1" si="2037"/>
        <v>-8000</v>
      </c>
      <c r="Y1559" s="62">
        <f t="shared" ca="1" si="2037"/>
        <v>-8000</v>
      </c>
      <c r="Z1559" s="62">
        <f t="shared" ca="1" si="2037"/>
        <v>-8000</v>
      </c>
      <c r="AA1559" s="62">
        <f t="shared" ca="1" si="2037"/>
        <v>-8000</v>
      </c>
      <c r="AB1559" s="62">
        <f t="shared" ca="1" si="2037"/>
        <v>-8000</v>
      </c>
      <c r="AC1559" s="62">
        <f t="shared" ca="1" si="2037"/>
        <v>-8000</v>
      </c>
      <c r="AD1559" s="62">
        <f t="shared" ca="1" si="2037"/>
        <v>-8000</v>
      </c>
      <c r="AE1559" s="62">
        <f t="shared" ca="1" si="2037"/>
        <v>-8000</v>
      </c>
      <c r="AF1559" s="62">
        <f t="shared" ca="1" si="2037"/>
        <v>-8000</v>
      </c>
      <c r="AG1559" s="62">
        <f t="shared" ca="1" si="2037"/>
        <v>-8000</v>
      </c>
      <c r="AH1559" s="62">
        <f t="shared" ca="1" si="2037"/>
        <v>-8000</v>
      </c>
      <c r="AI1559" s="62">
        <f t="shared" ca="1" si="2037"/>
        <v>-8000</v>
      </c>
      <c r="AJ1559" s="62">
        <f t="shared" ca="1" si="2037"/>
        <v>-8000</v>
      </c>
      <c r="AK1559" s="62">
        <f t="shared" ca="1" si="2037"/>
        <v>-8000</v>
      </c>
      <c r="AL1559" s="62">
        <f t="shared" ca="1" si="2037"/>
        <v>-8000</v>
      </c>
      <c r="AM1559" s="62">
        <f t="shared" ca="1" si="2037"/>
        <v>-8000</v>
      </c>
      <c r="AN1559" s="62">
        <f t="shared" ca="1" si="2037"/>
        <v>-8000</v>
      </c>
      <c r="AO1559" s="62">
        <f t="shared" ca="1" si="2037"/>
        <v>-8000</v>
      </c>
      <c r="AP1559" s="62">
        <f t="shared" ca="1" si="2037"/>
        <v>-8000</v>
      </c>
      <c r="AQ1559" s="62">
        <f t="shared" ca="1" si="2037"/>
        <v>-8000</v>
      </c>
      <c r="AR1559" s="62">
        <f t="shared" ca="1" si="2037"/>
        <v>-8000</v>
      </c>
      <c r="AS1559" s="62">
        <f t="shared" ca="1" si="2037"/>
        <v>-8000</v>
      </c>
      <c r="AT1559" s="62">
        <f t="shared" ca="1" si="2037"/>
        <v>-8000</v>
      </c>
      <c r="AU1559" s="62">
        <f t="shared" ca="1" si="2037"/>
        <v>-8000</v>
      </c>
      <c r="AV1559" s="62">
        <f t="shared" ca="1" si="2037"/>
        <v>-8000</v>
      </c>
      <c r="AW1559" s="62">
        <f t="shared" ca="1" si="2037"/>
        <v>-8000</v>
      </c>
      <c r="AX1559" s="62">
        <f t="shared" ca="1" si="2037"/>
        <v>-8000</v>
      </c>
      <c r="AY1559" s="62">
        <f t="shared" ref="AY1559:CD1561" ca="1" si="2038">-AY1551</f>
        <v>-8000</v>
      </c>
      <c r="AZ1559" s="62">
        <f t="shared" ca="1" si="2038"/>
        <v>-8000</v>
      </c>
      <c r="BA1559" s="62">
        <f t="shared" ca="1" si="2038"/>
        <v>-8000</v>
      </c>
      <c r="BB1559" s="62">
        <f t="shared" ca="1" si="2038"/>
        <v>-8000</v>
      </c>
      <c r="BC1559" s="62">
        <f t="shared" ca="1" si="2038"/>
        <v>-8000</v>
      </c>
      <c r="BD1559" s="62">
        <f t="shared" ca="1" si="2038"/>
        <v>-8000</v>
      </c>
      <c r="BE1559" s="62">
        <f t="shared" ca="1" si="2038"/>
        <v>-8000</v>
      </c>
      <c r="BF1559" s="62">
        <f t="shared" ca="1" si="2038"/>
        <v>-8000</v>
      </c>
      <c r="BG1559" s="62">
        <f t="shared" ca="1" si="2038"/>
        <v>-8000</v>
      </c>
      <c r="BH1559" s="62">
        <f t="shared" ca="1" si="2038"/>
        <v>-8000</v>
      </c>
      <c r="BI1559" s="62">
        <f t="shared" ca="1" si="2038"/>
        <v>-8000</v>
      </c>
      <c r="BJ1559" s="62">
        <f t="shared" ca="1" si="2038"/>
        <v>-8000</v>
      </c>
      <c r="BK1559" s="62">
        <f t="shared" ca="1" si="2038"/>
        <v>-8000</v>
      </c>
      <c r="BL1559" s="62">
        <f t="shared" ca="1" si="2038"/>
        <v>-8000</v>
      </c>
      <c r="BM1559" s="62">
        <f t="shared" ca="1" si="2038"/>
        <v>-8000</v>
      </c>
      <c r="BN1559" s="62">
        <f t="shared" ca="1" si="2038"/>
        <v>-8000</v>
      </c>
      <c r="BO1559" s="62">
        <f t="shared" ca="1" si="2038"/>
        <v>-8000</v>
      </c>
      <c r="BP1559" s="62">
        <f t="shared" ca="1" si="2038"/>
        <v>-8000</v>
      </c>
      <c r="BQ1559" s="62">
        <f t="shared" ca="1" si="2038"/>
        <v>-8000</v>
      </c>
      <c r="BR1559" s="62">
        <f t="shared" ca="1" si="2038"/>
        <v>-8000</v>
      </c>
      <c r="BS1559" s="62">
        <f t="shared" ca="1" si="2038"/>
        <v>-8000</v>
      </c>
      <c r="BT1559" s="62">
        <f t="shared" ca="1" si="2038"/>
        <v>-8000</v>
      </c>
      <c r="BU1559" s="62">
        <f t="shared" ca="1" si="2038"/>
        <v>-8000</v>
      </c>
      <c r="BV1559" s="62">
        <f t="shared" ca="1" si="2038"/>
        <v>-8000</v>
      </c>
      <c r="BW1559" s="62">
        <f t="shared" ca="1" si="2038"/>
        <v>-8000</v>
      </c>
      <c r="BX1559" s="62">
        <f t="shared" ca="1" si="2038"/>
        <v>-8000</v>
      </c>
      <c r="BY1559" s="62">
        <f t="shared" ca="1" si="2038"/>
        <v>-8000</v>
      </c>
      <c r="BZ1559" s="62">
        <f t="shared" ca="1" si="2038"/>
        <v>-8000</v>
      </c>
      <c r="CA1559" s="62">
        <f t="shared" ca="1" si="2038"/>
        <v>-8000</v>
      </c>
      <c r="CB1559" s="62">
        <f t="shared" ca="1" si="2038"/>
        <v>-8000</v>
      </c>
      <c r="CC1559" s="62">
        <f t="shared" ca="1" si="2038"/>
        <v>-8000</v>
      </c>
      <c r="CD1559" s="62">
        <f t="shared" ca="1" si="2038"/>
        <v>-8000</v>
      </c>
      <c r="CE1559" s="62">
        <f t="shared" ref="CE1559:CL1561" ca="1" si="2039">-CE1551</f>
        <v>-8000</v>
      </c>
      <c r="CF1559" s="62">
        <f t="shared" ca="1" si="2039"/>
        <v>-8000</v>
      </c>
      <c r="CG1559" s="62">
        <f t="shared" ca="1" si="2039"/>
        <v>-8000</v>
      </c>
      <c r="CH1559" s="62">
        <f t="shared" ca="1" si="2039"/>
        <v>-8000</v>
      </c>
      <c r="CI1559" s="62">
        <f t="shared" ca="1" si="2039"/>
        <v>-8000</v>
      </c>
      <c r="CJ1559" s="62">
        <f t="shared" ca="1" si="2039"/>
        <v>-8000</v>
      </c>
      <c r="CK1559" s="62">
        <f t="shared" ca="1" si="2039"/>
        <v>-8000</v>
      </c>
      <c r="CL1559" s="62">
        <f t="shared" ca="1" si="2039"/>
        <v>-8000</v>
      </c>
      <c r="CO1559" s="62">
        <f>-CO1550</f>
        <v>0</v>
      </c>
      <c r="CP1559" s="62">
        <f t="shared" ref="CP1559:DK1561" ca="1" si="2040">-CP1550</f>
        <v>-7296.6729021599231</v>
      </c>
      <c r="CQ1559" s="62">
        <f t="shared" ca="1" si="2040"/>
        <v>-5539.5036194651893</v>
      </c>
      <c r="CR1559" s="62">
        <f t="shared" ca="1" si="2040"/>
        <v>-2265.9060089701193</v>
      </c>
      <c r="CS1559" s="62">
        <f t="shared" ca="1" si="2040"/>
        <v>1691.8498681984088</v>
      </c>
      <c r="CT1559" s="62">
        <f t="shared" ca="1" si="2040"/>
        <v>5298.8257009155295</v>
      </c>
      <c r="CU1559" s="62">
        <f t="shared" ca="1" si="2040"/>
        <v>5647.8672219911414</v>
      </c>
      <c r="CV1559" s="62">
        <f t="shared" ca="1" si="2040"/>
        <v>3031.831606782469</v>
      </c>
      <c r="CW1559" s="62">
        <f t="shared" ca="1" si="2040"/>
        <v>-1057.8382685283368</v>
      </c>
      <c r="CX1559" s="62">
        <f t="shared" ca="1" si="2040"/>
        <v>-4518.8336258330546</v>
      </c>
      <c r="CY1559" s="62">
        <f t="shared" ca="1" si="2040"/>
        <v>-5456.6445006836366</v>
      </c>
      <c r="CZ1559" s="62">
        <f t="shared" ca="1" si="2040"/>
        <v>-2908.2307016171062</v>
      </c>
      <c r="DA1559" s="62">
        <f t="shared" ca="1" si="2040"/>
        <v>667.2014039387841</v>
      </c>
      <c r="DB1559" s="62">
        <f t="shared" ca="1" si="2040"/>
        <v>3873.4729274203928</v>
      </c>
      <c r="DC1559" s="62">
        <f t="shared" ca="1" si="2040"/>
        <v>4929.0761218510852</v>
      </c>
      <c r="DD1559" s="62">
        <f t="shared" ca="1" si="2040"/>
        <v>3308.1337699293999</v>
      </c>
      <c r="DE1559" s="62">
        <f t="shared" ca="1" si="2040"/>
        <v>-5.7529517334041884</v>
      </c>
      <c r="DF1559" s="62">
        <f t="shared" ca="1" si="2040"/>
        <v>-3223.6035428124537</v>
      </c>
      <c r="DG1559" s="62">
        <f t="shared" ca="1" si="2040"/>
        <v>-4635.370593354528</v>
      </c>
      <c r="DH1559" s="62">
        <f t="shared" ca="1" si="2040"/>
        <v>-3540.0308927849824</v>
      </c>
      <c r="DI1559" s="62">
        <f t="shared" ca="1" si="2040"/>
        <v>-596.94310280055697</v>
      </c>
      <c r="DJ1559" s="62">
        <f t="shared" ca="1" si="2040"/>
        <v>2576.8707932174589</v>
      </c>
      <c r="DK1559" s="62">
        <f t="shared" ca="1" si="2040"/>
        <v>4288.1602588793867</v>
      </c>
      <c r="DL1559" s="62">
        <f t="shared" ref="DL1559:DL1561" ca="1" si="2041">-DL1550</f>
        <v>3670.1979282981124</v>
      </c>
    </row>
    <row r="1560" spans="1:116" x14ac:dyDescent="0.4">
      <c r="A1560" s="99"/>
      <c r="B1560" s="57"/>
      <c r="C1560" t="s">
        <v>235</v>
      </c>
      <c r="D1560" t="s">
        <v>771</v>
      </c>
      <c r="E1560" t="str">
        <f t="shared" si="2015"/>
        <v>1560 LAMORTR-S</v>
      </c>
      <c r="G1560" s="158" t="str">
        <f>G1552</f>
        <v>Prepayment - Revenue driven amortizing loan - no defaults</v>
      </c>
      <c r="K1560" s="53">
        <f>SUMIF($3:$3,K$2,1560:1560)</f>
        <v>0</v>
      </c>
      <c r="L1560" s="53">
        <f>SUMIF($3:$3,L$2,1560:1560)</f>
        <v>0</v>
      </c>
      <c r="M1560" s="53">
        <f>SUMIF($3:$3,M$2,1560:1560)</f>
        <v>0</v>
      </c>
      <c r="N1560" s="53">
        <f>SUMIF($3:$3,N$2,1560:1560)</f>
        <v>0</v>
      </c>
      <c r="O1560" s="53">
        <f>SUMIF($3:$3,O$2,1560:1560)</f>
        <v>0</v>
      </c>
      <c r="P1560" s="53">
        <f>SUMIF($3:$3,P$2,1560:1560)</f>
        <v>0</v>
      </c>
      <c r="R1560"/>
      <c r="S1560" s="62">
        <f t="shared" ref="S1560:AX1562" si="2042">-S1552</f>
        <v>0</v>
      </c>
      <c r="T1560" s="62">
        <f t="shared" si="2042"/>
        <v>0</v>
      </c>
      <c r="U1560" s="62">
        <f t="shared" si="2042"/>
        <v>0</v>
      </c>
      <c r="V1560" s="62">
        <f t="shared" si="2042"/>
        <v>0</v>
      </c>
      <c r="W1560" s="62">
        <f t="shared" si="2042"/>
        <v>0</v>
      </c>
      <c r="X1560" s="62">
        <f t="shared" si="2042"/>
        <v>0</v>
      </c>
      <c r="Y1560" s="62">
        <f t="shared" si="2042"/>
        <v>0</v>
      </c>
      <c r="Z1560" s="62">
        <f t="shared" si="2042"/>
        <v>0</v>
      </c>
      <c r="AA1560" s="62">
        <f t="shared" si="2042"/>
        <v>0</v>
      </c>
      <c r="AB1560" s="62">
        <f t="shared" si="2042"/>
        <v>0</v>
      </c>
      <c r="AC1560" s="62">
        <f t="shared" si="2042"/>
        <v>0</v>
      </c>
      <c r="AD1560" s="62">
        <f t="shared" si="2042"/>
        <v>0</v>
      </c>
      <c r="AE1560" s="62">
        <f t="shared" si="2042"/>
        <v>0</v>
      </c>
      <c r="AF1560" s="62">
        <f t="shared" si="2042"/>
        <v>0</v>
      </c>
      <c r="AG1560" s="62">
        <f t="shared" si="2042"/>
        <v>0</v>
      </c>
      <c r="AH1560" s="62">
        <f t="shared" si="2042"/>
        <v>0</v>
      </c>
      <c r="AI1560" s="62">
        <f t="shared" si="2042"/>
        <v>0</v>
      </c>
      <c r="AJ1560" s="62">
        <f t="shared" si="2042"/>
        <v>0</v>
      </c>
      <c r="AK1560" s="62">
        <f t="shared" si="2042"/>
        <v>0</v>
      </c>
      <c r="AL1560" s="62">
        <f t="shared" si="2042"/>
        <v>0</v>
      </c>
      <c r="AM1560" s="62">
        <f t="shared" si="2042"/>
        <v>0</v>
      </c>
      <c r="AN1560" s="62">
        <f t="shared" si="2042"/>
        <v>0</v>
      </c>
      <c r="AO1560" s="62">
        <f t="shared" si="2042"/>
        <v>0</v>
      </c>
      <c r="AP1560" s="62">
        <f t="shared" si="2042"/>
        <v>0</v>
      </c>
      <c r="AQ1560" s="62">
        <f t="shared" si="2042"/>
        <v>0</v>
      </c>
      <c r="AR1560" s="62">
        <f t="shared" si="2042"/>
        <v>0</v>
      </c>
      <c r="AS1560" s="62">
        <f t="shared" si="2042"/>
        <v>0</v>
      </c>
      <c r="AT1560" s="62">
        <f t="shared" si="2042"/>
        <v>0</v>
      </c>
      <c r="AU1560" s="62">
        <f t="shared" si="2042"/>
        <v>0</v>
      </c>
      <c r="AV1560" s="62">
        <f t="shared" si="2042"/>
        <v>0</v>
      </c>
      <c r="AW1560" s="62">
        <f t="shared" si="2042"/>
        <v>0</v>
      </c>
      <c r="AX1560" s="62">
        <f t="shared" si="2042"/>
        <v>0</v>
      </c>
      <c r="AY1560" s="62">
        <f t="shared" ref="AY1560:CD1562" si="2043">-AY1552</f>
        <v>0</v>
      </c>
      <c r="AZ1560" s="62">
        <f t="shared" si="2043"/>
        <v>0</v>
      </c>
      <c r="BA1560" s="62">
        <f t="shared" si="2043"/>
        <v>0</v>
      </c>
      <c r="BB1560" s="62">
        <f t="shared" si="2043"/>
        <v>0</v>
      </c>
      <c r="BC1560" s="62">
        <f t="shared" si="2043"/>
        <v>0</v>
      </c>
      <c r="BD1560" s="62">
        <f t="shared" si="2043"/>
        <v>0</v>
      </c>
      <c r="BE1560" s="62">
        <f t="shared" si="2043"/>
        <v>0</v>
      </c>
      <c r="BF1560" s="62">
        <f t="shared" si="2043"/>
        <v>0</v>
      </c>
      <c r="BG1560" s="62">
        <f t="shared" si="2043"/>
        <v>0</v>
      </c>
      <c r="BH1560" s="62">
        <f t="shared" si="2043"/>
        <v>0</v>
      </c>
      <c r="BI1560" s="62">
        <f t="shared" si="2043"/>
        <v>0</v>
      </c>
      <c r="BJ1560" s="62">
        <f t="shared" si="2043"/>
        <v>0</v>
      </c>
      <c r="BK1560" s="62">
        <f t="shared" si="2043"/>
        <v>0</v>
      </c>
      <c r="BL1560" s="62">
        <f t="shared" si="2043"/>
        <v>0</v>
      </c>
      <c r="BM1560" s="62">
        <f t="shared" si="2043"/>
        <v>0</v>
      </c>
      <c r="BN1560" s="62">
        <f t="shared" si="2043"/>
        <v>0</v>
      </c>
      <c r="BO1560" s="62">
        <f t="shared" si="2043"/>
        <v>0</v>
      </c>
      <c r="BP1560" s="62">
        <f t="shared" si="2043"/>
        <v>0</v>
      </c>
      <c r="BQ1560" s="62">
        <f t="shared" si="2043"/>
        <v>0</v>
      </c>
      <c r="BR1560" s="62">
        <f t="shared" si="2043"/>
        <v>0</v>
      </c>
      <c r="BS1560" s="62">
        <f t="shared" si="2043"/>
        <v>0</v>
      </c>
      <c r="BT1560" s="62">
        <f t="shared" si="2043"/>
        <v>0</v>
      </c>
      <c r="BU1560" s="62">
        <f t="shared" si="2043"/>
        <v>0</v>
      </c>
      <c r="BV1560" s="62">
        <f t="shared" si="2043"/>
        <v>0</v>
      </c>
      <c r="BW1560" s="62">
        <f t="shared" si="2043"/>
        <v>0</v>
      </c>
      <c r="BX1560" s="62">
        <f t="shared" si="2043"/>
        <v>0</v>
      </c>
      <c r="BY1560" s="62">
        <f t="shared" si="2043"/>
        <v>0</v>
      </c>
      <c r="BZ1560" s="62">
        <f t="shared" si="2043"/>
        <v>0</v>
      </c>
      <c r="CA1560" s="62">
        <f t="shared" si="2043"/>
        <v>0</v>
      </c>
      <c r="CB1560" s="62">
        <f t="shared" si="2043"/>
        <v>0</v>
      </c>
      <c r="CC1560" s="62">
        <f t="shared" si="2043"/>
        <v>0</v>
      </c>
      <c r="CD1560" s="62">
        <f t="shared" si="2043"/>
        <v>0</v>
      </c>
      <c r="CE1560" s="62">
        <f t="shared" ref="CE1560:CL1562" si="2044">-CE1552</f>
        <v>0</v>
      </c>
      <c r="CF1560" s="62">
        <f t="shared" si="2044"/>
        <v>0</v>
      </c>
      <c r="CG1560" s="62">
        <f t="shared" si="2044"/>
        <v>0</v>
      </c>
      <c r="CH1560" s="62">
        <f t="shared" si="2044"/>
        <v>0</v>
      </c>
      <c r="CI1560" s="62">
        <f t="shared" si="2044"/>
        <v>0</v>
      </c>
      <c r="CJ1560" s="62">
        <f t="shared" si="2044"/>
        <v>0</v>
      </c>
      <c r="CK1560" s="62">
        <f t="shared" si="2044"/>
        <v>0</v>
      </c>
      <c r="CL1560" s="62">
        <f t="shared" si="2044"/>
        <v>0</v>
      </c>
      <c r="CO1560" s="62">
        <f>-CO1552</f>
        <v>0</v>
      </c>
      <c r="CP1560" s="62">
        <f t="shared" ref="CP1560:DK1562" si="2045">-CP1552</f>
        <v>0</v>
      </c>
      <c r="CQ1560" s="62">
        <f t="shared" si="2045"/>
        <v>0</v>
      </c>
      <c r="CR1560" s="62">
        <f t="shared" si="2045"/>
        <v>0</v>
      </c>
      <c r="CS1560" s="62">
        <f t="shared" si="2045"/>
        <v>0</v>
      </c>
      <c r="CT1560" s="62">
        <f t="shared" si="2045"/>
        <v>0</v>
      </c>
      <c r="CU1560" s="62">
        <f t="shared" si="2045"/>
        <v>0</v>
      </c>
      <c r="CV1560" s="62">
        <f t="shared" si="2045"/>
        <v>0</v>
      </c>
      <c r="CW1560" s="62">
        <f t="shared" si="2045"/>
        <v>0</v>
      </c>
      <c r="CX1560" s="62">
        <f t="shared" si="2045"/>
        <v>0</v>
      </c>
      <c r="CY1560" s="62">
        <f t="shared" si="2045"/>
        <v>0</v>
      </c>
      <c r="CZ1560" s="62">
        <f t="shared" si="2045"/>
        <v>0</v>
      </c>
      <c r="DA1560" s="62">
        <f t="shared" si="2045"/>
        <v>0</v>
      </c>
      <c r="DB1560" s="62">
        <f t="shared" si="2045"/>
        <v>0</v>
      </c>
      <c r="DC1560" s="62">
        <f t="shared" si="2045"/>
        <v>0</v>
      </c>
      <c r="DD1560" s="62">
        <f t="shared" si="2045"/>
        <v>0</v>
      </c>
      <c r="DE1560" s="62">
        <f t="shared" si="2045"/>
        <v>0</v>
      </c>
      <c r="DF1560" s="62">
        <f t="shared" si="2045"/>
        <v>0</v>
      </c>
      <c r="DG1560" s="62">
        <f t="shared" si="2045"/>
        <v>0</v>
      </c>
      <c r="DH1560" s="62">
        <f t="shared" si="2045"/>
        <v>0</v>
      </c>
      <c r="DI1560" s="62">
        <f t="shared" si="2045"/>
        <v>0</v>
      </c>
      <c r="DJ1560" s="62">
        <f t="shared" si="2045"/>
        <v>0</v>
      </c>
      <c r="DK1560" s="62">
        <f t="shared" si="2045"/>
        <v>0</v>
      </c>
      <c r="DL1560" s="62">
        <f t="shared" ref="DL1560:DL1562" si="2046">-DL1552</f>
        <v>0</v>
      </c>
    </row>
    <row r="1561" spans="1:116" x14ac:dyDescent="0.4">
      <c r="A1561" s="99"/>
      <c r="B1561" s="57"/>
      <c r="C1561" t="s">
        <v>235</v>
      </c>
      <c r="D1561" t="s">
        <v>771</v>
      </c>
      <c r="E1561" t="str">
        <f t="shared" si="2015"/>
        <v>1561 LAMORTR-S</v>
      </c>
      <c r="G1561" s="158" t="str">
        <f>G1553</f>
        <v>Principal payments - Revenue driven amortizing loan - no defaults</v>
      </c>
      <c r="K1561" s="53">
        <f ca="1">SUMIF($3:$3,K$2,1561:1561)</f>
        <v>-7.6734559869051064E+56</v>
      </c>
      <c r="L1561" s="53">
        <f ca="1">SUMIF($3:$3,L$2,1561:1561)</f>
        <v>-3.2754218659381666E+108</v>
      </c>
      <c r="M1561" s="53">
        <f ca="1">SUMIF($3:$3,M$2,1561:1561)</f>
        <v>-1.5762942924394123E+157</v>
      </c>
      <c r="N1561" s="53">
        <f ca="1">SUMIF($3:$3,N$2,1561:1561)</f>
        <v>7.1285567727022729E+203</v>
      </c>
      <c r="O1561" s="53">
        <f ca="1">SUMIF($3:$3,O$2,1561:1561)</f>
        <v>3.680257526043771E+250</v>
      </c>
      <c r="P1561" s="53">
        <f ca="1">SUMIF($3:$3,P$2,1561:1561)</f>
        <v>-7.517976504367028E+294</v>
      </c>
      <c r="R1561"/>
      <c r="S1561" s="62">
        <f t="shared" ref="S1561:AX1563" ca="1" si="2047">-S1553</f>
        <v>0</v>
      </c>
      <c r="T1561" s="62">
        <f t="shared" ca="1" si="2047"/>
        <v>278011867.64602137</v>
      </c>
      <c r="U1561" s="62">
        <f t="shared" ca="1" si="2047"/>
        <v>96681245078286.469</v>
      </c>
      <c r="V1561" s="62">
        <f t="shared" ca="1" si="2047"/>
        <v>1.5205147375217168E+19</v>
      </c>
      <c r="W1561" s="62">
        <f t="shared" ca="1" si="2047"/>
        <v>1.5689567058567482E+24</v>
      </c>
      <c r="X1561" s="62">
        <f t="shared" ca="1" si="2047"/>
        <v>1.2126152894160027E+29</v>
      </c>
      <c r="Y1561" s="62">
        <f t="shared" ca="1" si="2047"/>
        <v>7.5206274650732318E+33</v>
      </c>
      <c r="Z1561" s="62">
        <f t="shared" ca="1" si="2047"/>
        <v>3.9048347721075177E+38</v>
      </c>
      <c r="AA1561" s="62">
        <f t="shared" ca="1" si="2047"/>
        <v>1.7466973655419932E+43</v>
      </c>
      <c r="AB1561" s="62">
        <f t="shared" ca="1" si="2047"/>
        <v>6.8717459733643271E+47</v>
      </c>
      <c r="AC1561" s="62">
        <f t="shared" ca="1" si="2047"/>
        <v>2.4149329879452261E+52</v>
      </c>
      <c r="AD1561" s="62">
        <f t="shared" ca="1" si="2047"/>
        <v>7.6734579991765227E+56</v>
      </c>
      <c r="AE1561" s="62">
        <f t="shared" ca="1" si="2047"/>
        <v>2.2260218410347046E+61</v>
      </c>
      <c r="AF1561" s="62">
        <f t="shared" ca="1" si="2047"/>
        <v>5.9422729407494284E+65</v>
      </c>
      <c r="AG1561" s="62">
        <f t="shared" ca="1" si="2047"/>
        <v>1.4693080531727569E+70</v>
      </c>
      <c r="AH1561" s="62">
        <f t="shared" ca="1" si="2047"/>
        <v>3.3838834652441223E+74</v>
      </c>
      <c r="AI1561" s="62">
        <f t="shared" ca="1" si="2047"/>
        <v>7.2931308406794612E+78</v>
      </c>
      <c r="AJ1561" s="62">
        <f t="shared" ca="1" si="2047"/>
        <v>1.4770024272232604E+83</v>
      </c>
      <c r="AK1561" s="62">
        <f t="shared" ca="1" si="2047"/>
        <v>2.8207246223833428E+87</v>
      </c>
      <c r="AL1561" s="62">
        <f t="shared" ca="1" si="2047"/>
        <v>5.0957374917084329E+91</v>
      </c>
      <c r="AM1561" s="62">
        <f t="shared" ca="1" si="2047"/>
        <v>8.7320529985462334E+95</v>
      </c>
      <c r="AN1561" s="62">
        <f t="shared" ca="1" si="2047"/>
        <v>1.4228198027418584E+100</v>
      </c>
      <c r="AO1561" s="62">
        <f t="shared" ca="1" si="2047"/>
        <v>2.2092893365712122E+104</v>
      </c>
      <c r="AP1561" s="62">
        <f t="shared" ca="1" si="2047"/>
        <v>3.2754237066549701E+108</v>
      </c>
      <c r="AQ1561" s="62">
        <f t="shared" ca="1" si="2047"/>
        <v>4.6445849417756796E+112</v>
      </c>
      <c r="AR1561" s="62">
        <f t="shared" ca="1" si="2047"/>
        <v>6.3090068495701349E+116</v>
      </c>
      <c r="AS1561" s="62">
        <f t="shared" ca="1" si="2047"/>
        <v>8.220606938590228E+120</v>
      </c>
      <c r="AT1561" s="62">
        <f t="shared" ca="1" si="2047"/>
        <v>1.0287213249634636E+125</v>
      </c>
      <c r="AU1561" s="62">
        <f t="shared" ca="1" si="2047"/>
        <v>1.2376412567747294E+129</v>
      </c>
      <c r="AV1561" s="62">
        <f t="shared" ca="1" si="2047"/>
        <v>1.4327715631725262E+133</v>
      </c>
      <c r="AW1561" s="62">
        <f t="shared" ca="1" si="2047"/>
        <v>1.5971774046235807E+137</v>
      </c>
      <c r="AX1561" s="62">
        <f t="shared" ca="1" si="2047"/>
        <v>1.7153515775660716E+141</v>
      </c>
      <c r="AY1561" s="62">
        <f t="shared" ref="AY1561:CD1563" ca="1" si="2048">-AY1553</f>
        <v>1.775485651669073E+145</v>
      </c>
      <c r="AZ1561" s="62">
        <f t="shared" ca="1" si="2048"/>
        <v>1.7712483753685532E+149</v>
      </c>
      <c r="BA1561" s="62">
        <f t="shared" ca="1" si="2048"/>
        <v>1.702717675739321E+153</v>
      </c>
      <c r="BB1561" s="62">
        <f t="shared" ca="1" si="2048"/>
        <v>1.576295710925612E+157</v>
      </c>
      <c r="BC1561" s="62">
        <f t="shared" ca="1" si="2048"/>
        <v>1.4036550899989738E+161</v>
      </c>
      <c r="BD1561" s="62">
        <f t="shared" ca="1" si="2048"/>
        <v>1.1999600438719773E+165</v>
      </c>
      <c r="BE1561" s="62">
        <f t="shared" ca="1" si="2048"/>
        <v>9.8173137421909432E+168</v>
      </c>
      <c r="BF1561" s="62">
        <f t="shared" ca="1" si="2048"/>
        <v>7.6475476490253528E+172</v>
      </c>
      <c r="BG1561" s="62">
        <f t="shared" ca="1" si="2048"/>
        <v>5.6237278878895288E+176</v>
      </c>
      <c r="BH1561" s="62">
        <f t="shared" ca="1" si="2048"/>
        <v>3.8437868962321869E+180</v>
      </c>
      <c r="BI1561" s="62">
        <f t="shared" ca="1" si="2048"/>
        <v>2.3658330269459844E+184</v>
      </c>
      <c r="BJ1561" s="62">
        <f t="shared" ca="1" si="2048"/>
        <v>1.2099281555163487E+188</v>
      </c>
      <c r="BK1561" s="62">
        <f t="shared" ca="1" si="2048"/>
        <v>3.6441211830614806E+191</v>
      </c>
      <c r="BL1561" s="62">
        <f t="shared" ca="1" si="2048"/>
        <v>-2.0521411568907771E+195</v>
      </c>
      <c r="BM1561" s="62">
        <f t="shared" ca="1" si="2048"/>
        <v>-5.4678132865014475E+199</v>
      </c>
      <c r="BN1561" s="62">
        <f t="shared" ca="1" si="2048"/>
        <v>-7.1285613286973042E+203</v>
      </c>
      <c r="BO1561" s="62">
        <f t="shared" ca="1" si="2048"/>
        <v>-7.5402040855344334E+207</v>
      </c>
      <c r="BP1561" s="62">
        <f t="shared" ca="1" si="2048"/>
        <v>-7.1441081158902104E+211</v>
      </c>
      <c r="BQ1561" s="62">
        <f t="shared" ca="1" si="2048"/>
        <v>-6.2943115098565991E+215</v>
      </c>
      <c r="BR1561" s="62">
        <f t="shared" ca="1" si="2048"/>
        <v>-5.2524305512781792E+219</v>
      </c>
      <c r="BS1561" s="62">
        <f t="shared" ca="1" si="2048"/>
        <v>-4.1950170291681752E+223</v>
      </c>
      <c r="BT1561" s="62">
        <f t="shared" ca="1" si="2048"/>
        <v>-3.2280179099584355E+227</v>
      </c>
      <c r="BU1561" s="62">
        <f t="shared" ca="1" si="2048"/>
        <v>-2.4038623939206031E+231</v>
      </c>
      <c r="BV1561" s="62">
        <f t="shared" ca="1" si="2048"/>
        <v>-1.7379819235886417E+235</v>
      </c>
      <c r="BW1561" s="62">
        <f t="shared" ca="1" si="2048"/>
        <v>-1.2228758102674052E+239</v>
      </c>
      <c r="BX1561" s="62">
        <f t="shared" ca="1" si="2048"/>
        <v>-8.3892994597108331E+242</v>
      </c>
      <c r="BY1561" s="62">
        <f t="shared" ca="1" si="2048"/>
        <v>-5.6197454886570029E+246</v>
      </c>
      <c r="BZ1561" s="62">
        <f t="shared" ca="1" si="2048"/>
        <v>-3.6802622070565553E+250</v>
      </c>
      <c r="CA1561" s="62">
        <f t="shared" ca="1" si="2048"/>
        <v>-2.358566569681702E+254</v>
      </c>
      <c r="CB1561" s="62">
        <f t="shared" ca="1" si="2048"/>
        <v>-1.4804517714662418E+258</v>
      </c>
      <c r="CC1561" s="62">
        <f t="shared" ca="1" si="2048"/>
        <v>-9.1082456745678701E+261</v>
      </c>
      <c r="CD1561" s="62">
        <f t="shared" ca="1" si="2048"/>
        <v>-5.4959897883982171E+265</v>
      </c>
      <c r="CE1561" s="62">
        <f t="shared" ref="CE1561:CL1563" ca="1" si="2049">-CE1553</f>
        <v>-3.2543990635276422E+269</v>
      </c>
      <c r="CF1561" s="62">
        <f t="shared" ca="1" si="2049"/>
        <v>-1.8920167329256953E+273</v>
      </c>
      <c r="CG1561" s="62">
        <f t="shared" ca="1" si="2049"/>
        <v>-1.0662046577711974E+277</v>
      </c>
      <c r="CH1561" s="62">
        <f t="shared" ca="1" si="2049"/>
        <v>-5.59890990081077E+280</v>
      </c>
      <c r="CI1561" s="62">
        <f t="shared" ca="1" si="2049"/>
        <v>-2.5703022182211674E+284</v>
      </c>
      <c r="CJ1561" s="62">
        <f t="shared" ca="1" si="2049"/>
        <v>-9.2803293413150265E+287</v>
      </c>
      <c r="CK1561" s="62">
        <f t="shared" ca="1" si="2049"/>
        <v>-1.8050885872067752E+291</v>
      </c>
      <c r="CL1561" s="62">
        <f t="shared" ca="1" si="2049"/>
        <v>7.5179614852809134E+294</v>
      </c>
      <c r="CO1561" s="62">
        <f ca="1">-CO1553</f>
        <v>703.3270978400767</v>
      </c>
      <c r="CP1561" s="62">
        <f t="shared" ref="CP1561:DK1563" ca="1" si="2050">-CP1553</f>
        <v>1757.1692826947335</v>
      </c>
      <c r="CQ1561" s="62">
        <f t="shared" ca="1" si="2050"/>
        <v>3273.5976104950701</v>
      </c>
      <c r="CR1561" s="62">
        <f t="shared" ca="1" si="2050"/>
        <v>3957.7558771685281</v>
      </c>
      <c r="CS1561" s="62">
        <f t="shared" ca="1" si="2050"/>
        <v>3606.9758327171207</v>
      </c>
      <c r="CT1561" s="62">
        <f t="shared" ca="1" si="2050"/>
        <v>349.04152107561163</v>
      </c>
      <c r="CU1561" s="62">
        <f t="shared" ca="1" si="2050"/>
        <v>-2616.0356152086724</v>
      </c>
      <c r="CV1561" s="62">
        <f t="shared" ca="1" si="2050"/>
        <v>-4089.6698753108058</v>
      </c>
      <c r="CW1561" s="62">
        <f t="shared" ca="1" si="2050"/>
        <v>-3460.9953573047183</v>
      </c>
      <c r="CX1561" s="62">
        <f t="shared" ca="1" si="2050"/>
        <v>-937.81087485058231</v>
      </c>
      <c r="CY1561" s="62">
        <f t="shared" ca="1" si="2050"/>
        <v>2548.4137990665304</v>
      </c>
      <c r="CZ1561" s="62">
        <f t="shared" ca="1" si="2050"/>
        <v>3575.4321055558903</v>
      </c>
      <c r="DA1561" s="62">
        <f t="shared" ca="1" si="2050"/>
        <v>3206.2715234816087</v>
      </c>
      <c r="DB1561" s="62">
        <f t="shared" ca="1" si="2050"/>
        <v>1055.6031944306928</v>
      </c>
      <c r="DC1561" s="62">
        <f t="shared" ca="1" si="2050"/>
        <v>-1620.9423519216853</v>
      </c>
      <c r="DD1561" s="62">
        <f t="shared" ca="1" si="2050"/>
        <v>-3313.8867216628041</v>
      </c>
      <c r="DE1561" s="62">
        <f t="shared" ca="1" si="2050"/>
        <v>-3217.8505910790495</v>
      </c>
      <c r="DF1561" s="62">
        <f t="shared" ca="1" si="2050"/>
        <v>-1411.7670505420747</v>
      </c>
      <c r="DG1561" s="62">
        <f t="shared" ca="1" si="2050"/>
        <v>1095.3397005695456</v>
      </c>
      <c r="DH1561" s="62">
        <f t="shared" ca="1" si="2050"/>
        <v>2943.0877899844254</v>
      </c>
      <c r="DI1561" s="62">
        <f t="shared" ca="1" si="2050"/>
        <v>3173.8138960180158</v>
      </c>
      <c r="DJ1561" s="62">
        <f t="shared" ca="1" si="2050"/>
        <v>1711.2894656619274</v>
      </c>
      <c r="DK1561" s="62">
        <f t="shared" ca="1" si="2050"/>
        <v>-617.96233058127416</v>
      </c>
      <c r="DL1561" s="62">
        <f t="shared" ref="DL1561:DL1563" ca="1" si="2051">-DL1553</f>
        <v>-2550.0191119214819</v>
      </c>
    </row>
    <row r="1562" spans="1:116" x14ac:dyDescent="0.4">
      <c r="A1562" s="100"/>
      <c r="B1562" s="293"/>
      <c r="C1562" s="293"/>
      <c r="D1562" t="s">
        <v>771</v>
      </c>
      <c r="E1562" t="str">
        <f t="shared" si="2015"/>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771</v>
      </c>
      <c r="E1563" t="str">
        <f t="shared" si="2015"/>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771</v>
      </c>
      <c r="E1564" s="8" t="str">
        <f t="shared" si="2015"/>
        <v>1564 LAMORTR-S</v>
      </c>
      <c r="G1564" s="158" t="s">
        <v>292</v>
      </c>
      <c r="J1564"/>
      <c r="K1564" s="81">
        <f t="shared" ref="K1564:P1564" ca="1" si="2052">SUMIF($3:$3,K$2,1564:1564)</f>
        <v>-8439.9251740809214</v>
      </c>
      <c r="L1564" s="81">
        <f t="shared" ca="1" si="2052"/>
        <v>-8439.9251740809214</v>
      </c>
      <c r="M1564" s="81">
        <f t="shared" ca="1" si="2052"/>
        <v>-8439.9251740809214</v>
      </c>
      <c r="N1564" s="81">
        <f t="shared" ca="1" si="2052"/>
        <v>-8439.9251740809214</v>
      </c>
      <c r="O1564" s="81">
        <f t="shared" ca="1" si="2052"/>
        <v>-8439.9251740809214</v>
      </c>
      <c r="P1564" s="81">
        <f t="shared" ca="1" si="2052"/>
        <v>-8439.9251740809214</v>
      </c>
      <c r="R1564" s="53"/>
      <c r="S1564" s="94">
        <f ca="1">+PMT($H1543/12,$H1542,S1551+S1552+S1550,0)</f>
        <v>-703.3270978400767</v>
      </c>
      <c r="T1564" s="94">
        <f t="shared" ref="T1564:AY1566" ca="1" si="2053">+PMT($H1543/12,$H1542,T1551+T1552,0)</f>
        <v>-703.3270978400767</v>
      </c>
      <c r="U1564" s="94">
        <f t="shared" ca="1" si="2053"/>
        <v>-703.3270978400767</v>
      </c>
      <c r="V1564" s="94">
        <f t="shared" ca="1" si="2053"/>
        <v>-703.3270978400767</v>
      </c>
      <c r="W1564" s="94">
        <f t="shared" ca="1" si="2053"/>
        <v>-703.3270978400767</v>
      </c>
      <c r="X1564" s="94">
        <f t="shared" ca="1" si="2053"/>
        <v>-703.3270978400767</v>
      </c>
      <c r="Y1564" s="94">
        <f t="shared" ca="1" si="2053"/>
        <v>-703.3270978400767</v>
      </c>
      <c r="Z1564" s="94">
        <f t="shared" ca="1" si="2053"/>
        <v>-703.3270978400767</v>
      </c>
      <c r="AA1564" s="94">
        <f t="shared" ca="1" si="2053"/>
        <v>-703.3270978400767</v>
      </c>
      <c r="AB1564" s="94">
        <f t="shared" ca="1" si="2053"/>
        <v>-703.3270978400767</v>
      </c>
      <c r="AC1564" s="94">
        <f t="shared" ca="1" si="2053"/>
        <v>-703.3270978400767</v>
      </c>
      <c r="AD1564" s="94">
        <f t="shared" ca="1" si="2053"/>
        <v>-703.3270978400767</v>
      </c>
      <c r="AE1564" s="94">
        <f t="shared" ca="1" si="2053"/>
        <v>-703.3270978400767</v>
      </c>
      <c r="AF1564" s="94">
        <f t="shared" ca="1" si="2053"/>
        <v>-703.3270978400767</v>
      </c>
      <c r="AG1564" s="94">
        <f t="shared" ca="1" si="2053"/>
        <v>-703.3270978400767</v>
      </c>
      <c r="AH1564" s="94">
        <f t="shared" ca="1" si="2053"/>
        <v>-703.3270978400767</v>
      </c>
      <c r="AI1564" s="94">
        <f t="shared" ca="1" si="2053"/>
        <v>-703.3270978400767</v>
      </c>
      <c r="AJ1564" s="94">
        <f t="shared" ca="1" si="2053"/>
        <v>-703.3270978400767</v>
      </c>
      <c r="AK1564" s="94">
        <f t="shared" ca="1" si="2053"/>
        <v>-703.3270978400767</v>
      </c>
      <c r="AL1564" s="94">
        <f t="shared" ca="1" si="2053"/>
        <v>-703.3270978400767</v>
      </c>
      <c r="AM1564" s="94">
        <f t="shared" ca="1" si="2053"/>
        <v>-703.3270978400767</v>
      </c>
      <c r="AN1564" s="94">
        <f t="shared" ca="1" si="2053"/>
        <v>-703.3270978400767</v>
      </c>
      <c r="AO1564" s="94">
        <f t="shared" ca="1" si="2053"/>
        <v>-703.3270978400767</v>
      </c>
      <c r="AP1564" s="94">
        <f t="shared" ca="1" si="2053"/>
        <v>-703.3270978400767</v>
      </c>
      <c r="AQ1564" s="94">
        <f t="shared" ca="1" si="2053"/>
        <v>-703.3270978400767</v>
      </c>
      <c r="AR1564" s="94">
        <f t="shared" ca="1" si="2053"/>
        <v>-703.3270978400767</v>
      </c>
      <c r="AS1564" s="94">
        <f t="shared" ca="1" si="2053"/>
        <v>-703.3270978400767</v>
      </c>
      <c r="AT1564" s="94">
        <f t="shared" ca="1" si="2053"/>
        <v>-703.3270978400767</v>
      </c>
      <c r="AU1564" s="94">
        <f t="shared" ca="1" si="2053"/>
        <v>-703.3270978400767</v>
      </c>
      <c r="AV1564" s="94">
        <f t="shared" ca="1" si="2053"/>
        <v>-703.3270978400767</v>
      </c>
      <c r="AW1564" s="94">
        <f t="shared" ca="1" si="2053"/>
        <v>-703.3270978400767</v>
      </c>
      <c r="AX1564" s="94">
        <f t="shared" ca="1" si="2053"/>
        <v>-703.3270978400767</v>
      </c>
      <c r="AY1564" s="94">
        <f t="shared" ca="1" si="2053"/>
        <v>-703.3270978400767</v>
      </c>
      <c r="AZ1564" s="94">
        <f t="shared" ref="AZ1564:CE1566" ca="1" si="2054">+PMT($H1543/12,$H1542,AZ1551+AZ1552,0)</f>
        <v>-703.3270978400767</v>
      </c>
      <c r="BA1564" s="94">
        <f t="shared" ca="1" si="2054"/>
        <v>-703.3270978400767</v>
      </c>
      <c r="BB1564" s="94">
        <f t="shared" ca="1" si="2054"/>
        <v>-703.3270978400767</v>
      </c>
      <c r="BC1564" s="94">
        <f t="shared" ca="1" si="2054"/>
        <v>-703.3270978400767</v>
      </c>
      <c r="BD1564" s="94">
        <f t="shared" ca="1" si="2054"/>
        <v>-703.3270978400767</v>
      </c>
      <c r="BE1564" s="94">
        <f t="shared" ca="1" si="2054"/>
        <v>-703.3270978400767</v>
      </c>
      <c r="BF1564" s="94">
        <f t="shared" ca="1" si="2054"/>
        <v>-703.3270978400767</v>
      </c>
      <c r="BG1564" s="94">
        <f t="shared" ca="1" si="2054"/>
        <v>-703.3270978400767</v>
      </c>
      <c r="BH1564" s="94">
        <f t="shared" ca="1" si="2054"/>
        <v>-703.3270978400767</v>
      </c>
      <c r="BI1564" s="94">
        <f t="shared" ca="1" si="2054"/>
        <v>-703.3270978400767</v>
      </c>
      <c r="BJ1564" s="94">
        <f t="shared" ca="1" si="2054"/>
        <v>-703.3270978400767</v>
      </c>
      <c r="BK1564" s="94">
        <f t="shared" ca="1" si="2054"/>
        <v>-703.3270978400767</v>
      </c>
      <c r="BL1564" s="94">
        <f t="shared" ca="1" si="2054"/>
        <v>-703.3270978400767</v>
      </c>
      <c r="BM1564" s="94">
        <f t="shared" ca="1" si="2054"/>
        <v>-703.3270978400767</v>
      </c>
      <c r="BN1564" s="94">
        <f t="shared" ca="1" si="2054"/>
        <v>-703.3270978400767</v>
      </c>
      <c r="BO1564" s="94">
        <f t="shared" ca="1" si="2054"/>
        <v>-703.3270978400767</v>
      </c>
      <c r="BP1564" s="94">
        <f t="shared" ca="1" si="2054"/>
        <v>-703.3270978400767</v>
      </c>
      <c r="BQ1564" s="94">
        <f t="shared" ca="1" si="2054"/>
        <v>-703.3270978400767</v>
      </c>
      <c r="BR1564" s="94">
        <f t="shared" ca="1" si="2054"/>
        <v>-703.3270978400767</v>
      </c>
      <c r="BS1564" s="94">
        <f t="shared" ca="1" si="2054"/>
        <v>-703.3270978400767</v>
      </c>
      <c r="BT1564" s="94">
        <f t="shared" ca="1" si="2054"/>
        <v>-703.3270978400767</v>
      </c>
      <c r="BU1564" s="94">
        <f t="shared" ca="1" si="2054"/>
        <v>-703.3270978400767</v>
      </c>
      <c r="BV1564" s="94">
        <f t="shared" ca="1" si="2054"/>
        <v>-703.3270978400767</v>
      </c>
      <c r="BW1564" s="94">
        <f t="shared" ca="1" si="2054"/>
        <v>-703.3270978400767</v>
      </c>
      <c r="BX1564" s="94">
        <f t="shared" ca="1" si="2054"/>
        <v>-703.3270978400767</v>
      </c>
      <c r="BY1564" s="94">
        <f t="shared" ca="1" si="2054"/>
        <v>-703.3270978400767</v>
      </c>
      <c r="BZ1564" s="94">
        <f t="shared" ca="1" si="2054"/>
        <v>-703.3270978400767</v>
      </c>
      <c r="CA1564" s="94">
        <f t="shared" ca="1" si="2054"/>
        <v>-703.3270978400767</v>
      </c>
      <c r="CB1564" s="94">
        <f t="shared" ca="1" si="2054"/>
        <v>-703.3270978400767</v>
      </c>
      <c r="CC1564" s="94">
        <f t="shared" ca="1" si="2054"/>
        <v>-703.3270978400767</v>
      </c>
      <c r="CD1564" s="94">
        <f t="shared" ca="1" si="2054"/>
        <v>-703.3270978400767</v>
      </c>
      <c r="CE1564" s="94">
        <f t="shared" ca="1" si="2054"/>
        <v>-703.3270978400767</v>
      </c>
      <c r="CF1564" s="94">
        <f t="shared" ref="CF1564:CL1566" ca="1" si="2055">+PMT($H1543/12,$H1542,CF1551+CF1552,0)</f>
        <v>-703.3270978400767</v>
      </c>
      <c r="CG1564" s="94">
        <f t="shared" ca="1" si="2055"/>
        <v>-703.3270978400767</v>
      </c>
      <c r="CH1564" s="94">
        <f t="shared" ca="1" si="2055"/>
        <v>-703.3270978400767</v>
      </c>
      <c r="CI1564" s="94">
        <f t="shared" ca="1" si="2055"/>
        <v>-703.3270978400767</v>
      </c>
      <c r="CJ1564" s="94">
        <f t="shared" ca="1" si="2055"/>
        <v>-703.3270978400767</v>
      </c>
      <c r="CK1564" s="94">
        <f t="shared" ca="1" si="2055"/>
        <v>-703.3270978400767</v>
      </c>
      <c r="CL1564" s="94">
        <f t="shared" ca="1" si="2055"/>
        <v>-703.3270978400767</v>
      </c>
      <c r="CN1564" s="80"/>
      <c r="CO1564" s="94">
        <f t="shared" ref="CO1564:CX1564" si="2056">+PMT($H1543/CO$5,$H1542/12*4,CO1550+CO1552,0)</f>
        <v>0</v>
      </c>
      <c r="CP1564" s="94">
        <f t="shared" ca="1" si="2056"/>
        <v>-1939.5861052487317</v>
      </c>
      <c r="CQ1564" s="94">
        <f t="shared" ca="1" si="2056"/>
        <v>-1472.499095732968</v>
      </c>
      <c r="CR1564" s="94">
        <f t="shared" ca="1" si="2056"/>
        <v>-602.3183264110811</v>
      </c>
      <c r="CS1564" s="94">
        <f t="shared" ca="1" si="2056"/>
        <v>449.72394138062049</v>
      </c>
      <c r="CT1564" s="94">
        <f t="shared" ca="1" si="2056"/>
        <v>1408.5226022107051</v>
      </c>
      <c r="CU1564" s="94">
        <f t="shared" ca="1" si="2056"/>
        <v>1501.3040785782064</v>
      </c>
      <c r="CV1564" s="94">
        <f t="shared" ca="1" si="2056"/>
        <v>805.91504331083524</v>
      </c>
      <c r="CW1564" s="94">
        <f t="shared" ca="1" si="2056"/>
        <v>-281.19232350823688</v>
      </c>
      <c r="CX1564" s="94">
        <f t="shared" ca="1" si="2056"/>
        <v>-1201.1867641760489</v>
      </c>
      <c r="CY1564" s="94">
        <f ca="1">+PMT($H1543/CL$5,$H1542/12*4,CY1550+CY1552,0)</f>
        <v>-1392.6990723961781</v>
      </c>
      <c r="CZ1564" s="94">
        <f t="shared" ref="CZ1564:DL1564" ca="1" si="2057">+PMT($H1543/CZ$5,$H1542/12*4,CZ1550+CZ1552,0)</f>
        <v>-773.05971301585396</v>
      </c>
      <c r="DA1564" s="94">
        <f t="shared" ca="1" si="2057"/>
        <v>177.3540612049419</v>
      </c>
      <c r="DB1564" s="94">
        <f t="shared" ca="1" si="2057"/>
        <v>1029.638352961907</v>
      </c>
      <c r="DC1564" s="94">
        <f t="shared" ca="1" si="2057"/>
        <v>1310.2365538169674</v>
      </c>
      <c r="DD1564" s="94">
        <f t="shared" ca="1" si="2057"/>
        <v>879.36109792722311</v>
      </c>
      <c r="DE1564" s="94">
        <f t="shared" ca="1" si="2057"/>
        <v>-1.5292374203829713</v>
      </c>
      <c r="DF1564" s="94">
        <f t="shared" ca="1" si="2057"/>
        <v>-856.89145235204387</v>
      </c>
      <c r="DG1564" s="94">
        <f t="shared" ca="1" si="2057"/>
        <v>-1232.1643735582049</v>
      </c>
      <c r="DH1564" s="94">
        <f t="shared" ca="1" si="2057"/>
        <v>-941.00349897341823</v>
      </c>
      <c r="DI1564" s="94">
        <f t="shared" ca="1" si="2057"/>
        <v>-158.67814870436263</v>
      </c>
      <c r="DJ1564" s="94">
        <f t="shared" ca="1" si="2057"/>
        <v>684.97832540449497</v>
      </c>
      <c r="DK1564" s="94">
        <f t="shared" ca="1" si="2057"/>
        <v>1139.8696593265447</v>
      </c>
      <c r="DL1564" s="94">
        <f t="shared" ca="1" si="2057"/>
        <v>975.60422410225749</v>
      </c>
    </row>
    <row r="1565" spans="1:116" x14ac:dyDescent="0.4">
      <c r="D1565" t="s">
        <v>771</v>
      </c>
      <c r="E1565" s="8" t="str">
        <f t="shared" si="2015"/>
        <v>1565 LAMORTR-S</v>
      </c>
      <c r="G1565" s="126" t="s">
        <v>293</v>
      </c>
      <c r="H1565" s="27"/>
      <c r="J1565"/>
      <c r="K1565" s="320">
        <f t="shared" ref="K1565:P1565" ca="1" si="2058">SUMIF($4:$4,K$2,1565:1565)</f>
        <v>-7.6734559869051064E+56</v>
      </c>
      <c r="L1565" s="320">
        <f t="shared" ca="1" si="2058"/>
        <v>-3.2754218659381666E+108</v>
      </c>
      <c r="M1565" s="320">
        <f t="shared" ca="1" si="2058"/>
        <v>-1.5762942924394123E+157</v>
      </c>
      <c r="N1565" s="320">
        <f t="shared" ca="1" si="2058"/>
        <v>7.1285567727022729E+203</v>
      </c>
      <c r="O1565" s="320">
        <f t="shared" ca="1" si="2058"/>
        <v>3.680257526043771E+250</v>
      </c>
      <c r="P1565" s="320">
        <f t="shared" ca="1" si="2058"/>
        <v>-7.517976504367028E+294</v>
      </c>
      <c r="R1565" s="28"/>
      <c r="S1565" s="93" cm="1">
        <f t="array" aca="1" ref="S1565" ca="1">SUM(INDEX(1561:1561,1,MAX(COLUMN($R:$R),COLUMN()-($H1542-1))):S1564)</f>
        <v>-703.3270978400767</v>
      </c>
      <c r="T1565" s="93" cm="1">
        <f t="array" aca="1" ref="T1565" ca="1">SUM(INDEX(1561:1561,1,MAX(COLUMN($R:$R),COLUMN()-($H1542-1))):T1564)</f>
        <v>278010460.9918257</v>
      </c>
      <c r="U1565" s="93" cm="1">
        <f t="array" aca="1" ref="U1565" ca="1">SUM(INDEX(1561:1561,1,MAX(COLUMN($R:$R),COLUMN()-($H1542-1))):U1564)</f>
        <v>96681523088044.125</v>
      </c>
      <c r="V1565" s="93" cm="1">
        <f t="array" aca="1" ref="V1565" ca="1">SUM(INDEX(1561:1561,1,MAX(COLUMN($R:$R),COLUMN()-($H1542-1))):V1564)</f>
        <v>1.5205244056740258E+19</v>
      </c>
      <c r="W1565" s="93" cm="1">
        <f t="array" aca="1" ref="W1565" ca="1">SUM(INDEX(1561:1561,1,MAX(COLUMN($R:$R),COLUMN()-($H1542-1))):W1564)</f>
        <v>1.5689719111008049E+24</v>
      </c>
      <c r="X1565" s="93" cm="1">
        <f t="array" aca="1" ref="X1565" ca="1">SUM(INDEX(1561:1561,1,MAX(COLUMN($R:$R),COLUMN()-($H1542-1))):X1564)</f>
        <v>1.2126309791351138E+29</v>
      </c>
      <c r="Y1565" s="93" cm="1">
        <f t="array" aca="1" ref="Y1565" ca="1">SUM(INDEX(1561:1561,1,MAX(COLUMN($R:$R),COLUMN()-($H1542-1))):Y1564)</f>
        <v>7.5207487281711451E+33</v>
      </c>
      <c r="Z1565" s="93" cm="1">
        <f t="array" aca="1" ref="Z1565" ca="1">SUM(INDEX(1561:1561,1,MAX(COLUMN($R:$R),COLUMN()-($H1542-1))):Z1564)</f>
        <v>3.9049099795947993E+38</v>
      </c>
      <c r="AA1565" s="93" cm="1">
        <f t="array" aca="1" ref="AA1565" ca="1">SUM(INDEX(1561:1561,1,MAX(COLUMN($R:$R),COLUMN()-($H1542-1))):AA1564)</f>
        <v>1.7467364146417891E+43</v>
      </c>
      <c r="AB1565" s="93" cm="1">
        <f t="array" aca="1" ref="AB1565" ca="1">SUM(INDEX(1561:1561,1,MAX(COLUMN($R:$R),COLUMN()-($H1542-1))):AB1564)</f>
        <v>6.871920647005791E+47</v>
      </c>
      <c r="AC1565" s="93" cm="1">
        <f t="array" aca="1" ref="AC1565" ca="1">SUM(INDEX(1561:1561,1,MAX(COLUMN($R:$R),COLUMN()-($H1542-1))):AC1564)</f>
        <v>2.4150017071516963E+52</v>
      </c>
      <c r="AD1565" s="93" cm="1">
        <f t="array" aca="1" ref="AD1565" ca="1">SUM(INDEX(1561:1561,1,MAX(COLUMN($R:$R),COLUMN()-($H1542-1))):AD1564)</f>
        <v>7.6736994993472376E+56</v>
      </c>
      <c r="AE1565" s="93" cm="1">
        <f t="array" aca="1" ref="AE1565" ca="1">SUM(INDEX(1561:1561,1,MAX(COLUMN($R:$R),COLUMN()-($H1542-1))):AE1564)</f>
        <v>2.226098578029698E+61</v>
      </c>
      <c r="AF1565" s="93" cm="1">
        <f t="array" aca="1" ref="AF1565" ca="1">SUM(INDEX(1561:1561,1,MAX(COLUMN($R:$R),COLUMN()-($H1542-1))):AF1564)</f>
        <v>5.9424955506072316E+65</v>
      </c>
      <c r="AG1565" s="93" cm="1">
        <f t="array" aca="1" ref="AG1565" ca="1">SUM(INDEX(1561:1561,1,MAX(COLUMN($R:$R),COLUMN()-($H1542-1))):AG1564)</f>
        <v>1.4693674781282629E+70</v>
      </c>
      <c r="AH1565" s="93" cm="1">
        <f t="array" aca="1" ref="AH1565" ca="1">SUM(INDEX(1561:1561,1,MAX(COLUMN($R:$R),COLUMN()-($H1542-1))):AH1564)</f>
        <v>3.3840304019919352E+74</v>
      </c>
      <c r="AI1565" s="93" cm="1">
        <f t="array" aca="1" ref="AI1565" ca="1">SUM(INDEX(1561:1561,1,MAX(COLUMN($R:$R),COLUMN()-($H1542-1))):AI1564)</f>
        <v>7.2934692437196608E+78</v>
      </c>
      <c r="AJ1565" s="93" cm="1">
        <f t="array" aca="1" ref="AJ1565" ca="1">SUM(INDEX(1561:1561,1,MAX(COLUMN($R:$R),COLUMN()-($H1542-1))):AJ1564)</f>
        <v>1.4770753619156977E+83</v>
      </c>
      <c r="AK1565" s="93" cm="1">
        <f t="array" aca="1" ref="AK1565" ca="1">SUM(INDEX(1561:1561,1,MAX(COLUMN($R:$R),COLUMN()-($H1542-1))):AK1564)</f>
        <v>2.8208723299195345E+87</v>
      </c>
      <c r="AL1565" s="93" cm="1">
        <f t="array" aca="1" ref="AL1565" ca="1">SUM(INDEX(1561:1561,1,MAX(COLUMN($R:$R),COLUMN()-($H1542-1))):AL1564)</f>
        <v>5.0960195789414245E+91</v>
      </c>
      <c r="AM1565" s="93" cm="1">
        <f t="array" aca="1" ref="AM1565" ca="1">SUM(INDEX(1561:1561,1,MAX(COLUMN($R:$R),COLUMN()-($H1542-1))):AM1564)</f>
        <v>8.7325626005041273E+95</v>
      </c>
      <c r="AN1565" s="93" cm="1">
        <f t="array" aca="1" ref="AN1565" ca="1">SUM(INDEX(1561:1561,1,MAX(COLUMN($R:$R),COLUMN()-($H1542-1))):AN1564)</f>
        <v>1.4229071283678634E+100</v>
      </c>
      <c r="AO1565" s="93" cm="1">
        <f t="array" aca="1" ref="AO1565" ca="1">SUM(INDEX(1561:1561,1,MAX(COLUMN($R:$R),COLUMN()-($H1542-1))):AO1564)</f>
        <v>2.209431627284049E+104</v>
      </c>
      <c r="AP1565" s="93" cm="1">
        <f t="array" aca="1" ref="AP1565" ca="1">SUM(INDEX(1561:1561,1,MAX(COLUMN($R:$R),COLUMN()-($H1542-1))):AP1564)</f>
        <v>3.2756446498176984E+108</v>
      </c>
      <c r="AQ1565" s="93" cm="1">
        <f t="array" aca="1" ref="AQ1565" ca="1">SUM(INDEX(1561:1561,1,MAX(COLUMN($R:$R),COLUMN()-($H1542-1))):AQ1564)</f>
        <v>4.6449125062406617E+112</v>
      </c>
      <c r="AR1565" s="93" cm="1">
        <f t="array" aca="1" ref="AR1565" ca="1">SUM(INDEX(1561:1561,1,MAX(COLUMN($R:$R),COLUMN()-($H1542-1))):AR1564)</f>
        <v>6.3094713408207588E+116</v>
      </c>
      <c r="AS1565" s="93" cm="1">
        <f t="array" aca="1" ref="AS1565" ca="1">SUM(INDEX(1561:1561,1,MAX(COLUMN($R:$R),COLUMN()-($H1542-1))):AS1564)</f>
        <v>8.2212378857243104E+120</v>
      </c>
      <c r="AT1565" s="93" cm="1">
        <f t="array" aca="1" ref="AT1565" ca="1">SUM(INDEX(1561:1561,1,MAX(COLUMN($R:$R),COLUMN()-($H1542-1))):AT1564)</f>
        <v>1.0288035373423208E+125</v>
      </c>
      <c r="AU1565" s="93" cm="1">
        <f t="array" aca="1" ref="AU1565" ca="1">SUM(INDEX(1561:1561,1,MAX(COLUMN($R:$R),COLUMN()-($H1542-1))):AU1564)</f>
        <v>1.2377441371284637E+129</v>
      </c>
      <c r="AV1565" s="93" cm="1">
        <f t="array" aca="1" ref="AV1565" ca="1">SUM(INDEX(1561:1561,1,MAX(COLUMN($R:$R),COLUMN()-($H1542-1))):AV1564)</f>
        <v>1.4328953375862391E+133</v>
      </c>
      <c r="AW1565" s="93" cm="1">
        <f t="array" aca="1" ref="AW1565" ca="1">SUM(INDEX(1561:1561,1,MAX(COLUMN($R:$R),COLUMN()-($H1542-1))):AW1564)</f>
        <v>1.5973206941573393E+137</v>
      </c>
      <c r="AX1565" s="93" cm="1">
        <f t="array" aca="1" ref="AX1565" ca="1">SUM(INDEX(1561:1561,1,MAX(COLUMN($R:$R),COLUMN()-($H1542-1))):AX1564)</f>
        <v>1.7155113096354873E+141</v>
      </c>
      <c r="AY1565" s="93" cm="1">
        <f t="array" aca="1" ref="AY1565" ca="1">SUM(INDEX(1561:1561,1,MAX(COLUMN($R:$R),COLUMN()-($H1542-1))):AY1564)</f>
        <v>1.7756572028000364E+145</v>
      </c>
      <c r="AZ1565" s="93" cm="1">
        <f t="array" aca="1" ref="AZ1565" ca="1">SUM(INDEX(1561:1561,1,MAX(COLUMN($R:$R),COLUMN()-($H1542-1))):AZ1564)</f>
        <v>1.7714259410888332E+149</v>
      </c>
      <c r="BA1565" s="93" cm="1">
        <f t="array" aca="1" ref="BA1565" ca="1">SUM(INDEX(1561:1561,1,MAX(COLUMN($R:$R),COLUMN()-($H1542-1))):BA1564)</f>
        <v>1.70289481833343E+153</v>
      </c>
      <c r="BB1565" s="93" cm="1">
        <f t="array" aca="1" ref="BB1565" ca="1">SUM(INDEX(1561:1561,1,MAX(COLUMN($R:$R),COLUMN()-($H1542-1))):BB1564)</f>
        <v>1.5764660004074454E+157</v>
      </c>
      <c r="BC1565" s="93" cm="1">
        <f t="array" aca="1" ref="BC1565" ca="1">SUM(INDEX(1561:1561,1,MAX(COLUMN($R:$R),COLUMN()-($H1542-1))):BC1564)</f>
        <v>1.4038127365990144E+161</v>
      </c>
      <c r="BD1565" s="93" cm="1">
        <f t="array" aca="1" ref="BD1565" ca="1">SUM(INDEX(1561:1561,1,MAX(COLUMN($R:$R),COLUMN()-($H1542-1))):BD1564)</f>
        <v>1.2001004251456372E+165</v>
      </c>
      <c r="BE1565" s="93" cm="1">
        <f t="array" aca="1" ref="BE1565" ca="1">SUM(INDEX(1561:1561,1,MAX(COLUMN($R:$R),COLUMN()-($H1542-1))):BE1564)</f>
        <v>9.8185138426160896E+168</v>
      </c>
      <c r="BF1565" s="93" cm="1">
        <f t="array" aca="1" ref="BF1565" ca="1">SUM(INDEX(1561:1561,1,MAX(COLUMN($R:$R),COLUMN()-($H1542-1))):BF1564)</f>
        <v>7.648529500409615E+172</v>
      </c>
      <c r="BG1565" s="93" cm="1">
        <f t="array" aca="1" ref="BG1565" ca="1">SUM(INDEX(1561:1561,1,MAX(COLUMN($R:$R),COLUMN()-($H1542-1))):BG1564)</f>
        <v>5.6244927408395695E+176</v>
      </c>
      <c r="BH1565" s="93" cm="1">
        <f t="array" aca="1" ref="BH1565" ca="1">SUM(INDEX(1561:1561,1,MAX(COLUMN($R:$R),COLUMN()-($H1542-1))):BH1564)</f>
        <v>3.8443493455062709E+180</v>
      </c>
      <c r="BI1565" s="93" cm="1">
        <f t="array" aca="1" ref="BI1565" ca="1">SUM(INDEX(1561:1561,1,MAX(COLUMN($R:$R),COLUMN()-($H1542-1))):BI1564)</f>
        <v>2.3662174618805352E+184</v>
      </c>
      <c r="BJ1565" s="93" cm="1">
        <f t="array" aca="1" ref="BJ1565" ca="1">SUM(INDEX(1561:1561,1,MAX(COLUMN($R:$R),COLUMN()-($H1542-1))):BJ1564)</f>
        <v>1.2101647772625367E+188</v>
      </c>
      <c r="BK1565" s="93" cm="1">
        <f t="array" aca="1" ref="BK1565" ca="1">SUM(INDEX(1561:1561,1,MAX(COLUMN($R:$R),COLUMN()-($H1542-1))):BK1564)</f>
        <v>3.6453313478387429E+191</v>
      </c>
      <c r="BL1565" s="93" cm="1">
        <f t="array" aca="1" ref="BL1565" ca="1">SUM(INDEX(1561:1561,1,MAX(COLUMN($R:$R),COLUMN()-($H1542-1))):BL1564)</f>
        <v>-2.0517766237559933E+195</v>
      </c>
      <c r="BM1565" s="93" cm="1">
        <f t="array" aca="1" ref="BM1565" ca="1">SUM(INDEX(1561:1561,1,MAX(COLUMN($R:$R),COLUMN()-($H1542-1))):BM1564)</f>
        <v>-5.4680184641638231E+199</v>
      </c>
      <c r="BN1565" s="93" cm="1">
        <f t="array" aca="1" ref="BN1565" ca="1">SUM(INDEX(1561:1561,1,MAX(COLUMN($R:$R),COLUMN()-($H1542-1))):BN1564)</f>
        <v>-7.1291081305437202E+203</v>
      </c>
      <c r="BO1565" s="93" cm="1">
        <f t="array" aca="1" ref="BO1565" ca="1">SUM(INDEX(1561:1561,1,MAX(COLUMN($R:$R),COLUMN()-($H1542-1))):BO1564)</f>
        <v>-7.5409169963474881E+207</v>
      </c>
      <c r="BP1565" s="93" cm="1">
        <f t="array" aca="1" ref="BP1565" ca="1">SUM(INDEX(1561:1561,1,MAX(COLUMN($R:$R),COLUMN()-($H1542-1))):BP1564)</f>
        <v>-7.1448622075898449E+211</v>
      </c>
      <c r="BQ1565" s="93" cm="1">
        <f t="array" aca="1" ref="BQ1565" ca="1">SUM(INDEX(1561:1561,1,MAX(COLUMN($R:$R),COLUMN()-($H1542-1))):BQ1564)</f>
        <v>-6.2950259960773582E+215</v>
      </c>
      <c r="BR1565" s="93" cm="1">
        <f t="array" aca="1" ref="BR1565" ca="1">SUM(INDEX(1561:1561,1,MAX(COLUMN($R:$R),COLUMN()-($H1542-1))):BR1564)</f>
        <v>-5.2530600538777869E+219</v>
      </c>
      <c r="BS1565" s="93" cm="1">
        <f t="array" aca="1" ref="BS1565" ca="1">SUM(INDEX(1561:1561,1,MAX(COLUMN($R:$R),COLUMN()-($H1542-1))):BS1564)</f>
        <v>-4.1955423351735632E+223</v>
      </c>
      <c r="BT1565" s="93" cm="1">
        <f t="array" aca="1" ref="BT1565" ca="1">SUM(INDEX(1561:1561,1,MAX(COLUMN($R:$R),COLUMN()-($H1542-1))):BT1564)</f>
        <v>-3.2284374641919528E+227</v>
      </c>
      <c r="BU1565" s="93" cm="1">
        <f t="array" aca="1" ref="BU1565" ca="1">SUM(INDEX(1561:1561,1,MAX(COLUMN($R:$R),COLUMN()-($H1542-1))):BU1564)</f>
        <v>-2.4041852376670222E+231</v>
      </c>
      <c r="BV1565" s="93" cm="1">
        <f t="array" aca="1" ref="BV1565" ca="1">SUM(INDEX(1561:1561,1,MAX(COLUMN($R:$R),COLUMN()-($H1542-1))):BV1564)</f>
        <v>-1.7382223421124084E+235</v>
      </c>
      <c r="BW1565" s="93" cm="1">
        <f t="array" aca="1" ref="BW1565" ca="1">SUM(INDEX(1561:1561,1,MAX(COLUMN($R:$R),COLUMN()-($H1542-1))):BW1564)</f>
        <v>-1.2230496325016164E+239</v>
      </c>
      <c r="BX1565" s="93" cm="1">
        <f t="array" aca="1" ref="BX1565" ca="1">SUM(INDEX(1561:1561,1,MAX(COLUMN($R:$R),COLUMN()-($H1542-1))):BX1564)</f>
        <v>-8.3905225093433351E+242</v>
      </c>
      <c r="BY1565" s="93" cm="1">
        <f t="array" aca="1" ref="BY1565" ca="1">SUM(INDEX(1561:1561,1,MAX(COLUMN($R:$R),COLUMN()-($H1542-1))):BY1564)</f>
        <v>-5.6205845409079375E+246</v>
      </c>
      <c r="BZ1565" s="93" cm="1">
        <f t="array" aca="1" ref="BZ1565" ca="1">SUM(INDEX(1561:1561,1,MAX(COLUMN($R:$R),COLUMN()-($H1542-1))):BZ1564)</f>
        <v>-3.6808242655106463E+250</v>
      </c>
      <c r="CA1565" s="93" cm="1">
        <f t="array" aca="1" ref="CA1565" ca="1">SUM(INDEX(1561:1561,1,MAX(COLUMN($R:$R),COLUMN()-($H1542-1))):CA1564)</f>
        <v>-2.3589346521082528E+254</v>
      </c>
      <c r="CB1565" s="93" cm="1">
        <f t="array" aca="1" ref="CB1565" ca="1">SUM(INDEX(1561:1561,1,MAX(COLUMN($R:$R),COLUMN()-($H1542-1))):CB1564)</f>
        <v>-1.4806876649314527E+258</v>
      </c>
      <c r="CC1565" s="93" cm="1">
        <f t="array" aca="1" ref="CC1565" ca="1">SUM(INDEX(1561:1561,1,MAX(COLUMN($R:$R),COLUMN()-($H1542-1))):CC1564)</f>
        <v>-9.1097263622328017E+261</v>
      </c>
      <c r="CD1565" s="93" cm="1">
        <f t="array" aca="1" ref="CD1565" ca="1">SUM(INDEX(1561:1561,1,MAX(COLUMN($R:$R),COLUMN()-($H1542-1))):CD1564)</f>
        <v>-5.4969007610344401E+265</v>
      </c>
      <c r="CE1565" s="93" cm="1">
        <f t="array" aca="1" ref="CE1565" ca="1">SUM(INDEX(1561:1561,1,MAX(COLUMN($R:$R),COLUMN()-($H1542-1))):CE1564)</f>
        <v>-3.2549487536037458E+269</v>
      </c>
      <c r="CF1565" s="93" cm="1">
        <f t="array" aca="1" ref="CF1565" ca="1">SUM(INDEX(1561:1561,1,MAX(COLUMN($R:$R),COLUMN()-($H1542-1))):CF1564)</f>
        <v>-1.8923422278010555E+273</v>
      </c>
      <c r="CG1565" s="93" cm="1">
        <f t="array" aca="1" ref="CG1565" ca="1">SUM(INDEX(1561:1561,1,MAX(COLUMN($R:$R),COLUMN()-($H1542-1))):CG1564)</f>
        <v>-1.0663938919939776E+277</v>
      </c>
      <c r="CH1565" s="93" cm="1">
        <f t="array" aca="1" ref="CH1565" ca="1">SUM(INDEX(1561:1561,1,MAX(COLUMN($R:$R),COLUMN()-($H1542-1))):CH1564)</f>
        <v>-5.599976294702764E+280</v>
      </c>
      <c r="CI1565" s="93" cm="1">
        <f t="array" aca="1" ref="CI1565" ca="1">SUM(INDEX(1561:1561,1,MAX(COLUMN($R:$R),COLUMN()-($H1542-1))):CI1564)</f>
        <v>-2.5708622158506376E+284</v>
      </c>
      <c r="CJ1565" s="93" cm="1">
        <f t="array" aca="1" ref="CJ1565" ca="1">SUM(INDEX(1561:1561,1,MAX(COLUMN($R:$R),COLUMN()-($H1542-1))):CJ1564)</f>
        <v>-9.2829002035308767E+287</v>
      </c>
      <c r="CK1565" s="93" cm="1">
        <f t="array" aca="1" ref="CK1565" ca="1">SUM(INDEX(1561:1561,1,MAX(COLUMN($R:$R),COLUMN()-($H1542-1))):CK1564)</f>
        <v>-1.8060168772271283E+291</v>
      </c>
      <c r="CL1565" s="93" cm="1">
        <f t="array" aca="1" ref="CL1565" ca="1">SUM(INDEX(1561:1561,1,MAX(COLUMN($R:$R),COLUMN()-($H1542-1))):CL1564)</f>
        <v>7.5161554684036861E+294</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771</v>
      </c>
      <c r="E1566" s="8" t="str">
        <f t="shared" ref="E1566:E1568" si="2059">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771</v>
      </c>
      <c r="E1567" s="8" t="str">
        <f t="shared" si="2015"/>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771</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771</v>
      </c>
      <c r="E1569" s="8" t="str">
        <f t="shared" si="2015"/>
        <v>1569 LAMORTR-S</v>
      </c>
      <c r="G1569" s="136" t="str">
        <f>G1534</f>
        <v>Primary revenue driver</v>
      </c>
      <c r="K1569" s="53"/>
      <c r="L1569" s="53"/>
      <c r="M1569" s="53"/>
      <c r="N1569" s="53"/>
      <c r="O1569" s="53"/>
      <c r="P1569" s="53"/>
      <c r="R1569" s="24"/>
      <c r="S1569" s="179" t="str">
        <f t="shared" ref="S1569:AX1571" si="2060">S1534</f>
        <v>S$16</v>
      </c>
      <c r="T1569" s="179" t="str">
        <f t="shared" si="2060"/>
        <v>T$16</v>
      </c>
      <c r="U1569" s="179" t="str">
        <f t="shared" si="2060"/>
        <v>U$16</v>
      </c>
      <c r="V1569" s="179" t="str">
        <f t="shared" si="2060"/>
        <v>V$16</v>
      </c>
      <c r="W1569" s="179" t="str">
        <f t="shared" si="2060"/>
        <v>W$16</v>
      </c>
      <c r="X1569" s="179" t="str">
        <f t="shared" si="2060"/>
        <v>X$16</v>
      </c>
      <c r="Y1569" s="179" t="str">
        <f t="shared" si="2060"/>
        <v>Y$16</v>
      </c>
      <c r="Z1569" s="179" t="str">
        <f t="shared" si="2060"/>
        <v>Z$16</v>
      </c>
      <c r="AA1569" s="179" t="str">
        <f t="shared" si="2060"/>
        <v>AA$16</v>
      </c>
      <c r="AB1569" s="179" t="str">
        <f t="shared" si="2060"/>
        <v>AB$16</v>
      </c>
      <c r="AC1569" s="179" t="str">
        <f t="shared" si="2060"/>
        <v>AC$16</v>
      </c>
      <c r="AD1569" s="179" t="str">
        <f t="shared" si="2060"/>
        <v>AD$16</v>
      </c>
      <c r="AE1569" s="179" t="str">
        <f t="shared" si="2060"/>
        <v>AE$16</v>
      </c>
      <c r="AF1569" s="179" t="str">
        <f t="shared" si="2060"/>
        <v>AF$16</v>
      </c>
      <c r="AG1569" s="179" t="str">
        <f t="shared" si="2060"/>
        <v>AG$16</v>
      </c>
      <c r="AH1569" s="179" t="str">
        <f t="shared" si="2060"/>
        <v>AH$16</v>
      </c>
      <c r="AI1569" s="179" t="str">
        <f t="shared" si="2060"/>
        <v>AI$16</v>
      </c>
      <c r="AJ1569" s="179" t="str">
        <f t="shared" si="2060"/>
        <v>AJ$16</v>
      </c>
      <c r="AK1569" s="179" t="str">
        <f t="shared" si="2060"/>
        <v>AK$16</v>
      </c>
      <c r="AL1569" s="179" t="str">
        <f t="shared" si="2060"/>
        <v>AL$16</v>
      </c>
      <c r="AM1569" s="179" t="str">
        <f t="shared" si="2060"/>
        <v>AM$16</v>
      </c>
      <c r="AN1569" s="179" t="str">
        <f t="shared" si="2060"/>
        <v>AN$16</v>
      </c>
      <c r="AO1569" s="179" t="str">
        <f t="shared" si="2060"/>
        <v>AO$16</v>
      </c>
      <c r="AP1569" s="179" t="str">
        <f t="shared" si="2060"/>
        <v>AP$16</v>
      </c>
      <c r="AQ1569" s="179" t="str">
        <f t="shared" si="2060"/>
        <v>AQ$16</v>
      </c>
      <c r="AR1569" s="179" t="str">
        <f t="shared" si="2060"/>
        <v>AR$16</v>
      </c>
      <c r="AS1569" s="179" t="str">
        <f t="shared" si="2060"/>
        <v>AS$16</v>
      </c>
      <c r="AT1569" s="179" t="str">
        <f t="shared" si="2060"/>
        <v>AT$16</v>
      </c>
      <c r="AU1569" s="179" t="str">
        <f t="shared" si="2060"/>
        <v>AU$16</v>
      </c>
      <c r="AV1569" s="179" t="str">
        <f t="shared" si="2060"/>
        <v>AV$16</v>
      </c>
      <c r="AW1569" s="179" t="str">
        <f t="shared" si="2060"/>
        <v>AW$16</v>
      </c>
      <c r="AX1569" s="179" t="str">
        <f t="shared" si="2060"/>
        <v>AX$16</v>
      </c>
      <c r="AY1569" s="179" t="str">
        <f t="shared" ref="AY1569:CD1571" si="2061">AY1534</f>
        <v>AY$16</v>
      </c>
      <c r="AZ1569" s="179" t="str">
        <f t="shared" si="2061"/>
        <v>AZ$16</v>
      </c>
      <c r="BA1569" s="179" t="str">
        <f t="shared" si="2061"/>
        <v>BA$16</v>
      </c>
      <c r="BB1569" s="179" t="str">
        <f t="shared" si="2061"/>
        <v>BB$16</v>
      </c>
      <c r="BC1569" s="179" t="str">
        <f t="shared" si="2061"/>
        <v>BC$16</v>
      </c>
      <c r="BD1569" s="179" t="str">
        <f t="shared" si="2061"/>
        <v>BD$16</v>
      </c>
      <c r="BE1569" s="179" t="str">
        <f t="shared" si="2061"/>
        <v>BE$16</v>
      </c>
      <c r="BF1569" s="179" t="str">
        <f t="shared" si="2061"/>
        <v>BF$16</v>
      </c>
      <c r="BG1569" s="179" t="str">
        <f t="shared" si="2061"/>
        <v>BG$16</v>
      </c>
      <c r="BH1569" s="179" t="str">
        <f t="shared" si="2061"/>
        <v>BH$16</v>
      </c>
      <c r="BI1569" s="179" t="str">
        <f t="shared" si="2061"/>
        <v>BI$16</v>
      </c>
      <c r="BJ1569" s="179" t="str">
        <f t="shared" si="2061"/>
        <v>BJ$16</v>
      </c>
      <c r="BK1569" s="179" t="str">
        <f t="shared" si="2061"/>
        <v>BK$16</v>
      </c>
      <c r="BL1569" s="179" t="str">
        <f t="shared" si="2061"/>
        <v>BL$16</v>
      </c>
      <c r="BM1569" s="179" t="str">
        <f t="shared" si="2061"/>
        <v>BM$16</v>
      </c>
      <c r="BN1569" s="179" t="str">
        <f t="shared" si="2061"/>
        <v>BN$16</v>
      </c>
      <c r="BO1569" s="179" t="str">
        <f t="shared" si="2061"/>
        <v>BO$16</v>
      </c>
      <c r="BP1569" s="179" t="str">
        <f t="shared" si="2061"/>
        <v>BP$16</v>
      </c>
      <c r="BQ1569" s="179" t="str">
        <f t="shared" si="2061"/>
        <v>BQ$16</v>
      </c>
      <c r="BR1569" s="179" t="str">
        <f t="shared" si="2061"/>
        <v>BR$16</v>
      </c>
      <c r="BS1569" s="179" t="str">
        <f t="shared" si="2061"/>
        <v>BS$16</v>
      </c>
      <c r="BT1569" s="179" t="str">
        <f t="shared" si="2061"/>
        <v>BT$16</v>
      </c>
      <c r="BU1569" s="179" t="str">
        <f t="shared" si="2061"/>
        <v>BU$16</v>
      </c>
      <c r="BV1569" s="179" t="str">
        <f t="shared" si="2061"/>
        <v>BV$16</v>
      </c>
      <c r="BW1569" s="179" t="str">
        <f t="shared" si="2061"/>
        <v>BW$16</v>
      </c>
      <c r="BX1569" s="179" t="str">
        <f t="shared" si="2061"/>
        <v>BX$16</v>
      </c>
      <c r="BY1569" s="179" t="str">
        <f t="shared" si="2061"/>
        <v>BY$16</v>
      </c>
      <c r="BZ1569" s="179" t="str">
        <f t="shared" si="2061"/>
        <v>BZ$16</v>
      </c>
      <c r="CA1569" s="179" t="str">
        <f t="shared" si="2061"/>
        <v>CA$16</v>
      </c>
      <c r="CB1569" s="179" t="str">
        <f t="shared" si="2061"/>
        <v>CB$16</v>
      </c>
      <c r="CC1569" s="179" t="str">
        <f t="shared" si="2061"/>
        <v>CC$16</v>
      </c>
      <c r="CD1569" s="179" t="str">
        <f t="shared" si="2061"/>
        <v>CD$16</v>
      </c>
      <c r="CE1569" s="179" t="str">
        <f t="shared" ref="CE1569:CL1571" si="2062">CE1534</f>
        <v>CE$16</v>
      </c>
      <c r="CF1569" s="179" t="str">
        <f t="shared" si="2062"/>
        <v>CF$16</v>
      </c>
      <c r="CG1569" s="179" t="str">
        <f t="shared" si="2062"/>
        <v>CG$16</v>
      </c>
      <c r="CH1569" s="179" t="str">
        <f t="shared" si="2062"/>
        <v>CH$16</v>
      </c>
      <c r="CI1569" s="179" t="str">
        <f t="shared" si="2062"/>
        <v>CI$16</v>
      </c>
      <c r="CJ1569" s="179" t="str">
        <f t="shared" si="2062"/>
        <v>CJ$16</v>
      </c>
      <c r="CK1569" s="179" t="str">
        <f t="shared" si="2062"/>
        <v>CK$16</v>
      </c>
      <c r="CL1569" s="179" t="str">
        <f t="shared" si="2062"/>
        <v>CL$16</v>
      </c>
      <c r="CO1569" s="179" t="str">
        <f t="shared" ref="CO1569:DL1571" si="2063">CO1534</f>
        <v>CO$16</v>
      </c>
      <c r="CP1569" s="179" t="str">
        <f t="shared" si="2063"/>
        <v>CP$16</v>
      </c>
      <c r="CQ1569" s="179" t="str">
        <f t="shared" si="2063"/>
        <v>CQ$16</v>
      </c>
      <c r="CR1569" s="179" t="str">
        <f t="shared" si="2063"/>
        <v>CR$16</v>
      </c>
      <c r="CS1569" s="179" t="str">
        <f t="shared" si="2063"/>
        <v>CS$16</v>
      </c>
      <c r="CT1569" s="179" t="str">
        <f t="shared" si="2063"/>
        <v>CT$16</v>
      </c>
      <c r="CU1569" s="179" t="str">
        <f t="shared" si="2063"/>
        <v>CU$16</v>
      </c>
      <c r="CV1569" s="179" t="str">
        <f t="shared" si="2063"/>
        <v>CV$16</v>
      </c>
      <c r="CW1569" s="179" t="str">
        <f t="shared" si="2063"/>
        <v>CW$16</v>
      </c>
      <c r="CX1569" s="179" t="str">
        <f t="shared" si="2063"/>
        <v>CX$16</v>
      </c>
      <c r="CY1569" s="179" t="str">
        <f t="shared" si="2063"/>
        <v>CY$16</v>
      </c>
      <c r="CZ1569" s="179" t="str">
        <f t="shared" si="2063"/>
        <v>CZ$16</v>
      </c>
      <c r="DA1569" s="179" t="str">
        <f t="shared" si="2063"/>
        <v>DA$16</v>
      </c>
      <c r="DB1569" s="179" t="str">
        <f t="shared" si="2063"/>
        <v>DB$16</v>
      </c>
      <c r="DC1569" s="179" t="str">
        <f t="shared" si="2063"/>
        <v>DC$16</v>
      </c>
      <c r="DD1569" s="179" t="str">
        <f t="shared" si="2063"/>
        <v>DD$16</v>
      </c>
      <c r="DE1569" s="179" t="str">
        <f t="shared" si="2063"/>
        <v>DE$16</v>
      </c>
      <c r="DF1569" s="179" t="str">
        <f t="shared" si="2063"/>
        <v>DF$16</v>
      </c>
      <c r="DG1569" s="179" t="str">
        <f t="shared" si="2063"/>
        <v>DG$16</v>
      </c>
      <c r="DH1569" s="179" t="str">
        <f t="shared" si="2063"/>
        <v>DH$16</v>
      </c>
      <c r="DI1569" s="179" t="str">
        <f t="shared" si="2063"/>
        <v>DI$16</v>
      </c>
      <c r="DJ1569" s="179" t="str">
        <f t="shared" si="2063"/>
        <v>DJ$16</v>
      </c>
      <c r="DK1569" s="179" t="str">
        <f t="shared" si="2063"/>
        <v>DK$16</v>
      </c>
      <c r="DL1569" s="179" t="str">
        <f t="shared" si="2063"/>
        <v>DL$16</v>
      </c>
    </row>
    <row r="1570" spans="1:116" x14ac:dyDescent="0.4">
      <c r="B1570" t="s">
        <v>332</v>
      </c>
      <c r="D1570" t="s">
        <v>771</v>
      </c>
      <c r="E1570" s="8" t="str">
        <f t="shared" si="2015"/>
        <v>1570 LAMORTR-S</v>
      </c>
      <c r="G1570" s="136" t="str">
        <f>G1535</f>
        <v>Primary volume driver</v>
      </c>
      <c r="H1570" s="12"/>
      <c r="I1570" s="60"/>
      <c r="J1570" s="60"/>
      <c r="K1570" s="15"/>
      <c r="L1570" s="15"/>
      <c r="M1570" s="15"/>
      <c r="N1570" s="15"/>
      <c r="O1570" s="15"/>
      <c r="P1570" s="15"/>
      <c r="R1570" s="15"/>
      <c r="S1570" s="179" t="str">
        <f t="shared" ref="S1570:AX1572" si="2064">S1535</f>
        <v>S$17</v>
      </c>
      <c r="T1570" s="179" t="str">
        <f t="shared" si="2064"/>
        <v>T$17</v>
      </c>
      <c r="U1570" s="179" t="str">
        <f t="shared" si="2064"/>
        <v>U$17</v>
      </c>
      <c r="V1570" s="179" t="str">
        <f t="shared" si="2064"/>
        <v>V$17</v>
      </c>
      <c r="W1570" s="179" t="str">
        <f t="shared" si="2064"/>
        <v>W$17</v>
      </c>
      <c r="X1570" s="179" t="str">
        <f t="shared" si="2064"/>
        <v>X$17</v>
      </c>
      <c r="Y1570" s="179" t="str">
        <f t="shared" si="2064"/>
        <v>Y$17</v>
      </c>
      <c r="Z1570" s="179" t="str">
        <f t="shared" si="2064"/>
        <v>Z$17</v>
      </c>
      <c r="AA1570" s="179" t="str">
        <f t="shared" si="2064"/>
        <v>AA$17</v>
      </c>
      <c r="AB1570" s="179" t="str">
        <f t="shared" si="2064"/>
        <v>AB$17</v>
      </c>
      <c r="AC1570" s="179" t="str">
        <f t="shared" si="2064"/>
        <v>AC$17</v>
      </c>
      <c r="AD1570" s="179" t="str">
        <f t="shared" si="2064"/>
        <v>AD$17</v>
      </c>
      <c r="AE1570" s="179" t="str">
        <f t="shared" si="2064"/>
        <v>AE$17</v>
      </c>
      <c r="AF1570" s="179" t="str">
        <f t="shared" si="2064"/>
        <v>AF$17</v>
      </c>
      <c r="AG1570" s="179" t="str">
        <f t="shared" si="2064"/>
        <v>AG$17</v>
      </c>
      <c r="AH1570" s="179" t="str">
        <f t="shared" si="2064"/>
        <v>AH$17</v>
      </c>
      <c r="AI1570" s="179" t="str">
        <f t="shared" si="2064"/>
        <v>AI$17</v>
      </c>
      <c r="AJ1570" s="179" t="str">
        <f t="shared" si="2064"/>
        <v>AJ$17</v>
      </c>
      <c r="AK1570" s="179" t="str">
        <f t="shared" si="2064"/>
        <v>AK$17</v>
      </c>
      <c r="AL1570" s="179" t="str">
        <f t="shared" si="2064"/>
        <v>AL$17</v>
      </c>
      <c r="AM1570" s="179" t="str">
        <f t="shared" si="2064"/>
        <v>AM$17</v>
      </c>
      <c r="AN1570" s="179" t="str">
        <f t="shared" si="2064"/>
        <v>AN$17</v>
      </c>
      <c r="AO1570" s="179" t="str">
        <f t="shared" si="2064"/>
        <v>AO$17</v>
      </c>
      <c r="AP1570" s="179" t="str">
        <f t="shared" si="2064"/>
        <v>AP$17</v>
      </c>
      <c r="AQ1570" s="179" t="str">
        <f t="shared" si="2064"/>
        <v>AQ$17</v>
      </c>
      <c r="AR1570" s="179" t="str">
        <f t="shared" si="2064"/>
        <v>AR$17</v>
      </c>
      <c r="AS1570" s="179" t="str">
        <f t="shared" si="2064"/>
        <v>AS$17</v>
      </c>
      <c r="AT1570" s="179" t="str">
        <f t="shared" si="2064"/>
        <v>AT$17</v>
      </c>
      <c r="AU1570" s="179" t="str">
        <f t="shared" si="2064"/>
        <v>AU$17</v>
      </c>
      <c r="AV1570" s="179" t="str">
        <f t="shared" si="2064"/>
        <v>AV$17</v>
      </c>
      <c r="AW1570" s="179" t="str">
        <f t="shared" si="2064"/>
        <v>AW$17</v>
      </c>
      <c r="AX1570" s="179" t="str">
        <f t="shared" si="2064"/>
        <v>AX$17</v>
      </c>
      <c r="AY1570" s="179" t="str">
        <f t="shared" ref="AY1570:CD1572" si="2065">AY1535</f>
        <v>AY$17</v>
      </c>
      <c r="AZ1570" s="179" t="str">
        <f t="shared" si="2065"/>
        <v>AZ$17</v>
      </c>
      <c r="BA1570" s="179" t="str">
        <f t="shared" si="2065"/>
        <v>BA$17</v>
      </c>
      <c r="BB1570" s="179" t="str">
        <f t="shared" si="2065"/>
        <v>BB$17</v>
      </c>
      <c r="BC1570" s="179" t="str">
        <f t="shared" si="2065"/>
        <v>BC$17</v>
      </c>
      <c r="BD1570" s="179" t="str">
        <f t="shared" si="2065"/>
        <v>BD$17</v>
      </c>
      <c r="BE1570" s="179" t="str">
        <f t="shared" si="2065"/>
        <v>BE$17</v>
      </c>
      <c r="BF1570" s="179" t="str">
        <f t="shared" si="2065"/>
        <v>BF$17</v>
      </c>
      <c r="BG1570" s="179" t="str">
        <f t="shared" si="2065"/>
        <v>BG$17</v>
      </c>
      <c r="BH1570" s="179" t="str">
        <f t="shared" si="2065"/>
        <v>BH$17</v>
      </c>
      <c r="BI1570" s="179" t="str">
        <f t="shared" si="2065"/>
        <v>BI$17</v>
      </c>
      <c r="BJ1570" s="179" t="str">
        <f t="shared" si="2065"/>
        <v>BJ$17</v>
      </c>
      <c r="BK1570" s="179" t="str">
        <f t="shared" si="2065"/>
        <v>BK$17</v>
      </c>
      <c r="BL1570" s="179" t="str">
        <f t="shared" si="2065"/>
        <v>BL$17</v>
      </c>
      <c r="BM1570" s="179" t="str">
        <f t="shared" si="2065"/>
        <v>BM$17</v>
      </c>
      <c r="BN1570" s="179" t="str">
        <f t="shared" si="2065"/>
        <v>BN$17</v>
      </c>
      <c r="BO1570" s="179" t="str">
        <f t="shared" si="2065"/>
        <v>BO$17</v>
      </c>
      <c r="BP1570" s="179" t="str">
        <f t="shared" si="2065"/>
        <v>BP$17</v>
      </c>
      <c r="BQ1570" s="179" t="str">
        <f t="shared" si="2065"/>
        <v>BQ$17</v>
      </c>
      <c r="BR1570" s="179" t="str">
        <f t="shared" si="2065"/>
        <v>BR$17</v>
      </c>
      <c r="BS1570" s="179" t="str">
        <f t="shared" si="2065"/>
        <v>BS$17</v>
      </c>
      <c r="BT1570" s="179" t="str">
        <f t="shared" si="2065"/>
        <v>BT$17</v>
      </c>
      <c r="BU1570" s="179" t="str">
        <f t="shared" si="2065"/>
        <v>BU$17</v>
      </c>
      <c r="BV1570" s="179" t="str">
        <f t="shared" si="2065"/>
        <v>BV$17</v>
      </c>
      <c r="BW1570" s="179" t="str">
        <f t="shared" si="2065"/>
        <v>BW$17</v>
      </c>
      <c r="BX1570" s="179" t="str">
        <f t="shared" si="2065"/>
        <v>BX$17</v>
      </c>
      <c r="BY1570" s="179" t="str">
        <f t="shared" si="2065"/>
        <v>BY$17</v>
      </c>
      <c r="BZ1570" s="179" t="str">
        <f t="shared" si="2065"/>
        <v>BZ$17</v>
      </c>
      <c r="CA1570" s="179" t="str">
        <f t="shared" si="2065"/>
        <v>CA$17</v>
      </c>
      <c r="CB1570" s="179" t="str">
        <f t="shared" si="2065"/>
        <v>CB$17</v>
      </c>
      <c r="CC1570" s="179" t="str">
        <f t="shared" si="2065"/>
        <v>CC$17</v>
      </c>
      <c r="CD1570" s="179" t="str">
        <f t="shared" si="2065"/>
        <v>CD$17</v>
      </c>
      <c r="CE1570" s="179" t="str">
        <f t="shared" ref="CE1570:CL1572" si="2066">CE1535</f>
        <v>CE$17</v>
      </c>
      <c r="CF1570" s="179" t="str">
        <f t="shared" si="2066"/>
        <v>CF$17</v>
      </c>
      <c r="CG1570" s="179" t="str">
        <f t="shared" si="2066"/>
        <v>CG$17</v>
      </c>
      <c r="CH1570" s="179" t="str">
        <f t="shared" si="2066"/>
        <v>CH$17</v>
      </c>
      <c r="CI1570" s="179" t="str">
        <f t="shared" si="2066"/>
        <v>CI$17</v>
      </c>
      <c r="CJ1570" s="179" t="str">
        <f t="shared" si="2066"/>
        <v>CJ$17</v>
      </c>
      <c r="CK1570" s="179" t="str">
        <f t="shared" si="2066"/>
        <v>CK$17</v>
      </c>
      <c r="CL1570" s="179" t="str">
        <f t="shared" si="2066"/>
        <v>CL$17</v>
      </c>
      <c r="CN1570" s="60"/>
      <c r="CO1570" s="179" t="str">
        <f t="shared" ref="CO1570:DL1572" si="2067">CO1535</f>
        <v>CO$17</v>
      </c>
      <c r="CP1570" s="179" t="str">
        <f t="shared" si="2067"/>
        <v>CP$17</v>
      </c>
      <c r="CQ1570" s="179" t="str">
        <f t="shared" si="2067"/>
        <v>CQ$17</v>
      </c>
      <c r="CR1570" s="179" t="str">
        <f t="shared" si="2067"/>
        <v>CR$17</v>
      </c>
      <c r="CS1570" s="179" t="str">
        <f t="shared" si="2067"/>
        <v>CS$17</v>
      </c>
      <c r="CT1570" s="179" t="str">
        <f t="shared" si="2067"/>
        <v>CT$17</v>
      </c>
      <c r="CU1570" s="179" t="str">
        <f t="shared" si="2067"/>
        <v>CU$17</v>
      </c>
      <c r="CV1570" s="179" t="str">
        <f t="shared" si="2067"/>
        <v>CV$17</v>
      </c>
      <c r="CW1570" s="179" t="str">
        <f t="shared" si="2067"/>
        <v>CW$17</v>
      </c>
      <c r="CX1570" s="179" t="str">
        <f t="shared" si="2067"/>
        <v>CX$17</v>
      </c>
      <c r="CY1570" s="179" t="str">
        <f t="shared" si="2067"/>
        <v>CY$17</v>
      </c>
      <c r="CZ1570" s="179" t="str">
        <f t="shared" si="2067"/>
        <v>CZ$17</v>
      </c>
      <c r="DA1570" s="179" t="str">
        <f t="shared" si="2067"/>
        <v>DA$17</v>
      </c>
      <c r="DB1570" s="179" t="str">
        <f t="shared" si="2067"/>
        <v>DB$17</v>
      </c>
      <c r="DC1570" s="179" t="str">
        <f t="shared" si="2067"/>
        <v>DC$17</v>
      </c>
      <c r="DD1570" s="179" t="str">
        <f t="shared" si="2067"/>
        <v>DD$17</v>
      </c>
      <c r="DE1570" s="179" t="str">
        <f t="shared" si="2067"/>
        <v>DE$17</v>
      </c>
      <c r="DF1570" s="179" t="str">
        <f t="shared" si="2067"/>
        <v>DF$17</v>
      </c>
      <c r="DG1570" s="179" t="str">
        <f t="shared" si="2067"/>
        <v>DG$17</v>
      </c>
      <c r="DH1570" s="179" t="str">
        <f t="shared" si="2067"/>
        <v>DH$17</v>
      </c>
      <c r="DI1570" s="179" t="str">
        <f t="shared" si="2067"/>
        <v>DI$17</v>
      </c>
      <c r="DJ1570" s="179" t="str">
        <f t="shared" si="2067"/>
        <v>DJ$17</v>
      </c>
      <c r="DK1570" s="179" t="str">
        <f t="shared" si="2067"/>
        <v>DK$17</v>
      </c>
      <c r="DL1570" s="179" t="str">
        <f t="shared" si="2067"/>
        <v>DL$17</v>
      </c>
    </row>
    <row r="1571" spans="1:116" x14ac:dyDescent="0.4">
      <c r="B1571" t="s">
        <v>332</v>
      </c>
      <c r="D1571" t="s">
        <v>771</v>
      </c>
      <c r="E1571" s="8" t="str">
        <f t="shared" si="2015"/>
        <v>1571 LAMORTR-S</v>
      </c>
      <c r="G1571" s="191" t="str">
        <f>G1540</f>
        <v>Revenue driven amortizing loan - no defaults:</v>
      </c>
      <c r="H1571" s="12"/>
      <c r="I1571" s="60"/>
      <c r="J1571" s="60"/>
      <c r="K1571" s="15"/>
      <c r="L1571" s="15"/>
      <c r="M1571" s="15"/>
      <c r="N1571" s="15"/>
      <c r="O1571" s="15"/>
      <c r="P1571" s="15"/>
      <c r="R1571" s="15"/>
      <c r="S1571" s="179">
        <f t="shared" ref="S1571:AX1573" si="2068">S1536</f>
        <v>0</v>
      </c>
      <c r="T1571" s="179">
        <f t="shared" si="2068"/>
        <v>0</v>
      </c>
      <c r="U1571" s="179">
        <f t="shared" si="2068"/>
        <v>0</v>
      </c>
      <c r="V1571" s="179">
        <f t="shared" si="2068"/>
        <v>0</v>
      </c>
      <c r="W1571" s="179">
        <f t="shared" si="2068"/>
        <v>0</v>
      </c>
      <c r="X1571" s="179">
        <f t="shared" si="2068"/>
        <v>0</v>
      </c>
      <c r="Y1571" s="179">
        <f t="shared" si="2068"/>
        <v>0</v>
      </c>
      <c r="Z1571" s="179">
        <f t="shared" si="2068"/>
        <v>0</v>
      </c>
      <c r="AA1571" s="179">
        <f t="shared" si="2068"/>
        <v>0</v>
      </c>
      <c r="AB1571" s="179">
        <f t="shared" si="2068"/>
        <v>0</v>
      </c>
      <c r="AC1571" s="179">
        <f t="shared" si="2068"/>
        <v>0</v>
      </c>
      <c r="AD1571" s="179">
        <f t="shared" si="2068"/>
        <v>0</v>
      </c>
      <c r="AE1571" s="179">
        <f t="shared" si="2068"/>
        <v>0</v>
      </c>
      <c r="AF1571" s="179">
        <f t="shared" si="2068"/>
        <v>0</v>
      </c>
      <c r="AG1571" s="179">
        <f t="shared" si="2068"/>
        <v>0</v>
      </c>
      <c r="AH1571" s="179">
        <f t="shared" si="2068"/>
        <v>0</v>
      </c>
      <c r="AI1571" s="179">
        <f t="shared" si="2068"/>
        <v>0</v>
      </c>
      <c r="AJ1571" s="179">
        <f t="shared" si="2068"/>
        <v>0</v>
      </c>
      <c r="AK1571" s="179">
        <f t="shared" si="2068"/>
        <v>0</v>
      </c>
      <c r="AL1571" s="179">
        <f t="shared" si="2068"/>
        <v>0</v>
      </c>
      <c r="AM1571" s="179">
        <f t="shared" si="2068"/>
        <v>0</v>
      </c>
      <c r="AN1571" s="179">
        <f t="shared" si="2068"/>
        <v>0</v>
      </c>
      <c r="AO1571" s="179">
        <f t="shared" si="2068"/>
        <v>0</v>
      </c>
      <c r="AP1571" s="179">
        <f t="shared" si="2068"/>
        <v>0</v>
      </c>
      <c r="AQ1571" s="179">
        <f t="shared" si="2068"/>
        <v>0</v>
      </c>
      <c r="AR1571" s="179">
        <f t="shared" si="2068"/>
        <v>0</v>
      </c>
      <c r="AS1571" s="179">
        <f t="shared" si="2068"/>
        <v>0</v>
      </c>
      <c r="AT1571" s="179">
        <f t="shared" si="2068"/>
        <v>0</v>
      </c>
      <c r="AU1571" s="179">
        <f t="shared" si="2068"/>
        <v>0</v>
      </c>
      <c r="AV1571" s="179">
        <f t="shared" si="2068"/>
        <v>0</v>
      </c>
      <c r="AW1571" s="179">
        <f t="shared" si="2068"/>
        <v>0</v>
      </c>
      <c r="AX1571" s="179">
        <f t="shared" si="2068"/>
        <v>0</v>
      </c>
      <c r="AY1571" s="179">
        <f t="shared" ref="AY1571:CD1573" si="2069">AY1536</f>
        <v>0</v>
      </c>
      <c r="AZ1571" s="179">
        <f t="shared" si="2069"/>
        <v>0</v>
      </c>
      <c r="BA1571" s="179">
        <f t="shared" si="2069"/>
        <v>0</v>
      </c>
      <c r="BB1571" s="179">
        <f t="shared" si="2069"/>
        <v>0</v>
      </c>
      <c r="BC1571" s="179">
        <f t="shared" si="2069"/>
        <v>0</v>
      </c>
      <c r="BD1571" s="179">
        <f t="shared" si="2069"/>
        <v>0</v>
      </c>
      <c r="BE1571" s="179">
        <f t="shared" si="2069"/>
        <v>0</v>
      </c>
      <c r="BF1571" s="179">
        <f t="shared" si="2069"/>
        <v>0</v>
      </c>
      <c r="BG1571" s="179">
        <f t="shared" si="2069"/>
        <v>0</v>
      </c>
      <c r="BH1571" s="179">
        <f t="shared" si="2069"/>
        <v>0</v>
      </c>
      <c r="BI1571" s="179">
        <f t="shared" si="2069"/>
        <v>0</v>
      </c>
      <c r="BJ1571" s="179">
        <f t="shared" si="2069"/>
        <v>0</v>
      </c>
      <c r="BK1571" s="179">
        <f t="shared" si="2069"/>
        <v>0</v>
      </c>
      <c r="BL1571" s="179">
        <f t="shared" si="2069"/>
        <v>0</v>
      </c>
      <c r="BM1571" s="179">
        <f t="shared" si="2069"/>
        <v>0</v>
      </c>
      <c r="BN1571" s="179">
        <f t="shared" si="2069"/>
        <v>0</v>
      </c>
      <c r="BO1571" s="179">
        <f t="shared" si="2069"/>
        <v>0</v>
      </c>
      <c r="BP1571" s="179">
        <f t="shared" si="2069"/>
        <v>0</v>
      </c>
      <c r="BQ1571" s="179">
        <f t="shared" si="2069"/>
        <v>0</v>
      </c>
      <c r="BR1571" s="179">
        <f t="shared" si="2069"/>
        <v>0</v>
      </c>
      <c r="BS1571" s="179">
        <f t="shared" si="2069"/>
        <v>0</v>
      </c>
      <c r="BT1571" s="179">
        <f t="shared" si="2069"/>
        <v>0</v>
      </c>
      <c r="BU1571" s="179">
        <f t="shared" si="2069"/>
        <v>0</v>
      </c>
      <c r="BV1571" s="179">
        <f t="shared" si="2069"/>
        <v>0</v>
      </c>
      <c r="BW1571" s="179">
        <f t="shared" si="2069"/>
        <v>0</v>
      </c>
      <c r="BX1571" s="179">
        <f t="shared" si="2069"/>
        <v>0</v>
      </c>
      <c r="BY1571" s="179">
        <f t="shared" si="2069"/>
        <v>0</v>
      </c>
      <c r="BZ1571" s="179">
        <f t="shared" si="2069"/>
        <v>0</v>
      </c>
      <c r="CA1571" s="179">
        <f t="shared" si="2069"/>
        <v>0</v>
      </c>
      <c r="CB1571" s="179">
        <f t="shared" si="2069"/>
        <v>0</v>
      </c>
      <c r="CC1571" s="179">
        <f t="shared" si="2069"/>
        <v>0</v>
      </c>
      <c r="CD1571" s="179">
        <f t="shared" si="2069"/>
        <v>0</v>
      </c>
      <c r="CE1571" s="179">
        <f t="shared" ref="CE1571:CL1573" si="2070">CE1536</f>
        <v>0</v>
      </c>
      <c r="CF1571" s="179">
        <f t="shared" si="2070"/>
        <v>0</v>
      </c>
      <c r="CG1571" s="179">
        <f t="shared" si="2070"/>
        <v>0</v>
      </c>
      <c r="CH1571" s="179">
        <f t="shared" si="2070"/>
        <v>0</v>
      </c>
      <c r="CI1571" s="179">
        <f t="shared" si="2070"/>
        <v>0</v>
      </c>
      <c r="CJ1571" s="179">
        <f t="shared" si="2070"/>
        <v>0</v>
      </c>
      <c r="CK1571" s="179">
        <f t="shared" si="2070"/>
        <v>0</v>
      </c>
      <c r="CL1571" s="179">
        <f t="shared" si="2070"/>
        <v>0</v>
      </c>
      <c r="CN1571" s="60"/>
      <c r="CO1571" s="179">
        <f t="shared" ref="CO1571:DL1573" si="2071">CO1536</f>
        <v>0</v>
      </c>
      <c r="CP1571" s="179">
        <f t="shared" si="2071"/>
        <v>0</v>
      </c>
      <c r="CQ1571" s="179">
        <f t="shared" si="2071"/>
        <v>0</v>
      </c>
      <c r="CR1571" s="179">
        <f t="shared" si="2071"/>
        <v>0</v>
      </c>
      <c r="CS1571" s="179">
        <f t="shared" si="2071"/>
        <v>0</v>
      </c>
      <c r="CT1571" s="179">
        <f t="shared" si="2071"/>
        <v>0</v>
      </c>
      <c r="CU1571" s="179">
        <f t="shared" si="2071"/>
        <v>0</v>
      </c>
      <c r="CV1571" s="179">
        <f t="shared" si="2071"/>
        <v>0</v>
      </c>
      <c r="CW1571" s="179">
        <f t="shared" si="2071"/>
        <v>0</v>
      </c>
      <c r="CX1571" s="179">
        <f t="shared" si="2071"/>
        <v>0</v>
      </c>
      <c r="CY1571" s="179">
        <f t="shared" si="2071"/>
        <v>0</v>
      </c>
      <c r="CZ1571" s="179">
        <f t="shared" si="2071"/>
        <v>0</v>
      </c>
      <c r="DA1571" s="179">
        <f t="shared" si="2071"/>
        <v>0</v>
      </c>
      <c r="DB1571" s="179">
        <f t="shared" si="2071"/>
        <v>0</v>
      </c>
      <c r="DC1571" s="179">
        <f t="shared" si="2071"/>
        <v>0</v>
      </c>
      <c r="DD1571" s="179">
        <f t="shared" si="2071"/>
        <v>0</v>
      </c>
      <c r="DE1571" s="179">
        <f t="shared" si="2071"/>
        <v>0</v>
      </c>
      <c r="DF1571" s="179">
        <f t="shared" si="2071"/>
        <v>0</v>
      </c>
      <c r="DG1571" s="179">
        <f t="shared" si="2071"/>
        <v>0</v>
      </c>
      <c r="DH1571" s="179">
        <f t="shared" si="2071"/>
        <v>0</v>
      </c>
      <c r="DI1571" s="179">
        <f t="shared" si="2071"/>
        <v>0</v>
      </c>
      <c r="DJ1571" s="179">
        <f t="shared" si="2071"/>
        <v>0</v>
      </c>
      <c r="DK1571" s="179">
        <f t="shared" si="2071"/>
        <v>0</v>
      </c>
      <c r="DL1571" s="179">
        <f t="shared" si="2071"/>
        <v>0</v>
      </c>
    </row>
    <row r="1572" spans="1:116" x14ac:dyDescent="0.4">
      <c r="B1572" t="s">
        <v>332</v>
      </c>
      <c r="D1572" t="s">
        <v>771</v>
      </c>
      <c r="E1572" s="8" t="str">
        <f t="shared" ref="E1572:E1574" si="2072">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771</v>
      </c>
      <c r="E1573" s="8" t="str">
        <f t="shared" si="2015"/>
        <v>1573 LAMORTR-S</v>
      </c>
      <c r="G1573" s="136" t="str">
        <f>G1538</f>
        <v>Secondary revenue driver</v>
      </c>
      <c r="H1573" s="12"/>
      <c r="I1573" s="60"/>
      <c r="J1573" s="60"/>
      <c r="K1573" s="15"/>
      <c r="L1573" s="15"/>
      <c r="M1573" s="15"/>
      <c r="N1573" s="15"/>
      <c r="O1573" s="15"/>
      <c r="P1573" s="15"/>
      <c r="R1573" s="15"/>
      <c r="S1573" s="4" t="str">
        <f t="shared" ref="S1573:AX1575" si="2073">ADDRESS(ROW(S1554),COLUMN(S1554),2)</f>
        <v>S$1554</v>
      </c>
      <c r="T1573" s="4" t="str">
        <f t="shared" si="2073"/>
        <v>T$1554</v>
      </c>
      <c r="U1573" s="4" t="str">
        <f t="shared" si="2073"/>
        <v>U$1554</v>
      </c>
      <c r="V1573" s="4" t="str">
        <f t="shared" si="2073"/>
        <v>V$1554</v>
      </c>
      <c r="W1573" s="4" t="str">
        <f t="shared" si="2073"/>
        <v>W$1554</v>
      </c>
      <c r="X1573" s="4" t="str">
        <f t="shared" si="2073"/>
        <v>X$1554</v>
      </c>
      <c r="Y1573" s="4" t="str">
        <f t="shared" si="2073"/>
        <v>Y$1554</v>
      </c>
      <c r="Z1573" s="4" t="str">
        <f t="shared" si="2073"/>
        <v>Z$1554</v>
      </c>
      <c r="AA1573" s="4" t="str">
        <f t="shared" si="2073"/>
        <v>AA$1554</v>
      </c>
      <c r="AB1573" s="4" t="str">
        <f t="shared" si="2073"/>
        <v>AB$1554</v>
      </c>
      <c r="AC1573" s="4" t="str">
        <f t="shared" si="2073"/>
        <v>AC$1554</v>
      </c>
      <c r="AD1573" s="4" t="str">
        <f t="shared" si="2073"/>
        <v>AD$1554</v>
      </c>
      <c r="AE1573" s="4" t="str">
        <f t="shared" si="2073"/>
        <v>AE$1554</v>
      </c>
      <c r="AF1573" s="4" t="str">
        <f t="shared" si="2073"/>
        <v>AF$1554</v>
      </c>
      <c r="AG1573" s="4" t="str">
        <f t="shared" si="2073"/>
        <v>AG$1554</v>
      </c>
      <c r="AH1573" s="4" t="str">
        <f t="shared" si="2073"/>
        <v>AH$1554</v>
      </c>
      <c r="AI1573" s="4" t="str">
        <f t="shared" si="2073"/>
        <v>AI$1554</v>
      </c>
      <c r="AJ1573" s="4" t="str">
        <f t="shared" si="2073"/>
        <v>AJ$1554</v>
      </c>
      <c r="AK1573" s="4" t="str">
        <f t="shared" si="2073"/>
        <v>AK$1554</v>
      </c>
      <c r="AL1573" s="4" t="str">
        <f t="shared" si="2073"/>
        <v>AL$1554</v>
      </c>
      <c r="AM1573" s="4" t="str">
        <f t="shared" si="2073"/>
        <v>AM$1554</v>
      </c>
      <c r="AN1573" s="4" t="str">
        <f t="shared" si="2073"/>
        <v>AN$1554</v>
      </c>
      <c r="AO1573" s="4" t="str">
        <f t="shared" si="2073"/>
        <v>AO$1554</v>
      </c>
      <c r="AP1573" s="4" t="str">
        <f t="shared" si="2073"/>
        <v>AP$1554</v>
      </c>
      <c r="AQ1573" s="4" t="str">
        <f t="shared" si="2073"/>
        <v>AQ$1554</v>
      </c>
      <c r="AR1573" s="4" t="str">
        <f t="shared" si="2073"/>
        <v>AR$1554</v>
      </c>
      <c r="AS1573" s="4" t="str">
        <f t="shared" si="2073"/>
        <v>AS$1554</v>
      </c>
      <c r="AT1573" s="4" t="str">
        <f t="shared" si="2073"/>
        <v>AT$1554</v>
      </c>
      <c r="AU1573" s="4" t="str">
        <f t="shared" si="2073"/>
        <v>AU$1554</v>
      </c>
      <c r="AV1573" s="4" t="str">
        <f t="shared" si="2073"/>
        <v>AV$1554</v>
      </c>
      <c r="AW1573" s="4" t="str">
        <f t="shared" si="2073"/>
        <v>AW$1554</v>
      </c>
      <c r="AX1573" s="4" t="str">
        <f t="shared" si="2073"/>
        <v>AX$1554</v>
      </c>
      <c r="AY1573" s="4" t="str">
        <f t="shared" ref="AY1573:CD1575" si="2074">ADDRESS(ROW(AY1554),COLUMN(AY1554),2)</f>
        <v>AY$1554</v>
      </c>
      <c r="AZ1573" s="4" t="str">
        <f t="shared" si="2074"/>
        <v>AZ$1554</v>
      </c>
      <c r="BA1573" s="4" t="str">
        <f t="shared" si="2074"/>
        <v>BA$1554</v>
      </c>
      <c r="BB1573" s="4" t="str">
        <f t="shared" si="2074"/>
        <v>BB$1554</v>
      </c>
      <c r="BC1573" s="4" t="str">
        <f t="shared" si="2074"/>
        <v>BC$1554</v>
      </c>
      <c r="BD1573" s="4" t="str">
        <f t="shared" si="2074"/>
        <v>BD$1554</v>
      </c>
      <c r="BE1573" s="4" t="str">
        <f t="shared" si="2074"/>
        <v>BE$1554</v>
      </c>
      <c r="BF1573" s="4" t="str">
        <f t="shared" si="2074"/>
        <v>BF$1554</v>
      </c>
      <c r="BG1573" s="4" t="str">
        <f t="shared" si="2074"/>
        <v>BG$1554</v>
      </c>
      <c r="BH1573" s="4" t="str">
        <f t="shared" si="2074"/>
        <v>BH$1554</v>
      </c>
      <c r="BI1573" s="4" t="str">
        <f t="shared" si="2074"/>
        <v>BI$1554</v>
      </c>
      <c r="BJ1573" s="4" t="str">
        <f t="shared" si="2074"/>
        <v>BJ$1554</v>
      </c>
      <c r="BK1573" s="4" t="str">
        <f t="shared" si="2074"/>
        <v>BK$1554</v>
      </c>
      <c r="BL1573" s="4" t="str">
        <f t="shared" si="2074"/>
        <v>BL$1554</v>
      </c>
      <c r="BM1573" s="4" t="str">
        <f t="shared" si="2074"/>
        <v>BM$1554</v>
      </c>
      <c r="BN1573" s="4" t="str">
        <f t="shared" si="2074"/>
        <v>BN$1554</v>
      </c>
      <c r="BO1573" s="4" t="str">
        <f t="shared" si="2074"/>
        <v>BO$1554</v>
      </c>
      <c r="BP1573" s="4" t="str">
        <f t="shared" si="2074"/>
        <v>BP$1554</v>
      </c>
      <c r="BQ1573" s="4" t="str">
        <f t="shared" si="2074"/>
        <v>BQ$1554</v>
      </c>
      <c r="BR1573" s="4" t="str">
        <f t="shared" si="2074"/>
        <v>BR$1554</v>
      </c>
      <c r="BS1573" s="4" t="str">
        <f t="shared" si="2074"/>
        <v>BS$1554</v>
      </c>
      <c r="BT1573" s="4" t="str">
        <f t="shared" si="2074"/>
        <v>BT$1554</v>
      </c>
      <c r="BU1573" s="4" t="str">
        <f t="shared" si="2074"/>
        <v>BU$1554</v>
      </c>
      <c r="BV1573" s="4" t="str">
        <f t="shared" si="2074"/>
        <v>BV$1554</v>
      </c>
      <c r="BW1573" s="4" t="str">
        <f t="shared" si="2074"/>
        <v>BW$1554</v>
      </c>
      <c r="BX1573" s="4" t="str">
        <f t="shared" si="2074"/>
        <v>BX$1554</v>
      </c>
      <c r="BY1573" s="4" t="str">
        <f t="shared" si="2074"/>
        <v>BY$1554</v>
      </c>
      <c r="BZ1573" s="4" t="str">
        <f t="shared" si="2074"/>
        <v>BZ$1554</v>
      </c>
      <c r="CA1573" s="4" t="str">
        <f t="shared" si="2074"/>
        <v>CA$1554</v>
      </c>
      <c r="CB1573" s="4" t="str">
        <f t="shared" si="2074"/>
        <v>CB$1554</v>
      </c>
      <c r="CC1573" s="4" t="str">
        <f t="shared" si="2074"/>
        <v>CC$1554</v>
      </c>
      <c r="CD1573" s="4" t="str">
        <f t="shared" si="2074"/>
        <v>CD$1554</v>
      </c>
      <c r="CE1573" s="4" t="str">
        <f t="shared" ref="CE1573:CL1575" si="2075">ADDRESS(ROW(CE1554),COLUMN(CE1554),2)</f>
        <v>CE$1554</v>
      </c>
      <c r="CF1573" s="4" t="str">
        <f t="shared" si="2075"/>
        <v>CF$1554</v>
      </c>
      <c r="CG1573" s="4" t="str">
        <f t="shared" si="2075"/>
        <v>CG$1554</v>
      </c>
      <c r="CH1573" s="4" t="str">
        <f t="shared" si="2075"/>
        <v>CH$1554</v>
      </c>
      <c r="CI1573" s="4" t="str">
        <f t="shared" si="2075"/>
        <v>CI$1554</v>
      </c>
      <c r="CJ1573" s="4" t="str">
        <f t="shared" si="2075"/>
        <v>CJ$1554</v>
      </c>
      <c r="CK1573" s="4" t="str">
        <f t="shared" si="2075"/>
        <v>CK$1554</v>
      </c>
      <c r="CL1573" s="4" t="str">
        <f t="shared" si="2075"/>
        <v>CL$1554</v>
      </c>
      <c r="CN1573" s="60"/>
      <c r="CO1573" s="4" t="str">
        <f t="shared" ref="CO1573:DL1575" si="2076">ADDRESS(ROW(CO1554),COLUMN(CO1554),2)</f>
        <v>CO$1554</v>
      </c>
      <c r="CP1573" s="4" t="str">
        <f t="shared" si="2076"/>
        <v>CP$1554</v>
      </c>
      <c r="CQ1573" s="4" t="str">
        <f t="shared" si="2076"/>
        <v>CQ$1554</v>
      </c>
      <c r="CR1573" s="4" t="str">
        <f t="shared" si="2076"/>
        <v>CR$1554</v>
      </c>
      <c r="CS1573" s="4" t="str">
        <f t="shared" si="2076"/>
        <v>CS$1554</v>
      </c>
      <c r="CT1573" s="4" t="str">
        <f t="shared" si="2076"/>
        <v>CT$1554</v>
      </c>
      <c r="CU1573" s="4" t="str">
        <f t="shared" si="2076"/>
        <v>CU$1554</v>
      </c>
      <c r="CV1573" s="4" t="str">
        <f t="shared" si="2076"/>
        <v>CV$1554</v>
      </c>
      <c r="CW1573" s="4" t="str">
        <f t="shared" si="2076"/>
        <v>CW$1554</v>
      </c>
      <c r="CX1573" s="4" t="str">
        <f t="shared" si="2076"/>
        <v>CX$1554</v>
      </c>
      <c r="CY1573" s="4" t="str">
        <f t="shared" si="2076"/>
        <v>CY$1554</v>
      </c>
      <c r="CZ1573" s="4" t="str">
        <f t="shared" si="2076"/>
        <v>CZ$1554</v>
      </c>
      <c r="DA1573" s="4" t="str">
        <f t="shared" si="2076"/>
        <v>DA$1554</v>
      </c>
      <c r="DB1573" s="4" t="str">
        <f t="shared" si="2076"/>
        <v>DB$1554</v>
      </c>
      <c r="DC1573" s="4" t="str">
        <f t="shared" si="2076"/>
        <v>DC$1554</v>
      </c>
      <c r="DD1573" s="4" t="str">
        <f t="shared" si="2076"/>
        <v>DD$1554</v>
      </c>
      <c r="DE1573" s="4" t="str">
        <f t="shared" si="2076"/>
        <v>DE$1554</v>
      </c>
      <c r="DF1573" s="4" t="str">
        <f t="shared" si="2076"/>
        <v>DF$1554</v>
      </c>
      <c r="DG1573" s="4" t="str">
        <f t="shared" si="2076"/>
        <v>DG$1554</v>
      </c>
      <c r="DH1573" s="4" t="str">
        <f t="shared" si="2076"/>
        <v>DH$1554</v>
      </c>
      <c r="DI1573" s="4" t="str">
        <f t="shared" si="2076"/>
        <v>DI$1554</v>
      </c>
      <c r="DJ1573" s="4" t="str">
        <f t="shared" si="2076"/>
        <v>DJ$1554</v>
      </c>
      <c r="DK1573" s="4" t="str">
        <f t="shared" si="2076"/>
        <v>DK$1554</v>
      </c>
      <c r="DL1573" s="4" t="str">
        <f t="shared" si="2076"/>
        <v>DL$1554</v>
      </c>
    </row>
    <row r="1574" spans="1:116" x14ac:dyDescent="0.4">
      <c r="B1574" t="s">
        <v>332</v>
      </c>
      <c r="D1574" t="s">
        <v>771</v>
      </c>
      <c r="E1574" s="8" t="str">
        <f t="shared" si="2015"/>
        <v>1574 LAMORTR-S</v>
      </c>
      <c r="G1574" s="136" t="str">
        <f>G1539</f>
        <v>Secondary volume driver</v>
      </c>
      <c r="H1574" s="12"/>
      <c r="I1574" s="60"/>
      <c r="J1574" s="60"/>
      <c r="K1574" s="15"/>
      <c r="L1574" s="15"/>
      <c r="M1574" s="15"/>
      <c r="N1574" s="15"/>
      <c r="O1574" s="15"/>
      <c r="P1574" s="15"/>
      <c r="R1574" s="15"/>
      <c r="S1574" s="179" t="str">
        <f t="shared" ref="S1574:AX1576" si="2077">S1539</f>
        <v>S$19</v>
      </c>
      <c r="T1574" s="179" t="str">
        <f t="shared" si="2077"/>
        <v>T$19</v>
      </c>
      <c r="U1574" s="179" t="str">
        <f t="shared" si="2077"/>
        <v>U$19</v>
      </c>
      <c r="V1574" s="179" t="str">
        <f t="shared" si="2077"/>
        <v>V$19</v>
      </c>
      <c r="W1574" s="179" t="str">
        <f t="shared" si="2077"/>
        <v>W$19</v>
      </c>
      <c r="X1574" s="179" t="str">
        <f t="shared" si="2077"/>
        <v>X$19</v>
      </c>
      <c r="Y1574" s="179" t="str">
        <f t="shared" si="2077"/>
        <v>Y$19</v>
      </c>
      <c r="Z1574" s="179" t="str">
        <f t="shared" si="2077"/>
        <v>Z$19</v>
      </c>
      <c r="AA1574" s="179" t="str">
        <f t="shared" si="2077"/>
        <v>AA$19</v>
      </c>
      <c r="AB1574" s="179" t="str">
        <f t="shared" si="2077"/>
        <v>AB$19</v>
      </c>
      <c r="AC1574" s="179" t="str">
        <f t="shared" si="2077"/>
        <v>AC$19</v>
      </c>
      <c r="AD1574" s="179" t="str">
        <f t="shared" si="2077"/>
        <v>AD$19</v>
      </c>
      <c r="AE1574" s="179" t="str">
        <f t="shared" si="2077"/>
        <v>AE$19</v>
      </c>
      <c r="AF1574" s="179" t="str">
        <f t="shared" si="2077"/>
        <v>AF$19</v>
      </c>
      <c r="AG1574" s="179" t="str">
        <f t="shared" si="2077"/>
        <v>AG$19</v>
      </c>
      <c r="AH1574" s="179" t="str">
        <f t="shared" si="2077"/>
        <v>AH$19</v>
      </c>
      <c r="AI1574" s="179" t="str">
        <f t="shared" si="2077"/>
        <v>AI$19</v>
      </c>
      <c r="AJ1574" s="179" t="str">
        <f t="shared" si="2077"/>
        <v>AJ$19</v>
      </c>
      <c r="AK1574" s="179" t="str">
        <f t="shared" si="2077"/>
        <v>AK$19</v>
      </c>
      <c r="AL1574" s="179" t="str">
        <f t="shared" si="2077"/>
        <v>AL$19</v>
      </c>
      <c r="AM1574" s="179" t="str">
        <f t="shared" si="2077"/>
        <v>AM$19</v>
      </c>
      <c r="AN1574" s="179" t="str">
        <f t="shared" si="2077"/>
        <v>AN$19</v>
      </c>
      <c r="AO1574" s="179" t="str">
        <f t="shared" si="2077"/>
        <v>AO$19</v>
      </c>
      <c r="AP1574" s="179" t="str">
        <f t="shared" si="2077"/>
        <v>AP$19</v>
      </c>
      <c r="AQ1574" s="179" t="str">
        <f t="shared" si="2077"/>
        <v>AQ$19</v>
      </c>
      <c r="AR1574" s="179" t="str">
        <f t="shared" si="2077"/>
        <v>AR$19</v>
      </c>
      <c r="AS1574" s="179" t="str">
        <f t="shared" si="2077"/>
        <v>AS$19</v>
      </c>
      <c r="AT1574" s="179" t="str">
        <f t="shared" si="2077"/>
        <v>AT$19</v>
      </c>
      <c r="AU1574" s="179" t="str">
        <f t="shared" si="2077"/>
        <v>AU$19</v>
      </c>
      <c r="AV1574" s="179" t="str">
        <f t="shared" si="2077"/>
        <v>AV$19</v>
      </c>
      <c r="AW1574" s="179" t="str">
        <f t="shared" si="2077"/>
        <v>AW$19</v>
      </c>
      <c r="AX1574" s="179" t="str">
        <f t="shared" si="2077"/>
        <v>AX$19</v>
      </c>
      <c r="AY1574" s="179" t="str">
        <f t="shared" ref="AY1574:CD1576" si="2078">AY1539</f>
        <v>AY$19</v>
      </c>
      <c r="AZ1574" s="179" t="str">
        <f t="shared" si="2078"/>
        <v>AZ$19</v>
      </c>
      <c r="BA1574" s="179" t="str">
        <f t="shared" si="2078"/>
        <v>BA$19</v>
      </c>
      <c r="BB1574" s="179" t="str">
        <f t="shared" si="2078"/>
        <v>BB$19</v>
      </c>
      <c r="BC1574" s="179" t="str">
        <f t="shared" si="2078"/>
        <v>BC$19</v>
      </c>
      <c r="BD1574" s="179" t="str">
        <f t="shared" si="2078"/>
        <v>BD$19</v>
      </c>
      <c r="BE1574" s="179" t="str">
        <f t="shared" si="2078"/>
        <v>BE$19</v>
      </c>
      <c r="BF1574" s="179" t="str">
        <f t="shared" si="2078"/>
        <v>BF$19</v>
      </c>
      <c r="BG1574" s="179" t="str">
        <f t="shared" si="2078"/>
        <v>BG$19</v>
      </c>
      <c r="BH1574" s="179" t="str">
        <f t="shared" si="2078"/>
        <v>BH$19</v>
      </c>
      <c r="BI1574" s="179" t="str">
        <f t="shared" si="2078"/>
        <v>BI$19</v>
      </c>
      <c r="BJ1574" s="179" t="str">
        <f t="shared" si="2078"/>
        <v>BJ$19</v>
      </c>
      <c r="BK1574" s="179" t="str">
        <f t="shared" si="2078"/>
        <v>BK$19</v>
      </c>
      <c r="BL1574" s="179" t="str">
        <f t="shared" si="2078"/>
        <v>BL$19</v>
      </c>
      <c r="BM1574" s="179" t="str">
        <f t="shared" si="2078"/>
        <v>BM$19</v>
      </c>
      <c r="BN1574" s="179" t="str">
        <f t="shared" si="2078"/>
        <v>BN$19</v>
      </c>
      <c r="BO1574" s="179" t="str">
        <f t="shared" si="2078"/>
        <v>BO$19</v>
      </c>
      <c r="BP1574" s="179" t="str">
        <f t="shared" si="2078"/>
        <v>BP$19</v>
      </c>
      <c r="BQ1574" s="179" t="str">
        <f t="shared" si="2078"/>
        <v>BQ$19</v>
      </c>
      <c r="BR1574" s="179" t="str">
        <f t="shared" si="2078"/>
        <v>BR$19</v>
      </c>
      <c r="BS1574" s="179" t="str">
        <f t="shared" si="2078"/>
        <v>BS$19</v>
      </c>
      <c r="BT1574" s="179" t="str">
        <f t="shared" si="2078"/>
        <v>BT$19</v>
      </c>
      <c r="BU1574" s="179" t="str">
        <f t="shared" si="2078"/>
        <v>BU$19</v>
      </c>
      <c r="BV1574" s="179" t="str">
        <f t="shared" si="2078"/>
        <v>BV$19</v>
      </c>
      <c r="BW1574" s="179" t="str">
        <f t="shared" si="2078"/>
        <v>BW$19</v>
      </c>
      <c r="BX1574" s="179" t="str">
        <f t="shared" si="2078"/>
        <v>BX$19</v>
      </c>
      <c r="BY1574" s="179" t="str">
        <f t="shared" si="2078"/>
        <v>BY$19</v>
      </c>
      <c r="BZ1574" s="179" t="str">
        <f t="shared" si="2078"/>
        <v>BZ$19</v>
      </c>
      <c r="CA1574" s="179" t="str">
        <f t="shared" si="2078"/>
        <v>CA$19</v>
      </c>
      <c r="CB1574" s="179" t="str">
        <f t="shared" si="2078"/>
        <v>CB$19</v>
      </c>
      <c r="CC1574" s="179" t="str">
        <f t="shared" si="2078"/>
        <v>CC$19</v>
      </c>
      <c r="CD1574" s="179" t="str">
        <f t="shared" si="2078"/>
        <v>CD$19</v>
      </c>
      <c r="CE1574" s="179" t="str">
        <f t="shared" ref="CE1574:CL1576" si="2079">CE1539</f>
        <v>CE$19</v>
      </c>
      <c r="CF1574" s="179" t="str">
        <f t="shared" si="2079"/>
        <v>CF$19</v>
      </c>
      <c r="CG1574" s="179" t="str">
        <f t="shared" si="2079"/>
        <v>CG$19</v>
      </c>
      <c r="CH1574" s="179" t="str">
        <f t="shared" si="2079"/>
        <v>CH$19</v>
      </c>
      <c r="CI1574" s="179" t="str">
        <f t="shared" si="2079"/>
        <v>CI$19</v>
      </c>
      <c r="CJ1574" s="179" t="str">
        <f t="shared" si="2079"/>
        <v>CJ$19</v>
      </c>
      <c r="CK1574" s="179" t="str">
        <f t="shared" si="2079"/>
        <v>CK$19</v>
      </c>
      <c r="CL1574" s="179" t="str">
        <f t="shared" si="2079"/>
        <v>CL$19</v>
      </c>
      <c r="CN1574" s="60"/>
      <c r="CO1574" s="179" t="str">
        <f t="shared" ref="CO1574:DL1576" si="2080">CO1539</f>
        <v>CO$19</v>
      </c>
      <c r="CP1574" s="179" t="str">
        <f t="shared" si="2080"/>
        <v>CP$19</v>
      </c>
      <c r="CQ1574" s="179" t="str">
        <f t="shared" si="2080"/>
        <v>CQ$19</v>
      </c>
      <c r="CR1574" s="179" t="str">
        <f t="shared" si="2080"/>
        <v>CR$19</v>
      </c>
      <c r="CS1574" s="179" t="str">
        <f t="shared" si="2080"/>
        <v>CS$19</v>
      </c>
      <c r="CT1574" s="179" t="str">
        <f t="shared" si="2080"/>
        <v>CT$19</v>
      </c>
      <c r="CU1574" s="179" t="str">
        <f t="shared" si="2080"/>
        <v>CU$19</v>
      </c>
      <c r="CV1574" s="179" t="str">
        <f t="shared" si="2080"/>
        <v>CV$19</v>
      </c>
      <c r="CW1574" s="179" t="str">
        <f t="shared" si="2080"/>
        <v>CW$19</v>
      </c>
      <c r="CX1574" s="179" t="str">
        <f t="shared" si="2080"/>
        <v>CX$19</v>
      </c>
      <c r="CY1574" s="179" t="str">
        <f t="shared" si="2080"/>
        <v>CY$19</v>
      </c>
      <c r="CZ1574" s="179" t="str">
        <f t="shared" si="2080"/>
        <v>CZ$19</v>
      </c>
      <c r="DA1574" s="179" t="str">
        <f t="shared" si="2080"/>
        <v>DA$19</v>
      </c>
      <c r="DB1574" s="179" t="str">
        <f t="shared" si="2080"/>
        <v>DB$19</v>
      </c>
      <c r="DC1574" s="179" t="str">
        <f t="shared" si="2080"/>
        <v>DC$19</v>
      </c>
      <c r="DD1574" s="179" t="str">
        <f t="shared" si="2080"/>
        <v>DD$19</v>
      </c>
      <c r="DE1574" s="179" t="str">
        <f t="shared" si="2080"/>
        <v>DE$19</v>
      </c>
      <c r="DF1574" s="179" t="str">
        <f t="shared" si="2080"/>
        <v>DF$19</v>
      </c>
      <c r="DG1574" s="179" t="str">
        <f t="shared" si="2080"/>
        <v>DG$19</v>
      </c>
      <c r="DH1574" s="179" t="str">
        <f t="shared" si="2080"/>
        <v>DH$19</v>
      </c>
      <c r="DI1574" s="179" t="str">
        <f t="shared" si="2080"/>
        <v>DI$19</v>
      </c>
      <c r="DJ1574" s="179" t="str">
        <f t="shared" si="2080"/>
        <v>DJ$19</v>
      </c>
      <c r="DK1574" s="179" t="str">
        <f t="shared" si="2080"/>
        <v>DK$19</v>
      </c>
      <c r="DL1574" s="179" t="str">
        <f t="shared" si="2080"/>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081">S$20</f>
        <v>S$16</v>
      </c>
      <c r="T1579" s="199" t="str">
        <f t="shared" si="2081"/>
        <v>T$16</v>
      </c>
      <c r="U1579" s="199" t="str">
        <f t="shared" si="2081"/>
        <v>U$16</v>
      </c>
      <c r="V1579" s="199" t="str">
        <f t="shared" si="2081"/>
        <v>V$16</v>
      </c>
      <c r="W1579" s="199" t="str">
        <f t="shared" si="2081"/>
        <v>W$16</v>
      </c>
      <c r="X1579" s="199" t="str">
        <f t="shared" si="2081"/>
        <v>X$16</v>
      </c>
      <c r="Y1579" s="199" t="str">
        <f t="shared" si="2081"/>
        <v>Y$16</v>
      </c>
      <c r="Z1579" s="199" t="str">
        <f t="shared" si="2081"/>
        <v>Z$16</v>
      </c>
      <c r="AA1579" s="199" t="str">
        <f t="shared" si="2081"/>
        <v>AA$16</v>
      </c>
      <c r="AB1579" s="199" t="str">
        <f t="shared" si="2081"/>
        <v>AB$16</v>
      </c>
      <c r="AC1579" s="199" t="str">
        <f t="shared" si="2081"/>
        <v>AC$16</v>
      </c>
      <c r="AD1579" s="199" t="str">
        <f t="shared" si="2081"/>
        <v>AD$16</v>
      </c>
      <c r="AE1579" s="199" t="str">
        <f t="shared" si="2081"/>
        <v>AE$16</v>
      </c>
      <c r="AF1579" s="199" t="str">
        <f t="shared" si="2081"/>
        <v>AF$16</v>
      </c>
      <c r="AG1579" s="199" t="str">
        <f t="shared" si="2081"/>
        <v>AG$16</v>
      </c>
      <c r="AH1579" s="199" t="str">
        <f t="shared" si="2081"/>
        <v>AH$16</v>
      </c>
      <c r="AI1579" s="199" t="str">
        <f t="shared" si="2081"/>
        <v>AI$16</v>
      </c>
      <c r="AJ1579" s="199" t="str">
        <f t="shared" si="2081"/>
        <v>AJ$16</v>
      </c>
      <c r="AK1579" s="199" t="str">
        <f t="shared" si="2081"/>
        <v>AK$16</v>
      </c>
      <c r="AL1579" s="199" t="str">
        <f t="shared" si="2081"/>
        <v>AL$16</v>
      </c>
      <c r="AM1579" s="199" t="str">
        <f t="shared" si="2081"/>
        <v>AM$16</v>
      </c>
      <c r="AN1579" s="199" t="str">
        <f t="shared" si="2081"/>
        <v>AN$16</v>
      </c>
      <c r="AO1579" s="199" t="str">
        <f t="shared" si="2081"/>
        <v>AO$16</v>
      </c>
      <c r="AP1579" s="199" t="str">
        <f t="shared" si="2081"/>
        <v>AP$16</v>
      </c>
      <c r="AQ1579" s="199" t="str">
        <f t="shared" si="2081"/>
        <v>AQ$16</v>
      </c>
      <c r="AR1579" s="199" t="str">
        <f t="shared" si="2081"/>
        <v>AR$16</v>
      </c>
      <c r="AS1579" s="199" t="str">
        <f t="shared" si="2081"/>
        <v>AS$16</v>
      </c>
      <c r="AT1579" s="199" t="str">
        <f t="shared" si="2081"/>
        <v>AT$16</v>
      </c>
      <c r="AU1579" s="199" t="str">
        <f t="shared" si="2081"/>
        <v>AU$16</v>
      </c>
      <c r="AV1579" s="199" t="str">
        <f t="shared" si="2081"/>
        <v>AV$16</v>
      </c>
      <c r="AW1579" s="199" t="str">
        <f t="shared" si="2081"/>
        <v>AW$16</v>
      </c>
      <c r="AX1579" s="199" t="str">
        <f t="shared" si="2081"/>
        <v>AX$16</v>
      </c>
      <c r="AY1579" s="199" t="str">
        <f t="shared" ref="AY1579:CD1579" si="2082">AY$20</f>
        <v>AY$16</v>
      </c>
      <c r="AZ1579" s="199" t="str">
        <f t="shared" si="2082"/>
        <v>AZ$16</v>
      </c>
      <c r="BA1579" s="199" t="str">
        <f t="shared" si="2082"/>
        <v>BA$16</v>
      </c>
      <c r="BB1579" s="199" t="str">
        <f t="shared" si="2082"/>
        <v>BB$16</v>
      </c>
      <c r="BC1579" s="199" t="str">
        <f t="shared" si="2082"/>
        <v>BC$16</v>
      </c>
      <c r="BD1579" s="199" t="str">
        <f t="shared" si="2082"/>
        <v>BD$16</v>
      </c>
      <c r="BE1579" s="199" t="str">
        <f t="shared" si="2082"/>
        <v>BE$16</v>
      </c>
      <c r="BF1579" s="199" t="str">
        <f t="shared" si="2082"/>
        <v>BF$16</v>
      </c>
      <c r="BG1579" s="199" t="str">
        <f t="shared" si="2082"/>
        <v>BG$16</v>
      </c>
      <c r="BH1579" s="199" t="str">
        <f t="shared" si="2082"/>
        <v>BH$16</v>
      </c>
      <c r="BI1579" s="199" t="str">
        <f t="shared" si="2082"/>
        <v>BI$16</v>
      </c>
      <c r="BJ1579" s="199" t="str">
        <f t="shared" si="2082"/>
        <v>BJ$16</v>
      </c>
      <c r="BK1579" s="199" t="str">
        <f t="shared" si="2082"/>
        <v>BK$16</v>
      </c>
      <c r="BL1579" s="199" t="str">
        <f t="shared" si="2082"/>
        <v>BL$16</v>
      </c>
      <c r="BM1579" s="199" t="str">
        <f t="shared" si="2082"/>
        <v>BM$16</v>
      </c>
      <c r="BN1579" s="199" t="str">
        <f t="shared" si="2082"/>
        <v>BN$16</v>
      </c>
      <c r="BO1579" s="199" t="str">
        <f t="shared" si="2082"/>
        <v>BO$16</v>
      </c>
      <c r="BP1579" s="199" t="str">
        <f t="shared" si="2082"/>
        <v>BP$16</v>
      </c>
      <c r="BQ1579" s="199" t="str">
        <f t="shared" si="2082"/>
        <v>BQ$16</v>
      </c>
      <c r="BR1579" s="199" t="str">
        <f t="shared" si="2082"/>
        <v>BR$16</v>
      </c>
      <c r="BS1579" s="199" t="str">
        <f t="shared" si="2082"/>
        <v>BS$16</v>
      </c>
      <c r="BT1579" s="199" t="str">
        <f t="shared" si="2082"/>
        <v>BT$16</v>
      </c>
      <c r="BU1579" s="199" t="str">
        <f t="shared" si="2082"/>
        <v>BU$16</v>
      </c>
      <c r="BV1579" s="199" t="str">
        <f t="shared" si="2082"/>
        <v>BV$16</v>
      </c>
      <c r="BW1579" s="199" t="str">
        <f t="shared" si="2082"/>
        <v>BW$16</v>
      </c>
      <c r="BX1579" s="199" t="str">
        <f t="shared" si="2082"/>
        <v>BX$16</v>
      </c>
      <c r="BY1579" s="199" t="str">
        <f t="shared" si="2082"/>
        <v>BY$16</v>
      </c>
      <c r="BZ1579" s="199" t="str">
        <f t="shared" si="2082"/>
        <v>BZ$16</v>
      </c>
      <c r="CA1579" s="199" t="str">
        <f t="shared" si="2082"/>
        <v>CA$16</v>
      </c>
      <c r="CB1579" s="199" t="str">
        <f t="shared" si="2082"/>
        <v>CB$16</v>
      </c>
      <c r="CC1579" s="199" t="str">
        <f t="shared" si="2082"/>
        <v>CC$16</v>
      </c>
      <c r="CD1579" s="199" t="str">
        <f t="shared" si="2082"/>
        <v>CD$16</v>
      </c>
      <c r="CE1579" s="199" t="str">
        <f t="shared" ref="CE1579:CL1579" si="2083">CE$20</f>
        <v>CE$16</v>
      </c>
      <c r="CF1579" s="199" t="str">
        <f t="shared" si="2083"/>
        <v>CF$16</v>
      </c>
      <c r="CG1579" s="199" t="str">
        <f t="shared" si="2083"/>
        <v>CG$16</v>
      </c>
      <c r="CH1579" s="199" t="str">
        <f t="shared" si="2083"/>
        <v>CH$16</v>
      </c>
      <c r="CI1579" s="199" t="str">
        <f t="shared" si="2083"/>
        <v>CI$16</v>
      </c>
      <c r="CJ1579" s="199" t="str">
        <f t="shared" si="2083"/>
        <v>CJ$16</v>
      </c>
      <c r="CK1579" s="199" t="str">
        <f t="shared" si="2083"/>
        <v>CK$16</v>
      </c>
      <c r="CL1579" s="199" t="str">
        <f t="shared" si="2083"/>
        <v>CL$16</v>
      </c>
      <c r="CN1579" s="176"/>
      <c r="CO1579" s="199" t="str">
        <f t="shared" ref="CO1579:DL1579" si="2084">CO$20</f>
        <v>CO$16</v>
      </c>
      <c r="CP1579" s="199" t="str">
        <f t="shared" si="2084"/>
        <v>CP$16</v>
      </c>
      <c r="CQ1579" s="199" t="str">
        <f t="shared" si="2084"/>
        <v>CQ$16</v>
      </c>
      <c r="CR1579" s="199" t="str">
        <f t="shared" si="2084"/>
        <v>CR$16</v>
      </c>
      <c r="CS1579" s="199" t="str">
        <f t="shared" si="2084"/>
        <v>CS$16</v>
      </c>
      <c r="CT1579" s="199" t="str">
        <f t="shared" si="2084"/>
        <v>CT$16</v>
      </c>
      <c r="CU1579" s="199" t="str">
        <f t="shared" si="2084"/>
        <v>CU$16</v>
      </c>
      <c r="CV1579" s="199" t="str">
        <f t="shared" si="2084"/>
        <v>CV$16</v>
      </c>
      <c r="CW1579" s="199" t="str">
        <f t="shared" si="2084"/>
        <v>CW$16</v>
      </c>
      <c r="CX1579" s="199" t="str">
        <f t="shared" si="2084"/>
        <v>CX$16</v>
      </c>
      <c r="CY1579" s="199" t="str">
        <f t="shared" si="2084"/>
        <v>CY$16</v>
      </c>
      <c r="CZ1579" s="199" t="str">
        <f t="shared" si="2084"/>
        <v>CZ$16</v>
      </c>
      <c r="DA1579" s="199" t="str">
        <f t="shared" si="2084"/>
        <v>DA$16</v>
      </c>
      <c r="DB1579" s="199" t="str">
        <f t="shared" si="2084"/>
        <v>DB$16</v>
      </c>
      <c r="DC1579" s="199" t="str">
        <f t="shared" si="2084"/>
        <v>DC$16</v>
      </c>
      <c r="DD1579" s="199" t="str">
        <f t="shared" si="2084"/>
        <v>DD$16</v>
      </c>
      <c r="DE1579" s="199" t="str">
        <f t="shared" si="2084"/>
        <v>DE$16</v>
      </c>
      <c r="DF1579" s="199" t="str">
        <f t="shared" si="2084"/>
        <v>DF$16</v>
      </c>
      <c r="DG1579" s="199" t="str">
        <f t="shared" si="2084"/>
        <v>DG$16</v>
      </c>
      <c r="DH1579" s="199" t="str">
        <f t="shared" si="2084"/>
        <v>DH$16</v>
      </c>
      <c r="DI1579" s="199" t="str">
        <f t="shared" si="2084"/>
        <v>DI$16</v>
      </c>
      <c r="DJ1579" s="199" t="str">
        <f t="shared" si="2084"/>
        <v>DJ$16</v>
      </c>
      <c r="DK1579" s="199" t="str">
        <f t="shared" si="2084"/>
        <v>DK$16</v>
      </c>
      <c r="DL1579" s="199" t="str">
        <f t="shared" si="2084"/>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085">S$21</f>
        <v>S$17</v>
      </c>
      <c r="T1580" s="199" t="str">
        <f t="shared" si="2085"/>
        <v>T$17</v>
      </c>
      <c r="U1580" s="199" t="str">
        <f t="shared" si="2085"/>
        <v>U$17</v>
      </c>
      <c r="V1580" s="199" t="str">
        <f t="shared" si="2085"/>
        <v>V$17</v>
      </c>
      <c r="W1580" s="199" t="str">
        <f t="shared" si="2085"/>
        <v>W$17</v>
      </c>
      <c r="X1580" s="199" t="str">
        <f t="shared" si="2085"/>
        <v>X$17</v>
      </c>
      <c r="Y1580" s="199" t="str">
        <f t="shared" si="2085"/>
        <v>Y$17</v>
      </c>
      <c r="Z1580" s="199" t="str">
        <f t="shared" si="2085"/>
        <v>Z$17</v>
      </c>
      <c r="AA1580" s="199" t="str">
        <f t="shared" si="2085"/>
        <v>AA$17</v>
      </c>
      <c r="AB1580" s="199" t="str">
        <f t="shared" si="2085"/>
        <v>AB$17</v>
      </c>
      <c r="AC1580" s="199" t="str">
        <f t="shared" si="2085"/>
        <v>AC$17</v>
      </c>
      <c r="AD1580" s="199" t="str">
        <f t="shared" si="2085"/>
        <v>AD$17</v>
      </c>
      <c r="AE1580" s="199" t="str">
        <f t="shared" si="2085"/>
        <v>AE$17</v>
      </c>
      <c r="AF1580" s="199" t="str">
        <f t="shared" si="2085"/>
        <v>AF$17</v>
      </c>
      <c r="AG1580" s="199" t="str">
        <f t="shared" si="2085"/>
        <v>AG$17</v>
      </c>
      <c r="AH1580" s="199" t="str">
        <f t="shared" si="2085"/>
        <v>AH$17</v>
      </c>
      <c r="AI1580" s="199" t="str">
        <f t="shared" si="2085"/>
        <v>AI$17</v>
      </c>
      <c r="AJ1580" s="199" t="str">
        <f t="shared" si="2085"/>
        <v>AJ$17</v>
      </c>
      <c r="AK1580" s="199" t="str">
        <f t="shared" si="2085"/>
        <v>AK$17</v>
      </c>
      <c r="AL1580" s="199" t="str">
        <f t="shared" si="2085"/>
        <v>AL$17</v>
      </c>
      <c r="AM1580" s="199" t="str">
        <f t="shared" si="2085"/>
        <v>AM$17</v>
      </c>
      <c r="AN1580" s="199" t="str">
        <f t="shared" si="2085"/>
        <v>AN$17</v>
      </c>
      <c r="AO1580" s="199" t="str">
        <f t="shared" si="2085"/>
        <v>AO$17</v>
      </c>
      <c r="AP1580" s="199" t="str">
        <f t="shared" si="2085"/>
        <v>AP$17</v>
      </c>
      <c r="AQ1580" s="199" t="str">
        <f t="shared" si="2085"/>
        <v>AQ$17</v>
      </c>
      <c r="AR1580" s="199" t="str">
        <f t="shared" si="2085"/>
        <v>AR$17</v>
      </c>
      <c r="AS1580" s="199" t="str">
        <f t="shared" si="2085"/>
        <v>AS$17</v>
      </c>
      <c r="AT1580" s="199" t="str">
        <f t="shared" si="2085"/>
        <v>AT$17</v>
      </c>
      <c r="AU1580" s="199" t="str">
        <f t="shared" si="2085"/>
        <v>AU$17</v>
      </c>
      <c r="AV1580" s="199" t="str">
        <f t="shared" si="2085"/>
        <v>AV$17</v>
      </c>
      <c r="AW1580" s="199" t="str">
        <f t="shared" si="2085"/>
        <v>AW$17</v>
      </c>
      <c r="AX1580" s="199" t="str">
        <f t="shared" si="2085"/>
        <v>AX$17</v>
      </c>
      <c r="AY1580" s="199" t="str">
        <f t="shared" ref="AY1580:CD1580" si="2086">AY$21</f>
        <v>AY$17</v>
      </c>
      <c r="AZ1580" s="199" t="str">
        <f t="shared" si="2086"/>
        <v>AZ$17</v>
      </c>
      <c r="BA1580" s="199" t="str">
        <f t="shared" si="2086"/>
        <v>BA$17</v>
      </c>
      <c r="BB1580" s="199" t="str">
        <f t="shared" si="2086"/>
        <v>BB$17</v>
      </c>
      <c r="BC1580" s="199" t="str">
        <f t="shared" si="2086"/>
        <v>BC$17</v>
      </c>
      <c r="BD1580" s="199" t="str">
        <f t="shared" si="2086"/>
        <v>BD$17</v>
      </c>
      <c r="BE1580" s="199" t="str">
        <f t="shared" si="2086"/>
        <v>BE$17</v>
      </c>
      <c r="BF1580" s="199" t="str">
        <f t="shared" si="2086"/>
        <v>BF$17</v>
      </c>
      <c r="BG1580" s="199" t="str">
        <f t="shared" si="2086"/>
        <v>BG$17</v>
      </c>
      <c r="BH1580" s="199" t="str">
        <f t="shared" si="2086"/>
        <v>BH$17</v>
      </c>
      <c r="BI1580" s="199" t="str">
        <f t="shared" si="2086"/>
        <v>BI$17</v>
      </c>
      <c r="BJ1580" s="199" t="str">
        <f t="shared" si="2086"/>
        <v>BJ$17</v>
      </c>
      <c r="BK1580" s="199" t="str">
        <f t="shared" si="2086"/>
        <v>BK$17</v>
      </c>
      <c r="BL1580" s="199" t="str">
        <f t="shared" si="2086"/>
        <v>BL$17</v>
      </c>
      <c r="BM1580" s="199" t="str">
        <f t="shared" si="2086"/>
        <v>BM$17</v>
      </c>
      <c r="BN1580" s="199" t="str">
        <f t="shared" si="2086"/>
        <v>BN$17</v>
      </c>
      <c r="BO1580" s="199" t="str">
        <f t="shared" si="2086"/>
        <v>BO$17</v>
      </c>
      <c r="BP1580" s="199" t="str">
        <f t="shared" si="2086"/>
        <v>BP$17</v>
      </c>
      <c r="BQ1580" s="199" t="str">
        <f t="shared" si="2086"/>
        <v>BQ$17</v>
      </c>
      <c r="BR1580" s="199" t="str">
        <f t="shared" si="2086"/>
        <v>BR$17</v>
      </c>
      <c r="BS1580" s="199" t="str">
        <f t="shared" si="2086"/>
        <v>BS$17</v>
      </c>
      <c r="BT1580" s="199" t="str">
        <f t="shared" si="2086"/>
        <v>BT$17</v>
      </c>
      <c r="BU1580" s="199" t="str">
        <f t="shared" si="2086"/>
        <v>BU$17</v>
      </c>
      <c r="BV1580" s="199" t="str">
        <f t="shared" si="2086"/>
        <v>BV$17</v>
      </c>
      <c r="BW1580" s="199" t="str">
        <f t="shared" si="2086"/>
        <v>BW$17</v>
      </c>
      <c r="BX1580" s="199" t="str">
        <f t="shared" si="2086"/>
        <v>BX$17</v>
      </c>
      <c r="BY1580" s="199" t="str">
        <f t="shared" si="2086"/>
        <v>BY$17</v>
      </c>
      <c r="BZ1580" s="199" t="str">
        <f t="shared" si="2086"/>
        <v>BZ$17</v>
      </c>
      <c r="CA1580" s="199" t="str">
        <f t="shared" si="2086"/>
        <v>CA$17</v>
      </c>
      <c r="CB1580" s="199" t="str">
        <f t="shared" si="2086"/>
        <v>CB$17</v>
      </c>
      <c r="CC1580" s="199" t="str">
        <f t="shared" si="2086"/>
        <v>CC$17</v>
      </c>
      <c r="CD1580" s="199" t="str">
        <f t="shared" si="2086"/>
        <v>CD$17</v>
      </c>
      <c r="CE1580" s="199" t="str">
        <f t="shared" ref="CE1580:CL1580" si="2087">CE$21</f>
        <v>CE$17</v>
      </c>
      <c r="CF1580" s="199" t="str">
        <f t="shared" si="2087"/>
        <v>CF$17</v>
      </c>
      <c r="CG1580" s="199" t="str">
        <f t="shared" si="2087"/>
        <v>CG$17</v>
      </c>
      <c r="CH1580" s="199" t="str">
        <f t="shared" si="2087"/>
        <v>CH$17</v>
      </c>
      <c r="CI1580" s="199" t="str">
        <f t="shared" si="2087"/>
        <v>CI$17</v>
      </c>
      <c r="CJ1580" s="199" t="str">
        <f t="shared" si="2087"/>
        <v>CJ$17</v>
      </c>
      <c r="CK1580" s="199" t="str">
        <f t="shared" si="2087"/>
        <v>CK$17</v>
      </c>
      <c r="CL1580" s="199" t="str">
        <f t="shared" si="2087"/>
        <v>CL$17</v>
      </c>
      <c r="CN1580" s="201"/>
      <c r="CO1580" s="199" t="str">
        <f t="shared" ref="CO1580:DL1580" si="2088">CO$21</f>
        <v>CO$17</v>
      </c>
      <c r="CP1580" s="199" t="str">
        <f t="shared" si="2088"/>
        <v>CP$17</v>
      </c>
      <c r="CQ1580" s="199" t="str">
        <f t="shared" si="2088"/>
        <v>CQ$17</v>
      </c>
      <c r="CR1580" s="199" t="str">
        <f t="shared" si="2088"/>
        <v>CR$17</v>
      </c>
      <c r="CS1580" s="199" t="str">
        <f t="shared" si="2088"/>
        <v>CS$17</v>
      </c>
      <c r="CT1580" s="199" t="str">
        <f t="shared" si="2088"/>
        <v>CT$17</v>
      </c>
      <c r="CU1580" s="199" t="str">
        <f t="shared" si="2088"/>
        <v>CU$17</v>
      </c>
      <c r="CV1580" s="199" t="str">
        <f t="shared" si="2088"/>
        <v>CV$17</v>
      </c>
      <c r="CW1580" s="199" t="str">
        <f t="shared" si="2088"/>
        <v>CW$17</v>
      </c>
      <c r="CX1580" s="199" t="str">
        <f t="shared" si="2088"/>
        <v>CX$17</v>
      </c>
      <c r="CY1580" s="199" t="str">
        <f t="shared" si="2088"/>
        <v>CY$17</v>
      </c>
      <c r="CZ1580" s="199" t="str">
        <f t="shared" si="2088"/>
        <v>CZ$17</v>
      </c>
      <c r="DA1580" s="199" t="str">
        <f t="shared" si="2088"/>
        <v>DA$17</v>
      </c>
      <c r="DB1580" s="199" t="str">
        <f t="shared" si="2088"/>
        <v>DB$17</v>
      </c>
      <c r="DC1580" s="199" t="str">
        <f t="shared" si="2088"/>
        <v>DC$17</v>
      </c>
      <c r="DD1580" s="199" t="str">
        <f t="shared" si="2088"/>
        <v>DD$17</v>
      </c>
      <c r="DE1580" s="199" t="str">
        <f t="shared" si="2088"/>
        <v>DE$17</v>
      </c>
      <c r="DF1580" s="199" t="str">
        <f t="shared" si="2088"/>
        <v>DF$17</v>
      </c>
      <c r="DG1580" s="199" t="str">
        <f t="shared" si="2088"/>
        <v>DG$17</v>
      </c>
      <c r="DH1580" s="199" t="str">
        <f t="shared" si="2088"/>
        <v>DH$17</v>
      </c>
      <c r="DI1580" s="199" t="str">
        <f t="shared" si="2088"/>
        <v>DI$17</v>
      </c>
      <c r="DJ1580" s="199" t="str">
        <f t="shared" si="2088"/>
        <v>DJ$17</v>
      </c>
      <c r="DK1580" s="199" t="str">
        <f t="shared" si="2088"/>
        <v>DK$17</v>
      </c>
      <c r="DL1580" s="199" t="str">
        <f t="shared" si="2088"/>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089">S$22</f>
        <v>S$18</v>
      </c>
      <c r="T1583" s="190" t="str">
        <f t="shared" si="2089"/>
        <v>T$18</v>
      </c>
      <c r="U1583" s="190" t="str">
        <f t="shared" si="2089"/>
        <v>U$18</v>
      </c>
      <c r="V1583" s="190" t="str">
        <f t="shared" si="2089"/>
        <v>V$18</v>
      </c>
      <c r="W1583" s="190" t="str">
        <f t="shared" si="2089"/>
        <v>W$18</v>
      </c>
      <c r="X1583" s="190" t="str">
        <f t="shared" si="2089"/>
        <v>X$18</v>
      </c>
      <c r="Y1583" s="190" t="str">
        <f t="shared" si="2089"/>
        <v>Y$18</v>
      </c>
      <c r="Z1583" s="190" t="str">
        <f t="shared" si="2089"/>
        <v>Z$18</v>
      </c>
      <c r="AA1583" s="190" t="str">
        <f t="shared" si="2089"/>
        <v>AA$18</v>
      </c>
      <c r="AB1583" s="190" t="str">
        <f t="shared" si="2089"/>
        <v>AB$18</v>
      </c>
      <c r="AC1583" s="190" t="str">
        <f t="shared" si="2089"/>
        <v>AC$18</v>
      </c>
      <c r="AD1583" s="190" t="str">
        <f t="shared" si="2089"/>
        <v>AD$18</v>
      </c>
      <c r="AE1583" s="190" t="str">
        <f t="shared" si="2089"/>
        <v>AE$18</v>
      </c>
      <c r="AF1583" s="190" t="str">
        <f t="shared" si="2089"/>
        <v>AF$18</v>
      </c>
      <c r="AG1583" s="190" t="str">
        <f t="shared" si="2089"/>
        <v>AG$18</v>
      </c>
      <c r="AH1583" s="190" t="str">
        <f t="shared" si="2089"/>
        <v>AH$18</v>
      </c>
      <c r="AI1583" s="190" t="str">
        <f t="shared" si="2089"/>
        <v>AI$18</v>
      </c>
      <c r="AJ1583" s="190" t="str">
        <f t="shared" si="2089"/>
        <v>AJ$18</v>
      </c>
      <c r="AK1583" s="190" t="str">
        <f t="shared" si="2089"/>
        <v>AK$18</v>
      </c>
      <c r="AL1583" s="190" t="str">
        <f t="shared" si="2089"/>
        <v>AL$18</v>
      </c>
      <c r="AM1583" s="190" t="str">
        <f t="shared" si="2089"/>
        <v>AM$18</v>
      </c>
      <c r="AN1583" s="190" t="str">
        <f t="shared" si="2089"/>
        <v>AN$18</v>
      </c>
      <c r="AO1583" s="190" t="str">
        <f t="shared" si="2089"/>
        <v>AO$18</v>
      </c>
      <c r="AP1583" s="190" t="str">
        <f t="shared" si="2089"/>
        <v>AP$18</v>
      </c>
      <c r="AQ1583" s="190" t="str">
        <f t="shared" si="2089"/>
        <v>AQ$18</v>
      </c>
      <c r="AR1583" s="190" t="str">
        <f t="shared" si="2089"/>
        <v>AR$18</v>
      </c>
      <c r="AS1583" s="190" t="str">
        <f t="shared" si="2089"/>
        <v>AS$18</v>
      </c>
      <c r="AT1583" s="190" t="str">
        <f t="shared" si="2089"/>
        <v>AT$18</v>
      </c>
      <c r="AU1583" s="190" t="str">
        <f t="shared" si="2089"/>
        <v>AU$18</v>
      </c>
      <c r="AV1583" s="190" t="str">
        <f t="shared" si="2089"/>
        <v>AV$18</v>
      </c>
      <c r="AW1583" s="190" t="str">
        <f t="shared" si="2089"/>
        <v>AW$18</v>
      </c>
      <c r="AX1583" s="190" t="str">
        <f t="shared" si="2089"/>
        <v>AX$18</v>
      </c>
      <c r="AY1583" s="190" t="str">
        <f t="shared" ref="AY1583:CD1583" si="2090">AY$22</f>
        <v>AY$18</v>
      </c>
      <c r="AZ1583" s="190" t="str">
        <f t="shared" si="2090"/>
        <v>AZ$18</v>
      </c>
      <c r="BA1583" s="190" t="str">
        <f t="shared" si="2090"/>
        <v>BA$18</v>
      </c>
      <c r="BB1583" s="190" t="str">
        <f t="shared" si="2090"/>
        <v>BB$18</v>
      </c>
      <c r="BC1583" s="190" t="str">
        <f t="shared" si="2090"/>
        <v>BC$18</v>
      </c>
      <c r="BD1583" s="190" t="str">
        <f t="shared" si="2090"/>
        <v>BD$18</v>
      </c>
      <c r="BE1583" s="190" t="str">
        <f t="shared" si="2090"/>
        <v>BE$18</v>
      </c>
      <c r="BF1583" s="190" t="str">
        <f t="shared" si="2090"/>
        <v>BF$18</v>
      </c>
      <c r="BG1583" s="190" t="str">
        <f t="shared" si="2090"/>
        <v>BG$18</v>
      </c>
      <c r="BH1583" s="190" t="str">
        <f t="shared" si="2090"/>
        <v>BH$18</v>
      </c>
      <c r="BI1583" s="190" t="str">
        <f t="shared" si="2090"/>
        <v>BI$18</v>
      </c>
      <c r="BJ1583" s="190" t="str">
        <f t="shared" si="2090"/>
        <v>BJ$18</v>
      </c>
      <c r="BK1583" s="190" t="str">
        <f t="shared" si="2090"/>
        <v>BK$18</v>
      </c>
      <c r="BL1583" s="190" t="str">
        <f t="shared" si="2090"/>
        <v>BL$18</v>
      </c>
      <c r="BM1583" s="190" t="str">
        <f t="shared" si="2090"/>
        <v>BM$18</v>
      </c>
      <c r="BN1583" s="190" t="str">
        <f t="shared" si="2090"/>
        <v>BN$18</v>
      </c>
      <c r="BO1583" s="190" t="str">
        <f t="shared" si="2090"/>
        <v>BO$18</v>
      </c>
      <c r="BP1583" s="190" t="str">
        <f t="shared" si="2090"/>
        <v>BP$18</v>
      </c>
      <c r="BQ1583" s="190" t="str">
        <f t="shared" si="2090"/>
        <v>BQ$18</v>
      </c>
      <c r="BR1583" s="190" t="str">
        <f t="shared" si="2090"/>
        <v>BR$18</v>
      </c>
      <c r="BS1583" s="190" t="str">
        <f t="shared" si="2090"/>
        <v>BS$18</v>
      </c>
      <c r="BT1583" s="190" t="str">
        <f t="shared" si="2090"/>
        <v>BT$18</v>
      </c>
      <c r="BU1583" s="190" t="str">
        <f t="shared" si="2090"/>
        <v>BU$18</v>
      </c>
      <c r="BV1583" s="190" t="str">
        <f t="shared" si="2090"/>
        <v>BV$18</v>
      </c>
      <c r="BW1583" s="190" t="str">
        <f t="shared" si="2090"/>
        <v>BW$18</v>
      </c>
      <c r="BX1583" s="190" t="str">
        <f t="shared" si="2090"/>
        <v>BX$18</v>
      </c>
      <c r="BY1583" s="190" t="str">
        <f t="shared" si="2090"/>
        <v>BY$18</v>
      </c>
      <c r="BZ1583" s="190" t="str">
        <f t="shared" si="2090"/>
        <v>BZ$18</v>
      </c>
      <c r="CA1583" s="190" t="str">
        <f t="shared" si="2090"/>
        <v>CA$18</v>
      </c>
      <c r="CB1583" s="190" t="str">
        <f t="shared" si="2090"/>
        <v>CB$18</v>
      </c>
      <c r="CC1583" s="190" t="str">
        <f t="shared" si="2090"/>
        <v>CC$18</v>
      </c>
      <c r="CD1583" s="190" t="str">
        <f t="shared" si="2090"/>
        <v>CD$18</v>
      </c>
      <c r="CE1583" s="190" t="str">
        <f t="shared" ref="CE1583:CL1583" si="2091">CE$22</f>
        <v>CE$18</v>
      </c>
      <c r="CF1583" s="190" t="str">
        <f t="shared" si="2091"/>
        <v>CF$18</v>
      </c>
      <c r="CG1583" s="190" t="str">
        <f t="shared" si="2091"/>
        <v>CG$18</v>
      </c>
      <c r="CH1583" s="190" t="str">
        <f t="shared" si="2091"/>
        <v>CH$18</v>
      </c>
      <c r="CI1583" s="190" t="str">
        <f t="shared" si="2091"/>
        <v>CI$18</v>
      </c>
      <c r="CJ1583" s="190" t="str">
        <f t="shared" si="2091"/>
        <v>CJ$18</v>
      </c>
      <c r="CK1583" s="190" t="str">
        <f t="shared" si="2091"/>
        <v>CK$18</v>
      </c>
      <c r="CL1583" s="190" t="str">
        <f t="shared" si="2091"/>
        <v>CL$18</v>
      </c>
      <c r="CN1583" s="201"/>
      <c r="CO1583" s="190" t="str">
        <f t="shared" ref="CO1583:DL1583" si="2092">CO$22</f>
        <v>CO$18</v>
      </c>
      <c r="CP1583" s="190" t="str">
        <f t="shared" si="2092"/>
        <v>CP$18</v>
      </c>
      <c r="CQ1583" s="190" t="str">
        <f t="shared" si="2092"/>
        <v>CQ$18</v>
      </c>
      <c r="CR1583" s="190" t="str">
        <f t="shared" si="2092"/>
        <v>CR$18</v>
      </c>
      <c r="CS1583" s="190" t="str">
        <f t="shared" si="2092"/>
        <v>CS$18</v>
      </c>
      <c r="CT1583" s="190" t="str">
        <f t="shared" si="2092"/>
        <v>CT$18</v>
      </c>
      <c r="CU1583" s="190" t="str">
        <f t="shared" si="2092"/>
        <v>CU$18</v>
      </c>
      <c r="CV1583" s="190" t="str">
        <f t="shared" si="2092"/>
        <v>CV$18</v>
      </c>
      <c r="CW1583" s="190" t="str">
        <f t="shared" si="2092"/>
        <v>CW$18</v>
      </c>
      <c r="CX1583" s="190" t="str">
        <f t="shared" si="2092"/>
        <v>CX$18</v>
      </c>
      <c r="CY1583" s="190" t="str">
        <f t="shared" si="2092"/>
        <v>CY$18</v>
      </c>
      <c r="CZ1583" s="190" t="str">
        <f t="shared" si="2092"/>
        <v>CZ$18</v>
      </c>
      <c r="DA1583" s="190" t="str">
        <f t="shared" si="2092"/>
        <v>DA$18</v>
      </c>
      <c r="DB1583" s="190" t="str">
        <f t="shared" si="2092"/>
        <v>DB$18</v>
      </c>
      <c r="DC1583" s="190" t="str">
        <f t="shared" si="2092"/>
        <v>DC$18</v>
      </c>
      <c r="DD1583" s="190" t="str">
        <f t="shared" si="2092"/>
        <v>DD$18</v>
      </c>
      <c r="DE1583" s="190" t="str">
        <f t="shared" si="2092"/>
        <v>DE$18</v>
      </c>
      <c r="DF1583" s="190" t="str">
        <f t="shared" si="2092"/>
        <v>DF$18</v>
      </c>
      <c r="DG1583" s="190" t="str">
        <f t="shared" si="2092"/>
        <v>DG$18</v>
      </c>
      <c r="DH1583" s="190" t="str">
        <f t="shared" si="2092"/>
        <v>DH$18</v>
      </c>
      <c r="DI1583" s="190" t="str">
        <f t="shared" si="2092"/>
        <v>DI$18</v>
      </c>
      <c r="DJ1583" s="190" t="str">
        <f t="shared" si="2092"/>
        <v>DJ$18</v>
      </c>
      <c r="DK1583" s="190" t="str">
        <f t="shared" si="2092"/>
        <v>DK$18</v>
      </c>
      <c r="DL1583" s="190" t="str">
        <f t="shared" si="2092"/>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093">S$23</f>
        <v>S$19</v>
      </c>
      <c r="T1584" s="190" t="str">
        <f t="shared" si="2093"/>
        <v>T$19</v>
      </c>
      <c r="U1584" s="190" t="str">
        <f t="shared" si="2093"/>
        <v>U$19</v>
      </c>
      <c r="V1584" s="190" t="str">
        <f t="shared" si="2093"/>
        <v>V$19</v>
      </c>
      <c r="W1584" s="190" t="str">
        <f t="shared" si="2093"/>
        <v>W$19</v>
      </c>
      <c r="X1584" s="190" t="str">
        <f t="shared" si="2093"/>
        <v>X$19</v>
      </c>
      <c r="Y1584" s="190" t="str">
        <f t="shared" si="2093"/>
        <v>Y$19</v>
      </c>
      <c r="Z1584" s="190" t="str">
        <f t="shared" si="2093"/>
        <v>Z$19</v>
      </c>
      <c r="AA1584" s="190" t="str">
        <f t="shared" si="2093"/>
        <v>AA$19</v>
      </c>
      <c r="AB1584" s="190" t="str">
        <f t="shared" si="2093"/>
        <v>AB$19</v>
      </c>
      <c r="AC1584" s="190" t="str">
        <f t="shared" si="2093"/>
        <v>AC$19</v>
      </c>
      <c r="AD1584" s="190" t="str">
        <f t="shared" si="2093"/>
        <v>AD$19</v>
      </c>
      <c r="AE1584" s="190" t="str">
        <f t="shared" si="2093"/>
        <v>AE$19</v>
      </c>
      <c r="AF1584" s="190" t="str">
        <f t="shared" si="2093"/>
        <v>AF$19</v>
      </c>
      <c r="AG1584" s="190" t="str">
        <f t="shared" si="2093"/>
        <v>AG$19</v>
      </c>
      <c r="AH1584" s="190" t="str">
        <f t="shared" si="2093"/>
        <v>AH$19</v>
      </c>
      <c r="AI1584" s="190" t="str">
        <f t="shared" si="2093"/>
        <v>AI$19</v>
      </c>
      <c r="AJ1584" s="190" t="str">
        <f t="shared" si="2093"/>
        <v>AJ$19</v>
      </c>
      <c r="AK1584" s="190" t="str">
        <f t="shared" si="2093"/>
        <v>AK$19</v>
      </c>
      <c r="AL1584" s="190" t="str">
        <f t="shared" si="2093"/>
        <v>AL$19</v>
      </c>
      <c r="AM1584" s="190" t="str">
        <f t="shared" si="2093"/>
        <v>AM$19</v>
      </c>
      <c r="AN1584" s="190" t="str">
        <f t="shared" si="2093"/>
        <v>AN$19</v>
      </c>
      <c r="AO1584" s="190" t="str">
        <f t="shared" si="2093"/>
        <v>AO$19</v>
      </c>
      <c r="AP1584" s="190" t="str">
        <f t="shared" si="2093"/>
        <v>AP$19</v>
      </c>
      <c r="AQ1584" s="190" t="str">
        <f t="shared" si="2093"/>
        <v>AQ$19</v>
      </c>
      <c r="AR1584" s="190" t="str">
        <f t="shared" si="2093"/>
        <v>AR$19</v>
      </c>
      <c r="AS1584" s="190" t="str">
        <f t="shared" si="2093"/>
        <v>AS$19</v>
      </c>
      <c r="AT1584" s="190" t="str">
        <f t="shared" si="2093"/>
        <v>AT$19</v>
      </c>
      <c r="AU1584" s="190" t="str">
        <f t="shared" si="2093"/>
        <v>AU$19</v>
      </c>
      <c r="AV1584" s="190" t="str">
        <f t="shared" si="2093"/>
        <v>AV$19</v>
      </c>
      <c r="AW1584" s="190" t="str">
        <f t="shared" si="2093"/>
        <v>AW$19</v>
      </c>
      <c r="AX1584" s="190" t="str">
        <f t="shared" si="2093"/>
        <v>AX$19</v>
      </c>
      <c r="AY1584" s="190" t="str">
        <f t="shared" ref="AY1584:CD1584" si="2094">AY$23</f>
        <v>AY$19</v>
      </c>
      <c r="AZ1584" s="190" t="str">
        <f t="shared" si="2094"/>
        <v>AZ$19</v>
      </c>
      <c r="BA1584" s="190" t="str">
        <f t="shared" si="2094"/>
        <v>BA$19</v>
      </c>
      <c r="BB1584" s="190" t="str">
        <f t="shared" si="2094"/>
        <v>BB$19</v>
      </c>
      <c r="BC1584" s="190" t="str">
        <f t="shared" si="2094"/>
        <v>BC$19</v>
      </c>
      <c r="BD1584" s="190" t="str">
        <f t="shared" si="2094"/>
        <v>BD$19</v>
      </c>
      <c r="BE1584" s="190" t="str">
        <f t="shared" si="2094"/>
        <v>BE$19</v>
      </c>
      <c r="BF1584" s="190" t="str">
        <f t="shared" si="2094"/>
        <v>BF$19</v>
      </c>
      <c r="BG1584" s="190" t="str">
        <f t="shared" si="2094"/>
        <v>BG$19</v>
      </c>
      <c r="BH1584" s="190" t="str">
        <f t="shared" si="2094"/>
        <v>BH$19</v>
      </c>
      <c r="BI1584" s="190" t="str">
        <f t="shared" si="2094"/>
        <v>BI$19</v>
      </c>
      <c r="BJ1584" s="190" t="str">
        <f t="shared" si="2094"/>
        <v>BJ$19</v>
      </c>
      <c r="BK1584" s="190" t="str">
        <f t="shared" si="2094"/>
        <v>BK$19</v>
      </c>
      <c r="BL1584" s="190" t="str">
        <f t="shared" si="2094"/>
        <v>BL$19</v>
      </c>
      <c r="BM1584" s="190" t="str">
        <f t="shared" si="2094"/>
        <v>BM$19</v>
      </c>
      <c r="BN1584" s="190" t="str">
        <f t="shared" si="2094"/>
        <v>BN$19</v>
      </c>
      <c r="BO1584" s="190" t="str">
        <f t="shared" si="2094"/>
        <v>BO$19</v>
      </c>
      <c r="BP1584" s="190" t="str">
        <f t="shared" si="2094"/>
        <v>BP$19</v>
      </c>
      <c r="BQ1584" s="190" t="str">
        <f t="shared" si="2094"/>
        <v>BQ$19</v>
      </c>
      <c r="BR1584" s="190" t="str">
        <f t="shared" si="2094"/>
        <v>BR$19</v>
      </c>
      <c r="BS1584" s="190" t="str">
        <f t="shared" si="2094"/>
        <v>BS$19</v>
      </c>
      <c r="BT1584" s="190" t="str">
        <f t="shared" si="2094"/>
        <v>BT$19</v>
      </c>
      <c r="BU1584" s="190" t="str">
        <f t="shared" si="2094"/>
        <v>BU$19</v>
      </c>
      <c r="BV1584" s="190" t="str">
        <f t="shared" si="2094"/>
        <v>BV$19</v>
      </c>
      <c r="BW1584" s="190" t="str">
        <f t="shared" si="2094"/>
        <v>BW$19</v>
      </c>
      <c r="BX1584" s="190" t="str">
        <f t="shared" si="2094"/>
        <v>BX$19</v>
      </c>
      <c r="BY1584" s="190" t="str">
        <f t="shared" si="2094"/>
        <v>BY$19</v>
      </c>
      <c r="BZ1584" s="190" t="str">
        <f t="shared" si="2094"/>
        <v>BZ$19</v>
      </c>
      <c r="CA1584" s="190" t="str">
        <f t="shared" si="2094"/>
        <v>CA$19</v>
      </c>
      <c r="CB1584" s="190" t="str">
        <f t="shared" si="2094"/>
        <v>CB$19</v>
      </c>
      <c r="CC1584" s="190" t="str">
        <f t="shared" si="2094"/>
        <v>CC$19</v>
      </c>
      <c r="CD1584" s="190" t="str">
        <f t="shared" si="2094"/>
        <v>CD$19</v>
      </c>
      <c r="CE1584" s="190" t="str">
        <f t="shared" ref="CE1584:CL1584" si="2095">CE$23</f>
        <v>CE$19</v>
      </c>
      <c r="CF1584" s="190" t="str">
        <f t="shared" si="2095"/>
        <v>CF$19</v>
      </c>
      <c r="CG1584" s="190" t="str">
        <f t="shared" si="2095"/>
        <v>CG$19</v>
      </c>
      <c r="CH1584" s="190" t="str">
        <f t="shared" si="2095"/>
        <v>CH$19</v>
      </c>
      <c r="CI1584" s="190" t="str">
        <f t="shared" si="2095"/>
        <v>CI$19</v>
      </c>
      <c r="CJ1584" s="190" t="str">
        <f t="shared" si="2095"/>
        <v>CJ$19</v>
      </c>
      <c r="CK1584" s="190" t="str">
        <f t="shared" si="2095"/>
        <v>CK$19</v>
      </c>
      <c r="CL1584" s="190" t="str">
        <f t="shared" si="2095"/>
        <v>CL$19</v>
      </c>
      <c r="CN1584" s="201"/>
      <c r="CO1584" s="190" t="str">
        <f t="shared" ref="CO1584:DL1584" si="2096">CO$23</f>
        <v>CO$19</v>
      </c>
      <c r="CP1584" s="190" t="str">
        <f t="shared" si="2096"/>
        <v>CP$19</v>
      </c>
      <c r="CQ1584" s="190" t="str">
        <f t="shared" si="2096"/>
        <v>CQ$19</v>
      </c>
      <c r="CR1584" s="190" t="str">
        <f t="shared" si="2096"/>
        <v>CR$19</v>
      </c>
      <c r="CS1584" s="190" t="str">
        <f t="shared" si="2096"/>
        <v>CS$19</v>
      </c>
      <c r="CT1584" s="190" t="str">
        <f t="shared" si="2096"/>
        <v>CT$19</v>
      </c>
      <c r="CU1584" s="190" t="str">
        <f t="shared" si="2096"/>
        <v>CU$19</v>
      </c>
      <c r="CV1584" s="190" t="str">
        <f t="shared" si="2096"/>
        <v>CV$19</v>
      </c>
      <c r="CW1584" s="190" t="str">
        <f t="shared" si="2096"/>
        <v>CW$19</v>
      </c>
      <c r="CX1584" s="190" t="str">
        <f t="shared" si="2096"/>
        <v>CX$19</v>
      </c>
      <c r="CY1584" s="190" t="str">
        <f t="shared" si="2096"/>
        <v>CY$19</v>
      </c>
      <c r="CZ1584" s="190" t="str">
        <f t="shared" si="2096"/>
        <v>CZ$19</v>
      </c>
      <c r="DA1584" s="190" t="str">
        <f t="shared" si="2096"/>
        <v>DA$19</v>
      </c>
      <c r="DB1584" s="190" t="str">
        <f t="shared" si="2096"/>
        <v>DB$19</v>
      </c>
      <c r="DC1584" s="190" t="str">
        <f t="shared" si="2096"/>
        <v>DC$19</v>
      </c>
      <c r="DD1584" s="190" t="str">
        <f t="shared" si="2096"/>
        <v>DD$19</v>
      </c>
      <c r="DE1584" s="190" t="str">
        <f t="shared" si="2096"/>
        <v>DE$19</v>
      </c>
      <c r="DF1584" s="190" t="str">
        <f t="shared" si="2096"/>
        <v>DF$19</v>
      </c>
      <c r="DG1584" s="190" t="str">
        <f t="shared" si="2096"/>
        <v>DG$19</v>
      </c>
      <c r="DH1584" s="190" t="str">
        <f t="shared" si="2096"/>
        <v>DH$19</v>
      </c>
      <c r="DI1584" s="190" t="str">
        <f t="shared" si="2096"/>
        <v>DI$19</v>
      </c>
      <c r="DJ1584" s="190" t="str">
        <f t="shared" si="2096"/>
        <v>DJ$19</v>
      </c>
      <c r="DK1584" s="190" t="str">
        <f t="shared" si="2096"/>
        <v>DK$19</v>
      </c>
      <c r="DL1584" s="190" t="str">
        <f t="shared" si="2096"/>
        <v>DL$19</v>
      </c>
    </row>
    <row r="1585" spans="1:116" x14ac:dyDescent="0.4">
      <c r="A1585" s="31" t="s">
        <v>218</v>
      </c>
      <c r="B1585" s="31" t="s">
        <v>81</v>
      </c>
      <c r="C1585" s="31"/>
      <c r="D1585" t="s">
        <v>772</v>
      </c>
      <c r="E1585" s="8" t="str">
        <f t="shared" ref="E1585:E1599" si="2097">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772</v>
      </c>
      <c r="E1586" s="8" t="str">
        <f t="shared" si="2097"/>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772</v>
      </c>
      <c r="E1587" s="8" t="str">
        <f t="shared" si="2097"/>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772</v>
      </c>
      <c r="E1588" s="8" t="str">
        <f t="shared" si="2097"/>
        <v>1588 PDC-S</v>
      </c>
      <c r="G1588" s="126" t="str">
        <f>"Expense - "&amp;(SUBSTITUTE(G1585,":",""))</f>
        <v>Expense - Passthrough direct cost</v>
      </c>
      <c r="H1588" s="27"/>
      <c r="I1588" s="77"/>
      <c r="J1588" s="77"/>
      <c r="K1588" s="28">
        <f t="shared" ref="K1588:P1588" si="2098">SUMIF($3:$3,K$2,1588:1588)</f>
        <v>-36000</v>
      </c>
      <c r="L1588" s="28">
        <f t="shared" si="2098"/>
        <v>-36000</v>
      </c>
      <c r="M1588" s="28">
        <f t="shared" si="2098"/>
        <v>-36000</v>
      </c>
      <c r="N1588" s="28">
        <f t="shared" si="2098"/>
        <v>-36000</v>
      </c>
      <c r="O1588" s="28">
        <f t="shared" si="2098"/>
        <v>-36000</v>
      </c>
      <c r="P1588" s="28">
        <f t="shared" si="2098"/>
        <v>-36000</v>
      </c>
      <c r="R1588" s="33"/>
      <c r="S1588" s="77">
        <f>S1587</f>
        <v>-3000</v>
      </c>
      <c r="T1588" s="77">
        <f t="shared" ref="T1588:CE1590" si="2099">T1587</f>
        <v>-3000</v>
      </c>
      <c r="U1588" s="77">
        <f t="shared" si="2099"/>
        <v>-3000</v>
      </c>
      <c r="V1588" s="77">
        <f t="shared" si="2099"/>
        <v>-3000</v>
      </c>
      <c r="W1588" s="77">
        <f t="shared" si="2099"/>
        <v>-3000</v>
      </c>
      <c r="X1588" s="77">
        <f t="shared" si="2099"/>
        <v>-3000</v>
      </c>
      <c r="Y1588" s="77">
        <f t="shared" si="2099"/>
        <v>-3000</v>
      </c>
      <c r="Z1588" s="77">
        <f t="shared" si="2099"/>
        <v>-3000</v>
      </c>
      <c r="AA1588" s="77">
        <f t="shared" si="2099"/>
        <v>-3000</v>
      </c>
      <c r="AB1588" s="77">
        <f t="shared" si="2099"/>
        <v>-3000</v>
      </c>
      <c r="AC1588" s="77">
        <f t="shared" si="2099"/>
        <v>-3000</v>
      </c>
      <c r="AD1588" s="77">
        <f t="shared" si="2099"/>
        <v>-3000</v>
      </c>
      <c r="AE1588" s="77">
        <f t="shared" si="2099"/>
        <v>-3000</v>
      </c>
      <c r="AF1588" s="77">
        <f t="shared" si="2099"/>
        <v>-3000</v>
      </c>
      <c r="AG1588" s="77">
        <f t="shared" si="2099"/>
        <v>-3000</v>
      </c>
      <c r="AH1588" s="77">
        <f t="shared" si="2099"/>
        <v>-3000</v>
      </c>
      <c r="AI1588" s="77">
        <f t="shared" si="2099"/>
        <v>-3000</v>
      </c>
      <c r="AJ1588" s="77">
        <f t="shared" si="2099"/>
        <v>-3000</v>
      </c>
      <c r="AK1588" s="77">
        <f t="shared" si="2099"/>
        <v>-3000</v>
      </c>
      <c r="AL1588" s="77">
        <f t="shared" si="2099"/>
        <v>-3000</v>
      </c>
      <c r="AM1588" s="77">
        <f t="shared" si="2099"/>
        <v>-3000</v>
      </c>
      <c r="AN1588" s="77">
        <f t="shared" si="2099"/>
        <v>-3000</v>
      </c>
      <c r="AO1588" s="77">
        <f t="shared" si="2099"/>
        <v>-3000</v>
      </c>
      <c r="AP1588" s="77">
        <f t="shared" si="2099"/>
        <v>-3000</v>
      </c>
      <c r="AQ1588" s="77">
        <f t="shared" si="2099"/>
        <v>-3000</v>
      </c>
      <c r="AR1588" s="77">
        <f t="shared" si="2099"/>
        <v>-3000</v>
      </c>
      <c r="AS1588" s="77">
        <f t="shared" si="2099"/>
        <v>-3000</v>
      </c>
      <c r="AT1588" s="77">
        <f t="shared" si="2099"/>
        <v>-3000</v>
      </c>
      <c r="AU1588" s="77">
        <f t="shared" si="2099"/>
        <v>-3000</v>
      </c>
      <c r="AV1588" s="77">
        <f t="shared" si="2099"/>
        <v>-3000</v>
      </c>
      <c r="AW1588" s="77">
        <f t="shared" si="2099"/>
        <v>-3000</v>
      </c>
      <c r="AX1588" s="77">
        <f t="shared" si="2099"/>
        <v>-3000</v>
      </c>
      <c r="AY1588" s="77">
        <f t="shared" si="2099"/>
        <v>-3000</v>
      </c>
      <c r="AZ1588" s="77">
        <f t="shared" si="2099"/>
        <v>-3000</v>
      </c>
      <c r="BA1588" s="77">
        <f t="shared" si="2099"/>
        <v>-3000</v>
      </c>
      <c r="BB1588" s="77">
        <f t="shared" si="2099"/>
        <v>-3000</v>
      </c>
      <c r="BC1588" s="77">
        <f t="shared" si="2099"/>
        <v>-3000</v>
      </c>
      <c r="BD1588" s="77">
        <f t="shared" si="2099"/>
        <v>-3000</v>
      </c>
      <c r="BE1588" s="77">
        <f t="shared" si="2099"/>
        <v>-3000</v>
      </c>
      <c r="BF1588" s="77">
        <f t="shared" si="2099"/>
        <v>-3000</v>
      </c>
      <c r="BG1588" s="77">
        <f t="shared" si="2099"/>
        <v>-3000</v>
      </c>
      <c r="BH1588" s="77">
        <f t="shared" si="2099"/>
        <v>-3000</v>
      </c>
      <c r="BI1588" s="77">
        <f t="shared" si="2099"/>
        <v>-3000</v>
      </c>
      <c r="BJ1588" s="77">
        <f t="shared" si="2099"/>
        <v>-3000</v>
      </c>
      <c r="BK1588" s="77">
        <f t="shared" si="2099"/>
        <v>-3000</v>
      </c>
      <c r="BL1588" s="77">
        <f t="shared" si="2099"/>
        <v>-3000</v>
      </c>
      <c r="BM1588" s="77">
        <f t="shared" si="2099"/>
        <v>-3000</v>
      </c>
      <c r="BN1588" s="77">
        <f t="shared" si="2099"/>
        <v>-3000</v>
      </c>
      <c r="BO1588" s="77">
        <f t="shared" si="2099"/>
        <v>-3000</v>
      </c>
      <c r="BP1588" s="77">
        <f t="shared" si="2099"/>
        <v>-3000</v>
      </c>
      <c r="BQ1588" s="77">
        <f t="shared" si="2099"/>
        <v>-3000</v>
      </c>
      <c r="BR1588" s="77">
        <f t="shared" si="2099"/>
        <v>-3000</v>
      </c>
      <c r="BS1588" s="77">
        <f t="shared" si="2099"/>
        <v>-3000</v>
      </c>
      <c r="BT1588" s="77">
        <f t="shared" si="2099"/>
        <v>-3000</v>
      </c>
      <c r="BU1588" s="77">
        <f t="shared" si="2099"/>
        <v>-3000</v>
      </c>
      <c r="BV1588" s="77">
        <f t="shared" si="2099"/>
        <v>-3000</v>
      </c>
      <c r="BW1588" s="77">
        <f t="shared" si="2099"/>
        <v>-3000</v>
      </c>
      <c r="BX1588" s="77">
        <f t="shared" si="2099"/>
        <v>-3000</v>
      </c>
      <c r="BY1588" s="77">
        <f t="shared" si="2099"/>
        <v>-3000</v>
      </c>
      <c r="BZ1588" s="77">
        <f t="shared" si="2099"/>
        <v>-3000</v>
      </c>
      <c r="CA1588" s="77">
        <f t="shared" si="2099"/>
        <v>-3000</v>
      </c>
      <c r="CB1588" s="77">
        <f t="shared" si="2099"/>
        <v>-3000</v>
      </c>
      <c r="CC1588" s="77">
        <f t="shared" si="2099"/>
        <v>-3000</v>
      </c>
      <c r="CD1588" s="77">
        <f t="shared" si="2099"/>
        <v>-3000</v>
      </c>
      <c r="CE1588" s="77">
        <f t="shared" si="2099"/>
        <v>-3000</v>
      </c>
      <c r="CF1588" s="77">
        <f t="shared" ref="CF1588:CL1590" si="2100">CF1587</f>
        <v>-3000</v>
      </c>
      <c r="CG1588" s="77">
        <f t="shared" si="2100"/>
        <v>-3000</v>
      </c>
      <c r="CH1588" s="77">
        <f t="shared" si="2100"/>
        <v>-3000</v>
      </c>
      <c r="CI1588" s="77">
        <f t="shared" si="2100"/>
        <v>-3000</v>
      </c>
      <c r="CJ1588" s="77">
        <f t="shared" si="2100"/>
        <v>-3000</v>
      </c>
      <c r="CK1588" s="77">
        <f t="shared" si="2100"/>
        <v>-3000</v>
      </c>
      <c r="CL1588" s="77">
        <f t="shared" si="2100"/>
        <v>-3000</v>
      </c>
      <c r="CN1588" s="77"/>
      <c r="CO1588" s="77" t="e">
        <f t="shared" ref="CO1588:DK1590" si="2101">CO1587</f>
        <v>#N/A</v>
      </c>
      <c r="CP1588" s="77" t="e">
        <f t="shared" si="2101"/>
        <v>#N/A</v>
      </c>
      <c r="CQ1588" s="77" t="e">
        <f t="shared" si="2101"/>
        <v>#N/A</v>
      </c>
      <c r="CR1588" s="77" t="e">
        <f t="shared" si="2101"/>
        <v>#N/A</v>
      </c>
      <c r="CS1588" s="77" t="e">
        <f t="shared" si="2101"/>
        <v>#N/A</v>
      </c>
      <c r="CT1588" s="77" t="e">
        <f t="shared" si="2101"/>
        <v>#N/A</v>
      </c>
      <c r="CU1588" s="77" t="e">
        <f t="shared" si="2101"/>
        <v>#N/A</v>
      </c>
      <c r="CV1588" s="77" t="e">
        <f t="shared" si="2101"/>
        <v>#N/A</v>
      </c>
      <c r="CW1588" s="77" t="e">
        <f t="shared" si="2101"/>
        <v>#N/A</v>
      </c>
      <c r="CX1588" s="77" t="e">
        <f t="shared" si="2101"/>
        <v>#N/A</v>
      </c>
      <c r="CY1588" s="77" t="e">
        <f t="shared" si="2101"/>
        <v>#N/A</v>
      </c>
      <c r="CZ1588" s="77" t="e">
        <f t="shared" si="2101"/>
        <v>#N/A</v>
      </c>
      <c r="DA1588" s="77" t="e">
        <f t="shared" si="2101"/>
        <v>#N/A</v>
      </c>
      <c r="DB1588" s="77" t="e">
        <f t="shared" si="2101"/>
        <v>#N/A</v>
      </c>
      <c r="DC1588" s="77" t="e">
        <f t="shared" si="2101"/>
        <v>#N/A</v>
      </c>
      <c r="DD1588" s="77" t="e">
        <f t="shared" si="2101"/>
        <v>#N/A</v>
      </c>
      <c r="DE1588" s="77" t="e">
        <f t="shared" si="2101"/>
        <v>#N/A</v>
      </c>
      <c r="DF1588" s="77" t="e">
        <f t="shared" si="2101"/>
        <v>#N/A</v>
      </c>
      <c r="DG1588" s="77" t="e">
        <f t="shared" si="2101"/>
        <v>#N/A</v>
      </c>
      <c r="DH1588" s="77" t="e">
        <f t="shared" si="2101"/>
        <v>#N/A</v>
      </c>
      <c r="DI1588" s="77" t="e">
        <f t="shared" si="2101"/>
        <v>#N/A</v>
      </c>
      <c r="DJ1588" s="77" t="e">
        <f t="shared" si="2101"/>
        <v>#N/A</v>
      </c>
      <c r="DK1588" s="77" t="e">
        <f t="shared" si="2101"/>
        <v>#N/A</v>
      </c>
      <c r="DL1588" s="77" t="e">
        <f t="shared" ref="DL1588:DL1590" si="2102">DL1587</f>
        <v>#N/A</v>
      </c>
    </row>
    <row r="1589" spans="1:116" x14ac:dyDescent="0.4">
      <c r="B1589" t="s">
        <v>244</v>
      </c>
      <c r="D1589" t="s">
        <v>772</v>
      </c>
      <c r="E1589" s="8" t="str">
        <f t="shared" si="2097"/>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772</v>
      </c>
      <c r="E1590" s="8" t="str">
        <f t="shared" si="2097"/>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772</v>
      </c>
      <c r="E1591" s="8" t="str">
        <f>ROW()&amp;" "&amp;D1591</f>
        <v>1591 PDC-S</v>
      </c>
      <c r="G1591" s="136" t="str">
        <f t="shared" ref="G1591:G1599" si="2103">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772</v>
      </c>
      <c r="E1592" s="8" t="str">
        <f t="shared" si="2097"/>
        <v>1592 PDC-S</v>
      </c>
      <c r="G1592" s="136" t="str">
        <f t="shared" si="2103"/>
        <v>Primary revenue driver</v>
      </c>
      <c r="K1592" s="53"/>
      <c r="L1592" s="53"/>
      <c r="M1592" s="53"/>
      <c r="N1592" s="53"/>
      <c r="O1592" s="53"/>
      <c r="P1592" s="53"/>
      <c r="R1592" s="24"/>
      <c r="S1592" s="179" t="str">
        <f t="shared" ref="S1592:AX1594" si="2104">S1579</f>
        <v>S$16</v>
      </c>
      <c r="T1592" s="179" t="str">
        <f t="shared" si="2104"/>
        <v>T$16</v>
      </c>
      <c r="U1592" s="179" t="str">
        <f t="shared" si="2104"/>
        <v>U$16</v>
      </c>
      <c r="V1592" s="179" t="str">
        <f t="shared" si="2104"/>
        <v>V$16</v>
      </c>
      <c r="W1592" s="179" t="str">
        <f t="shared" si="2104"/>
        <v>W$16</v>
      </c>
      <c r="X1592" s="179" t="str">
        <f t="shared" si="2104"/>
        <v>X$16</v>
      </c>
      <c r="Y1592" s="179" t="str">
        <f t="shared" si="2104"/>
        <v>Y$16</v>
      </c>
      <c r="Z1592" s="179" t="str">
        <f t="shared" si="2104"/>
        <v>Z$16</v>
      </c>
      <c r="AA1592" s="179" t="str">
        <f t="shared" si="2104"/>
        <v>AA$16</v>
      </c>
      <c r="AB1592" s="179" t="str">
        <f t="shared" si="2104"/>
        <v>AB$16</v>
      </c>
      <c r="AC1592" s="179" t="str">
        <f t="shared" si="2104"/>
        <v>AC$16</v>
      </c>
      <c r="AD1592" s="179" t="str">
        <f t="shared" si="2104"/>
        <v>AD$16</v>
      </c>
      <c r="AE1592" s="179" t="str">
        <f t="shared" si="2104"/>
        <v>AE$16</v>
      </c>
      <c r="AF1592" s="179" t="str">
        <f t="shared" si="2104"/>
        <v>AF$16</v>
      </c>
      <c r="AG1592" s="179" t="str">
        <f t="shared" si="2104"/>
        <v>AG$16</v>
      </c>
      <c r="AH1592" s="179" t="str">
        <f t="shared" si="2104"/>
        <v>AH$16</v>
      </c>
      <c r="AI1592" s="179" t="str">
        <f t="shared" si="2104"/>
        <v>AI$16</v>
      </c>
      <c r="AJ1592" s="179" t="str">
        <f t="shared" si="2104"/>
        <v>AJ$16</v>
      </c>
      <c r="AK1592" s="179" t="str">
        <f t="shared" si="2104"/>
        <v>AK$16</v>
      </c>
      <c r="AL1592" s="179" t="str">
        <f t="shared" si="2104"/>
        <v>AL$16</v>
      </c>
      <c r="AM1592" s="179" t="str">
        <f t="shared" si="2104"/>
        <v>AM$16</v>
      </c>
      <c r="AN1592" s="179" t="str">
        <f t="shared" si="2104"/>
        <v>AN$16</v>
      </c>
      <c r="AO1592" s="179" t="str">
        <f t="shared" si="2104"/>
        <v>AO$16</v>
      </c>
      <c r="AP1592" s="179" t="str">
        <f t="shared" si="2104"/>
        <v>AP$16</v>
      </c>
      <c r="AQ1592" s="179" t="str">
        <f t="shared" si="2104"/>
        <v>AQ$16</v>
      </c>
      <c r="AR1592" s="179" t="str">
        <f t="shared" si="2104"/>
        <v>AR$16</v>
      </c>
      <c r="AS1592" s="179" t="str">
        <f t="shared" si="2104"/>
        <v>AS$16</v>
      </c>
      <c r="AT1592" s="179" t="str">
        <f t="shared" si="2104"/>
        <v>AT$16</v>
      </c>
      <c r="AU1592" s="179" t="str">
        <f t="shared" si="2104"/>
        <v>AU$16</v>
      </c>
      <c r="AV1592" s="179" t="str">
        <f t="shared" si="2104"/>
        <v>AV$16</v>
      </c>
      <c r="AW1592" s="179" t="str">
        <f t="shared" si="2104"/>
        <v>AW$16</v>
      </c>
      <c r="AX1592" s="179" t="str">
        <f t="shared" si="2104"/>
        <v>AX$16</v>
      </c>
      <c r="AY1592" s="179" t="str">
        <f t="shared" ref="AY1592:CD1594" si="2105">AY1579</f>
        <v>AY$16</v>
      </c>
      <c r="AZ1592" s="179" t="str">
        <f t="shared" si="2105"/>
        <v>AZ$16</v>
      </c>
      <c r="BA1592" s="179" t="str">
        <f t="shared" si="2105"/>
        <v>BA$16</v>
      </c>
      <c r="BB1592" s="179" t="str">
        <f t="shared" si="2105"/>
        <v>BB$16</v>
      </c>
      <c r="BC1592" s="179" t="str">
        <f t="shared" si="2105"/>
        <v>BC$16</v>
      </c>
      <c r="BD1592" s="179" t="str">
        <f t="shared" si="2105"/>
        <v>BD$16</v>
      </c>
      <c r="BE1592" s="179" t="str">
        <f t="shared" si="2105"/>
        <v>BE$16</v>
      </c>
      <c r="BF1592" s="179" t="str">
        <f t="shared" si="2105"/>
        <v>BF$16</v>
      </c>
      <c r="BG1592" s="179" t="str">
        <f t="shared" si="2105"/>
        <v>BG$16</v>
      </c>
      <c r="BH1592" s="179" t="str">
        <f t="shared" si="2105"/>
        <v>BH$16</v>
      </c>
      <c r="BI1592" s="179" t="str">
        <f t="shared" si="2105"/>
        <v>BI$16</v>
      </c>
      <c r="BJ1592" s="179" t="str">
        <f t="shared" si="2105"/>
        <v>BJ$16</v>
      </c>
      <c r="BK1592" s="179" t="str">
        <f t="shared" si="2105"/>
        <v>BK$16</v>
      </c>
      <c r="BL1592" s="179" t="str">
        <f t="shared" si="2105"/>
        <v>BL$16</v>
      </c>
      <c r="BM1592" s="179" t="str">
        <f t="shared" si="2105"/>
        <v>BM$16</v>
      </c>
      <c r="BN1592" s="179" t="str">
        <f t="shared" si="2105"/>
        <v>BN$16</v>
      </c>
      <c r="BO1592" s="179" t="str">
        <f t="shared" si="2105"/>
        <v>BO$16</v>
      </c>
      <c r="BP1592" s="179" t="str">
        <f t="shared" si="2105"/>
        <v>BP$16</v>
      </c>
      <c r="BQ1592" s="179" t="str">
        <f t="shared" si="2105"/>
        <v>BQ$16</v>
      </c>
      <c r="BR1592" s="179" t="str">
        <f t="shared" si="2105"/>
        <v>BR$16</v>
      </c>
      <c r="BS1592" s="179" t="str">
        <f t="shared" si="2105"/>
        <v>BS$16</v>
      </c>
      <c r="BT1592" s="179" t="str">
        <f t="shared" si="2105"/>
        <v>BT$16</v>
      </c>
      <c r="BU1592" s="179" t="str">
        <f t="shared" si="2105"/>
        <v>BU$16</v>
      </c>
      <c r="BV1592" s="179" t="str">
        <f t="shared" si="2105"/>
        <v>BV$16</v>
      </c>
      <c r="BW1592" s="179" t="str">
        <f t="shared" si="2105"/>
        <v>BW$16</v>
      </c>
      <c r="BX1592" s="179" t="str">
        <f t="shared" si="2105"/>
        <v>BX$16</v>
      </c>
      <c r="BY1592" s="179" t="str">
        <f t="shared" si="2105"/>
        <v>BY$16</v>
      </c>
      <c r="BZ1592" s="179" t="str">
        <f t="shared" si="2105"/>
        <v>BZ$16</v>
      </c>
      <c r="CA1592" s="179" t="str">
        <f t="shared" si="2105"/>
        <v>CA$16</v>
      </c>
      <c r="CB1592" s="179" t="str">
        <f t="shared" si="2105"/>
        <v>CB$16</v>
      </c>
      <c r="CC1592" s="179" t="str">
        <f t="shared" si="2105"/>
        <v>CC$16</v>
      </c>
      <c r="CD1592" s="179" t="str">
        <f t="shared" si="2105"/>
        <v>CD$16</v>
      </c>
      <c r="CE1592" s="179" t="str">
        <f t="shared" ref="CE1592:CL1594" si="2106">CE1579</f>
        <v>CE$16</v>
      </c>
      <c r="CF1592" s="179" t="str">
        <f t="shared" si="2106"/>
        <v>CF$16</v>
      </c>
      <c r="CG1592" s="179" t="str">
        <f t="shared" si="2106"/>
        <v>CG$16</v>
      </c>
      <c r="CH1592" s="179" t="str">
        <f t="shared" si="2106"/>
        <v>CH$16</v>
      </c>
      <c r="CI1592" s="179" t="str">
        <f t="shared" si="2106"/>
        <v>CI$16</v>
      </c>
      <c r="CJ1592" s="179" t="str">
        <f t="shared" si="2106"/>
        <v>CJ$16</v>
      </c>
      <c r="CK1592" s="179" t="str">
        <f t="shared" si="2106"/>
        <v>CK$16</v>
      </c>
      <c r="CL1592" s="179" t="str">
        <f t="shared" si="2106"/>
        <v>CL$16</v>
      </c>
      <c r="CO1592" s="179" t="str">
        <f t="shared" ref="CO1592:DK1594" si="2107">CO1579</f>
        <v>CO$16</v>
      </c>
      <c r="CP1592" s="179" t="str">
        <f t="shared" si="2107"/>
        <v>CP$16</v>
      </c>
      <c r="CQ1592" s="179" t="str">
        <f t="shared" si="2107"/>
        <v>CQ$16</v>
      </c>
      <c r="CR1592" s="179" t="str">
        <f t="shared" si="2107"/>
        <v>CR$16</v>
      </c>
      <c r="CS1592" s="179" t="str">
        <f t="shared" si="2107"/>
        <v>CS$16</v>
      </c>
      <c r="CT1592" s="179" t="str">
        <f t="shared" si="2107"/>
        <v>CT$16</v>
      </c>
      <c r="CU1592" s="179" t="str">
        <f t="shared" si="2107"/>
        <v>CU$16</v>
      </c>
      <c r="CV1592" s="179" t="str">
        <f t="shared" si="2107"/>
        <v>CV$16</v>
      </c>
      <c r="CW1592" s="179" t="str">
        <f t="shared" si="2107"/>
        <v>CW$16</v>
      </c>
      <c r="CX1592" s="179" t="str">
        <f t="shared" si="2107"/>
        <v>CX$16</v>
      </c>
      <c r="CY1592" s="179" t="str">
        <f t="shared" si="2107"/>
        <v>CY$16</v>
      </c>
      <c r="CZ1592" s="179" t="str">
        <f t="shared" si="2107"/>
        <v>CZ$16</v>
      </c>
      <c r="DA1592" s="179" t="str">
        <f t="shared" si="2107"/>
        <v>DA$16</v>
      </c>
      <c r="DB1592" s="179" t="str">
        <f t="shared" si="2107"/>
        <v>DB$16</v>
      </c>
      <c r="DC1592" s="179" t="str">
        <f t="shared" si="2107"/>
        <v>DC$16</v>
      </c>
      <c r="DD1592" s="179" t="str">
        <f t="shared" si="2107"/>
        <v>DD$16</v>
      </c>
      <c r="DE1592" s="179" t="str">
        <f t="shared" si="2107"/>
        <v>DE$16</v>
      </c>
      <c r="DF1592" s="179" t="str">
        <f t="shared" si="2107"/>
        <v>DF$16</v>
      </c>
      <c r="DG1592" s="179" t="str">
        <f t="shared" si="2107"/>
        <v>DG$16</v>
      </c>
      <c r="DH1592" s="179" t="str">
        <f t="shared" si="2107"/>
        <v>DH$16</v>
      </c>
      <c r="DI1592" s="179" t="str">
        <f t="shared" si="2107"/>
        <v>DI$16</v>
      </c>
      <c r="DJ1592" s="179" t="str">
        <f t="shared" si="2107"/>
        <v>DJ$16</v>
      </c>
      <c r="DK1592" s="179" t="str">
        <f t="shared" si="2107"/>
        <v>DK$16</v>
      </c>
      <c r="DL1592" s="179" t="str">
        <f t="shared" ref="DL1592:DL1594" si="2108">DL1579</f>
        <v>DL$16</v>
      </c>
    </row>
    <row r="1593" spans="1:116" x14ac:dyDescent="0.4">
      <c r="B1593" t="s">
        <v>332</v>
      </c>
      <c r="D1593" t="s">
        <v>772</v>
      </c>
      <c r="E1593" s="8" t="str">
        <f t="shared" si="2097"/>
        <v>1593 PDC-S</v>
      </c>
      <c r="G1593" s="136" t="str">
        <f t="shared" si="2103"/>
        <v>Primary volume driver</v>
      </c>
      <c r="H1593" s="12"/>
      <c r="I1593" s="60"/>
      <c r="J1593" s="60"/>
      <c r="K1593" s="15"/>
      <c r="L1593" s="15"/>
      <c r="M1593" s="15"/>
      <c r="N1593" s="15"/>
      <c r="O1593" s="15"/>
      <c r="P1593" s="15"/>
      <c r="R1593" s="15"/>
      <c r="S1593" s="179" t="str">
        <f t="shared" ref="S1593:AX1595" si="2109">S1580</f>
        <v>S$17</v>
      </c>
      <c r="T1593" s="179" t="str">
        <f t="shared" si="2109"/>
        <v>T$17</v>
      </c>
      <c r="U1593" s="179" t="str">
        <f t="shared" si="2109"/>
        <v>U$17</v>
      </c>
      <c r="V1593" s="179" t="str">
        <f t="shared" si="2109"/>
        <v>V$17</v>
      </c>
      <c r="W1593" s="179" t="str">
        <f t="shared" si="2109"/>
        <v>W$17</v>
      </c>
      <c r="X1593" s="179" t="str">
        <f t="shared" si="2109"/>
        <v>X$17</v>
      </c>
      <c r="Y1593" s="179" t="str">
        <f t="shared" si="2109"/>
        <v>Y$17</v>
      </c>
      <c r="Z1593" s="179" t="str">
        <f t="shared" si="2109"/>
        <v>Z$17</v>
      </c>
      <c r="AA1593" s="179" t="str">
        <f t="shared" si="2109"/>
        <v>AA$17</v>
      </c>
      <c r="AB1593" s="179" t="str">
        <f t="shared" si="2109"/>
        <v>AB$17</v>
      </c>
      <c r="AC1593" s="179" t="str">
        <f t="shared" si="2109"/>
        <v>AC$17</v>
      </c>
      <c r="AD1593" s="179" t="str">
        <f t="shared" si="2109"/>
        <v>AD$17</v>
      </c>
      <c r="AE1593" s="179" t="str">
        <f t="shared" si="2109"/>
        <v>AE$17</v>
      </c>
      <c r="AF1593" s="179" t="str">
        <f t="shared" si="2109"/>
        <v>AF$17</v>
      </c>
      <c r="AG1593" s="179" t="str">
        <f t="shared" si="2109"/>
        <v>AG$17</v>
      </c>
      <c r="AH1593" s="179" t="str">
        <f t="shared" si="2109"/>
        <v>AH$17</v>
      </c>
      <c r="AI1593" s="179" t="str">
        <f t="shared" si="2109"/>
        <v>AI$17</v>
      </c>
      <c r="AJ1593" s="179" t="str">
        <f t="shared" si="2109"/>
        <v>AJ$17</v>
      </c>
      <c r="AK1593" s="179" t="str">
        <f t="shared" si="2109"/>
        <v>AK$17</v>
      </c>
      <c r="AL1593" s="179" t="str">
        <f t="shared" si="2109"/>
        <v>AL$17</v>
      </c>
      <c r="AM1593" s="179" t="str">
        <f t="shared" si="2109"/>
        <v>AM$17</v>
      </c>
      <c r="AN1593" s="179" t="str">
        <f t="shared" si="2109"/>
        <v>AN$17</v>
      </c>
      <c r="AO1593" s="179" t="str">
        <f t="shared" si="2109"/>
        <v>AO$17</v>
      </c>
      <c r="AP1593" s="179" t="str">
        <f t="shared" si="2109"/>
        <v>AP$17</v>
      </c>
      <c r="AQ1593" s="179" t="str">
        <f t="shared" si="2109"/>
        <v>AQ$17</v>
      </c>
      <c r="AR1593" s="179" t="str">
        <f t="shared" si="2109"/>
        <v>AR$17</v>
      </c>
      <c r="AS1593" s="179" t="str">
        <f t="shared" si="2109"/>
        <v>AS$17</v>
      </c>
      <c r="AT1593" s="179" t="str">
        <f t="shared" si="2109"/>
        <v>AT$17</v>
      </c>
      <c r="AU1593" s="179" t="str">
        <f t="shared" si="2109"/>
        <v>AU$17</v>
      </c>
      <c r="AV1593" s="179" t="str">
        <f t="shared" si="2109"/>
        <v>AV$17</v>
      </c>
      <c r="AW1593" s="179" t="str">
        <f t="shared" si="2109"/>
        <v>AW$17</v>
      </c>
      <c r="AX1593" s="179" t="str">
        <f t="shared" si="2109"/>
        <v>AX$17</v>
      </c>
      <c r="AY1593" s="179" t="str">
        <f t="shared" ref="AY1593:CD1595" si="2110">AY1580</f>
        <v>AY$17</v>
      </c>
      <c r="AZ1593" s="179" t="str">
        <f t="shared" si="2110"/>
        <v>AZ$17</v>
      </c>
      <c r="BA1593" s="179" t="str">
        <f t="shared" si="2110"/>
        <v>BA$17</v>
      </c>
      <c r="BB1593" s="179" t="str">
        <f t="shared" si="2110"/>
        <v>BB$17</v>
      </c>
      <c r="BC1593" s="179" t="str">
        <f t="shared" si="2110"/>
        <v>BC$17</v>
      </c>
      <c r="BD1593" s="179" t="str">
        <f t="shared" si="2110"/>
        <v>BD$17</v>
      </c>
      <c r="BE1593" s="179" t="str">
        <f t="shared" si="2110"/>
        <v>BE$17</v>
      </c>
      <c r="BF1593" s="179" t="str">
        <f t="shared" si="2110"/>
        <v>BF$17</v>
      </c>
      <c r="BG1593" s="179" t="str">
        <f t="shared" si="2110"/>
        <v>BG$17</v>
      </c>
      <c r="BH1593" s="179" t="str">
        <f t="shared" si="2110"/>
        <v>BH$17</v>
      </c>
      <c r="BI1593" s="179" t="str">
        <f t="shared" si="2110"/>
        <v>BI$17</v>
      </c>
      <c r="BJ1593" s="179" t="str">
        <f t="shared" si="2110"/>
        <v>BJ$17</v>
      </c>
      <c r="BK1593" s="179" t="str">
        <f t="shared" si="2110"/>
        <v>BK$17</v>
      </c>
      <c r="BL1593" s="179" t="str">
        <f t="shared" si="2110"/>
        <v>BL$17</v>
      </c>
      <c r="BM1593" s="179" t="str">
        <f t="shared" si="2110"/>
        <v>BM$17</v>
      </c>
      <c r="BN1593" s="179" t="str">
        <f t="shared" si="2110"/>
        <v>BN$17</v>
      </c>
      <c r="BO1593" s="179" t="str">
        <f t="shared" si="2110"/>
        <v>BO$17</v>
      </c>
      <c r="BP1593" s="179" t="str">
        <f t="shared" si="2110"/>
        <v>BP$17</v>
      </c>
      <c r="BQ1593" s="179" t="str">
        <f t="shared" si="2110"/>
        <v>BQ$17</v>
      </c>
      <c r="BR1593" s="179" t="str">
        <f t="shared" si="2110"/>
        <v>BR$17</v>
      </c>
      <c r="BS1593" s="179" t="str">
        <f t="shared" si="2110"/>
        <v>BS$17</v>
      </c>
      <c r="BT1593" s="179" t="str">
        <f t="shared" si="2110"/>
        <v>BT$17</v>
      </c>
      <c r="BU1593" s="179" t="str">
        <f t="shared" si="2110"/>
        <v>BU$17</v>
      </c>
      <c r="BV1593" s="179" t="str">
        <f t="shared" si="2110"/>
        <v>BV$17</v>
      </c>
      <c r="BW1593" s="179" t="str">
        <f t="shared" si="2110"/>
        <v>BW$17</v>
      </c>
      <c r="BX1593" s="179" t="str">
        <f t="shared" si="2110"/>
        <v>BX$17</v>
      </c>
      <c r="BY1593" s="179" t="str">
        <f t="shared" si="2110"/>
        <v>BY$17</v>
      </c>
      <c r="BZ1593" s="179" t="str">
        <f t="shared" si="2110"/>
        <v>BZ$17</v>
      </c>
      <c r="CA1593" s="179" t="str">
        <f t="shared" si="2110"/>
        <v>CA$17</v>
      </c>
      <c r="CB1593" s="179" t="str">
        <f t="shared" si="2110"/>
        <v>CB$17</v>
      </c>
      <c r="CC1593" s="179" t="str">
        <f t="shared" si="2110"/>
        <v>CC$17</v>
      </c>
      <c r="CD1593" s="179" t="str">
        <f t="shared" si="2110"/>
        <v>CD$17</v>
      </c>
      <c r="CE1593" s="179" t="str">
        <f t="shared" ref="CE1593:CL1595" si="2111">CE1580</f>
        <v>CE$17</v>
      </c>
      <c r="CF1593" s="179" t="str">
        <f t="shared" si="2111"/>
        <v>CF$17</v>
      </c>
      <c r="CG1593" s="179" t="str">
        <f t="shared" si="2111"/>
        <v>CG$17</v>
      </c>
      <c r="CH1593" s="179" t="str">
        <f t="shared" si="2111"/>
        <v>CH$17</v>
      </c>
      <c r="CI1593" s="179" t="str">
        <f t="shared" si="2111"/>
        <v>CI$17</v>
      </c>
      <c r="CJ1593" s="179" t="str">
        <f t="shared" si="2111"/>
        <v>CJ$17</v>
      </c>
      <c r="CK1593" s="179" t="str">
        <f t="shared" si="2111"/>
        <v>CK$17</v>
      </c>
      <c r="CL1593" s="179" t="str">
        <f t="shared" si="2111"/>
        <v>CL$17</v>
      </c>
      <c r="CN1593" s="60"/>
      <c r="CO1593" s="179" t="str">
        <f t="shared" ref="CO1593:DK1595" si="2112">CO1580</f>
        <v>CO$17</v>
      </c>
      <c r="CP1593" s="179" t="str">
        <f t="shared" si="2112"/>
        <v>CP$17</v>
      </c>
      <c r="CQ1593" s="179" t="str">
        <f t="shared" si="2112"/>
        <v>CQ$17</v>
      </c>
      <c r="CR1593" s="179" t="str">
        <f t="shared" si="2112"/>
        <v>CR$17</v>
      </c>
      <c r="CS1593" s="179" t="str">
        <f t="shared" si="2112"/>
        <v>CS$17</v>
      </c>
      <c r="CT1593" s="179" t="str">
        <f t="shared" si="2112"/>
        <v>CT$17</v>
      </c>
      <c r="CU1593" s="179" t="str">
        <f t="shared" si="2112"/>
        <v>CU$17</v>
      </c>
      <c r="CV1593" s="179" t="str">
        <f t="shared" si="2112"/>
        <v>CV$17</v>
      </c>
      <c r="CW1593" s="179" t="str">
        <f t="shared" si="2112"/>
        <v>CW$17</v>
      </c>
      <c r="CX1593" s="179" t="str">
        <f t="shared" si="2112"/>
        <v>CX$17</v>
      </c>
      <c r="CY1593" s="179" t="str">
        <f t="shared" si="2112"/>
        <v>CY$17</v>
      </c>
      <c r="CZ1593" s="179" t="str">
        <f t="shared" si="2112"/>
        <v>CZ$17</v>
      </c>
      <c r="DA1593" s="179" t="str">
        <f t="shared" si="2112"/>
        <v>DA$17</v>
      </c>
      <c r="DB1593" s="179" t="str">
        <f t="shared" si="2112"/>
        <v>DB$17</v>
      </c>
      <c r="DC1593" s="179" t="str">
        <f t="shared" si="2112"/>
        <v>DC$17</v>
      </c>
      <c r="DD1593" s="179" t="str">
        <f t="shared" si="2112"/>
        <v>DD$17</v>
      </c>
      <c r="DE1593" s="179" t="str">
        <f t="shared" si="2112"/>
        <v>DE$17</v>
      </c>
      <c r="DF1593" s="179" t="str">
        <f t="shared" si="2112"/>
        <v>DF$17</v>
      </c>
      <c r="DG1593" s="179" t="str">
        <f t="shared" si="2112"/>
        <v>DG$17</v>
      </c>
      <c r="DH1593" s="179" t="str">
        <f t="shared" si="2112"/>
        <v>DH$17</v>
      </c>
      <c r="DI1593" s="179" t="str">
        <f t="shared" si="2112"/>
        <v>DI$17</v>
      </c>
      <c r="DJ1593" s="179" t="str">
        <f t="shared" si="2112"/>
        <v>DJ$17</v>
      </c>
      <c r="DK1593" s="179" t="str">
        <f t="shared" si="2112"/>
        <v>DK$17</v>
      </c>
      <c r="DL1593" s="179" t="str">
        <f t="shared" ref="DL1593:DL1595" si="2113">DL1580</f>
        <v>DL$17</v>
      </c>
    </row>
    <row r="1594" spans="1:116" x14ac:dyDescent="0.4">
      <c r="B1594" t="s">
        <v>332</v>
      </c>
      <c r="D1594" t="s">
        <v>772</v>
      </c>
      <c r="E1594" s="8" t="str">
        <f t="shared" si="2097"/>
        <v>1594 PDC-S</v>
      </c>
      <c r="G1594" s="191" t="str">
        <f>G1585</f>
        <v>Passthrough direct cost:</v>
      </c>
      <c r="H1594" s="12"/>
      <c r="I1594" s="60"/>
      <c r="J1594" s="60"/>
      <c r="K1594" s="15"/>
      <c r="L1594" s="15"/>
      <c r="M1594" s="15"/>
      <c r="N1594" s="15"/>
      <c r="O1594" s="15"/>
      <c r="P1594" s="15"/>
      <c r="R1594" s="15"/>
      <c r="S1594" s="179">
        <f t="shared" ref="S1594:AX1596" si="2114">S1581</f>
        <v>0</v>
      </c>
      <c r="T1594" s="179">
        <f t="shared" si="2114"/>
        <v>0</v>
      </c>
      <c r="U1594" s="179">
        <f t="shared" si="2114"/>
        <v>0</v>
      </c>
      <c r="V1594" s="179">
        <f t="shared" si="2114"/>
        <v>0</v>
      </c>
      <c r="W1594" s="179">
        <f t="shared" si="2114"/>
        <v>0</v>
      </c>
      <c r="X1594" s="179">
        <f t="shared" si="2114"/>
        <v>0</v>
      </c>
      <c r="Y1594" s="179">
        <f t="shared" si="2114"/>
        <v>0</v>
      </c>
      <c r="Z1594" s="179">
        <f t="shared" si="2114"/>
        <v>0</v>
      </c>
      <c r="AA1594" s="179">
        <f t="shared" si="2114"/>
        <v>0</v>
      </c>
      <c r="AB1594" s="179">
        <f t="shared" si="2114"/>
        <v>0</v>
      </c>
      <c r="AC1594" s="179">
        <f t="shared" si="2114"/>
        <v>0</v>
      </c>
      <c r="AD1594" s="179">
        <f t="shared" si="2114"/>
        <v>0</v>
      </c>
      <c r="AE1594" s="179">
        <f t="shared" si="2114"/>
        <v>0</v>
      </c>
      <c r="AF1594" s="179">
        <f t="shared" si="2114"/>
        <v>0</v>
      </c>
      <c r="AG1594" s="179">
        <f t="shared" si="2114"/>
        <v>0</v>
      </c>
      <c r="AH1594" s="179">
        <f t="shared" si="2114"/>
        <v>0</v>
      </c>
      <c r="AI1594" s="179">
        <f t="shared" si="2114"/>
        <v>0</v>
      </c>
      <c r="AJ1594" s="179">
        <f t="shared" si="2114"/>
        <v>0</v>
      </c>
      <c r="AK1594" s="179">
        <f t="shared" si="2114"/>
        <v>0</v>
      </c>
      <c r="AL1594" s="179">
        <f t="shared" si="2114"/>
        <v>0</v>
      </c>
      <c r="AM1594" s="179">
        <f t="shared" si="2114"/>
        <v>0</v>
      </c>
      <c r="AN1594" s="179">
        <f t="shared" si="2114"/>
        <v>0</v>
      </c>
      <c r="AO1594" s="179">
        <f t="shared" si="2114"/>
        <v>0</v>
      </c>
      <c r="AP1594" s="179">
        <f t="shared" si="2114"/>
        <v>0</v>
      </c>
      <c r="AQ1594" s="179">
        <f t="shared" si="2114"/>
        <v>0</v>
      </c>
      <c r="AR1594" s="179">
        <f t="shared" si="2114"/>
        <v>0</v>
      </c>
      <c r="AS1594" s="179">
        <f t="shared" si="2114"/>
        <v>0</v>
      </c>
      <c r="AT1594" s="179">
        <f t="shared" si="2114"/>
        <v>0</v>
      </c>
      <c r="AU1594" s="179">
        <f t="shared" si="2114"/>
        <v>0</v>
      </c>
      <c r="AV1594" s="179">
        <f t="shared" si="2114"/>
        <v>0</v>
      </c>
      <c r="AW1594" s="179">
        <f t="shared" si="2114"/>
        <v>0</v>
      </c>
      <c r="AX1594" s="179">
        <f t="shared" si="2114"/>
        <v>0</v>
      </c>
      <c r="AY1594" s="179">
        <f t="shared" ref="AY1594:CD1596" si="2115">AY1581</f>
        <v>0</v>
      </c>
      <c r="AZ1594" s="179">
        <f t="shared" si="2115"/>
        <v>0</v>
      </c>
      <c r="BA1594" s="179">
        <f t="shared" si="2115"/>
        <v>0</v>
      </c>
      <c r="BB1594" s="179">
        <f t="shared" si="2115"/>
        <v>0</v>
      </c>
      <c r="BC1594" s="179">
        <f t="shared" si="2115"/>
        <v>0</v>
      </c>
      <c r="BD1594" s="179">
        <f t="shared" si="2115"/>
        <v>0</v>
      </c>
      <c r="BE1594" s="179">
        <f t="shared" si="2115"/>
        <v>0</v>
      </c>
      <c r="BF1594" s="179">
        <f t="shared" si="2115"/>
        <v>0</v>
      </c>
      <c r="BG1594" s="179">
        <f t="shared" si="2115"/>
        <v>0</v>
      </c>
      <c r="BH1594" s="179">
        <f t="shared" si="2115"/>
        <v>0</v>
      </c>
      <c r="BI1594" s="179">
        <f t="shared" si="2115"/>
        <v>0</v>
      </c>
      <c r="BJ1594" s="179">
        <f t="shared" si="2115"/>
        <v>0</v>
      </c>
      <c r="BK1594" s="179">
        <f t="shared" si="2115"/>
        <v>0</v>
      </c>
      <c r="BL1594" s="179">
        <f t="shared" si="2115"/>
        <v>0</v>
      </c>
      <c r="BM1594" s="179">
        <f t="shared" si="2115"/>
        <v>0</v>
      </c>
      <c r="BN1594" s="179">
        <f t="shared" si="2115"/>
        <v>0</v>
      </c>
      <c r="BO1594" s="179">
        <f t="shared" si="2115"/>
        <v>0</v>
      </c>
      <c r="BP1594" s="179">
        <f t="shared" si="2115"/>
        <v>0</v>
      </c>
      <c r="BQ1594" s="179">
        <f t="shared" si="2115"/>
        <v>0</v>
      </c>
      <c r="BR1594" s="179">
        <f t="shared" si="2115"/>
        <v>0</v>
      </c>
      <c r="BS1594" s="179">
        <f t="shared" si="2115"/>
        <v>0</v>
      </c>
      <c r="BT1594" s="179">
        <f t="shared" si="2115"/>
        <v>0</v>
      </c>
      <c r="BU1594" s="179">
        <f t="shared" si="2115"/>
        <v>0</v>
      </c>
      <c r="BV1594" s="179">
        <f t="shared" si="2115"/>
        <v>0</v>
      </c>
      <c r="BW1594" s="179">
        <f t="shared" si="2115"/>
        <v>0</v>
      </c>
      <c r="BX1594" s="179">
        <f t="shared" si="2115"/>
        <v>0</v>
      </c>
      <c r="BY1594" s="179">
        <f t="shared" si="2115"/>
        <v>0</v>
      </c>
      <c r="BZ1594" s="179">
        <f t="shared" si="2115"/>
        <v>0</v>
      </c>
      <c r="CA1594" s="179">
        <f t="shared" si="2115"/>
        <v>0</v>
      </c>
      <c r="CB1594" s="179">
        <f t="shared" si="2115"/>
        <v>0</v>
      </c>
      <c r="CC1594" s="179">
        <f t="shared" si="2115"/>
        <v>0</v>
      </c>
      <c r="CD1594" s="179">
        <f t="shared" si="2115"/>
        <v>0</v>
      </c>
      <c r="CE1594" s="179">
        <f t="shared" ref="CE1594:CL1596" si="2116">CE1581</f>
        <v>0</v>
      </c>
      <c r="CF1594" s="179">
        <f t="shared" si="2116"/>
        <v>0</v>
      </c>
      <c r="CG1594" s="179">
        <f t="shared" si="2116"/>
        <v>0</v>
      </c>
      <c r="CH1594" s="179">
        <f t="shared" si="2116"/>
        <v>0</v>
      </c>
      <c r="CI1594" s="179">
        <f t="shared" si="2116"/>
        <v>0</v>
      </c>
      <c r="CJ1594" s="179">
        <f t="shared" si="2116"/>
        <v>0</v>
      </c>
      <c r="CK1594" s="179">
        <f t="shared" si="2116"/>
        <v>0</v>
      </c>
      <c r="CL1594" s="179">
        <f t="shared" si="2116"/>
        <v>0</v>
      </c>
      <c r="CN1594" s="60"/>
      <c r="CO1594" s="179">
        <f t="shared" ref="CO1594:DK1596" si="2117">CO1581</f>
        <v>0</v>
      </c>
      <c r="CP1594" s="179">
        <f t="shared" si="2117"/>
        <v>0</v>
      </c>
      <c r="CQ1594" s="179">
        <f t="shared" si="2117"/>
        <v>0</v>
      </c>
      <c r="CR1594" s="179">
        <f t="shared" si="2117"/>
        <v>0</v>
      </c>
      <c r="CS1594" s="179">
        <f t="shared" si="2117"/>
        <v>0</v>
      </c>
      <c r="CT1594" s="179">
        <f t="shared" si="2117"/>
        <v>0</v>
      </c>
      <c r="CU1594" s="179">
        <f t="shared" si="2117"/>
        <v>0</v>
      </c>
      <c r="CV1594" s="179">
        <f t="shared" si="2117"/>
        <v>0</v>
      </c>
      <c r="CW1594" s="179">
        <f t="shared" si="2117"/>
        <v>0</v>
      </c>
      <c r="CX1594" s="179">
        <f t="shared" si="2117"/>
        <v>0</v>
      </c>
      <c r="CY1594" s="179">
        <f t="shared" si="2117"/>
        <v>0</v>
      </c>
      <c r="CZ1594" s="179">
        <f t="shared" si="2117"/>
        <v>0</v>
      </c>
      <c r="DA1594" s="179">
        <f t="shared" si="2117"/>
        <v>0</v>
      </c>
      <c r="DB1594" s="179">
        <f t="shared" si="2117"/>
        <v>0</v>
      </c>
      <c r="DC1594" s="179">
        <f t="shared" si="2117"/>
        <v>0</v>
      </c>
      <c r="DD1594" s="179">
        <f t="shared" si="2117"/>
        <v>0</v>
      </c>
      <c r="DE1594" s="179">
        <f t="shared" si="2117"/>
        <v>0</v>
      </c>
      <c r="DF1594" s="179">
        <f t="shared" si="2117"/>
        <v>0</v>
      </c>
      <c r="DG1594" s="179">
        <f t="shared" si="2117"/>
        <v>0</v>
      </c>
      <c r="DH1594" s="179">
        <f t="shared" si="2117"/>
        <v>0</v>
      </c>
      <c r="DI1594" s="179">
        <f t="shared" si="2117"/>
        <v>0</v>
      </c>
      <c r="DJ1594" s="179">
        <f t="shared" si="2117"/>
        <v>0</v>
      </c>
      <c r="DK1594" s="179">
        <f t="shared" si="2117"/>
        <v>0</v>
      </c>
      <c r="DL1594" s="179">
        <f t="shared" ref="DL1594:DL1596" si="2118">DL1581</f>
        <v>0</v>
      </c>
    </row>
    <row r="1595" spans="1:116" x14ac:dyDescent="0.4">
      <c r="B1595" t="s">
        <v>332</v>
      </c>
      <c r="D1595" t="s">
        <v>772</v>
      </c>
      <c r="E1595" s="8" t="str">
        <f t="shared" ref="E1595:E1597" si="2119">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772</v>
      </c>
      <c r="E1596" s="8" t="str">
        <f t="shared" si="2097"/>
        <v>1596 PDC-S</v>
      </c>
      <c r="G1596" s="136" t="str">
        <f t="shared" si="2103"/>
        <v>Secondary revenue driver</v>
      </c>
      <c r="H1596" s="12"/>
      <c r="I1596" s="60"/>
      <c r="J1596" s="60"/>
      <c r="K1596" s="15"/>
      <c r="L1596" s="15"/>
      <c r="M1596" s="15"/>
      <c r="N1596" s="15"/>
      <c r="O1596" s="15"/>
      <c r="P1596" s="15"/>
      <c r="R1596" s="15"/>
      <c r="S1596" s="4" t="str">
        <f>ADDRESS(ROW(S1588),COLUMN(S1588),2)</f>
        <v>S$1588</v>
      </c>
      <c r="T1596" s="4" t="str">
        <f t="shared" ref="T1596:CE1598" si="2120">ADDRESS(ROW(T1588),COLUMN(T1588),2)</f>
        <v>T$1588</v>
      </c>
      <c r="U1596" s="4" t="str">
        <f t="shared" si="2120"/>
        <v>U$1588</v>
      </c>
      <c r="V1596" s="4" t="str">
        <f t="shared" si="2120"/>
        <v>V$1588</v>
      </c>
      <c r="W1596" s="4" t="str">
        <f t="shared" si="2120"/>
        <v>W$1588</v>
      </c>
      <c r="X1596" s="4" t="str">
        <f t="shared" si="2120"/>
        <v>X$1588</v>
      </c>
      <c r="Y1596" s="4" t="str">
        <f t="shared" si="2120"/>
        <v>Y$1588</v>
      </c>
      <c r="Z1596" s="4" t="str">
        <f t="shared" si="2120"/>
        <v>Z$1588</v>
      </c>
      <c r="AA1596" s="4" t="str">
        <f t="shared" si="2120"/>
        <v>AA$1588</v>
      </c>
      <c r="AB1596" s="4" t="str">
        <f t="shared" si="2120"/>
        <v>AB$1588</v>
      </c>
      <c r="AC1596" s="4" t="str">
        <f t="shared" si="2120"/>
        <v>AC$1588</v>
      </c>
      <c r="AD1596" s="4" t="str">
        <f t="shared" si="2120"/>
        <v>AD$1588</v>
      </c>
      <c r="AE1596" s="4" t="str">
        <f t="shared" si="2120"/>
        <v>AE$1588</v>
      </c>
      <c r="AF1596" s="4" t="str">
        <f t="shared" si="2120"/>
        <v>AF$1588</v>
      </c>
      <c r="AG1596" s="4" t="str">
        <f t="shared" si="2120"/>
        <v>AG$1588</v>
      </c>
      <c r="AH1596" s="4" t="str">
        <f t="shared" si="2120"/>
        <v>AH$1588</v>
      </c>
      <c r="AI1596" s="4" t="str">
        <f t="shared" si="2120"/>
        <v>AI$1588</v>
      </c>
      <c r="AJ1596" s="4" t="str">
        <f t="shared" si="2120"/>
        <v>AJ$1588</v>
      </c>
      <c r="AK1596" s="4" t="str">
        <f t="shared" si="2120"/>
        <v>AK$1588</v>
      </c>
      <c r="AL1596" s="4" t="str">
        <f t="shared" si="2120"/>
        <v>AL$1588</v>
      </c>
      <c r="AM1596" s="4" t="str">
        <f t="shared" si="2120"/>
        <v>AM$1588</v>
      </c>
      <c r="AN1596" s="4" t="str">
        <f t="shared" si="2120"/>
        <v>AN$1588</v>
      </c>
      <c r="AO1596" s="4" t="str">
        <f t="shared" si="2120"/>
        <v>AO$1588</v>
      </c>
      <c r="AP1596" s="4" t="str">
        <f t="shared" si="2120"/>
        <v>AP$1588</v>
      </c>
      <c r="AQ1596" s="4" t="str">
        <f t="shared" si="2120"/>
        <v>AQ$1588</v>
      </c>
      <c r="AR1596" s="4" t="str">
        <f t="shared" si="2120"/>
        <v>AR$1588</v>
      </c>
      <c r="AS1596" s="4" t="str">
        <f t="shared" si="2120"/>
        <v>AS$1588</v>
      </c>
      <c r="AT1596" s="4" t="str">
        <f t="shared" si="2120"/>
        <v>AT$1588</v>
      </c>
      <c r="AU1596" s="4" t="str">
        <f t="shared" si="2120"/>
        <v>AU$1588</v>
      </c>
      <c r="AV1596" s="4" t="str">
        <f t="shared" si="2120"/>
        <v>AV$1588</v>
      </c>
      <c r="AW1596" s="4" t="str">
        <f t="shared" si="2120"/>
        <v>AW$1588</v>
      </c>
      <c r="AX1596" s="4" t="str">
        <f t="shared" si="2120"/>
        <v>AX$1588</v>
      </c>
      <c r="AY1596" s="4" t="str">
        <f t="shared" si="2120"/>
        <v>AY$1588</v>
      </c>
      <c r="AZ1596" s="4" t="str">
        <f t="shared" si="2120"/>
        <v>AZ$1588</v>
      </c>
      <c r="BA1596" s="4" t="str">
        <f t="shared" si="2120"/>
        <v>BA$1588</v>
      </c>
      <c r="BB1596" s="4" t="str">
        <f t="shared" si="2120"/>
        <v>BB$1588</v>
      </c>
      <c r="BC1596" s="4" t="str">
        <f t="shared" si="2120"/>
        <v>BC$1588</v>
      </c>
      <c r="BD1596" s="4" t="str">
        <f t="shared" si="2120"/>
        <v>BD$1588</v>
      </c>
      <c r="BE1596" s="4" t="str">
        <f t="shared" si="2120"/>
        <v>BE$1588</v>
      </c>
      <c r="BF1596" s="4" t="str">
        <f t="shared" si="2120"/>
        <v>BF$1588</v>
      </c>
      <c r="BG1596" s="4" t="str">
        <f t="shared" si="2120"/>
        <v>BG$1588</v>
      </c>
      <c r="BH1596" s="4" t="str">
        <f t="shared" si="2120"/>
        <v>BH$1588</v>
      </c>
      <c r="BI1596" s="4" t="str">
        <f t="shared" si="2120"/>
        <v>BI$1588</v>
      </c>
      <c r="BJ1596" s="4" t="str">
        <f t="shared" si="2120"/>
        <v>BJ$1588</v>
      </c>
      <c r="BK1596" s="4" t="str">
        <f t="shared" si="2120"/>
        <v>BK$1588</v>
      </c>
      <c r="BL1596" s="4" t="str">
        <f t="shared" si="2120"/>
        <v>BL$1588</v>
      </c>
      <c r="BM1596" s="4" t="str">
        <f t="shared" si="2120"/>
        <v>BM$1588</v>
      </c>
      <c r="BN1596" s="4" t="str">
        <f t="shared" si="2120"/>
        <v>BN$1588</v>
      </c>
      <c r="BO1596" s="4" t="str">
        <f t="shared" si="2120"/>
        <v>BO$1588</v>
      </c>
      <c r="BP1596" s="4" t="str">
        <f t="shared" si="2120"/>
        <v>BP$1588</v>
      </c>
      <c r="BQ1596" s="4" t="str">
        <f t="shared" si="2120"/>
        <v>BQ$1588</v>
      </c>
      <c r="BR1596" s="4" t="str">
        <f t="shared" si="2120"/>
        <v>BR$1588</v>
      </c>
      <c r="BS1596" s="4" t="str">
        <f t="shared" si="2120"/>
        <v>BS$1588</v>
      </c>
      <c r="BT1596" s="4" t="str">
        <f t="shared" si="2120"/>
        <v>BT$1588</v>
      </c>
      <c r="BU1596" s="4" t="str">
        <f t="shared" si="2120"/>
        <v>BU$1588</v>
      </c>
      <c r="BV1596" s="4" t="str">
        <f t="shared" si="2120"/>
        <v>BV$1588</v>
      </c>
      <c r="BW1596" s="4" t="str">
        <f t="shared" si="2120"/>
        <v>BW$1588</v>
      </c>
      <c r="BX1596" s="4" t="str">
        <f t="shared" si="2120"/>
        <v>BX$1588</v>
      </c>
      <c r="BY1596" s="4" t="str">
        <f t="shared" si="2120"/>
        <v>BY$1588</v>
      </c>
      <c r="BZ1596" s="4" t="str">
        <f t="shared" si="2120"/>
        <v>BZ$1588</v>
      </c>
      <c r="CA1596" s="4" t="str">
        <f t="shared" si="2120"/>
        <v>CA$1588</v>
      </c>
      <c r="CB1596" s="4" t="str">
        <f t="shared" si="2120"/>
        <v>CB$1588</v>
      </c>
      <c r="CC1596" s="4" t="str">
        <f t="shared" si="2120"/>
        <v>CC$1588</v>
      </c>
      <c r="CD1596" s="4" t="str">
        <f t="shared" si="2120"/>
        <v>CD$1588</v>
      </c>
      <c r="CE1596" s="4" t="str">
        <f t="shared" si="2120"/>
        <v>CE$1588</v>
      </c>
      <c r="CF1596" s="4" t="str">
        <f t="shared" ref="CF1596:CL1598" si="2121">ADDRESS(ROW(CF1588),COLUMN(CF1588),2)</f>
        <v>CF$1588</v>
      </c>
      <c r="CG1596" s="4" t="str">
        <f t="shared" si="2121"/>
        <v>CG$1588</v>
      </c>
      <c r="CH1596" s="4" t="str">
        <f t="shared" si="2121"/>
        <v>CH$1588</v>
      </c>
      <c r="CI1596" s="4" t="str">
        <f t="shared" si="2121"/>
        <v>CI$1588</v>
      </c>
      <c r="CJ1596" s="4" t="str">
        <f t="shared" si="2121"/>
        <v>CJ$1588</v>
      </c>
      <c r="CK1596" s="4" t="str">
        <f t="shared" si="2121"/>
        <v>CK$1588</v>
      </c>
      <c r="CL1596" s="4" t="str">
        <f t="shared" si="2121"/>
        <v>CL$1588</v>
      </c>
      <c r="CN1596" s="60"/>
      <c r="CO1596" s="4" t="str">
        <f t="shared" ref="CO1596:DL1596" si="2122">ADDRESS(ROW(CO169),COLUMN(CO169),2)</f>
        <v>CO$169</v>
      </c>
      <c r="CP1596" s="4" t="str">
        <f t="shared" si="2122"/>
        <v>CP$169</v>
      </c>
      <c r="CQ1596" s="4" t="str">
        <f t="shared" si="2122"/>
        <v>CQ$169</v>
      </c>
      <c r="CR1596" s="4" t="str">
        <f t="shared" si="2122"/>
        <v>CR$169</v>
      </c>
      <c r="CS1596" s="4" t="str">
        <f t="shared" si="2122"/>
        <v>CS$169</v>
      </c>
      <c r="CT1596" s="4" t="str">
        <f t="shared" si="2122"/>
        <v>CT$169</v>
      </c>
      <c r="CU1596" s="4" t="str">
        <f t="shared" si="2122"/>
        <v>CU$169</v>
      </c>
      <c r="CV1596" s="4" t="str">
        <f t="shared" si="2122"/>
        <v>CV$169</v>
      </c>
      <c r="CW1596" s="4" t="str">
        <f t="shared" si="2122"/>
        <v>CW$169</v>
      </c>
      <c r="CX1596" s="4" t="str">
        <f t="shared" si="2122"/>
        <v>CX$169</v>
      </c>
      <c r="CY1596" s="4" t="str">
        <f t="shared" si="2122"/>
        <v>CY$169</v>
      </c>
      <c r="CZ1596" s="4" t="str">
        <f t="shared" si="2122"/>
        <v>CZ$169</v>
      </c>
      <c r="DA1596" s="4" t="str">
        <f t="shared" si="2122"/>
        <v>DA$169</v>
      </c>
      <c r="DB1596" s="4" t="str">
        <f t="shared" si="2122"/>
        <v>DB$169</v>
      </c>
      <c r="DC1596" s="4" t="str">
        <f t="shared" si="2122"/>
        <v>DC$169</v>
      </c>
      <c r="DD1596" s="4" t="str">
        <f t="shared" si="2122"/>
        <v>DD$169</v>
      </c>
      <c r="DE1596" s="4" t="str">
        <f t="shared" si="2122"/>
        <v>DE$169</v>
      </c>
      <c r="DF1596" s="4" t="str">
        <f t="shared" si="2122"/>
        <v>DF$169</v>
      </c>
      <c r="DG1596" s="4" t="str">
        <f t="shared" si="2122"/>
        <v>DG$169</v>
      </c>
      <c r="DH1596" s="4" t="str">
        <f t="shared" si="2122"/>
        <v>DH$169</v>
      </c>
      <c r="DI1596" s="4" t="str">
        <f t="shared" si="2122"/>
        <v>DI$169</v>
      </c>
      <c r="DJ1596" s="4" t="str">
        <f t="shared" si="2122"/>
        <v>DJ$169</v>
      </c>
      <c r="DK1596" s="4" t="str">
        <f t="shared" si="2122"/>
        <v>DK$169</v>
      </c>
      <c r="DL1596" s="4" t="str">
        <f t="shared" si="2122"/>
        <v>DL$169</v>
      </c>
    </row>
    <row r="1597" spans="1:116" x14ac:dyDescent="0.4">
      <c r="B1597" t="s">
        <v>332</v>
      </c>
      <c r="D1597" t="s">
        <v>772</v>
      </c>
      <c r="E1597" s="8" t="str">
        <f t="shared" si="2097"/>
        <v>1597 PDC-S</v>
      </c>
      <c r="G1597" s="136" t="str">
        <f t="shared" si="2103"/>
        <v>Secondary volume driver</v>
      </c>
      <c r="H1597" s="12"/>
      <c r="I1597" s="60"/>
      <c r="J1597" s="60"/>
      <c r="K1597" s="15"/>
      <c r="L1597" s="15"/>
      <c r="M1597" s="15"/>
      <c r="N1597" s="15"/>
      <c r="O1597" s="15"/>
      <c r="P1597" s="15"/>
      <c r="R1597" s="15"/>
      <c r="S1597" s="179" t="str">
        <f t="shared" ref="S1597:AX1599" si="2123">S1584</f>
        <v>S$19</v>
      </c>
      <c r="T1597" s="179" t="str">
        <f t="shared" si="2123"/>
        <v>T$19</v>
      </c>
      <c r="U1597" s="179" t="str">
        <f t="shared" si="2123"/>
        <v>U$19</v>
      </c>
      <c r="V1597" s="179" t="str">
        <f t="shared" si="2123"/>
        <v>V$19</v>
      </c>
      <c r="W1597" s="179" t="str">
        <f t="shared" si="2123"/>
        <v>W$19</v>
      </c>
      <c r="X1597" s="179" t="str">
        <f t="shared" si="2123"/>
        <v>X$19</v>
      </c>
      <c r="Y1597" s="179" t="str">
        <f t="shared" si="2123"/>
        <v>Y$19</v>
      </c>
      <c r="Z1597" s="179" t="str">
        <f t="shared" si="2123"/>
        <v>Z$19</v>
      </c>
      <c r="AA1597" s="179" t="str">
        <f t="shared" si="2123"/>
        <v>AA$19</v>
      </c>
      <c r="AB1597" s="179" t="str">
        <f t="shared" si="2123"/>
        <v>AB$19</v>
      </c>
      <c r="AC1597" s="179" t="str">
        <f t="shared" si="2123"/>
        <v>AC$19</v>
      </c>
      <c r="AD1597" s="179" t="str">
        <f t="shared" si="2123"/>
        <v>AD$19</v>
      </c>
      <c r="AE1597" s="179" t="str">
        <f t="shared" si="2123"/>
        <v>AE$19</v>
      </c>
      <c r="AF1597" s="179" t="str">
        <f t="shared" si="2123"/>
        <v>AF$19</v>
      </c>
      <c r="AG1597" s="179" t="str">
        <f t="shared" si="2123"/>
        <v>AG$19</v>
      </c>
      <c r="AH1597" s="179" t="str">
        <f t="shared" si="2123"/>
        <v>AH$19</v>
      </c>
      <c r="AI1597" s="179" t="str">
        <f t="shared" si="2123"/>
        <v>AI$19</v>
      </c>
      <c r="AJ1597" s="179" t="str">
        <f t="shared" si="2123"/>
        <v>AJ$19</v>
      </c>
      <c r="AK1597" s="179" t="str">
        <f t="shared" si="2123"/>
        <v>AK$19</v>
      </c>
      <c r="AL1597" s="179" t="str">
        <f t="shared" si="2123"/>
        <v>AL$19</v>
      </c>
      <c r="AM1597" s="179" t="str">
        <f t="shared" si="2123"/>
        <v>AM$19</v>
      </c>
      <c r="AN1597" s="179" t="str">
        <f t="shared" si="2123"/>
        <v>AN$19</v>
      </c>
      <c r="AO1597" s="179" t="str">
        <f t="shared" si="2123"/>
        <v>AO$19</v>
      </c>
      <c r="AP1597" s="179" t="str">
        <f t="shared" si="2123"/>
        <v>AP$19</v>
      </c>
      <c r="AQ1597" s="179" t="str">
        <f t="shared" si="2123"/>
        <v>AQ$19</v>
      </c>
      <c r="AR1597" s="179" t="str">
        <f t="shared" si="2123"/>
        <v>AR$19</v>
      </c>
      <c r="AS1597" s="179" t="str">
        <f t="shared" si="2123"/>
        <v>AS$19</v>
      </c>
      <c r="AT1597" s="179" t="str">
        <f t="shared" si="2123"/>
        <v>AT$19</v>
      </c>
      <c r="AU1597" s="179" t="str">
        <f t="shared" si="2123"/>
        <v>AU$19</v>
      </c>
      <c r="AV1597" s="179" t="str">
        <f t="shared" si="2123"/>
        <v>AV$19</v>
      </c>
      <c r="AW1597" s="179" t="str">
        <f t="shared" si="2123"/>
        <v>AW$19</v>
      </c>
      <c r="AX1597" s="179" t="str">
        <f t="shared" si="2123"/>
        <v>AX$19</v>
      </c>
      <c r="AY1597" s="179" t="str">
        <f t="shared" ref="AY1597:CD1599" si="2124">AY1584</f>
        <v>AY$19</v>
      </c>
      <c r="AZ1597" s="179" t="str">
        <f t="shared" si="2124"/>
        <v>AZ$19</v>
      </c>
      <c r="BA1597" s="179" t="str">
        <f t="shared" si="2124"/>
        <v>BA$19</v>
      </c>
      <c r="BB1597" s="179" t="str">
        <f t="shared" si="2124"/>
        <v>BB$19</v>
      </c>
      <c r="BC1597" s="179" t="str">
        <f t="shared" si="2124"/>
        <v>BC$19</v>
      </c>
      <c r="BD1597" s="179" t="str">
        <f t="shared" si="2124"/>
        <v>BD$19</v>
      </c>
      <c r="BE1597" s="179" t="str">
        <f t="shared" si="2124"/>
        <v>BE$19</v>
      </c>
      <c r="BF1597" s="179" t="str">
        <f t="shared" si="2124"/>
        <v>BF$19</v>
      </c>
      <c r="BG1597" s="179" t="str">
        <f t="shared" si="2124"/>
        <v>BG$19</v>
      </c>
      <c r="BH1597" s="179" t="str">
        <f t="shared" si="2124"/>
        <v>BH$19</v>
      </c>
      <c r="BI1597" s="179" t="str">
        <f t="shared" si="2124"/>
        <v>BI$19</v>
      </c>
      <c r="BJ1597" s="179" t="str">
        <f t="shared" si="2124"/>
        <v>BJ$19</v>
      </c>
      <c r="BK1597" s="179" t="str">
        <f t="shared" si="2124"/>
        <v>BK$19</v>
      </c>
      <c r="BL1597" s="179" t="str">
        <f t="shared" si="2124"/>
        <v>BL$19</v>
      </c>
      <c r="BM1597" s="179" t="str">
        <f t="shared" si="2124"/>
        <v>BM$19</v>
      </c>
      <c r="BN1597" s="179" t="str">
        <f t="shared" si="2124"/>
        <v>BN$19</v>
      </c>
      <c r="BO1597" s="179" t="str">
        <f t="shared" si="2124"/>
        <v>BO$19</v>
      </c>
      <c r="BP1597" s="179" t="str">
        <f t="shared" si="2124"/>
        <v>BP$19</v>
      </c>
      <c r="BQ1597" s="179" t="str">
        <f t="shared" si="2124"/>
        <v>BQ$19</v>
      </c>
      <c r="BR1597" s="179" t="str">
        <f t="shared" si="2124"/>
        <v>BR$19</v>
      </c>
      <c r="BS1597" s="179" t="str">
        <f t="shared" si="2124"/>
        <v>BS$19</v>
      </c>
      <c r="BT1597" s="179" t="str">
        <f t="shared" si="2124"/>
        <v>BT$19</v>
      </c>
      <c r="BU1597" s="179" t="str">
        <f t="shared" si="2124"/>
        <v>BU$19</v>
      </c>
      <c r="BV1597" s="179" t="str">
        <f t="shared" si="2124"/>
        <v>BV$19</v>
      </c>
      <c r="BW1597" s="179" t="str">
        <f t="shared" si="2124"/>
        <v>BW$19</v>
      </c>
      <c r="BX1597" s="179" t="str">
        <f t="shared" si="2124"/>
        <v>BX$19</v>
      </c>
      <c r="BY1597" s="179" t="str">
        <f t="shared" si="2124"/>
        <v>BY$19</v>
      </c>
      <c r="BZ1597" s="179" t="str">
        <f t="shared" si="2124"/>
        <v>BZ$19</v>
      </c>
      <c r="CA1597" s="179" t="str">
        <f t="shared" si="2124"/>
        <v>CA$19</v>
      </c>
      <c r="CB1597" s="179" t="str">
        <f t="shared" si="2124"/>
        <v>CB$19</v>
      </c>
      <c r="CC1597" s="179" t="str">
        <f t="shared" si="2124"/>
        <v>CC$19</v>
      </c>
      <c r="CD1597" s="179" t="str">
        <f t="shared" si="2124"/>
        <v>CD$19</v>
      </c>
      <c r="CE1597" s="179" t="str">
        <f t="shared" ref="CE1597:CL1599" si="2125">CE1584</f>
        <v>CE$19</v>
      </c>
      <c r="CF1597" s="179" t="str">
        <f t="shared" si="2125"/>
        <v>CF$19</v>
      </c>
      <c r="CG1597" s="179" t="str">
        <f t="shared" si="2125"/>
        <v>CG$19</v>
      </c>
      <c r="CH1597" s="179" t="str">
        <f t="shared" si="2125"/>
        <v>CH$19</v>
      </c>
      <c r="CI1597" s="179" t="str">
        <f t="shared" si="2125"/>
        <v>CI$19</v>
      </c>
      <c r="CJ1597" s="179" t="str">
        <f t="shared" si="2125"/>
        <v>CJ$19</v>
      </c>
      <c r="CK1597" s="179" t="str">
        <f t="shared" si="2125"/>
        <v>CK$19</v>
      </c>
      <c r="CL1597" s="179" t="str">
        <f t="shared" si="2125"/>
        <v>CL$19</v>
      </c>
      <c r="CN1597" s="60"/>
      <c r="CO1597" s="179" t="str">
        <f t="shared" ref="CO1597:DK1599" si="2126">CO1584</f>
        <v>CO$19</v>
      </c>
      <c r="CP1597" s="179" t="str">
        <f t="shared" si="2126"/>
        <v>CP$19</v>
      </c>
      <c r="CQ1597" s="179" t="str">
        <f t="shared" si="2126"/>
        <v>CQ$19</v>
      </c>
      <c r="CR1597" s="179" t="str">
        <f t="shared" si="2126"/>
        <v>CR$19</v>
      </c>
      <c r="CS1597" s="179" t="str">
        <f t="shared" si="2126"/>
        <v>CS$19</v>
      </c>
      <c r="CT1597" s="179" t="str">
        <f t="shared" si="2126"/>
        <v>CT$19</v>
      </c>
      <c r="CU1597" s="179" t="str">
        <f t="shared" si="2126"/>
        <v>CU$19</v>
      </c>
      <c r="CV1597" s="179" t="str">
        <f t="shared" si="2126"/>
        <v>CV$19</v>
      </c>
      <c r="CW1597" s="179" t="str">
        <f t="shared" si="2126"/>
        <v>CW$19</v>
      </c>
      <c r="CX1597" s="179" t="str">
        <f t="shared" si="2126"/>
        <v>CX$19</v>
      </c>
      <c r="CY1597" s="179" t="str">
        <f t="shared" si="2126"/>
        <v>CY$19</v>
      </c>
      <c r="CZ1597" s="179" t="str">
        <f t="shared" si="2126"/>
        <v>CZ$19</v>
      </c>
      <c r="DA1597" s="179" t="str">
        <f t="shared" si="2126"/>
        <v>DA$19</v>
      </c>
      <c r="DB1597" s="179" t="str">
        <f t="shared" si="2126"/>
        <v>DB$19</v>
      </c>
      <c r="DC1597" s="179" t="str">
        <f t="shared" si="2126"/>
        <v>DC$19</v>
      </c>
      <c r="DD1597" s="179" t="str">
        <f t="shared" si="2126"/>
        <v>DD$19</v>
      </c>
      <c r="DE1597" s="179" t="str">
        <f t="shared" si="2126"/>
        <v>DE$19</v>
      </c>
      <c r="DF1597" s="179" t="str">
        <f t="shared" si="2126"/>
        <v>DF$19</v>
      </c>
      <c r="DG1597" s="179" t="str">
        <f t="shared" si="2126"/>
        <v>DG$19</v>
      </c>
      <c r="DH1597" s="179" t="str">
        <f t="shared" si="2126"/>
        <v>DH$19</v>
      </c>
      <c r="DI1597" s="179" t="str">
        <f t="shared" si="2126"/>
        <v>DI$19</v>
      </c>
      <c r="DJ1597" s="179" t="str">
        <f t="shared" si="2126"/>
        <v>DJ$19</v>
      </c>
      <c r="DK1597" s="179" t="str">
        <f t="shared" si="2126"/>
        <v>DK$19</v>
      </c>
      <c r="DL1597" s="179" t="str">
        <f t="shared" ref="DL1597:DL1599" si="2127">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128">S$20</f>
        <v>S$16</v>
      </c>
      <c r="T1601" s="199" t="str">
        <f t="shared" si="2128"/>
        <v>T$16</v>
      </c>
      <c r="U1601" s="199" t="str">
        <f t="shared" si="2128"/>
        <v>U$16</v>
      </c>
      <c r="V1601" s="199" t="str">
        <f t="shared" si="2128"/>
        <v>V$16</v>
      </c>
      <c r="W1601" s="199" t="str">
        <f t="shared" si="2128"/>
        <v>W$16</v>
      </c>
      <c r="X1601" s="199" t="str">
        <f t="shared" si="2128"/>
        <v>X$16</v>
      </c>
      <c r="Y1601" s="199" t="str">
        <f t="shared" si="2128"/>
        <v>Y$16</v>
      </c>
      <c r="Z1601" s="199" t="str">
        <f t="shared" si="2128"/>
        <v>Z$16</v>
      </c>
      <c r="AA1601" s="199" t="str">
        <f t="shared" si="2128"/>
        <v>AA$16</v>
      </c>
      <c r="AB1601" s="199" t="str">
        <f t="shared" si="2128"/>
        <v>AB$16</v>
      </c>
      <c r="AC1601" s="199" t="str">
        <f t="shared" si="2128"/>
        <v>AC$16</v>
      </c>
      <c r="AD1601" s="199" t="str">
        <f t="shared" si="2128"/>
        <v>AD$16</v>
      </c>
      <c r="AE1601" s="199" t="str">
        <f t="shared" si="2128"/>
        <v>AE$16</v>
      </c>
      <c r="AF1601" s="199" t="str">
        <f t="shared" si="2128"/>
        <v>AF$16</v>
      </c>
      <c r="AG1601" s="199" t="str">
        <f t="shared" si="2128"/>
        <v>AG$16</v>
      </c>
      <c r="AH1601" s="199" t="str">
        <f t="shared" si="2128"/>
        <v>AH$16</v>
      </c>
      <c r="AI1601" s="199" t="str">
        <f t="shared" si="2128"/>
        <v>AI$16</v>
      </c>
      <c r="AJ1601" s="199" t="str">
        <f t="shared" si="2128"/>
        <v>AJ$16</v>
      </c>
      <c r="AK1601" s="199" t="str">
        <f t="shared" si="2128"/>
        <v>AK$16</v>
      </c>
      <c r="AL1601" s="199" t="str">
        <f t="shared" si="2128"/>
        <v>AL$16</v>
      </c>
      <c r="AM1601" s="199" t="str">
        <f t="shared" si="2128"/>
        <v>AM$16</v>
      </c>
      <c r="AN1601" s="199" t="str">
        <f t="shared" si="2128"/>
        <v>AN$16</v>
      </c>
      <c r="AO1601" s="199" t="str">
        <f t="shared" si="2128"/>
        <v>AO$16</v>
      </c>
      <c r="AP1601" s="199" t="str">
        <f t="shared" si="2128"/>
        <v>AP$16</v>
      </c>
      <c r="AQ1601" s="199" t="str">
        <f t="shared" si="2128"/>
        <v>AQ$16</v>
      </c>
      <c r="AR1601" s="199" t="str">
        <f t="shared" si="2128"/>
        <v>AR$16</v>
      </c>
      <c r="AS1601" s="199" t="str">
        <f t="shared" si="2128"/>
        <v>AS$16</v>
      </c>
      <c r="AT1601" s="199" t="str">
        <f t="shared" si="2128"/>
        <v>AT$16</v>
      </c>
      <c r="AU1601" s="199" t="str">
        <f t="shared" si="2128"/>
        <v>AU$16</v>
      </c>
      <c r="AV1601" s="199" t="str">
        <f t="shared" si="2128"/>
        <v>AV$16</v>
      </c>
      <c r="AW1601" s="199" t="str">
        <f t="shared" si="2128"/>
        <v>AW$16</v>
      </c>
      <c r="AX1601" s="199" t="str">
        <f t="shared" si="2128"/>
        <v>AX$16</v>
      </c>
      <c r="AY1601" s="199" t="str">
        <f t="shared" ref="AY1601:CD1601" si="2129">AY$20</f>
        <v>AY$16</v>
      </c>
      <c r="AZ1601" s="199" t="str">
        <f t="shared" si="2129"/>
        <v>AZ$16</v>
      </c>
      <c r="BA1601" s="199" t="str">
        <f t="shared" si="2129"/>
        <v>BA$16</v>
      </c>
      <c r="BB1601" s="199" t="str">
        <f t="shared" si="2129"/>
        <v>BB$16</v>
      </c>
      <c r="BC1601" s="199" t="str">
        <f t="shared" si="2129"/>
        <v>BC$16</v>
      </c>
      <c r="BD1601" s="199" t="str">
        <f t="shared" si="2129"/>
        <v>BD$16</v>
      </c>
      <c r="BE1601" s="199" t="str">
        <f t="shared" si="2129"/>
        <v>BE$16</v>
      </c>
      <c r="BF1601" s="199" t="str">
        <f t="shared" si="2129"/>
        <v>BF$16</v>
      </c>
      <c r="BG1601" s="199" t="str">
        <f t="shared" si="2129"/>
        <v>BG$16</v>
      </c>
      <c r="BH1601" s="199" t="str">
        <f t="shared" si="2129"/>
        <v>BH$16</v>
      </c>
      <c r="BI1601" s="199" t="str">
        <f t="shared" si="2129"/>
        <v>BI$16</v>
      </c>
      <c r="BJ1601" s="199" t="str">
        <f t="shared" si="2129"/>
        <v>BJ$16</v>
      </c>
      <c r="BK1601" s="199" t="str">
        <f t="shared" si="2129"/>
        <v>BK$16</v>
      </c>
      <c r="BL1601" s="199" t="str">
        <f t="shared" si="2129"/>
        <v>BL$16</v>
      </c>
      <c r="BM1601" s="199" t="str">
        <f t="shared" si="2129"/>
        <v>BM$16</v>
      </c>
      <c r="BN1601" s="199" t="str">
        <f t="shared" si="2129"/>
        <v>BN$16</v>
      </c>
      <c r="BO1601" s="199" t="str">
        <f t="shared" si="2129"/>
        <v>BO$16</v>
      </c>
      <c r="BP1601" s="199" t="str">
        <f t="shared" si="2129"/>
        <v>BP$16</v>
      </c>
      <c r="BQ1601" s="199" t="str">
        <f t="shared" si="2129"/>
        <v>BQ$16</v>
      </c>
      <c r="BR1601" s="199" t="str">
        <f t="shared" si="2129"/>
        <v>BR$16</v>
      </c>
      <c r="BS1601" s="199" t="str">
        <f t="shared" si="2129"/>
        <v>BS$16</v>
      </c>
      <c r="BT1601" s="199" t="str">
        <f t="shared" si="2129"/>
        <v>BT$16</v>
      </c>
      <c r="BU1601" s="199" t="str">
        <f t="shared" si="2129"/>
        <v>BU$16</v>
      </c>
      <c r="BV1601" s="199" t="str">
        <f t="shared" si="2129"/>
        <v>BV$16</v>
      </c>
      <c r="BW1601" s="199" t="str">
        <f t="shared" si="2129"/>
        <v>BW$16</v>
      </c>
      <c r="BX1601" s="199" t="str">
        <f t="shared" si="2129"/>
        <v>BX$16</v>
      </c>
      <c r="BY1601" s="199" t="str">
        <f t="shared" si="2129"/>
        <v>BY$16</v>
      </c>
      <c r="BZ1601" s="199" t="str">
        <f t="shared" si="2129"/>
        <v>BZ$16</v>
      </c>
      <c r="CA1601" s="199" t="str">
        <f t="shared" si="2129"/>
        <v>CA$16</v>
      </c>
      <c r="CB1601" s="199" t="str">
        <f t="shared" si="2129"/>
        <v>CB$16</v>
      </c>
      <c r="CC1601" s="199" t="str">
        <f t="shared" si="2129"/>
        <v>CC$16</v>
      </c>
      <c r="CD1601" s="199" t="str">
        <f t="shared" si="2129"/>
        <v>CD$16</v>
      </c>
      <c r="CE1601" s="199" t="str">
        <f t="shared" ref="CE1601:CL1601" si="2130">CE$20</f>
        <v>CE$16</v>
      </c>
      <c r="CF1601" s="199" t="str">
        <f t="shared" si="2130"/>
        <v>CF$16</v>
      </c>
      <c r="CG1601" s="199" t="str">
        <f t="shared" si="2130"/>
        <v>CG$16</v>
      </c>
      <c r="CH1601" s="199" t="str">
        <f t="shared" si="2130"/>
        <v>CH$16</v>
      </c>
      <c r="CI1601" s="199" t="str">
        <f t="shared" si="2130"/>
        <v>CI$16</v>
      </c>
      <c r="CJ1601" s="199" t="str">
        <f t="shared" si="2130"/>
        <v>CJ$16</v>
      </c>
      <c r="CK1601" s="199" t="str">
        <f t="shared" si="2130"/>
        <v>CK$16</v>
      </c>
      <c r="CL1601" s="199" t="str">
        <f t="shared" si="2130"/>
        <v>CL$16</v>
      </c>
      <c r="CN1601" s="176"/>
      <c r="CO1601" s="199" t="str">
        <f t="shared" ref="CO1601:DL1601" si="2131">CO$20</f>
        <v>CO$16</v>
      </c>
      <c r="CP1601" s="199" t="str">
        <f t="shared" si="2131"/>
        <v>CP$16</v>
      </c>
      <c r="CQ1601" s="199" t="str">
        <f t="shared" si="2131"/>
        <v>CQ$16</v>
      </c>
      <c r="CR1601" s="199" t="str">
        <f t="shared" si="2131"/>
        <v>CR$16</v>
      </c>
      <c r="CS1601" s="199" t="str">
        <f t="shared" si="2131"/>
        <v>CS$16</v>
      </c>
      <c r="CT1601" s="199" t="str">
        <f t="shared" si="2131"/>
        <v>CT$16</v>
      </c>
      <c r="CU1601" s="199" t="str">
        <f t="shared" si="2131"/>
        <v>CU$16</v>
      </c>
      <c r="CV1601" s="199" t="str">
        <f t="shared" si="2131"/>
        <v>CV$16</v>
      </c>
      <c r="CW1601" s="199" t="str">
        <f t="shared" si="2131"/>
        <v>CW$16</v>
      </c>
      <c r="CX1601" s="199" t="str">
        <f t="shared" si="2131"/>
        <v>CX$16</v>
      </c>
      <c r="CY1601" s="199" t="str">
        <f t="shared" si="2131"/>
        <v>CY$16</v>
      </c>
      <c r="CZ1601" s="199" t="str">
        <f t="shared" si="2131"/>
        <v>CZ$16</v>
      </c>
      <c r="DA1601" s="199" t="str">
        <f t="shared" si="2131"/>
        <v>DA$16</v>
      </c>
      <c r="DB1601" s="199" t="str">
        <f t="shared" si="2131"/>
        <v>DB$16</v>
      </c>
      <c r="DC1601" s="199" t="str">
        <f t="shared" si="2131"/>
        <v>DC$16</v>
      </c>
      <c r="DD1601" s="199" t="str">
        <f t="shared" si="2131"/>
        <v>DD$16</v>
      </c>
      <c r="DE1601" s="199" t="str">
        <f t="shared" si="2131"/>
        <v>DE$16</v>
      </c>
      <c r="DF1601" s="199" t="str">
        <f t="shared" si="2131"/>
        <v>DF$16</v>
      </c>
      <c r="DG1601" s="199" t="str">
        <f t="shared" si="2131"/>
        <v>DG$16</v>
      </c>
      <c r="DH1601" s="199" t="str">
        <f t="shared" si="2131"/>
        <v>DH$16</v>
      </c>
      <c r="DI1601" s="199" t="str">
        <f t="shared" si="2131"/>
        <v>DI$16</v>
      </c>
      <c r="DJ1601" s="199" t="str">
        <f t="shared" si="2131"/>
        <v>DJ$16</v>
      </c>
      <c r="DK1601" s="199" t="str">
        <f t="shared" si="2131"/>
        <v>DK$16</v>
      </c>
      <c r="DL1601" s="199" t="str">
        <f t="shared" si="2131"/>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132">S$21</f>
        <v>S$17</v>
      </c>
      <c r="T1602" s="199" t="str">
        <f t="shared" si="2132"/>
        <v>T$17</v>
      </c>
      <c r="U1602" s="199" t="str">
        <f t="shared" si="2132"/>
        <v>U$17</v>
      </c>
      <c r="V1602" s="199" t="str">
        <f t="shared" si="2132"/>
        <v>V$17</v>
      </c>
      <c r="W1602" s="199" t="str">
        <f t="shared" si="2132"/>
        <v>W$17</v>
      </c>
      <c r="X1602" s="199" t="str">
        <f t="shared" si="2132"/>
        <v>X$17</v>
      </c>
      <c r="Y1602" s="199" t="str">
        <f t="shared" si="2132"/>
        <v>Y$17</v>
      </c>
      <c r="Z1602" s="199" t="str">
        <f t="shared" si="2132"/>
        <v>Z$17</v>
      </c>
      <c r="AA1602" s="199" t="str">
        <f t="shared" si="2132"/>
        <v>AA$17</v>
      </c>
      <c r="AB1602" s="199" t="str">
        <f t="shared" si="2132"/>
        <v>AB$17</v>
      </c>
      <c r="AC1602" s="199" t="str">
        <f t="shared" si="2132"/>
        <v>AC$17</v>
      </c>
      <c r="AD1602" s="199" t="str">
        <f t="shared" si="2132"/>
        <v>AD$17</v>
      </c>
      <c r="AE1602" s="199" t="str">
        <f t="shared" si="2132"/>
        <v>AE$17</v>
      </c>
      <c r="AF1602" s="199" t="str">
        <f t="shared" si="2132"/>
        <v>AF$17</v>
      </c>
      <c r="AG1602" s="199" t="str">
        <f t="shared" si="2132"/>
        <v>AG$17</v>
      </c>
      <c r="AH1602" s="199" t="str">
        <f t="shared" si="2132"/>
        <v>AH$17</v>
      </c>
      <c r="AI1602" s="199" t="str">
        <f t="shared" si="2132"/>
        <v>AI$17</v>
      </c>
      <c r="AJ1602" s="199" t="str">
        <f t="shared" si="2132"/>
        <v>AJ$17</v>
      </c>
      <c r="AK1602" s="199" t="str">
        <f t="shared" si="2132"/>
        <v>AK$17</v>
      </c>
      <c r="AL1602" s="199" t="str">
        <f t="shared" si="2132"/>
        <v>AL$17</v>
      </c>
      <c r="AM1602" s="199" t="str">
        <f t="shared" si="2132"/>
        <v>AM$17</v>
      </c>
      <c r="AN1602" s="199" t="str">
        <f t="shared" si="2132"/>
        <v>AN$17</v>
      </c>
      <c r="AO1602" s="199" t="str">
        <f t="shared" si="2132"/>
        <v>AO$17</v>
      </c>
      <c r="AP1602" s="199" t="str">
        <f t="shared" si="2132"/>
        <v>AP$17</v>
      </c>
      <c r="AQ1602" s="199" t="str">
        <f t="shared" si="2132"/>
        <v>AQ$17</v>
      </c>
      <c r="AR1602" s="199" t="str">
        <f t="shared" si="2132"/>
        <v>AR$17</v>
      </c>
      <c r="AS1602" s="199" t="str">
        <f t="shared" si="2132"/>
        <v>AS$17</v>
      </c>
      <c r="AT1602" s="199" t="str">
        <f t="shared" si="2132"/>
        <v>AT$17</v>
      </c>
      <c r="AU1602" s="199" t="str">
        <f t="shared" si="2132"/>
        <v>AU$17</v>
      </c>
      <c r="AV1602" s="199" t="str">
        <f t="shared" si="2132"/>
        <v>AV$17</v>
      </c>
      <c r="AW1602" s="199" t="str">
        <f t="shared" si="2132"/>
        <v>AW$17</v>
      </c>
      <c r="AX1602" s="199" t="str">
        <f t="shared" si="2132"/>
        <v>AX$17</v>
      </c>
      <c r="AY1602" s="199" t="str">
        <f t="shared" ref="AY1602:CD1602" si="2133">AY$21</f>
        <v>AY$17</v>
      </c>
      <c r="AZ1602" s="199" t="str">
        <f t="shared" si="2133"/>
        <v>AZ$17</v>
      </c>
      <c r="BA1602" s="199" t="str">
        <f t="shared" si="2133"/>
        <v>BA$17</v>
      </c>
      <c r="BB1602" s="199" t="str">
        <f t="shared" si="2133"/>
        <v>BB$17</v>
      </c>
      <c r="BC1602" s="199" t="str">
        <f t="shared" si="2133"/>
        <v>BC$17</v>
      </c>
      <c r="BD1602" s="199" t="str">
        <f t="shared" si="2133"/>
        <v>BD$17</v>
      </c>
      <c r="BE1602" s="199" t="str">
        <f t="shared" si="2133"/>
        <v>BE$17</v>
      </c>
      <c r="BF1602" s="199" t="str">
        <f t="shared" si="2133"/>
        <v>BF$17</v>
      </c>
      <c r="BG1602" s="199" t="str">
        <f t="shared" si="2133"/>
        <v>BG$17</v>
      </c>
      <c r="BH1602" s="199" t="str">
        <f t="shared" si="2133"/>
        <v>BH$17</v>
      </c>
      <c r="BI1602" s="199" t="str">
        <f t="shared" si="2133"/>
        <v>BI$17</v>
      </c>
      <c r="BJ1602" s="199" t="str">
        <f t="shared" si="2133"/>
        <v>BJ$17</v>
      </c>
      <c r="BK1602" s="199" t="str">
        <f t="shared" si="2133"/>
        <v>BK$17</v>
      </c>
      <c r="BL1602" s="199" t="str">
        <f t="shared" si="2133"/>
        <v>BL$17</v>
      </c>
      <c r="BM1602" s="199" t="str">
        <f t="shared" si="2133"/>
        <v>BM$17</v>
      </c>
      <c r="BN1602" s="199" t="str">
        <f t="shared" si="2133"/>
        <v>BN$17</v>
      </c>
      <c r="BO1602" s="199" t="str">
        <f t="shared" si="2133"/>
        <v>BO$17</v>
      </c>
      <c r="BP1602" s="199" t="str">
        <f t="shared" si="2133"/>
        <v>BP$17</v>
      </c>
      <c r="BQ1602" s="199" t="str">
        <f t="shared" si="2133"/>
        <v>BQ$17</v>
      </c>
      <c r="BR1602" s="199" t="str">
        <f t="shared" si="2133"/>
        <v>BR$17</v>
      </c>
      <c r="BS1602" s="199" t="str">
        <f t="shared" si="2133"/>
        <v>BS$17</v>
      </c>
      <c r="BT1602" s="199" t="str">
        <f t="shared" si="2133"/>
        <v>BT$17</v>
      </c>
      <c r="BU1602" s="199" t="str">
        <f t="shared" si="2133"/>
        <v>BU$17</v>
      </c>
      <c r="BV1602" s="199" t="str">
        <f t="shared" si="2133"/>
        <v>BV$17</v>
      </c>
      <c r="BW1602" s="199" t="str">
        <f t="shared" si="2133"/>
        <v>BW$17</v>
      </c>
      <c r="BX1602" s="199" t="str">
        <f t="shared" si="2133"/>
        <v>BX$17</v>
      </c>
      <c r="BY1602" s="199" t="str">
        <f t="shared" si="2133"/>
        <v>BY$17</v>
      </c>
      <c r="BZ1602" s="199" t="str">
        <f t="shared" si="2133"/>
        <v>BZ$17</v>
      </c>
      <c r="CA1602" s="199" t="str">
        <f t="shared" si="2133"/>
        <v>CA$17</v>
      </c>
      <c r="CB1602" s="199" t="str">
        <f t="shared" si="2133"/>
        <v>CB$17</v>
      </c>
      <c r="CC1602" s="199" t="str">
        <f t="shared" si="2133"/>
        <v>CC$17</v>
      </c>
      <c r="CD1602" s="199" t="str">
        <f t="shared" si="2133"/>
        <v>CD$17</v>
      </c>
      <c r="CE1602" s="199" t="str">
        <f t="shared" ref="CE1602:CL1602" si="2134">CE$21</f>
        <v>CE$17</v>
      </c>
      <c r="CF1602" s="199" t="str">
        <f t="shared" si="2134"/>
        <v>CF$17</v>
      </c>
      <c r="CG1602" s="199" t="str">
        <f t="shared" si="2134"/>
        <v>CG$17</v>
      </c>
      <c r="CH1602" s="199" t="str">
        <f t="shared" si="2134"/>
        <v>CH$17</v>
      </c>
      <c r="CI1602" s="199" t="str">
        <f t="shared" si="2134"/>
        <v>CI$17</v>
      </c>
      <c r="CJ1602" s="199" t="str">
        <f t="shared" si="2134"/>
        <v>CJ$17</v>
      </c>
      <c r="CK1602" s="199" t="str">
        <f t="shared" si="2134"/>
        <v>CK$17</v>
      </c>
      <c r="CL1602" s="199" t="str">
        <f t="shared" si="2134"/>
        <v>CL$17</v>
      </c>
      <c r="CN1602" s="201"/>
      <c r="CO1602" s="199" t="str">
        <f t="shared" ref="CO1602:DL1602" si="2135">CO$21</f>
        <v>CO$17</v>
      </c>
      <c r="CP1602" s="199" t="str">
        <f t="shared" si="2135"/>
        <v>CP$17</v>
      </c>
      <c r="CQ1602" s="199" t="str">
        <f t="shared" si="2135"/>
        <v>CQ$17</v>
      </c>
      <c r="CR1602" s="199" t="str">
        <f t="shared" si="2135"/>
        <v>CR$17</v>
      </c>
      <c r="CS1602" s="199" t="str">
        <f t="shared" si="2135"/>
        <v>CS$17</v>
      </c>
      <c r="CT1602" s="199" t="str">
        <f t="shared" si="2135"/>
        <v>CT$17</v>
      </c>
      <c r="CU1602" s="199" t="str">
        <f t="shared" si="2135"/>
        <v>CU$17</v>
      </c>
      <c r="CV1602" s="199" t="str">
        <f t="shared" si="2135"/>
        <v>CV$17</v>
      </c>
      <c r="CW1602" s="199" t="str">
        <f t="shared" si="2135"/>
        <v>CW$17</v>
      </c>
      <c r="CX1602" s="199" t="str">
        <f t="shared" si="2135"/>
        <v>CX$17</v>
      </c>
      <c r="CY1602" s="199" t="str">
        <f t="shared" si="2135"/>
        <v>CY$17</v>
      </c>
      <c r="CZ1602" s="199" t="str">
        <f t="shared" si="2135"/>
        <v>CZ$17</v>
      </c>
      <c r="DA1602" s="199" t="str">
        <f t="shared" si="2135"/>
        <v>DA$17</v>
      </c>
      <c r="DB1602" s="199" t="str">
        <f t="shared" si="2135"/>
        <v>DB$17</v>
      </c>
      <c r="DC1602" s="199" t="str">
        <f t="shared" si="2135"/>
        <v>DC$17</v>
      </c>
      <c r="DD1602" s="199" t="str">
        <f t="shared" si="2135"/>
        <v>DD$17</v>
      </c>
      <c r="DE1602" s="199" t="str">
        <f t="shared" si="2135"/>
        <v>DE$17</v>
      </c>
      <c r="DF1602" s="199" t="str">
        <f t="shared" si="2135"/>
        <v>DF$17</v>
      </c>
      <c r="DG1602" s="199" t="str">
        <f t="shared" si="2135"/>
        <v>DG$17</v>
      </c>
      <c r="DH1602" s="199" t="str">
        <f t="shared" si="2135"/>
        <v>DH$17</v>
      </c>
      <c r="DI1602" s="199" t="str">
        <f t="shared" si="2135"/>
        <v>DI$17</v>
      </c>
      <c r="DJ1602" s="199" t="str">
        <f t="shared" si="2135"/>
        <v>DJ$17</v>
      </c>
      <c r="DK1602" s="199" t="str">
        <f t="shared" si="2135"/>
        <v>DK$17</v>
      </c>
      <c r="DL1602" s="199" t="str">
        <f t="shared" si="2135"/>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136">S$22</f>
        <v>S$18</v>
      </c>
      <c r="T1605" s="190" t="str">
        <f t="shared" si="2136"/>
        <v>T$18</v>
      </c>
      <c r="U1605" s="190" t="str">
        <f t="shared" si="2136"/>
        <v>U$18</v>
      </c>
      <c r="V1605" s="190" t="str">
        <f t="shared" si="2136"/>
        <v>V$18</v>
      </c>
      <c r="W1605" s="190" t="str">
        <f t="shared" si="2136"/>
        <v>W$18</v>
      </c>
      <c r="X1605" s="190" t="str">
        <f t="shared" si="2136"/>
        <v>X$18</v>
      </c>
      <c r="Y1605" s="190" t="str">
        <f t="shared" si="2136"/>
        <v>Y$18</v>
      </c>
      <c r="Z1605" s="190" t="str">
        <f t="shared" si="2136"/>
        <v>Z$18</v>
      </c>
      <c r="AA1605" s="190" t="str">
        <f t="shared" si="2136"/>
        <v>AA$18</v>
      </c>
      <c r="AB1605" s="190" t="str">
        <f t="shared" si="2136"/>
        <v>AB$18</v>
      </c>
      <c r="AC1605" s="190" t="str">
        <f t="shared" si="2136"/>
        <v>AC$18</v>
      </c>
      <c r="AD1605" s="190" t="str">
        <f t="shared" si="2136"/>
        <v>AD$18</v>
      </c>
      <c r="AE1605" s="190" t="str">
        <f t="shared" si="2136"/>
        <v>AE$18</v>
      </c>
      <c r="AF1605" s="190" t="str">
        <f t="shared" si="2136"/>
        <v>AF$18</v>
      </c>
      <c r="AG1605" s="190" t="str">
        <f t="shared" si="2136"/>
        <v>AG$18</v>
      </c>
      <c r="AH1605" s="190" t="str">
        <f t="shared" si="2136"/>
        <v>AH$18</v>
      </c>
      <c r="AI1605" s="190" t="str">
        <f t="shared" si="2136"/>
        <v>AI$18</v>
      </c>
      <c r="AJ1605" s="190" t="str">
        <f t="shared" si="2136"/>
        <v>AJ$18</v>
      </c>
      <c r="AK1605" s="190" t="str">
        <f t="shared" si="2136"/>
        <v>AK$18</v>
      </c>
      <c r="AL1605" s="190" t="str">
        <f t="shared" si="2136"/>
        <v>AL$18</v>
      </c>
      <c r="AM1605" s="190" t="str">
        <f t="shared" si="2136"/>
        <v>AM$18</v>
      </c>
      <c r="AN1605" s="190" t="str">
        <f t="shared" si="2136"/>
        <v>AN$18</v>
      </c>
      <c r="AO1605" s="190" t="str">
        <f t="shared" si="2136"/>
        <v>AO$18</v>
      </c>
      <c r="AP1605" s="190" t="str">
        <f t="shared" si="2136"/>
        <v>AP$18</v>
      </c>
      <c r="AQ1605" s="190" t="str">
        <f t="shared" si="2136"/>
        <v>AQ$18</v>
      </c>
      <c r="AR1605" s="190" t="str">
        <f t="shared" si="2136"/>
        <v>AR$18</v>
      </c>
      <c r="AS1605" s="190" t="str">
        <f t="shared" si="2136"/>
        <v>AS$18</v>
      </c>
      <c r="AT1605" s="190" t="str">
        <f t="shared" si="2136"/>
        <v>AT$18</v>
      </c>
      <c r="AU1605" s="190" t="str">
        <f t="shared" si="2136"/>
        <v>AU$18</v>
      </c>
      <c r="AV1605" s="190" t="str">
        <f t="shared" si="2136"/>
        <v>AV$18</v>
      </c>
      <c r="AW1605" s="190" t="str">
        <f t="shared" si="2136"/>
        <v>AW$18</v>
      </c>
      <c r="AX1605" s="190" t="str">
        <f t="shared" si="2136"/>
        <v>AX$18</v>
      </c>
      <c r="AY1605" s="190" t="str">
        <f t="shared" ref="AY1605:CD1605" si="2137">AY$22</f>
        <v>AY$18</v>
      </c>
      <c r="AZ1605" s="190" t="str">
        <f t="shared" si="2137"/>
        <v>AZ$18</v>
      </c>
      <c r="BA1605" s="190" t="str">
        <f t="shared" si="2137"/>
        <v>BA$18</v>
      </c>
      <c r="BB1605" s="190" t="str">
        <f t="shared" si="2137"/>
        <v>BB$18</v>
      </c>
      <c r="BC1605" s="190" t="str">
        <f t="shared" si="2137"/>
        <v>BC$18</v>
      </c>
      <c r="BD1605" s="190" t="str">
        <f t="shared" si="2137"/>
        <v>BD$18</v>
      </c>
      <c r="BE1605" s="190" t="str">
        <f t="shared" si="2137"/>
        <v>BE$18</v>
      </c>
      <c r="BF1605" s="190" t="str">
        <f t="shared" si="2137"/>
        <v>BF$18</v>
      </c>
      <c r="BG1605" s="190" t="str">
        <f t="shared" si="2137"/>
        <v>BG$18</v>
      </c>
      <c r="BH1605" s="190" t="str">
        <f t="shared" si="2137"/>
        <v>BH$18</v>
      </c>
      <c r="BI1605" s="190" t="str">
        <f t="shared" si="2137"/>
        <v>BI$18</v>
      </c>
      <c r="BJ1605" s="190" t="str">
        <f t="shared" si="2137"/>
        <v>BJ$18</v>
      </c>
      <c r="BK1605" s="190" t="str">
        <f t="shared" si="2137"/>
        <v>BK$18</v>
      </c>
      <c r="BL1605" s="190" t="str">
        <f t="shared" si="2137"/>
        <v>BL$18</v>
      </c>
      <c r="BM1605" s="190" t="str">
        <f t="shared" si="2137"/>
        <v>BM$18</v>
      </c>
      <c r="BN1605" s="190" t="str">
        <f t="shared" si="2137"/>
        <v>BN$18</v>
      </c>
      <c r="BO1605" s="190" t="str">
        <f t="shared" si="2137"/>
        <v>BO$18</v>
      </c>
      <c r="BP1605" s="190" t="str">
        <f t="shared" si="2137"/>
        <v>BP$18</v>
      </c>
      <c r="BQ1605" s="190" t="str">
        <f t="shared" si="2137"/>
        <v>BQ$18</v>
      </c>
      <c r="BR1605" s="190" t="str">
        <f t="shared" si="2137"/>
        <v>BR$18</v>
      </c>
      <c r="BS1605" s="190" t="str">
        <f t="shared" si="2137"/>
        <v>BS$18</v>
      </c>
      <c r="BT1605" s="190" t="str">
        <f t="shared" si="2137"/>
        <v>BT$18</v>
      </c>
      <c r="BU1605" s="190" t="str">
        <f t="shared" si="2137"/>
        <v>BU$18</v>
      </c>
      <c r="BV1605" s="190" t="str">
        <f t="shared" si="2137"/>
        <v>BV$18</v>
      </c>
      <c r="BW1605" s="190" t="str">
        <f t="shared" si="2137"/>
        <v>BW$18</v>
      </c>
      <c r="BX1605" s="190" t="str">
        <f t="shared" si="2137"/>
        <v>BX$18</v>
      </c>
      <c r="BY1605" s="190" t="str">
        <f t="shared" si="2137"/>
        <v>BY$18</v>
      </c>
      <c r="BZ1605" s="190" t="str">
        <f t="shared" si="2137"/>
        <v>BZ$18</v>
      </c>
      <c r="CA1605" s="190" t="str">
        <f t="shared" si="2137"/>
        <v>CA$18</v>
      </c>
      <c r="CB1605" s="190" t="str">
        <f t="shared" si="2137"/>
        <v>CB$18</v>
      </c>
      <c r="CC1605" s="190" t="str">
        <f t="shared" si="2137"/>
        <v>CC$18</v>
      </c>
      <c r="CD1605" s="190" t="str">
        <f t="shared" si="2137"/>
        <v>CD$18</v>
      </c>
      <c r="CE1605" s="190" t="str">
        <f t="shared" ref="CE1605:CL1605" si="2138">CE$22</f>
        <v>CE$18</v>
      </c>
      <c r="CF1605" s="190" t="str">
        <f t="shared" si="2138"/>
        <v>CF$18</v>
      </c>
      <c r="CG1605" s="190" t="str">
        <f t="shared" si="2138"/>
        <v>CG$18</v>
      </c>
      <c r="CH1605" s="190" t="str">
        <f t="shared" si="2138"/>
        <v>CH$18</v>
      </c>
      <c r="CI1605" s="190" t="str">
        <f t="shared" si="2138"/>
        <v>CI$18</v>
      </c>
      <c r="CJ1605" s="190" t="str">
        <f t="shared" si="2138"/>
        <v>CJ$18</v>
      </c>
      <c r="CK1605" s="190" t="str">
        <f t="shared" si="2138"/>
        <v>CK$18</v>
      </c>
      <c r="CL1605" s="190" t="str">
        <f t="shared" si="2138"/>
        <v>CL$18</v>
      </c>
      <c r="CN1605" s="201"/>
      <c r="CO1605" s="190" t="str">
        <f t="shared" ref="CO1605:DL1605" si="2139">CO$22</f>
        <v>CO$18</v>
      </c>
      <c r="CP1605" s="190" t="str">
        <f t="shared" si="2139"/>
        <v>CP$18</v>
      </c>
      <c r="CQ1605" s="190" t="str">
        <f t="shared" si="2139"/>
        <v>CQ$18</v>
      </c>
      <c r="CR1605" s="190" t="str">
        <f t="shared" si="2139"/>
        <v>CR$18</v>
      </c>
      <c r="CS1605" s="190" t="str">
        <f t="shared" si="2139"/>
        <v>CS$18</v>
      </c>
      <c r="CT1605" s="190" t="str">
        <f t="shared" si="2139"/>
        <v>CT$18</v>
      </c>
      <c r="CU1605" s="190" t="str">
        <f t="shared" si="2139"/>
        <v>CU$18</v>
      </c>
      <c r="CV1605" s="190" t="str">
        <f t="shared" si="2139"/>
        <v>CV$18</v>
      </c>
      <c r="CW1605" s="190" t="str">
        <f t="shared" si="2139"/>
        <v>CW$18</v>
      </c>
      <c r="CX1605" s="190" t="str">
        <f t="shared" si="2139"/>
        <v>CX$18</v>
      </c>
      <c r="CY1605" s="190" t="str">
        <f t="shared" si="2139"/>
        <v>CY$18</v>
      </c>
      <c r="CZ1605" s="190" t="str">
        <f t="shared" si="2139"/>
        <v>CZ$18</v>
      </c>
      <c r="DA1605" s="190" t="str">
        <f t="shared" si="2139"/>
        <v>DA$18</v>
      </c>
      <c r="DB1605" s="190" t="str">
        <f t="shared" si="2139"/>
        <v>DB$18</v>
      </c>
      <c r="DC1605" s="190" t="str">
        <f t="shared" si="2139"/>
        <v>DC$18</v>
      </c>
      <c r="DD1605" s="190" t="str">
        <f t="shared" si="2139"/>
        <v>DD$18</v>
      </c>
      <c r="DE1605" s="190" t="str">
        <f t="shared" si="2139"/>
        <v>DE$18</v>
      </c>
      <c r="DF1605" s="190" t="str">
        <f t="shared" si="2139"/>
        <v>DF$18</v>
      </c>
      <c r="DG1605" s="190" t="str">
        <f t="shared" si="2139"/>
        <v>DG$18</v>
      </c>
      <c r="DH1605" s="190" t="str">
        <f t="shared" si="2139"/>
        <v>DH$18</v>
      </c>
      <c r="DI1605" s="190" t="str">
        <f t="shared" si="2139"/>
        <v>DI$18</v>
      </c>
      <c r="DJ1605" s="190" t="str">
        <f t="shared" si="2139"/>
        <v>DJ$18</v>
      </c>
      <c r="DK1605" s="190" t="str">
        <f t="shared" si="2139"/>
        <v>DK$18</v>
      </c>
      <c r="DL1605" s="190" t="str">
        <f t="shared" si="2139"/>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140">S$23</f>
        <v>S$19</v>
      </c>
      <c r="T1606" s="190" t="str">
        <f t="shared" si="2140"/>
        <v>T$19</v>
      </c>
      <c r="U1606" s="190" t="str">
        <f t="shared" si="2140"/>
        <v>U$19</v>
      </c>
      <c r="V1606" s="190" t="str">
        <f t="shared" si="2140"/>
        <v>V$19</v>
      </c>
      <c r="W1606" s="190" t="str">
        <f t="shared" si="2140"/>
        <v>W$19</v>
      </c>
      <c r="X1606" s="190" t="str">
        <f t="shared" si="2140"/>
        <v>X$19</v>
      </c>
      <c r="Y1606" s="190" t="str">
        <f t="shared" si="2140"/>
        <v>Y$19</v>
      </c>
      <c r="Z1606" s="190" t="str">
        <f t="shared" si="2140"/>
        <v>Z$19</v>
      </c>
      <c r="AA1606" s="190" t="str">
        <f t="shared" si="2140"/>
        <v>AA$19</v>
      </c>
      <c r="AB1606" s="190" t="str">
        <f t="shared" si="2140"/>
        <v>AB$19</v>
      </c>
      <c r="AC1606" s="190" t="str">
        <f t="shared" si="2140"/>
        <v>AC$19</v>
      </c>
      <c r="AD1606" s="190" t="str">
        <f t="shared" si="2140"/>
        <v>AD$19</v>
      </c>
      <c r="AE1606" s="190" t="str">
        <f t="shared" si="2140"/>
        <v>AE$19</v>
      </c>
      <c r="AF1606" s="190" t="str">
        <f t="shared" si="2140"/>
        <v>AF$19</v>
      </c>
      <c r="AG1606" s="190" t="str">
        <f t="shared" si="2140"/>
        <v>AG$19</v>
      </c>
      <c r="AH1606" s="190" t="str">
        <f t="shared" si="2140"/>
        <v>AH$19</v>
      </c>
      <c r="AI1606" s="190" t="str">
        <f t="shared" si="2140"/>
        <v>AI$19</v>
      </c>
      <c r="AJ1606" s="190" t="str">
        <f t="shared" si="2140"/>
        <v>AJ$19</v>
      </c>
      <c r="AK1606" s="190" t="str">
        <f t="shared" si="2140"/>
        <v>AK$19</v>
      </c>
      <c r="AL1606" s="190" t="str">
        <f t="shared" si="2140"/>
        <v>AL$19</v>
      </c>
      <c r="AM1606" s="190" t="str">
        <f t="shared" si="2140"/>
        <v>AM$19</v>
      </c>
      <c r="AN1606" s="190" t="str">
        <f t="shared" si="2140"/>
        <v>AN$19</v>
      </c>
      <c r="AO1606" s="190" t="str">
        <f t="shared" si="2140"/>
        <v>AO$19</v>
      </c>
      <c r="AP1606" s="190" t="str">
        <f t="shared" si="2140"/>
        <v>AP$19</v>
      </c>
      <c r="AQ1606" s="190" t="str">
        <f t="shared" si="2140"/>
        <v>AQ$19</v>
      </c>
      <c r="AR1606" s="190" t="str">
        <f t="shared" si="2140"/>
        <v>AR$19</v>
      </c>
      <c r="AS1606" s="190" t="str">
        <f t="shared" si="2140"/>
        <v>AS$19</v>
      </c>
      <c r="AT1606" s="190" t="str">
        <f t="shared" si="2140"/>
        <v>AT$19</v>
      </c>
      <c r="AU1606" s="190" t="str">
        <f t="shared" si="2140"/>
        <v>AU$19</v>
      </c>
      <c r="AV1606" s="190" t="str">
        <f t="shared" si="2140"/>
        <v>AV$19</v>
      </c>
      <c r="AW1606" s="190" t="str">
        <f t="shared" si="2140"/>
        <v>AW$19</v>
      </c>
      <c r="AX1606" s="190" t="str">
        <f t="shared" si="2140"/>
        <v>AX$19</v>
      </c>
      <c r="AY1606" s="190" t="str">
        <f t="shared" ref="AY1606:CD1606" si="2141">AY$23</f>
        <v>AY$19</v>
      </c>
      <c r="AZ1606" s="190" t="str">
        <f t="shared" si="2141"/>
        <v>AZ$19</v>
      </c>
      <c r="BA1606" s="190" t="str">
        <f t="shared" si="2141"/>
        <v>BA$19</v>
      </c>
      <c r="BB1606" s="190" t="str">
        <f t="shared" si="2141"/>
        <v>BB$19</v>
      </c>
      <c r="BC1606" s="190" t="str">
        <f t="shared" si="2141"/>
        <v>BC$19</v>
      </c>
      <c r="BD1606" s="190" t="str">
        <f t="shared" si="2141"/>
        <v>BD$19</v>
      </c>
      <c r="BE1606" s="190" t="str">
        <f t="shared" si="2141"/>
        <v>BE$19</v>
      </c>
      <c r="BF1606" s="190" t="str">
        <f t="shared" si="2141"/>
        <v>BF$19</v>
      </c>
      <c r="BG1606" s="190" t="str">
        <f t="shared" si="2141"/>
        <v>BG$19</v>
      </c>
      <c r="BH1606" s="190" t="str">
        <f t="shared" si="2141"/>
        <v>BH$19</v>
      </c>
      <c r="BI1606" s="190" t="str">
        <f t="shared" si="2141"/>
        <v>BI$19</v>
      </c>
      <c r="BJ1606" s="190" t="str">
        <f t="shared" si="2141"/>
        <v>BJ$19</v>
      </c>
      <c r="BK1606" s="190" t="str">
        <f t="shared" si="2141"/>
        <v>BK$19</v>
      </c>
      <c r="BL1606" s="190" t="str">
        <f t="shared" si="2141"/>
        <v>BL$19</v>
      </c>
      <c r="BM1606" s="190" t="str">
        <f t="shared" si="2141"/>
        <v>BM$19</v>
      </c>
      <c r="BN1606" s="190" t="str">
        <f t="shared" si="2141"/>
        <v>BN$19</v>
      </c>
      <c r="BO1606" s="190" t="str">
        <f t="shared" si="2141"/>
        <v>BO$19</v>
      </c>
      <c r="BP1606" s="190" t="str">
        <f t="shared" si="2141"/>
        <v>BP$19</v>
      </c>
      <c r="BQ1606" s="190" t="str">
        <f t="shared" si="2141"/>
        <v>BQ$19</v>
      </c>
      <c r="BR1606" s="190" t="str">
        <f t="shared" si="2141"/>
        <v>BR$19</v>
      </c>
      <c r="BS1606" s="190" t="str">
        <f t="shared" si="2141"/>
        <v>BS$19</v>
      </c>
      <c r="BT1606" s="190" t="str">
        <f t="shared" si="2141"/>
        <v>BT$19</v>
      </c>
      <c r="BU1606" s="190" t="str">
        <f t="shared" si="2141"/>
        <v>BU$19</v>
      </c>
      <c r="BV1606" s="190" t="str">
        <f t="shared" si="2141"/>
        <v>BV$19</v>
      </c>
      <c r="BW1606" s="190" t="str">
        <f t="shared" si="2141"/>
        <v>BW$19</v>
      </c>
      <c r="BX1606" s="190" t="str">
        <f t="shared" si="2141"/>
        <v>BX$19</v>
      </c>
      <c r="BY1606" s="190" t="str">
        <f t="shared" si="2141"/>
        <v>BY$19</v>
      </c>
      <c r="BZ1606" s="190" t="str">
        <f t="shared" si="2141"/>
        <v>BZ$19</v>
      </c>
      <c r="CA1606" s="190" t="str">
        <f t="shared" si="2141"/>
        <v>CA$19</v>
      </c>
      <c r="CB1606" s="190" t="str">
        <f t="shared" si="2141"/>
        <v>CB$19</v>
      </c>
      <c r="CC1606" s="190" t="str">
        <f t="shared" si="2141"/>
        <v>CC$19</v>
      </c>
      <c r="CD1606" s="190" t="str">
        <f t="shared" si="2141"/>
        <v>CD$19</v>
      </c>
      <c r="CE1606" s="190" t="str">
        <f t="shared" ref="CE1606:CL1606" si="2142">CE$23</f>
        <v>CE$19</v>
      </c>
      <c r="CF1606" s="190" t="str">
        <f t="shared" si="2142"/>
        <v>CF$19</v>
      </c>
      <c r="CG1606" s="190" t="str">
        <f t="shared" si="2142"/>
        <v>CG$19</v>
      </c>
      <c r="CH1606" s="190" t="str">
        <f t="shared" si="2142"/>
        <v>CH$19</v>
      </c>
      <c r="CI1606" s="190" t="str">
        <f t="shared" si="2142"/>
        <v>CI$19</v>
      </c>
      <c r="CJ1606" s="190" t="str">
        <f t="shared" si="2142"/>
        <v>CJ$19</v>
      </c>
      <c r="CK1606" s="190" t="str">
        <f t="shared" si="2142"/>
        <v>CK$19</v>
      </c>
      <c r="CL1606" s="190" t="str">
        <f t="shared" si="2142"/>
        <v>CL$19</v>
      </c>
      <c r="CN1606" s="201"/>
      <c r="CO1606" s="190" t="str">
        <f t="shared" ref="CO1606:DL1606" si="2143">CO$23</f>
        <v>CO$19</v>
      </c>
      <c r="CP1606" s="190" t="str">
        <f t="shared" si="2143"/>
        <v>CP$19</v>
      </c>
      <c r="CQ1606" s="190" t="str">
        <f t="shared" si="2143"/>
        <v>CQ$19</v>
      </c>
      <c r="CR1606" s="190" t="str">
        <f t="shared" si="2143"/>
        <v>CR$19</v>
      </c>
      <c r="CS1606" s="190" t="str">
        <f t="shared" si="2143"/>
        <v>CS$19</v>
      </c>
      <c r="CT1606" s="190" t="str">
        <f t="shared" si="2143"/>
        <v>CT$19</v>
      </c>
      <c r="CU1606" s="190" t="str">
        <f t="shared" si="2143"/>
        <v>CU$19</v>
      </c>
      <c r="CV1606" s="190" t="str">
        <f t="shared" si="2143"/>
        <v>CV$19</v>
      </c>
      <c r="CW1606" s="190" t="str">
        <f t="shared" si="2143"/>
        <v>CW$19</v>
      </c>
      <c r="CX1606" s="190" t="str">
        <f t="shared" si="2143"/>
        <v>CX$19</v>
      </c>
      <c r="CY1606" s="190" t="str">
        <f t="shared" si="2143"/>
        <v>CY$19</v>
      </c>
      <c r="CZ1606" s="190" t="str">
        <f t="shared" si="2143"/>
        <v>CZ$19</v>
      </c>
      <c r="DA1606" s="190" t="str">
        <f t="shared" si="2143"/>
        <v>DA$19</v>
      </c>
      <c r="DB1606" s="190" t="str">
        <f t="shared" si="2143"/>
        <v>DB$19</v>
      </c>
      <c r="DC1606" s="190" t="str">
        <f t="shared" si="2143"/>
        <v>DC$19</v>
      </c>
      <c r="DD1606" s="190" t="str">
        <f t="shared" si="2143"/>
        <v>DD$19</v>
      </c>
      <c r="DE1606" s="190" t="str">
        <f t="shared" si="2143"/>
        <v>DE$19</v>
      </c>
      <c r="DF1606" s="190" t="str">
        <f t="shared" si="2143"/>
        <v>DF$19</v>
      </c>
      <c r="DG1606" s="190" t="str">
        <f t="shared" si="2143"/>
        <v>DG$19</v>
      </c>
      <c r="DH1606" s="190" t="str">
        <f t="shared" si="2143"/>
        <v>DH$19</v>
      </c>
      <c r="DI1606" s="190" t="str">
        <f t="shared" si="2143"/>
        <v>DI$19</v>
      </c>
      <c r="DJ1606" s="190" t="str">
        <f t="shared" si="2143"/>
        <v>DJ$19</v>
      </c>
      <c r="DK1606" s="190" t="str">
        <f t="shared" si="2143"/>
        <v>DK$19</v>
      </c>
      <c r="DL1606" s="190" t="str">
        <f t="shared" si="2143"/>
        <v>DL$19</v>
      </c>
    </row>
    <row r="1607" spans="1:116" x14ac:dyDescent="0.4">
      <c r="A1607" s="31" t="s">
        <v>218</v>
      </c>
      <c r="B1607" s="31" t="s">
        <v>81</v>
      </c>
      <c r="C1607" s="31"/>
      <c r="D1607" t="s">
        <v>773</v>
      </c>
      <c r="E1607" s="8" t="str">
        <f t="shared" ref="E1607:E1631" si="2144">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773</v>
      </c>
      <c r="E1608" s="8" t="str">
        <f t="shared" si="2144"/>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773</v>
      </c>
      <c r="E1609" s="8" t="str">
        <f t="shared" si="2144"/>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773</v>
      </c>
      <c r="E1610" s="8" t="str">
        <f t="shared" si="2144"/>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773</v>
      </c>
      <c r="E1611" s="8" t="str">
        <f t="shared" si="2144"/>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S1613" si="2145">R1615</f>
        <v>0</v>
      </c>
      <c r="T1611" s="76">
        <f t="shared" ref="T1611:AY1613" ca="1" si="2146">S1615</f>
        <v>950</v>
      </c>
      <c r="U1611" s="76">
        <f t="shared" ca="1" si="2146"/>
        <v>1900</v>
      </c>
      <c r="V1611" s="76">
        <f t="shared" ca="1" si="2146"/>
        <v>2850</v>
      </c>
      <c r="W1611" s="76">
        <f t="shared" ca="1" si="2146"/>
        <v>3800</v>
      </c>
      <c r="X1611" s="76">
        <f t="shared" ca="1" si="2146"/>
        <v>4750</v>
      </c>
      <c r="Y1611" s="76">
        <f t="shared" ca="1" si="2146"/>
        <v>5700</v>
      </c>
      <c r="Z1611" s="76">
        <f t="shared" ca="1" si="2146"/>
        <v>6650</v>
      </c>
      <c r="AA1611" s="76">
        <f t="shared" ca="1" si="2146"/>
        <v>7600</v>
      </c>
      <c r="AB1611" s="76">
        <f t="shared" ca="1" si="2146"/>
        <v>8550</v>
      </c>
      <c r="AC1611" s="76">
        <f t="shared" ca="1" si="2146"/>
        <v>9500</v>
      </c>
      <c r="AD1611" s="76">
        <f t="shared" ca="1" si="2146"/>
        <v>10450</v>
      </c>
      <c r="AE1611" s="76">
        <f t="shared" ca="1" si="2146"/>
        <v>11400</v>
      </c>
      <c r="AF1611" s="76">
        <f t="shared" ca="1" si="2146"/>
        <v>12350</v>
      </c>
      <c r="AG1611" s="76">
        <f t="shared" ca="1" si="2146"/>
        <v>13300</v>
      </c>
      <c r="AH1611" s="76">
        <f t="shared" ca="1" si="2146"/>
        <v>14250</v>
      </c>
      <c r="AI1611" s="76">
        <f t="shared" ca="1" si="2146"/>
        <v>15200</v>
      </c>
      <c r="AJ1611" s="76">
        <f t="shared" ca="1" si="2146"/>
        <v>16150</v>
      </c>
      <c r="AK1611" s="76">
        <f t="shared" ca="1" si="2146"/>
        <v>17100</v>
      </c>
      <c r="AL1611" s="76">
        <f t="shared" ca="1" si="2146"/>
        <v>18050</v>
      </c>
      <c r="AM1611" s="76">
        <f t="shared" ca="1" si="2146"/>
        <v>19000</v>
      </c>
      <c r="AN1611" s="76">
        <f t="shared" ca="1" si="2146"/>
        <v>19950</v>
      </c>
      <c r="AO1611" s="76">
        <f t="shared" ca="1" si="2146"/>
        <v>20900</v>
      </c>
      <c r="AP1611" s="76">
        <f t="shared" ca="1" si="2146"/>
        <v>21850</v>
      </c>
      <c r="AQ1611" s="76">
        <f t="shared" ca="1" si="2146"/>
        <v>22800</v>
      </c>
      <c r="AR1611" s="76">
        <f t="shared" ca="1" si="2146"/>
        <v>23750</v>
      </c>
      <c r="AS1611" s="76">
        <f t="shared" ca="1" si="2146"/>
        <v>24700</v>
      </c>
      <c r="AT1611" s="76">
        <f t="shared" ca="1" si="2146"/>
        <v>25650</v>
      </c>
      <c r="AU1611" s="76">
        <f t="shared" ca="1" si="2146"/>
        <v>26600</v>
      </c>
      <c r="AV1611" s="76">
        <f t="shared" ca="1" si="2146"/>
        <v>27550</v>
      </c>
      <c r="AW1611" s="76">
        <f t="shared" ca="1" si="2146"/>
        <v>28500</v>
      </c>
      <c r="AX1611" s="76">
        <f t="shared" ca="1" si="2146"/>
        <v>29450</v>
      </c>
      <c r="AY1611" s="76">
        <f t="shared" ca="1" si="2146"/>
        <v>30400</v>
      </c>
      <c r="AZ1611" s="76">
        <f t="shared" ref="AZ1611:CE1613" ca="1" si="2147">AY1615</f>
        <v>31350</v>
      </c>
      <c r="BA1611" s="76">
        <f t="shared" ca="1" si="2147"/>
        <v>32300</v>
      </c>
      <c r="BB1611" s="76">
        <f t="shared" ca="1" si="2147"/>
        <v>33250</v>
      </c>
      <c r="BC1611" s="76">
        <f t="shared" ca="1" si="2147"/>
        <v>34200</v>
      </c>
      <c r="BD1611" s="76">
        <f t="shared" ca="1" si="2147"/>
        <v>35150</v>
      </c>
      <c r="BE1611" s="76">
        <f t="shared" ca="1" si="2147"/>
        <v>36100</v>
      </c>
      <c r="BF1611" s="76">
        <f t="shared" ca="1" si="2147"/>
        <v>37050</v>
      </c>
      <c r="BG1611" s="76">
        <f t="shared" ca="1" si="2147"/>
        <v>38000</v>
      </c>
      <c r="BH1611" s="76">
        <f t="shared" ca="1" si="2147"/>
        <v>38950</v>
      </c>
      <c r="BI1611" s="76">
        <f t="shared" ca="1" si="2147"/>
        <v>39900</v>
      </c>
      <c r="BJ1611" s="76">
        <f t="shared" ca="1" si="2147"/>
        <v>40850</v>
      </c>
      <c r="BK1611" s="76">
        <f t="shared" ca="1" si="2147"/>
        <v>41800</v>
      </c>
      <c r="BL1611" s="76">
        <f t="shared" ca="1" si="2147"/>
        <v>42750</v>
      </c>
      <c r="BM1611" s="76">
        <f t="shared" ca="1" si="2147"/>
        <v>43700</v>
      </c>
      <c r="BN1611" s="76">
        <f t="shared" ca="1" si="2147"/>
        <v>44650</v>
      </c>
      <c r="BO1611" s="76">
        <f t="shared" ca="1" si="2147"/>
        <v>45600</v>
      </c>
      <c r="BP1611" s="76">
        <f t="shared" ca="1" si="2147"/>
        <v>46550</v>
      </c>
      <c r="BQ1611" s="76">
        <f t="shared" ca="1" si="2147"/>
        <v>47500</v>
      </c>
      <c r="BR1611" s="76">
        <f t="shared" ca="1" si="2147"/>
        <v>48450</v>
      </c>
      <c r="BS1611" s="76">
        <f t="shared" ca="1" si="2147"/>
        <v>49400</v>
      </c>
      <c r="BT1611" s="76">
        <f t="shared" ca="1" si="2147"/>
        <v>50350</v>
      </c>
      <c r="BU1611" s="76">
        <f t="shared" ca="1" si="2147"/>
        <v>51300</v>
      </c>
      <c r="BV1611" s="76">
        <f t="shared" ca="1" si="2147"/>
        <v>52250</v>
      </c>
      <c r="BW1611" s="76">
        <f t="shared" ca="1" si="2147"/>
        <v>53200</v>
      </c>
      <c r="BX1611" s="76">
        <f t="shared" ca="1" si="2147"/>
        <v>54150</v>
      </c>
      <c r="BY1611" s="76">
        <f t="shared" ca="1" si="2147"/>
        <v>55100</v>
      </c>
      <c r="BZ1611" s="76">
        <f t="shared" ca="1" si="2147"/>
        <v>56050</v>
      </c>
      <c r="CA1611" s="76">
        <f t="shared" ca="1" si="2147"/>
        <v>57000</v>
      </c>
      <c r="CB1611" s="76">
        <f t="shared" ca="1" si="2147"/>
        <v>57950</v>
      </c>
      <c r="CC1611" s="76">
        <f t="shared" ca="1" si="2147"/>
        <v>58900</v>
      </c>
      <c r="CD1611" s="76">
        <f t="shared" ca="1" si="2147"/>
        <v>59850</v>
      </c>
      <c r="CE1611" s="76">
        <f t="shared" ca="1" si="2147"/>
        <v>60800</v>
      </c>
      <c r="CF1611" s="76">
        <f t="shared" ref="CF1611:CL1613" ca="1" si="2148">CE1615</f>
        <v>61750</v>
      </c>
      <c r="CG1611" s="76">
        <f t="shared" ca="1" si="2148"/>
        <v>62700</v>
      </c>
      <c r="CH1611" s="76">
        <f t="shared" ca="1" si="2148"/>
        <v>63650</v>
      </c>
      <c r="CI1611" s="76">
        <f t="shared" ca="1" si="2148"/>
        <v>64600</v>
      </c>
      <c r="CJ1611" s="76">
        <f t="shared" ca="1" si="2148"/>
        <v>65550</v>
      </c>
      <c r="CK1611" s="76">
        <f t="shared" ca="1" si="2148"/>
        <v>66500</v>
      </c>
      <c r="CL1611" s="76">
        <f t="shared" ca="1" si="2148"/>
        <v>67450</v>
      </c>
      <c r="CO1611" s="76">
        <f t="shared" ref="CO1611:DL1613" si="2149">CN1615</f>
        <v>0</v>
      </c>
      <c r="CP1611" s="76" t="e">
        <f t="shared" ca="1" si="2149"/>
        <v>#N/A</v>
      </c>
      <c r="CQ1611" s="76" t="e">
        <f t="shared" ca="1" si="2149"/>
        <v>#N/A</v>
      </c>
      <c r="CR1611" s="76" t="e">
        <f t="shared" ca="1" si="2149"/>
        <v>#N/A</v>
      </c>
      <c r="CS1611" s="76" t="e">
        <f t="shared" ca="1" si="2149"/>
        <v>#N/A</v>
      </c>
      <c r="CT1611" s="76" t="e">
        <f t="shared" ca="1" si="2149"/>
        <v>#N/A</v>
      </c>
      <c r="CU1611" s="76" t="e">
        <f t="shared" ca="1" si="2149"/>
        <v>#N/A</v>
      </c>
      <c r="CV1611" s="76" t="e">
        <f t="shared" ca="1" si="2149"/>
        <v>#N/A</v>
      </c>
      <c r="CW1611" s="76" t="e">
        <f t="shared" ca="1" si="2149"/>
        <v>#N/A</v>
      </c>
      <c r="CX1611" s="76" t="e">
        <f t="shared" ca="1" si="2149"/>
        <v>#N/A</v>
      </c>
      <c r="CY1611" s="76" t="e">
        <f t="shared" ca="1" si="2149"/>
        <v>#N/A</v>
      </c>
      <c r="CZ1611" s="76" t="e">
        <f t="shared" ca="1" si="2149"/>
        <v>#N/A</v>
      </c>
      <c r="DA1611" s="76" t="e">
        <f t="shared" ca="1" si="2149"/>
        <v>#N/A</v>
      </c>
      <c r="DB1611" s="76" t="e">
        <f t="shared" ca="1" si="2149"/>
        <v>#N/A</v>
      </c>
      <c r="DC1611" s="76" t="e">
        <f t="shared" ca="1" si="2149"/>
        <v>#N/A</v>
      </c>
      <c r="DD1611" s="76" t="e">
        <f t="shared" ca="1" si="2149"/>
        <v>#N/A</v>
      </c>
      <c r="DE1611" s="76" t="e">
        <f t="shared" ca="1" si="2149"/>
        <v>#N/A</v>
      </c>
      <c r="DF1611" s="76" t="e">
        <f t="shared" ca="1" si="2149"/>
        <v>#N/A</v>
      </c>
      <c r="DG1611" s="76" t="e">
        <f t="shared" ca="1" si="2149"/>
        <v>#N/A</v>
      </c>
      <c r="DH1611" s="76" t="e">
        <f t="shared" ca="1" si="2149"/>
        <v>#N/A</v>
      </c>
      <c r="DI1611" s="76" t="e">
        <f t="shared" ca="1" si="2149"/>
        <v>#N/A</v>
      </c>
      <c r="DJ1611" s="76" t="e">
        <f t="shared" ca="1" si="2149"/>
        <v>#N/A</v>
      </c>
      <c r="DK1611" s="76" t="e">
        <f t="shared" ca="1" si="2149"/>
        <v>#N/A</v>
      </c>
      <c r="DL1611" s="76" t="e">
        <f t="shared" ca="1" si="2149"/>
        <v>#N/A</v>
      </c>
    </row>
    <row r="1612" spans="1:116" x14ac:dyDescent="0.4">
      <c r="B1612" s="6"/>
      <c r="C1612" s="6"/>
      <c r="D1612" t="s">
        <v>773</v>
      </c>
      <c r="E1612" s="8" t="str">
        <f t="shared" si="2144"/>
        <v>1612 SUB-S</v>
      </c>
      <c r="G1612" s="158" t="s">
        <v>72</v>
      </c>
      <c r="K1612" s="34">
        <f t="shared" ref="K1612:P1612" ca="1" si="2150">SUMIF($3:$3,K$2,1612:1612)</f>
        <v>12000</v>
      </c>
      <c r="L1612" s="34">
        <f t="shared" ca="1" si="2150"/>
        <v>12000</v>
      </c>
      <c r="M1612" s="34">
        <f t="shared" ca="1" si="2150"/>
        <v>12000</v>
      </c>
      <c r="N1612" s="34">
        <f t="shared" ca="1" si="2150"/>
        <v>12000</v>
      </c>
      <c r="O1612" s="34">
        <f t="shared" ca="1" si="2150"/>
        <v>12000</v>
      </c>
      <c r="P1612" s="34">
        <f t="shared" ca="1" si="2150"/>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773</v>
      </c>
      <c r="E1613" s="8" t="str">
        <f t="shared" si="2144"/>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773</v>
      </c>
      <c r="E1614" s="8" t="str">
        <f t="shared" si="2144"/>
        <v>1614 SUB-S</v>
      </c>
      <c r="G1614" s="158" t="s">
        <v>74</v>
      </c>
      <c r="K1614" s="351">
        <f t="shared" ref="K1614:P1614" ca="1" si="2151">SUMIF($3:$3,K$2,1614:1614)</f>
        <v>-600</v>
      </c>
      <c r="L1614" s="351">
        <f t="shared" ca="1" si="2151"/>
        <v>-600</v>
      </c>
      <c r="M1614" s="351">
        <f t="shared" ca="1" si="2151"/>
        <v>-600</v>
      </c>
      <c r="N1614" s="351">
        <f t="shared" ca="1" si="2151"/>
        <v>-600</v>
      </c>
      <c r="O1614" s="351">
        <f t="shared" ca="1" si="2151"/>
        <v>-600</v>
      </c>
      <c r="P1614" s="351">
        <f t="shared" ca="1" si="2151"/>
        <v>-600</v>
      </c>
      <c r="R1614" s="15"/>
      <c r="S1614" s="76">
        <f t="shared" ref="S1614:AX1616" ca="1" si="2152">-S1612*S1613</f>
        <v>-50</v>
      </c>
      <c r="T1614" s="76">
        <f t="shared" ca="1" si="2152"/>
        <v>-50</v>
      </c>
      <c r="U1614" s="76">
        <f t="shared" ca="1" si="2152"/>
        <v>-50</v>
      </c>
      <c r="V1614" s="76">
        <f t="shared" ca="1" si="2152"/>
        <v>-50</v>
      </c>
      <c r="W1614" s="76">
        <f t="shared" ca="1" si="2152"/>
        <v>-50</v>
      </c>
      <c r="X1614" s="76">
        <f t="shared" ca="1" si="2152"/>
        <v>-50</v>
      </c>
      <c r="Y1614" s="76">
        <f t="shared" ca="1" si="2152"/>
        <v>-50</v>
      </c>
      <c r="Z1614" s="76">
        <f t="shared" ca="1" si="2152"/>
        <v>-50</v>
      </c>
      <c r="AA1614" s="76">
        <f t="shared" ca="1" si="2152"/>
        <v>-50</v>
      </c>
      <c r="AB1614" s="76">
        <f t="shared" ca="1" si="2152"/>
        <v>-50</v>
      </c>
      <c r="AC1614" s="76">
        <f t="shared" ca="1" si="2152"/>
        <v>-50</v>
      </c>
      <c r="AD1614" s="76">
        <f t="shared" ca="1" si="2152"/>
        <v>-50</v>
      </c>
      <c r="AE1614" s="76">
        <f t="shared" ca="1" si="2152"/>
        <v>-50</v>
      </c>
      <c r="AF1614" s="76">
        <f t="shared" ca="1" si="2152"/>
        <v>-50</v>
      </c>
      <c r="AG1614" s="76">
        <f t="shared" ca="1" si="2152"/>
        <v>-50</v>
      </c>
      <c r="AH1614" s="76">
        <f t="shared" ca="1" si="2152"/>
        <v>-50</v>
      </c>
      <c r="AI1614" s="76">
        <f t="shared" ca="1" si="2152"/>
        <v>-50</v>
      </c>
      <c r="AJ1614" s="76">
        <f t="shared" ca="1" si="2152"/>
        <v>-50</v>
      </c>
      <c r="AK1614" s="76">
        <f t="shared" ca="1" si="2152"/>
        <v>-50</v>
      </c>
      <c r="AL1614" s="76">
        <f t="shared" ca="1" si="2152"/>
        <v>-50</v>
      </c>
      <c r="AM1614" s="76">
        <f t="shared" ca="1" si="2152"/>
        <v>-50</v>
      </c>
      <c r="AN1614" s="76">
        <f t="shared" ca="1" si="2152"/>
        <v>-50</v>
      </c>
      <c r="AO1614" s="76">
        <f t="shared" ca="1" si="2152"/>
        <v>-50</v>
      </c>
      <c r="AP1614" s="76">
        <f t="shared" ca="1" si="2152"/>
        <v>-50</v>
      </c>
      <c r="AQ1614" s="76">
        <f t="shared" ca="1" si="2152"/>
        <v>-50</v>
      </c>
      <c r="AR1614" s="76">
        <f t="shared" ca="1" si="2152"/>
        <v>-50</v>
      </c>
      <c r="AS1614" s="76">
        <f t="shared" ca="1" si="2152"/>
        <v>-50</v>
      </c>
      <c r="AT1614" s="76">
        <f t="shared" ca="1" si="2152"/>
        <v>-50</v>
      </c>
      <c r="AU1614" s="76">
        <f t="shared" ca="1" si="2152"/>
        <v>-50</v>
      </c>
      <c r="AV1614" s="76">
        <f t="shared" ca="1" si="2152"/>
        <v>-50</v>
      </c>
      <c r="AW1614" s="76">
        <f t="shared" ca="1" si="2152"/>
        <v>-50</v>
      </c>
      <c r="AX1614" s="76">
        <f t="shared" ca="1" si="2152"/>
        <v>-50</v>
      </c>
      <c r="AY1614" s="76">
        <f t="shared" ref="AY1614:CD1616" ca="1" si="2153">-AY1612*AY1613</f>
        <v>-50</v>
      </c>
      <c r="AZ1614" s="76">
        <f t="shared" ca="1" si="2153"/>
        <v>-50</v>
      </c>
      <c r="BA1614" s="76">
        <f t="shared" ca="1" si="2153"/>
        <v>-50</v>
      </c>
      <c r="BB1614" s="76">
        <f t="shared" ca="1" si="2153"/>
        <v>-50</v>
      </c>
      <c r="BC1614" s="76">
        <f t="shared" ca="1" si="2153"/>
        <v>-50</v>
      </c>
      <c r="BD1614" s="76">
        <f t="shared" ca="1" si="2153"/>
        <v>-50</v>
      </c>
      <c r="BE1614" s="76">
        <f t="shared" ca="1" si="2153"/>
        <v>-50</v>
      </c>
      <c r="BF1614" s="76">
        <f t="shared" ca="1" si="2153"/>
        <v>-50</v>
      </c>
      <c r="BG1614" s="76">
        <f t="shared" ca="1" si="2153"/>
        <v>-50</v>
      </c>
      <c r="BH1614" s="76">
        <f t="shared" ca="1" si="2153"/>
        <v>-50</v>
      </c>
      <c r="BI1614" s="76">
        <f t="shared" ca="1" si="2153"/>
        <v>-50</v>
      </c>
      <c r="BJ1614" s="76">
        <f t="shared" ca="1" si="2153"/>
        <v>-50</v>
      </c>
      <c r="BK1614" s="76">
        <f t="shared" ca="1" si="2153"/>
        <v>-50</v>
      </c>
      <c r="BL1614" s="76">
        <f t="shared" ca="1" si="2153"/>
        <v>-50</v>
      </c>
      <c r="BM1614" s="76">
        <f t="shared" ca="1" si="2153"/>
        <v>-50</v>
      </c>
      <c r="BN1614" s="76">
        <f t="shared" ca="1" si="2153"/>
        <v>-50</v>
      </c>
      <c r="BO1614" s="76">
        <f t="shared" ca="1" si="2153"/>
        <v>-50</v>
      </c>
      <c r="BP1614" s="76">
        <f t="shared" ca="1" si="2153"/>
        <v>-50</v>
      </c>
      <c r="BQ1614" s="76">
        <f t="shared" ca="1" si="2153"/>
        <v>-50</v>
      </c>
      <c r="BR1614" s="76">
        <f t="shared" ca="1" si="2153"/>
        <v>-50</v>
      </c>
      <c r="BS1614" s="76">
        <f t="shared" ca="1" si="2153"/>
        <v>-50</v>
      </c>
      <c r="BT1614" s="76">
        <f t="shared" ca="1" si="2153"/>
        <v>-50</v>
      </c>
      <c r="BU1614" s="76">
        <f t="shared" ca="1" si="2153"/>
        <v>-50</v>
      </c>
      <c r="BV1614" s="76">
        <f t="shared" ca="1" si="2153"/>
        <v>-50</v>
      </c>
      <c r="BW1614" s="76">
        <f t="shared" ca="1" si="2153"/>
        <v>-50</v>
      </c>
      <c r="BX1614" s="76">
        <f t="shared" ca="1" si="2153"/>
        <v>-50</v>
      </c>
      <c r="BY1614" s="76">
        <f t="shared" ca="1" si="2153"/>
        <v>-50</v>
      </c>
      <c r="BZ1614" s="76">
        <f t="shared" ca="1" si="2153"/>
        <v>-50</v>
      </c>
      <c r="CA1614" s="76">
        <f t="shared" ca="1" si="2153"/>
        <v>-50</v>
      </c>
      <c r="CB1614" s="76">
        <f t="shared" ca="1" si="2153"/>
        <v>-50</v>
      </c>
      <c r="CC1614" s="76">
        <f t="shared" ca="1" si="2153"/>
        <v>-50</v>
      </c>
      <c r="CD1614" s="76">
        <f t="shared" ca="1" si="2153"/>
        <v>-50</v>
      </c>
      <c r="CE1614" s="76">
        <f t="shared" ref="CE1614:CL1616" ca="1" si="2154">-CE1612*CE1613</f>
        <v>-50</v>
      </c>
      <c r="CF1614" s="76">
        <f t="shared" ca="1" si="2154"/>
        <v>-50</v>
      </c>
      <c r="CG1614" s="76">
        <f t="shared" ca="1" si="2154"/>
        <v>-50</v>
      </c>
      <c r="CH1614" s="76">
        <f t="shared" ca="1" si="2154"/>
        <v>-50</v>
      </c>
      <c r="CI1614" s="76">
        <f t="shared" ca="1" si="2154"/>
        <v>-50</v>
      </c>
      <c r="CJ1614" s="76">
        <f t="shared" ca="1" si="2154"/>
        <v>-50</v>
      </c>
      <c r="CK1614" s="76">
        <f t="shared" ca="1" si="2154"/>
        <v>-50</v>
      </c>
      <c r="CL1614" s="76">
        <f t="shared" ca="1" si="2154"/>
        <v>-50</v>
      </c>
      <c r="CO1614" s="76" t="e">
        <f t="shared" ref="CO1614:DK1616" ca="1" si="2155">-CO1612*CO1613</f>
        <v>#N/A</v>
      </c>
      <c r="CP1614" s="76" t="e">
        <f t="shared" ca="1" si="2155"/>
        <v>#N/A</v>
      </c>
      <c r="CQ1614" s="76" t="e">
        <f t="shared" ca="1" si="2155"/>
        <v>#N/A</v>
      </c>
      <c r="CR1614" s="76" t="e">
        <f t="shared" ca="1" si="2155"/>
        <v>#N/A</v>
      </c>
      <c r="CS1614" s="76" t="e">
        <f t="shared" ca="1" si="2155"/>
        <v>#N/A</v>
      </c>
      <c r="CT1614" s="76" t="e">
        <f t="shared" ca="1" si="2155"/>
        <v>#N/A</v>
      </c>
      <c r="CU1614" s="76" t="e">
        <f t="shared" ca="1" si="2155"/>
        <v>#N/A</v>
      </c>
      <c r="CV1614" s="76" t="e">
        <f t="shared" ca="1" si="2155"/>
        <v>#N/A</v>
      </c>
      <c r="CW1614" s="76" t="e">
        <f t="shared" ca="1" si="2155"/>
        <v>#N/A</v>
      </c>
      <c r="CX1614" s="76" t="e">
        <f t="shared" ca="1" si="2155"/>
        <v>#N/A</v>
      </c>
      <c r="CY1614" s="76" t="e">
        <f t="shared" ca="1" si="2155"/>
        <v>#N/A</v>
      </c>
      <c r="CZ1614" s="76" t="e">
        <f t="shared" ca="1" si="2155"/>
        <v>#N/A</v>
      </c>
      <c r="DA1614" s="76" t="e">
        <f t="shared" ca="1" si="2155"/>
        <v>#N/A</v>
      </c>
      <c r="DB1614" s="76" t="e">
        <f t="shared" ca="1" si="2155"/>
        <v>#N/A</v>
      </c>
      <c r="DC1614" s="76" t="e">
        <f t="shared" ca="1" si="2155"/>
        <v>#N/A</v>
      </c>
      <c r="DD1614" s="76" t="e">
        <f t="shared" ca="1" si="2155"/>
        <v>#N/A</v>
      </c>
      <c r="DE1614" s="76" t="e">
        <f t="shared" ca="1" si="2155"/>
        <v>#N/A</v>
      </c>
      <c r="DF1614" s="76" t="e">
        <f t="shared" ca="1" si="2155"/>
        <v>#N/A</v>
      </c>
      <c r="DG1614" s="76" t="e">
        <f t="shared" ca="1" si="2155"/>
        <v>#N/A</v>
      </c>
      <c r="DH1614" s="76" t="e">
        <f t="shared" ca="1" si="2155"/>
        <v>#N/A</v>
      </c>
      <c r="DI1614" s="76" t="e">
        <f t="shared" ca="1" si="2155"/>
        <v>#N/A</v>
      </c>
      <c r="DJ1614" s="76" t="e">
        <f t="shared" ca="1" si="2155"/>
        <v>#N/A</v>
      </c>
      <c r="DK1614" s="76" t="e">
        <f t="shared" ca="1" si="2155"/>
        <v>#N/A</v>
      </c>
      <c r="DL1614" s="76" t="e">
        <f t="shared" ref="DL1614:DL1616" ca="1" si="2156">-DL1612*DL1613</f>
        <v>#N/A</v>
      </c>
    </row>
    <row r="1615" spans="1:116" x14ac:dyDescent="0.4">
      <c r="C1615" t="s">
        <v>80</v>
      </c>
      <c r="D1615" t="s">
        <v>773</v>
      </c>
      <c r="E1615" s="8" t="str">
        <f t="shared" si="2144"/>
        <v>1615 SUB-S</v>
      </c>
      <c r="G1615" s="127" t="str">
        <f>"# of subscriber - "&amp;SUBSTITUTE(G1607,":","")</f>
        <v># of subscriber - Subscription revenue - secondary volume driven</v>
      </c>
      <c r="H1615" s="31"/>
      <c r="I1615" s="73"/>
      <c r="J1615" s="73"/>
      <c r="K1615" s="38">
        <f t="shared" ref="K1615:P1615" ca="1" si="2157">SUMIF($4:$4,K$2,1615:1615)</f>
        <v>11400</v>
      </c>
      <c r="L1615" s="38">
        <f t="shared" ca="1" si="2157"/>
        <v>22800</v>
      </c>
      <c r="M1615" s="38">
        <f t="shared" ca="1" si="2157"/>
        <v>34200</v>
      </c>
      <c r="N1615" s="38">
        <f t="shared" ca="1" si="2157"/>
        <v>45600</v>
      </c>
      <c r="O1615" s="38">
        <f t="shared" ca="1" si="2157"/>
        <v>57000</v>
      </c>
      <c r="P1615" s="38">
        <f t="shared" ca="1" si="2157"/>
        <v>68400</v>
      </c>
      <c r="Q1615" s="38"/>
      <c r="R1615" s="38"/>
      <c r="S1615" s="151">
        <f t="shared" ref="S1615:AX1617" ca="1" si="2158">S1611+S1612+S1614</f>
        <v>950</v>
      </c>
      <c r="T1615" s="151">
        <f t="shared" ca="1" si="2158"/>
        <v>1900</v>
      </c>
      <c r="U1615" s="151">
        <f t="shared" ca="1" si="2158"/>
        <v>2850</v>
      </c>
      <c r="V1615" s="151">
        <f t="shared" ca="1" si="2158"/>
        <v>3800</v>
      </c>
      <c r="W1615" s="151">
        <f t="shared" ca="1" si="2158"/>
        <v>4750</v>
      </c>
      <c r="X1615" s="151">
        <f t="shared" ca="1" si="2158"/>
        <v>5700</v>
      </c>
      <c r="Y1615" s="151">
        <f t="shared" ca="1" si="2158"/>
        <v>6650</v>
      </c>
      <c r="Z1615" s="151">
        <f t="shared" ca="1" si="2158"/>
        <v>7600</v>
      </c>
      <c r="AA1615" s="151">
        <f t="shared" ca="1" si="2158"/>
        <v>8550</v>
      </c>
      <c r="AB1615" s="151">
        <f t="shared" ca="1" si="2158"/>
        <v>9500</v>
      </c>
      <c r="AC1615" s="151">
        <f t="shared" ca="1" si="2158"/>
        <v>10450</v>
      </c>
      <c r="AD1615" s="151">
        <f t="shared" ca="1" si="2158"/>
        <v>11400</v>
      </c>
      <c r="AE1615" s="151">
        <f t="shared" ca="1" si="2158"/>
        <v>12350</v>
      </c>
      <c r="AF1615" s="151">
        <f t="shared" ca="1" si="2158"/>
        <v>13300</v>
      </c>
      <c r="AG1615" s="151">
        <f t="shared" ca="1" si="2158"/>
        <v>14250</v>
      </c>
      <c r="AH1615" s="151">
        <f t="shared" ca="1" si="2158"/>
        <v>15200</v>
      </c>
      <c r="AI1615" s="151">
        <f t="shared" ca="1" si="2158"/>
        <v>16150</v>
      </c>
      <c r="AJ1615" s="151">
        <f t="shared" ca="1" si="2158"/>
        <v>17100</v>
      </c>
      <c r="AK1615" s="151">
        <f t="shared" ca="1" si="2158"/>
        <v>18050</v>
      </c>
      <c r="AL1615" s="151">
        <f t="shared" ca="1" si="2158"/>
        <v>19000</v>
      </c>
      <c r="AM1615" s="151">
        <f t="shared" ca="1" si="2158"/>
        <v>19950</v>
      </c>
      <c r="AN1615" s="151">
        <f t="shared" ca="1" si="2158"/>
        <v>20900</v>
      </c>
      <c r="AO1615" s="151">
        <f t="shared" ca="1" si="2158"/>
        <v>21850</v>
      </c>
      <c r="AP1615" s="151">
        <f t="shared" ca="1" si="2158"/>
        <v>22800</v>
      </c>
      <c r="AQ1615" s="151">
        <f t="shared" ca="1" si="2158"/>
        <v>23750</v>
      </c>
      <c r="AR1615" s="151">
        <f t="shared" ca="1" si="2158"/>
        <v>24700</v>
      </c>
      <c r="AS1615" s="151">
        <f t="shared" ca="1" si="2158"/>
        <v>25650</v>
      </c>
      <c r="AT1615" s="151">
        <f t="shared" ca="1" si="2158"/>
        <v>26600</v>
      </c>
      <c r="AU1615" s="151">
        <f t="shared" ca="1" si="2158"/>
        <v>27550</v>
      </c>
      <c r="AV1615" s="151">
        <f t="shared" ca="1" si="2158"/>
        <v>28500</v>
      </c>
      <c r="AW1615" s="151">
        <f t="shared" ca="1" si="2158"/>
        <v>29450</v>
      </c>
      <c r="AX1615" s="151">
        <f t="shared" ca="1" si="2158"/>
        <v>30400</v>
      </c>
      <c r="AY1615" s="151">
        <f t="shared" ref="AY1615:CD1617" ca="1" si="2159">AY1611+AY1612+AY1614</f>
        <v>31350</v>
      </c>
      <c r="AZ1615" s="151">
        <f t="shared" ca="1" si="2159"/>
        <v>32300</v>
      </c>
      <c r="BA1615" s="151">
        <f t="shared" ca="1" si="2159"/>
        <v>33250</v>
      </c>
      <c r="BB1615" s="151">
        <f t="shared" ca="1" si="2159"/>
        <v>34200</v>
      </c>
      <c r="BC1615" s="151">
        <f t="shared" ca="1" si="2159"/>
        <v>35150</v>
      </c>
      <c r="BD1615" s="151">
        <f t="shared" ca="1" si="2159"/>
        <v>36100</v>
      </c>
      <c r="BE1615" s="151">
        <f t="shared" ca="1" si="2159"/>
        <v>37050</v>
      </c>
      <c r="BF1615" s="151">
        <f t="shared" ca="1" si="2159"/>
        <v>38000</v>
      </c>
      <c r="BG1615" s="151">
        <f t="shared" ca="1" si="2159"/>
        <v>38950</v>
      </c>
      <c r="BH1615" s="151">
        <f t="shared" ca="1" si="2159"/>
        <v>39900</v>
      </c>
      <c r="BI1615" s="151">
        <f t="shared" ca="1" si="2159"/>
        <v>40850</v>
      </c>
      <c r="BJ1615" s="151">
        <f t="shared" ca="1" si="2159"/>
        <v>41800</v>
      </c>
      <c r="BK1615" s="151">
        <f t="shared" ca="1" si="2159"/>
        <v>42750</v>
      </c>
      <c r="BL1615" s="151">
        <f t="shared" ca="1" si="2159"/>
        <v>43700</v>
      </c>
      <c r="BM1615" s="151">
        <f t="shared" ca="1" si="2159"/>
        <v>44650</v>
      </c>
      <c r="BN1615" s="151">
        <f t="shared" ca="1" si="2159"/>
        <v>45600</v>
      </c>
      <c r="BO1615" s="151">
        <f t="shared" ca="1" si="2159"/>
        <v>46550</v>
      </c>
      <c r="BP1615" s="151">
        <f t="shared" ca="1" si="2159"/>
        <v>47500</v>
      </c>
      <c r="BQ1615" s="151">
        <f t="shared" ca="1" si="2159"/>
        <v>48450</v>
      </c>
      <c r="BR1615" s="151">
        <f t="shared" ca="1" si="2159"/>
        <v>49400</v>
      </c>
      <c r="BS1615" s="151">
        <f t="shared" ca="1" si="2159"/>
        <v>50350</v>
      </c>
      <c r="BT1615" s="151">
        <f t="shared" ca="1" si="2159"/>
        <v>51300</v>
      </c>
      <c r="BU1615" s="151">
        <f t="shared" ca="1" si="2159"/>
        <v>52250</v>
      </c>
      <c r="BV1615" s="151">
        <f t="shared" ca="1" si="2159"/>
        <v>53200</v>
      </c>
      <c r="BW1615" s="151">
        <f t="shared" ca="1" si="2159"/>
        <v>54150</v>
      </c>
      <c r="BX1615" s="151">
        <f t="shared" ca="1" si="2159"/>
        <v>55100</v>
      </c>
      <c r="BY1615" s="151">
        <f t="shared" ca="1" si="2159"/>
        <v>56050</v>
      </c>
      <c r="BZ1615" s="151">
        <f t="shared" ca="1" si="2159"/>
        <v>57000</v>
      </c>
      <c r="CA1615" s="151">
        <f t="shared" ca="1" si="2159"/>
        <v>57950</v>
      </c>
      <c r="CB1615" s="151">
        <f t="shared" ca="1" si="2159"/>
        <v>58900</v>
      </c>
      <c r="CC1615" s="151">
        <f t="shared" ca="1" si="2159"/>
        <v>59850</v>
      </c>
      <c r="CD1615" s="151">
        <f t="shared" ca="1" si="2159"/>
        <v>60800</v>
      </c>
      <c r="CE1615" s="151">
        <f t="shared" ref="CE1615:CL1617" ca="1" si="2160">CE1611+CE1612+CE1614</f>
        <v>61750</v>
      </c>
      <c r="CF1615" s="151">
        <f t="shared" ca="1" si="2160"/>
        <v>62700</v>
      </c>
      <c r="CG1615" s="151">
        <f t="shared" ca="1" si="2160"/>
        <v>63650</v>
      </c>
      <c r="CH1615" s="151">
        <f t="shared" ca="1" si="2160"/>
        <v>64600</v>
      </c>
      <c r="CI1615" s="151">
        <f t="shared" ca="1" si="2160"/>
        <v>65550</v>
      </c>
      <c r="CJ1615" s="151">
        <f t="shared" ca="1" si="2160"/>
        <v>66500</v>
      </c>
      <c r="CK1615" s="151">
        <f t="shared" ca="1" si="2160"/>
        <v>67450</v>
      </c>
      <c r="CL1615" s="151">
        <f t="shared" ca="1" si="2160"/>
        <v>68400</v>
      </c>
      <c r="CN1615" s="73"/>
      <c r="CO1615" s="151" t="e">
        <f t="shared" ref="CO1615:DK1617" ca="1" si="2161">CO1611+CO1612+CO1614</f>
        <v>#N/A</v>
      </c>
      <c r="CP1615" s="151" t="e">
        <f t="shared" ca="1" si="2161"/>
        <v>#N/A</v>
      </c>
      <c r="CQ1615" s="151" t="e">
        <f t="shared" ca="1" si="2161"/>
        <v>#N/A</v>
      </c>
      <c r="CR1615" s="151" t="e">
        <f t="shared" ca="1" si="2161"/>
        <v>#N/A</v>
      </c>
      <c r="CS1615" s="151" t="e">
        <f t="shared" ca="1" si="2161"/>
        <v>#N/A</v>
      </c>
      <c r="CT1615" s="151" t="e">
        <f t="shared" ca="1" si="2161"/>
        <v>#N/A</v>
      </c>
      <c r="CU1615" s="151" t="e">
        <f t="shared" ca="1" si="2161"/>
        <v>#N/A</v>
      </c>
      <c r="CV1615" s="151" t="e">
        <f t="shared" ca="1" si="2161"/>
        <v>#N/A</v>
      </c>
      <c r="CW1615" s="151" t="e">
        <f t="shared" ca="1" si="2161"/>
        <v>#N/A</v>
      </c>
      <c r="CX1615" s="151" t="e">
        <f t="shared" ca="1" si="2161"/>
        <v>#N/A</v>
      </c>
      <c r="CY1615" s="151" t="e">
        <f t="shared" ca="1" si="2161"/>
        <v>#N/A</v>
      </c>
      <c r="CZ1615" s="151" t="e">
        <f t="shared" ca="1" si="2161"/>
        <v>#N/A</v>
      </c>
      <c r="DA1615" s="151" t="e">
        <f t="shared" ca="1" si="2161"/>
        <v>#N/A</v>
      </c>
      <c r="DB1615" s="151" t="e">
        <f t="shared" ca="1" si="2161"/>
        <v>#N/A</v>
      </c>
      <c r="DC1615" s="151" t="e">
        <f t="shared" ca="1" si="2161"/>
        <v>#N/A</v>
      </c>
      <c r="DD1615" s="151" t="e">
        <f t="shared" ca="1" si="2161"/>
        <v>#N/A</v>
      </c>
      <c r="DE1615" s="151" t="e">
        <f t="shared" ca="1" si="2161"/>
        <v>#N/A</v>
      </c>
      <c r="DF1615" s="151" t="e">
        <f t="shared" ca="1" si="2161"/>
        <v>#N/A</v>
      </c>
      <c r="DG1615" s="151" t="e">
        <f t="shared" ca="1" si="2161"/>
        <v>#N/A</v>
      </c>
      <c r="DH1615" s="151" t="e">
        <f t="shared" ca="1" si="2161"/>
        <v>#N/A</v>
      </c>
      <c r="DI1615" s="151" t="e">
        <f t="shared" ca="1" si="2161"/>
        <v>#N/A</v>
      </c>
      <c r="DJ1615" s="151" t="e">
        <f t="shared" ca="1" si="2161"/>
        <v>#N/A</v>
      </c>
      <c r="DK1615" s="151" t="e">
        <f t="shared" ca="1" si="2161"/>
        <v>#N/A</v>
      </c>
      <c r="DL1615" s="151" t="e">
        <f t="shared" ref="DL1615:DL1617" ca="1" si="2162">DL1611+DL1612+DL1614</f>
        <v>#N/A</v>
      </c>
    </row>
    <row r="1616" spans="1:116" x14ac:dyDescent="0.4">
      <c r="D1616" t="s">
        <v>773</v>
      </c>
      <c r="E1616" s="8" t="str">
        <f t="shared" si="2144"/>
        <v>1616 SUB-S</v>
      </c>
      <c r="G1616" s="145" t="s">
        <v>62</v>
      </c>
      <c r="H1616" s="12"/>
      <c r="I1616" s="60"/>
      <c r="J1616" s="60"/>
      <c r="K1616" s="34">
        <f t="shared" ref="K1616:P1618" ca="1" si="2163">K1615-SUM(K1614,K1611:K1612)</f>
        <v>0</v>
      </c>
      <c r="L1616" s="34">
        <f t="shared" ca="1" si="2163"/>
        <v>0</v>
      </c>
      <c r="M1616" s="34">
        <f t="shared" ca="1" si="2163"/>
        <v>0</v>
      </c>
      <c r="N1616" s="34">
        <f t="shared" ca="1" si="2163"/>
        <v>0</v>
      </c>
      <c r="O1616" s="34">
        <f t="shared" ca="1" si="2163"/>
        <v>0</v>
      </c>
      <c r="P1616" s="34">
        <f t="shared" ca="1" si="2163"/>
        <v>0</v>
      </c>
      <c r="R1616" s="15"/>
      <c r="S1616" s="76">
        <f t="shared" ref="S1616:AX1618" ca="1" si="2164">S1615-SUM(S1614,S1611:S1612)</f>
        <v>0</v>
      </c>
      <c r="T1616" s="76">
        <f t="shared" ca="1" si="2164"/>
        <v>0</v>
      </c>
      <c r="U1616" s="76">
        <f t="shared" ca="1" si="2164"/>
        <v>0</v>
      </c>
      <c r="V1616" s="76">
        <f t="shared" ca="1" si="2164"/>
        <v>0</v>
      </c>
      <c r="W1616" s="76">
        <f t="shared" ca="1" si="2164"/>
        <v>0</v>
      </c>
      <c r="X1616" s="76">
        <f t="shared" ca="1" si="2164"/>
        <v>0</v>
      </c>
      <c r="Y1616" s="76">
        <f t="shared" ca="1" si="2164"/>
        <v>0</v>
      </c>
      <c r="Z1616" s="76">
        <f t="shared" ca="1" si="2164"/>
        <v>0</v>
      </c>
      <c r="AA1616" s="76">
        <f t="shared" ca="1" si="2164"/>
        <v>0</v>
      </c>
      <c r="AB1616" s="76">
        <f t="shared" ca="1" si="2164"/>
        <v>0</v>
      </c>
      <c r="AC1616" s="76">
        <f t="shared" ca="1" si="2164"/>
        <v>0</v>
      </c>
      <c r="AD1616" s="76">
        <f t="shared" ca="1" si="2164"/>
        <v>0</v>
      </c>
      <c r="AE1616" s="76">
        <f t="shared" ca="1" si="2164"/>
        <v>0</v>
      </c>
      <c r="AF1616" s="76">
        <f t="shared" ca="1" si="2164"/>
        <v>0</v>
      </c>
      <c r="AG1616" s="76">
        <f t="shared" ca="1" si="2164"/>
        <v>0</v>
      </c>
      <c r="AH1616" s="76">
        <f t="shared" ca="1" si="2164"/>
        <v>0</v>
      </c>
      <c r="AI1616" s="76">
        <f t="shared" ca="1" si="2164"/>
        <v>0</v>
      </c>
      <c r="AJ1616" s="76">
        <f t="shared" ca="1" si="2164"/>
        <v>0</v>
      </c>
      <c r="AK1616" s="76">
        <f t="shared" ca="1" si="2164"/>
        <v>0</v>
      </c>
      <c r="AL1616" s="76">
        <f t="shared" ca="1" si="2164"/>
        <v>0</v>
      </c>
      <c r="AM1616" s="76">
        <f t="shared" ca="1" si="2164"/>
        <v>0</v>
      </c>
      <c r="AN1616" s="76">
        <f t="shared" ca="1" si="2164"/>
        <v>0</v>
      </c>
      <c r="AO1616" s="76">
        <f t="shared" ca="1" si="2164"/>
        <v>0</v>
      </c>
      <c r="AP1616" s="76">
        <f t="shared" ca="1" si="2164"/>
        <v>0</v>
      </c>
      <c r="AQ1616" s="76">
        <f t="shared" ca="1" si="2164"/>
        <v>0</v>
      </c>
      <c r="AR1616" s="76">
        <f t="shared" ca="1" si="2164"/>
        <v>0</v>
      </c>
      <c r="AS1616" s="76">
        <f t="shared" ca="1" si="2164"/>
        <v>0</v>
      </c>
      <c r="AT1616" s="76">
        <f t="shared" ca="1" si="2164"/>
        <v>0</v>
      </c>
      <c r="AU1616" s="76">
        <f t="shared" ca="1" si="2164"/>
        <v>0</v>
      </c>
      <c r="AV1616" s="76">
        <f t="shared" ca="1" si="2164"/>
        <v>0</v>
      </c>
      <c r="AW1616" s="76">
        <f t="shared" ca="1" si="2164"/>
        <v>0</v>
      </c>
      <c r="AX1616" s="76">
        <f t="shared" ca="1" si="2164"/>
        <v>0</v>
      </c>
      <c r="AY1616" s="76">
        <f t="shared" ref="AY1616:CD1618" ca="1" si="2165">AY1615-SUM(AY1614,AY1611:AY1612)</f>
        <v>0</v>
      </c>
      <c r="AZ1616" s="76">
        <f t="shared" ca="1" si="2165"/>
        <v>0</v>
      </c>
      <c r="BA1616" s="76">
        <f t="shared" ca="1" si="2165"/>
        <v>0</v>
      </c>
      <c r="BB1616" s="76">
        <f t="shared" ca="1" si="2165"/>
        <v>0</v>
      </c>
      <c r="BC1616" s="76">
        <f t="shared" ca="1" si="2165"/>
        <v>0</v>
      </c>
      <c r="BD1616" s="76">
        <f t="shared" ca="1" si="2165"/>
        <v>0</v>
      </c>
      <c r="BE1616" s="76">
        <f t="shared" ca="1" si="2165"/>
        <v>0</v>
      </c>
      <c r="BF1616" s="76">
        <f t="shared" ca="1" si="2165"/>
        <v>0</v>
      </c>
      <c r="BG1616" s="76">
        <f t="shared" ca="1" si="2165"/>
        <v>0</v>
      </c>
      <c r="BH1616" s="76">
        <f t="shared" ca="1" si="2165"/>
        <v>0</v>
      </c>
      <c r="BI1616" s="76">
        <f t="shared" ca="1" si="2165"/>
        <v>0</v>
      </c>
      <c r="BJ1616" s="76">
        <f t="shared" ca="1" si="2165"/>
        <v>0</v>
      </c>
      <c r="BK1616" s="76">
        <f t="shared" ca="1" si="2165"/>
        <v>0</v>
      </c>
      <c r="BL1616" s="76">
        <f t="shared" ca="1" si="2165"/>
        <v>0</v>
      </c>
      <c r="BM1616" s="76">
        <f t="shared" ca="1" si="2165"/>
        <v>0</v>
      </c>
      <c r="BN1616" s="76">
        <f t="shared" ca="1" si="2165"/>
        <v>0</v>
      </c>
      <c r="BO1616" s="76">
        <f t="shared" ca="1" si="2165"/>
        <v>0</v>
      </c>
      <c r="BP1616" s="76">
        <f t="shared" ca="1" si="2165"/>
        <v>0</v>
      </c>
      <c r="BQ1616" s="76">
        <f t="shared" ca="1" si="2165"/>
        <v>0</v>
      </c>
      <c r="BR1616" s="76">
        <f t="shared" ca="1" si="2165"/>
        <v>0</v>
      </c>
      <c r="BS1616" s="76">
        <f t="shared" ca="1" si="2165"/>
        <v>0</v>
      </c>
      <c r="BT1616" s="76">
        <f t="shared" ca="1" si="2165"/>
        <v>0</v>
      </c>
      <c r="BU1616" s="76">
        <f t="shared" ca="1" si="2165"/>
        <v>0</v>
      </c>
      <c r="BV1616" s="76">
        <f t="shared" ca="1" si="2165"/>
        <v>0</v>
      </c>
      <c r="BW1616" s="76">
        <f t="shared" ca="1" si="2165"/>
        <v>0</v>
      </c>
      <c r="BX1616" s="76">
        <f t="shared" ca="1" si="2165"/>
        <v>0</v>
      </c>
      <c r="BY1616" s="76">
        <f t="shared" ca="1" si="2165"/>
        <v>0</v>
      </c>
      <c r="BZ1616" s="76">
        <f t="shared" ca="1" si="2165"/>
        <v>0</v>
      </c>
      <c r="CA1616" s="76">
        <f t="shared" ca="1" si="2165"/>
        <v>0</v>
      </c>
      <c r="CB1616" s="76">
        <f t="shared" ca="1" si="2165"/>
        <v>0</v>
      </c>
      <c r="CC1616" s="76">
        <f t="shared" ca="1" si="2165"/>
        <v>0</v>
      </c>
      <c r="CD1616" s="76">
        <f t="shared" ca="1" si="2165"/>
        <v>0</v>
      </c>
      <c r="CE1616" s="76">
        <f t="shared" ref="CE1616:CL1618" ca="1" si="2166">CE1615-SUM(CE1614,CE1611:CE1612)</f>
        <v>0</v>
      </c>
      <c r="CF1616" s="76">
        <f t="shared" ca="1" si="2166"/>
        <v>0</v>
      </c>
      <c r="CG1616" s="76">
        <f t="shared" ca="1" si="2166"/>
        <v>0</v>
      </c>
      <c r="CH1616" s="76">
        <f t="shared" ca="1" si="2166"/>
        <v>0</v>
      </c>
      <c r="CI1616" s="76">
        <f t="shared" ca="1" si="2166"/>
        <v>0</v>
      </c>
      <c r="CJ1616" s="76">
        <f t="shared" ca="1" si="2166"/>
        <v>0</v>
      </c>
      <c r="CK1616" s="76">
        <f t="shared" ca="1" si="2166"/>
        <v>0</v>
      </c>
      <c r="CL1616" s="76">
        <f t="shared" ca="1" si="2166"/>
        <v>0</v>
      </c>
      <c r="CN1616" s="60"/>
      <c r="CO1616" s="76" t="e">
        <f t="shared" ref="CO1616:DK1618" ca="1" si="2167">CO1615-SUM(CO1614,CO1611:CO1612)</f>
        <v>#N/A</v>
      </c>
      <c r="CP1616" s="76" t="e">
        <f t="shared" ca="1" si="2167"/>
        <v>#N/A</v>
      </c>
      <c r="CQ1616" s="76" t="e">
        <f t="shared" ca="1" si="2167"/>
        <v>#N/A</v>
      </c>
      <c r="CR1616" s="76" t="e">
        <f t="shared" ca="1" si="2167"/>
        <v>#N/A</v>
      </c>
      <c r="CS1616" s="76" t="e">
        <f t="shared" ca="1" si="2167"/>
        <v>#N/A</v>
      </c>
      <c r="CT1616" s="76" t="e">
        <f t="shared" ca="1" si="2167"/>
        <v>#N/A</v>
      </c>
      <c r="CU1616" s="76" t="e">
        <f t="shared" ca="1" si="2167"/>
        <v>#N/A</v>
      </c>
      <c r="CV1616" s="76" t="e">
        <f t="shared" ca="1" si="2167"/>
        <v>#N/A</v>
      </c>
      <c r="CW1616" s="76" t="e">
        <f t="shared" ca="1" si="2167"/>
        <v>#N/A</v>
      </c>
      <c r="CX1616" s="76" t="e">
        <f t="shared" ca="1" si="2167"/>
        <v>#N/A</v>
      </c>
      <c r="CY1616" s="76" t="e">
        <f t="shared" ca="1" si="2167"/>
        <v>#N/A</v>
      </c>
      <c r="CZ1616" s="76" t="e">
        <f t="shared" ca="1" si="2167"/>
        <v>#N/A</v>
      </c>
      <c r="DA1616" s="76" t="e">
        <f t="shared" ca="1" si="2167"/>
        <v>#N/A</v>
      </c>
      <c r="DB1616" s="76" t="e">
        <f t="shared" ca="1" si="2167"/>
        <v>#N/A</v>
      </c>
      <c r="DC1616" s="76" t="e">
        <f t="shared" ca="1" si="2167"/>
        <v>#N/A</v>
      </c>
      <c r="DD1616" s="76" t="e">
        <f t="shared" ca="1" si="2167"/>
        <v>#N/A</v>
      </c>
      <c r="DE1616" s="76" t="e">
        <f t="shared" ca="1" si="2167"/>
        <v>#N/A</v>
      </c>
      <c r="DF1616" s="76" t="e">
        <f t="shared" ca="1" si="2167"/>
        <v>#N/A</v>
      </c>
      <c r="DG1616" s="76" t="e">
        <f t="shared" ca="1" si="2167"/>
        <v>#N/A</v>
      </c>
      <c r="DH1616" s="76" t="e">
        <f t="shared" ca="1" si="2167"/>
        <v>#N/A</v>
      </c>
      <c r="DI1616" s="76" t="e">
        <f t="shared" ca="1" si="2167"/>
        <v>#N/A</v>
      </c>
      <c r="DJ1616" s="76" t="e">
        <f t="shared" ca="1" si="2167"/>
        <v>#N/A</v>
      </c>
      <c r="DK1616" s="76" t="e">
        <f t="shared" ca="1" si="2167"/>
        <v>#N/A</v>
      </c>
      <c r="DL1616" s="76" t="e">
        <f t="shared" ref="DL1616:DL1618" ca="1" si="2168">DL1615-SUM(DL1614,DL1611:DL1612)</f>
        <v>#N/A</v>
      </c>
    </row>
    <row r="1617" spans="1:116" x14ac:dyDescent="0.4">
      <c r="D1617" t="s">
        <v>773</v>
      </c>
      <c r="E1617" s="8" t="str">
        <f t="shared" si="2144"/>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773</v>
      </c>
      <c r="E1618" s="8" t="str">
        <f t="shared" si="2144"/>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773</v>
      </c>
      <c r="E1619" s="8" t="str">
        <f t="shared" si="2144"/>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773</v>
      </c>
      <c r="E1620" s="8" t="str">
        <f t="shared" si="2144"/>
        <v>1620 SUB-S</v>
      </c>
      <c r="G1620" s="126" t="str">
        <f>"Revenue - "&amp;SUBSTITUTE(G1607,":","")</f>
        <v>Revenue - Subscription revenue - secondary volume driven</v>
      </c>
      <c r="H1620" s="27"/>
      <c r="I1620" s="78"/>
      <c r="J1620" s="78"/>
      <c r="K1620" s="63">
        <f t="shared" ref="K1620:P1620" ca="1" si="2169">SUMIF($3:$3,K$2,1620:1620)</f>
        <v>1368000</v>
      </c>
      <c r="L1620" s="63">
        <f t="shared" ca="1" si="2169"/>
        <v>4104000</v>
      </c>
      <c r="M1620" s="63">
        <f t="shared" ca="1" si="2169"/>
        <v>6840000</v>
      </c>
      <c r="N1620" s="63">
        <f t="shared" ca="1" si="2169"/>
        <v>9576000</v>
      </c>
      <c r="O1620" s="63">
        <f t="shared" ca="1" si="2169"/>
        <v>12312000</v>
      </c>
      <c r="P1620" s="63">
        <f t="shared" ca="1" si="2169"/>
        <v>15048000</v>
      </c>
      <c r="R1620" s="33"/>
      <c r="S1620" s="148">
        <f t="shared" ref="S1620:AX1622" ca="1" si="2170">S1619*AVERAGE(S1615,S1611)</f>
        <v>9500</v>
      </c>
      <c r="T1620" s="148">
        <f t="shared" ca="1" si="2170"/>
        <v>28500</v>
      </c>
      <c r="U1620" s="148">
        <f t="shared" ca="1" si="2170"/>
        <v>47500</v>
      </c>
      <c r="V1620" s="148">
        <f t="shared" ca="1" si="2170"/>
        <v>66500</v>
      </c>
      <c r="W1620" s="148">
        <f t="shared" ca="1" si="2170"/>
        <v>85500</v>
      </c>
      <c r="X1620" s="148">
        <f t="shared" ca="1" si="2170"/>
        <v>104500</v>
      </c>
      <c r="Y1620" s="148">
        <f t="shared" ca="1" si="2170"/>
        <v>123500</v>
      </c>
      <c r="Z1620" s="148">
        <f t="shared" ca="1" si="2170"/>
        <v>142500</v>
      </c>
      <c r="AA1620" s="148">
        <f t="shared" ca="1" si="2170"/>
        <v>161500</v>
      </c>
      <c r="AB1620" s="148">
        <f t="shared" ca="1" si="2170"/>
        <v>180500</v>
      </c>
      <c r="AC1620" s="148">
        <f t="shared" ca="1" si="2170"/>
        <v>199500</v>
      </c>
      <c r="AD1620" s="148">
        <f t="shared" ca="1" si="2170"/>
        <v>218500</v>
      </c>
      <c r="AE1620" s="148">
        <f t="shared" ca="1" si="2170"/>
        <v>237500</v>
      </c>
      <c r="AF1620" s="148">
        <f t="shared" ca="1" si="2170"/>
        <v>256500</v>
      </c>
      <c r="AG1620" s="148">
        <f t="shared" ca="1" si="2170"/>
        <v>275500</v>
      </c>
      <c r="AH1620" s="148">
        <f t="shared" ca="1" si="2170"/>
        <v>294500</v>
      </c>
      <c r="AI1620" s="148">
        <f t="shared" ca="1" si="2170"/>
        <v>313500</v>
      </c>
      <c r="AJ1620" s="148">
        <f t="shared" ca="1" si="2170"/>
        <v>332500</v>
      </c>
      <c r="AK1620" s="148">
        <f t="shared" ca="1" si="2170"/>
        <v>351500</v>
      </c>
      <c r="AL1620" s="148">
        <f t="shared" ca="1" si="2170"/>
        <v>370500</v>
      </c>
      <c r="AM1620" s="148">
        <f t="shared" ca="1" si="2170"/>
        <v>389500</v>
      </c>
      <c r="AN1620" s="148">
        <f t="shared" ca="1" si="2170"/>
        <v>408500</v>
      </c>
      <c r="AO1620" s="148">
        <f t="shared" ca="1" si="2170"/>
        <v>427500</v>
      </c>
      <c r="AP1620" s="148">
        <f t="shared" ca="1" si="2170"/>
        <v>446500</v>
      </c>
      <c r="AQ1620" s="148">
        <f t="shared" ca="1" si="2170"/>
        <v>465500</v>
      </c>
      <c r="AR1620" s="148">
        <f t="shared" ca="1" si="2170"/>
        <v>484500</v>
      </c>
      <c r="AS1620" s="148">
        <f t="shared" ca="1" si="2170"/>
        <v>503500</v>
      </c>
      <c r="AT1620" s="148">
        <f t="shared" ca="1" si="2170"/>
        <v>522500</v>
      </c>
      <c r="AU1620" s="148">
        <f t="shared" ca="1" si="2170"/>
        <v>541500</v>
      </c>
      <c r="AV1620" s="148">
        <f t="shared" ca="1" si="2170"/>
        <v>560500</v>
      </c>
      <c r="AW1620" s="148">
        <f t="shared" ca="1" si="2170"/>
        <v>579500</v>
      </c>
      <c r="AX1620" s="148">
        <f t="shared" ca="1" si="2170"/>
        <v>598500</v>
      </c>
      <c r="AY1620" s="148">
        <f t="shared" ref="AY1620:CD1622" ca="1" si="2171">AY1619*AVERAGE(AY1615,AY1611)</f>
        <v>617500</v>
      </c>
      <c r="AZ1620" s="148">
        <f t="shared" ca="1" si="2171"/>
        <v>636500</v>
      </c>
      <c r="BA1620" s="148">
        <f t="shared" ca="1" si="2171"/>
        <v>655500</v>
      </c>
      <c r="BB1620" s="148">
        <f t="shared" ca="1" si="2171"/>
        <v>674500</v>
      </c>
      <c r="BC1620" s="148">
        <f t="shared" ca="1" si="2171"/>
        <v>693500</v>
      </c>
      <c r="BD1620" s="148">
        <f t="shared" ca="1" si="2171"/>
        <v>712500</v>
      </c>
      <c r="BE1620" s="148">
        <f t="shared" ca="1" si="2171"/>
        <v>731500</v>
      </c>
      <c r="BF1620" s="148">
        <f t="shared" ca="1" si="2171"/>
        <v>750500</v>
      </c>
      <c r="BG1620" s="148">
        <f t="shared" ca="1" si="2171"/>
        <v>769500</v>
      </c>
      <c r="BH1620" s="148">
        <f t="shared" ca="1" si="2171"/>
        <v>788500</v>
      </c>
      <c r="BI1620" s="148">
        <f t="shared" ca="1" si="2171"/>
        <v>807500</v>
      </c>
      <c r="BJ1620" s="148">
        <f t="shared" ca="1" si="2171"/>
        <v>826500</v>
      </c>
      <c r="BK1620" s="148">
        <f t="shared" ca="1" si="2171"/>
        <v>845500</v>
      </c>
      <c r="BL1620" s="148">
        <f t="shared" ca="1" si="2171"/>
        <v>864500</v>
      </c>
      <c r="BM1620" s="148">
        <f t="shared" ca="1" si="2171"/>
        <v>883500</v>
      </c>
      <c r="BN1620" s="148">
        <f t="shared" ca="1" si="2171"/>
        <v>902500</v>
      </c>
      <c r="BO1620" s="148">
        <f t="shared" ca="1" si="2171"/>
        <v>921500</v>
      </c>
      <c r="BP1620" s="148">
        <f t="shared" ca="1" si="2171"/>
        <v>940500</v>
      </c>
      <c r="BQ1620" s="148">
        <f t="shared" ca="1" si="2171"/>
        <v>959500</v>
      </c>
      <c r="BR1620" s="148">
        <f t="shared" ca="1" si="2171"/>
        <v>978500</v>
      </c>
      <c r="BS1620" s="148">
        <f t="shared" ca="1" si="2171"/>
        <v>997500</v>
      </c>
      <c r="BT1620" s="148">
        <f t="shared" ca="1" si="2171"/>
        <v>1016500</v>
      </c>
      <c r="BU1620" s="148">
        <f t="shared" ca="1" si="2171"/>
        <v>1035500</v>
      </c>
      <c r="BV1620" s="148">
        <f t="shared" ca="1" si="2171"/>
        <v>1054500</v>
      </c>
      <c r="BW1620" s="148">
        <f t="shared" ca="1" si="2171"/>
        <v>1073500</v>
      </c>
      <c r="BX1620" s="148">
        <f t="shared" ca="1" si="2171"/>
        <v>1092500</v>
      </c>
      <c r="BY1620" s="148">
        <f t="shared" ca="1" si="2171"/>
        <v>1111500</v>
      </c>
      <c r="BZ1620" s="148">
        <f t="shared" ca="1" si="2171"/>
        <v>1130500</v>
      </c>
      <c r="CA1620" s="148">
        <f t="shared" ca="1" si="2171"/>
        <v>1149500</v>
      </c>
      <c r="CB1620" s="148">
        <f t="shared" ca="1" si="2171"/>
        <v>1168500</v>
      </c>
      <c r="CC1620" s="148">
        <f t="shared" ca="1" si="2171"/>
        <v>1187500</v>
      </c>
      <c r="CD1620" s="148">
        <f t="shared" ca="1" si="2171"/>
        <v>1206500</v>
      </c>
      <c r="CE1620" s="148">
        <f t="shared" ref="CE1620:CL1622" ca="1" si="2172">CE1619*AVERAGE(CE1615,CE1611)</f>
        <v>1225500</v>
      </c>
      <c r="CF1620" s="148">
        <f t="shared" ca="1" si="2172"/>
        <v>1244500</v>
      </c>
      <c r="CG1620" s="148">
        <f t="shared" ca="1" si="2172"/>
        <v>1263500</v>
      </c>
      <c r="CH1620" s="148">
        <f t="shared" ca="1" si="2172"/>
        <v>1282500</v>
      </c>
      <c r="CI1620" s="148">
        <f t="shared" ca="1" si="2172"/>
        <v>1301500</v>
      </c>
      <c r="CJ1620" s="148">
        <f t="shared" ca="1" si="2172"/>
        <v>1320500</v>
      </c>
      <c r="CK1620" s="148">
        <f t="shared" ca="1" si="2172"/>
        <v>1339500</v>
      </c>
      <c r="CL1620" s="148">
        <f t="shared" ca="1" si="2172"/>
        <v>1358500</v>
      </c>
      <c r="CN1620" s="78"/>
      <c r="CO1620" s="148" t="e">
        <f t="shared" ref="CO1620:DK1622" ca="1" si="2173">CO1619*AVERAGE(CO1615,CO1611)</f>
        <v>#N/A</v>
      </c>
      <c r="CP1620" s="148" t="e">
        <f t="shared" ca="1" si="2173"/>
        <v>#N/A</v>
      </c>
      <c r="CQ1620" s="148" t="e">
        <f t="shared" ca="1" si="2173"/>
        <v>#N/A</v>
      </c>
      <c r="CR1620" s="148" t="e">
        <f t="shared" ca="1" si="2173"/>
        <v>#N/A</v>
      </c>
      <c r="CS1620" s="148" t="e">
        <f t="shared" ca="1" si="2173"/>
        <v>#N/A</v>
      </c>
      <c r="CT1620" s="148" t="e">
        <f t="shared" ca="1" si="2173"/>
        <v>#N/A</v>
      </c>
      <c r="CU1620" s="148" t="e">
        <f t="shared" ca="1" si="2173"/>
        <v>#N/A</v>
      </c>
      <c r="CV1620" s="148" t="e">
        <f t="shared" ca="1" si="2173"/>
        <v>#N/A</v>
      </c>
      <c r="CW1620" s="148" t="e">
        <f t="shared" ca="1" si="2173"/>
        <v>#N/A</v>
      </c>
      <c r="CX1620" s="148" t="e">
        <f t="shared" ca="1" si="2173"/>
        <v>#N/A</v>
      </c>
      <c r="CY1620" s="148" t="e">
        <f t="shared" ca="1" si="2173"/>
        <v>#N/A</v>
      </c>
      <c r="CZ1620" s="148" t="e">
        <f t="shared" ca="1" si="2173"/>
        <v>#N/A</v>
      </c>
      <c r="DA1620" s="148" t="e">
        <f t="shared" ca="1" si="2173"/>
        <v>#N/A</v>
      </c>
      <c r="DB1620" s="148" t="e">
        <f t="shared" ca="1" si="2173"/>
        <v>#N/A</v>
      </c>
      <c r="DC1620" s="148" t="e">
        <f t="shared" ca="1" si="2173"/>
        <v>#N/A</v>
      </c>
      <c r="DD1620" s="148" t="e">
        <f t="shared" ca="1" si="2173"/>
        <v>#N/A</v>
      </c>
      <c r="DE1620" s="148" t="e">
        <f t="shared" ca="1" si="2173"/>
        <v>#N/A</v>
      </c>
      <c r="DF1620" s="148" t="e">
        <f t="shared" ca="1" si="2173"/>
        <v>#N/A</v>
      </c>
      <c r="DG1620" s="148" t="e">
        <f t="shared" ca="1" si="2173"/>
        <v>#N/A</v>
      </c>
      <c r="DH1620" s="148" t="e">
        <f t="shared" ca="1" si="2173"/>
        <v>#N/A</v>
      </c>
      <c r="DI1620" s="148" t="e">
        <f t="shared" ca="1" si="2173"/>
        <v>#N/A</v>
      </c>
      <c r="DJ1620" s="148" t="e">
        <f t="shared" ca="1" si="2173"/>
        <v>#N/A</v>
      </c>
      <c r="DK1620" s="148" t="e">
        <f t="shared" ca="1" si="2173"/>
        <v>#N/A</v>
      </c>
      <c r="DL1620" s="148" t="e">
        <f t="shared" ref="DL1620:DL1622" ca="1" si="2174">DL1619*AVERAGE(DL1615,DL1611)</f>
        <v>#N/A</v>
      </c>
    </row>
    <row r="1621" spans="1:116" x14ac:dyDescent="0.4">
      <c r="B1621" t="s">
        <v>244</v>
      </c>
      <c r="D1621" t="s">
        <v>773</v>
      </c>
      <c r="E1621" s="8" t="str">
        <f t="shared" si="2144"/>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773</v>
      </c>
      <c r="E1622" s="8" t="str">
        <f t="shared" si="2144"/>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773</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773</v>
      </c>
      <c r="E1624" s="8" t="str">
        <f t="shared" si="2144"/>
        <v>1624 SUB-S</v>
      </c>
      <c r="G1624" s="8" t="str">
        <f>G1601</f>
        <v>Primary revenue driver</v>
      </c>
      <c r="S1624" s="76" t="str">
        <f t="shared" ref="S1624:AX1626" si="2175">S1601</f>
        <v>S$16</v>
      </c>
      <c r="T1624" s="76" t="str">
        <f t="shared" si="2175"/>
        <v>T$16</v>
      </c>
      <c r="U1624" s="76" t="str">
        <f t="shared" si="2175"/>
        <v>U$16</v>
      </c>
      <c r="V1624" s="76" t="str">
        <f t="shared" si="2175"/>
        <v>V$16</v>
      </c>
      <c r="W1624" s="76" t="str">
        <f t="shared" si="2175"/>
        <v>W$16</v>
      </c>
      <c r="X1624" s="76" t="str">
        <f t="shared" si="2175"/>
        <v>X$16</v>
      </c>
      <c r="Y1624" s="76" t="str">
        <f t="shared" si="2175"/>
        <v>Y$16</v>
      </c>
      <c r="Z1624" s="76" t="str">
        <f t="shared" si="2175"/>
        <v>Z$16</v>
      </c>
      <c r="AA1624" s="76" t="str">
        <f t="shared" si="2175"/>
        <v>AA$16</v>
      </c>
      <c r="AB1624" s="76" t="str">
        <f t="shared" si="2175"/>
        <v>AB$16</v>
      </c>
      <c r="AC1624" s="76" t="str">
        <f t="shared" si="2175"/>
        <v>AC$16</v>
      </c>
      <c r="AD1624" s="76" t="str">
        <f t="shared" si="2175"/>
        <v>AD$16</v>
      </c>
      <c r="AE1624" s="76" t="str">
        <f t="shared" si="2175"/>
        <v>AE$16</v>
      </c>
      <c r="AF1624" s="76" t="str">
        <f t="shared" si="2175"/>
        <v>AF$16</v>
      </c>
      <c r="AG1624" s="76" t="str">
        <f t="shared" si="2175"/>
        <v>AG$16</v>
      </c>
      <c r="AH1624" s="76" t="str">
        <f t="shared" si="2175"/>
        <v>AH$16</v>
      </c>
      <c r="AI1624" s="76" t="str">
        <f t="shared" si="2175"/>
        <v>AI$16</v>
      </c>
      <c r="AJ1624" s="76" t="str">
        <f t="shared" si="2175"/>
        <v>AJ$16</v>
      </c>
      <c r="AK1624" s="76" t="str">
        <f t="shared" si="2175"/>
        <v>AK$16</v>
      </c>
      <c r="AL1624" s="76" t="str">
        <f t="shared" si="2175"/>
        <v>AL$16</v>
      </c>
      <c r="AM1624" s="76" t="str">
        <f t="shared" si="2175"/>
        <v>AM$16</v>
      </c>
      <c r="AN1624" s="76" t="str">
        <f t="shared" si="2175"/>
        <v>AN$16</v>
      </c>
      <c r="AO1624" s="76" t="str">
        <f t="shared" si="2175"/>
        <v>AO$16</v>
      </c>
      <c r="AP1624" s="76" t="str">
        <f t="shared" si="2175"/>
        <v>AP$16</v>
      </c>
      <c r="AQ1624" s="76" t="str">
        <f t="shared" si="2175"/>
        <v>AQ$16</v>
      </c>
      <c r="AR1624" s="76" t="str">
        <f t="shared" si="2175"/>
        <v>AR$16</v>
      </c>
      <c r="AS1624" s="76" t="str">
        <f t="shared" si="2175"/>
        <v>AS$16</v>
      </c>
      <c r="AT1624" s="76" t="str">
        <f t="shared" si="2175"/>
        <v>AT$16</v>
      </c>
      <c r="AU1624" s="76" t="str">
        <f t="shared" si="2175"/>
        <v>AU$16</v>
      </c>
      <c r="AV1624" s="76" t="str">
        <f t="shared" si="2175"/>
        <v>AV$16</v>
      </c>
      <c r="AW1624" s="76" t="str">
        <f t="shared" si="2175"/>
        <v>AW$16</v>
      </c>
      <c r="AX1624" s="76" t="str">
        <f t="shared" si="2175"/>
        <v>AX$16</v>
      </c>
      <c r="AY1624" s="76" t="str">
        <f t="shared" ref="AY1624:CD1626" si="2176">AY1601</f>
        <v>AY$16</v>
      </c>
      <c r="AZ1624" s="76" t="str">
        <f t="shared" si="2176"/>
        <v>AZ$16</v>
      </c>
      <c r="BA1624" s="76" t="str">
        <f t="shared" si="2176"/>
        <v>BA$16</v>
      </c>
      <c r="BB1624" s="76" t="str">
        <f t="shared" si="2176"/>
        <v>BB$16</v>
      </c>
      <c r="BC1624" s="76" t="str">
        <f t="shared" si="2176"/>
        <v>BC$16</v>
      </c>
      <c r="BD1624" s="76" t="str">
        <f t="shared" si="2176"/>
        <v>BD$16</v>
      </c>
      <c r="BE1624" s="76" t="str">
        <f t="shared" si="2176"/>
        <v>BE$16</v>
      </c>
      <c r="BF1624" s="76" t="str">
        <f t="shared" si="2176"/>
        <v>BF$16</v>
      </c>
      <c r="BG1624" s="76" t="str">
        <f t="shared" si="2176"/>
        <v>BG$16</v>
      </c>
      <c r="BH1624" s="76" t="str">
        <f t="shared" si="2176"/>
        <v>BH$16</v>
      </c>
      <c r="BI1624" s="76" t="str">
        <f t="shared" si="2176"/>
        <v>BI$16</v>
      </c>
      <c r="BJ1624" s="76" t="str">
        <f t="shared" si="2176"/>
        <v>BJ$16</v>
      </c>
      <c r="BK1624" s="76" t="str">
        <f t="shared" si="2176"/>
        <v>BK$16</v>
      </c>
      <c r="BL1624" s="76" t="str">
        <f t="shared" si="2176"/>
        <v>BL$16</v>
      </c>
      <c r="BM1624" s="76" t="str">
        <f t="shared" si="2176"/>
        <v>BM$16</v>
      </c>
      <c r="BN1624" s="76" t="str">
        <f t="shared" si="2176"/>
        <v>BN$16</v>
      </c>
      <c r="BO1624" s="76" t="str">
        <f t="shared" si="2176"/>
        <v>BO$16</v>
      </c>
      <c r="BP1624" s="76" t="str">
        <f t="shared" si="2176"/>
        <v>BP$16</v>
      </c>
      <c r="BQ1624" s="76" t="str">
        <f t="shared" si="2176"/>
        <v>BQ$16</v>
      </c>
      <c r="BR1624" s="76" t="str">
        <f t="shared" si="2176"/>
        <v>BR$16</v>
      </c>
      <c r="BS1624" s="76" t="str">
        <f t="shared" si="2176"/>
        <v>BS$16</v>
      </c>
      <c r="BT1624" s="76" t="str">
        <f t="shared" si="2176"/>
        <v>BT$16</v>
      </c>
      <c r="BU1624" s="76" t="str">
        <f t="shared" si="2176"/>
        <v>BU$16</v>
      </c>
      <c r="BV1624" s="76" t="str">
        <f t="shared" si="2176"/>
        <v>BV$16</v>
      </c>
      <c r="BW1624" s="76" t="str">
        <f t="shared" si="2176"/>
        <v>BW$16</v>
      </c>
      <c r="BX1624" s="76" t="str">
        <f t="shared" si="2176"/>
        <v>BX$16</v>
      </c>
      <c r="BY1624" s="76" t="str">
        <f t="shared" si="2176"/>
        <v>BY$16</v>
      </c>
      <c r="BZ1624" s="76" t="str">
        <f t="shared" si="2176"/>
        <v>BZ$16</v>
      </c>
      <c r="CA1624" s="76" t="str">
        <f t="shared" si="2176"/>
        <v>CA$16</v>
      </c>
      <c r="CB1624" s="76" t="str">
        <f t="shared" si="2176"/>
        <v>CB$16</v>
      </c>
      <c r="CC1624" s="76" t="str">
        <f t="shared" si="2176"/>
        <v>CC$16</v>
      </c>
      <c r="CD1624" s="76" t="str">
        <f t="shared" si="2176"/>
        <v>CD$16</v>
      </c>
      <c r="CE1624" s="76" t="str">
        <f t="shared" ref="CE1624:CL1626" si="2177">CE1601</f>
        <v>CE$16</v>
      </c>
      <c r="CF1624" s="76" t="str">
        <f t="shared" si="2177"/>
        <v>CF$16</v>
      </c>
      <c r="CG1624" s="76" t="str">
        <f t="shared" si="2177"/>
        <v>CG$16</v>
      </c>
      <c r="CH1624" s="76" t="str">
        <f t="shared" si="2177"/>
        <v>CH$16</v>
      </c>
      <c r="CI1624" s="76" t="str">
        <f t="shared" si="2177"/>
        <v>CI$16</v>
      </c>
      <c r="CJ1624" s="76" t="str">
        <f t="shared" si="2177"/>
        <v>CJ$16</v>
      </c>
      <c r="CK1624" s="76" t="str">
        <f t="shared" si="2177"/>
        <v>CK$16</v>
      </c>
      <c r="CL1624" s="76" t="str">
        <f t="shared" si="2177"/>
        <v>CL$16</v>
      </c>
      <c r="CO1624" s="76" t="str">
        <f t="shared" ref="CO1624:DL1626" si="2178">CO1601</f>
        <v>CO$16</v>
      </c>
      <c r="CP1624" s="76" t="str">
        <f t="shared" si="2178"/>
        <v>CP$16</v>
      </c>
      <c r="CQ1624" s="76" t="str">
        <f t="shared" si="2178"/>
        <v>CQ$16</v>
      </c>
      <c r="CR1624" s="76" t="str">
        <f t="shared" si="2178"/>
        <v>CR$16</v>
      </c>
      <c r="CS1624" s="76" t="str">
        <f t="shared" si="2178"/>
        <v>CS$16</v>
      </c>
      <c r="CT1624" s="76" t="str">
        <f t="shared" si="2178"/>
        <v>CT$16</v>
      </c>
      <c r="CU1624" s="76" t="str">
        <f t="shared" si="2178"/>
        <v>CU$16</v>
      </c>
      <c r="CV1624" s="76" t="str">
        <f t="shared" si="2178"/>
        <v>CV$16</v>
      </c>
      <c r="CW1624" s="76" t="str">
        <f t="shared" si="2178"/>
        <v>CW$16</v>
      </c>
      <c r="CX1624" s="76" t="str">
        <f t="shared" si="2178"/>
        <v>CX$16</v>
      </c>
      <c r="CY1624" s="76" t="str">
        <f t="shared" si="2178"/>
        <v>CY$16</v>
      </c>
      <c r="CZ1624" s="76" t="str">
        <f t="shared" si="2178"/>
        <v>CZ$16</v>
      </c>
      <c r="DA1624" s="76" t="str">
        <f t="shared" si="2178"/>
        <v>DA$16</v>
      </c>
      <c r="DB1624" s="76" t="str">
        <f t="shared" si="2178"/>
        <v>DB$16</v>
      </c>
      <c r="DC1624" s="76" t="str">
        <f t="shared" si="2178"/>
        <v>DC$16</v>
      </c>
      <c r="DD1624" s="76" t="str">
        <f t="shared" si="2178"/>
        <v>DD$16</v>
      </c>
      <c r="DE1624" s="76" t="str">
        <f t="shared" si="2178"/>
        <v>DE$16</v>
      </c>
      <c r="DF1624" s="76" t="str">
        <f t="shared" si="2178"/>
        <v>DF$16</v>
      </c>
      <c r="DG1624" s="76" t="str">
        <f t="shared" si="2178"/>
        <v>DG$16</v>
      </c>
      <c r="DH1624" s="76" t="str">
        <f t="shared" si="2178"/>
        <v>DH$16</v>
      </c>
      <c r="DI1624" s="76" t="str">
        <f t="shared" si="2178"/>
        <v>DI$16</v>
      </c>
      <c r="DJ1624" s="76" t="str">
        <f t="shared" si="2178"/>
        <v>DJ$16</v>
      </c>
      <c r="DK1624" s="76" t="str">
        <f t="shared" si="2178"/>
        <v>DK$16</v>
      </c>
      <c r="DL1624" s="76" t="str">
        <f t="shared" si="2178"/>
        <v>DL$16</v>
      </c>
    </row>
    <row r="1625" spans="1:116" x14ac:dyDescent="0.4">
      <c r="B1625" t="s">
        <v>332</v>
      </c>
      <c r="D1625" t="s">
        <v>773</v>
      </c>
      <c r="E1625" s="8" t="str">
        <f t="shared" si="2144"/>
        <v>1625 SUB-S</v>
      </c>
      <c r="G1625" s="8" t="str">
        <f>G1602</f>
        <v>Primary volume driver</v>
      </c>
      <c r="H1625" s="12"/>
      <c r="I1625" s="60"/>
      <c r="J1625" s="60"/>
      <c r="K1625" s="34"/>
      <c r="L1625" s="34"/>
      <c r="M1625" s="34"/>
      <c r="N1625" s="34"/>
      <c r="O1625" s="34"/>
      <c r="P1625" s="34"/>
      <c r="R1625" s="15"/>
      <c r="S1625" s="76" t="str">
        <f t="shared" ref="S1625:AX1627" si="2179">S1602</f>
        <v>S$17</v>
      </c>
      <c r="T1625" s="76" t="str">
        <f t="shared" si="2179"/>
        <v>T$17</v>
      </c>
      <c r="U1625" s="76" t="str">
        <f t="shared" si="2179"/>
        <v>U$17</v>
      </c>
      <c r="V1625" s="76" t="str">
        <f t="shared" si="2179"/>
        <v>V$17</v>
      </c>
      <c r="W1625" s="76" t="str">
        <f t="shared" si="2179"/>
        <v>W$17</v>
      </c>
      <c r="X1625" s="76" t="str">
        <f t="shared" si="2179"/>
        <v>X$17</v>
      </c>
      <c r="Y1625" s="76" t="str">
        <f t="shared" si="2179"/>
        <v>Y$17</v>
      </c>
      <c r="Z1625" s="76" t="str">
        <f t="shared" si="2179"/>
        <v>Z$17</v>
      </c>
      <c r="AA1625" s="76" t="str">
        <f t="shared" si="2179"/>
        <v>AA$17</v>
      </c>
      <c r="AB1625" s="76" t="str">
        <f t="shared" si="2179"/>
        <v>AB$17</v>
      </c>
      <c r="AC1625" s="76" t="str">
        <f t="shared" si="2179"/>
        <v>AC$17</v>
      </c>
      <c r="AD1625" s="76" t="str">
        <f t="shared" si="2179"/>
        <v>AD$17</v>
      </c>
      <c r="AE1625" s="76" t="str">
        <f t="shared" si="2179"/>
        <v>AE$17</v>
      </c>
      <c r="AF1625" s="76" t="str">
        <f t="shared" si="2179"/>
        <v>AF$17</v>
      </c>
      <c r="AG1625" s="76" t="str">
        <f t="shared" si="2179"/>
        <v>AG$17</v>
      </c>
      <c r="AH1625" s="76" t="str">
        <f t="shared" si="2179"/>
        <v>AH$17</v>
      </c>
      <c r="AI1625" s="76" t="str">
        <f t="shared" si="2179"/>
        <v>AI$17</v>
      </c>
      <c r="AJ1625" s="76" t="str">
        <f t="shared" si="2179"/>
        <v>AJ$17</v>
      </c>
      <c r="AK1625" s="76" t="str">
        <f t="shared" si="2179"/>
        <v>AK$17</v>
      </c>
      <c r="AL1625" s="76" t="str">
        <f t="shared" si="2179"/>
        <v>AL$17</v>
      </c>
      <c r="AM1625" s="76" t="str">
        <f t="shared" si="2179"/>
        <v>AM$17</v>
      </c>
      <c r="AN1625" s="76" t="str">
        <f t="shared" si="2179"/>
        <v>AN$17</v>
      </c>
      <c r="AO1625" s="76" t="str">
        <f t="shared" si="2179"/>
        <v>AO$17</v>
      </c>
      <c r="AP1625" s="76" t="str">
        <f t="shared" si="2179"/>
        <v>AP$17</v>
      </c>
      <c r="AQ1625" s="76" t="str">
        <f t="shared" si="2179"/>
        <v>AQ$17</v>
      </c>
      <c r="AR1625" s="76" t="str">
        <f t="shared" si="2179"/>
        <v>AR$17</v>
      </c>
      <c r="AS1625" s="76" t="str">
        <f t="shared" si="2179"/>
        <v>AS$17</v>
      </c>
      <c r="AT1625" s="76" t="str">
        <f t="shared" si="2179"/>
        <v>AT$17</v>
      </c>
      <c r="AU1625" s="76" t="str">
        <f t="shared" si="2179"/>
        <v>AU$17</v>
      </c>
      <c r="AV1625" s="76" t="str">
        <f t="shared" si="2179"/>
        <v>AV$17</v>
      </c>
      <c r="AW1625" s="76" t="str">
        <f t="shared" si="2179"/>
        <v>AW$17</v>
      </c>
      <c r="AX1625" s="76" t="str">
        <f t="shared" si="2179"/>
        <v>AX$17</v>
      </c>
      <c r="AY1625" s="76" t="str">
        <f t="shared" ref="AY1625:CD1627" si="2180">AY1602</f>
        <v>AY$17</v>
      </c>
      <c r="AZ1625" s="76" t="str">
        <f t="shared" si="2180"/>
        <v>AZ$17</v>
      </c>
      <c r="BA1625" s="76" t="str">
        <f t="shared" si="2180"/>
        <v>BA$17</v>
      </c>
      <c r="BB1625" s="76" t="str">
        <f t="shared" si="2180"/>
        <v>BB$17</v>
      </c>
      <c r="BC1625" s="76" t="str">
        <f t="shared" si="2180"/>
        <v>BC$17</v>
      </c>
      <c r="BD1625" s="76" t="str">
        <f t="shared" si="2180"/>
        <v>BD$17</v>
      </c>
      <c r="BE1625" s="76" t="str">
        <f t="shared" si="2180"/>
        <v>BE$17</v>
      </c>
      <c r="BF1625" s="76" t="str">
        <f t="shared" si="2180"/>
        <v>BF$17</v>
      </c>
      <c r="BG1625" s="76" t="str">
        <f t="shared" si="2180"/>
        <v>BG$17</v>
      </c>
      <c r="BH1625" s="76" t="str">
        <f t="shared" si="2180"/>
        <v>BH$17</v>
      </c>
      <c r="BI1625" s="76" t="str">
        <f t="shared" si="2180"/>
        <v>BI$17</v>
      </c>
      <c r="BJ1625" s="76" t="str">
        <f t="shared" si="2180"/>
        <v>BJ$17</v>
      </c>
      <c r="BK1625" s="76" t="str">
        <f t="shared" si="2180"/>
        <v>BK$17</v>
      </c>
      <c r="BL1625" s="76" t="str">
        <f t="shared" si="2180"/>
        <v>BL$17</v>
      </c>
      <c r="BM1625" s="76" t="str">
        <f t="shared" si="2180"/>
        <v>BM$17</v>
      </c>
      <c r="BN1625" s="76" t="str">
        <f t="shared" si="2180"/>
        <v>BN$17</v>
      </c>
      <c r="BO1625" s="76" t="str">
        <f t="shared" si="2180"/>
        <v>BO$17</v>
      </c>
      <c r="BP1625" s="76" t="str">
        <f t="shared" si="2180"/>
        <v>BP$17</v>
      </c>
      <c r="BQ1625" s="76" t="str">
        <f t="shared" si="2180"/>
        <v>BQ$17</v>
      </c>
      <c r="BR1625" s="76" t="str">
        <f t="shared" si="2180"/>
        <v>BR$17</v>
      </c>
      <c r="BS1625" s="76" t="str">
        <f t="shared" si="2180"/>
        <v>BS$17</v>
      </c>
      <c r="BT1625" s="76" t="str">
        <f t="shared" si="2180"/>
        <v>BT$17</v>
      </c>
      <c r="BU1625" s="76" t="str">
        <f t="shared" si="2180"/>
        <v>BU$17</v>
      </c>
      <c r="BV1625" s="76" t="str">
        <f t="shared" si="2180"/>
        <v>BV$17</v>
      </c>
      <c r="BW1625" s="76" t="str">
        <f t="shared" si="2180"/>
        <v>BW$17</v>
      </c>
      <c r="BX1625" s="76" t="str">
        <f t="shared" si="2180"/>
        <v>BX$17</v>
      </c>
      <c r="BY1625" s="76" t="str">
        <f t="shared" si="2180"/>
        <v>BY$17</v>
      </c>
      <c r="BZ1625" s="76" t="str">
        <f t="shared" si="2180"/>
        <v>BZ$17</v>
      </c>
      <c r="CA1625" s="76" t="str">
        <f t="shared" si="2180"/>
        <v>CA$17</v>
      </c>
      <c r="CB1625" s="76" t="str">
        <f t="shared" si="2180"/>
        <v>CB$17</v>
      </c>
      <c r="CC1625" s="76" t="str">
        <f t="shared" si="2180"/>
        <v>CC$17</v>
      </c>
      <c r="CD1625" s="76" t="str">
        <f t="shared" si="2180"/>
        <v>CD$17</v>
      </c>
      <c r="CE1625" s="76" t="str">
        <f t="shared" ref="CE1625:CL1627" si="2181">CE1602</f>
        <v>CE$17</v>
      </c>
      <c r="CF1625" s="76" t="str">
        <f t="shared" si="2181"/>
        <v>CF$17</v>
      </c>
      <c r="CG1625" s="76" t="str">
        <f t="shared" si="2181"/>
        <v>CG$17</v>
      </c>
      <c r="CH1625" s="76" t="str">
        <f t="shared" si="2181"/>
        <v>CH$17</v>
      </c>
      <c r="CI1625" s="76" t="str">
        <f t="shared" si="2181"/>
        <v>CI$17</v>
      </c>
      <c r="CJ1625" s="76" t="str">
        <f t="shared" si="2181"/>
        <v>CJ$17</v>
      </c>
      <c r="CK1625" s="76" t="str">
        <f t="shared" si="2181"/>
        <v>CK$17</v>
      </c>
      <c r="CL1625" s="76" t="str">
        <f t="shared" si="2181"/>
        <v>CL$17</v>
      </c>
      <c r="CN1625" s="60"/>
      <c r="CO1625" s="76" t="str">
        <f t="shared" ref="CO1625:DL1627" si="2182">CO1602</f>
        <v>CO$17</v>
      </c>
      <c r="CP1625" s="76" t="str">
        <f t="shared" si="2182"/>
        <v>CP$17</v>
      </c>
      <c r="CQ1625" s="76" t="str">
        <f t="shared" si="2182"/>
        <v>CQ$17</v>
      </c>
      <c r="CR1625" s="76" t="str">
        <f t="shared" si="2182"/>
        <v>CR$17</v>
      </c>
      <c r="CS1625" s="76" t="str">
        <f t="shared" si="2182"/>
        <v>CS$17</v>
      </c>
      <c r="CT1625" s="76" t="str">
        <f t="shared" si="2182"/>
        <v>CT$17</v>
      </c>
      <c r="CU1625" s="76" t="str">
        <f t="shared" si="2182"/>
        <v>CU$17</v>
      </c>
      <c r="CV1625" s="76" t="str">
        <f t="shared" si="2182"/>
        <v>CV$17</v>
      </c>
      <c r="CW1625" s="76" t="str">
        <f t="shared" si="2182"/>
        <v>CW$17</v>
      </c>
      <c r="CX1625" s="76" t="str">
        <f t="shared" si="2182"/>
        <v>CX$17</v>
      </c>
      <c r="CY1625" s="76" t="str">
        <f t="shared" si="2182"/>
        <v>CY$17</v>
      </c>
      <c r="CZ1625" s="76" t="str">
        <f t="shared" si="2182"/>
        <v>CZ$17</v>
      </c>
      <c r="DA1625" s="76" t="str">
        <f t="shared" si="2182"/>
        <v>DA$17</v>
      </c>
      <c r="DB1625" s="76" t="str">
        <f t="shared" si="2182"/>
        <v>DB$17</v>
      </c>
      <c r="DC1625" s="76" t="str">
        <f t="shared" si="2182"/>
        <v>DC$17</v>
      </c>
      <c r="DD1625" s="76" t="str">
        <f t="shared" si="2182"/>
        <v>DD$17</v>
      </c>
      <c r="DE1625" s="76" t="str">
        <f t="shared" si="2182"/>
        <v>DE$17</v>
      </c>
      <c r="DF1625" s="76" t="str">
        <f t="shared" si="2182"/>
        <v>DF$17</v>
      </c>
      <c r="DG1625" s="76" t="str">
        <f t="shared" si="2182"/>
        <v>DG$17</v>
      </c>
      <c r="DH1625" s="76" t="str">
        <f t="shared" si="2182"/>
        <v>DH$17</v>
      </c>
      <c r="DI1625" s="76" t="str">
        <f t="shared" si="2182"/>
        <v>DI$17</v>
      </c>
      <c r="DJ1625" s="76" t="str">
        <f t="shared" si="2182"/>
        <v>DJ$17</v>
      </c>
      <c r="DK1625" s="76" t="str">
        <f t="shared" si="2182"/>
        <v>DK$17</v>
      </c>
      <c r="DL1625" s="76" t="str">
        <f t="shared" si="2182"/>
        <v>DL$17</v>
      </c>
    </row>
    <row r="1626" spans="1:116" x14ac:dyDescent="0.4">
      <c r="B1626" t="s">
        <v>332</v>
      </c>
      <c r="D1626" t="s">
        <v>773</v>
      </c>
      <c r="E1626" s="8" t="str">
        <f t="shared" si="2144"/>
        <v>1626 SUB-S</v>
      </c>
      <c r="G1626" s="89" t="str">
        <f>G1607</f>
        <v>Subscription revenue - secondary volume driven:</v>
      </c>
      <c r="H1626" s="12"/>
      <c r="I1626" s="60"/>
      <c r="J1626" s="60"/>
      <c r="K1626" s="15"/>
      <c r="L1626" s="15"/>
      <c r="M1626" s="15"/>
      <c r="N1626" s="15"/>
      <c r="O1626" s="15"/>
      <c r="P1626" s="15"/>
      <c r="R1626" s="15"/>
      <c r="S1626" s="76">
        <f t="shared" ref="S1626:AX1628" si="2183">S1603</f>
        <v>0</v>
      </c>
      <c r="T1626" s="76">
        <f t="shared" si="2183"/>
        <v>0</v>
      </c>
      <c r="U1626" s="76">
        <f t="shared" si="2183"/>
        <v>0</v>
      </c>
      <c r="V1626" s="76">
        <f t="shared" si="2183"/>
        <v>0</v>
      </c>
      <c r="W1626" s="76">
        <f t="shared" si="2183"/>
        <v>0</v>
      </c>
      <c r="X1626" s="76">
        <f t="shared" si="2183"/>
        <v>0</v>
      </c>
      <c r="Y1626" s="76">
        <f t="shared" si="2183"/>
        <v>0</v>
      </c>
      <c r="Z1626" s="76">
        <f t="shared" si="2183"/>
        <v>0</v>
      </c>
      <c r="AA1626" s="76">
        <f t="shared" si="2183"/>
        <v>0</v>
      </c>
      <c r="AB1626" s="76">
        <f t="shared" si="2183"/>
        <v>0</v>
      </c>
      <c r="AC1626" s="76">
        <f t="shared" si="2183"/>
        <v>0</v>
      </c>
      <c r="AD1626" s="76">
        <f t="shared" si="2183"/>
        <v>0</v>
      </c>
      <c r="AE1626" s="76">
        <f t="shared" si="2183"/>
        <v>0</v>
      </c>
      <c r="AF1626" s="76">
        <f t="shared" si="2183"/>
        <v>0</v>
      </c>
      <c r="AG1626" s="76">
        <f t="shared" si="2183"/>
        <v>0</v>
      </c>
      <c r="AH1626" s="76">
        <f t="shared" si="2183"/>
        <v>0</v>
      </c>
      <c r="AI1626" s="76">
        <f t="shared" si="2183"/>
        <v>0</v>
      </c>
      <c r="AJ1626" s="76">
        <f t="shared" si="2183"/>
        <v>0</v>
      </c>
      <c r="AK1626" s="76">
        <f t="shared" si="2183"/>
        <v>0</v>
      </c>
      <c r="AL1626" s="76">
        <f t="shared" si="2183"/>
        <v>0</v>
      </c>
      <c r="AM1626" s="76">
        <f t="shared" si="2183"/>
        <v>0</v>
      </c>
      <c r="AN1626" s="76">
        <f t="shared" si="2183"/>
        <v>0</v>
      </c>
      <c r="AO1626" s="76">
        <f t="shared" si="2183"/>
        <v>0</v>
      </c>
      <c r="AP1626" s="76">
        <f t="shared" si="2183"/>
        <v>0</v>
      </c>
      <c r="AQ1626" s="76">
        <f t="shared" si="2183"/>
        <v>0</v>
      </c>
      <c r="AR1626" s="76">
        <f t="shared" si="2183"/>
        <v>0</v>
      </c>
      <c r="AS1626" s="76">
        <f t="shared" si="2183"/>
        <v>0</v>
      </c>
      <c r="AT1626" s="76">
        <f t="shared" si="2183"/>
        <v>0</v>
      </c>
      <c r="AU1626" s="76">
        <f t="shared" si="2183"/>
        <v>0</v>
      </c>
      <c r="AV1626" s="76">
        <f t="shared" si="2183"/>
        <v>0</v>
      </c>
      <c r="AW1626" s="76">
        <f t="shared" si="2183"/>
        <v>0</v>
      </c>
      <c r="AX1626" s="76">
        <f t="shared" si="2183"/>
        <v>0</v>
      </c>
      <c r="AY1626" s="76">
        <f t="shared" ref="AY1626:CD1628" si="2184">AY1603</f>
        <v>0</v>
      </c>
      <c r="AZ1626" s="76">
        <f t="shared" si="2184"/>
        <v>0</v>
      </c>
      <c r="BA1626" s="76">
        <f t="shared" si="2184"/>
        <v>0</v>
      </c>
      <c r="BB1626" s="76">
        <f t="shared" si="2184"/>
        <v>0</v>
      </c>
      <c r="BC1626" s="76">
        <f t="shared" si="2184"/>
        <v>0</v>
      </c>
      <c r="BD1626" s="76">
        <f t="shared" si="2184"/>
        <v>0</v>
      </c>
      <c r="BE1626" s="76">
        <f t="shared" si="2184"/>
        <v>0</v>
      </c>
      <c r="BF1626" s="76">
        <f t="shared" si="2184"/>
        <v>0</v>
      </c>
      <c r="BG1626" s="76">
        <f t="shared" si="2184"/>
        <v>0</v>
      </c>
      <c r="BH1626" s="76">
        <f t="shared" si="2184"/>
        <v>0</v>
      </c>
      <c r="BI1626" s="76">
        <f t="shared" si="2184"/>
        <v>0</v>
      </c>
      <c r="BJ1626" s="76">
        <f t="shared" si="2184"/>
        <v>0</v>
      </c>
      <c r="BK1626" s="76">
        <f t="shared" si="2184"/>
        <v>0</v>
      </c>
      <c r="BL1626" s="76">
        <f t="shared" si="2184"/>
        <v>0</v>
      </c>
      <c r="BM1626" s="76">
        <f t="shared" si="2184"/>
        <v>0</v>
      </c>
      <c r="BN1626" s="76">
        <f t="shared" si="2184"/>
        <v>0</v>
      </c>
      <c r="BO1626" s="76">
        <f t="shared" si="2184"/>
        <v>0</v>
      </c>
      <c r="BP1626" s="76">
        <f t="shared" si="2184"/>
        <v>0</v>
      </c>
      <c r="BQ1626" s="76">
        <f t="shared" si="2184"/>
        <v>0</v>
      </c>
      <c r="BR1626" s="76">
        <f t="shared" si="2184"/>
        <v>0</v>
      </c>
      <c r="BS1626" s="76">
        <f t="shared" si="2184"/>
        <v>0</v>
      </c>
      <c r="BT1626" s="76">
        <f t="shared" si="2184"/>
        <v>0</v>
      </c>
      <c r="BU1626" s="76">
        <f t="shared" si="2184"/>
        <v>0</v>
      </c>
      <c r="BV1626" s="76">
        <f t="shared" si="2184"/>
        <v>0</v>
      </c>
      <c r="BW1626" s="76">
        <f t="shared" si="2184"/>
        <v>0</v>
      </c>
      <c r="BX1626" s="76">
        <f t="shared" si="2184"/>
        <v>0</v>
      </c>
      <c r="BY1626" s="76">
        <f t="shared" si="2184"/>
        <v>0</v>
      </c>
      <c r="BZ1626" s="76">
        <f t="shared" si="2184"/>
        <v>0</v>
      </c>
      <c r="CA1626" s="76">
        <f t="shared" si="2184"/>
        <v>0</v>
      </c>
      <c r="CB1626" s="76">
        <f t="shared" si="2184"/>
        <v>0</v>
      </c>
      <c r="CC1626" s="76">
        <f t="shared" si="2184"/>
        <v>0</v>
      </c>
      <c r="CD1626" s="76">
        <f t="shared" si="2184"/>
        <v>0</v>
      </c>
      <c r="CE1626" s="76">
        <f t="shared" ref="CE1626:CL1628" si="2185">CE1603</f>
        <v>0</v>
      </c>
      <c r="CF1626" s="76">
        <f t="shared" si="2185"/>
        <v>0</v>
      </c>
      <c r="CG1626" s="76">
        <f t="shared" si="2185"/>
        <v>0</v>
      </c>
      <c r="CH1626" s="76">
        <f t="shared" si="2185"/>
        <v>0</v>
      </c>
      <c r="CI1626" s="76">
        <f t="shared" si="2185"/>
        <v>0</v>
      </c>
      <c r="CJ1626" s="76">
        <f t="shared" si="2185"/>
        <v>0</v>
      </c>
      <c r="CK1626" s="76">
        <f t="shared" si="2185"/>
        <v>0</v>
      </c>
      <c r="CL1626" s="76">
        <f t="shared" si="2185"/>
        <v>0</v>
      </c>
      <c r="CN1626" s="60"/>
      <c r="CO1626" s="76">
        <f t="shared" ref="CO1626:DL1628" si="2186">CO1603</f>
        <v>0</v>
      </c>
      <c r="CP1626" s="76">
        <f t="shared" si="2186"/>
        <v>0</v>
      </c>
      <c r="CQ1626" s="76">
        <f t="shared" si="2186"/>
        <v>0</v>
      </c>
      <c r="CR1626" s="76">
        <f t="shared" si="2186"/>
        <v>0</v>
      </c>
      <c r="CS1626" s="76">
        <f t="shared" si="2186"/>
        <v>0</v>
      </c>
      <c r="CT1626" s="76">
        <f t="shared" si="2186"/>
        <v>0</v>
      </c>
      <c r="CU1626" s="76">
        <f t="shared" si="2186"/>
        <v>0</v>
      </c>
      <c r="CV1626" s="76">
        <f t="shared" si="2186"/>
        <v>0</v>
      </c>
      <c r="CW1626" s="76">
        <f t="shared" si="2186"/>
        <v>0</v>
      </c>
      <c r="CX1626" s="76">
        <f t="shared" si="2186"/>
        <v>0</v>
      </c>
      <c r="CY1626" s="76">
        <f t="shared" si="2186"/>
        <v>0</v>
      </c>
      <c r="CZ1626" s="76">
        <f t="shared" si="2186"/>
        <v>0</v>
      </c>
      <c r="DA1626" s="76">
        <f t="shared" si="2186"/>
        <v>0</v>
      </c>
      <c r="DB1626" s="76">
        <f t="shared" si="2186"/>
        <v>0</v>
      </c>
      <c r="DC1626" s="76">
        <f t="shared" si="2186"/>
        <v>0</v>
      </c>
      <c r="DD1626" s="76">
        <f t="shared" si="2186"/>
        <v>0</v>
      </c>
      <c r="DE1626" s="76">
        <f t="shared" si="2186"/>
        <v>0</v>
      </c>
      <c r="DF1626" s="76">
        <f t="shared" si="2186"/>
        <v>0</v>
      </c>
      <c r="DG1626" s="76">
        <f t="shared" si="2186"/>
        <v>0</v>
      </c>
      <c r="DH1626" s="76">
        <f t="shared" si="2186"/>
        <v>0</v>
      </c>
      <c r="DI1626" s="76">
        <f t="shared" si="2186"/>
        <v>0</v>
      </c>
      <c r="DJ1626" s="76">
        <f t="shared" si="2186"/>
        <v>0</v>
      </c>
      <c r="DK1626" s="76">
        <f t="shared" si="2186"/>
        <v>0</v>
      </c>
      <c r="DL1626" s="76">
        <f t="shared" si="2186"/>
        <v>0</v>
      </c>
    </row>
    <row r="1627" spans="1:116" x14ac:dyDescent="0.4">
      <c r="B1627" t="s">
        <v>332</v>
      </c>
      <c r="D1627" t="s">
        <v>773</v>
      </c>
      <c r="E1627" s="8" t="str">
        <f t="shared" ref="E1627:E1629" si="2187">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773</v>
      </c>
      <c r="E1628" s="8" t="str">
        <f t="shared" si="2144"/>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30" si="2188">ADDRESS(ROW(T1620),COLUMN(T1620),2)</f>
        <v>T$1620</v>
      </c>
      <c r="U1628" s="203" t="str">
        <f t="shared" si="2188"/>
        <v>U$1620</v>
      </c>
      <c r="V1628" s="203" t="str">
        <f t="shared" si="2188"/>
        <v>V$1620</v>
      </c>
      <c r="W1628" s="203" t="str">
        <f t="shared" si="2188"/>
        <v>W$1620</v>
      </c>
      <c r="X1628" s="203" t="str">
        <f t="shared" si="2188"/>
        <v>X$1620</v>
      </c>
      <c r="Y1628" s="203" t="str">
        <f t="shared" si="2188"/>
        <v>Y$1620</v>
      </c>
      <c r="Z1628" s="203" t="str">
        <f t="shared" si="2188"/>
        <v>Z$1620</v>
      </c>
      <c r="AA1628" s="203" t="str">
        <f t="shared" si="2188"/>
        <v>AA$1620</v>
      </c>
      <c r="AB1628" s="203" t="str">
        <f t="shared" si="2188"/>
        <v>AB$1620</v>
      </c>
      <c r="AC1628" s="203" t="str">
        <f t="shared" si="2188"/>
        <v>AC$1620</v>
      </c>
      <c r="AD1628" s="203" t="str">
        <f t="shared" si="2188"/>
        <v>AD$1620</v>
      </c>
      <c r="AE1628" s="203" t="str">
        <f t="shared" si="2188"/>
        <v>AE$1620</v>
      </c>
      <c r="AF1628" s="203" t="str">
        <f t="shared" si="2188"/>
        <v>AF$1620</v>
      </c>
      <c r="AG1628" s="203" t="str">
        <f t="shared" si="2188"/>
        <v>AG$1620</v>
      </c>
      <c r="AH1628" s="203" t="str">
        <f t="shared" si="2188"/>
        <v>AH$1620</v>
      </c>
      <c r="AI1628" s="203" t="str">
        <f t="shared" si="2188"/>
        <v>AI$1620</v>
      </c>
      <c r="AJ1628" s="203" t="str">
        <f t="shared" si="2188"/>
        <v>AJ$1620</v>
      </c>
      <c r="AK1628" s="203" t="str">
        <f t="shared" si="2188"/>
        <v>AK$1620</v>
      </c>
      <c r="AL1628" s="203" t="str">
        <f t="shared" si="2188"/>
        <v>AL$1620</v>
      </c>
      <c r="AM1628" s="203" t="str">
        <f t="shared" si="2188"/>
        <v>AM$1620</v>
      </c>
      <c r="AN1628" s="203" t="str">
        <f t="shared" si="2188"/>
        <v>AN$1620</v>
      </c>
      <c r="AO1628" s="203" t="str">
        <f t="shared" si="2188"/>
        <v>AO$1620</v>
      </c>
      <c r="AP1628" s="203" t="str">
        <f t="shared" si="2188"/>
        <v>AP$1620</v>
      </c>
      <c r="AQ1628" s="203" t="str">
        <f t="shared" si="2188"/>
        <v>AQ$1620</v>
      </c>
      <c r="AR1628" s="203" t="str">
        <f t="shared" si="2188"/>
        <v>AR$1620</v>
      </c>
      <c r="AS1628" s="203" t="str">
        <f t="shared" si="2188"/>
        <v>AS$1620</v>
      </c>
      <c r="AT1628" s="203" t="str">
        <f t="shared" si="2188"/>
        <v>AT$1620</v>
      </c>
      <c r="AU1628" s="203" t="str">
        <f t="shared" si="2188"/>
        <v>AU$1620</v>
      </c>
      <c r="AV1628" s="203" t="str">
        <f t="shared" si="2188"/>
        <v>AV$1620</v>
      </c>
      <c r="AW1628" s="203" t="str">
        <f t="shared" si="2188"/>
        <v>AW$1620</v>
      </c>
      <c r="AX1628" s="203" t="str">
        <f t="shared" si="2188"/>
        <v>AX$1620</v>
      </c>
      <c r="AY1628" s="203" t="str">
        <f t="shared" si="2188"/>
        <v>AY$1620</v>
      </c>
      <c r="AZ1628" s="203" t="str">
        <f t="shared" si="2188"/>
        <v>AZ$1620</v>
      </c>
      <c r="BA1628" s="203" t="str">
        <f t="shared" si="2188"/>
        <v>BA$1620</v>
      </c>
      <c r="BB1628" s="203" t="str">
        <f t="shared" si="2188"/>
        <v>BB$1620</v>
      </c>
      <c r="BC1628" s="203" t="str">
        <f t="shared" si="2188"/>
        <v>BC$1620</v>
      </c>
      <c r="BD1628" s="203" t="str">
        <f t="shared" si="2188"/>
        <v>BD$1620</v>
      </c>
      <c r="BE1628" s="203" t="str">
        <f t="shared" si="2188"/>
        <v>BE$1620</v>
      </c>
      <c r="BF1628" s="203" t="str">
        <f t="shared" si="2188"/>
        <v>BF$1620</v>
      </c>
      <c r="BG1628" s="203" t="str">
        <f t="shared" si="2188"/>
        <v>BG$1620</v>
      </c>
      <c r="BH1628" s="203" t="str">
        <f t="shared" si="2188"/>
        <v>BH$1620</v>
      </c>
      <c r="BI1628" s="203" t="str">
        <f t="shared" si="2188"/>
        <v>BI$1620</v>
      </c>
      <c r="BJ1628" s="203" t="str">
        <f t="shared" si="2188"/>
        <v>BJ$1620</v>
      </c>
      <c r="BK1628" s="203" t="str">
        <f t="shared" si="2188"/>
        <v>BK$1620</v>
      </c>
      <c r="BL1628" s="203" t="str">
        <f t="shared" si="2188"/>
        <v>BL$1620</v>
      </c>
      <c r="BM1628" s="203" t="str">
        <f t="shared" si="2188"/>
        <v>BM$1620</v>
      </c>
      <c r="BN1628" s="203" t="str">
        <f t="shared" si="2188"/>
        <v>BN$1620</v>
      </c>
      <c r="BO1628" s="203" t="str">
        <f t="shared" si="2188"/>
        <v>BO$1620</v>
      </c>
      <c r="BP1628" s="203" t="str">
        <f t="shared" si="2188"/>
        <v>BP$1620</v>
      </c>
      <c r="BQ1628" s="203" t="str">
        <f t="shared" si="2188"/>
        <v>BQ$1620</v>
      </c>
      <c r="BR1628" s="203" t="str">
        <f t="shared" si="2188"/>
        <v>BR$1620</v>
      </c>
      <c r="BS1628" s="203" t="str">
        <f t="shared" si="2188"/>
        <v>BS$1620</v>
      </c>
      <c r="BT1628" s="203" t="str">
        <f t="shared" si="2188"/>
        <v>BT$1620</v>
      </c>
      <c r="BU1628" s="203" t="str">
        <f t="shared" si="2188"/>
        <v>BU$1620</v>
      </c>
      <c r="BV1628" s="203" t="str">
        <f t="shared" si="2188"/>
        <v>BV$1620</v>
      </c>
      <c r="BW1628" s="203" t="str">
        <f t="shared" si="2188"/>
        <v>BW$1620</v>
      </c>
      <c r="BX1628" s="203" t="str">
        <f t="shared" si="2188"/>
        <v>BX$1620</v>
      </c>
      <c r="BY1628" s="203" t="str">
        <f t="shared" si="2188"/>
        <v>BY$1620</v>
      </c>
      <c r="BZ1628" s="203" t="str">
        <f t="shared" si="2188"/>
        <v>BZ$1620</v>
      </c>
      <c r="CA1628" s="203" t="str">
        <f t="shared" si="2188"/>
        <v>CA$1620</v>
      </c>
      <c r="CB1628" s="203" t="str">
        <f t="shared" si="2188"/>
        <v>CB$1620</v>
      </c>
      <c r="CC1628" s="203" t="str">
        <f t="shared" si="2188"/>
        <v>CC$1620</v>
      </c>
      <c r="CD1628" s="203" t="str">
        <f t="shared" si="2188"/>
        <v>CD$1620</v>
      </c>
      <c r="CE1628" s="203" t="str">
        <f t="shared" si="2188"/>
        <v>CE$1620</v>
      </c>
      <c r="CF1628" s="203" t="str">
        <f t="shared" ref="CF1628:CL1630" si="2189">ADDRESS(ROW(CF1620),COLUMN(CF1620),2)</f>
        <v>CF$1620</v>
      </c>
      <c r="CG1628" s="203" t="str">
        <f t="shared" si="2189"/>
        <v>CG$1620</v>
      </c>
      <c r="CH1628" s="203" t="str">
        <f t="shared" si="2189"/>
        <v>CH$1620</v>
      </c>
      <c r="CI1628" s="203" t="str">
        <f t="shared" si="2189"/>
        <v>CI$1620</v>
      </c>
      <c r="CJ1628" s="203" t="str">
        <f t="shared" si="2189"/>
        <v>CJ$1620</v>
      </c>
      <c r="CK1628" s="203" t="str">
        <f t="shared" si="2189"/>
        <v>CK$1620</v>
      </c>
      <c r="CL1628" s="203" t="str">
        <f t="shared" si="2189"/>
        <v>CL$1620</v>
      </c>
      <c r="CN1628" s="60"/>
      <c r="CO1628" s="203" t="str">
        <f t="shared" ref="CO1628:DK1630" si="2190">ADDRESS(ROW(CO1620),COLUMN(CO1620),2)</f>
        <v>CO$1620</v>
      </c>
      <c r="CP1628" s="203" t="str">
        <f t="shared" si="2190"/>
        <v>CP$1620</v>
      </c>
      <c r="CQ1628" s="203" t="str">
        <f t="shared" si="2190"/>
        <v>CQ$1620</v>
      </c>
      <c r="CR1628" s="203" t="str">
        <f t="shared" si="2190"/>
        <v>CR$1620</v>
      </c>
      <c r="CS1628" s="203" t="str">
        <f t="shared" si="2190"/>
        <v>CS$1620</v>
      </c>
      <c r="CT1628" s="203" t="str">
        <f t="shared" si="2190"/>
        <v>CT$1620</v>
      </c>
      <c r="CU1628" s="203" t="str">
        <f t="shared" si="2190"/>
        <v>CU$1620</v>
      </c>
      <c r="CV1628" s="203" t="str">
        <f t="shared" si="2190"/>
        <v>CV$1620</v>
      </c>
      <c r="CW1628" s="203" t="str">
        <f t="shared" si="2190"/>
        <v>CW$1620</v>
      </c>
      <c r="CX1628" s="203" t="str">
        <f t="shared" si="2190"/>
        <v>CX$1620</v>
      </c>
      <c r="CY1628" s="203" t="str">
        <f t="shared" si="2190"/>
        <v>CY$1620</v>
      </c>
      <c r="CZ1628" s="203" t="str">
        <f t="shared" si="2190"/>
        <v>CZ$1620</v>
      </c>
      <c r="DA1628" s="203" t="str">
        <f t="shared" si="2190"/>
        <v>DA$1620</v>
      </c>
      <c r="DB1628" s="203" t="str">
        <f t="shared" si="2190"/>
        <v>DB$1620</v>
      </c>
      <c r="DC1628" s="203" t="str">
        <f t="shared" si="2190"/>
        <v>DC$1620</v>
      </c>
      <c r="DD1628" s="203" t="str">
        <f t="shared" si="2190"/>
        <v>DD$1620</v>
      </c>
      <c r="DE1628" s="203" t="str">
        <f t="shared" si="2190"/>
        <v>DE$1620</v>
      </c>
      <c r="DF1628" s="203" t="str">
        <f t="shared" si="2190"/>
        <v>DF$1620</v>
      </c>
      <c r="DG1628" s="203" t="str">
        <f t="shared" si="2190"/>
        <v>DG$1620</v>
      </c>
      <c r="DH1628" s="203" t="str">
        <f t="shared" si="2190"/>
        <v>DH$1620</v>
      </c>
      <c r="DI1628" s="203" t="str">
        <f t="shared" si="2190"/>
        <v>DI$1620</v>
      </c>
      <c r="DJ1628" s="203" t="str">
        <f t="shared" si="2190"/>
        <v>DJ$1620</v>
      </c>
      <c r="DK1628" s="203" t="str">
        <f t="shared" si="2190"/>
        <v>DK$1620</v>
      </c>
      <c r="DL1628" s="203" t="str">
        <f t="shared" ref="DL1628:DL1630" si="2191">ADDRESS(ROW(DL1620),COLUMN(DL1620),2)</f>
        <v>DL$1620</v>
      </c>
    </row>
    <row r="1629" spans="1:116" x14ac:dyDescent="0.4">
      <c r="B1629" t="s">
        <v>332</v>
      </c>
      <c r="D1629" t="s">
        <v>773</v>
      </c>
      <c r="E1629" s="8" t="str">
        <f t="shared" si="2144"/>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31" si="2192">ADDRESS(ROW(T1615),COLUMN(T1615),2)</f>
        <v>T$1615</v>
      </c>
      <c r="U1629" s="203" t="str">
        <f t="shared" si="2192"/>
        <v>U$1615</v>
      </c>
      <c r="V1629" s="203" t="str">
        <f t="shared" si="2192"/>
        <v>V$1615</v>
      </c>
      <c r="W1629" s="203" t="str">
        <f t="shared" si="2192"/>
        <v>W$1615</v>
      </c>
      <c r="X1629" s="203" t="str">
        <f t="shared" si="2192"/>
        <v>X$1615</v>
      </c>
      <c r="Y1629" s="203" t="str">
        <f t="shared" si="2192"/>
        <v>Y$1615</v>
      </c>
      <c r="Z1629" s="203" t="str">
        <f t="shared" si="2192"/>
        <v>Z$1615</v>
      </c>
      <c r="AA1629" s="203" t="str">
        <f t="shared" si="2192"/>
        <v>AA$1615</v>
      </c>
      <c r="AB1629" s="203" t="str">
        <f t="shared" si="2192"/>
        <v>AB$1615</v>
      </c>
      <c r="AC1629" s="203" t="str">
        <f t="shared" si="2192"/>
        <v>AC$1615</v>
      </c>
      <c r="AD1629" s="203" t="str">
        <f t="shared" si="2192"/>
        <v>AD$1615</v>
      </c>
      <c r="AE1629" s="203" t="str">
        <f t="shared" si="2192"/>
        <v>AE$1615</v>
      </c>
      <c r="AF1629" s="203" t="str">
        <f t="shared" si="2192"/>
        <v>AF$1615</v>
      </c>
      <c r="AG1629" s="203" t="str">
        <f t="shared" si="2192"/>
        <v>AG$1615</v>
      </c>
      <c r="AH1629" s="203" t="str">
        <f t="shared" si="2192"/>
        <v>AH$1615</v>
      </c>
      <c r="AI1629" s="203" t="str">
        <f t="shared" si="2192"/>
        <v>AI$1615</v>
      </c>
      <c r="AJ1629" s="203" t="str">
        <f t="shared" si="2192"/>
        <v>AJ$1615</v>
      </c>
      <c r="AK1629" s="203" t="str">
        <f t="shared" si="2192"/>
        <v>AK$1615</v>
      </c>
      <c r="AL1629" s="203" t="str">
        <f t="shared" si="2192"/>
        <v>AL$1615</v>
      </c>
      <c r="AM1629" s="203" t="str">
        <f t="shared" si="2192"/>
        <v>AM$1615</v>
      </c>
      <c r="AN1629" s="203" t="str">
        <f t="shared" si="2192"/>
        <v>AN$1615</v>
      </c>
      <c r="AO1629" s="203" t="str">
        <f t="shared" si="2192"/>
        <v>AO$1615</v>
      </c>
      <c r="AP1629" s="203" t="str">
        <f t="shared" si="2192"/>
        <v>AP$1615</v>
      </c>
      <c r="AQ1629" s="203" t="str">
        <f t="shared" si="2192"/>
        <v>AQ$1615</v>
      </c>
      <c r="AR1629" s="203" t="str">
        <f t="shared" si="2192"/>
        <v>AR$1615</v>
      </c>
      <c r="AS1629" s="203" t="str">
        <f t="shared" si="2192"/>
        <v>AS$1615</v>
      </c>
      <c r="AT1629" s="203" t="str">
        <f t="shared" si="2192"/>
        <v>AT$1615</v>
      </c>
      <c r="AU1629" s="203" t="str">
        <f t="shared" si="2192"/>
        <v>AU$1615</v>
      </c>
      <c r="AV1629" s="203" t="str">
        <f t="shared" si="2192"/>
        <v>AV$1615</v>
      </c>
      <c r="AW1629" s="203" t="str">
        <f t="shared" si="2192"/>
        <v>AW$1615</v>
      </c>
      <c r="AX1629" s="203" t="str">
        <f t="shared" si="2192"/>
        <v>AX$1615</v>
      </c>
      <c r="AY1629" s="203" t="str">
        <f t="shared" si="2192"/>
        <v>AY$1615</v>
      </c>
      <c r="AZ1629" s="203" t="str">
        <f t="shared" si="2192"/>
        <v>AZ$1615</v>
      </c>
      <c r="BA1629" s="203" t="str">
        <f t="shared" si="2192"/>
        <v>BA$1615</v>
      </c>
      <c r="BB1629" s="203" t="str">
        <f t="shared" si="2192"/>
        <v>BB$1615</v>
      </c>
      <c r="BC1629" s="203" t="str">
        <f t="shared" si="2192"/>
        <v>BC$1615</v>
      </c>
      <c r="BD1629" s="203" t="str">
        <f t="shared" si="2192"/>
        <v>BD$1615</v>
      </c>
      <c r="BE1629" s="203" t="str">
        <f t="shared" si="2192"/>
        <v>BE$1615</v>
      </c>
      <c r="BF1629" s="203" t="str">
        <f t="shared" si="2192"/>
        <v>BF$1615</v>
      </c>
      <c r="BG1629" s="203" t="str">
        <f t="shared" si="2192"/>
        <v>BG$1615</v>
      </c>
      <c r="BH1629" s="203" t="str">
        <f t="shared" si="2192"/>
        <v>BH$1615</v>
      </c>
      <c r="BI1629" s="203" t="str">
        <f t="shared" si="2192"/>
        <v>BI$1615</v>
      </c>
      <c r="BJ1629" s="203" t="str">
        <f t="shared" si="2192"/>
        <v>BJ$1615</v>
      </c>
      <c r="BK1629" s="203" t="str">
        <f t="shared" si="2192"/>
        <v>BK$1615</v>
      </c>
      <c r="BL1629" s="203" t="str">
        <f t="shared" si="2192"/>
        <v>BL$1615</v>
      </c>
      <c r="BM1629" s="203" t="str">
        <f t="shared" si="2192"/>
        <v>BM$1615</v>
      </c>
      <c r="BN1629" s="203" t="str">
        <f t="shared" si="2192"/>
        <v>BN$1615</v>
      </c>
      <c r="BO1629" s="203" t="str">
        <f t="shared" si="2192"/>
        <v>BO$1615</v>
      </c>
      <c r="BP1629" s="203" t="str">
        <f t="shared" si="2192"/>
        <v>BP$1615</v>
      </c>
      <c r="BQ1629" s="203" t="str">
        <f t="shared" si="2192"/>
        <v>BQ$1615</v>
      </c>
      <c r="BR1629" s="203" t="str">
        <f t="shared" si="2192"/>
        <v>BR$1615</v>
      </c>
      <c r="BS1629" s="203" t="str">
        <f t="shared" si="2192"/>
        <v>BS$1615</v>
      </c>
      <c r="BT1629" s="203" t="str">
        <f t="shared" si="2192"/>
        <v>BT$1615</v>
      </c>
      <c r="BU1629" s="203" t="str">
        <f t="shared" si="2192"/>
        <v>BU$1615</v>
      </c>
      <c r="BV1629" s="203" t="str">
        <f t="shared" si="2192"/>
        <v>BV$1615</v>
      </c>
      <c r="BW1629" s="203" t="str">
        <f t="shared" si="2192"/>
        <v>BW$1615</v>
      </c>
      <c r="BX1629" s="203" t="str">
        <f t="shared" si="2192"/>
        <v>BX$1615</v>
      </c>
      <c r="BY1629" s="203" t="str">
        <f t="shared" si="2192"/>
        <v>BY$1615</v>
      </c>
      <c r="BZ1629" s="203" t="str">
        <f t="shared" si="2192"/>
        <v>BZ$1615</v>
      </c>
      <c r="CA1629" s="203" t="str">
        <f t="shared" si="2192"/>
        <v>CA$1615</v>
      </c>
      <c r="CB1629" s="203" t="str">
        <f t="shared" si="2192"/>
        <v>CB$1615</v>
      </c>
      <c r="CC1629" s="203" t="str">
        <f t="shared" si="2192"/>
        <v>CC$1615</v>
      </c>
      <c r="CD1629" s="203" t="str">
        <f t="shared" si="2192"/>
        <v>CD$1615</v>
      </c>
      <c r="CE1629" s="203" t="str">
        <f t="shared" si="2192"/>
        <v>CE$1615</v>
      </c>
      <c r="CF1629" s="203" t="str">
        <f t="shared" ref="CF1629:CL1631" si="2193">ADDRESS(ROW(CF1615),COLUMN(CF1615),2)</f>
        <v>CF$1615</v>
      </c>
      <c r="CG1629" s="203" t="str">
        <f t="shared" si="2193"/>
        <v>CG$1615</v>
      </c>
      <c r="CH1629" s="203" t="str">
        <f t="shared" si="2193"/>
        <v>CH$1615</v>
      </c>
      <c r="CI1629" s="203" t="str">
        <f t="shared" si="2193"/>
        <v>CI$1615</v>
      </c>
      <c r="CJ1629" s="203" t="str">
        <f t="shared" si="2193"/>
        <v>CJ$1615</v>
      </c>
      <c r="CK1629" s="203" t="str">
        <f t="shared" si="2193"/>
        <v>CK$1615</v>
      </c>
      <c r="CL1629" s="203" t="str">
        <f t="shared" si="2193"/>
        <v>CL$1615</v>
      </c>
      <c r="CN1629" s="60"/>
      <c r="CO1629" s="203" t="str">
        <f t="shared" ref="CO1629:DK1631" si="2194">ADDRESS(ROW(CO1615),COLUMN(CO1615),2)</f>
        <v>CO$1615</v>
      </c>
      <c r="CP1629" s="203" t="str">
        <f t="shared" si="2194"/>
        <v>CP$1615</v>
      </c>
      <c r="CQ1629" s="203" t="str">
        <f t="shared" si="2194"/>
        <v>CQ$1615</v>
      </c>
      <c r="CR1629" s="203" t="str">
        <f t="shared" si="2194"/>
        <v>CR$1615</v>
      </c>
      <c r="CS1629" s="203" t="str">
        <f t="shared" si="2194"/>
        <v>CS$1615</v>
      </c>
      <c r="CT1629" s="203" t="str">
        <f t="shared" si="2194"/>
        <v>CT$1615</v>
      </c>
      <c r="CU1629" s="203" t="str">
        <f t="shared" si="2194"/>
        <v>CU$1615</v>
      </c>
      <c r="CV1629" s="203" t="str">
        <f t="shared" si="2194"/>
        <v>CV$1615</v>
      </c>
      <c r="CW1629" s="203" t="str">
        <f t="shared" si="2194"/>
        <v>CW$1615</v>
      </c>
      <c r="CX1629" s="203" t="str">
        <f t="shared" si="2194"/>
        <v>CX$1615</v>
      </c>
      <c r="CY1629" s="203" t="str">
        <f t="shared" si="2194"/>
        <v>CY$1615</v>
      </c>
      <c r="CZ1629" s="203" t="str">
        <f t="shared" si="2194"/>
        <v>CZ$1615</v>
      </c>
      <c r="DA1629" s="203" t="str">
        <f t="shared" si="2194"/>
        <v>DA$1615</v>
      </c>
      <c r="DB1629" s="203" t="str">
        <f t="shared" si="2194"/>
        <v>DB$1615</v>
      </c>
      <c r="DC1629" s="203" t="str">
        <f t="shared" si="2194"/>
        <v>DC$1615</v>
      </c>
      <c r="DD1629" s="203" t="str">
        <f t="shared" si="2194"/>
        <v>DD$1615</v>
      </c>
      <c r="DE1629" s="203" t="str">
        <f t="shared" si="2194"/>
        <v>DE$1615</v>
      </c>
      <c r="DF1629" s="203" t="str">
        <f t="shared" si="2194"/>
        <v>DF$1615</v>
      </c>
      <c r="DG1629" s="203" t="str">
        <f t="shared" si="2194"/>
        <v>DG$1615</v>
      </c>
      <c r="DH1629" s="203" t="str">
        <f t="shared" si="2194"/>
        <v>DH$1615</v>
      </c>
      <c r="DI1629" s="203" t="str">
        <f t="shared" si="2194"/>
        <v>DI$1615</v>
      </c>
      <c r="DJ1629" s="203" t="str">
        <f t="shared" si="2194"/>
        <v>DJ$1615</v>
      </c>
      <c r="DK1629" s="203" t="str">
        <f t="shared" si="2194"/>
        <v>DK$1615</v>
      </c>
      <c r="DL1629" s="203" t="str">
        <f t="shared" ref="DL1629:DL1631" si="2195">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196">S$20</f>
        <v>S$16</v>
      </c>
      <c r="T1633" s="199" t="str">
        <f t="shared" si="2196"/>
        <v>T$16</v>
      </c>
      <c r="U1633" s="199" t="str">
        <f t="shared" si="2196"/>
        <v>U$16</v>
      </c>
      <c r="V1633" s="199" t="str">
        <f t="shared" si="2196"/>
        <v>V$16</v>
      </c>
      <c r="W1633" s="199" t="str">
        <f t="shared" si="2196"/>
        <v>W$16</v>
      </c>
      <c r="X1633" s="199" t="str">
        <f t="shared" si="2196"/>
        <v>X$16</v>
      </c>
      <c r="Y1633" s="199" t="str">
        <f t="shared" si="2196"/>
        <v>Y$16</v>
      </c>
      <c r="Z1633" s="199" t="str">
        <f t="shared" si="2196"/>
        <v>Z$16</v>
      </c>
      <c r="AA1633" s="199" t="str">
        <f t="shared" si="2196"/>
        <v>AA$16</v>
      </c>
      <c r="AB1633" s="199" t="str">
        <f t="shared" si="2196"/>
        <v>AB$16</v>
      </c>
      <c r="AC1633" s="199" t="str">
        <f t="shared" si="2196"/>
        <v>AC$16</v>
      </c>
      <c r="AD1633" s="199" t="str">
        <f t="shared" si="2196"/>
        <v>AD$16</v>
      </c>
      <c r="AE1633" s="199" t="str">
        <f t="shared" si="2196"/>
        <v>AE$16</v>
      </c>
      <c r="AF1633" s="199" t="str">
        <f t="shared" si="2196"/>
        <v>AF$16</v>
      </c>
      <c r="AG1633" s="199" t="str">
        <f t="shared" si="2196"/>
        <v>AG$16</v>
      </c>
      <c r="AH1633" s="199" t="str">
        <f t="shared" si="2196"/>
        <v>AH$16</v>
      </c>
      <c r="AI1633" s="199" t="str">
        <f t="shared" si="2196"/>
        <v>AI$16</v>
      </c>
      <c r="AJ1633" s="199" t="str">
        <f t="shared" si="2196"/>
        <v>AJ$16</v>
      </c>
      <c r="AK1633" s="199" t="str">
        <f t="shared" si="2196"/>
        <v>AK$16</v>
      </c>
      <c r="AL1633" s="199" t="str">
        <f t="shared" si="2196"/>
        <v>AL$16</v>
      </c>
      <c r="AM1633" s="199" t="str">
        <f t="shared" si="2196"/>
        <v>AM$16</v>
      </c>
      <c r="AN1633" s="199" t="str">
        <f t="shared" si="2196"/>
        <v>AN$16</v>
      </c>
      <c r="AO1633" s="199" t="str">
        <f t="shared" si="2196"/>
        <v>AO$16</v>
      </c>
      <c r="AP1633" s="199" t="str">
        <f t="shared" si="2196"/>
        <v>AP$16</v>
      </c>
      <c r="AQ1633" s="199" t="str">
        <f t="shared" si="2196"/>
        <v>AQ$16</v>
      </c>
      <c r="AR1633" s="199" t="str">
        <f t="shared" si="2196"/>
        <v>AR$16</v>
      </c>
      <c r="AS1633" s="199" t="str">
        <f t="shared" si="2196"/>
        <v>AS$16</v>
      </c>
      <c r="AT1633" s="199" t="str">
        <f t="shared" si="2196"/>
        <v>AT$16</v>
      </c>
      <c r="AU1633" s="199" t="str">
        <f t="shared" si="2196"/>
        <v>AU$16</v>
      </c>
      <c r="AV1633" s="199" t="str">
        <f t="shared" si="2196"/>
        <v>AV$16</v>
      </c>
      <c r="AW1633" s="199" t="str">
        <f t="shared" si="2196"/>
        <v>AW$16</v>
      </c>
      <c r="AX1633" s="199" t="str">
        <f t="shared" si="2196"/>
        <v>AX$16</v>
      </c>
      <c r="AY1633" s="199" t="str">
        <f t="shared" ref="AY1633:CD1633" si="2197">AY$20</f>
        <v>AY$16</v>
      </c>
      <c r="AZ1633" s="199" t="str">
        <f t="shared" si="2197"/>
        <v>AZ$16</v>
      </c>
      <c r="BA1633" s="199" t="str">
        <f t="shared" si="2197"/>
        <v>BA$16</v>
      </c>
      <c r="BB1633" s="199" t="str">
        <f t="shared" si="2197"/>
        <v>BB$16</v>
      </c>
      <c r="BC1633" s="199" t="str">
        <f t="shared" si="2197"/>
        <v>BC$16</v>
      </c>
      <c r="BD1633" s="199" t="str">
        <f t="shared" si="2197"/>
        <v>BD$16</v>
      </c>
      <c r="BE1633" s="199" t="str">
        <f t="shared" si="2197"/>
        <v>BE$16</v>
      </c>
      <c r="BF1633" s="199" t="str">
        <f t="shared" si="2197"/>
        <v>BF$16</v>
      </c>
      <c r="BG1633" s="199" t="str">
        <f t="shared" si="2197"/>
        <v>BG$16</v>
      </c>
      <c r="BH1633" s="199" t="str">
        <f t="shared" si="2197"/>
        <v>BH$16</v>
      </c>
      <c r="BI1633" s="199" t="str">
        <f t="shared" si="2197"/>
        <v>BI$16</v>
      </c>
      <c r="BJ1633" s="199" t="str">
        <f t="shared" si="2197"/>
        <v>BJ$16</v>
      </c>
      <c r="BK1633" s="199" t="str">
        <f t="shared" si="2197"/>
        <v>BK$16</v>
      </c>
      <c r="BL1633" s="199" t="str">
        <f t="shared" si="2197"/>
        <v>BL$16</v>
      </c>
      <c r="BM1633" s="199" t="str">
        <f t="shared" si="2197"/>
        <v>BM$16</v>
      </c>
      <c r="BN1633" s="199" t="str">
        <f t="shared" si="2197"/>
        <v>BN$16</v>
      </c>
      <c r="BO1633" s="199" t="str">
        <f t="shared" si="2197"/>
        <v>BO$16</v>
      </c>
      <c r="BP1633" s="199" t="str">
        <f t="shared" si="2197"/>
        <v>BP$16</v>
      </c>
      <c r="BQ1633" s="199" t="str">
        <f t="shared" si="2197"/>
        <v>BQ$16</v>
      </c>
      <c r="BR1633" s="199" t="str">
        <f t="shared" si="2197"/>
        <v>BR$16</v>
      </c>
      <c r="BS1633" s="199" t="str">
        <f t="shared" si="2197"/>
        <v>BS$16</v>
      </c>
      <c r="BT1633" s="199" t="str">
        <f t="shared" si="2197"/>
        <v>BT$16</v>
      </c>
      <c r="BU1633" s="199" t="str">
        <f t="shared" si="2197"/>
        <v>BU$16</v>
      </c>
      <c r="BV1633" s="199" t="str">
        <f t="shared" si="2197"/>
        <v>BV$16</v>
      </c>
      <c r="BW1633" s="199" t="str">
        <f t="shared" si="2197"/>
        <v>BW$16</v>
      </c>
      <c r="BX1633" s="199" t="str">
        <f t="shared" si="2197"/>
        <v>BX$16</v>
      </c>
      <c r="BY1633" s="199" t="str">
        <f t="shared" si="2197"/>
        <v>BY$16</v>
      </c>
      <c r="BZ1633" s="199" t="str">
        <f t="shared" si="2197"/>
        <v>BZ$16</v>
      </c>
      <c r="CA1633" s="199" t="str">
        <f t="shared" si="2197"/>
        <v>CA$16</v>
      </c>
      <c r="CB1633" s="199" t="str">
        <f t="shared" si="2197"/>
        <v>CB$16</v>
      </c>
      <c r="CC1633" s="199" t="str">
        <f t="shared" si="2197"/>
        <v>CC$16</v>
      </c>
      <c r="CD1633" s="199" t="str">
        <f t="shared" si="2197"/>
        <v>CD$16</v>
      </c>
      <c r="CE1633" s="199" t="str">
        <f t="shared" ref="CE1633:CL1633" si="2198">CE$20</f>
        <v>CE$16</v>
      </c>
      <c r="CF1633" s="199" t="str">
        <f t="shared" si="2198"/>
        <v>CF$16</v>
      </c>
      <c r="CG1633" s="199" t="str">
        <f t="shared" si="2198"/>
        <v>CG$16</v>
      </c>
      <c r="CH1633" s="199" t="str">
        <f t="shared" si="2198"/>
        <v>CH$16</v>
      </c>
      <c r="CI1633" s="199" t="str">
        <f t="shared" si="2198"/>
        <v>CI$16</v>
      </c>
      <c r="CJ1633" s="199" t="str">
        <f t="shared" si="2198"/>
        <v>CJ$16</v>
      </c>
      <c r="CK1633" s="199" t="str">
        <f t="shared" si="2198"/>
        <v>CK$16</v>
      </c>
      <c r="CL1633" s="199" t="str">
        <f t="shared" si="2198"/>
        <v>CL$16</v>
      </c>
      <c r="CN1633" s="176"/>
      <c r="CO1633" s="199" t="str">
        <f t="shared" ref="CO1633:DL1633" si="2199">CO$20</f>
        <v>CO$16</v>
      </c>
      <c r="CP1633" s="199" t="str">
        <f t="shared" si="2199"/>
        <v>CP$16</v>
      </c>
      <c r="CQ1633" s="199" t="str">
        <f t="shared" si="2199"/>
        <v>CQ$16</v>
      </c>
      <c r="CR1633" s="199" t="str">
        <f t="shared" si="2199"/>
        <v>CR$16</v>
      </c>
      <c r="CS1633" s="199" t="str">
        <f t="shared" si="2199"/>
        <v>CS$16</v>
      </c>
      <c r="CT1633" s="199" t="str">
        <f t="shared" si="2199"/>
        <v>CT$16</v>
      </c>
      <c r="CU1633" s="199" t="str">
        <f t="shared" si="2199"/>
        <v>CU$16</v>
      </c>
      <c r="CV1633" s="199" t="str">
        <f t="shared" si="2199"/>
        <v>CV$16</v>
      </c>
      <c r="CW1633" s="199" t="str">
        <f t="shared" si="2199"/>
        <v>CW$16</v>
      </c>
      <c r="CX1633" s="199" t="str">
        <f t="shared" si="2199"/>
        <v>CX$16</v>
      </c>
      <c r="CY1633" s="199" t="str">
        <f t="shared" si="2199"/>
        <v>CY$16</v>
      </c>
      <c r="CZ1633" s="199" t="str">
        <f t="shared" si="2199"/>
        <v>CZ$16</v>
      </c>
      <c r="DA1633" s="199" t="str">
        <f t="shared" si="2199"/>
        <v>DA$16</v>
      </c>
      <c r="DB1633" s="199" t="str">
        <f t="shared" si="2199"/>
        <v>DB$16</v>
      </c>
      <c r="DC1633" s="199" t="str">
        <f t="shared" si="2199"/>
        <v>DC$16</v>
      </c>
      <c r="DD1633" s="199" t="str">
        <f t="shared" si="2199"/>
        <v>DD$16</v>
      </c>
      <c r="DE1633" s="199" t="str">
        <f t="shared" si="2199"/>
        <v>DE$16</v>
      </c>
      <c r="DF1633" s="199" t="str">
        <f t="shared" si="2199"/>
        <v>DF$16</v>
      </c>
      <c r="DG1633" s="199" t="str">
        <f t="shared" si="2199"/>
        <v>DG$16</v>
      </c>
      <c r="DH1633" s="199" t="str">
        <f t="shared" si="2199"/>
        <v>DH$16</v>
      </c>
      <c r="DI1633" s="199" t="str">
        <f t="shared" si="2199"/>
        <v>DI$16</v>
      </c>
      <c r="DJ1633" s="199" t="str">
        <f t="shared" si="2199"/>
        <v>DJ$16</v>
      </c>
      <c r="DK1633" s="199" t="str">
        <f t="shared" si="2199"/>
        <v>DK$16</v>
      </c>
      <c r="DL1633" s="199" t="str">
        <f t="shared" si="2199"/>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200">S$21</f>
        <v>S$17</v>
      </c>
      <c r="T1634" s="199" t="str">
        <f t="shared" si="2200"/>
        <v>T$17</v>
      </c>
      <c r="U1634" s="199" t="str">
        <f t="shared" si="2200"/>
        <v>U$17</v>
      </c>
      <c r="V1634" s="199" t="str">
        <f t="shared" si="2200"/>
        <v>V$17</v>
      </c>
      <c r="W1634" s="199" t="str">
        <f t="shared" si="2200"/>
        <v>W$17</v>
      </c>
      <c r="X1634" s="199" t="str">
        <f t="shared" si="2200"/>
        <v>X$17</v>
      </c>
      <c r="Y1634" s="199" t="str">
        <f t="shared" si="2200"/>
        <v>Y$17</v>
      </c>
      <c r="Z1634" s="199" t="str">
        <f t="shared" si="2200"/>
        <v>Z$17</v>
      </c>
      <c r="AA1634" s="199" t="str">
        <f t="shared" si="2200"/>
        <v>AA$17</v>
      </c>
      <c r="AB1634" s="199" t="str">
        <f t="shared" si="2200"/>
        <v>AB$17</v>
      </c>
      <c r="AC1634" s="199" t="str">
        <f t="shared" si="2200"/>
        <v>AC$17</v>
      </c>
      <c r="AD1634" s="199" t="str">
        <f t="shared" si="2200"/>
        <v>AD$17</v>
      </c>
      <c r="AE1634" s="199" t="str">
        <f t="shared" si="2200"/>
        <v>AE$17</v>
      </c>
      <c r="AF1634" s="199" t="str">
        <f t="shared" si="2200"/>
        <v>AF$17</v>
      </c>
      <c r="AG1634" s="199" t="str">
        <f t="shared" si="2200"/>
        <v>AG$17</v>
      </c>
      <c r="AH1634" s="199" t="str">
        <f t="shared" si="2200"/>
        <v>AH$17</v>
      </c>
      <c r="AI1634" s="199" t="str">
        <f t="shared" si="2200"/>
        <v>AI$17</v>
      </c>
      <c r="AJ1634" s="199" t="str">
        <f t="shared" si="2200"/>
        <v>AJ$17</v>
      </c>
      <c r="AK1634" s="199" t="str">
        <f t="shared" si="2200"/>
        <v>AK$17</v>
      </c>
      <c r="AL1634" s="199" t="str">
        <f t="shared" si="2200"/>
        <v>AL$17</v>
      </c>
      <c r="AM1634" s="199" t="str">
        <f t="shared" si="2200"/>
        <v>AM$17</v>
      </c>
      <c r="AN1634" s="199" t="str">
        <f t="shared" si="2200"/>
        <v>AN$17</v>
      </c>
      <c r="AO1634" s="199" t="str">
        <f t="shared" si="2200"/>
        <v>AO$17</v>
      </c>
      <c r="AP1634" s="199" t="str">
        <f t="shared" si="2200"/>
        <v>AP$17</v>
      </c>
      <c r="AQ1634" s="199" t="str">
        <f t="shared" si="2200"/>
        <v>AQ$17</v>
      </c>
      <c r="AR1634" s="199" t="str">
        <f t="shared" si="2200"/>
        <v>AR$17</v>
      </c>
      <c r="AS1634" s="199" t="str">
        <f t="shared" si="2200"/>
        <v>AS$17</v>
      </c>
      <c r="AT1634" s="199" t="str">
        <f t="shared" si="2200"/>
        <v>AT$17</v>
      </c>
      <c r="AU1634" s="199" t="str">
        <f t="shared" si="2200"/>
        <v>AU$17</v>
      </c>
      <c r="AV1634" s="199" t="str">
        <f t="shared" si="2200"/>
        <v>AV$17</v>
      </c>
      <c r="AW1634" s="199" t="str">
        <f t="shared" si="2200"/>
        <v>AW$17</v>
      </c>
      <c r="AX1634" s="199" t="str">
        <f t="shared" si="2200"/>
        <v>AX$17</v>
      </c>
      <c r="AY1634" s="199" t="str">
        <f t="shared" ref="AY1634:CD1634" si="2201">AY$21</f>
        <v>AY$17</v>
      </c>
      <c r="AZ1634" s="199" t="str">
        <f t="shared" si="2201"/>
        <v>AZ$17</v>
      </c>
      <c r="BA1634" s="199" t="str">
        <f t="shared" si="2201"/>
        <v>BA$17</v>
      </c>
      <c r="BB1634" s="199" t="str">
        <f t="shared" si="2201"/>
        <v>BB$17</v>
      </c>
      <c r="BC1634" s="199" t="str">
        <f t="shared" si="2201"/>
        <v>BC$17</v>
      </c>
      <c r="BD1634" s="199" t="str">
        <f t="shared" si="2201"/>
        <v>BD$17</v>
      </c>
      <c r="BE1634" s="199" t="str">
        <f t="shared" si="2201"/>
        <v>BE$17</v>
      </c>
      <c r="BF1634" s="199" t="str">
        <f t="shared" si="2201"/>
        <v>BF$17</v>
      </c>
      <c r="BG1634" s="199" t="str">
        <f t="shared" si="2201"/>
        <v>BG$17</v>
      </c>
      <c r="BH1634" s="199" t="str">
        <f t="shared" si="2201"/>
        <v>BH$17</v>
      </c>
      <c r="BI1634" s="199" t="str">
        <f t="shared" si="2201"/>
        <v>BI$17</v>
      </c>
      <c r="BJ1634" s="199" t="str">
        <f t="shared" si="2201"/>
        <v>BJ$17</v>
      </c>
      <c r="BK1634" s="199" t="str">
        <f t="shared" si="2201"/>
        <v>BK$17</v>
      </c>
      <c r="BL1634" s="199" t="str">
        <f t="shared" si="2201"/>
        <v>BL$17</v>
      </c>
      <c r="BM1634" s="199" t="str">
        <f t="shared" si="2201"/>
        <v>BM$17</v>
      </c>
      <c r="BN1634" s="199" t="str">
        <f t="shared" si="2201"/>
        <v>BN$17</v>
      </c>
      <c r="BO1634" s="199" t="str">
        <f t="shared" si="2201"/>
        <v>BO$17</v>
      </c>
      <c r="BP1634" s="199" t="str">
        <f t="shared" si="2201"/>
        <v>BP$17</v>
      </c>
      <c r="BQ1634" s="199" t="str">
        <f t="shared" si="2201"/>
        <v>BQ$17</v>
      </c>
      <c r="BR1634" s="199" t="str">
        <f t="shared" si="2201"/>
        <v>BR$17</v>
      </c>
      <c r="BS1634" s="199" t="str">
        <f t="shared" si="2201"/>
        <v>BS$17</v>
      </c>
      <c r="BT1634" s="199" t="str">
        <f t="shared" si="2201"/>
        <v>BT$17</v>
      </c>
      <c r="BU1634" s="199" t="str">
        <f t="shared" si="2201"/>
        <v>BU$17</v>
      </c>
      <c r="BV1634" s="199" t="str">
        <f t="shared" si="2201"/>
        <v>BV$17</v>
      </c>
      <c r="BW1634" s="199" t="str">
        <f t="shared" si="2201"/>
        <v>BW$17</v>
      </c>
      <c r="BX1634" s="199" t="str">
        <f t="shared" si="2201"/>
        <v>BX$17</v>
      </c>
      <c r="BY1634" s="199" t="str">
        <f t="shared" si="2201"/>
        <v>BY$17</v>
      </c>
      <c r="BZ1634" s="199" t="str">
        <f t="shared" si="2201"/>
        <v>BZ$17</v>
      </c>
      <c r="CA1634" s="199" t="str">
        <f t="shared" si="2201"/>
        <v>CA$17</v>
      </c>
      <c r="CB1634" s="199" t="str">
        <f t="shared" si="2201"/>
        <v>CB$17</v>
      </c>
      <c r="CC1634" s="199" t="str">
        <f t="shared" si="2201"/>
        <v>CC$17</v>
      </c>
      <c r="CD1634" s="199" t="str">
        <f t="shared" si="2201"/>
        <v>CD$17</v>
      </c>
      <c r="CE1634" s="199" t="str">
        <f t="shared" ref="CE1634:CL1634" si="2202">CE$21</f>
        <v>CE$17</v>
      </c>
      <c r="CF1634" s="199" t="str">
        <f t="shared" si="2202"/>
        <v>CF$17</v>
      </c>
      <c r="CG1634" s="199" t="str">
        <f t="shared" si="2202"/>
        <v>CG$17</v>
      </c>
      <c r="CH1634" s="199" t="str">
        <f t="shared" si="2202"/>
        <v>CH$17</v>
      </c>
      <c r="CI1634" s="199" t="str">
        <f t="shared" si="2202"/>
        <v>CI$17</v>
      </c>
      <c r="CJ1634" s="199" t="str">
        <f t="shared" si="2202"/>
        <v>CJ$17</v>
      </c>
      <c r="CK1634" s="199" t="str">
        <f t="shared" si="2202"/>
        <v>CK$17</v>
      </c>
      <c r="CL1634" s="199" t="str">
        <f t="shared" si="2202"/>
        <v>CL$17</v>
      </c>
      <c r="CN1634" s="201"/>
      <c r="CO1634" s="199" t="str">
        <f t="shared" ref="CO1634:DL1634" si="2203">CO$21</f>
        <v>CO$17</v>
      </c>
      <c r="CP1634" s="199" t="str">
        <f t="shared" si="2203"/>
        <v>CP$17</v>
      </c>
      <c r="CQ1634" s="199" t="str">
        <f t="shared" si="2203"/>
        <v>CQ$17</v>
      </c>
      <c r="CR1634" s="199" t="str">
        <f t="shared" si="2203"/>
        <v>CR$17</v>
      </c>
      <c r="CS1634" s="199" t="str">
        <f t="shared" si="2203"/>
        <v>CS$17</v>
      </c>
      <c r="CT1634" s="199" t="str">
        <f t="shared" si="2203"/>
        <v>CT$17</v>
      </c>
      <c r="CU1634" s="199" t="str">
        <f t="shared" si="2203"/>
        <v>CU$17</v>
      </c>
      <c r="CV1634" s="199" t="str">
        <f t="shared" si="2203"/>
        <v>CV$17</v>
      </c>
      <c r="CW1634" s="199" t="str">
        <f t="shared" si="2203"/>
        <v>CW$17</v>
      </c>
      <c r="CX1634" s="199" t="str">
        <f t="shared" si="2203"/>
        <v>CX$17</v>
      </c>
      <c r="CY1634" s="199" t="str">
        <f t="shared" si="2203"/>
        <v>CY$17</v>
      </c>
      <c r="CZ1634" s="199" t="str">
        <f t="shared" si="2203"/>
        <v>CZ$17</v>
      </c>
      <c r="DA1634" s="199" t="str">
        <f t="shared" si="2203"/>
        <v>DA$17</v>
      </c>
      <c r="DB1634" s="199" t="str">
        <f t="shared" si="2203"/>
        <v>DB$17</v>
      </c>
      <c r="DC1634" s="199" t="str">
        <f t="shared" si="2203"/>
        <v>DC$17</v>
      </c>
      <c r="DD1634" s="199" t="str">
        <f t="shared" si="2203"/>
        <v>DD$17</v>
      </c>
      <c r="DE1634" s="199" t="str">
        <f t="shared" si="2203"/>
        <v>DE$17</v>
      </c>
      <c r="DF1634" s="199" t="str">
        <f t="shared" si="2203"/>
        <v>DF$17</v>
      </c>
      <c r="DG1634" s="199" t="str">
        <f t="shared" si="2203"/>
        <v>DG$17</v>
      </c>
      <c r="DH1634" s="199" t="str">
        <f t="shared" si="2203"/>
        <v>DH$17</v>
      </c>
      <c r="DI1634" s="199" t="str">
        <f t="shared" si="2203"/>
        <v>DI$17</v>
      </c>
      <c r="DJ1634" s="199" t="str">
        <f t="shared" si="2203"/>
        <v>DJ$17</v>
      </c>
      <c r="DK1634" s="199" t="str">
        <f t="shared" si="2203"/>
        <v>DK$17</v>
      </c>
      <c r="DL1634" s="199" t="str">
        <f t="shared" si="2203"/>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204">S$22</f>
        <v>S$18</v>
      </c>
      <c r="T1637" s="190" t="str">
        <f t="shared" si="2204"/>
        <v>T$18</v>
      </c>
      <c r="U1637" s="190" t="str">
        <f t="shared" si="2204"/>
        <v>U$18</v>
      </c>
      <c r="V1637" s="190" t="str">
        <f t="shared" si="2204"/>
        <v>V$18</v>
      </c>
      <c r="W1637" s="190" t="str">
        <f t="shared" si="2204"/>
        <v>W$18</v>
      </c>
      <c r="X1637" s="190" t="str">
        <f t="shared" si="2204"/>
        <v>X$18</v>
      </c>
      <c r="Y1637" s="190" t="str">
        <f t="shared" si="2204"/>
        <v>Y$18</v>
      </c>
      <c r="Z1637" s="190" t="str">
        <f t="shared" si="2204"/>
        <v>Z$18</v>
      </c>
      <c r="AA1637" s="190" t="str">
        <f t="shared" si="2204"/>
        <v>AA$18</v>
      </c>
      <c r="AB1637" s="190" t="str">
        <f t="shared" si="2204"/>
        <v>AB$18</v>
      </c>
      <c r="AC1637" s="190" t="str">
        <f t="shared" si="2204"/>
        <v>AC$18</v>
      </c>
      <c r="AD1637" s="190" t="str">
        <f t="shared" si="2204"/>
        <v>AD$18</v>
      </c>
      <c r="AE1637" s="190" t="str">
        <f t="shared" si="2204"/>
        <v>AE$18</v>
      </c>
      <c r="AF1637" s="190" t="str">
        <f t="shared" si="2204"/>
        <v>AF$18</v>
      </c>
      <c r="AG1637" s="190" t="str">
        <f t="shared" si="2204"/>
        <v>AG$18</v>
      </c>
      <c r="AH1637" s="190" t="str">
        <f t="shared" si="2204"/>
        <v>AH$18</v>
      </c>
      <c r="AI1637" s="190" t="str">
        <f t="shared" si="2204"/>
        <v>AI$18</v>
      </c>
      <c r="AJ1637" s="190" t="str">
        <f t="shared" si="2204"/>
        <v>AJ$18</v>
      </c>
      <c r="AK1637" s="190" t="str">
        <f t="shared" si="2204"/>
        <v>AK$18</v>
      </c>
      <c r="AL1637" s="190" t="str">
        <f t="shared" si="2204"/>
        <v>AL$18</v>
      </c>
      <c r="AM1637" s="190" t="str">
        <f t="shared" si="2204"/>
        <v>AM$18</v>
      </c>
      <c r="AN1637" s="190" t="str">
        <f t="shared" si="2204"/>
        <v>AN$18</v>
      </c>
      <c r="AO1637" s="190" t="str">
        <f t="shared" si="2204"/>
        <v>AO$18</v>
      </c>
      <c r="AP1637" s="190" t="str">
        <f t="shared" si="2204"/>
        <v>AP$18</v>
      </c>
      <c r="AQ1637" s="190" t="str">
        <f t="shared" si="2204"/>
        <v>AQ$18</v>
      </c>
      <c r="AR1637" s="190" t="str">
        <f t="shared" si="2204"/>
        <v>AR$18</v>
      </c>
      <c r="AS1637" s="190" t="str">
        <f t="shared" si="2204"/>
        <v>AS$18</v>
      </c>
      <c r="AT1637" s="190" t="str">
        <f t="shared" si="2204"/>
        <v>AT$18</v>
      </c>
      <c r="AU1637" s="190" t="str">
        <f t="shared" si="2204"/>
        <v>AU$18</v>
      </c>
      <c r="AV1637" s="190" t="str">
        <f t="shared" si="2204"/>
        <v>AV$18</v>
      </c>
      <c r="AW1637" s="190" t="str">
        <f t="shared" si="2204"/>
        <v>AW$18</v>
      </c>
      <c r="AX1637" s="190" t="str">
        <f t="shared" si="2204"/>
        <v>AX$18</v>
      </c>
      <c r="AY1637" s="190" t="str">
        <f t="shared" ref="AY1637:CD1637" si="2205">AY$22</f>
        <v>AY$18</v>
      </c>
      <c r="AZ1637" s="190" t="str">
        <f t="shared" si="2205"/>
        <v>AZ$18</v>
      </c>
      <c r="BA1637" s="190" t="str">
        <f t="shared" si="2205"/>
        <v>BA$18</v>
      </c>
      <c r="BB1637" s="190" t="str">
        <f t="shared" si="2205"/>
        <v>BB$18</v>
      </c>
      <c r="BC1637" s="190" t="str">
        <f t="shared" si="2205"/>
        <v>BC$18</v>
      </c>
      <c r="BD1637" s="190" t="str">
        <f t="shared" si="2205"/>
        <v>BD$18</v>
      </c>
      <c r="BE1637" s="190" t="str">
        <f t="shared" si="2205"/>
        <v>BE$18</v>
      </c>
      <c r="BF1637" s="190" t="str">
        <f t="shared" si="2205"/>
        <v>BF$18</v>
      </c>
      <c r="BG1637" s="190" t="str">
        <f t="shared" si="2205"/>
        <v>BG$18</v>
      </c>
      <c r="BH1637" s="190" t="str">
        <f t="shared" si="2205"/>
        <v>BH$18</v>
      </c>
      <c r="BI1637" s="190" t="str">
        <f t="shared" si="2205"/>
        <v>BI$18</v>
      </c>
      <c r="BJ1637" s="190" t="str">
        <f t="shared" si="2205"/>
        <v>BJ$18</v>
      </c>
      <c r="BK1637" s="190" t="str">
        <f t="shared" si="2205"/>
        <v>BK$18</v>
      </c>
      <c r="BL1637" s="190" t="str">
        <f t="shared" si="2205"/>
        <v>BL$18</v>
      </c>
      <c r="BM1637" s="190" t="str">
        <f t="shared" si="2205"/>
        <v>BM$18</v>
      </c>
      <c r="BN1637" s="190" t="str">
        <f t="shared" si="2205"/>
        <v>BN$18</v>
      </c>
      <c r="BO1637" s="190" t="str">
        <f t="shared" si="2205"/>
        <v>BO$18</v>
      </c>
      <c r="BP1637" s="190" t="str">
        <f t="shared" si="2205"/>
        <v>BP$18</v>
      </c>
      <c r="BQ1637" s="190" t="str">
        <f t="shared" si="2205"/>
        <v>BQ$18</v>
      </c>
      <c r="BR1637" s="190" t="str">
        <f t="shared" si="2205"/>
        <v>BR$18</v>
      </c>
      <c r="BS1637" s="190" t="str">
        <f t="shared" si="2205"/>
        <v>BS$18</v>
      </c>
      <c r="BT1637" s="190" t="str">
        <f t="shared" si="2205"/>
        <v>BT$18</v>
      </c>
      <c r="BU1637" s="190" t="str">
        <f t="shared" si="2205"/>
        <v>BU$18</v>
      </c>
      <c r="BV1637" s="190" t="str">
        <f t="shared" si="2205"/>
        <v>BV$18</v>
      </c>
      <c r="BW1637" s="190" t="str">
        <f t="shared" si="2205"/>
        <v>BW$18</v>
      </c>
      <c r="BX1637" s="190" t="str">
        <f t="shared" si="2205"/>
        <v>BX$18</v>
      </c>
      <c r="BY1637" s="190" t="str">
        <f t="shared" si="2205"/>
        <v>BY$18</v>
      </c>
      <c r="BZ1637" s="190" t="str">
        <f t="shared" si="2205"/>
        <v>BZ$18</v>
      </c>
      <c r="CA1637" s="190" t="str">
        <f t="shared" si="2205"/>
        <v>CA$18</v>
      </c>
      <c r="CB1637" s="190" t="str">
        <f t="shared" si="2205"/>
        <v>CB$18</v>
      </c>
      <c r="CC1637" s="190" t="str">
        <f t="shared" si="2205"/>
        <v>CC$18</v>
      </c>
      <c r="CD1637" s="190" t="str">
        <f t="shared" si="2205"/>
        <v>CD$18</v>
      </c>
      <c r="CE1637" s="190" t="str">
        <f t="shared" ref="CE1637:CL1637" si="2206">CE$22</f>
        <v>CE$18</v>
      </c>
      <c r="CF1637" s="190" t="str">
        <f t="shared" si="2206"/>
        <v>CF$18</v>
      </c>
      <c r="CG1637" s="190" t="str">
        <f t="shared" si="2206"/>
        <v>CG$18</v>
      </c>
      <c r="CH1637" s="190" t="str">
        <f t="shared" si="2206"/>
        <v>CH$18</v>
      </c>
      <c r="CI1637" s="190" t="str">
        <f t="shared" si="2206"/>
        <v>CI$18</v>
      </c>
      <c r="CJ1637" s="190" t="str">
        <f t="shared" si="2206"/>
        <v>CJ$18</v>
      </c>
      <c r="CK1637" s="190" t="str">
        <f t="shared" si="2206"/>
        <v>CK$18</v>
      </c>
      <c r="CL1637" s="190" t="str">
        <f t="shared" si="2206"/>
        <v>CL$18</v>
      </c>
      <c r="CN1637" s="201"/>
      <c r="CO1637" s="190" t="str">
        <f t="shared" ref="CO1637:DL1637" si="2207">CO$22</f>
        <v>CO$18</v>
      </c>
      <c r="CP1637" s="190" t="str">
        <f t="shared" si="2207"/>
        <v>CP$18</v>
      </c>
      <c r="CQ1637" s="190" t="str">
        <f t="shared" si="2207"/>
        <v>CQ$18</v>
      </c>
      <c r="CR1637" s="190" t="str">
        <f t="shared" si="2207"/>
        <v>CR$18</v>
      </c>
      <c r="CS1637" s="190" t="str">
        <f t="shared" si="2207"/>
        <v>CS$18</v>
      </c>
      <c r="CT1637" s="190" t="str">
        <f t="shared" si="2207"/>
        <v>CT$18</v>
      </c>
      <c r="CU1637" s="190" t="str">
        <f t="shared" si="2207"/>
        <v>CU$18</v>
      </c>
      <c r="CV1637" s="190" t="str">
        <f t="shared" si="2207"/>
        <v>CV$18</v>
      </c>
      <c r="CW1637" s="190" t="str">
        <f t="shared" si="2207"/>
        <v>CW$18</v>
      </c>
      <c r="CX1637" s="190" t="str">
        <f t="shared" si="2207"/>
        <v>CX$18</v>
      </c>
      <c r="CY1637" s="190" t="str">
        <f t="shared" si="2207"/>
        <v>CY$18</v>
      </c>
      <c r="CZ1637" s="190" t="str">
        <f t="shared" si="2207"/>
        <v>CZ$18</v>
      </c>
      <c r="DA1637" s="190" t="str">
        <f t="shared" si="2207"/>
        <v>DA$18</v>
      </c>
      <c r="DB1637" s="190" t="str">
        <f t="shared" si="2207"/>
        <v>DB$18</v>
      </c>
      <c r="DC1637" s="190" t="str">
        <f t="shared" si="2207"/>
        <v>DC$18</v>
      </c>
      <c r="DD1637" s="190" t="str">
        <f t="shared" si="2207"/>
        <v>DD$18</v>
      </c>
      <c r="DE1637" s="190" t="str">
        <f t="shared" si="2207"/>
        <v>DE$18</v>
      </c>
      <c r="DF1637" s="190" t="str">
        <f t="shared" si="2207"/>
        <v>DF$18</v>
      </c>
      <c r="DG1637" s="190" t="str">
        <f t="shared" si="2207"/>
        <v>DG$18</v>
      </c>
      <c r="DH1637" s="190" t="str">
        <f t="shared" si="2207"/>
        <v>DH$18</v>
      </c>
      <c r="DI1637" s="190" t="str">
        <f t="shared" si="2207"/>
        <v>DI$18</v>
      </c>
      <c r="DJ1637" s="190" t="str">
        <f t="shared" si="2207"/>
        <v>DJ$18</v>
      </c>
      <c r="DK1637" s="190" t="str">
        <f t="shared" si="2207"/>
        <v>DK$18</v>
      </c>
      <c r="DL1637" s="190" t="str">
        <f t="shared" si="2207"/>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208">S$23</f>
        <v>S$19</v>
      </c>
      <c r="T1638" s="190" t="str">
        <f t="shared" si="2208"/>
        <v>T$19</v>
      </c>
      <c r="U1638" s="190" t="str">
        <f t="shared" si="2208"/>
        <v>U$19</v>
      </c>
      <c r="V1638" s="190" t="str">
        <f t="shared" si="2208"/>
        <v>V$19</v>
      </c>
      <c r="W1638" s="190" t="str">
        <f t="shared" si="2208"/>
        <v>W$19</v>
      </c>
      <c r="X1638" s="190" t="str">
        <f t="shared" si="2208"/>
        <v>X$19</v>
      </c>
      <c r="Y1638" s="190" t="str">
        <f t="shared" si="2208"/>
        <v>Y$19</v>
      </c>
      <c r="Z1638" s="190" t="str">
        <f t="shared" si="2208"/>
        <v>Z$19</v>
      </c>
      <c r="AA1638" s="190" t="str">
        <f t="shared" si="2208"/>
        <v>AA$19</v>
      </c>
      <c r="AB1638" s="190" t="str">
        <f t="shared" si="2208"/>
        <v>AB$19</v>
      </c>
      <c r="AC1638" s="190" t="str">
        <f t="shared" si="2208"/>
        <v>AC$19</v>
      </c>
      <c r="AD1638" s="190" t="str">
        <f t="shared" si="2208"/>
        <v>AD$19</v>
      </c>
      <c r="AE1638" s="190" t="str">
        <f t="shared" si="2208"/>
        <v>AE$19</v>
      </c>
      <c r="AF1638" s="190" t="str">
        <f t="shared" si="2208"/>
        <v>AF$19</v>
      </c>
      <c r="AG1638" s="190" t="str">
        <f t="shared" si="2208"/>
        <v>AG$19</v>
      </c>
      <c r="AH1638" s="190" t="str">
        <f t="shared" si="2208"/>
        <v>AH$19</v>
      </c>
      <c r="AI1638" s="190" t="str">
        <f t="shared" si="2208"/>
        <v>AI$19</v>
      </c>
      <c r="AJ1638" s="190" t="str">
        <f t="shared" si="2208"/>
        <v>AJ$19</v>
      </c>
      <c r="AK1638" s="190" t="str">
        <f t="shared" si="2208"/>
        <v>AK$19</v>
      </c>
      <c r="AL1638" s="190" t="str">
        <f t="shared" si="2208"/>
        <v>AL$19</v>
      </c>
      <c r="AM1638" s="190" t="str">
        <f t="shared" si="2208"/>
        <v>AM$19</v>
      </c>
      <c r="AN1638" s="190" t="str">
        <f t="shared" si="2208"/>
        <v>AN$19</v>
      </c>
      <c r="AO1638" s="190" t="str">
        <f t="shared" si="2208"/>
        <v>AO$19</v>
      </c>
      <c r="AP1638" s="190" t="str">
        <f t="shared" si="2208"/>
        <v>AP$19</v>
      </c>
      <c r="AQ1638" s="190" t="str">
        <f t="shared" si="2208"/>
        <v>AQ$19</v>
      </c>
      <c r="AR1638" s="190" t="str">
        <f t="shared" si="2208"/>
        <v>AR$19</v>
      </c>
      <c r="AS1638" s="190" t="str">
        <f t="shared" si="2208"/>
        <v>AS$19</v>
      </c>
      <c r="AT1638" s="190" t="str">
        <f t="shared" si="2208"/>
        <v>AT$19</v>
      </c>
      <c r="AU1638" s="190" t="str">
        <f t="shared" si="2208"/>
        <v>AU$19</v>
      </c>
      <c r="AV1638" s="190" t="str">
        <f t="shared" si="2208"/>
        <v>AV$19</v>
      </c>
      <c r="AW1638" s="190" t="str">
        <f t="shared" si="2208"/>
        <v>AW$19</v>
      </c>
      <c r="AX1638" s="190" t="str">
        <f t="shared" si="2208"/>
        <v>AX$19</v>
      </c>
      <c r="AY1638" s="190" t="str">
        <f t="shared" ref="AY1638:CD1638" si="2209">AY$23</f>
        <v>AY$19</v>
      </c>
      <c r="AZ1638" s="190" t="str">
        <f t="shared" si="2209"/>
        <v>AZ$19</v>
      </c>
      <c r="BA1638" s="190" t="str">
        <f t="shared" si="2209"/>
        <v>BA$19</v>
      </c>
      <c r="BB1638" s="190" t="str">
        <f t="shared" si="2209"/>
        <v>BB$19</v>
      </c>
      <c r="BC1638" s="190" t="str">
        <f t="shared" si="2209"/>
        <v>BC$19</v>
      </c>
      <c r="BD1638" s="190" t="str">
        <f t="shared" si="2209"/>
        <v>BD$19</v>
      </c>
      <c r="BE1638" s="190" t="str">
        <f t="shared" si="2209"/>
        <v>BE$19</v>
      </c>
      <c r="BF1638" s="190" t="str">
        <f t="shared" si="2209"/>
        <v>BF$19</v>
      </c>
      <c r="BG1638" s="190" t="str">
        <f t="shared" si="2209"/>
        <v>BG$19</v>
      </c>
      <c r="BH1638" s="190" t="str">
        <f t="shared" si="2209"/>
        <v>BH$19</v>
      </c>
      <c r="BI1638" s="190" t="str">
        <f t="shared" si="2209"/>
        <v>BI$19</v>
      </c>
      <c r="BJ1638" s="190" t="str">
        <f t="shared" si="2209"/>
        <v>BJ$19</v>
      </c>
      <c r="BK1638" s="190" t="str">
        <f t="shared" si="2209"/>
        <v>BK$19</v>
      </c>
      <c r="BL1638" s="190" t="str">
        <f t="shared" si="2209"/>
        <v>BL$19</v>
      </c>
      <c r="BM1638" s="190" t="str">
        <f t="shared" si="2209"/>
        <v>BM$19</v>
      </c>
      <c r="BN1638" s="190" t="str">
        <f t="shared" si="2209"/>
        <v>BN$19</v>
      </c>
      <c r="BO1638" s="190" t="str">
        <f t="shared" si="2209"/>
        <v>BO$19</v>
      </c>
      <c r="BP1638" s="190" t="str">
        <f t="shared" si="2209"/>
        <v>BP$19</v>
      </c>
      <c r="BQ1638" s="190" t="str">
        <f t="shared" si="2209"/>
        <v>BQ$19</v>
      </c>
      <c r="BR1638" s="190" t="str">
        <f t="shared" si="2209"/>
        <v>BR$19</v>
      </c>
      <c r="BS1638" s="190" t="str">
        <f t="shared" si="2209"/>
        <v>BS$19</v>
      </c>
      <c r="BT1638" s="190" t="str">
        <f t="shared" si="2209"/>
        <v>BT$19</v>
      </c>
      <c r="BU1638" s="190" t="str">
        <f t="shared" si="2209"/>
        <v>BU$19</v>
      </c>
      <c r="BV1638" s="190" t="str">
        <f t="shared" si="2209"/>
        <v>BV$19</v>
      </c>
      <c r="BW1638" s="190" t="str">
        <f t="shared" si="2209"/>
        <v>BW$19</v>
      </c>
      <c r="BX1638" s="190" t="str">
        <f t="shared" si="2209"/>
        <v>BX$19</v>
      </c>
      <c r="BY1638" s="190" t="str">
        <f t="shared" si="2209"/>
        <v>BY$19</v>
      </c>
      <c r="BZ1638" s="190" t="str">
        <f t="shared" si="2209"/>
        <v>BZ$19</v>
      </c>
      <c r="CA1638" s="190" t="str">
        <f t="shared" si="2209"/>
        <v>CA$19</v>
      </c>
      <c r="CB1638" s="190" t="str">
        <f t="shared" si="2209"/>
        <v>CB$19</v>
      </c>
      <c r="CC1638" s="190" t="str">
        <f t="shared" si="2209"/>
        <v>CC$19</v>
      </c>
      <c r="CD1638" s="190" t="str">
        <f t="shared" si="2209"/>
        <v>CD$19</v>
      </c>
      <c r="CE1638" s="190" t="str">
        <f t="shared" ref="CE1638:CL1638" si="2210">CE$23</f>
        <v>CE$19</v>
      </c>
      <c r="CF1638" s="190" t="str">
        <f t="shared" si="2210"/>
        <v>CF$19</v>
      </c>
      <c r="CG1638" s="190" t="str">
        <f t="shared" si="2210"/>
        <v>CG$19</v>
      </c>
      <c r="CH1638" s="190" t="str">
        <f t="shared" si="2210"/>
        <v>CH$19</v>
      </c>
      <c r="CI1638" s="190" t="str">
        <f t="shared" si="2210"/>
        <v>CI$19</v>
      </c>
      <c r="CJ1638" s="190" t="str">
        <f t="shared" si="2210"/>
        <v>CJ$19</v>
      </c>
      <c r="CK1638" s="190" t="str">
        <f t="shared" si="2210"/>
        <v>CK$19</v>
      </c>
      <c r="CL1638" s="190" t="str">
        <f t="shared" si="2210"/>
        <v>CL$19</v>
      </c>
      <c r="CN1638" s="201"/>
      <c r="CO1638" s="190" t="str">
        <f t="shared" ref="CO1638:DL1638" si="2211">CO$23</f>
        <v>CO$19</v>
      </c>
      <c r="CP1638" s="190" t="str">
        <f t="shared" si="2211"/>
        <v>CP$19</v>
      </c>
      <c r="CQ1638" s="190" t="str">
        <f t="shared" si="2211"/>
        <v>CQ$19</v>
      </c>
      <c r="CR1638" s="190" t="str">
        <f t="shared" si="2211"/>
        <v>CR$19</v>
      </c>
      <c r="CS1638" s="190" t="str">
        <f t="shared" si="2211"/>
        <v>CS$19</v>
      </c>
      <c r="CT1638" s="190" t="str">
        <f t="shared" si="2211"/>
        <v>CT$19</v>
      </c>
      <c r="CU1638" s="190" t="str">
        <f t="shared" si="2211"/>
        <v>CU$19</v>
      </c>
      <c r="CV1638" s="190" t="str">
        <f t="shared" si="2211"/>
        <v>CV$19</v>
      </c>
      <c r="CW1638" s="190" t="str">
        <f t="shared" si="2211"/>
        <v>CW$19</v>
      </c>
      <c r="CX1638" s="190" t="str">
        <f t="shared" si="2211"/>
        <v>CX$19</v>
      </c>
      <c r="CY1638" s="190" t="str">
        <f t="shared" si="2211"/>
        <v>CY$19</v>
      </c>
      <c r="CZ1638" s="190" t="str">
        <f t="shared" si="2211"/>
        <v>CZ$19</v>
      </c>
      <c r="DA1638" s="190" t="str">
        <f t="shared" si="2211"/>
        <v>DA$19</v>
      </c>
      <c r="DB1638" s="190" t="str">
        <f t="shared" si="2211"/>
        <v>DB$19</v>
      </c>
      <c r="DC1638" s="190" t="str">
        <f t="shared" si="2211"/>
        <v>DC$19</v>
      </c>
      <c r="DD1638" s="190" t="str">
        <f t="shared" si="2211"/>
        <v>DD$19</v>
      </c>
      <c r="DE1638" s="190" t="str">
        <f t="shared" si="2211"/>
        <v>DE$19</v>
      </c>
      <c r="DF1638" s="190" t="str">
        <f t="shared" si="2211"/>
        <v>DF$19</v>
      </c>
      <c r="DG1638" s="190" t="str">
        <f t="shared" si="2211"/>
        <v>DG$19</v>
      </c>
      <c r="DH1638" s="190" t="str">
        <f t="shared" si="2211"/>
        <v>DH$19</v>
      </c>
      <c r="DI1638" s="190" t="str">
        <f t="shared" si="2211"/>
        <v>DI$19</v>
      </c>
      <c r="DJ1638" s="190" t="str">
        <f t="shared" si="2211"/>
        <v>DJ$19</v>
      </c>
      <c r="DK1638" s="190" t="str">
        <f t="shared" si="2211"/>
        <v>DK$19</v>
      </c>
      <c r="DL1638" s="190" t="str">
        <f t="shared" si="2211"/>
        <v>DL$19</v>
      </c>
    </row>
    <row r="1639" spans="1:116" x14ac:dyDescent="0.4">
      <c r="A1639" s="31" t="s">
        <v>218</v>
      </c>
      <c r="B1639" s="31" t="s">
        <v>81</v>
      </c>
      <c r="C1639" s="31"/>
      <c r="D1639" t="s">
        <v>774</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N1639" s="299"/>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
        <v>332</v>
      </c>
      <c r="C1640" t="s">
        <v>80</v>
      </c>
      <c r="D1640" t="s">
        <v>774</v>
      </c>
      <c r="E1640" s="8" t="str">
        <f t="shared" ref="E1640:E1642" si="2212">ROW()&amp;" "&amp;D1640</f>
        <v>1640 GMV-S</v>
      </c>
      <c r="G1640" s="95" t="str">
        <f>G1643&amp;":"</f>
        <v>Revenue - Secondary GMV:</v>
      </c>
      <c r="H1640" s="12"/>
      <c r="I1640" s="60"/>
      <c r="J1640" s="60"/>
      <c r="K1640" s="12"/>
      <c r="L1640" s="12"/>
      <c r="M1640" s="12"/>
      <c r="N1640" s="12"/>
      <c r="O1640" s="12"/>
      <c r="P1640" s="12"/>
      <c r="R1640" s="13"/>
      <c r="CN1640" s="60"/>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B1641" t="s">
        <v>332</v>
      </c>
      <c r="C1641" t="s">
        <v>80</v>
      </c>
      <c r="D1641" t="s">
        <v>774</v>
      </c>
      <c r="E1641" s="8" t="str">
        <f t="shared" ref="E1641:E1654" si="2213">ROW()&amp;" "&amp;D1641</f>
        <v>1641 GMV-S</v>
      </c>
      <c r="G1641" s="158" t="s">
        <v>78</v>
      </c>
      <c r="K1641" s="24"/>
      <c r="L1641" s="24"/>
      <c r="M1641" s="24"/>
      <c r="N1641" s="24"/>
      <c r="O1641" s="24"/>
      <c r="P1641" s="24"/>
      <c r="R1641" s="24"/>
      <c r="S1641" s="80"/>
      <c r="T1641" s="80"/>
      <c r="U1641" s="80"/>
      <c r="V1641" s="80"/>
      <c r="W1641" s="80"/>
      <c r="X1641" s="80"/>
      <c r="Y1641" s="80"/>
      <c r="Z1641" s="80"/>
      <c r="AA1641" s="80"/>
      <c r="AB1641" s="80"/>
      <c r="AC1641" s="80"/>
      <c r="AD1641" s="80"/>
      <c r="AE1641" s="80"/>
      <c r="AF1641" s="80"/>
      <c r="AG1641" s="80"/>
      <c r="AH1641" s="80"/>
      <c r="AI1641" s="80"/>
      <c r="AJ1641" s="80"/>
      <c r="AK1641" s="80"/>
      <c r="AL1641" s="80"/>
      <c r="AM1641" s="80"/>
      <c r="AN1641" s="80"/>
      <c r="AO1641" s="80"/>
      <c r="AP1641" s="80"/>
      <c r="AQ1641" s="80"/>
      <c r="AR1641" s="80"/>
      <c r="AS1641" s="80"/>
      <c r="AT1641" s="80"/>
      <c r="AU1641" s="80"/>
      <c r="AV1641" s="80"/>
      <c r="AW1641" s="80"/>
      <c r="AX1641" s="80"/>
      <c r="AY1641" s="80"/>
      <c r="AZ1641" s="80"/>
      <c r="BA1641" s="80"/>
      <c r="BB1641" s="80"/>
      <c r="BC1641" s="80"/>
      <c r="BD1641" s="80"/>
      <c r="BE1641" s="80"/>
      <c r="BF1641" s="80"/>
      <c r="BG1641" s="80"/>
      <c r="BH1641" s="80"/>
      <c r="BI1641" s="80"/>
      <c r="BJ1641" s="80"/>
      <c r="BK1641" s="80"/>
      <c r="BL1641" s="80"/>
      <c r="BM1641" s="80"/>
      <c r="BN1641" s="80"/>
      <c r="BO1641" s="80"/>
      <c r="BP1641" s="80"/>
      <c r="BQ1641" s="80"/>
      <c r="BR1641" s="80"/>
      <c r="BS1641" s="80"/>
      <c r="BT1641" s="80"/>
      <c r="BU1641" s="80"/>
      <c r="BV1641" s="80"/>
      <c r="BW1641" s="80"/>
      <c r="BX1641" s="80"/>
      <c r="BY1641" s="80"/>
      <c r="BZ1641" s="80"/>
      <c r="CA1641" s="80"/>
      <c r="CB1641" s="80"/>
      <c r="CC1641" s="80"/>
      <c r="CD1641" s="80"/>
      <c r="CE1641" s="80"/>
      <c r="CF1641" s="80"/>
      <c r="CG1641" s="80"/>
      <c r="CH1641" s="80"/>
      <c r="CI1641" s="80"/>
      <c r="CJ1641" s="80"/>
      <c r="CK1641" s="80"/>
      <c r="CL1641" s="80"/>
      <c r="CO1641" s="80"/>
      <c r="CP1641" s="80"/>
      <c r="CQ1641" s="80"/>
      <c r="CR1641" s="80"/>
      <c r="CS1641" s="80"/>
      <c r="CT1641" s="80"/>
      <c r="CU1641" s="80"/>
      <c r="CV1641" s="80"/>
      <c r="CW1641" s="80"/>
      <c r="CX1641" s="80"/>
      <c r="CY1641" s="80"/>
      <c r="CZ1641" s="80"/>
      <c r="DA1641" s="80"/>
      <c r="DB1641" s="80"/>
      <c r="DC1641" s="80"/>
      <c r="DD1641" s="80"/>
      <c r="DE1641" s="80"/>
      <c r="DF1641" s="80"/>
      <c r="DG1641" s="80"/>
      <c r="DH1641" s="80"/>
      <c r="DI1641" s="80"/>
      <c r="DJ1641" s="80"/>
      <c r="DK1641" s="80"/>
      <c r="DL1641" s="80"/>
    </row>
    <row r="1642" spans="1:116" x14ac:dyDescent="0.4">
      <c r="B1642" t="str">
        <f>E1642</f>
        <v>1642 GMV-S</v>
      </c>
      <c r="D1642" t="s">
        <v>774</v>
      </c>
      <c r="E1642" s="8" t="str">
        <f t="shared" si="2213"/>
        <v>1642 GMV-S</v>
      </c>
      <c r="G1642" s="145" t="s">
        <v>79</v>
      </c>
      <c r="H1642" s="12"/>
      <c r="I1642" s="60"/>
      <c r="J1642" s="60"/>
      <c r="K1642" s="16">
        <v>0.1</v>
      </c>
      <c r="L1642" s="16">
        <v>0.1</v>
      </c>
      <c r="M1642" s="16">
        <v>0.1</v>
      </c>
      <c r="N1642" s="16">
        <v>0.1</v>
      </c>
      <c r="O1642" s="16">
        <v>0.1</v>
      </c>
      <c r="P1642" s="16">
        <v>0.1</v>
      </c>
      <c r="R1642" s="20"/>
      <c r="S1642" s="150" cm="1">
        <f t="array" ref="S1642">INDEX($K:$P,ROW(),MATCH(S$3,$K$2:$P$2,0))</f>
        <v>0.1</v>
      </c>
      <c r="T1642" s="150" cm="1">
        <f t="array" ref="T1642">INDEX($K:$P,ROW(),MATCH(T$3,$K$2:$P$2,0))</f>
        <v>0.1</v>
      </c>
      <c r="U1642" s="150" cm="1">
        <f t="array" ref="U1642">INDEX($K:$P,ROW(),MATCH(U$3,$K$2:$P$2,0))</f>
        <v>0.1</v>
      </c>
      <c r="V1642" s="150" cm="1">
        <f t="array" ref="V1642">INDEX($K:$P,ROW(),MATCH(V$3,$K$2:$P$2,0))</f>
        <v>0.1</v>
      </c>
      <c r="W1642" s="150" cm="1">
        <f t="array" ref="W1642">INDEX($K:$P,ROW(),MATCH(W$3,$K$2:$P$2,0))</f>
        <v>0.1</v>
      </c>
      <c r="X1642" s="150" cm="1">
        <f t="array" ref="X1642">INDEX($K:$P,ROW(),MATCH(X$3,$K$2:$P$2,0))</f>
        <v>0.1</v>
      </c>
      <c r="Y1642" s="150" cm="1">
        <f t="array" ref="Y1642">INDEX($K:$P,ROW(),MATCH(Y$3,$K$2:$P$2,0))</f>
        <v>0.1</v>
      </c>
      <c r="Z1642" s="150" cm="1">
        <f t="array" ref="Z1642">INDEX($K:$P,ROW(),MATCH(Z$3,$K$2:$P$2,0))</f>
        <v>0.1</v>
      </c>
      <c r="AA1642" s="150" cm="1">
        <f t="array" ref="AA1642">INDEX($K:$P,ROW(),MATCH(AA$3,$K$2:$P$2,0))</f>
        <v>0.1</v>
      </c>
      <c r="AB1642" s="150" cm="1">
        <f t="array" ref="AB1642">INDEX($K:$P,ROW(),MATCH(AB$3,$K$2:$P$2,0))</f>
        <v>0.1</v>
      </c>
      <c r="AC1642" s="150" cm="1">
        <f t="array" ref="AC1642">INDEX($K:$P,ROW(),MATCH(AC$3,$K$2:$P$2,0))</f>
        <v>0.1</v>
      </c>
      <c r="AD1642" s="150" cm="1">
        <f t="array" ref="AD1642">INDEX($K:$P,ROW(),MATCH(AD$3,$K$2:$P$2,0))</f>
        <v>0.1</v>
      </c>
      <c r="AE1642" s="150" cm="1">
        <f t="array" ref="AE1642">INDEX($K:$P,ROW(),MATCH(AE$3,$K$2:$P$2,0))</f>
        <v>0.1</v>
      </c>
      <c r="AF1642" s="150" cm="1">
        <f t="array" ref="AF1642">INDEX($K:$P,ROW(),MATCH(AF$3,$K$2:$P$2,0))</f>
        <v>0.1</v>
      </c>
      <c r="AG1642" s="150" cm="1">
        <f t="array" ref="AG1642">INDEX($K:$P,ROW(),MATCH(AG$3,$K$2:$P$2,0))</f>
        <v>0.1</v>
      </c>
      <c r="AH1642" s="150" cm="1">
        <f t="array" ref="AH1642">INDEX($K:$P,ROW(),MATCH(AH$3,$K$2:$P$2,0))</f>
        <v>0.1</v>
      </c>
      <c r="AI1642" s="150" cm="1">
        <f t="array" ref="AI1642">INDEX($K:$P,ROW(),MATCH(AI$3,$K$2:$P$2,0))</f>
        <v>0.1</v>
      </c>
      <c r="AJ1642" s="150" cm="1">
        <f t="array" ref="AJ1642">INDEX($K:$P,ROW(),MATCH(AJ$3,$K$2:$P$2,0))</f>
        <v>0.1</v>
      </c>
      <c r="AK1642" s="150" cm="1">
        <f t="array" ref="AK1642">INDEX($K:$P,ROW(),MATCH(AK$3,$K$2:$P$2,0))</f>
        <v>0.1</v>
      </c>
      <c r="AL1642" s="150" cm="1">
        <f t="array" ref="AL1642">INDEX($K:$P,ROW(),MATCH(AL$3,$K$2:$P$2,0))</f>
        <v>0.1</v>
      </c>
      <c r="AM1642" s="150" cm="1">
        <f t="array" ref="AM1642">INDEX($K:$P,ROW(),MATCH(AM$3,$K$2:$P$2,0))</f>
        <v>0.1</v>
      </c>
      <c r="AN1642" s="150" cm="1">
        <f t="array" ref="AN1642">INDEX($K:$P,ROW(),MATCH(AN$3,$K$2:$P$2,0))</f>
        <v>0.1</v>
      </c>
      <c r="AO1642" s="150" cm="1">
        <f t="array" ref="AO1642">INDEX($K:$P,ROW(),MATCH(AO$3,$K$2:$P$2,0))</f>
        <v>0.1</v>
      </c>
      <c r="AP1642" s="150" cm="1">
        <f t="array" ref="AP1642">INDEX($K:$P,ROW(),MATCH(AP$3,$K$2:$P$2,0))</f>
        <v>0.1</v>
      </c>
      <c r="AQ1642" s="150" cm="1">
        <f t="array" ref="AQ1642">INDEX($K:$P,ROW(),MATCH(AQ$3,$K$2:$P$2,0))</f>
        <v>0.1</v>
      </c>
      <c r="AR1642" s="150" cm="1">
        <f t="array" ref="AR1642">INDEX($K:$P,ROW(),MATCH(AR$3,$K$2:$P$2,0))</f>
        <v>0.1</v>
      </c>
      <c r="AS1642" s="150" cm="1">
        <f t="array" ref="AS1642">INDEX($K:$P,ROW(),MATCH(AS$3,$K$2:$P$2,0))</f>
        <v>0.1</v>
      </c>
      <c r="AT1642" s="150" cm="1">
        <f t="array" ref="AT1642">INDEX($K:$P,ROW(),MATCH(AT$3,$K$2:$P$2,0))</f>
        <v>0.1</v>
      </c>
      <c r="AU1642" s="150" cm="1">
        <f t="array" ref="AU1642">INDEX($K:$P,ROW(),MATCH(AU$3,$K$2:$P$2,0))</f>
        <v>0.1</v>
      </c>
      <c r="AV1642" s="150" cm="1">
        <f t="array" ref="AV1642">INDEX($K:$P,ROW(),MATCH(AV$3,$K$2:$P$2,0))</f>
        <v>0.1</v>
      </c>
      <c r="AW1642" s="150" cm="1">
        <f t="array" ref="AW1642">INDEX($K:$P,ROW(),MATCH(AW$3,$K$2:$P$2,0))</f>
        <v>0.1</v>
      </c>
      <c r="AX1642" s="150" cm="1">
        <f t="array" ref="AX1642">INDEX($K:$P,ROW(),MATCH(AX$3,$K$2:$P$2,0))</f>
        <v>0.1</v>
      </c>
      <c r="AY1642" s="150" cm="1">
        <f t="array" ref="AY1642">INDEX($K:$P,ROW(),MATCH(AY$3,$K$2:$P$2,0))</f>
        <v>0.1</v>
      </c>
      <c r="AZ1642" s="150" cm="1">
        <f t="array" ref="AZ1642">INDEX($K:$P,ROW(),MATCH(AZ$3,$K$2:$P$2,0))</f>
        <v>0.1</v>
      </c>
      <c r="BA1642" s="150" cm="1">
        <f t="array" ref="BA1642">INDEX($K:$P,ROW(),MATCH(BA$3,$K$2:$P$2,0))</f>
        <v>0.1</v>
      </c>
      <c r="BB1642" s="150" cm="1">
        <f t="array" ref="BB1642">INDEX($K:$P,ROW(),MATCH(BB$3,$K$2:$P$2,0))</f>
        <v>0.1</v>
      </c>
      <c r="BC1642" s="150" cm="1">
        <f t="array" ref="BC1642">INDEX($K:$P,ROW(),MATCH(BC$3,$K$2:$P$2,0))</f>
        <v>0.1</v>
      </c>
      <c r="BD1642" s="150" cm="1">
        <f t="array" ref="BD1642">INDEX($K:$P,ROW(),MATCH(BD$3,$K$2:$P$2,0))</f>
        <v>0.1</v>
      </c>
      <c r="BE1642" s="150" cm="1">
        <f t="array" ref="BE1642">INDEX($K:$P,ROW(),MATCH(BE$3,$K$2:$P$2,0))</f>
        <v>0.1</v>
      </c>
      <c r="BF1642" s="150" cm="1">
        <f t="array" ref="BF1642">INDEX($K:$P,ROW(),MATCH(BF$3,$K$2:$P$2,0))</f>
        <v>0.1</v>
      </c>
      <c r="BG1642" s="150" cm="1">
        <f t="array" ref="BG1642">INDEX($K:$P,ROW(),MATCH(BG$3,$K$2:$P$2,0))</f>
        <v>0.1</v>
      </c>
      <c r="BH1642" s="150" cm="1">
        <f t="array" ref="BH1642">INDEX($K:$P,ROW(),MATCH(BH$3,$K$2:$P$2,0))</f>
        <v>0.1</v>
      </c>
      <c r="BI1642" s="150" cm="1">
        <f t="array" ref="BI1642">INDEX($K:$P,ROW(),MATCH(BI$3,$K$2:$P$2,0))</f>
        <v>0.1</v>
      </c>
      <c r="BJ1642" s="150" cm="1">
        <f t="array" ref="BJ1642">INDEX($K:$P,ROW(),MATCH(BJ$3,$K$2:$P$2,0))</f>
        <v>0.1</v>
      </c>
      <c r="BK1642" s="150" cm="1">
        <f t="array" ref="BK1642">INDEX($K:$P,ROW(),MATCH(BK$3,$K$2:$P$2,0))</f>
        <v>0.1</v>
      </c>
      <c r="BL1642" s="150" cm="1">
        <f t="array" ref="BL1642">INDEX($K:$P,ROW(),MATCH(BL$3,$K$2:$P$2,0))</f>
        <v>0.1</v>
      </c>
      <c r="BM1642" s="150" cm="1">
        <f t="array" ref="BM1642">INDEX($K:$P,ROW(),MATCH(BM$3,$K$2:$P$2,0))</f>
        <v>0.1</v>
      </c>
      <c r="BN1642" s="150" cm="1">
        <f t="array" ref="BN1642">INDEX($K:$P,ROW(),MATCH(BN$3,$K$2:$P$2,0))</f>
        <v>0.1</v>
      </c>
      <c r="BO1642" s="150" cm="1">
        <f t="array" ref="BO1642">INDEX($K:$P,ROW(),MATCH(BO$3,$K$2:$P$2,0))</f>
        <v>0.1</v>
      </c>
      <c r="BP1642" s="150" cm="1">
        <f t="array" ref="BP1642">INDEX($K:$P,ROW(),MATCH(BP$3,$K$2:$P$2,0))</f>
        <v>0.1</v>
      </c>
      <c r="BQ1642" s="150" cm="1">
        <f t="array" ref="BQ1642">INDEX($K:$P,ROW(),MATCH(BQ$3,$K$2:$P$2,0))</f>
        <v>0.1</v>
      </c>
      <c r="BR1642" s="150" cm="1">
        <f t="array" ref="BR1642">INDEX($K:$P,ROW(),MATCH(BR$3,$K$2:$P$2,0))</f>
        <v>0.1</v>
      </c>
      <c r="BS1642" s="150" cm="1">
        <f t="array" ref="BS1642">INDEX($K:$P,ROW(),MATCH(BS$3,$K$2:$P$2,0))</f>
        <v>0.1</v>
      </c>
      <c r="BT1642" s="150" cm="1">
        <f t="array" ref="BT1642">INDEX($K:$P,ROW(),MATCH(BT$3,$K$2:$P$2,0))</f>
        <v>0.1</v>
      </c>
      <c r="BU1642" s="150" cm="1">
        <f t="array" ref="BU1642">INDEX($K:$P,ROW(),MATCH(BU$3,$K$2:$P$2,0))</f>
        <v>0.1</v>
      </c>
      <c r="BV1642" s="150" cm="1">
        <f t="array" ref="BV1642">INDEX($K:$P,ROW(),MATCH(BV$3,$K$2:$P$2,0))</f>
        <v>0.1</v>
      </c>
      <c r="BW1642" s="150" cm="1">
        <f t="array" ref="BW1642">INDEX($K:$P,ROW(),MATCH(BW$3,$K$2:$P$2,0))</f>
        <v>0.1</v>
      </c>
      <c r="BX1642" s="150" cm="1">
        <f t="array" ref="BX1642">INDEX($K:$P,ROW(),MATCH(BX$3,$K$2:$P$2,0))</f>
        <v>0.1</v>
      </c>
      <c r="BY1642" s="150" cm="1">
        <f t="array" ref="BY1642">INDEX($K:$P,ROW(),MATCH(BY$3,$K$2:$P$2,0))</f>
        <v>0.1</v>
      </c>
      <c r="BZ1642" s="150" cm="1">
        <f t="array" ref="BZ1642">INDEX($K:$P,ROW(),MATCH(BZ$3,$K$2:$P$2,0))</f>
        <v>0.1</v>
      </c>
      <c r="CA1642" s="150" cm="1">
        <f t="array" ref="CA1642">INDEX($K:$P,ROW(),MATCH(CA$3,$K$2:$P$2,0))</f>
        <v>0.1</v>
      </c>
      <c r="CB1642" s="150" cm="1">
        <f t="array" ref="CB1642">INDEX($K:$P,ROW(),MATCH(CB$3,$K$2:$P$2,0))</f>
        <v>0.1</v>
      </c>
      <c r="CC1642" s="150" cm="1">
        <f t="array" ref="CC1642">INDEX($K:$P,ROW(),MATCH(CC$3,$K$2:$P$2,0))</f>
        <v>0.1</v>
      </c>
      <c r="CD1642" s="150" cm="1">
        <f t="array" ref="CD1642">INDEX($K:$P,ROW(),MATCH(CD$3,$K$2:$P$2,0))</f>
        <v>0.1</v>
      </c>
      <c r="CE1642" s="150" cm="1">
        <f t="array" ref="CE1642">INDEX($K:$P,ROW(),MATCH(CE$3,$K$2:$P$2,0))</f>
        <v>0.1</v>
      </c>
      <c r="CF1642" s="150" cm="1">
        <f t="array" ref="CF1642">INDEX($K:$P,ROW(),MATCH(CF$3,$K$2:$P$2,0))</f>
        <v>0.1</v>
      </c>
      <c r="CG1642" s="150" cm="1">
        <f t="array" ref="CG1642">INDEX($K:$P,ROW(),MATCH(CG$3,$K$2:$P$2,0))</f>
        <v>0.1</v>
      </c>
      <c r="CH1642" s="150" cm="1">
        <f t="array" ref="CH1642">INDEX($K:$P,ROW(),MATCH(CH$3,$K$2:$P$2,0))</f>
        <v>0.1</v>
      </c>
      <c r="CI1642" s="150" cm="1">
        <f t="array" ref="CI1642">INDEX($K:$P,ROW(),MATCH(CI$3,$K$2:$P$2,0))</f>
        <v>0.1</v>
      </c>
      <c r="CJ1642" s="150" cm="1">
        <f t="array" ref="CJ1642">INDEX($K:$P,ROW(),MATCH(CJ$3,$K$2:$P$2,0))</f>
        <v>0.1</v>
      </c>
      <c r="CK1642" s="150" cm="1">
        <f t="array" ref="CK1642">INDEX($K:$P,ROW(),MATCH(CK$3,$K$2:$P$2,0))</f>
        <v>0.1</v>
      </c>
      <c r="CL1642" s="150" cm="1">
        <f t="array" ref="CL1642">INDEX($K:$P,ROW(),MATCH(CL$3,$K$2:$P$2,0))</f>
        <v>0.1</v>
      </c>
      <c r="CN1642" s="60"/>
      <c r="CO1642" s="150" t="e" cm="1">
        <f t="array" ref="CO1642">INDEX($K:$P,ROW(),MATCH(CO$3,$K$2:$P$2,0))</f>
        <v>#N/A</v>
      </c>
      <c r="CP1642" s="150" t="e" cm="1">
        <f t="array" ref="CP1642">INDEX($K:$P,ROW(),MATCH(CP$3,$K$2:$P$2,0))</f>
        <v>#N/A</v>
      </c>
      <c r="CQ1642" s="150" t="e" cm="1">
        <f t="array" ref="CQ1642">INDEX($K:$P,ROW(),MATCH(CQ$3,$K$2:$P$2,0))</f>
        <v>#N/A</v>
      </c>
      <c r="CR1642" s="150" t="e" cm="1">
        <f t="array" ref="CR1642">INDEX($K:$P,ROW(),MATCH(CR$3,$K$2:$P$2,0))</f>
        <v>#N/A</v>
      </c>
      <c r="CS1642" s="150" t="e" cm="1">
        <f t="array" ref="CS1642">INDEX($K:$P,ROW(),MATCH(CS$3,$K$2:$P$2,0))</f>
        <v>#N/A</v>
      </c>
      <c r="CT1642" s="150" t="e" cm="1">
        <f t="array" ref="CT1642">INDEX($K:$P,ROW(),MATCH(CT$3,$K$2:$P$2,0))</f>
        <v>#N/A</v>
      </c>
      <c r="CU1642" s="150" t="e" cm="1">
        <f t="array" ref="CU1642">INDEX($K:$P,ROW(),MATCH(CU$3,$K$2:$P$2,0))</f>
        <v>#N/A</v>
      </c>
      <c r="CV1642" s="150" t="e" cm="1">
        <f t="array" ref="CV1642">INDEX($K:$P,ROW(),MATCH(CV$3,$K$2:$P$2,0))</f>
        <v>#N/A</v>
      </c>
      <c r="CW1642" s="150" t="e" cm="1">
        <f t="array" ref="CW1642">INDEX($K:$P,ROW(),MATCH(CW$3,$K$2:$P$2,0))</f>
        <v>#N/A</v>
      </c>
      <c r="CX1642" s="150" t="e" cm="1">
        <f t="array" ref="CX1642">INDEX($K:$P,ROW(),MATCH(CX$3,$K$2:$P$2,0))</f>
        <v>#N/A</v>
      </c>
      <c r="CY1642" s="150" t="e" cm="1">
        <f t="array" ref="CY1642">INDEX($K:$P,ROW(),MATCH(CY$3,$K$2:$P$2,0))</f>
        <v>#N/A</v>
      </c>
      <c r="CZ1642" s="150" t="e" cm="1">
        <f t="array" ref="CZ1642">INDEX($K:$P,ROW(),MATCH(CZ$3,$K$2:$P$2,0))</f>
        <v>#N/A</v>
      </c>
      <c r="DA1642" s="150" t="e" cm="1">
        <f t="array" ref="DA1642">INDEX($K:$P,ROW(),MATCH(DA$3,$K$2:$P$2,0))</f>
        <v>#N/A</v>
      </c>
      <c r="DB1642" s="150" t="e" cm="1">
        <f t="array" ref="DB1642">INDEX($K:$P,ROW(),MATCH(DB$3,$K$2:$P$2,0))</f>
        <v>#N/A</v>
      </c>
      <c r="DC1642" s="150" t="e" cm="1">
        <f t="array" ref="DC1642">INDEX($K:$P,ROW(),MATCH(DC$3,$K$2:$P$2,0))</f>
        <v>#N/A</v>
      </c>
      <c r="DD1642" s="150" t="e" cm="1">
        <f t="array" ref="DD1642">INDEX($K:$P,ROW(),MATCH(DD$3,$K$2:$P$2,0))</f>
        <v>#N/A</v>
      </c>
      <c r="DE1642" s="150" t="e" cm="1">
        <f t="array" ref="DE1642">INDEX($K:$P,ROW(),MATCH(DE$3,$K$2:$P$2,0))</f>
        <v>#N/A</v>
      </c>
      <c r="DF1642" s="150" t="e" cm="1">
        <f t="array" ref="DF1642">INDEX($K:$P,ROW(),MATCH(DF$3,$K$2:$P$2,0))</f>
        <v>#N/A</v>
      </c>
      <c r="DG1642" s="150" t="e" cm="1">
        <f t="array" ref="DG1642">INDEX($K:$P,ROW(),MATCH(DG$3,$K$2:$P$2,0))</f>
        <v>#N/A</v>
      </c>
      <c r="DH1642" s="150" t="e" cm="1">
        <f t="array" ref="DH1642">INDEX($K:$P,ROW(),MATCH(DH$3,$K$2:$P$2,0))</f>
        <v>#N/A</v>
      </c>
      <c r="DI1642" s="150" t="e" cm="1">
        <f t="array" ref="DI1642">INDEX($K:$P,ROW(),MATCH(DI$3,$K$2:$P$2,0))</f>
        <v>#N/A</v>
      </c>
      <c r="DJ1642" s="150" t="e" cm="1">
        <f t="array" ref="DJ1642">INDEX($K:$P,ROW(),MATCH(DJ$3,$K$2:$P$2,0))</f>
        <v>#N/A</v>
      </c>
      <c r="DK1642" s="150" t="e" cm="1">
        <f t="array" ref="DK1642">INDEX($K:$P,ROW(),MATCH(DK$3,$K$2:$P$2,0))</f>
        <v>#N/A</v>
      </c>
      <c r="DL1642" s="150" t="e" cm="1">
        <f t="array" ref="DL1642">INDEX($K:$P,ROW(),MATCH(DL$3,$K$2:$P$2,0))</f>
        <v>#N/A</v>
      </c>
    </row>
    <row r="1643" spans="1:116" x14ac:dyDescent="0.4">
      <c r="B1643" t="str">
        <f>E1643</f>
        <v>1643 GMV-S</v>
      </c>
      <c r="C1643" t="s">
        <v>198</v>
      </c>
      <c r="D1643" t="s">
        <v>774</v>
      </c>
      <c r="E1643" s="8" t="str">
        <f t="shared" si="2213"/>
        <v>1643 GMV-S</v>
      </c>
      <c r="G1643" s="126" t="str">
        <f>"Revenue - "&amp;SUBSTITUTE(G1639,":","")</f>
        <v>Revenue - Secondary GMV</v>
      </c>
      <c r="H1643" s="27"/>
      <c r="I1643" s="78"/>
      <c r="J1643" s="78"/>
      <c r="K1643" s="118">
        <f t="shared" ref="K1643:P1643" ca="1" si="2214">SUMIF($3:$3,K$2,1643:1643)</f>
        <v>12000</v>
      </c>
      <c r="L1643" s="118">
        <f t="shared" ca="1" si="2214"/>
        <v>12000</v>
      </c>
      <c r="M1643" s="118">
        <f t="shared" ca="1" si="2214"/>
        <v>12000</v>
      </c>
      <c r="N1643" s="118">
        <f t="shared" ca="1" si="2214"/>
        <v>12000</v>
      </c>
      <c r="O1643" s="118">
        <f t="shared" ca="1" si="2214"/>
        <v>12000</v>
      </c>
      <c r="P1643" s="118">
        <f t="shared" ca="1" si="2214"/>
        <v>12000</v>
      </c>
      <c r="R1643" s="118"/>
      <c r="S1643" s="148" cm="1">
        <f t="array" aca="1" ref="S1643" ca="1">S1642*INDIRECT(S1633)</f>
        <v>1000</v>
      </c>
      <c r="T1643" s="148" cm="1">
        <f t="array" aca="1" ref="T1643" ca="1">T1642*INDIRECT(T1633)</f>
        <v>1000</v>
      </c>
      <c r="U1643" s="148" cm="1">
        <f t="array" aca="1" ref="U1643" ca="1">U1642*INDIRECT(U1633)</f>
        <v>1000</v>
      </c>
      <c r="V1643" s="148" cm="1">
        <f t="array" aca="1" ref="V1643" ca="1">V1642*INDIRECT(V1633)</f>
        <v>1000</v>
      </c>
      <c r="W1643" s="148" cm="1">
        <f t="array" aca="1" ref="W1643" ca="1">W1642*INDIRECT(W1633)</f>
        <v>1000</v>
      </c>
      <c r="X1643" s="148" cm="1">
        <f t="array" aca="1" ref="X1643" ca="1">X1642*INDIRECT(X1633)</f>
        <v>1000</v>
      </c>
      <c r="Y1643" s="148" cm="1">
        <f t="array" aca="1" ref="Y1643" ca="1">Y1642*INDIRECT(Y1633)</f>
        <v>1000</v>
      </c>
      <c r="Z1643" s="148" cm="1">
        <f t="array" aca="1" ref="Z1643" ca="1">Z1642*INDIRECT(Z1633)</f>
        <v>1000</v>
      </c>
      <c r="AA1643" s="148" cm="1">
        <f t="array" aca="1" ref="AA1643" ca="1">AA1642*INDIRECT(AA1633)</f>
        <v>1000</v>
      </c>
      <c r="AB1643" s="148" cm="1">
        <f t="array" aca="1" ref="AB1643" ca="1">AB1642*INDIRECT(AB1633)</f>
        <v>1000</v>
      </c>
      <c r="AC1643" s="148" cm="1">
        <f t="array" aca="1" ref="AC1643" ca="1">AC1642*INDIRECT(AC1633)</f>
        <v>1000</v>
      </c>
      <c r="AD1643" s="148" cm="1">
        <f t="array" aca="1" ref="AD1643" ca="1">AD1642*INDIRECT(AD1633)</f>
        <v>1000</v>
      </c>
      <c r="AE1643" s="148" cm="1">
        <f t="array" aca="1" ref="AE1643" ca="1">AE1642*INDIRECT(AE1633)</f>
        <v>1000</v>
      </c>
      <c r="AF1643" s="148" cm="1">
        <f t="array" aca="1" ref="AF1643" ca="1">AF1642*INDIRECT(AF1633)</f>
        <v>1000</v>
      </c>
      <c r="AG1643" s="148" cm="1">
        <f t="array" aca="1" ref="AG1643" ca="1">AG1642*INDIRECT(AG1633)</f>
        <v>1000</v>
      </c>
      <c r="AH1643" s="148" cm="1">
        <f t="array" aca="1" ref="AH1643" ca="1">AH1642*INDIRECT(AH1633)</f>
        <v>1000</v>
      </c>
      <c r="AI1643" s="148" cm="1">
        <f t="array" aca="1" ref="AI1643" ca="1">AI1642*INDIRECT(AI1633)</f>
        <v>1000</v>
      </c>
      <c r="AJ1643" s="148" cm="1">
        <f t="array" aca="1" ref="AJ1643" ca="1">AJ1642*INDIRECT(AJ1633)</f>
        <v>1000</v>
      </c>
      <c r="AK1643" s="148" cm="1">
        <f t="array" aca="1" ref="AK1643" ca="1">AK1642*INDIRECT(AK1633)</f>
        <v>1000</v>
      </c>
      <c r="AL1643" s="148" cm="1">
        <f t="array" aca="1" ref="AL1643" ca="1">AL1642*INDIRECT(AL1633)</f>
        <v>1000</v>
      </c>
      <c r="AM1643" s="148" cm="1">
        <f t="array" aca="1" ref="AM1643" ca="1">AM1642*INDIRECT(AM1633)</f>
        <v>1000</v>
      </c>
      <c r="AN1643" s="148" cm="1">
        <f t="array" aca="1" ref="AN1643" ca="1">AN1642*INDIRECT(AN1633)</f>
        <v>1000</v>
      </c>
      <c r="AO1643" s="148" cm="1">
        <f t="array" aca="1" ref="AO1643" ca="1">AO1642*INDIRECT(AO1633)</f>
        <v>1000</v>
      </c>
      <c r="AP1643" s="148" cm="1">
        <f t="array" aca="1" ref="AP1643" ca="1">AP1642*INDIRECT(AP1633)</f>
        <v>1000</v>
      </c>
      <c r="AQ1643" s="148" cm="1">
        <f t="array" aca="1" ref="AQ1643" ca="1">AQ1642*INDIRECT(AQ1633)</f>
        <v>1000</v>
      </c>
      <c r="AR1643" s="148" cm="1">
        <f t="array" aca="1" ref="AR1643" ca="1">AR1642*INDIRECT(AR1633)</f>
        <v>1000</v>
      </c>
      <c r="AS1643" s="148" cm="1">
        <f t="array" aca="1" ref="AS1643" ca="1">AS1642*INDIRECT(AS1633)</f>
        <v>1000</v>
      </c>
      <c r="AT1643" s="148" cm="1">
        <f t="array" aca="1" ref="AT1643" ca="1">AT1642*INDIRECT(AT1633)</f>
        <v>1000</v>
      </c>
      <c r="AU1643" s="148" cm="1">
        <f t="array" aca="1" ref="AU1643" ca="1">AU1642*INDIRECT(AU1633)</f>
        <v>1000</v>
      </c>
      <c r="AV1643" s="148" cm="1">
        <f t="array" aca="1" ref="AV1643" ca="1">AV1642*INDIRECT(AV1633)</f>
        <v>1000</v>
      </c>
      <c r="AW1643" s="148" cm="1">
        <f t="array" aca="1" ref="AW1643" ca="1">AW1642*INDIRECT(AW1633)</f>
        <v>1000</v>
      </c>
      <c r="AX1643" s="148" cm="1">
        <f t="array" aca="1" ref="AX1643" ca="1">AX1642*INDIRECT(AX1633)</f>
        <v>1000</v>
      </c>
      <c r="AY1643" s="148" cm="1">
        <f t="array" aca="1" ref="AY1643" ca="1">AY1642*INDIRECT(AY1633)</f>
        <v>1000</v>
      </c>
      <c r="AZ1643" s="148" cm="1">
        <f t="array" aca="1" ref="AZ1643" ca="1">AZ1642*INDIRECT(AZ1633)</f>
        <v>1000</v>
      </c>
      <c r="BA1643" s="148" cm="1">
        <f t="array" aca="1" ref="BA1643" ca="1">BA1642*INDIRECT(BA1633)</f>
        <v>1000</v>
      </c>
      <c r="BB1643" s="148" cm="1">
        <f t="array" aca="1" ref="BB1643" ca="1">BB1642*INDIRECT(BB1633)</f>
        <v>1000</v>
      </c>
      <c r="BC1643" s="148" cm="1">
        <f t="array" aca="1" ref="BC1643" ca="1">BC1642*INDIRECT(BC1633)</f>
        <v>1000</v>
      </c>
      <c r="BD1643" s="148" cm="1">
        <f t="array" aca="1" ref="BD1643" ca="1">BD1642*INDIRECT(BD1633)</f>
        <v>1000</v>
      </c>
      <c r="BE1643" s="148" cm="1">
        <f t="array" aca="1" ref="BE1643" ca="1">BE1642*INDIRECT(BE1633)</f>
        <v>1000</v>
      </c>
      <c r="BF1643" s="148" cm="1">
        <f t="array" aca="1" ref="BF1643" ca="1">BF1642*INDIRECT(BF1633)</f>
        <v>1000</v>
      </c>
      <c r="BG1643" s="148" cm="1">
        <f t="array" aca="1" ref="BG1643" ca="1">BG1642*INDIRECT(BG1633)</f>
        <v>1000</v>
      </c>
      <c r="BH1643" s="148" cm="1">
        <f t="array" aca="1" ref="BH1643" ca="1">BH1642*INDIRECT(BH1633)</f>
        <v>1000</v>
      </c>
      <c r="BI1643" s="148" cm="1">
        <f t="array" aca="1" ref="BI1643" ca="1">BI1642*INDIRECT(BI1633)</f>
        <v>1000</v>
      </c>
      <c r="BJ1643" s="148" cm="1">
        <f t="array" aca="1" ref="BJ1643" ca="1">BJ1642*INDIRECT(BJ1633)</f>
        <v>1000</v>
      </c>
      <c r="BK1643" s="148" cm="1">
        <f t="array" aca="1" ref="BK1643" ca="1">BK1642*INDIRECT(BK1633)</f>
        <v>1000</v>
      </c>
      <c r="BL1643" s="148" cm="1">
        <f t="array" aca="1" ref="BL1643" ca="1">BL1642*INDIRECT(BL1633)</f>
        <v>1000</v>
      </c>
      <c r="BM1643" s="148" cm="1">
        <f t="array" aca="1" ref="BM1643" ca="1">BM1642*INDIRECT(BM1633)</f>
        <v>1000</v>
      </c>
      <c r="BN1643" s="148" cm="1">
        <f t="array" aca="1" ref="BN1643" ca="1">BN1642*INDIRECT(BN1633)</f>
        <v>1000</v>
      </c>
      <c r="BO1643" s="148" cm="1">
        <f t="array" aca="1" ref="BO1643" ca="1">BO1642*INDIRECT(BO1633)</f>
        <v>1000</v>
      </c>
      <c r="BP1643" s="148" cm="1">
        <f t="array" aca="1" ref="BP1643" ca="1">BP1642*INDIRECT(BP1633)</f>
        <v>1000</v>
      </c>
      <c r="BQ1643" s="148" cm="1">
        <f t="array" aca="1" ref="BQ1643" ca="1">BQ1642*INDIRECT(BQ1633)</f>
        <v>1000</v>
      </c>
      <c r="BR1643" s="148" cm="1">
        <f t="array" aca="1" ref="BR1643" ca="1">BR1642*INDIRECT(BR1633)</f>
        <v>1000</v>
      </c>
      <c r="BS1643" s="148" cm="1">
        <f t="array" aca="1" ref="BS1643" ca="1">BS1642*INDIRECT(BS1633)</f>
        <v>1000</v>
      </c>
      <c r="BT1643" s="148" cm="1">
        <f t="array" aca="1" ref="BT1643" ca="1">BT1642*INDIRECT(BT1633)</f>
        <v>1000</v>
      </c>
      <c r="BU1643" s="148" cm="1">
        <f t="array" aca="1" ref="BU1643" ca="1">BU1642*INDIRECT(BU1633)</f>
        <v>1000</v>
      </c>
      <c r="BV1643" s="148" cm="1">
        <f t="array" aca="1" ref="BV1643" ca="1">BV1642*INDIRECT(BV1633)</f>
        <v>1000</v>
      </c>
      <c r="BW1643" s="148" cm="1">
        <f t="array" aca="1" ref="BW1643" ca="1">BW1642*INDIRECT(BW1633)</f>
        <v>1000</v>
      </c>
      <c r="BX1643" s="148" cm="1">
        <f t="array" aca="1" ref="BX1643" ca="1">BX1642*INDIRECT(BX1633)</f>
        <v>1000</v>
      </c>
      <c r="BY1643" s="148" cm="1">
        <f t="array" aca="1" ref="BY1643" ca="1">BY1642*INDIRECT(BY1633)</f>
        <v>1000</v>
      </c>
      <c r="BZ1643" s="148" cm="1">
        <f t="array" aca="1" ref="BZ1643" ca="1">BZ1642*INDIRECT(BZ1633)</f>
        <v>1000</v>
      </c>
      <c r="CA1643" s="148" cm="1">
        <f t="array" aca="1" ref="CA1643" ca="1">CA1642*INDIRECT(CA1633)</f>
        <v>1000</v>
      </c>
      <c r="CB1643" s="148" cm="1">
        <f t="array" aca="1" ref="CB1643" ca="1">CB1642*INDIRECT(CB1633)</f>
        <v>1000</v>
      </c>
      <c r="CC1643" s="148" cm="1">
        <f t="array" aca="1" ref="CC1643" ca="1">CC1642*INDIRECT(CC1633)</f>
        <v>1000</v>
      </c>
      <c r="CD1643" s="148" cm="1">
        <f t="array" aca="1" ref="CD1643" ca="1">CD1642*INDIRECT(CD1633)</f>
        <v>1000</v>
      </c>
      <c r="CE1643" s="148" cm="1">
        <f t="array" aca="1" ref="CE1643" ca="1">CE1642*INDIRECT(CE1633)</f>
        <v>1000</v>
      </c>
      <c r="CF1643" s="148" cm="1">
        <f t="array" aca="1" ref="CF1643" ca="1">CF1642*INDIRECT(CF1633)</f>
        <v>1000</v>
      </c>
      <c r="CG1643" s="148" cm="1">
        <f t="array" aca="1" ref="CG1643" ca="1">CG1642*INDIRECT(CG1633)</f>
        <v>1000</v>
      </c>
      <c r="CH1643" s="148" cm="1">
        <f t="array" aca="1" ref="CH1643" ca="1">CH1642*INDIRECT(CH1633)</f>
        <v>1000</v>
      </c>
      <c r="CI1643" s="148" cm="1">
        <f t="array" aca="1" ref="CI1643" ca="1">CI1642*INDIRECT(CI1633)</f>
        <v>1000</v>
      </c>
      <c r="CJ1643" s="148" cm="1">
        <f t="array" aca="1" ref="CJ1643" ca="1">CJ1642*INDIRECT(CJ1633)</f>
        <v>1000</v>
      </c>
      <c r="CK1643" s="148" cm="1">
        <f t="array" aca="1" ref="CK1643" ca="1">CK1642*INDIRECT(CK1633)</f>
        <v>1000</v>
      </c>
      <c r="CL1643" s="148" cm="1">
        <f t="array" aca="1" ref="CL1643" ca="1">CL1642*INDIRECT(CL1633)</f>
        <v>1000</v>
      </c>
      <c r="CN1643" s="78"/>
      <c r="CO1643" s="148" t="e" cm="1">
        <f t="array" aca="1" ref="CO1643" ca="1">CO1642*INDIRECT(CO1633)</f>
        <v>#N/A</v>
      </c>
      <c r="CP1643" s="148" t="e" cm="1">
        <f t="array" aca="1" ref="CP1643" ca="1">CP1642*INDIRECT(CP1633)</f>
        <v>#N/A</v>
      </c>
      <c r="CQ1643" s="148" t="e" cm="1">
        <f t="array" aca="1" ref="CQ1643" ca="1">CQ1642*INDIRECT(CQ1633)</f>
        <v>#N/A</v>
      </c>
      <c r="CR1643" s="148" t="e" cm="1">
        <f t="array" aca="1" ref="CR1643" ca="1">CR1642*INDIRECT(CR1633)</f>
        <v>#N/A</v>
      </c>
      <c r="CS1643" s="148" t="e" cm="1">
        <f t="array" aca="1" ref="CS1643" ca="1">CS1642*INDIRECT(CS1633)</f>
        <v>#N/A</v>
      </c>
      <c r="CT1643" s="148" t="e" cm="1">
        <f t="array" aca="1" ref="CT1643" ca="1">CT1642*INDIRECT(CT1633)</f>
        <v>#N/A</v>
      </c>
      <c r="CU1643" s="148" t="e" cm="1">
        <f t="array" aca="1" ref="CU1643" ca="1">CU1642*INDIRECT(CU1633)</f>
        <v>#N/A</v>
      </c>
      <c r="CV1643" s="148" t="e" cm="1">
        <f t="array" aca="1" ref="CV1643" ca="1">CV1642*INDIRECT(CV1633)</f>
        <v>#N/A</v>
      </c>
      <c r="CW1643" s="148" t="e" cm="1">
        <f t="array" aca="1" ref="CW1643" ca="1">CW1642*INDIRECT(CW1633)</f>
        <v>#N/A</v>
      </c>
      <c r="CX1643" s="148" t="e" cm="1">
        <f t="array" aca="1" ref="CX1643" ca="1">CX1642*INDIRECT(CX1633)</f>
        <v>#N/A</v>
      </c>
      <c r="CY1643" s="148" t="e" cm="1">
        <f t="array" aca="1" ref="CY1643" ca="1">CY1642*INDIRECT(CY1633)</f>
        <v>#N/A</v>
      </c>
      <c r="CZ1643" s="148" t="e" cm="1">
        <f t="array" aca="1" ref="CZ1643" ca="1">CZ1642*INDIRECT(CZ1633)</f>
        <v>#N/A</v>
      </c>
      <c r="DA1643" s="148" t="e" cm="1">
        <f t="array" aca="1" ref="DA1643" ca="1">DA1642*INDIRECT(DA1633)</f>
        <v>#N/A</v>
      </c>
      <c r="DB1643" s="148" t="e" cm="1">
        <f t="array" aca="1" ref="DB1643" ca="1">DB1642*INDIRECT(DB1633)</f>
        <v>#N/A</v>
      </c>
      <c r="DC1643" s="148" t="e" cm="1">
        <f t="array" aca="1" ref="DC1643" ca="1">DC1642*INDIRECT(DC1633)</f>
        <v>#N/A</v>
      </c>
      <c r="DD1643" s="148" t="e" cm="1">
        <f t="array" aca="1" ref="DD1643" ca="1">DD1642*INDIRECT(DD1633)</f>
        <v>#N/A</v>
      </c>
      <c r="DE1643" s="148" t="e" cm="1">
        <f t="array" aca="1" ref="DE1643" ca="1">DE1642*INDIRECT(DE1633)</f>
        <v>#N/A</v>
      </c>
      <c r="DF1643" s="148" t="e" cm="1">
        <f t="array" aca="1" ref="DF1643" ca="1">DF1642*INDIRECT(DF1633)</f>
        <v>#N/A</v>
      </c>
      <c r="DG1643" s="148" t="e" cm="1">
        <f t="array" aca="1" ref="DG1643" ca="1">DG1642*INDIRECT(DG1633)</f>
        <v>#N/A</v>
      </c>
      <c r="DH1643" s="148" t="e" cm="1">
        <f t="array" aca="1" ref="DH1643" ca="1">DH1642*INDIRECT(DH1633)</f>
        <v>#N/A</v>
      </c>
      <c r="DI1643" s="148" t="e" cm="1">
        <f t="array" aca="1" ref="DI1643" ca="1">DI1642*INDIRECT(DI1633)</f>
        <v>#N/A</v>
      </c>
      <c r="DJ1643" s="148" t="e" cm="1">
        <f t="array" aca="1" ref="DJ1643" ca="1">DJ1642*INDIRECT(DJ1633)</f>
        <v>#N/A</v>
      </c>
      <c r="DK1643" s="148" t="e" cm="1">
        <f t="array" aca="1" ref="DK1643" ca="1">DK1642*INDIRECT(DK1633)</f>
        <v>#N/A</v>
      </c>
      <c r="DL1643" s="148" t="e" cm="1">
        <f t="array" aca="1" ref="DL1643" ca="1">DL1642*INDIRECT(DL1633)</f>
        <v>#N/A</v>
      </c>
    </row>
    <row r="1644" spans="1:116" x14ac:dyDescent="0.4">
      <c r="B1644" t="s">
        <v>244</v>
      </c>
      <c r="D1644" t="s">
        <v>774</v>
      </c>
      <c r="E1644" s="8" t="str">
        <f t="shared" si="2213"/>
        <v>1644 GMV-S</v>
      </c>
      <c r="G1644" s="9"/>
      <c r="H1644" s="27"/>
      <c r="I1644" s="78"/>
      <c r="J1644" s="78"/>
      <c r="K1644" s="33"/>
      <c r="L1644" s="33"/>
      <c r="M1644" s="33"/>
      <c r="N1644" s="33"/>
      <c r="O1644" s="33"/>
      <c r="P1644" s="33"/>
      <c r="R1644" s="33"/>
      <c r="S1644" s="77"/>
      <c r="T1644" s="77"/>
      <c r="U1644" s="77"/>
      <c r="V1644" s="77"/>
      <c r="W1644" s="77"/>
      <c r="X1644" s="77"/>
      <c r="Y1644" s="77"/>
      <c r="Z1644" s="77"/>
      <c r="AA1644" s="77"/>
      <c r="AB1644" s="77"/>
      <c r="AC1644" s="77"/>
      <c r="AD1644" s="77"/>
      <c r="AE1644" s="77"/>
      <c r="AF1644" s="77"/>
      <c r="AG1644" s="77"/>
      <c r="AH1644" s="77"/>
      <c r="AI1644" s="77"/>
      <c r="AJ1644" s="77"/>
      <c r="AK1644" s="77"/>
      <c r="AL1644" s="77"/>
      <c r="AM1644" s="77"/>
      <c r="AN1644" s="77"/>
      <c r="AO1644" s="77"/>
      <c r="AP1644" s="77"/>
      <c r="AQ1644" s="77"/>
      <c r="AR1644" s="77"/>
      <c r="AS1644" s="77"/>
      <c r="AT1644" s="77"/>
      <c r="AU1644" s="77"/>
      <c r="AV1644" s="77"/>
      <c r="AW1644" s="77"/>
      <c r="AX1644" s="77"/>
      <c r="AY1644" s="77"/>
      <c r="AZ1644" s="77"/>
      <c r="BA1644" s="77"/>
      <c r="BB1644" s="77"/>
      <c r="BC1644" s="77"/>
      <c r="BD1644" s="77"/>
      <c r="BE1644" s="77"/>
      <c r="BF1644" s="77"/>
      <c r="BG1644" s="77"/>
      <c r="BH1644" s="77"/>
      <c r="BI1644" s="77"/>
      <c r="BJ1644" s="77"/>
      <c r="BK1644" s="77"/>
      <c r="BL1644" s="77"/>
      <c r="BM1644" s="77"/>
      <c r="BN1644" s="77"/>
      <c r="BO1644" s="77"/>
      <c r="BP1644" s="77"/>
      <c r="BQ1644" s="77"/>
      <c r="BR1644" s="77"/>
      <c r="BS1644" s="77"/>
      <c r="BT1644" s="77"/>
      <c r="BU1644" s="77"/>
      <c r="BV1644" s="77"/>
      <c r="BW1644" s="77"/>
      <c r="BX1644" s="77"/>
      <c r="BY1644" s="77"/>
      <c r="BZ1644" s="77"/>
      <c r="CA1644" s="77"/>
      <c r="CB1644" s="77"/>
      <c r="CC1644" s="77"/>
      <c r="CD1644" s="77"/>
      <c r="CE1644" s="77"/>
      <c r="CF1644" s="77"/>
      <c r="CG1644" s="77"/>
      <c r="CH1644" s="77"/>
      <c r="CI1644" s="77"/>
      <c r="CJ1644" s="77"/>
      <c r="CK1644" s="77"/>
      <c r="CL1644" s="77"/>
      <c r="CN1644" s="78"/>
      <c r="CO1644" s="77"/>
      <c r="CP1644" s="77"/>
      <c r="CQ1644" s="77"/>
      <c r="CR1644" s="77"/>
      <c r="CS1644" s="77"/>
      <c r="CT1644" s="77"/>
      <c r="CU1644" s="77"/>
      <c r="CV1644" s="77"/>
      <c r="CW1644" s="77"/>
      <c r="CX1644" s="77"/>
      <c r="CY1644" s="77"/>
      <c r="CZ1644" s="77"/>
      <c r="DA1644" s="77"/>
      <c r="DB1644" s="77"/>
      <c r="DC1644" s="77"/>
      <c r="DD1644" s="77"/>
      <c r="DE1644" s="77"/>
      <c r="DF1644" s="77"/>
      <c r="DG1644" s="77"/>
      <c r="DH1644" s="77"/>
      <c r="DI1644" s="77"/>
      <c r="DJ1644" s="77"/>
      <c r="DK1644" s="77"/>
      <c r="DL1644" s="77"/>
    </row>
    <row r="1645" spans="1:116" x14ac:dyDescent="0.4">
      <c r="B1645" t="s">
        <v>332</v>
      </c>
      <c r="D1645" t="s">
        <v>774</v>
      </c>
      <c r="E1645" s="8" t="str">
        <f t="shared" si="2213"/>
        <v>1645 GMV-S</v>
      </c>
      <c r="G1645" s="136" t="str">
        <f>G1631</f>
        <v>(Primary label)</v>
      </c>
      <c r="H1645" s="27"/>
      <c r="I1645" s="78"/>
      <c r="J1645" s="78"/>
      <c r="K1645" s="33"/>
      <c r="L1645" s="33"/>
      <c r="M1645" s="33"/>
      <c r="N1645" s="33"/>
      <c r="O1645" s="33"/>
      <c r="P1645" s="33"/>
      <c r="R1645" s="33"/>
      <c r="S1645" s="77"/>
      <c r="T1645" s="77"/>
      <c r="U1645" s="77"/>
      <c r="V1645" s="77"/>
      <c r="W1645" s="77"/>
      <c r="X1645" s="77"/>
      <c r="Y1645" s="77"/>
      <c r="Z1645" s="77"/>
      <c r="AA1645" s="77"/>
      <c r="AB1645" s="77"/>
      <c r="AC1645" s="77"/>
      <c r="AD1645" s="77"/>
      <c r="AE1645" s="77"/>
      <c r="AF1645" s="77"/>
      <c r="AG1645" s="77"/>
      <c r="AH1645" s="77"/>
      <c r="AI1645" s="77"/>
      <c r="AJ1645" s="77"/>
      <c r="AK1645" s="77"/>
      <c r="AL1645" s="77"/>
      <c r="AM1645" s="77"/>
      <c r="AN1645" s="77"/>
      <c r="AO1645" s="77"/>
      <c r="AP1645" s="77"/>
      <c r="AQ1645" s="77"/>
      <c r="AR1645" s="77"/>
      <c r="AS1645" s="77"/>
      <c r="AT1645" s="77"/>
      <c r="AU1645" s="77"/>
      <c r="AV1645" s="77"/>
      <c r="AW1645" s="77"/>
      <c r="AX1645" s="77"/>
      <c r="AY1645" s="77"/>
      <c r="AZ1645" s="77"/>
      <c r="BA1645" s="77"/>
      <c r="BB1645" s="77"/>
      <c r="BC1645" s="77"/>
      <c r="BD1645" s="77"/>
      <c r="BE1645" s="77"/>
      <c r="BF1645" s="77"/>
      <c r="BG1645" s="77"/>
      <c r="BH1645" s="77"/>
      <c r="BI1645" s="77"/>
      <c r="BJ1645" s="77"/>
      <c r="BK1645" s="77"/>
      <c r="BL1645" s="77"/>
      <c r="BM1645" s="77"/>
      <c r="BN1645" s="77"/>
      <c r="BO1645" s="77"/>
      <c r="BP1645" s="77"/>
      <c r="BQ1645" s="77"/>
      <c r="BR1645" s="77"/>
      <c r="BS1645" s="77"/>
      <c r="BT1645" s="77"/>
      <c r="BU1645" s="77"/>
      <c r="BV1645" s="77"/>
      <c r="BW1645" s="77"/>
      <c r="BX1645" s="77"/>
      <c r="BY1645" s="77"/>
      <c r="BZ1645" s="77"/>
      <c r="CA1645" s="77"/>
      <c r="CB1645" s="77"/>
      <c r="CC1645" s="77"/>
      <c r="CD1645" s="77"/>
      <c r="CE1645" s="77"/>
      <c r="CF1645" s="77"/>
      <c r="CG1645" s="77"/>
      <c r="CH1645" s="77"/>
      <c r="CI1645" s="77"/>
      <c r="CJ1645" s="77"/>
      <c r="CK1645" s="77"/>
      <c r="CL1645" s="77"/>
      <c r="CN1645" s="78"/>
      <c r="CO1645" s="77"/>
      <c r="CP1645" s="77"/>
      <c r="CQ1645" s="77"/>
      <c r="CR1645" s="77"/>
      <c r="CS1645" s="77"/>
      <c r="CT1645" s="77"/>
      <c r="CU1645" s="77"/>
      <c r="CV1645" s="77"/>
      <c r="CW1645" s="77"/>
      <c r="CX1645" s="77"/>
      <c r="CY1645" s="77"/>
      <c r="CZ1645" s="77"/>
      <c r="DA1645" s="77"/>
      <c r="DB1645" s="77"/>
      <c r="DC1645" s="77"/>
      <c r="DD1645" s="77"/>
      <c r="DE1645" s="77"/>
      <c r="DF1645" s="77"/>
      <c r="DG1645" s="77"/>
      <c r="DH1645" s="77"/>
      <c r="DI1645" s="77"/>
      <c r="DJ1645" s="77"/>
      <c r="DK1645" s="77"/>
      <c r="DL1645" s="77"/>
    </row>
    <row r="1646" spans="1:116" x14ac:dyDescent="0.4">
      <c r="B1646" t="s">
        <v>332</v>
      </c>
      <c r="D1646" t="s">
        <v>774</v>
      </c>
      <c r="E1646" s="8" t="str">
        <f t="shared" si="2213"/>
        <v>1646 GMV-S</v>
      </c>
      <c r="G1646" s="136" t="str">
        <f>G1632</f>
        <v>primary unit</v>
      </c>
      <c r="H1646" s="27"/>
      <c r="I1646" s="78"/>
      <c r="J1646" s="78"/>
      <c r="K1646" s="33"/>
      <c r="L1646" s="33"/>
      <c r="M1646" s="33"/>
      <c r="N1646" s="33"/>
      <c r="O1646" s="33"/>
      <c r="P1646" s="33"/>
      <c r="R1646" s="33"/>
      <c r="S1646" s="77"/>
      <c r="T1646" s="77"/>
      <c r="U1646" s="77"/>
      <c r="V1646" s="77"/>
      <c r="W1646" s="77"/>
      <c r="X1646" s="77"/>
      <c r="Y1646" s="77"/>
      <c r="Z1646" s="77"/>
      <c r="AA1646" s="77"/>
      <c r="AB1646" s="77"/>
      <c r="AC1646" s="77"/>
      <c r="AD1646" s="77"/>
      <c r="AE1646" s="77"/>
      <c r="AF1646" s="77"/>
      <c r="AG1646" s="77"/>
      <c r="AH1646" s="77"/>
      <c r="AI1646" s="77"/>
      <c r="AJ1646" s="77"/>
      <c r="AK1646" s="77"/>
      <c r="AL1646" s="77"/>
      <c r="AM1646" s="77"/>
      <c r="AN1646" s="77"/>
      <c r="AO1646" s="77"/>
      <c r="AP1646" s="77"/>
      <c r="AQ1646" s="77"/>
      <c r="AR1646" s="77"/>
      <c r="AS1646" s="77"/>
      <c r="AT1646" s="77"/>
      <c r="AU1646" s="77"/>
      <c r="AV1646" s="77"/>
      <c r="AW1646" s="77"/>
      <c r="AX1646" s="77"/>
      <c r="AY1646" s="77"/>
      <c r="AZ1646" s="77"/>
      <c r="BA1646" s="77"/>
      <c r="BB1646" s="77"/>
      <c r="BC1646" s="77"/>
      <c r="BD1646" s="77"/>
      <c r="BE1646" s="77"/>
      <c r="BF1646" s="77"/>
      <c r="BG1646" s="77"/>
      <c r="BH1646" s="77"/>
      <c r="BI1646" s="77"/>
      <c r="BJ1646" s="77"/>
      <c r="BK1646" s="77"/>
      <c r="BL1646" s="77"/>
      <c r="BM1646" s="77"/>
      <c r="BN1646" s="77"/>
      <c r="BO1646" s="77"/>
      <c r="BP1646" s="77"/>
      <c r="BQ1646" s="77"/>
      <c r="BR1646" s="77"/>
      <c r="BS1646" s="77"/>
      <c r="BT1646" s="77"/>
      <c r="BU1646" s="77"/>
      <c r="BV1646" s="77"/>
      <c r="BW1646" s="77"/>
      <c r="BX1646" s="77"/>
      <c r="BY1646" s="77"/>
      <c r="BZ1646" s="77"/>
      <c r="CA1646" s="77"/>
      <c r="CB1646" s="77"/>
      <c r="CC1646" s="77"/>
      <c r="CD1646" s="77"/>
      <c r="CE1646" s="77"/>
      <c r="CF1646" s="77"/>
      <c r="CG1646" s="77"/>
      <c r="CH1646" s="77"/>
      <c r="CI1646" s="77"/>
      <c r="CJ1646" s="77"/>
      <c r="CK1646" s="77"/>
      <c r="CL1646" s="77"/>
      <c r="CN1646" s="78"/>
      <c r="CO1646" s="77"/>
      <c r="CP1646" s="77"/>
      <c r="CQ1646" s="77"/>
      <c r="CR1646" s="77"/>
      <c r="CS1646" s="77"/>
      <c r="CT1646" s="77"/>
      <c r="CU1646" s="77"/>
      <c r="CV1646" s="77"/>
      <c r="CW1646" s="77"/>
      <c r="CX1646" s="77"/>
      <c r="CY1646" s="77"/>
      <c r="CZ1646" s="77"/>
      <c r="DA1646" s="77"/>
      <c r="DB1646" s="77"/>
      <c r="DC1646" s="77"/>
      <c r="DD1646" s="77"/>
      <c r="DE1646" s="77"/>
      <c r="DF1646" s="77"/>
      <c r="DG1646" s="77"/>
      <c r="DH1646" s="77"/>
      <c r="DI1646" s="77"/>
      <c r="DJ1646" s="77"/>
      <c r="DK1646" s="77"/>
      <c r="DL1646" s="77"/>
    </row>
    <row r="1647" spans="1:116" x14ac:dyDescent="0.4">
      <c r="B1647" t="s">
        <v>332</v>
      </c>
      <c r="D1647" t="s">
        <v>774</v>
      </c>
      <c r="E1647" s="8" t="str">
        <f t="shared" ref="E1647:E1649" si="2215">ROW()&amp;" "&amp;D1647</f>
        <v>1647 GMV-S</v>
      </c>
      <c r="G1647" s="136" t="str">
        <f>G1633</f>
        <v>Primary revenue driver</v>
      </c>
      <c r="H1647" s="27"/>
      <c r="I1647" s="78"/>
      <c r="J1647" s="78"/>
      <c r="K1647" s="33"/>
      <c r="L1647" s="33"/>
      <c r="M1647" s="33"/>
      <c r="N1647" s="33"/>
      <c r="O1647" s="33"/>
      <c r="P1647" s="33"/>
      <c r="R1647" s="33"/>
      <c r="S1647" s="179" t="str">
        <f t="shared" ref="S1647:AX1649" si="2216">S1633</f>
        <v>S$16</v>
      </c>
      <c r="T1647" s="179" t="str">
        <f t="shared" si="2216"/>
        <v>T$16</v>
      </c>
      <c r="U1647" s="179" t="str">
        <f t="shared" si="2216"/>
        <v>U$16</v>
      </c>
      <c r="V1647" s="179" t="str">
        <f t="shared" si="2216"/>
        <v>V$16</v>
      </c>
      <c r="W1647" s="179" t="str">
        <f t="shared" si="2216"/>
        <v>W$16</v>
      </c>
      <c r="X1647" s="179" t="str">
        <f t="shared" si="2216"/>
        <v>X$16</v>
      </c>
      <c r="Y1647" s="179" t="str">
        <f t="shared" si="2216"/>
        <v>Y$16</v>
      </c>
      <c r="Z1647" s="179" t="str">
        <f t="shared" si="2216"/>
        <v>Z$16</v>
      </c>
      <c r="AA1647" s="179" t="str">
        <f t="shared" si="2216"/>
        <v>AA$16</v>
      </c>
      <c r="AB1647" s="179" t="str">
        <f t="shared" si="2216"/>
        <v>AB$16</v>
      </c>
      <c r="AC1647" s="179" t="str">
        <f t="shared" si="2216"/>
        <v>AC$16</v>
      </c>
      <c r="AD1647" s="179" t="str">
        <f t="shared" si="2216"/>
        <v>AD$16</v>
      </c>
      <c r="AE1647" s="179" t="str">
        <f t="shared" si="2216"/>
        <v>AE$16</v>
      </c>
      <c r="AF1647" s="179" t="str">
        <f t="shared" si="2216"/>
        <v>AF$16</v>
      </c>
      <c r="AG1647" s="179" t="str">
        <f t="shared" si="2216"/>
        <v>AG$16</v>
      </c>
      <c r="AH1647" s="179" t="str">
        <f t="shared" si="2216"/>
        <v>AH$16</v>
      </c>
      <c r="AI1647" s="179" t="str">
        <f t="shared" si="2216"/>
        <v>AI$16</v>
      </c>
      <c r="AJ1647" s="179" t="str">
        <f t="shared" si="2216"/>
        <v>AJ$16</v>
      </c>
      <c r="AK1647" s="179" t="str">
        <f t="shared" si="2216"/>
        <v>AK$16</v>
      </c>
      <c r="AL1647" s="179" t="str">
        <f t="shared" si="2216"/>
        <v>AL$16</v>
      </c>
      <c r="AM1647" s="179" t="str">
        <f t="shared" si="2216"/>
        <v>AM$16</v>
      </c>
      <c r="AN1647" s="179" t="str">
        <f t="shared" si="2216"/>
        <v>AN$16</v>
      </c>
      <c r="AO1647" s="179" t="str">
        <f t="shared" si="2216"/>
        <v>AO$16</v>
      </c>
      <c r="AP1647" s="179" t="str">
        <f t="shared" si="2216"/>
        <v>AP$16</v>
      </c>
      <c r="AQ1647" s="179" t="str">
        <f t="shared" si="2216"/>
        <v>AQ$16</v>
      </c>
      <c r="AR1647" s="179" t="str">
        <f t="shared" si="2216"/>
        <v>AR$16</v>
      </c>
      <c r="AS1647" s="179" t="str">
        <f t="shared" si="2216"/>
        <v>AS$16</v>
      </c>
      <c r="AT1647" s="179" t="str">
        <f t="shared" si="2216"/>
        <v>AT$16</v>
      </c>
      <c r="AU1647" s="179" t="str">
        <f t="shared" si="2216"/>
        <v>AU$16</v>
      </c>
      <c r="AV1647" s="179" t="str">
        <f t="shared" si="2216"/>
        <v>AV$16</v>
      </c>
      <c r="AW1647" s="179" t="str">
        <f t="shared" si="2216"/>
        <v>AW$16</v>
      </c>
      <c r="AX1647" s="179" t="str">
        <f t="shared" si="2216"/>
        <v>AX$16</v>
      </c>
      <c r="AY1647" s="179" t="str">
        <f t="shared" ref="AY1647:CD1649" si="2217">AY1633</f>
        <v>AY$16</v>
      </c>
      <c r="AZ1647" s="179" t="str">
        <f t="shared" si="2217"/>
        <v>AZ$16</v>
      </c>
      <c r="BA1647" s="179" t="str">
        <f t="shared" si="2217"/>
        <v>BA$16</v>
      </c>
      <c r="BB1647" s="179" t="str">
        <f t="shared" si="2217"/>
        <v>BB$16</v>
      </c>
      <c r="BC1647" s="179" t="str">
        <f t="shared" si="2217"/>
        <v>BC$16</v>
      </c>
      <c r="BD1647" s="179" t="str">
        <f t="shared" si="2217"/>
        <v>BD$16</v>
      </c>
      <c r="BE1647" s="179" t="str">
        <f t="shared" si="2217"/>
        <v>BE$16</v>
      </c>
      <c r="BF1647" s="179" t="str">
        <f t="shared" si="2217"/>
        <v>BF$16</v>
      </c>
      <c r="BG1647" s="179" t="str">
        <f t="shared" si="2217"/>
        <v>BG$16</v>
      </c>
      <c r="BH1647" s="179" t="str">
        <f t="shared" si="2217"/>
        <v>BH$16</v>
      </c>
      <c r="BI1647" s="179" t="str">
        <f t="shared" si="2217"/>
        <v>BI$16</v>
      </c>
      <c r="BJ1647" s="179" t="str">
        <f t="shared" si="2217"/>
        <v>BJ$16</v>
      </c>
      <c r="BK1647" s="179" t="str">
        <f t="shared" si="2217"/>
        <v>BK$16</v>
      </c>
      <c r="BL1647" s="179" t="str">
        <f t="shared" si="2217"/>
        <v>BL$16</v>
      </c>
      <c r="BM1647" s="179" t="str">
        <f t="shared" si="2217"/>
        <v>BM$16</v>
      </c>
      <c r="BN1647" s="179" t="str">
        <f t="shared" si="2217"/>
        <v>BN$16</v>
      </c>
      <c r="BO1647" s="179" t="str">
        <f t="shared" si="2217"/>
        <v>BO$16</v>
      </c>
      <c r="BP1647" s="179" t="str">
        <f t="shared" si="2217"/>
        <v>BP$16</v>
      </c>
      <c r="BQ1647" s="179" t="str">
        <f t="shared" si="2217"/>
        <v>BQ$16</v>
      </c>
      <c r="BR1647" s="179" t="str">
        <f t="shared" si="2217"/>
        <v>BR$16</v>
      </c>
      <c r="BS1647" s="179" t="str">
        <f t="shared" si="2217"/>
        <v>BS$16</v>
      </c>
      <c r="BT1647" s="179" t="str">
        <f t="shared" si="2217"/>
        <v>BT$16</v>
      </c>
      <c r="BU1647" s="179" t="str">
        <f t="shared" si="2217"/>
        <v>BU$16</v>
      </c>
      <c r="BV1647" s="179" t="str">
        <f t="shared" si="2217"/>
        <v>BV$16</v>
      </c>
      <c r="BW1647" s="179" t="str">
        <f t="shared" si="2217"/>
        <v>BW$16</v>
      </c>
      <c r="BX1647" s="179" t="str">
        <f t="shared" si="2217"/>
        <v>BX$16</v>
      </c>
      <c r="BY1647" s="179" t="str">
        <f t="shared" si="2217"/>
        <v>BY$16</v>
      </c>
      <c r="BZ1647" s="179" t="str">
        <f t="shared" si="2217"/>
        <v>BZ$16</v>
      </c>
      <c r="CA1647" s="179" t="str">
        <f t="shared" si="2217"/>
        <v>CA$16</v>
      </c>
      <c r="CB1647" s="179" t="str">
        <f t="shared" si="2217"/>
        <v>CB$16</v>
      </c>
      <c r="CC1647" s="179" t="str">
        <f t="shared" si="2217"/>
        <v>CC$16</v>
      </c>
      <c r="CD1647" s="179" t="str">
        <f t="shared" si="2217"/>
        <v>CD$16</v>
      </c>
      <c r="CE1647" s="179" t="str">
        <f t="shared" ref="CE1647:CL1649" si="2218">CE1633</f>
        <v>CE$16</v>
      </c>
      <c r="CF1647" s="179" t="str">
        <f t="shared" si="2218"/>
        <v>CF$16</v>
      </c>
      <c r="CG1647" s="179" t="str">
        <f t="shared" si="2218"/>
        <v>CG$16</v>
      </c>
      <c r="CH1647" s="179" t="str">
        <f t="shared" si="2218"/>
        <v>CH$16</v>
      </c>
      <c r="CI1647" s="179" t="str">
        <f t="shared" si="2218"/>
        <v>CI$16</v>
      </c>
      <c r="CJ1647" s="179" t="str">
        <f t="shared" si="2218"/>
        <v>CJ$16</v>
      </c>
      <c r="CK1647" s="179" t="str">
        <f t="shared" si="2218"/>
        <v>CK$16</v>
      </c>
      <c r="CL1647" s="179" t="str">
        <f t="shared" si="2218"/>
        <v>CL$16</v>
      </c>
      <c r="CN1647" s="78"/>
      <c r="CO1647" s="179" t="str">
        <f t="shared" ref="CO1647:DL1649" si="2219">CO1633</f>
        <v>CO$16</v>
      </c>
      <c r="CP1647" s="179" t="str">
        <f t="shared" si="2219"/>
        <v>CP$16</v>
      </c>
      <c r="CQ1647" s="179" t="str">
        <f t="shared" si="2219"/>
        <v>CQ$16</v>
      </c>
      <c r="CR1647" s="179" t="str">
        <f t="shared" si="2219"/>
        <v>CR$16</v>
      </c>
      <c r="CS1647" s="179" t="str">
        <f t="shared" si="2219"/>
        <v>CS$16</v>
      </c>
      <c r="CT1647" s="179" t="str">
        <f t="shared" si="2219"/>
        <v>CT$16</v>
      </c>
      <c r="CU1647" s="179" t="str">
        <f t="shared" si="2219"/>
        <v>CU$16</v>
      </c>
      <c r="CV1647" s="179" t="str">
        <f t="shared" si="2219"/>
        <v>CV$16</v>
      </c>
      <c r="CW1647" s="179" t="str">
        <f t="shared" si="2219"/>
        <v>CW$16</v>
      </c>
      <c r="CX1647" s="179" t="str">
        <f t="shared" si="2219"/>
        <v>CX$16</v>
      </c>
      <c r="CY1647" s="179" t="str">
        <f t="shared" si="2219"/>
        <v>CY$16</v>
      </c>
      <c r="CZ1647" s="179" t="str">
        <f t="shared" si="2219"/>
        <v>CZ$16</v>
      </c>
      <c r="DA1647" s="179" t="str">
        <f t="shared" si="2219"/>
        <v>DA$16</v>
      </c>
      <c r="DB1647" s="179" t="str">
        <f t="shared" si="2219"/>
        <v>DB$16</v>
      </c>
      <c r="DC1647" s="179" t="str">
        <f t="shared" si="2219"/>
        <v>DC$16</v>
      </c>
      <c r="DD1647" s="179" t="str">
        <f t="shared" si="2219"/>
        <v>DD$16</v>
      </c>
      <c r="DE1647" s="179" t="str">
        <f t="shared" si="2219"/>
        <v>DE$16</v>
      </c>
      <c r="DF1647" s="179" t="str">
        <f t="shared" si="2219"/>
        <v>DF$16</v>
      </c>
      <c r="DG1647" s="179" t="str">
        <f t="shared" si="2219"/>
        <v>DG$16</v>
      </c>
      <c r="DH1647" s="179" t="str">
        <f t="shared" si="2219"/>
        <v>DH$16</v>
      </c>
      <c r="DI1647" s="179" t="str">
        <f t="shared" si="2219"/>
        <v>DI$16</v>
      </c>
      <c r="DJ1647" s="179" t="str">
        <f t="shared" si="2219"/>
        <v>DJ$16</v>
      </c>
      <c r="DK1647" s="179" t="str">
        <f t="shared" si="2219"/>
        <v>DK$16</v>
      </c>
      <c r="DL1647" s="179" t="str">
        <f t="shared" si="2219"/>
        <v>DL$16</v>
      </c>
    </row>
    <row r="1648" spans="1:116" x14ac:dyDescent="0.4">
      <c r="B1648" t="s">
        <v>332</v>
      </c>
      <c r="D1648" t="s">
        <v>774</v>
      </c>
      <c r="E1648" s="8" t="str">
        <f t="shared" si="2213"/>
        <v>1648 GMV-S</v>
      </c>
      <c r="G1648" s="136" t="str">
        <f>G1634</f>
        <v>Primary volume driver</v>
      </c>
      <c r="K1648" s="53"/>
      <c r="L1648" s="53"/>
      <c r="M1648" s="53"/>
      <c r="N1648" s="53"/>
      <c r="O1648" s="53"/>
      <c r="P1648" s="53"/>
      <c r="R1648" s="24"/>
      <c r="S1648" s="179" t="str">
        <f t="shared" ref="S1648:AX1650" si="2220">S1634</f>
        <v>S$17</v>
      </c>
      <c r="T1648" s="179" t="str">
        <f t="shared" si="2220"/>
        <v>T$17</v>
      </c>
      <c r="U1648" s="179" t="str">
        <f t="shared" si="2220"/>
        <v>U$17</v>
      </c>
      <c r="V1648" s="179" t="str">
        <f t="shared" si="2220"/>
        <v>V$17</v>
      </c>
      <c r="W1648" s="179" t="str">
        <f t="shared" si="2220"/>
        <v>W$17</v>
      </c>
      <c r="X1648" s="179" t="str">
        <f t="shared" si="2220"/>
        <v>X$17</v>
      </c>
      <c r="Y1648" s="179" t="str">
        <f t="shared" si="2220"/>
        <v>Y$17</v>
      </c>
      <c r="Z1648" s="179" t="str">
        <f t="shared" si="2220"/>
        <v>Z$17</v>
      </c>
      <c r="AA1648" s="179" t="str">
        <f t="shared" si="2220"/>
        <v>AA$17</v>
      </c>
      <c r="AB1648" s="179" t="str">
        <f t="shared" si="2220"/>
        <v>AB$17</v>
      </c>
      <c r="AC1648" s="179" t="str">
        <f t="shared" si="2220"/>
        <v>AC$17</v>
      </c>
      <c r="AD1648" s="179" t="str">
        <f t="shared" si="2220"/>
        <v>AD$17</v>
      </c>
      <c r="AE1648" s="179" t="str">
        <f t="shared" si="2220"/>
        <v>AE$17</v>
      </c>
      <c r="AF1648" s="179" t="str">
        <f t="shared" si="2220"/>
        <v>AF$17</v>
      </c>
      <c r="AG1648" s="179" t="str">
        <f t="shared" si="2220"/>
        <v>AG$17</v>
      </c>
      <c r="AH1648" s="179" t="str">
        <f t="shared" si="2220"/>
        <v>AH$17</v>
      </c>
      <c r="AI1648" s="179" t="str">
        <f t="shared" si="2220"/>
        <v>AI$17</v>
      </c>
      <c r="AJ1648" s="179" t="str">
        <f t="shared" si="2220"/>
        <v>AJ$17</v>
      </c>
      <c r="AK1648" s="179" t="str">
        <f t="shared" si="2220"/>
        <v>AK$17</v>
      </c>
      <c r="AL1648" s="179" t="str">
        <f t="shared" si="2220"/>
        <v>AL$17</v>
      </c>
      <c r="AM1648" s="179" t="str">
        <f t="shared" si="2220"/>
        <v>AM$17</v>
      </c>
      <c r="AN1648" s="179" t="str">
        <f t="shared" si="2220"/>
        <v>AN$17</v>
      </c>
      <c r="AO1648" s="179" t="str">
        <f t="shared" si="2220"/>
        <v>AO$17</v>
      </c>
      <c r="AP1648" s="179" t="str">
        <f t="shared" si="2220"/>
        <v>AP$17</v>
      </c>
      <c r="AQ1648" s="179" t="str">
        <f t="shared" si="2220"/>
        <v>AQ$17</v>
      </c>
      <c r="AR1648" s="179" t="str">
        <f t="shared" si="2220"/>
        <v>AR$17</v>
      </c>
      <c r="AS1648" s="179" t="str">
        <f t="shared" si="2220"/>
        <v>AS$17</v>
      </c>
      <c r="AT1648" s="179" t="str">
        <f t="shared" si="2220"/>
        <v>AT$17</v>
      </c>
      <c r="AU1648" s="179" t="str">
        <f t="shared" si="2220"/>
        <v>AU$17</v>
      </c>
      <c r="AV1648" s="179" t="str">
        <f t="shared" si="2220"/>
        <v>AV$17</v>
      </c>
      <c r="AW1648" s="179" t="str">
        <f t="shared" si="2220"/>
        <v>AW$17</v>
      </c>
      <c r="AX1648" s="179" t="str">
        <f t="shared" si="2220"/>
        <v>AX$17</v>
      </c>
      <c r="AY1648" s="179" t="str">
        <f t="shared" ref="AY1648:CD1650" si="2221">AY1634</f>
        <v>AY$17</v>
      </c>
      <c r="AZ1648" s="179" t="str">
        <f t="shared" si="2221"/>
        <v>AZ$17</v>
      </c>
      <c r="BA1648" s="179" t="str">
        <f t="shared" si="2221"/>
        <v>BA$17</v>
      </c>
      <c r="BB1648" s="179" t="str">
        <f t="shared" si="2221"/>
        <v>BB$17</v>
      </c>
      <c r="BC1648" s="179" t="str">
        <f t="shared" si="2221"/>
        <v>BC$17</v>
      </c>
      <c r="BD1648" s="179" t="str">
        <f t="shared" si="2221"/>
        <v>BD$17</v>
      </c>
      <c r="BE1648" s="179" t="str">
        <f t="shared" si="2221"/>
        <v>BE$17</v>
      </c>
      <c r="BF1648" s="179" t="str">
        <f t="shared" si="2221"/>
        <v>BF$17</v>
      </c>
      <c r="BG1648" s="179" t="str">
        <f t="shared" si="2221"/>
        <v>BG$17</v>
      </c>
      <c r="BH1648" s="179" t="str">
        <f t="shared" si="2221"/>
        <v>BH$17</v>
      </c>
      <c r="BI1648" s="179" t="str">
        <f t="shared" si="2221"/>
        <v>BI$17</v>
      </c>
      <c r="BJ1648" s="179" t="str">
        <f t="shared" si="2221"/>
        <v>BJ$17</v>
      </c>
      <c r="BK1648" s="179" t="str">
        <f t="shared" si="2221"/>
        <v>BK$17</v>
      </c>
      <c r="BL1648" s="179" t="str">
        <f t="shared" si="2221"/>
        <v>BL$17</v>
      </c>
      <c r="BM1648" s="179" t="str">
        <f t="shared" si="2221"/>
        <v>BM$17</v>
      </c>
      <c r="BN1648" s="179" t="str">
        <f t="shared" si="2221"/>
        <v>BN$17</v>
      </c>
      <c r="BO1648" s="179" t="str">
        <f t="shared" si="2221"/>
        <v>BO$17</v>
      </c>
      <c r="BP1648" s="179" t="str">
        <f t="shared" si="2221"/>
        <v>BP$17</v>
      </c>
      <c r="BQ1648" s="179" t="str">
        <f t="shared" si="2221"/>
        <v>BQ$17</v>
      </c>
      <c r="BR1648" s="179" t="str">
        <f t="shared" si="2221"/>
        <v>BR$17</v>
      </c>
      <c r="BS1648" s="179" t="str">
        <f t="shared" si="2221"/>
        <v>BS$17</v>
      </c>
      <c r="BT1648" s="179" t="str">
        <f t="shared" si="2221"/>
        <v>BT$17</v>
      </c>
      <c r="BU1648" s="179" t="str">
        <f t="shared" si="2221"/>
        <v>BU$17</v>
      </c>
      <c r="BV1648" s="179" t="str">
        <f t="shared" si="2221"/>
        <v>BV$17</v>
      </c>
      <c r="BW1648" s="179" t="str">
        <f t="shared" si="2221"/>
        <v>BW$17</v>
      </c>
      <c r="BX1648" s="179" t="str">
        <f t="shared" si="2221"/>
        <v>BX$17</v>
      </c>
      <c r="BY1648" s="179" t="str">
        <f t="shared" si="2221"/>
        <v>BY$17</v>
      </c>
      <c r="BZ1648" s="179" t="str">
        <f t="shared" si="2221"/>
        <v>BZ$17</v>
      </c>
      <c r="CA1648" s="179" t="str">
        <f t="shared" si="2221"/>
        <v>CA$17</v>
      </c>
      <c r="CB1648" s="179" t="str">
        <f t="shared" si="2221"/>
        <v>CB$17</v>
      </c>
      <c r="CC1648" s="179" t="str">
        <f t="shared" si="2221"/>
        <v>CC$17</v>
      </c>
      <c r="CD1648" s="179" t="str">
        <f t="shared" si="2221"/>
        <v>CD$17</v>
      </c>
      <c r="CE1648" s="179" t="str">
        <f t="shared" ref="CE1648:CL1650" si="2222">CE1634</f>
        <v>CE$17</v>
      </c>
      <c r="CF1648" s="179" t="str">
        <f t="shared" si="2222"/>
        <v>CF$17</v>
      </c>
      <c r="CG1648" s="179" t="str">
        <f t="shared" si="2222"/>
        <v>CG$17</v>
      </c>
      <c r="CH1648" s="179" t="str">
        <f t="shared" si="2222"/>
        <v>CH$17</v>
      </c>
      <c r="CI1648" s="179" t="str">
        <f t="shared" si="2222"/>
        <v>CI$17</v>
      </c>
      <c r="CJ1648" s="179" t="str">
        <f t="shared" si="2222"/>
        <v>CJ$17</v>
      </c>
      <c r="CK1648" s="179" t="str">
        <f t="shared" si="2222"/>
        <v>CK$17</v>
      </c>
      <c r="CL1648" s="179" t="str">
        <f t="shared" si="2222"/>
        <v>CL$17</v>
      </c>
      <c r="CO1648" s="179" t="str">
        <f t="shared" ref="CO1648:DL1650" si="2223">CO1634</f>
        <v>CO$17</v>
      </c>
      <c r="CP1648" s="179" t="str">
        <f t="shared" si="2223"/>
        <v>CP$17</v>
      </c>
      <c r="CQ1648" s="179" t="str">
        <f t="shared" si="2223"/>
        <v>CQ$17</v>
      </c>
      <c r="CR1648" s="179" t="str">
        <f t="shared" si="2223"/>
        <v>CR$17</v>
      </c>
      <c r="CS1648" s="179" t="str">
        <f t="shared" si="2223"/>
        <v>CS$17</v>
      </c>
      <c r="CT1648" s="179" t="str">
        <f t="shared" si="2223"/>
        <v>CT$17</v>
      </c>
      <c r="CU1648" s="179" t="str">
        <f t="shared" si="2223"/>
        <v>CU$17</v>
      </c>
      <c r="CV1648" s="179" t="str">
        <f t="shared" si="2223"/>
        <v>CV$17</v>
      </c>
      <c r="CW1648" s="179" t="str">
        <f t="shared" si="2223"/>
        <v>CW$17</v>
      </c>
      <c r="CX1648" s="179" t="str">
        <f t="shared" si="2223"/>
        <v>CX$17</v>
      </c>
      <c r="CY1648" s="179" t="str">
        <f t="shared" si="2223"/>
        <v>CY$17</v>
      </c>
      <c r="CZ1648" s="179" t="str">
        <f t="shared" si="2223"/>
        <v>CZ$17</v>
      </c>
      <c r="DA1648" s="179" t="str">
        <f t="shared" si="2223"/>
        <v>DA$17</v>
      </c>
      <c r="DB1648" s="179" t="str">
        <f t="shared" si="2223"/>
        <v>DB$17</v>
      </c>
      <c r="DC1648" s="179" t="str">
        <f t="shared" si="2223"/>
        <v>DC$17</v>
      </c>
      <c r="DD1648" s="179" t="str">
        <f t="shared" si="2223"/>
        <v>DD$17</v>
      </c>
      <c r="DE1648" s="179" t="str">
        <f t="shared" si="2223"/>
        <v>DE$17</v>
      </c>
      <c r="DF1648" s="179" t="str">
        <f t="shared" si="2223"/>
        <v>DF$17</v>
      </c>
      <c r="DG1648" s="179" t="str">
        <f t="shared" si="2223"/>
        <v>DG$17</v>
      </c>
      <c r="DH1648" s="179" t="str">
        <f t="shared" si="2223"/>
        <v>DH$17</v>
      </c>
      <c r="DI1648" s="179" t="str">
        <f t="shared" si="2223"/>
        <v>DI$17</v>
      </c>
      <c r="DJ1648" s="179" t="str">
        <f t="shared" si="2223"/>
        <v>DJ$17</v>
      </c>
      <c r="DK1648" s="179" t="str">
        <f t="shared" si="2223"/>
        <v>DK$17</v>
      </c>
      <c r="DL1648" s="179" t="str">
        <f t="shared" si="2223"/>
        <v>DL$17</v>
      </c>
    </row>
    <row r="1649" spans="1:116" x14ac:dyDescent="0.4">
      <c r="B1649" t="s">
        <v>332</v>
      </c>
      <c r="D1649" t="s">
        <v>774</v>
      </c>
      <c r="E1649" s="8" t="str">
        <f t="shared" si="2213"/>
        <v>1649 GMV-S</v>
      </c>
      <c r="G1649" s="136" t="str">
        <f>G1639</f>
        <v>Secondary GMV:</v>
      </c>
      <c r="H1649" s="12"/>
      <c r="I1649" s="60"/>
      <c r="J1649" s="60"/>
      <c r="K1649" s="15"/>
      <c r="L1649" s="15"/>
      <c r="M1649" s="15"/>
      <c r="N1649" s="15"/>
      <c r="O1649" s="15"/>
      <c r="P1649" s="15"/>
      <c r="R1649" s="15"/>
      <c r="S1649" s="179">
        <f t="shared" ref="S1649:AX1651" si="2224">S1635</f>
        <v>0</v>
      </c>
      <c r="T1649" s="179">
        <f t="shared" si="2224"/>
        <v>0</v>
      </c>
      <c r="U1649" s="179">
        <f t="shared" si="2224"/>
        <v>0</v>
      </c>
      <c r="V1649" s="179">
        <f t="shared" si="2224"/>
        <v>0</v>
      </c>
      <c r="W1649" s="179">
        <f t="shared" si="2224"/>
        <v>0</v>
      </c>
      <c r="X1649" s="179">
        <f t="shared" si="2224"/>
        <v>0</v>
      </c>
      <c r="Y1649" s="179">
        <f t="shared" si="2224"/>
        <v>0</v>
      </c>
      <c r="Z1649" s="179">
        <f t="shared" si="2224"/>
        <v>0</v>
      </c>
      <c r="AA1649" s="179">
        <f t="shared" si="2224"/>
        <v>0</v>
      </c>
      <c r="AB1649" s="179">
        <f t="shared" si="2224"/>
        <v>0</v>
      </c>
      <c r="AC1649" s="179">
        <f t="shared" si="2224"/>
        <v>0</v>
      </c>
      <c r="AD1649" s="179">
        <f t="shared" si="2224"/>
        <v>0</v>
      </c>
      <c r="AE1649" s="179">
        <f t="shared" si="2224"/>
        <v>0</v>
      </c>
      <c r="AF1649" s="179">
        <f t="shared" si="2224"/>
        <v>0</v>
      </c>
      <c r="AG1649" s="179">
        <f t="shared" si="2224"/>
        <v>0</v>
      </c>
      <c r="AH1649" s="179">
        <f t="shared" si="2224"/>
        <v>0</v>
      </c>
      <c r="AI1649" s="179">
        <f t="shared" si="2224"/>
        <v>0</v>
      </c>
      <c r="AJ1649" s="179">
        <f t="shared" si="2224"/>
        <v>0</v>
      </c>
      <c r="AK1649" s="179">
        <f t="shared" si="2224"/>
        <v>0</v>
      </c>
      <c r="AL1649" s="179">
        <f t="shared" si="2224"/>
        <v>0</v>
      </c>
      <c r="AM1649" s="179">
        <f t="shared" si="2224"/>
        <v>0</v>
      </c>
      <c r="AN1649" s="179">
        <f t="shared" si="2224"/>
        <v>0</v>
      </c>
      <c r="AO1649" s="179">
        <f t="shared" si="2224"/>
        <v>0</v>
      </c>
      <c r="AP1649" s="179">
        <f t="shared" si="2224"/>
        <v>0</v>
      </c>
      <c r="AQ1649" s="179">
        <f t="shared" si="2224"/>
        <v>0</v>
      </c>
      <c r="AR1649" s="179">
        <f t="shared" si="2224"/>
        <v>0</v>
      </c>
      <c r="AS1649" s="179">
        <f t="shared" si="2224"/>
        <v>0</v>
      </c>
      <c r="AT1649" s="179">
        <f t="shared" si="2224"/>
        <v>0</v>
      </c>
      <c r="AU1649" s="179">
        <f t="shared" si="2224"/>
        <v>0</v>
      </c>
      <c r="AV1649" s="179">
        <f t="shared" si="2224"/>
        <v>0</v>
      </c>
      <c r="AW1649" s="179">
        <f t="shared" si="2224"/>
        <v>0</v>
      </c>
      <c r="AX1649" s="179">
        <f t="shared" si="2224"/>
        <v>0</v>
      </c>
      <c r="AY1649" s="179">
        <f t="shared" ref="AY1649:CD1651" si="2225">AY1635</f>
        <v>0</v>
      </c>
      <c r="AZ1649" s="179">
        <f t="shared" si="2225"/>
        <v>0</v>
      </c>
      <c r="BA1649" s="179">
        <f t="shared" si="2225"/>
        <v>0</v>
      </c>
      <c r="BB1649" s="179">
        <f t="shared" si="2225"/>
        <v>0</v>
      </c>
      <c r="BC1649" s="179">
        <f t="shared" si="2225"/>
        <v>0</v>
      </c>
      <c r="BD1649" s="179">
        <f t="shared" si="2225"/>
        <v>0</v>
      </c>
      <c r="BE1649" s="179">
        <f t="shared" si="2225"/>
        <v>0</v>
      </c>
      <c r="BF1649" s="179">
        <f t="shared" si="2225"/>
        <v>0</v>
      </c>
      <c r="BG1649" s="179">
        <f t="shared" si="2225"/>
        <v>0</v>
      </c>
      <c r="BH1649" s="179">
        <f t="shared" si="2225"/>
        <v>0</v>
      </c>
      <c r="BI1649" s="179">
        <f t="shared" si="2225"/>
        <v>0</v>
      </c>
      <c r="BJ1649" s="179">
        <f t="shared" si="2225"/>
        <v>0</v>
      </c>
      <c r="BK1649" s="179">
        <f t="shared" si="2225"/>
        <v>0</v>
      </c>
      <c r="BL1649" s="179">
        <f t="shared" si="2225"/>
        <v>0</v>
      </c>
      <c r="BM1649" s="179">
        <f t="shared" si="2225"/>
        <v>0</v>
      </c>
      <c r="BN1649" s="179">
        <f t="shared" si="2225"/>
        <v>0</v>
      </c>
      <c r="BO1649" s="179">
        <f t="shared" si="2225"/>
        <v>0</v>
      </c>
      <c r="BP1649" s="179">
        <f t="shared" si="2225"/>
        <v>0</v>
      </c>
      <c r="BQ1649" s="179">
        <f t="shared" si="2225"/>
        <v>0</v>
      </c>
      <c r="BR1649" s="179">
        <f t="shared" si="2225"/>
        <v>0</v>
      </c>
      <c r="BS1649" s="179">
        <f t="shared" si="2225"/>
        <v>0</v>
      </c>
      <c r="BT1649" s="179">
        <f t="shared" si="2225"/>
        <v>0</v>
      </c>
      <c r="BU1649" s="179">
        <f t="shared" si="2225"/>
        <v>0</v>
      </c>
      <c r="BV1649" s="179">
        <f t="shared" si="2225"/>
        <v>0</v>
      </c>
      <c r="BW1649" s="179">
        <f t="shared" si="2225"/>
        <v>0</v>
      </c>
      <c r="BX1649" s="179">
        <f t="shared" si="2225"/>
        <v>0</v>
      </c>
      <c r="BY1649" s="179">
        <f t="shared" si="2225"/>
        <v>0</v>
      </c>
      <c r="BZ1649" s="179">
        <f t="shared" si="2225"/>
        <v>0</v>
      </c>
      <c r="CA1649" s="179">
        <f t="shared" si="2225"/>
        <v>0</v>
      </c>
      <c r="CB1649" s="179">
        <f t="shared" si="2225"/>
        <v>0</v>
      </c>
      <c r="CC1649" s="179">
        <f t="shared" si="2225"/>
        <v>0</v>
      </c>
      <c r="CD1649" s="179">
        <f t="shared" si="2225"/>
        <v>0</v>
      </c>
      <c r="CE1649" s="179">
        <f t="shared" ref="CE1649:CL1651" si="2226">CE1635</f>
        <v>0</v>
      </c>
      <c r="CF1649" s="179">
        <f t="shared" si="2226"/>
        <v>0</v>
      </c>
      <c r="CG1649" s="179">
        <f t="shared" si="2226"/>
        <v>0</v>
      </c>
      <c r="CH1649" s="179">
        <f t="shared" si="2226"/>
        <v>0</v>
      </c>
      <c r="CI1649" s="179">
        <f t="shared" si="2226"/>
        <v>0</v>
      </c>
      <c r="CJ1649" s="179">
        <f t="shared" si="2226"/>
        <v>0</v>
      </c>
      <c r="CK1649" s="179">
        <f t="shared" si="2226"/>
        <v>0</v>
      </c>
      <c r="CL1649" s="179">
        <f t="shared" si="2226"/>
        <v>0</v>
      </c>
      <c r="CN1649" s="60"/>
      <c r="CO1649" s="179">
        <f t="shared" ref="CO1649:DL1651" si="2227">CO1635</f>
        <v>0</v>
      </c>
      <c r="CP1649" s="179">
        <f t="shared" si="2227"/>
        <v>0</v>
      </c>
      <c r="CQ1649" s="179">
        <f t="shared" si="2227"/>
        <v>0</v>
      </c>
      <c r="CR1649" s="179">
        <f t="shared" si="2227"/>
        <v>0</v>
      </c>
      <c r="CS1649" s="179">
        <f t="shared" si="2227"/>
        <v>0</v>
      </c>
      <c r="CT1649" s="179">
        <f t="shared" si="2227"/>
        <v>0</v>
      </c>
      <c r="CU1649" s="179">
        <f t="shared" si="2227"/>
        <v>0</v>
      </c>
      <c r="CV1649" s="179">
        <f t="shared" si="2227"/>
        <v>0</v>
      </c>
      <c r="CW1649" s="179">
        <f t="shared" si="2227"/>
        <v>0</v>
      </c>
      <c r="CX1649" s="179">
        <f t="shared" si="2227"/>
        <v>0</v>
      </c>
      <c r="CY1649" s="179">
        <f t="shared" si="2227"/>
        <v>0</v>
      </c>
      <c r="CZ1649" s="179">
        <f t="shared" si="2227"/>
        <v>0</v>
      </c>
      <c r="DA1649" s="179">
        <f t="shared" si="2227"/>
        <v>0</v>
      </c>
      <c r="DB1649" s="179">
        <f t="shared" si="2227"/>
        <v>0</v>
      </c>
      <c r="DC1649" s="179">
        <f t="shared" si="2227"/>
        <v>0</v>
      </c>
      <c r="DD1649" s="179">
        <f t="shared" si="2227"/>
        <v>0</v>
      </c>
      <c r="DE1649" s="179">
        <f t="shared" si="2227"/>
        <v>0</v>
      </c>
      <c r="DF1649" s="179">
        <f t="shared" si="2227"/>
        <v>0</v>
      </c>
      <c r="DG1649" s="179">
        <f t="shared" si="2227"/>
        <v>0</v>
      </c>
      <c r="DH1649" s="179">
        <f t="shared" si="2227"/>
        <v>0</v>
      </c>
      <c r="DI1649" s="179">
        <f t="shared" si="2227"/>
        <v>0</v>
      </c>
      <c r="DJ1649" s="179">
        <f t="shared" si="2227"/>
        <v>0</v>
      </c>
      <c r="DK1649" s="179">
        <f t="shared" si="2227"/>
        <v>0</v>
      </c>
      <c r="DL1649" s="179">
        <f t="shared" si="2227"/>
        <v>0</v>
      </c>
    </row>
    <row r="1650" spans="1:116" x14ac:dyDescent="0.4">
      <c r="B1650" t="s">
        <v>332</v>
      </c>
      <c r="D1650" t="s">
        <v>774</v>
      </c>
      <c r="E1650" s="8" t="str">
        <f t="shared" si="2213"/>
        <v>1650 GMV-S</v>
      </c>
      <c r="G1650" s="241" t="str">
        <f>IFERROR(SUBSTITUTE(TRIM(MID(G1639, SEARCH("-", G1639) + 1, LEN(G1639))),":",""),"no unit")</f>
        <v>no unit</v>
      </c>
      <c r="H1650" s="12"/>
      <c r="I1650" s="60"/>
      <c r="J1650" s="60"/>
      <c r="K1650" s="15"/>
      <c r="L1650" s="15"/>
      <c r="M1650" s="15"/>
      <c r="N1650" s="15"/>
      <c r="O1650" s="15"/>
      <c r="P1650" s="15"/>
      <c r="R1650" s="15"/>
      <c r="CN1650" s="60"/>
      <c r="CO1650" s="8"/>
      <c r="CP1650" s="8"/>
      <c r="CQ1650" s="8"/>
      <c r="CR1650" s="8"/>
      <c r="CS1650" s="8"/>
      <c r="CT1650" s="8"/>
      <c r="CU1650" s="8"/>
      <c r="CV1650" s="8"/>
      <c r="CW1650" s="8"/>
      <c r="CX1650" s="8"/>
      <c r="CY1650" s="8"/>
      <c r="CZ1650" s="8"/>
      <c r="DA1650" s="8"/>
      <c r="DB1650" s="8"/>
      <c r="DC1650" s="8"/>
      <c r="DD1650" s="8"/>
      <c r="DE1650" s="8"/>
      <c r="DF1650" s="8"/>
      <c r="DG1650" s="8"/>
      <c r="DH1650" s="8"/>
      <c r="DI1650" s="8"/>
      <c r="DJ1650" s="8"/>
      <c r="DK1650" s="8"/>
      <c r="DL1650" s="8"/>
    </row>
    <row r="1651" spans="1:116" x14ac:dyDescent="0.4">
      <c r="B1651" t="s">
        <v>332</v>
      </c>
      <c r="D1651" t="s">
        <v>774</v>
      </c>
      <c r="E1651" s="8" t="str">
        <f t="shared" ref="E1651:E1653" si="2228">ROW()&amp;" "&amp;D1651</f>
        <v>1651 GMV-S</v>
      </c>
      <c r="G1651" s="136" t="str">
        <f>G1637</f>
        <v>Secondary revenue driver</v>
      </c>
      <c r="H1651" s="12"/>
      <c r="I1651" s="60"/>
      <c r="J1651" s="60"/>
      <c r="K1651" s="15"/>
      <c r="L1651" s="15"/>
      <c r="M1651" s="15"/>
      <c r="N1651" s="15"/>
      <c r="O1651" s="15"/>
      <c r="P1651" s="15"/>
      <c r="R1651" s="15"/>
      <c r="S1651" s="203" t="str">
        <f>ADDRESS(ROW(S1643),COLUMN(S1643),2)</f>
        <v>S$1643</v>
      </c>
      <c r="T1651" s="203" t="str">
        <f t="shared" ref="T1651:CE1653" si="2229">ADDRESS(ROW(T1643),COLUMN(T1643),2)</f>
        <v>T$1643</v>
      </c>
      <c r="U1651" s="203" t="str">
        <f t="shared" si="2229"/>
        <v>U$1643</v>
      </c>
      <c r="V1651" s="203" t="str">
        <f t="shared" si="2229"/>
        <v>V$1643</v>
      </c>
      <c r="W1651" s="203" t="str">
        <f t="shared" si="2229"/>
        <v>W$1643</v>
      </c>
      <c r="X1651" s="203" t="str">
        <f t="shared" si="2229"/>
        <v>X$1643</v>
      </c>
      <c r="Y1651" s="203" t="str">
        <f t="shared" si="2229"/>
        <v>Y$1643</v>
      </c>
      <c r="Z1651" s="203" t="str">
        <f t="shared" si="2229"/>
        <v>Z$1643</v>
      </c>
      <c r="AA1651" s="203" t="str">
        <f t="shared" si="2229"/>
        <v>AA$1643</v>
      </c>
      <c r="AB1651" s="203" t="str">
        <f t="shared" si="2229"/>
        <v>AB$1643</v>
      </c>
      <c r="AC1651" s="203" t="str">
        <f t="shared" si="2229"/>
        <v>AC$1643</v>
      </c>
      <c r="AD1651" s="203" t="str">
        <f t="shared" si="2229"/>
        <v>AD$1643</v>
      </c>
      <c r="AE1651" s="203" t="str">
        <f t="shared" si="2229"/>
        <v>AE$1643</v>
      </c>
      <c r="AF1651" s="203" t="str">
        <f t="shared" si="2229"/>
        <v>AF$1643</v>
      </c>
      <c r="AG1651" s="203" t="str">
        <f t="shared" si="2229"/>
        <v>AG$1643</v>
      </c>
      <c r="AH1651" s="203" t="str">
        <f t="shared" si="2229"/>
        <v>AH$1643</v>
      </c>
      <c r="AI1651" s="203" t="str">
        <f t="shared" si="2229"/>
        <v>AI$1643</v>
      </c>
      <c r="AJ1651" s="203" t="str">
        <f t="shared" si="2229"/>
        <v>AJ$1643</v>
      </c>
      <c r="AK1651" s="203" t="str">
        <f t="shared" si="2229"/>
        <v>AK$1643</v>
      </c>
      <c r="AL1651" s="203" t="str">
        <f t="shared" si="2229"/>
        <v>AL$1643</v>
      </c>
      <c r="AM1651" s="203" t="str">
        <f t="shared" si="2229"/>
        <v>AM$1643</v>
      </c>
      <c r="AN1651" s="203" t="str">
        <f t="shared" si="2229"/>
        <v>AN$1643</v>
      </c>
      <c r="AO1651" s="203" t="str">
        <f t="shared" si="2229"/>
        <v>AO$1643</v>
      </c>
      <c r="AP1651" s="203" t="str">
        <f t="shared" si="2229"/>
        <v>AP$1643</v>
      </c>
      <c r="AQ1651" s="203" t="str">
        <f t="shared" si="2229"/>
        <v>AQ$1643</v>
      </c>
      <c r="AR1651" s="203" t="str">
        <f t="shared" si="2229"/>
        <v>AR$1643</v>
      </c>
      <c r="AS1651" s="203" t="str">
        <f t="shared" si="2229"/>
        <v>AS$1643</v>
      </c>
      <c r="AT1651" s="203" t="str">
        <f t="shared" si="2229"/>
        <v>AT$1643</v>
      </c>
      <c r="AU1651" s="203" t="str">
        <f t="shared" si="2229"/>
        <v>AU$1643</v>
      </c>
      <c r="AV1651" s="203" t="str">
        <f t="shared" si="2229"/>
        <v>AV$1643</v>
      </c>
      <c r="AW1651" s="203" t="str">
        <f t="shared" si="2229"/>
        <v>AW$1643</v>
      </c>
      <c r="AX1651" s="203" t="str">
        <f t="shared" si="2229"/>
        <v>AX$1643</v>
      </c>
      <c r="AY1651" s="203" t="str">
        <f t="shared" si="2229"/>
        <v>AY$1643</v>
      </c>
      <c r="AZ1651" s="203" t="str">
        <f t="shared" si="2229"/>
        <v>AZ$1643</v>
      </c>
      <c r="BA1651" s="203" t="str">
        <f t="shared" si="2229"/>
        <v>BA$1643</v>
      </c>
      <c r="BB1651" s="203" t="str">
        <f t="shared" si="2229"/>
        <v>BB$1643</v>
      </c>
      <c r="BC1651" s="203" t="str">
        <f t="shared" si="2229"/>
        <v>BC$1643</v>
      </c>
      <c r="BD1651" s="203" t="str">
        <f t="shared" si="2229"/>
        <v>BD$1643</v>
      </c>
      <c r="BE1651" s="203" t="str">
        <f t="shared" si="2229"/>
        <v>BE$1643</v>
      </c>
      <c r="BF1651" s="203" t="str">
        <f t="shared" si="2229"/>
        <v>BF$1643</v>
      </c>
      <c r="BG1651" s="203" t="str">
        <f t="shared" si="2229"/>
        <v>BG$1643</v>
      </c>
      <c r="BH1651" s="203" t="str">
        <f t="shared" si="2229"/>
        <v>BH$1643</v>
      </c>
      <c r="BI1651" s="203" t="str">
        <f t="shared" si="2229"/>
        <v>BI$1643</v>
      </c>
      <c r="BJ1651" s="203" t="str">
        <f t="shared" si="2229"/>
        <v>BJ$1643</v>
      </c>
      <c r="BK1651" s="203" t="str">
        <f t="shared" si="2229"/>
        <v>BK$1643</v>
      </c>
      <c r="BL1651" s="203" t="str">
        <f t="shared" si="2229"/>
        <v>BL$1643</v>
      </c>
      <c r="BM1651" s="203" t="str">
        <f t="shared" si="2229"/>
        <v>BM$1643</v>
      </c>
      <c r="BN1651" s="203" t="str">
        <f t="shared" si="2229"/>
        <v>BN$1643</v>
      </c>
      <c r="BO1651" s="203" t="str">
        <f t="shared" si="2229"/>
        <v>BO$1643</v>
      </c>
      <c r="BP1651" s="203" t="str">
        <f t="shared" si="2229"/>
        <v>BP$1643</v>
      </c>
      <c r="BQ1651" s="203" t="str">
        <f t="shared" si="2229"/>
        <v>BQ$1643</v>
      </c>
      <c r="BR1651" s="203" t="str">
        <f t="shared" si="2229"/>
        <v>BR$1643</v>
      </c>
      <c r="BS1651" s="203" t="str">
        <f t="shared" si="2229"/>
        <v>BS$1643</v>
      </c>
      <c r="BT1651" s="203" t="str">
        <f t="shared" si="2229"/>
        <v>BT$1643</v>
      </c>
      <c r="BU1651" s="203" t="str">
        <f t="shared" si="2229"/>
        <v>BU$1643</v>
      </c>
      <c r="BV1651" s="203" t="str">
        <f t="shared" si="2229"/>
        <v>BV$1643</v>
      </c>
      <c r="BW1651" s="203" t="str">
        <f t="shared" si="2229"/>
        <v>BW$1643</v>
      </c>
      <c r="BX1651" s="203" t="str">
        <f t="shared" si="2229"/>
        <v>BX$1643</v>
      </c>
      <c r="BY1651" s="203" t="str">
        <f t="shared" si="2229"/>
        <v>BY$1643</v>
      </c>
      <c r="BZ1651" s="203" t="str">
        <f t="shared" si="2229"/>
        <v>BZ$1643</v>
      </c>
      <c r="CA1651" s="203" t="str">
        <f t="shared" si="2229"/>
        <v>CA$1643</v>
      </c>
      <c r="CB1651" s="203" t="str">
        <f t="shared" si="2229"/>
        <v>CB$1643</v>
      </c>
      <c r="CC1651" s="203" t="str">
        <f t="shared" si="2229"/>
        <v>CC$1643</v>
      </c>
      <c r="CD1651" s="203" t="str">
        <f t="shared" si="2229"/>
        <v>CD$1643</v>
      </c>
      <c r="CE1651" s="203" t="str">
        <f t="shared" si="2229"/>
        <v>CE$1643</v>
      </c>
      <c r="CF1651" s="203" t="str">
        <f t="shared" ref="CF1651:CL1653" si="2230">ADDRESS(ROW(CF1643),COLUMN(CF1643),2)</f>
        <v>CF$1643</v>
      </c>
      <c r="CG1651" s="203" t="str">
        <f t="shared" si="2230"/>
        <v>CG$1643</v>
      </c>
      <c r="CH1651" s="203" t="str">
        <f t="shared" si="2230"/>
        <v>CH$1643</v>
      </c>
      <c r="CI1651" s="203" t="str">
        <f t="shared" si="2230"/>
        <v>CI$1643</v>
      </c>
      <c r="CJ1651" s="203" t="str">
        <f t="shared" si="2230"/>
        <v>CJ$1643</v>
      </c>
      <c r="CK1651" s="203" t="str">
        <f t="shared" si="2230"/>
        <v>CK$1643</v>
      </c>
      <c r="CL1651" s="203" t="str">
        <f t="shared" si="2230"/>
        <v>CL$1643</v>
      </c>
      <c r="CN1651" s="60"/>
      <c r="CO1651" s="203" t="str">
        <f t="shared" ref="CO1651:DK1653" si="2231">ADDRESS(ROW(CO1643),COLUMN(CO1643),2)</f>
        <v>CO$1643</v>
      </c>
      <c r="CP1651" s="203" t="str">
        <f t="shared" si="2231"/>
        <v>CP$1643</v>
      </c>
      <c r="CQ1651" s="203" t="str">
        <f t="shared" si="2231"/>
        <v>CQ$1643</v>
      </c>
      <c r="CR1651" s="203" t="str">
        <f t="shared" si="2231"/>
        <v>CR$1643</v>
      </c>
      <c r="CS1651" s="203" t="str">
        <f t="shared" si="2231"/>
        <v>CS$1643</v>
      </c>
      <c r="CT1651" s="203" t="str">
        <f t="shared" si="2231"/>
        <v>CT$1643</v>
      </c>
      <c r="CU1651" s="203" t="str">
        <f t="shared" si="2231"/>
        <v>CU$1643</v>
      </c>
      <c r="CV1651" s="203" t="str">
        <f t="shared" si="2231"/>
        <v>CV$1643</v>
      </c>
      <c r="CW1651" s="203" t="str">
        <f t="shared" si="2231"/>
        <v>CW$1643</v>
      </c>
      <c r="CX1651" s="203" t="str">
        <f t="shared" si="2231"/>
        <v>CX$1643</v>
      </c>
      <c r="CY1651" s="203" t="str">
        <f t="shared" si="2231"/>
        <v>CY$1643</v>
      </c>
      <c r="CZ1651" s="203" t="str">
        <f t="shared" si="2231"/>
        <v>CZ$1643</v>
      </c>
      <c r="DA1651" s="203" t="str">
        <f t="shared" si="2231"/>
        <v>DA$1643</v>
      </c>
      <c r="DB1651" s="203" t="str">
        <f t="shared" si="2231"/>
        <v>DB$1643</v>
      </c>
      <c r="DC1651" s="203" t="str">
        <f t="shared" si="2231"/>
        <v>DC$1643</v>
      </c>
      <c r="DD1651" s="203" t="str">
        <f t="shared" si="2231"/>
        <v>DD$1643</v>
      </c>
      <c r="DE1651" s="203" t="str">
        <f t="shared" si="2231"/>
        <v>DE$1643</v>
      </c>
      <c r="DF1651" s="203" t="str">
        <f t="shared" si="2231"/>
        <v>DF$1643</v>
      </c>
      <c r="DG1651" s="203" t="str">
        <f t="shared" si="2231"/>
        <v>DG$1643</v>
      </c>
      <c r="DH1651" s="203" t="str">
        <f t="shared" si="2231"/>
        <v>DH$1643</v>
      </c>
      <c r="DI1651" s="203" t="str">
        <f t="shared" si="2231"/>
        <v>DI$1643</v>
      </c>
      <c r="DJ1651" s="203" t="str">
        <f t="shared" si="2231"/>
        <v>DJ$1643</v>
      </c>
      <c r="DK1651" s="203" t="str">
        <f t="shared" si="2231"/>
        <v>DK$1643</v>
      </c>
      <c r="DL1651" s="203" t="str">
        <f t="shared" ref="DL1651:DL1653" si="2232">ADDRESS(ROW(DL1643),COLUMN(DL1643),2)</f>
        <v>DL$1643</v>
      </c>
    </row>
    <row r="1652" spans="1:116" x14ac:dyDescent="0.4">
      <c r="B1652" t="s">
        <v>332</v>
      </c>
      <c r="D1652" t="s">
        <v>774</v>
      </c>
      <c r="E1652" s="8" t="str">
        <f t="shared" si="2213"/>
        <v>1652 GMV-S</v>
      </c>
      <c r="G1652" s="136" t="str">
        <f>G1638</f>
        <v>Secondary volume driver</v>
      </c>
      <c r="H1652" s="12"/>
      <c r="I1652" s="60"/>
      <c r="J1652" s="60"/>
      <c r="K1652" s="15"/>
      <c r="L1652" s="15"/>
      <c r="M1652" s="15"/>
      <c r="N1652" s="15"/>
      <c r="O1652" s="15"/>
      <c r="P1652" s="15"/>
      <c r="R1652" s="15"/>
      <c r="S1652" s="179" t="str">
        <f t="shared" ref="S1652:AX1654" si="2233">S1638</f>
        <v>S$19</v>
      </c>
      <c r="T1652" s="179" t="str">
        <f t="shared" si="2233"/>
        <v>T$19</v>
      </c>
      <c r="U1652" s="179" t="str">
        <f t="shared" si="2233"/>
        <v>U$19</v>
      </c>
      <c r="V1652" s="179" t="str">
        <f t="shared" si="2233"/>
        <v>V$19</v>
      </c>
      <c r="W1652" s="179" t="str">
        <f t="shared" si="2233"/>
        <v>W$19</v>
      </c>
      <c r="X1652" s="179" t="str">
        <f t="shared" si="2233"/>
        <v>X$19</v>
      </c>
      <c r="Y1652" s="179" t="str">
        <f t="shared" si="2233"/>
        <v>Y$19</v>
      </c>
      <c r="Z1652" s="179" t="str">
        <f t="shared" si="2233"/>
        <v>Z$19</v>
      </c>
      <c r="AA1652" s="179" t="str">
        <f t="shared" si="2233"/>
        <v>AA$19</v>
      </c>
      <c r="AB1652" s="179" t="str">
        <f t="shared" si="2233"/>
        <v>AB$19</v>
      </c>
      <c r="AC1652" s="179" t="str">
        <f t="shared" si="2233"/>
        <v>AC$19</v>
      </c>
      <c r="AD1652" s="179" t="str">
        <f t="shared" si="2233"/>
        <v>AD$19</v>
      </c>
      <c r="AE1652" s="179" t="str">
        <f t="shared" si="2233"/>
        <v>AE$19</v>
      </c>
      <c r="AF1652" s="179" t="str">
        <f t="shared" si="2233"/>
        <v>AF$19</v>
      </c>
      <c r="AG1652" s="179" t="str">
        <f t="shared" si="2233"/>
        <v>AG$19</v>
      </c>
      <c r="AH1652" s="179" t="str">
        <f t="shared" si="2233"/>
        <v>AH$19</v>
      </c>
      <c r="AI1652" s="179" t="str">
        <f t="shared" si="2233"/>
        <v>AI$19</v>
      </c>
      <c r="AJ1652" s="179" t="str">
        <f t="shared" si="2233"/>
        <v>AJ$19</v>
      </c>
      <c r="AK1652" s="179" t="str">
        <f t="shared" si="2233"/>
        <v>AK$19</v>
      </c>
      <c r="AL1652" s="179" t="str">
        <f t="shared" si="2233"/>
        <v>AL$19</v>
      </c>
      <c r="AM1652" s="179" t="str">
        <f t="shared" si="2233"/>
        <v>AM$19</v>
      </c>
      <c r="AN1652" s="179" t="str">
        <f t="shared" si="2233"/>
        <v>AN$19</v>
      </c>
      <c r="AO1652" s="179" t="str">
        <f t="shared" si="2233"/>
        <v>AO$19</v>
      </c>
      <c r="AP1652" s="179" t="str">
        <f t="shared" si="2233"/>
        <v>AP$19</v>
      </c>
      <c r="AQ1652" s="179" t="str">
        <f t="shared" si="2233"/>
        <v>AQ$19</v>
      </c>
      <c r="AR1652" s="179" t="str">
        <f t="shared" si="2233"/>
        <v>AR$19</v>
      </c>
      <c r="AS1652" s="179" t="str">
        <f t="shared" si="2233"/>
        <v>AS$19</v>
      </c>
      <c r="AT1652" s="179" t="str">
        <f t="shared" si="2233"/>
        <v>AT$19</v>
      </c>
      <c r="AU1652" s="179" t="str">
        <f t="shared" si="2233"/>
        <v>AU$19</v>
      </c>
      <c r="AV1652" s="179" t="str">
        <f t="shared" si="2233"/>
        <v>AV$19</v>
      </c>
      <c r="AW1652" s="179" t="str">
        <f t="shared" si="2233"/>
        <v>AW$19</v>
      </c>
      <c r="AX1652" s="179" t="str">
        <f t="shared" si="2233"/>
        <v>AX$19</v>
      </c>
      <c r="AY1652" s="179" t="str">
        <f t="shared" ref="AY1652:CD1654" si="2234">AY1638</f>
        <v>AY$19</v>
      </c>
      <c r="AZ1652" s="179" t="str">
        <f t="shared" si="2234"/>
        <v>AZ$19</v>
      </c>
      <c r="BA1652" s="179" t="str">
        <f t="shared" si="2234"/>
        <v>BA$19</v>
      </c>
      <c r="BB1652" s="179" t="str">
        <f t="shared" si="2234"/>
        <v>BB$19</v>
      </c>
      <c r="BC1652" s="179" t="str">
        <f t="shared" si="2234"/>
        <v>BC$19</v>
      </c>
      <c r="BD1652" s="179" t="str">
        <f t="shared" si="2234"/>
        <v>BD$19</v>
      </c>
      <c r="BE1652" s="179" t="str">
        <f t="shared" si="2234"/>
        <v>BE$19</v>
      </c>
      <c r="BF1652" s="179" t="str">
        <f t="shared" si="2234"/>
        <v>BF$19</v>
      </c>
      <c r="BG1652" s="179" t="str">
        <f t="shared" si="2234"/>
        <v>BG$19</v>
      </c>
      <c r="BH1652" s="179" t="str">
        <f t="shared" si="2234"/>
        <v>BH$19</v>
      </c>
      <c r="BI1652" s="179" t="str">
        <f t="shared" si="2234"/>
        <v>BI$19</v>
      </c>
      <c r="BJ1652" s="179" t="str">
        <f t="shared" si="2234"/>
        <v>BJ$19</v>
      </c>
      <c r="BK1652" s="179" t="str">
        <f t="shared" si="2234"/>
        <v>BK$19</v>
      </c>
      <c r="BL1652" s="179" t="str">
        <f t="shared" si="2234"/>
        <v>BL$19</v>
      </c>
      <c r="BM1652" s="179" t="str">
        <f t="shared" si="2234"/>
        <v>BM$19</v>
      </c>
      <c r="BN1652" s="179" t="str">
        <f t="shared" si="2234"/>
        <v>BN$19</v>
      </c>
      <c r="BO1652" s="179" t="str">
        <f t="shared" si="2234"/>
        <v>BO$19</v>
      </c>
      <c r="BP1652" s="179" t="str">
        <f t="shared" si="2234"/>
        <v>BP$19</v>
      </c>
      <c r="BQ1652" s="179" t="str">
        <f t="shared" si="2234"/>
        <v>BQ$19</v>
      </c>
      <c r="BR1652" s="179" t="str">
        <f t="shared" si="2234"/>
        <v>BR$19</v>
      </c>
      <c r="BS1652" s="179" t="str">
        <f t="shared" si="2234"/>
        <v>BS$19</v>
      </c>
      <c r="BT1652" s="179" t="str">
        <f t="shared" si="2234"/>
        <v>BT$19</v>
      </c>
      <c r="BU1652" s="179" t="str">
        <f t="shared" si="2234"/>
        <v>BU$19</v>
      </c>
      <c r="BV1652" s="179" t="str">
        <f t="shared" si="2234"/>
        <v>BV$19</v>
      </c>
      <c r="BW1652" s="179" t="str">
        <f t="shared" si="2234"/>
        <v>BW$19</v>
      </c>
      <c r="BX1652" s="179" t="str">
        <f t="shared" si="2234"/>
        <v>BX$19</v>
      </c>
      <c r="BY1652" s="179" t="str">
        <f t="shared" si="2234"/>
        <v>BY$19</v>
      </c>
      <c r="BZ1652" s="179" t="str">
        <f t="shared" si="2234"/>
        <v>BZ$19</v>
      </c>
      <c r="CA1652" s="179" t="str">
        <f t="shared" si="2234"/>
        <v>CA$19</v>
      </c>
      <c r="CB1652" s="179" t="str">
        <f t="shared" si="2234"/>
        <v>CB$19</v>
      </c>
      <c r="CC1652" s="179" t="str">
        <f t="shared" si="2234"/>
        <v>CC$19</v>
      </c>
      <c r="CD1652" s="179" t="str">
        <f t="shared" si="2234"/>
        <v>CD$19</v>
      </c>
      <c r="CE1652" s="179" t="str">
        <f t="shared" ref="CE1652:CL1654" si="2235">CE1638</f>
        <v>CE$19</v>
      </c>
      <c r="CF1652" s="179" t="str">
        <f t="shared" si="2235"/>
        <v>CF$19</v>
      </c>
      <c r="CG1652" s="179" t="str">
        <f t="shared" si="2235"/>
        <v>CG$19</v>
      </c>
      <c r="CH1652" s="179" t="str">
        <f t="shared" si="2235"/>
        <v>CH$19</v>
      </c>
      <c r="CI1652" s="179" t="str">
        <f t="shared" si="2235"/>
        <v>CI$19</v>
      </c>
      <c r="CJ1652" s="179" t="str">
        <f t="shared" si="2235"/>
        <v>CJ$19</v>
      </c>
      <c r="CK1652" s="179" t="str">
        <f t="shared" si="2235"/>
        <v>CK$19</v>
      </c>
      <c r="CL1652" s="179" t="str">
        <f t="shared" si="2235"/>
        <v>CL$19</v>
      </c>
      <c r="CN1652" s="60"/>
      <c r="CO1652" s="179" t="str">
        <f t="shared" ref="CO1652:DL1654" si="2236">CO1638</f>
        <v>CO$19</v>
      </c>
      <c r="CP1652" s="179" t="str">
        <f t="shared" si="2236"/>
        <v>CP$19</v>
      </c>
      <c r="CQ1652" s="179" t="str">
        <f t="shared" si="2236"/>
        <v>CQ$19</v>
      </c>
      <c r="CR1652" s="179" t="str">
        <f t="shared" si="2236"/>
        <v>CR$19</v>
      </c>
      <c r="CS1652" s="179" t="str">
        <f t="shared" si="2236"/>
        <v>CS$19</v>
      </c>
      <c r="CT1652" s="179" t="str">
        <f t="shared" si="2236"/>
        <v>CT$19</v>
      </c>
      <c r="CU1652" s="179" t="str">
        <f t="shared" si="2236"/>
        <v>CU$19</v>
      </c>
      <c r="CV1652" s="179" t="str">
        <f t="shared" si="2236"/>
        <v>CV$19</v>
      </c>
      <c r="CW1652" s="179" t="str">
        <f t="shared" si="2236"/>
        <v>CW$19</v>
      </c>
      <c r="CX1652" s="179" t="str">
        <f t="shared" si="2236"/>
        <v>CX$19</v>
      </c>
      <c r="CY1652" s="179" t="str">
        <f t="shared" si="2236"/>
        <v>CY$19</v>
      </c>
      <c r="CZ1652" s="179" t="str">
        <f t="shared" si="2236"/>
        <v>CZ$19</v>
      </c>
      <c r="DA1652" s="179" t="str">
        <f t="shared" si="2236"/>
        <v>DA$19</v>
      </c>
      <c r="DB1652" s="179" t="str">
        <f t="shared" si="2236"/>
        <v>DB$19</v>
      </c>
      <c r="DC1652" s="179" t="str">
        <f t="shared" si="2236"/>
        <v>DC$19</v>
      </c>
      <c r="DD1652" s="179" t="str">
        <f t="shared" si="2236"/>
        <v>DD$19</v>
      </c>
      <c r="DE1652" s="179" t="str">
        <f t="shared" si="2236"/>
        <v>DE$19</v>
      </c>
      <c r="DF1652" s="179" t="str">
        <f t="shared" si="2236"/>
        <v>DF$19</v>
      </c>
      <c r="DG1652" s="179" t="str">
        <f t="shared" si="2236"/>
        <v>DG$19</v>
      </c>
      <c r="DH1652" s="179" t="str">
        <f t="shared" si="2236"/>
        <v>DH$19</v>
      </c>
      <c r="DI1652" s="179" t="str">
        <f t="shared" si="2236"/>
        <v>DI$19</v>
      </c>
      <c r="DJ1652" s="179" t="str">
        <f t="shared" si="2236"/>
        <v>DJ$19</v>
      </c>
      <c r="DK1652" s="179" t="str">
        <f t="shared" si="2236"/>
        <v>DK$19</v>
      </c>
      <c r="DL1652" s="179" t="str">
        <f t="shared" si="2236"/>
        <v>DL$19</v>
      </c>
    </row>
    <row r="1653" spans="1:116" x14ac:dyDescent="0.4">
      <c r="CO1653" s="8"/>
      <c r="CP1653" s="8"/>
      <c r="CQ1653" s="8"/>
      <c r="CR1653" s="8"/>
      <c r="CS1653" s="8"/>
      <c r="CT1653" s="8"/>
      <c r="CU1653" s="8"/>
      <c r="CV1653" s="8"/>
      <c r="CW1653" s="8"/>
      <c r="CX1653" s="8"/>
      <c r="CY1653" s="8"/>
      <c r="CZ1653" s="8"/>
      <c r="DA1653" s="8"/>
      <c r="DB1653" s="8"/>
      <c r="DC1653" s="8"/>
      <c r="DD1653" s="8"/>
      <c r="DE1653" s="8"/>
      <c r="DF1653" s="8"/>
      <c r="DG1653" s="8"/>
      <c r="DH1653" s="8"/>
      <c r="DI1653" s="8"/>
      <c r="DJ1653" s="8"/>
      <c r="DK1653" s="8"/>
      <c r="DL1653" s="8"/>
    </row>
    <row r="1654" spans="1:116" x14ac:dyDescent="0.4">
      <c r="A1654" s="174"/>
      <c r="E1654" s="8"/>
      <c r="G1654" s="175" t="s">
        <v>490</v>
      </c>
      <c r="H1654" s="174"/>
      <c r="I1654" s="176"/>
      <c r="J1654" s="176"/>
      <c r="K1654" s="197"/>
      <c r="L1654" s="197"/>
      <c r="M1654" s="197"/>
      <c r="N1654" s="197"/>
      <c r="O1654" s="197"/>
      <c r="P1654" s="197"/>
      <c r="R1654" s="198"/>
      <c r="S1654" s="174"/>
      <c r="T1654" s="174"/>
      <c r="U1654" s="174"/>
      <c r="V1654" s="174"/>
      <c r="W1654" s="174"/>
      <c r="X1654" s="174"/>
      <c r="Y1654" s="174"/>
      <c r="Z1654" s="174"/>
      <c r="AA1654" s="174"/>
      <c r="AB1654" s="174"/>
      <c r="AC1654" s="174"/>
      <c r="AD1654" s="174"/>
      <c r="AE1654" s="174"/>
      <c r="AF1654" s="174"/>
      <c r="AG1654" s="174"/>
      <c r="AH1654" s="174"/>
      <c r="AI1654" s="174"/>
      <c r="AJ1654" s="174"/>
      <c r="AK1654" s="174"/>
      <c r="AL1654" s="174"/>
      <c r="AM1654" s="174"/>
      <c r="AN1654" s="174"/>
      <c r="AO1654" s="174"/>
      <c r="AP1654" s="174"/>
      <c r="AQ1654" s="174"/>
      <c r="AR1654" s="174"/>
      <c r="AS1654" s="174"/>
      <c r="AT1654" s="174"/>
      <c r="AU1654" s="174"/>
      <c r="AV1654" s="174"/>
      <c r="AW1654" s="174"/>
      <c r="AX1654" s="174"/>
      <c r="AY1654" s="174"/>
      <c r="AZ1654" s="174"/>
      <c r="BA1654" s="174"/>
      <c r="BB1654" s="174"/>
      <c r="BC1654" s="174"/>
      <c r="BD1654" s="174"/>
      <c r="BE1654" s="174"/>
      <c r="BF1654" s="174"/>
      <c r="BG1654" s="174"/>
      <c r="BH1654" s="174"/>
      <c r="BI1654" s="174"/>
      <c r="BJ1654" s="174"/>
      <c r="BK1654" s="174"/>
      <c r="BL1654" s="174"/>
      <c r="BM1654" s="174"/>
      <c r="BN1654" s="174"/>
      <c r="BO1654" s="174"/>
      <c r="BP1654" s="174"/>
      <c r="BQ1654" s="174"/>
      <c r="BR1654" s="174"/>
      <c r="BS1654" s="174"/>
      <c r="BT1654" s="174"/>
      <c r="BU1654" s="174"/>
      <c r="BV1654" s="174"/>
      <c r="BW1654" s="174"/>
      <c r="BX1654" s="174"/>
      <c r="BY1654" s="174"/>
      <c r="BZ1654" s="174"/>
      <c r="CA1654" s="174"/>
      <c r="CB1654" s="174"/>
      <c r="CC1654" s="174"/>
      <c r="CD1654" s="174"/>
      <c r="CE1654" s="174"/>
      <c r="CF1654" s="174"/>
      <c r="CG1654" s="174"/>
      <c r="CH1654" s="174"/>
      <c r="CI1654" s="174"/>
      <c r="CJ1654" s="174"/>
      <c r="CK1654" s="174"/>
      <c r="CL1654" s="174"/>
      <c r="CN1654" s="176"/>
      <c r="CO1654" s="174"/>
      <c r="CP1654" s="174"/>
      <c r="CQ1654" s="174"/>
      <c r="CR1654" s="174"/>
      <c r="CS1654" s="174"/>
      <c r="CT1654" s="174"/>
      <c r="CU1654" s="174"/>
      <c r="CV1654" s="174"/>
      <c r="CW1654" s="174"/>
      <c r="CX1654" s="174"/>
      <c r="CY1654" s="174"/>
      <c r="CZ1654" s="174"/>
      <c r="DA1654" s="174"/>
      <c r="DB1654" s="174"/>
      <c r="DC1654" s="174"/>
      <c r="DD1654" s="174"/>
      <c r="DE1654" s="174"/>
      <c r="DF1654" s="174"/>
      <c r="DG1654" s="174"/>
      <c r="DH1654" s="174"/>
      <c r="DI1654" s="174"/>
      <c r="DJ1654" s="174"/>
      <c r="DK1654" s="174"/>
      <c r="DL1654" s="174"/>
    </row>
    <row r="1655" spans="1:116" x14ac:dyDescent="0.4">
      <c r="A1655" s="174"/>
      <c r="E1655" s="8"/>
      <c r="G1655" s="175" t="s">
        <v>492</v>
      </c>
      <c r="H1655" s="174"/>
      <c r="I1655" s="176"/>
      <c r="J1655" s="176"/>
      <c r="K1655" s="197"/>
      <c r="L1655" s="197"/>
      <c r="M1655" s="197"/>
      <c r="N1655" s="197"/>
      <c r="O1655" s="197"/>
      <c r="P1655" s="197"/>
      <c r="R1655" s="198"/>
      <c r="S1655" s="174"/>
      <c r="T1655" s="174"/>
      <c r="U1655" s="174"/>
      <c r="V1655" s="174"/>
      <c r="W1655" s="174"/>
      <c r="X1655" s="174"/>
      <c r="Y1655" s="174"/>
      <c r="Z1655" s="174"/>
      <c r="AA1655" s="174"/>
      <c r="AB1655" s="174"/>
      <c r="AC1655" s="174"/>
      <c r="AD1655" s="174"/>
      <c r="AE1655" s="174"/>
      <c r="AF1655" s="174"/>
      <c r="AG1655" s="174"/>
      <c r="AH1655" s="174"/>
      <c r="AI1655" s="174"/>
      <c r="AJ1655" s="174"/>
      <c r="AK1655" s="174"/>
      <c r="AL1655" s="174"/>
      <c r="AM1655" s="174"/>
      <c r="AN1655" s="174"/>
      <c r="AO1655" s="174"/>
      <c r="AP1655" s="174"/>
      <c r="AQ1655" s="174"/>
      <c r="AR1655" s="174"/>
      <c r="AS1655" s="174"/>
      <c r="AT1655" s="174"/>
      <c r="AU1655" s="174"/>
      <c r="AV1655" s="174"/>
      <c r="AW1655" s="174"/>
      <c r="AX1655" s="174"/>
      <c r="AY1655" s="174"/>
      <c r="AZ1655" s="174"/>
      <c r="BA1655" s="174"/>
      <c r="BB1655" s="174"/>
      <c r="BC1655" s="174"/>
      <c r="BD1655" s="174"/>
      <c r="BE1655" s="174"/>
      <c r="BF1655" s="174"/>
      <c r="BG1655" s="174"/>
      <c r="BH1655" s="174"/>
      <c r="BI1655" s="174"/>
      <c r="BJ1655" s="174"/>
      <c r="BK1655" s="174"/>
      <c r="BL1655" s="174"/>
      <c r="BM1655" s="174"/>
      <c r="BN1655" s="174"/>
      <c r="BO1655" s="174"/>
      <c r="BP1655" s="174"/>
      <c r="BQ1655" s="174"/>
      <c r="BR1655" s="174"/>
      <c r="BS1655" s="174"/>
      <c r="BT1655" s="174"/>
      <c r="BU1655" s="174"/>
      <c r="BV1655" s="174"/>
      <c r="BW1655" s="174"/>
      <c r="BX1655" s="174"/>
      <c r="BY1655" s="174"/>
      <c r="BZ1655" s="174"/>
      <c r="CA1655" s="174"/>
      <c r="CB1655" s="174"/>
      <c r="CC1655" s="174"/>
      <c r="CD1655" s="174"/>
      <c r="CE1655" s="174"/>
      <c r="CF1655" s="174"/>
      <c r="CG1655" s="174"/>
      <c r="CH1655" s="174"/>
      <c r="CI1655" s="174"/>
      <c r="CJ1655" s="174"/>
      <c r="CK1655" s="174"/>
      <c r="CL1655" s="174"/>
      <c r="CN1655" s="176"/>
      <c r="CO1655" s="174"/>
      <c r="CP1655" s="174"/>
      <c r="CQ1655" s="174"/>
      <c r="CR1655" s="174"/>
      <c r="CS1655" s="174"/>
      <c r="CT1655" s="174"/>
      <c r="CU1655" s="174"/>
      <c r="CV1655" s="174"/>
      <c r="CW1655" s="174"/>
      <c r="CX1655" s="174"/>
      <c r="CY1655" s="174"/>
      <c r="CZ1655" s="174"/>
      <c r="DA1655" s="174"/>
      <c r="DB1655" s="174"/>
      <c r="DC1655" s="174"/>
      <c r="DD1655" s="174"/>
      <c r="DE1655" s="174"/>
      <c r="DF1655" s="174"/>
      <c r="DG1655" s="174"/>
      <c r="DH1655" s="174"/>
      <c r="DI1655" s="174"/>
      <c r="DJ1655" s="174"/>
      <c r="DK1655" s="174"/>
      <c r="DL1655" s="174"/>
    </row>
    <row r="1656" spans="1:116" x14ac:dyDescent="0.4">
      <c r="A1656" s="174"/>
      <c r="E1656" s="8"/>
      <c r="G1656" s="175" t="s">
        <v>461</v>
      </c>
      <c r="H1656" s="174"/>
      <c r="I1656" s="176"/>
      <c r="J1656" s="176"/>
      <c r="K1656" s="197"/>
      <c r="L1656" s="197"/>
      <c r="M1656" s="197"/>
      <c r="N1656" s="197"/>
      <c r="O1656" s="197"/>
      <c r="P1656" s="197"/>
      <c r="R1656" s="198"/>
      <c r="S1656" s="199" t="str">
        <f t="shared" ref="S1656:AX1656" si="2237">S$20</f>
        <v>S$16</v>
      </c>
      <c r="T1656" s="199" t="str">
        <f t="shared" si="2237"/>
        <v>T$16</v>
      </c>
      <c r="U1656" s="199" t="str">
        <f t="shared" si="2237"/>
        <v>U$16</v>
      </c>
      <c r="V1656" s="199" t="str">
        <f t="shared" si="2237"/>
        <v>V$16</v>
      </c>
      <c r="W1656" s="199" t="str">
        <f t="shared" si="2237"/>
        <v>W$16</v>
      </c>
      <c r="X1656" s="199" t="str">
        <f t="shared" si="2237"/>
        <v>X$16</v>
      </c>
      <c r="Y1656" s="199" t="str">
        <f t="shared" si="2237"/>
        <v>Y$16</v>
      </c>
      <c r="Z1656" s="199" t="str">
        <f t="shared" si="2237"/>
        <v>Z$16</v>
      </c>
      <c r="AA1656" s="199" t="str">
        <f t="shared" si="2237"/>
        <v>AA$16</v>
      </c>
      <c r="AB1656" s="199" t="str">
        <f t="shared" si="2237"/>
        <v>AB$16</v>
      </c>
      <c r="AC1656" s="199" t="str">
        <f t="shared" si="2237"/>
        <v>AC$16</v>
      </c>
      <c r="AD1656" s="199" t="str">
        <f t="shared" si="2237"/>
        <v>AD$16</v>
      </c>
      <c r="AE1656" s="199" t="str">
        <f t="shared" si="2237"/>
        <v>AE$16</v>
      </c>
      <c r="AF1656" s="199" t="str">
        <f t="shared" si="2237"/>
        <v>AF$16</v>
      </c>
      <c r="AG1656" s="199" t="str">
        <f t="shared" si="2237"/>
        <v>AG$16</v>
      </c>
      <c r="AH1656" s="199" t="str">
        <f t="shared" si="2237"/>
        <v>AH$16</v>
      </c>
      <c r="AI1656" s="199" t="str">
        <f t="shared" si="2237"/>
        <v>AI$16</v>
      </c>
      <c r="AJ1656" s="199" t="str">
        <f t="shared" si="2237"/>
        <v>AJ$16</v>
      </c>
      <c r="AK1656" s="199" t="str">
        <f t="shared" si="2237"/>
        <v>AK$16</v>
      </c>
      <c r="AL1656" s="199" t="str">
        <f t="shared" si="2237"/>
        <v>AL$16</v>
      </c>
      <c r="AM1656" s="199" t="str">
        <f t="shared" si="2237"/>
        <v>AM$16</v>
      </c>
      <c r="AN1656" s="199" t="str">
        <f t="shared" si="2237"/>
        <v>AN$16</v>
      </c>
      <c r="AO1656" s="199" t="str">
        <f t="shared" si="2237"/>
        <v>AO$16</v>
      </c>
      <c r="AP1656" s="199" t="str">
        <f t="shared" si="2237"/>
        <v>AP$16</v>
      </c>
      <c r="AQ1656" s="199" t="str">
        <f t="shared" si="2237"/>
        <v>AQ$16</v>
      </c>
      <c r="AR1656" s="199" t="str">
        <f t="shared" si="2237"/>
        <v>AR$16</v>
      </c>
      <c r="AS1656" s="199" t="str">
        <f t="shared" si="2237"/>
        <v>AS$16</v>
      </c>
      <c r="AT1656" s="199" t="str">
        <f t="shared" si="2237"/>
        <v>AT$16</v>
      </c>
      <c r="AU1656" s="199" t="str">
        <f t="shared" si="2237"/>
        <v>AU$16</v>
      </c>
      <c r="AV1656" s="199" t="str">
        <f t="shared" si="2237"/>
        <v>AV$16</v>
      </c>
      <c r="AW1656" s="199" t="str">
        <f t="shared" si="2237"/>
        <v>AW$16</v>
      </c>
      <c r="AX1656" s="199" t="str">
        <f t="shared" si="2237"/>
        <v>AX$16</v>
      </c>
      <c r="AY1656" s="199" t="str">
        <f t="shared" ref="AY1656:CD1656" si="2238">AY$20</f>
        <v>AY$16</v>
      </c>
      <c r="AZ1656" s="199" t="str">
        <f t="shared" si="2238"/>
        <v>AZ$16</v>
      </c>
      <c r="BA1656" s="199" t="str">
        <f t="shared" si="2238"/>
        <v>BA$16</v>
      </c>
      <c r="BB1656" s="199" t="str">
        <f t="shared" si="2238"/>
        <v>BB$16</v>
      </c>
      <c r="BC1656" s="199" t="str">
        <f t="shared" si="2238"/>
        <v>BC$16</v>
      </c>
      <c r="BD1656" s="199" t="str">
        <f t="shared" si="2238"/>
        <v>BD$16</v>
      </c>
      <c r="BE1656" s="199" t="str">
        <f t="shared" si="2238"/>
        <v>BE$16</v>
      </c>
      <c r="BF1656" s="199" t="str">
        <f t="shared" si="2238"/>
        <v>BF$16</v>
      </c>
      <c r="BG1656" s="199" t="str">
        <f t="shared" si="2238"/>
        <v>BG$16</v>
      </c>
      <c r="BH1656" s="199" t="str">
        <f t="shared" si="2238"/>
        <v>BH$16</v>
      </c>
      <c r="BI1656" s="199" t="str">
        <f t="shared" si="2238"/>
        <v>BI$16</v>
      </c>
      <c r="BJ1656" s="199" t="str">
        <f t="shared" si="2238"/>
        <v>BJ$16</v>
      </c>
      <c r="BK1656" s="199" t="str">
        <f t="shared" si="2238"/>
        <v>BK$16</v>
      </c>
      <c r="BL1656" s="199" t="str">
        <f t="shared" si="2238"/>
        <v>BL$16</v>
      </c>
      <c r="BM1656" s="199" t="str">
        <f t="shared" si="2238"/>
        <v>BM$16</v>
      </c>
      <c r="BN1656" s="199" t="str">
        <f t="shared" si="2238"/>
        <v>BN$16</v>
      </c>
      <c r="BO1656" s="199" t="str">
        <f t="shared" si="2238"/>
        <v>BO$16</v>
      </c>
      <c r="BP1656" s="199" t="str">
        <f t="shared" si="2238"/>
        <v>BP$16</v>
      </c>
      <c r="BQ1656" s="199" t="str">
        <f t="shared" si="2238"/>
        <v>BQ$16</v>
      </c>
      <c r="BR1656" s="199" t="str">
        <f t="shared" si="2238"/>
        <v>BR$16</v>
      </c>
      <c r="BS1656" s="199" t="str">
        <f t="shared" si="2238"/>
        <v>BS$16</v>
      </c>
      <c r="BT1656" s="199" t="str">
        <f t="shared" si="2238"/>
        <v>BT$16</v>
      </c>
      <c r="BU1656" s="199" t="str">
        <f t="shared" si="2238"/>
        <v>BU$16</v>
      </c>
      <c r="BV1656" s="199" t="str">
        <f t="shared" si="2238"/>
        <v>BV$16</v>
      </c>
      <c r="BW1656" s="199" t="str">
        <f t="shared" si="2238"/>
        <v>BW$16</v>
      </c>
      <c r="BX1656" s="199" t="str">
        <f t="shared" si="2238"/>
        <v>BX$16</v>
      </c>
      <c r="BY1656" s="199" t="str">
        <f t="shared" si="2238"/>
        <v>BY$16</v>
      </c>
      <c r="BZ1656" s="199" t="str">
        <f t="shared" si="2238"/>
        <v>BZ$16</v>
      </c>
      <c r="CA1656" s="199" t="str">
        <f t="shared" si="2238"/>
        <v>CA$16</v>
      </c>
      <c r="CB1656" s="199" t="str">
        <f t="shared" si="2238"/>
        <v>CB$16</v>
      </c>
      <c r="CC1656" s="199" t="str">
        <f t="shared" si="2238"/>
        <v>CC$16</v>
      </c>
      <c r="CD1656" s="199" t="str">
        <f t="shared" si="2238"/>
        <v>CD$16</v>
      </c>
      <c r="CE1656" s="199" t="str">
        <f t="shared" ref="CE1656:CL1656" si="2239">CE$20</f>
        <v>CE$16</v>
      </c>
      <c r="CF1656" s="199" t="str">
        <f t="shared" si="2239"/>
        <v>CF$16</v>
      </c>
      <c r="CG1656" s="199" t="str">
        <f t="shared" si="2239"/>
        <v>CG$16</v>
      </c>
      <c r="CH1656" s="199" t="str">
        <f t="shared" si="2239"/>
        <v>CH$16</v>
      </c>
      <c r="CI1656" s="199" t="str">
        <f t="shared" si="2239"/>
        <v>CI$16</v>
      </c>
      <c r="CJ1656" s="199" t="str">
        <f t="shared" si="2239"/>
        <v>CJ$16</v>
      </c>
      <c r="CK1656" s="199" t="str">
        <f t="shared" si="2239"/>
        <v>CK$16</v>
      </c>
      <c r="CL1656" s="199" t="str">
        <f t="shared" si="2239"/>
        <v>CL$16</v>
      </c>
      <c r="CN1656" s="176"/>
      <c r="CO1656" s="199" t="str">
        <f t="shared" ref="CO1656:DL1656" si="2240">CO$20</f>
        <v>CO$16</v>
      </c>
      <c r="CP1656" s="199" t="str">
        <f t="shared" si="2240"/>
        <v>CP$16</v>
      </c>
      <c r="CQ1656" s="199" t="str">
        <f t="shared" si="2240"/>
        <v>CQ$16</v>
      </c>
      <c r="CR1656" s="199" t="str">
        <f t="shared" si="2240"/>
        <v>CR$16</v>
      </c>
      <c r="CS1656" s="199" t="str">
        <f t="shared" si="2240"/>
        <v>CS$16</v>
      </c>
      <c r="CT1656" s="199" t="str">
        <f t="shared" si="2240"/>
        <v>CT$16</v>
      </c>
      <c r="CU1656" s="199" t="str">
        <f t="shared" si="2240"/>
        <v>CU$16</v>
      </c>
      <c r="CV1656" s="199" t="str">
        <f t="shared" si="2240"/>
        <v>CV$16</v>
      </c>
      <c r="CW1656" s="199" t="str">
        <f t="shared" si="2240"/>
        <v>CW$16</v>
      </c>
      <c r="CX1656" s="199" t="str">
        <f t="shared" si="2240"/>
        <v>CX$16</v>
      </c>
      <c r="CY1656" s="199" t="str">
        <f t="shared" si="2240"/>
        <v>CY$16</v>
      </c>
      <c r="CZ1656" s="199" t="str">
        <f t="shared" si="2240"/>
        <v>CZ$16</v>
      </c>
      <c r="DA1656" s="199" t="str">
        <f t="shared" si="2240"/>
        <v>DA$16</v>
      </c>
      <c r="DB1656" s="199" t="str">
        <f t="shared" si="2240"/>
        <v>DB$16</v>
      </c>
      <c r="DC1656" s="199" t="str">
        <f t="shared" si="2240"/>
        <v>DC$16</v>
      </c>
      <c r="DD1656" s="199" t="str">
        <f t="shared" si="2240"/>
        <v>DD$16</v>
      </c>
      <c r="DE1656" s="199" t="str">
        <f t="shared" si="2240"/>
        <v>DE$16</v>
      </c>
      <c r="DF1656" s="199" t="str">
        <f t="shared" si="2240"/>
        <v>DF$16</v>
      </c>
      <c r="DG1656" s="199" t="str">
        <f t="shared" si="2240"/>
        <v>DG$16</v>
      </c>
      <c r="DH1656" s="199" t="str">
        <f t="shared" si="2240"/>
        <v>DH$16</v>
      </c>
      <c r="DI1656" s="199" t="str">
        <f t="shared" si="2240"/>
        <v>DI$16</v>
      </c>
      <c r="DJ1656" s="199" t="str">
        <f t="shared" si="2240"/>
        <v>DJ$16</v>
      </c>
      <c r="DK1656" s="199" t="str">
        <f t="shared" si="2240"/>
        <v>DK$16</v>
      </c>
      <c r="DL1656" s="199" t="str">
        <f t="shared" si="2240"/>
        <v>DL$16</v>
      </c>
    </row>
    <row r="1657" spans="1:116" x14ac:dyDescent="0.4">
      <c r="A1657" s="174"/>
      <c r="E1657" s="8"/>
      <c r="G1657" s="175" t="s">
        <v>462</v>
      </c>
      <c r="H1657" s="200"/>
      <c r="I1657" s="201"/>
      <c r="J1657" s="201"/>
      <c r="K1657" s="202"/>
      <c r="L1657" s="202"/>
      <c r="M1657" s="202"/>
      <c r="N1657" s="202"/>
      <c r="O1657" s="202"/>
      <c r="P1657" s="202"/>
      <c r="R1657" s="202"/>
      <c r="S1657" s="199" t="str">
        <f t="shared" ref="S1657:AX1657" si="2241">S$21</f>
        <v>S$17</v>
      </c>
      <c r="T1657" s="199" t="str">
        <f t="shared" si="2241"/>
        <v>T$17</v>
      </c>
      <c r="U1657" s="199" t="str">
        <f t="shared" si="2241"/>
        <v>U$17</v>
      </c>
      <c r="V1657" s="199" t="str">
        <f t="shared" si="2241"/>
        <v>V$17</v>
      </c>
      <c r="W1657" s="199" t="str">
        <f t="shared" si="2241"/>
        <v>W$17</v>
      </c>
      <c r="X1657" s="199" t="str">
        <f t="shared" si="2241"/>
        <v>X$17</v>
      </c>
      <c r="Y1657" s="199" t="str">
        <f t="shared" si="2241"/>
        <v>Y$17</v>
      </c>
      <c r="Z1657" s="199" t="str">
        <f t="shared" si="2241"/>
        <v>Z$17</v>
      </c>
      <c r="AA1657" s="199" t="str">
        <f t="shared" si="2241"/>
        <v>AA$17</v>
      </c>
      <c r="AB1657" s="199" t="str">
        <f t="shared" si="2241"/>
        <v>AB$17</v>
      </c>
      <c r="AC1657" s="199" t="str">
        <f t="shared" si="2241"/>
        <v>AC$17</v>
      </c>
      <c r="AD1657" s="199" t="str">
        <f t="shared" si="2241"/>
        <v>AD$17</v>
      </c>
      <c r="AE1657" s="199" t="str">
        <f t="shared" si="2241"/>
        <v>AE$17</v>
      </c>
      <c r="AF1657" s="199" t="str">
        <f t="shared" si="2241"/>
        <v>AF$17</v>
      </c>
      <c r="AG1657" s="199" t="str">
        <f t="shared" si="2241"/>
        <v>AG$17</v>
      </c>
      <c r="AH1657" s="199" t="str">
        <f t="shared" si="2241"/>
        <v>AH$17</v>
      </c>
      <c r="AI1657" s="199" t="str">
        <f t="shared" si="2241"/>
        <v>AI$17</v>
      </c>
      <c r="AJ1657" s="199" t="str">
        <f t="shared" si="2241"/>
        <v>AJ$17</v>
      </c>
      <c r="AK1657" s="199" t="str">
        <f t="shared" si="2241"/>
        <v>AK$17</v>
      </c>
      <c r="AL1657" s="199" t="str">
        <f t="shared" si="2241"/>
        <v>AL$17</v>
      </c>
      <c r="AM1657" s="199" t="str">
        <f t="shared" si="2241"/>
        <v>AM$17</v>
      </c>
      <c r="AN1657" s="199" t="str">
        <f t="shared" si="2241"/>
        <v>AN$17</v>
      </c>
      <c r="AO1657" s="199" t="str">
        <f t="shared" si="2241"/>
        <v>AO$17</v>
      </c>
      <c r="AP1657" s="199" t="str">
        <f t="shared" si="2241"/>
        <v>AP$17</v>
      </c>
      <c r="AQ1657" s="199" t="str">
        <f t="shared" si="2241"/>
        <v>AQ$17</v>
      </c>
      <c r="AR1657" s="199" t="str">
        <f t="shared" si="2241"/>
        <v>AR$17</v>
      </c>
      <c r="AS1657" s="199" t="str">
        <f t="shared" si="2241"/>
        <v>AS$17</v>
      </c>
      <c r="AT1657" s="199" t="str">
        <f t="shared" si="2241"/>
        <v>AT$17</v>
      </c>
      <c r="AU1657" s="199" t="str">
        <f t="shared" si="2241"/>
        <v>AU$17</v>
      </c>
      <c r="AV1657" s="199" t="str">
        <f t="shared" si="2241"/>
        <v>AV$17</v>
      </c>
      <c r="AW1657" s="199" t="str">
        <f t="shared" si="2241"/>
        <v>AW$17</v>
      </c>
      <c r="AX1657" s="199" t="str">
        <f t="shared" si="2241"/>
        <v>AX$17</v>
      </c>
      <c r="AY1657" s="199" t="str">
        <f t="shared" ref="AY1657:CD1657" si="2242">AY$21</f>
        <v>AY$17</v>
      </c>
      <c r="AZ1657" s="199" t="str">
        <f t="shared" si="2242"/>
        <v>AZ$17</v>
      </c>
      <c r="BA1657" s="199" t="str">
        <f t="shared" si="2242"/>
        <v>BA$17</v>
      </c>
      <c r="BB1657" s="199" t="str">
        <f t="shared" si="2242"/>
        <v>BB$17</v>
      </c>
      <c r="BC1657" s="199" t="str">
        <f t="shared" si="2242"/>
        <v>BC$17</v>
      </c>
      <c r="BD1657" s="199" t="str">
        <f t="shared" si="2242"/>
        <v>BD$17</v>
      </c>
      <c r="BE1657" s="199" t="str">
        <f t="shared" si="2242"/>
        <v>BE$17</v>
      </c>
      <c r="BF1657" s="199" t="str">
        <f t="shared" si="2242"/>
        <v>BF$17</v>
      </c>
      <c r="BG1657" s="199" t="str">
        <f t="shared" si="2242"/>
        <v>BG$17</v>
      </c>
      <c r="BH1657" s="199" t="str">
        <f t="shared" si="2242"/>
        <v>BH$17</v>
      </c>
      <c r="BI1657" s="199" t="str">
        <f t="shared" si="2242"/>
        <v>BI$17</v>
      </c>
      <c r="BJ1657" s="199" t="str">
        <f t="shared" si="2242"/>
        <v>BJ$17</v>
      </c>
      <c r="BK1657" s="199" t="str">
        <f t="shared" si="2242"/>
        <v>BK$17</v>
      </c>
      <c r="BL1657" s="199" t="str">
        <f t="shared" si="2242"/>
        <v>BL$17</v>
      </c>
      <c r="BM1657" s="199" t="str">
        <f t="shared" si="2242"/>
        <v>BM$17</v>
      </c>
      <c r="BN1657" s="199" t="str">
        <f t="shared" si="2242"/>
        <v>BN$17</v>
      </c>
      <c r="BO1657" s="199" t="str">
        <f t="shared" si="2242"/>
        <v>BO$17</v>
      </c>
      <c r="BP1657" s="199" t="str">
        <f t="shared" si="2242"/>
        <v>BP$17</v>
      </c>
      <c r="BQ1657" s="199" t="str">
        <f t="shared" si="2242"/>
        <v>BQ$17</v>
      </c>
      <c r="BR1657" s="199" t="str">
        <f t="shared" si="2242"/>
        <v>BR$17</v>
      </c>
      <c r="BS1657" s="199" t="str">
        <f t="shared" si="2242"/>
        <v>BS$17</v>
      </c>
      <c r="BT1657" s="199" t="str">
        <f t="shared" si="2242"/>
        <v>BT$17</v>
      </c>
      <c r="BU1657" s="199" t="str">
        <f t="shared" si="2242"/>
        <v>BU$17</v>
      </c>
      <c r="BV1657" s="199" t="str">
        <f t="shared" si="2242"/>
        <v>BV$17</v>
      </c>
      <c r="BW1657" s="199" t="str">
        <f t="shared" si="2242"/>
        <v>BW$17</v>
      </c>
      <c r="BX1657" s="199" t="str">
        <f t="shared" si="2242"/>
        <v>BX$17</v>
      </c>
      <c r="BY1657" s="199" t="str">
        <f t="shared" si="2242"/>
        <v>BY$17</v>
      </c>
      <c r="BZ1657" s="199" t="str">
        <f t="shared" si="2242"/>
        <v>BZ$17</v>
      </c>
      <c r="CA1657" s="199" t="str">
        <f t="shared" si="2242"/>
        <v>CA$17</v>
      </c>
      <c r="CB1657" s="199" t="str">
        <f t="shared" si="2242"/>
        <v>CB$17</v>
      </c>
      <c r="CC1657" s="199" t="str">
        <f t="shared" si="2242"/>
        <v>CC$17</v>
      </c>
      <c r="CD1657" s="199" t="str">
        <f t="shared" si="2242"/>
        <v>CD$17</v>
      </c>
      <c r="CE1657" s="199" t="str">
        <f t="shared" ref="CE1657:CL1657" si="2243">CE$21</f>
        <v>CE$17</v>
      </c>
      <c r="CF1657" s="199" t="str">
        <f t="shared" si="2243"/>
        <v>CF$17</v>
      </c>
      <c r="CG1657" s="199" t="str">
        <f t="shared" si="2243"/>
        <v>CG$17</v>
      </c>
      <c r="CH1657" s="199" t="str">
        <f t="shared" si="2243"/>
        <v>CH$17</v>
      </c>
      <c r="CI1657" s="199" t="str">
        <f t="shared" si="2243"/>
        <v>CI$17</v>
      </c>
      <c r="CJ1657" s="199" t="str">
        <f t="shared" si="2243"/>
        <v>CJ$17</v>
      </c>
      <c r="CK1657" s="199" t="str">
        <f t="shared" si="2243"/>
        <v>CK$17</v>
      </c>
      <c r="CL1657" s="199" t="str">
        <f t="shared" si="2243"/>
        <v>CL$17</v>
      </c>
      <c r="CN1657" s="201"/>
      <c r="CO1657" s="199" t="str">
        <f t="shared" ref="CO1657:DL1657" si="2244">CO$21</f>
        <v>CO$17</v>
      </c>
      <c r="CP1657" s="199" t="str">
        <f t="shared" si="2244"/>
        <v>CP$17</v>
      </c>
      <c r="CQ1657" s="199" t="str">
        <f t="shared" si="2244"/>
        <v>CQ$17</v>
      </c>
      <c r="CR1657" s="199" t="str">
        <f t="shared" si="2244"/>
        <v>CR$17</v>
      </c>
      <c r="CS1657" s="199" t="str">
        <f t="shared" si="2244"/>
        <v>CS$17</v>
      </c>
      <c r="CT1657" s="199" t="str">
        <f t="shared" si="2244"/>
        <v>CT$17</v>
      </c>
      <c r="CU1657" s="199" t="str">
        <f t="shared" si="2244"/>
        <v>CU$17</v>
      </c>
      <c r="CV1657" s="199" t="str">
        <f t="shared" si="2244"/>
        <v>CV$17</v>
      </c>
      <c r="CW1657" s="199" t="str">
        <f t="shared" si="2244"/>
        <v>CW$17</v>
      </c>
      <c r="CX1657" s="199" t="str">
        <f t="shared" si="2244"/>
        <v>CX$17</v>
      </c>
      <c r="CY1657" s="199" t="str">
        <f t="shared" si="2244"/>
        <v>CY$17</v>
      </c>
      <c r="CZ1657" s="199" t="str">
        <f t="shared" si="2244"/>
        <v>CZ$17</v>
      </c>
      <c r="DA1657" s="199" t="str">
        <f t="shared" si="2244"/>
        <v>DA$17</v>
      </c>
      <c r="DB1657" s="199" t="str">
        <f t="shared" si="2244"/>
        <v>DB$17</v>
      </c>
      <c r="DC1657" s="199" t="str">
        <f t="shared" si="2244"/>
        <v>DC$17</v>
      </c>
      <c r="DD1657" s="199" t="str">
        <f t="shared" si="2244"/>
        <v>DD$17</v>
      </c>
      <c r="DE1657" s="199" t="str">
        <f t="shared" si="2244"/>
        <v>DE$17</v>
      </c>
      <c r="DF1657" s="199" t="str">
        <f t="shared" si="2244"/>
        <v>DF$17</v>
      </c>
      <c r="DG1657" s="199" t="str">
        <f t="shared" si="2244"/>
        <v>DG$17</v>
      </c>
      <c r="DH1657" s="199" t="str">
        <f t="shared" si="2244"/>
        <v>DH$17</v>
      </c>
      <c r="DI1657" s="199" t="str">
        <f t="shared" si="2244"/>
        <v>DI$17</v>
      </c>
      <c r="DJ1657" s="199" t="str">
        <f t="shared" si="2244"/>
        <v>DJ$17</v>
      </c>
      <c r="DK1657" s="199" t="str">
        <f t="shared" si="2244"/>
        <v>DK$17</v>
      </c>
      <c r="DL1657" s="199" t="str">
        <f t="shared" si="2244"/>
        <v>DL$17</v>
      </c>
    </row>
    <row r="1658" spans="1:116" x14ac:dyDescent="0.4">
      <c r="A1658" s="174"/>
      <c r="E1658" s="8"/>
      <c r="G1658" s="175" t="s">
        <v>491</v>
      </c>
      <c r="H1658" s="200"/>
      <c r="I1658" s="201"/>
      <c r="J1658" s="201"/>
      <c r="K1658" s="202"/>
      <c r="L1658" s="202"/>
      <c r="M1658" s="202"/>
      <c r="N1658" s="202"/>
      <c r="O1658" s="202"/>
      <c r="P1658" s="202"/>
      <c r="R1658" s="202"/>
      <c r="S1658" s="190"/>
      <c r="T1658" s="190"/>
      <c r="U1658" s="190"/>
      <c r="V1658" s="190"/>
      <c r="W1658" s="190"/>
      <c r="X1658" s="190"/>
      <c r="Y1658" s="190"/>
      <c r="Z1658" s="190"/>
      <c r="AA1658" s="190"/>
      <c r="AB1658" s="190"/>
      <c r="AC1658" s="190"/>
      <c r="AD1658" s="190"/>
      <c r="AE1658" s="190"/>
      <c r="AF1658" s="190"/>
      <c r="AG1658" s="190"/>
      <c r="AH1658" s="190"/>
      <c r="AI1658" s="190"/>
      <c r="AJ1658" s="190"/>
      <c r="AK1658" s="190"/>
      <c r="AL1658" s="190"/>
      <c r="AM1658" s="190"/>
      <c r="AN1658" s="190"/>
      <c r="AO1658" s="190"/>
      <c r="AP1658" s="190"/>
      <c r="AQ1658" s="190"/>
      <c r="AR1658" s="190"/>
      <c r="AS1658" s="190"/>
      <c r="AT1658" s="190"/>
      <c r="AU1658" s="190"/>
      <c r="AV1658" s="190"/>
      <c r="AW1658" s="190"/>
      <c r="AX1658" s="190"/>
      <c r="AY1658" s="190"/>
      <c r="AZ1658" s="190"/>
      <c r="BA1658" s="190"/>
      <c r="BB1658" s="190"/>
      <c r="BC1658" s="190"/>
      <c r="BD1658" s="190"/>
      <c r="BE1658" s="190"/>
      <c r="BF1658" s="190"/>
      <c r="BG1658" s="190"/>
      <c r="BH1658" s="190"/>
      <c r="BI1658" s="190"/>
      <c r="BJ1658" s="190"/>
      <c r="BK1658" s="190"/>
      <c r="BL1658" s="190"/>
      <c r="BM1658" s="190"/>
      <c r="BN1658" s="190"/>
      <c r="BO1658" s="190"/>
      <c r="BP1658" s="190"/>
      <c r="BQ1658" s="190"/>
      <c r="BR1658" s="190"/>
      <c r="BS1658" s="190"/>
      <c r="BT1658" s="190"/>
      <c r="BU1658" s="190"/>
      <c r="BV1658" s="190"/>
      <c r="BW1658" s="190"/>
      <c r="BX1658" s="190"/>
      <c r="BY1658" s="190"/>
      <c r="BZ1658" s="190"/>
      <c r="CA1658" s="190"/>
      <c r="CB1658" s="190"/>
      <c r="CC1658" s="190"/>
      <c r="CD1658" s="190"/>
      <c r="CE1658" s="190"/>
      <c r="CF1658" s="190"/>
      <c r="CG1658" s="190"/>
      <c r="CH1658" s="190"/>
      <c r="CI1658" s="190"/>
      <c r="CJ1658" s="190"/>
      <c r="CK1658" s="190"/>
      <c r="CL1658" s="190"/>
      <c r="CN1658" s="201"/>
      <c r="CO1658" s="190"/>
      <c r="CP1658" s="190"/>
      <c r="CQ1658" s="190"/>
      <c r="CR1658" s="190"/>
      <c r="CS1658" s="190"/>
      <c r="CT1658" s="190"/>
      <c r="CU1658" s="190"/>
      <c r="CV1658" s="190"/>
      <c r="CW1658" s="190"/>
      <c r="CX1658" s="190"/>
      <c r="CY1658" s="190"/>
      <c r="CZ1658" s="190"/>
      <c r="DA1658" s="190"/>
      <c r="DB1658" s="190"/>
      <c r="DC1658" s="190"/>
      <c r="DD1658" s="190"/>
      <c r="DE1658" s="190"/>
      <c r="DF1658" s="190"/>
      <c r="DG1658" s="190"/>
      <c r="DH1658" s="190"/>
      <c r="DI1658" s="190"/>
      <c r="DJ1658" s="190"/>
      <c r="DK1658" s="190"/>
      <c r="DL1658" s="190"/>
    </row>
    <row r="1659" spans="1:116" x14ac:dyDescent="0.4">
      <c r="A1659" s="174"/>
      <c r="E1659" s="8"/>
      <c r="G1659" s="175" t="s">
        <v>505</v>
      </c>
      <c r="H1659" s="200"/>
      <c r="I1659" s="201"/>
      <c r="J1659" s="201"/>
      <c r="K1659" s="202"/>
      <c r="L1659" s="202"/>
      <c r="M1659" s="202"/>
      <c r="N1659" s="202"/>
      <c r="O1659" s="202"/>
      <c r="P1659" s="202"/>
      <c r="R1659" s="202"/>
      <c r="S1659" s="190"/>
      <c r="T1659" s="190"/>
      <c r="U1659" s="190"/>
      <c r="V1659" s="190"/>
      <c r="W1659" s="190"/>
      <c r="X1659" s="190"/>
      <c r="Y1659" s="190"/>
      <c r="Z1659" s="190"/>
      <c r="AA1659" s="190"/>
      <c r="AB1659" s="190"/>
      <c r="AC1659" s="190"/>
      <c r="AD1659" s="190"/>
      <c r="AE1659" s="190"/>
      <c r="AF1659" s="190"/>
      <c r="AG1659" s="190"/>
      <c r="AH1659" s="190"/>
      <c r="AI1659" s="190"/>
      <c r="AJ1659" s="190"/>
      <c r="AK1659" s="190"/>
      <c r="AL1659" s="190"/>
      <c r="AM1659" s="190"/>
      <c r="AN1659" s="190"/>
      <c r="AO1659" s="190"/>
      <c r="AP1659" s="190"/>
      <c r="AQ1659" s="190"/>
      <c r="AR1659" s="190"/>
      <c r="AS1659" s="190"/>
      <c r="AT1659" s="190"/>
      <c r="AU1659" s="190"/>
      <c r="AV1659" s="190"/>
      <c r="AW1659" s="190"/>
      <c r="AX1659" s="190"/>
      <c r="AY1659" s="190"/>
      <c r="AZ1659" s="190"/>
      <c r="BA1659" s="190"/>
      <c r="BB1659" s="190"/>
      <c r="BC1659" s="190"/>
      <c r="BD1659" s="190"/>
      <c r="BE1659" s="190"/>
      <c r="BF1659" s="190"/>
      <c r="BG1659" s="190"/>
      <c r="BH1659" s="190"/>
      <c r="BI1659" s="190"/>
      <c r="BJ1659" s="190"/>
      <c r="BK1659" s="190"/>
      <c r="BL1659" s="190"/>
      <c r="BM1659" s="190"/>
      <c r="BN1659" s="190"/>
      <c r="BO1659" s="190"/>
      <c r="BP1659" s="190"/>
      <c r="BQ1659" s="190"/>
      <c r="BR1659" s="190"/>
      <c r="BS1659" s="190"/>
      <c r="BT1659" s="190"/>
      <c r="BU1659" s="190"/>
      <c r="BV1659" s="190"/>
      <c r="BW1659" s="190"/>
      <c r="BX1659" s="190"/>
      <c r="BY1659" s="190"/>
      <c r="BZ1659" s="190"/>
      <c r="CA1659" s="190"/>
      <c r="CB1659" s="190"/>
      <c r="CC1659" s="190"/>
      <c r="CD1659" s="190"/>
      <c r="CE1659" s="190"/>
      <c r="CF1659" s="190"/>
      <c r="CG1659" s="190"/>
      <c r="CH1659" s="190"/>
      <c r="CI1659" s="190"/>
      <c r="CJ1659" s="190"/>
      <c r="CK1659" s="190"/>
      <c r="CL1659" s="190"/>
      <c r="CN1659" s="201"/>
      <c r="CO1659" s="190"/>
      <c r="CP1659" s="190"/>
      <c r="CQ1659" s="190"/>
      <c r="CR1659" s="190"/>
      <c r="CS1659" s="190"/>
      <c r="CT1659" s="190"/>
      <c r="CU1659" s="190"/>
      <c r="CV1659" s="190"/>
      <c r="CW1659" s="190"/>
      <c r="CX1659" s="190"/>
      <c r="CY1659" s="190"/>
      <c r="CZ1659" s="190"/>
      <c r="DA1659" s="190"/>
      <c r="DB1659" s="190"/>
      <c r="DC1659" s="190"/>
      <c r="DD1659" s="190"/>
      <c r="DE1659" s="190"/>
      <c r="DF1659" s="190"/>
      <c r="DG1659" s="190"/>
      <c r="DH1659" s="190"/>
      <c r="DI1659" s="190"/>
      <c r="DJ1659" s="190"/>
      <c r="DK1659" s="190"/>
      <c r="DL1659" s="190"/>
    </row>
    <row r="1660" spans="1:116" x14ac:dyDescent="0.4">
      <c r="A1660" s="174"/>
      <c r="E1660" s="8"/>
      <c r="G1660" s="175" t="s">
        <v>463</v>
      </c>
      <c r="H1660" s="200"/>
      <c r="I1660" s="201"/>
      <c r="J1660" s="201"/>
      <c r="K1660" s="202"/>
      <c r="L1660" s="202"/>
      <c r="M1660" s="202"/>
      <c r="N1660" s="202"/>
      <c r="O1660" s="202"/>
      <c r="P1660" s="202"/>
      <c r="R1660" s="202"/>
      <c r="S1660" s="190" t="str">
        <f t="shared" ref="S1660:AX1660" si="2245">S$22</f>
        <v>S$18</v>
      </c>
      <c r="T1660" s="190" t="str">
        <f t="shared" si="2245"/>
        <v>T$18</v>
      </c>
      <c r="U1660" s="190" t="str">
        <f t="shared" si="2245"/>
        <v>U$18</v>
      </c>
      <c r="V1660" s="190" t="str">
        <f t="shared" si="2245"/>
        <v>V$18</v>
      </c>
      <c r="W1660" s="190" t="str">
        <f t="shared" si="2245"/>
        <v>W$18</v>
      </c>
      <c r="X1660" s="190" t="str">
        <f t="shared" si="2245"/>
        <v>X$18</v>
      </c>
      <c r="Y1660" s="190" t="str">
        <f t="shared" si="2245"/>
        <v>Y$18</v>
      </c>
      <c r="Z1660" s="190" t="str">
        <f t="shared" si="2245"/>
        <v>Z$18</v>
      </c>
      <c r="AA1660" s="190" t="str">
        <f t="shared" si="2245"/>
        <v>AA$18</v>
      </c>
      <c r="AB1660" s="190" t="str">
        <f t="shared" si="2245"/>
        <v>AB$18</v>
      </c>
      <c r="AC1660" s="190" t="str">
        <f t="shared" si="2245"/>
        <v>AC$18</v>
      </c>
      <c r="AD1660" s="190" t="str">
        <f t="shared" si="2245"/>
        <v>AD$18</v>
      </c>
      <c r="AE1660" s="190" t="str">
        <f t="shared" si="2245"/>
        <v>AE$18</v>
      </c>
      <c r="AF1660" s="190" t="str">
        <f t="shared" si="2245"/>
        <v>AF$18</v>
      </c>
      <c r="AG1660" s="190" t="str">
        <f t="shared" si="2245"/>
        <v>AG$18</v>
      </c>
      <c r="AH1660" s="190" t="str">
        <f t="shared" si="2245"/>
        <v>AH$18</v>
      </c>
      <c r="AI1660" s="190" t="str">
        <f t="shared" si="2245"/>
        <v>AI$18</v>
      </c>
      <c r="AJ1660" s="190" t="str">
        <f t="shared" si="2245"/>
        <v>AJ$18</v>
      </c>
      <c r="AK1660" s="190" t="str">
        <f t="shared" si="2245"/>
        <v>AK$18</v>
      </c>
      <c r="AL1660" s="190" t="str">
        <f t="shared" si="2245"/>
        <v>AL$18</v>
      </c>
      <c r="AM1660" s="190" t="str">
        <f t="shared" si="2245"/>
        <v>AM$18</v>
      </c>
      <c r="AN1660" s="190" t="str">
        <f t="shared" si="2245"/>
        <v>AN$18</v>
      </c>
      <c r="AO1660" s="190" t="str">
        <f t="shared" si="2245"/>
        <v>AO$18</v>
      </c>
      <c r="AP1660" s="190" t="str">
        <f t="shared" si="2245"/>
        <v>AP$18</v>
      </c>
      <c r="AQ1660" s="190" t="str">
        <f t="shared" si="2245"/>
        <v>AQ$18</v>
      </c>
      <c r="AR1660" s="190" t="str">
        <f t="shared" si="2245"/>
        <v>AR$18</v>
      </c>
      <c r="AS1660" s="190" t="str">
        <f t="shared" si="2245"/>
        <v>AS$18</v>
      </c>
      <c r="AT1660" s="190" t="str">
        <f t="shared" si="2245"/>
        <v>AT$18</v>
      </c>
      <c r="AU1660" s="190" t="str">
        <f t="shared" si="2245"/>
        <v>AU$18</v>
      </c>
      <c r="AV1660" s="190" t="str">
        <f t="shared" si="2245"/>
        <v>AV$18</v>
      </c>
      <c r="AW1660" s="190" t="str">
        <f t="shared" si="2245"/>
        <v>AW$18</v>
      </c>
      <c r="AX1660" s="190" t="str">
        <f t="shared" si="2245"/>
        <v>AX$18</v>
      </c>
      <c r="AY1660" s="190" t="str">
        <f t="shared" ref="AY1660:CD1660" si="2246">AY$22</f>
        <v>AY$18</v>
      </c>
      <c r="AZ1660" s="190" t="str">
        <f t="shared" si="2246"/>
        <v>AZ$18</v>
      </c>
      <c r="BA1660" s="190" t="str">
        <f t="shared" si="2246"/>
        <v>BA$18</v>
      </c>
      <c r="BB1660" s="190" t="str">
        <f t="shared" si="2246"/>
        <v>BB$18</v>
      </c>
      <c r="BC1660" s="190" t="str">
        <f t="shared" si="2246"/>
        <v>BC$18</v>
      </c>
      <c r="BD1660" s="190" t="str">
        <f t="shared" si="2246"/>
        <v>BD$18</v>
      </c>
      <c r="BE1660" s="190" t="str">
        <f t="shared" si="2246"/>
        <v>BE$18</v>
      </c>
      <c r="BF1660" s="190" t="str">
        <f t="shared" si="2246"/>
        <v>BF$18</v>
      </c>
      <c r="BG1660" s="190" t="str">
        <f t="shared" si="2246"/>
        <v>BG$18</v>
      </c>
      <c r="BH1660" s="190" t="str">
        <f t="shared" si="2246"/>
        <v>BH$18</v>
      </c>
      <c r="BI1660" s="190" t="str">
        <f t="shared" si="2246"/>
        <v>BI$18</v>
      </c>
      <c r="BJ1660" s="190" t="str">
        <f t="shared" si="2246"/>
        <v>BJ$18</v>
      </c>
      <c r="BK1660" s="190" t="str">
        <f t="shared" si="2246"/>
        <v>BK$18</v>
      </c>
      <c r="BL1660" s="190" t="str">
        <f t="shared" si="2246"/>
        <v>BL$18</v>
      </c>
      <c r="BM1660" s="190" t="str">
        <f t="shared" si="2246"/>
        <v>BM$18</v>
      </c>
      <c r="BN1660" s="190" t="str">
        <f t="shared" si="2246"/>
        <v>BN$18</v>
      </c>
      <c r="BO1660" s="190" t="str">
        <f t="shared" si="2246"/>
        <v>BO$18</v>
      </c>
      <c r="BP1660" s="190" t="str">
        <f t="shared" si="2246"/>
        <v>BP$18</v>
      </c>
      <c r="BQ1660" s="190" t="str">
        <f t="shared" si="2246"/>
        <v>BQ$18</v>
      </c>
      <c r="BR1660" s="190" t="str">
        <f t="shared" si="2246"/>
        <v>BR$18</v>
      </c>
      <c r="BS1660" s="190" t="str">
        <f t="shared" si="2246"/>
        <v>BS$18</v>
      </c>
      <c r="BT1660" s="190" t="str">
        <f t="shared" si="2246"/>
        <v>BT$18</v>
      </c>
      <c r="BU1660" s="190" t="str">
        <f t="shared" si="2246"/>
        <v>BU$18</v>
      </c>
      <c r="BV1660" s="190" t="str">
        <f t="shared" si="2246"/>
        <v>BV$18</v>
      </c>
      <c r="BW1660" s="190" t="str">
        <f t="shared" si="2246"/>
        <v>BW$18</v>
      </c>
      <c r="BX1660" s="190" t="str">
        <f t="shared" si="2246"/>
        <v>BX$18</v>
      </c>
      <c r="BY1660" s="190" t="str">
        <f t="shared" si="2246"/>
        <v>BY$18</v>
      </c>
      <c r="BZ1660" s="190" t="str">
        <f t="shared" si="2246"/>
        <v>BZ$18</v>
      </c>
      <c r="CA1660" s="190" t="str">
        <f t="shared" si="2246"/>
        <v>CA$18</v>
      </c>
      <c r="CB1660" s="190" t="str">
        <f t="shared" si="2246"/>
        <v>CB$18</v>
      </c>
      <c r="CC1660" s="190" t="str">
        <f t="shared" si="2246"/>
        <v>CC$18</v>
      </c>
      <c r="CD1660" s="190" t="str">
        <f t="shared" si="2246"/>
        <v>CD$18</v>
      </c>
      <c r="CE1660" s="190" t="str">
        <f t="shared" ref="CE1660:CL1660" si="2247">CE$22</f>
        <v>CE$18</v>
      </c>
      <c r="CF1660" s="190" t="str">
        <f t="shared" si="2247"/>
        <v>CF$18</v>
      </c>
      <c r="CG1660" s="190" t="str">
        <f t="shared" si="2247"/>
        <v>CG$18</v>
      </c>
      <c r="CH1660" s="190" t="str">
        <f t="shared" si="2247"/>
        <v>CH$18</v>
      </c>
      <c r="CI1660" s="190" t="str">
        <f t="shared" si="2247"/>
        <v>CI$18</v>
      </c>
      <c r="CJ1660" s="190" t="str">
        <f t="shared" si="2247"/>
        <v>CJ$18</v>
      </c>
      <c r="CK1660" s="190" t="str">
        <f t="shared" si="2247"/>
        <v>CK$18</v>
      </c>
      <c r="CL1660" s="190" t="str">
        <f t="shared" si="2247"/>
        <v>CL$18</v>
      </c>
      <c r="CN1660" s="201"/>
      <c r="CO1660" s="190" t="str">
        <f t="shared" ref="CO1660:DL1660" si="2248">CO$22</f>
        <v>CO$18</v>
      </c>
      <c r="CP1660" s="190" t="str">
        <f t="shared" si="2248"/>
        <v>CP$18</v>
      </c>
      <c r="CQ1660" s="190" t="str">
        <f t="shared" si="2248"/>
        <v>CQ$18</v>
      </c>
      <c r="CR1660" s="190" t="str">
        <f t="shared" si="2248"/>
        <v>CR$18</v>
      </c>
      <c r="CS1660" s="190" t="str">
        <f t="shared" si="2248"/>
        <v>CS$18</v>
      </c>
      <c r="CT1660" s="190" t="str">
        <f t="shared" si="2248"/>
        <v>CT$18</v>
      </c>
      <c r="CU1660" s="190" t="str">
        <f t="shared" si="2248"/>
        <v>CU$18</v>
      </c>
      <c r="CV1660" s="190" t="str">
        <f t="shared" si="2248"/>
        <v>CV$18</v>
      </c>
      <c r="CW1660" s="190" t="str">
        <f t="shared" si="2248"/>
        <v>CW$18</v>
      </c>
      <c r="CX1660" s="190" t="str">
        <f t="shared" si="2248"/>
        <v>CX$18</v>
      </c>
      <c r="CY1660" s="190" t="str">
        <f t="shared" si="2248"/>
        <v>CY$18</v>
      </c>
      <c r="CZ1660" s="190" t="str">
        <f t="shared" si="2248"/>
        <v>CZ$18</v>
      </c>
      <c r="DA1660" s="190" t="str">
        <f t="shared" si="2248"/>
        <v>DA$18</v>
      </c>
      <c r="DB1660" s="190" t="str">
        <f t="shared" si="2248"/>
        <v>DB$18</v>
      </c>
      <c r="DC1660" s="190" t="str">
        <f t="shared" si="2248"/>
        <v>DC$18</v>
      </c>
      <c r="DD1660" s="190" t="str">
        <f t="shared" si="2248"/>
        <v>DD$18</v>
      </c>
      <c r="DE1660" s="190" t="str">
        <f t="shared" si="2248"/>
        <v>DE$18</v>
      </c>
      <c r="DF1660" s="190" t="str">
        <f t="shared" si="2248"/>
        <v>DF$18</v>
      </c>
      <c r="DG1660" s="190" t="str">
        <f t="shared" si="2248"/>
        <v>DG$18</v>
      </c>
      <c r="DH1660" s="190" t="str">
        <f t="shared" si="2248"/>
        <v>DH$18</v>
      </c>
      <c r="DI1660" s="190" t="str">
        <f t="shared" si="2248"/>
        <v>DI$18</v>
      </c>
      <c r="DJ1660" s="190" t="str">
        <f t="shared" si="2248"/>
        <v>DJ$18</v>
      </c>
      <c r="DK1660" s="190" t="str">
        <f t="shared" si="2248"/>
        <v>DK$18</v>
      </c>
      <c r="DL1660" s="190" t="str">
        <f t="shared" si="2248"/>
        <v>DL$18</v>
      </c>
    </row>
    <row r="1661" spans="1:116" x14ac:dyDescent="0.4">
      <c r="A1661" s="174"/>
      <c r="E1661" s="8"/>
      <c r="G1661" s="175" t="s">
        <v>464</v>
      </c>
      <c r="H1661" s="200"/>
      <c r="I1661" s="201"/>
      <c r="J1661" s="201"/>
      <c r="K1661" s="202"/>
      <c r="L1661" s="202"/>
      <c r="M1661" s="202"/>
      <c r="N1661" s="202"/>
      <c r="O1661" s="202"/>
      <c r="P1661" s="202"/>
      <c r="R1661" s="202"/>
      <c r="S1661" s="190" t="str">
        <f t="shared" ref="S1661:AX1661" si="2249">S$23</f>
        <v>S$19</v>
      </c>
      <c r="T1661" s="190" t="str">
        <f t="shared" si="2249"/>
        <v>T$19</v>
      </c>
      <c r="U1661" s="190" t="str">
        <f t="shared" si="2249"/>
        <v>U$19</v>
      </c>
      <c r="V1661" s="190" t="str">
        <f t="shared" si="2249"/>
        <v>V$19</v>
      </c>
      <c r="W1661" s="190" t="str">
        <f t="shared" si="2249"/>
        <v>W$19</v>
      </c>
      <c r="X1661" s="190" t="str">
        <f t="shared" si="2249"/>
        <v>X$19</v>
      </c>
      <c r="Y1661" s="190" t="str">
        <f t="shared" si="2249"/>
        <v>Y$19</v>
      </c>
      <c r="Z1661" s="190" t="str">
        <f t="shared" si="2249"/>
        <v>Z$19</v>
      </c>
      <c r="AA1661" s="190" t="str">
        <f t="shared" si="2249"/>
        <v>AA$19</v>
      </c>
      <c r="AB1661" s="190" t="str">
        <f t="shared" si="2249"/>
        <v>AB$19</v>
      </c>
      <c r="AC1661" s="190" t="str">
        <f t="shared" si="2249"/>
        <v>AC$19</v>
      </c>
      <c r="AD1661" s="190" t="str">
        <f t="shared" si="2249"/>
        <v>AD$19</v>
      </c>
      <c r="AE1661" s="190" t="str">
        <f t="shared" si="2249"/>
        <v>AE$19</v>
      </c>
      <c r="AF1661" s="190" t="str">
        <f t="shared" si="2249"/>
        <v>AF$19</v>
      </c>
      <c r="AG1661" s="190" t="str">
        <f t="shared" si="2249"/>
        <v>AG$19</v>
      </c>
      <c r="AH1661" s="190" t="str">
        <f t="shared" si="2249"/>
        <v>AH$19</v>
      </c>
      <c r="AI1661" s="190" t="str">
        <f t="shared" si="2249"/>
        <v>AI$19</v>
      </c>
      <c r="AJ1661" s="190" t="str">
        <f t="shared" si="2249"/>
        <v>AJ$19</v>
      </c>
      <c r="AK1661" s="190" t="str">
        <f t="shared" si="2249"/>
        <v>AK$19</v>
      </c>
      <c r="AL1661" s="190" t="str">
        <f t="shared" si="2249"/>
        <v>AL$19</v>
      </c>
      <c r="AM1661" s="190" t="str">
        <f t="shared" si="2249"/>
        <v>AM$19</v>
      </c>
      <c r="AN1661" s="190" t="str">
        <f t="shared" si="2249"/>
        <v>AN$19</v>
      </c>
      <c r="AO1661" s="190" t="str">
        <f t="shared" si="2249"/>
        <v>AO$19</v>
      </c>
      <c r="AP1661" s="190" t="str">
        <f t="shared" si="2249"/>
        <v>AP$19</v>
      </c>
      <c r="AQ1661" s="190" t="str">
        <f t="shared" si="2249"/>
        <v>AQ$19</v>
      </c>
      <c r="AR1661" s="190" t="str">
        <f t="shared" si="2249"/>
        <v>AR$19</v>
      </c>
      <c r="AS1661" s="190" t="str">
        <f t="shared" si="2249"/>
        <v>AS$19</v>
      </c>
      <c r="AT1661" s="190" t="str">
        <f t="shared" si="2249"/>
        <v>AT$19</v>
      </c>
      <c r="AU1661" s="190" t="str">
        <f t="shared" si="2249"/>
        <v>AU$19</v>
      </c>
      <c r="AV1661" s="190" t="str">
        <f t="shared" si="2249"/>
        <v>AV$19</v>
      </c>
      <c r="AW1661" s="190" t="str">
        <f t="shared" si="2249"/>
        <v>AW$19</v>
      </c>
      <c r="AX1661" s="190" t="str">
        <f t="shared" si="2249"/>
        <v>AX$19</v>
      </c>
      <c r="AY1661" s="190" t="str">
        <f t="shared" ref="AY1661:CD1661" si="2250">AY$23</f>
        <v>AY$19</v>
      </c>
      <c r="AZ1661" s="190" t="str">
        <f t="shared" si="2250"/>
        <v>AZ$19</v>
      </c>
      <c r="BA1661" s="190" t="str">
        <f t="shared" si="2250"/>
        <v>BA$19</v>
      </c>
      <c r="BB1661" s="190" t="str">
        <f t="shared" si="2250"/>
        <v>BB$19</v>
      </c>
      <c r="BC1661" s="190" t="str">
        <f t="shared" si="2250"/>
        <v>BC$19</v>
      </c>
      <c r="BD1661" s="190" t="str">
        <f t="shared" si="2250"/>
        <v>BD$19</v>
      </c>
      <c r="BE1661" s="190" t="str">
        <f t="shared" si="2250"/>
        <v>BE$19</v>
      </c>
      <c r="BF1661" s="190" t="str">
        <f t="shared" si="2250"/>
        <v>BF$19</v>
      </c>
      <c r="BG1661" s="190" t="str">
        <f t="shared" si="2250"/>
        <v>BG$19</v>
      </c>
      <c r="BH1661" s="190" t="str">
        <f t="shared" si="2250"/>
        <v>BH$19</v>
      </c>
      <c r="BI1661" s="190" t="str">
        <f t="shared" si="2250"/>
        <v>BI$19</v>
      </c>
      <c r="BJ1661" s="190" t="str">
        <f t="shared" si="2250"/>
        <v>BJ$19</v>
      </c>
      <c r="BK1661" s="190" t="str">
        <f t="shared" si="2250"/>
        <v>BK$19</v>
      </c>
      <c r="BL1661" s="190" t="str">
        <f t="shared" si="2250"/>
        <v>BL$19</v>
      </c>
      <c r="BM1661" s="190" t="str">
        <f t="shared" si="2250"/>
        <v>BM$19</v>
      </c>
      <c r="BN1661" s="190" t="str">
        <f t="shared" si="2250"/>
        <v>BN$19</v>
      </c>
      <c r="BO1661" s="190" t="str">
        <f t="shared" si="2250"/>
        <v>BO$19</v>
      </c>
      <c r="BP1661" s="190" t="str">
        <f t="shared" si="2250"/>
        <v>BP$19</v>
      </c>
      <c r="BQ1661" s="190" t="str">
        <f t="shared" si="2250"/>
        <v>BQ$19</v>
      </c>
      <c r="BR1661" s="190" t="str">
        <f t="shared" si="2250"/>
        <v>BR$19</v>
      </c>
      <c r="BS1661" s="190" t="str">
        <f t="shared" si="2250"/>
        <v>BS$19</v>
      </c>
      <c r="BT1661" s="190" t="str">
        <f t="shared" si="2250"/>
        <v>BT$19</v>
      </c>
      <c r="BU1661" s="190" t="str">
        <f t="shared" si="2250"/>
        <v>BU$19</v>
      </c>
      <c r="BV1661" s="190" t="str">
        <f t="shared" si="2250"/>
        <v>BV$19</v>
      </c>
      <c r="BW1661" s="190" t="str">
        <f t="shared" si="2250"/>
        <v>BW$19</v>
      </c>
      <c r="BX1661" s="190" t="str">
        <f t="shared" si="2250"/>
        <v>BX$19</v>
      </c>
      <c r="BY1661" s="190" t="str">
        <f t="shared" si="2250"/>
        <v>BY$19</v>
      </c>
      <c r="BZ1661" s="190" t="str">
        <f t="shared" si="2250"/>
        <v>BZ$19</v>
      </c>
      <c r="CA1661" s="190" t="str">
        <f t="shared" si="2250"/>
        <v>CA$19</v>
      </c>
      <c r="CB1661" s="190" t="str">
        <f t="shared" si="2250"/>
        <v>CB$19</v>
      </c>
      <c r="CC1661" s="190" t="str">
        <f t="shared" si="2250"/>
        <v>CC$19</v>
      </c>
      <c r="CD1661" s="190" t="str">
        <f t="shared" si="2250"/>
        <v>CD$19</v>
      </c>
      <c r="CE1661" s="190" t="str">
        <f t="shared" ref="CE1661:CL1661" si="2251">CE$23</f>
        <v>CE$19</v>
      </c>
      <c r="CF1661" s="190" t="str">
        <f t="shared" si="2251"/>
        <v>CF$19</v>
      </c>
      <c r="CG1661" s="190" t="str">
        <f t="shared" si="2251"/>
        <v>CG$19</v>
      </c>
      <c r="CH1661" s="190" t="str">
        <f t="shared" si="2251"/>
        <v>CH$19</v>
      </c>
      <c r="CI1661" s="190" t="str">
        <f t="shared" si="2251"/>
        <v>CI$19</v>
      </c>
      <c r="CJ1661" s="190" t="str">
        <f t="shared" si="2251"/>
        <v>CJ$19</v>
      </c>
      <c r="CK1661" s="190" t="str">
        <f t="shared" si="2251"/>
        <v>CK$19</v>
      </c>
      <c r="CL1661" s="190" t="str">
        <f t="shared" si="2251"/>
        <v>CL$19</v>
      </c>
      <c r="CN1661" s="201"/>
      <c r="CO1661" s="190" t="str">
        <f t="shared" ref="CO1661:DL1661" si="2252">CO$23</f>
        <v>CO$19</v>
      </c>
      <c r="CP1661" s="190" t="str">
        <f t="shared" si="2252"/>
        <v>CP$19</v>
      </c>
      <c r="CQ1661" s="190" t="str">
        <f t="shared" si="2252"/>
        <v>CQ$19</v>
      </c>
      <c r="CR1661" s="190" t="str">
        <f t="shared" si="2252"/>
        <v>CR$19</v>
      </c>
      <c r="CS1661" s="190" t="str">
        <f t="shared" si="2252"/>
        <v>CS$19</v>
      </c>
      <c r="CT1661" s="190" t="str">
        <f t="shared" si="2252"/>
        <v>CT$19</v>
      </c>
      <c r="CU1661" s="190" t="str">
        <f t="shared" si="2252"/>
        <v>CU$19</v>
      </c>
      <c r="CV1661" s="190" t="str">
        <f t="shared" si="2252"/>
        <v>CV$19</v>
      </c>
      <c r="CW1661" s="190" t="str">
        <f t="shared" si="2252"/>
        <v>CW$19</v>
      </c>
      <c r="CX1661" s="190" t="str">
        <f t="shared" si="2252"/>
        <v>CX$19</v>
      </c>
      <c r="CY1661" s="190" t="str">
        <f t="shared" si="2252"/>
        <v>CY$19</v>
      </c>
      <c r="CZ1661" s="190" t="str">
        <f t="shared" si="2252"/>
        <v>CZ$19</v>
      </c>
      <c r="DA1661" s="190" t="str">
        <f t="shared" si="2252"/>
        <v>DA$19</v>
      </c>
      <c r="DB1661" s="190" t="str">
        <f t="shared" si="2252"/>
        <v>DB$19</v>
      </c>
      <c r="DC1661" s="190" t="str">
        <f t="shared" si="2252"/>
        <v>DC$19</v>
      </c>
      <c r="DD1661" s="190" t="str">
        <f t="shared" si="2252"/>
        <v>DD$19</v>
      </c>
      <c r="DE1661" s="190" t="str">
        <f t="shared" si="2252"/>
        <v>DE$19</v>
      </c>
      <c r="DF1661" s="190" t="str">
        <f t="shared" si="2252"/>
        <v>DF$19</v>
      </c>
      <c r="DG1661" s="190" t="str">
        <f t="shared" si="2252"/>
        <v>DG$19</v>
      </c>
      <c r="DH1661" s="190" t="str">
        <f t="shared" si="2252"/>
        <v>DH$19</v>
      </c>
      <c r="DI1661" s="190" t="str">
        <f t="shared" si="2252"/>
        <v>DI$19</v>
      </c>
      <c r="DJ1661" s="190" t="str">
        <f t="shared" si="2252"/>
        <v>DJ$19</v>
      </c>
      <c r="DK1661" s="190" t="str">
        <f t="shared" si="2252"/>
        <v>DK$19</v>
      </c>
      <c r="DL1661" s="190" t="str">
        <f t="shared" si="2252"/>
        <v>DL$19</v>
      </c>
    </row>
    <row r="1662" spans="1:116" x14ac:dyDescent="0.4">
      <c r="A1662" s="48" t="s">
        <v>218</v>
      </c>
      <c r="B1662" s="31" t="s">
        <v>81</v>
      </c>
      <c r="C1662" s="31"/>
      <c r="D1662" t="s">
        <v>775</v>
      </c>
      <c r="E1662" s="8" t="str">
        <f t="shared" ref="E1662:E1673" si="2253">ROW()&amp;" "&amp;D1662</f>
        <v>1662 SUBR-S</v>
      </c>
      <c r="F1662" t="s">
        <v>345</v>
      </c>
      <c r="G1662" s="70" t="s">
        <v>167</v>
      </c>
      <c r="H1662" s="48"/>
      <c r="I1662" s="297"/>
      <c r="J1662" s="297"/>
      <c r="K1662" s="48"/>
      <c r="L1662" s="48"/>
      <c r="M1662" s="48"/>
      <c r="N1662" s="48"/>
      <c r="O1662" s="48"/>
      <c r="P1662" s="48"/>
      <c r="R1662" s="70"/>
      <c r="S1662" s="298"/>
      <c r="T1662" s="298"/>
      <c r="U1662" s="298"/>
      <c r="V1662" s="298"/>
      <c r="W1662" s="298"/>
      <c r="X1662" s="298"/>
      <c r="Y1662" s="298"/>
      <c r="Z1662" s="298"/>
      <c r="AA1662" s="298"/>
      <c r="AB1662" s="298"/>
      <c r="AC1662" s="298"/>
      <c r="AD1662" s="298"/>
      <c r="AE1662" s="298"/>
      <c r="AF1662" s="298"/>
      <c r="AG1662" s="298"/>
      <c r="AH1662" s="298"/>
      <c r="AI1662" s="298"/>
      <c r="AJ1662" s="298"/>
      <c r="AK1662" s="298"/>
      <c r="AL1662" s="298"/>
      <c r="AM1662" s="298"/>
      <c r="AN1662" s="298"/>
      <c r="AO1662" s="298"/>
      <c r="AP1662" s="298"/>
      <c r="AQ1662" s="298"/>
      <c r="AR1662" s="298"/>
      <c r="AS1662" s="298"/>
      <c r="AT1662" s="298"/>
      <c r="AU1662" s="298"/>
      <c r="AV1662" s="298"/>
      <c r="AW1662" s="298"/>
      <c r="AX1662" s="298"/>
      <c r="AY1662" s="298"/>
      <c r="AZ1662" s="298"/>
      <c r="BA1662" s="298"/>
      <c r="BB1662" s="298"/>
      <c r="BC1662" s="298"/>
      <c r="BD1662" s="298"/>
      <c r="BE1662" s="298"/>
      <c r="BF1662" s="298"/>
      <c r="BG1662" s="298"/>
      <c r="BH1662" s="298"/>
      <c r="BI1662" s="298"/>
      <c r="BJ1662" s="298"/>
      <c r="BK1662" s="298"/>
      <c r="BL1662" s="298"/>
      <c r="BM1662" s="298"/>
      <c r="BN1662" s="298"/>
      <c r="BO1662" s="298"/>
      <c r="BP1662" s="298"/>
      <c r="BQ1662" s="298"/>
      <c r="BR1662" s="298"/>
      <c r="BS1662" s="298"/>
      <c r="BT1662" s="298"/>
      <c r="BU1662" s="298"/>
      <c r="BV1662" s="298"/>
      <c r="BW1662" s="298"/>
      <c r="BX1662" s="298"/>
      <c r="BY1662" s="298"/>
      <c r="BZ1662" s="298"/>
      <c r="CA1662" s="298"/>
      <c r="CB1662" s="298"/>
      <c r="CC1662" s="298"/>
      <c r="CD1662" s="298"/>
      <c r="CE1662" s="298"/>
      <c r="CF1662" s="298"/>
      <c r="CG1662" s="298"/>
      <c r="CH1662" s="298"/>
      <c r="CI1662" s="298"/>
      <c r="CJ1662" s="298"/>
      <c r="CK1662" s="298"/>
      <c r="CL1662" s="298"/>
      <c r="CN1662" s="297"/>
      <c r="CO1662" s="298"/>
      <c r="CP1662" s="298"/>
      <c r="CQ1662" s="298"/>
      <c r="CR1662" s="298"/>
      <c r="CS1662" s="298"/>
      <c r="CT1662" s="298"/>
      <c r="CU1662" s="298"/>
      <c r="CV1662" s="298"/>
      <c r="CW1662" s="298"/>
      <c r="CX1662" s="298"/>
      <c r="CY1662" s="298"/>
      <c r="CZ1662" s="298"/>
      <c r="DA1662" s="298"/>
      <c r="DB1662" s="298"/>
      <c r="DC1662" s="298"/>
      <c r="DD1662" s="298"/>
      <c r="DE1662" s="298"/>
      <c r="DF1662" s="298"/>
      <c r="DG1662" s="298"/>
      <c r="DH1662" s="298"/>
      <c r="DI1662" s="298"/>
      <c r="DJ1662" s="298"/>
      <c r="DK1662" s="298"/>
      <c r="DL1662" s="298"/>
    </row>
    <row r="1663" spans="1:116" x14ac:dyDescent="0.4">
      <c r="B1663" s="6"/>
      <c r="C1663" s="6"/>
      <c r="D1663" t="s">
        <v>775</v>
      </c>
      <c r="E1663" s="8" t="str">
        <f t="shared" si="2253"/>
        <v>1663 SUBR-S</v>
      </c>
      <c r="G1663" s="95" t="s">
        <v>444</v>
      </c>
      <c r="H1663" s="12"/>
      <c r="I1663" s="60"/>
      <c r="J1663" s="60"/>
      <c r="S1663" s="72"/>
      <c r="T1663" s="72"/>
      <c r="U1663" s="72"/>
      <c r="V1663" s="72"/>
      <c r="W1663" s="72"/>
      <c r="X1663" s="72"/>
      <c r="Y1663" s="72"/>
      <c r="Z1663" s="72"/>
      <c r="AA1663" s="72"/>
      <c r="AB1663" s="72"/>
      <c r="AC1663" s="72"/>
      <c r="AD1663" s="72"/>
      <c r="AE1663" s="72"/>
      <c r="AF1663" s="72"/>
      <c r="AG1663" s="72"/>
      <c r="AH1663" s="72"/>
      <c r="AI1663" s="72"/>
      <c r="AJ1663" s="72"/>
      <c r="AK1663" s="72"/>
      <c r="AL1663" s="72"/>
      <c r="AM1663" s="72"/>
      <c r="AN1663" s="72"/>
      <c r="AO1663" s="72"/>
      <c r="AP1663" s="72"/>
      <c r="AQ1663" s="72"/>
      <c r="AR1663" s="72"/>
      <c r="AS1663" s="72"/>
      <c r="AT1663" s="72"/>
      <c r="AU1663" s="72"/>
      <c r="AV1663" s="72"/>
      <c r="AW1663" s="72"/>
      <c r="AX1663" s="72"/>
      <c r="AY1663" s="72"/>
      <c r="AZ1663" s="72"/>
      <c r="BA1663" s="72"/>
      <c r="BB1663" s="72"/>
      <c r="BC1663" s="72"/>
      <c r="BD1663" s="72"/>
      <c r="BE1663" s="72"/>
      <c r="BF1663" s="72"/>
      <c r="BG1663" s="72"/>
      <c r="BH1663" s="72"/>
      <c r="BI1663" s="72"/>
      <c r="BJ1663" s="72"/>
      <c r="BK1663" s="72"/>
      <c r="BL1663" s="72"/>
      <c r="BM1663" s="72"/>
      <c r="BN1663" s="72"/>
      <c r="BO1663" s="72"/>
      <c r="BP1663" s="72"/>
      <c r="BQ1663" s="72"/>
      <c r="BR1663" s="72"/>
      <c r="BS1663" s="72"/>
      <c r="BT1663" s="72"/>
      <c r="BU1663" s="72"/>
      <c r="BV1663" s="72"/>
      <c r="BW1663" s="72"/>
      <c r="BX1663" s="72"/>
      <c r="BY1663" s="72"/>
      <c r="BZ1663" s="72"/>
      <c r="CA1663" s="72"/>
      <c r="CB1663" s="72"/>
      <c r="CC1663" s="72"/>
      <c r="CD1663" s="72"/>
      <c r="CE1663" s="72"/>
      <c r="CF1663" s="72"/>
      <c r="CG1663" s="72"/>
      <c r="CH1663" s="72"/>
      <c r="CI1663" s="72"/>
      <c r="CJ1663" s="72"/>
      <c r="CK1663" s="72"/>
      <c r="CL1663" s="72"/>
      <c r="CN1663" s="60"/>
      <c r="CO1663" s="72"/>
      <c r="CP1663" s="72"/>
      <c r="CQ1663" s="72"/>
      <c r="CR1663" s="72"/>
      <c r="CS1663" s="72"/>
      <c r="CT1663" s="72"/>
      <c r="CU1663" s="72"/>
      <c r="CV1663" s="72"/>
      <c r="CW1663" s="72"/>
      <c r="CX1663" s="72"/>
      <c r="CY1663" s="72"/>
      <c r="CZ1663" s="72"/>
      <c r="DA1663" s="72"/>
      <c r="DB1663" s="72"/>
      <c r="DC1663" s="72"/>
      <c r="DD1663" s="72"/>
      <c r="DE1663" s="72"/>
      <c r="DF1663" s="72"/>
      <c r="DG1663" s="72"/>
      <c r="DH1663" s="72"/>
      <c r="DI1663" s="72"/>
      <c r="DJ1663" s="72"/>
      <c r="DK1663" s="72"/>
      <c r="DL1663" s="72"/>
    </row>
    <row r="1664" spans="1:116" x14ac:dyDescent="0.4">
      <c r="B1664" s="6"/>
      <c r="C1664" s="6"/>
      <c r="D1664" t="s">
        <v>775</v>
      </c>
      <c r="E1664" s="8" t="str">
        <f t="shared" si="2253"/>
        <v>1664 SUBR-S</v>
      </c>
      <c r="G1664" s="158" t="s">
        <v>71</v>
      </c>
      <c r="K1664" s="15">
        <f>SUMIF($4:$4,K$2-1,1662:1662)</f>
        <v>0</v>
      </c>
      <c r="L1664" s="15">
        <f ca="1">K1669</f>
        <v>873.31583344098976</v>
      </c>
      <c r="M1664" s="15">
        <f ca="1">L1669</f>
        <v>559.23660365944113</v>
      </c>
      <c r="N1664" s="15">
        <f ca="1">M1669</f>
        <v>389.52072352166994</v>
      </c>
      <c r="O1664" s="15">
        <f ca="1">N1669</f>
        <v>297.8130356526824</v>
      </c>
      <c r="P1664" s="15">
        <f ca="1">O1669</f>
        <v>248.25786139645848</v>
      </c>
      <c r="R1664" s="15"/>
      <c r="S1664" s="76">
        <f t="shared" ref="S1664:S1666" si="2254">R1669</f>
        <v>0</v>
      </c>
      <c r="T1664" s="76">
        <f t="shared" ref="T1664:AY1666" ca="1" si="2255">S1669</f>
        <v>95</v>
      </c>
      <c r="U1664" s="76">
        <f t="shared" ca="1" si="2255"/>
        <v>185.25</v>
      </c>
      <c r="V1664" s="76">
        <f t="shared" ca="1" si="2255"/>
        <v>270.98750000000001</v>
      </c>
      <c r="W1664" s="76">
        <f t="shared" ca="1" si="2255"/>
        <v>352.43812500000001</v>
      </c>
      <c r="X1664" s="76">
        <f t="shared" ca="1" si="2255"/>
        <v>429.81621875000002</v>
      </c>
      <c r="Y1664" s="76">
        <f t="shared" ca="1" si="2255"/>
        <v>503.32540781249998</v>
      </c>
      <c r="Z1664" s="76">
        <f t="shared" ca="1" si="2255"/>
        <v>573.15913742187502</v>
      </c>
      <c r="AA1664" s="76">
        <f t="shared" ca="1" si="2255"/>
        <v>639.50118055078121</v>
      </c>
      <c r="AB1664" s="76">
        <f t="shared" ca="1" si="2255"/>
        <v>702.52612152324218</v>
      </c>
      <c r="AC1664" s="76">
        <f t="shared" ca="1" si="2255"/>
        <v>762.39981544708007</v>
      </c>
      <c r="AD1664" s="76">
        <f t="shared" ca="1" si="2255"/>
        <v>819.27982467472611</v>
      </c>
      <c r="AE1664" s="76">
        <f t="shared" ca="1" si="2255"/>
        <v>873.31583344098976</v>
      </c>
      <c r="AF1664" s="76">
        <f t="shared" ca="1" si="2255"/>
        <v>839.15004176894024</v>
      </c>
      <c r="AG1664" s="76">
        <f t="shared" ca="1" si="2255"/>
        <v>806.69253968049327</v>
      </c>
      <c r="AH1664" s="76">
        <f t="shared" ca="1" si="2255"/>
        <v>775.85791269646859</v>
      </c>
      <c r="AI1664" s="76">
        <f t="shared" ca="1" si="2255"/>
        <v>746.56501706164511</v>
      </c>
      <c r="AJ1664" s="76">
        <f t="shared" ca="1" si="2255"/>
        <v>718.73676620856281</v>
      </c>
      <c r="AK1664" s="76">
        <f t="shared" ca="1" si="2255"/>
        <v>692.29992789813468</v>
      </c>
      <c r="AL1664" s="76">
        <f t="shared" ca="1" si="2255"/>
        <v>667.18493150322797</v>
      </c>
      <c r="AM1664" s="76">
        <f t="shared" ca="1" si="2255"/>
        <v>643.32568492806661</v>
      </c>
      <c r="AN1664" s="76">
        <f t="shared" ca="1" si="2255"/>
        <v>620.65940068166333</v>
      </c>
      <c r="AO1664" s="76">
        <f t="shared" ca="1" si="2255"/>
        <v>599.12643064758015</v>
      </c>
      <c r="AP1664" s="76">
        <f t="shared" ca="1" si="2255"/>
        <v>578.67010911520117</v>
      </c>
      <c r="AQ1664" s="76">
        <f t="shared" ca="1" si="2255"/>
        <v>559.23660365944113</v>
      </c>
      <c r="AR1664" s="76">
        <f t="shared" ca="1" si="2255"/>
        <v>540.77477347646902</v>
      </c>
      <c r="AS1664" s="76">
        <f t="shared" ca="1" si="2255"/>
        <v>523.23603480264558</v>
      </c>
      <c r="AT1664" s="76">
        <f t="shared" ca="1" si="2255"/>
        <v>506.57423306251331</v>
      </c>
      <c r="AU1664" s="76">
        <f t="shared" ca="1" si="2255"/>
        <v>490.74552140938761</v>
      </c>
      <c r="AV1664" s="76">
        <f t="shared" ca="1" si="2255"/>
        <v>475.70824533891823</v>
      </c>
      <c r="AW1664" s="76">
        <f t="shared" ca="1" si="2255"/>
        <v>461.42283307197232</v>
      </c>
      <c r="AX1664" s="76">
        <f t="shared" ca="1" si="2255"/>
        <v>447.85169141837372</v>
      </c>
      <c r="AY1664" s="76">
        <f t="shared" ca="1" si="2255"/>
        <v>434.95910684745502</v>
      </c>
      <c r="AZ1664" s="76">
        <f t="shared" ref="AZ1664:CE1666" ca="1" si="2256">AY1669</f>
        <v>422.71115150508228</v>
      </c>
      <c r="BA1664" s="76">
        <f t="shared" ca="1" si="2256"/>
        <v>411.07559392982819</v>
      </c>
      <c r="BB1664" s="76">
        <f t="shared" ca="1" si="2256"/>
        <v>400.02181423333678</v>
      </c>
      <c r="BC1664" s="76">
        <f t="shared" ca="1" si="2256"/>
        <v>389.52072352166994</v>
      </c>
      <c r="BD1664" s="76">
        <f t="shared" ca="1" si="2256"/>
        <v>379.54468734558645</v>
      </c>
      <c r="BE1664" s="76">
        <f t="shared" ca="1" si="2256"/>
        <v>370.06745297830713</v>
      </c>
      <c r="BF1664" s="76">
        <f t="shared" ca="1" si="2256"/>
        <v>361.0640803293918</v>
      </c>
      <c r="BG1664" s="76">
        <f t="shared" ca="1" si="2256"/>
        <v>352.51087631292222</v>
      </c>
      <c r="BH1664" s="76">
        <f t="shared" ca="1" si="2256"/>
        <v>344.38533249727612</v>
      </c>
      <c r="BI1664" s="76">
        <f t="shared" ca="1" si="2256"/>
        <v>336.66606587241233</v>
      </c>
      <c r="BJ1664" s="76">
        <f t="shared" ca="1" si="2256"/>
        <v>329.33276257879174</v>
      </c>
      <c r="BK1664" s="76">
        <f t="shared" ca="1" si="2256"/>
        <v>322.36612444985218</v>
      </c>
      <c r="BL1664" s="76">
        <f t="shared" ca="1" si="2256"/>
        <v>315.74781822735957</v>
      </c>
      <c r="BM1664" s="76">
        <f t="shared" ca="1" si="2256"/>
        <v>309.46042731599158</v>
      </c>
      <c r="BN1664" s="76">
        <f t="shared" ca="1" si="2256"/>
        <v>303.487405950192</v>
      </c>
      <c r="BO1664" s="76">
        <f t="shared" ca="1" si="2256"/>
        <v>297.8130356526824</v>
      </c>
      <c r="BP1664" s="76">
        <f t="shared" ca="1" si="2256"/>
        <v>292.42238387004829</v>
      </c>
      <c r="BQ1664" s="76">
        <f t="shared" ca="1" si="2256"/>
        <v>287.30126467654588</v>
      </c>
      <c r="BR1664" s="76">
        <f t="shared" ca="1" si="2256"/>
        <v>282.43620144271858</v>
      </c>
      <c r="BS1664" s="76">
        <f t="shared" ca="1" si="2256"/>
        <v>277.81439137058265</v>
      </c>
      <c r="BT1664" s="76">
        <f t="shared" ca="1" si="2256"/>
        <v>273.42367180205355</v>
      </c>
      <c r="BU1664" s="76">
        <f t="shared" ca="1" si="2256"/>
        <v>269.25248821195089</v>
      </c>
      <c r="BV1664" s="76">
        <f t="shared" ca="1" si="2256"/>
        <v>265.28986380135336</v>
      </c>
      <c r="BW1664" s="76">
        <f t="shared" ca="1" si="2256"/>
        <v>261.52537061128567</v>
      </c>
      <c r="BX1664" s="76">
        <f t="shared" ca="1" si="2256"/>
        <v>257.94910208072139</v>
      </c>
      <c r="BY1664" s="76">
        <f t="shared" ca="1" si="2256"/>
        <v>254.55164697668533</v>
      </c>
      <c r="BZ1664" s="76">
        <f t="shared" ca="1" si="2256"/>
        <v>251.32406462785107</v>
      </c>
      <c r="CA1664" s="76">
        <f t="shared" ca="1" si="2256"/>
        <v>248.25786139645848</v>
      </c>
      <c r="CB1664" s="76">
        <f t="shared" ca="1" si="2256"/>
        <v>245.34496832663552</v>
      </c>
      <c r="CC1664" s="76">
        <f t="shared" ca="1" si="2256"/>
        <v>242.57771991030376</v>
      </c>
      <c r="CD1664" s="76">
        <f t="shared" ca="1" si="2256"/>
        <v>239.94883391478857</v>
      </c>
      <c r="CE1664" s="76">
        <f t="shared" ca="1" si="2256"/>
        <v>237.45139221904913</v>
      </c>
      <c r="CF1664" s="76">
        <f t="shared" ref="CF1664:CL1666" ca="1" si="2257">CE1669</f>
        <v>235.07882260809666</v>
      </c>
      <c r="CG1664" s="76">
        <f t="shared" ca="1" si="2257"/>
        <v>232.82488147769183</v>
      </c>
      <c r="CH1664" s="76">
        <f t="shared" ca="1" si="2257"/>
        <v>230.68363740380724</v>
      </c>
      <c r="CI1664" s="76">
        <f t="shared" ca="1" si="2257"/>
        <v>228.64945553361687</v>
      </c>
      <c r="CJ1664" s="76">
        <f t="shared" ca="1" si="2257"/>
        <v>226.71698275693603</v>
      </c>
      <c r="CK1664" s="76">
        <f t="shared" ca="1" si="2257"/>
        <v>224.88113361908924</v>
      </c>
      <c r="CL1664" s="76">
        <f t="shared" ca="1" si="2257"/>
        <v>223.13707693813478</v>
      </c>
      <c r="CO1664" s="76">
        <f t="shared" ref="CO1664:DL1666" si="2258">CN1669</f>
        <v>0</v>
      </c>
      <c r="CP1664" s="76" t="e">
        <f t="shared" ca="1" si="2258"/>
        <v>#N/A</v>
      </c>
      <c r="CQ1664" s="76" t="e">
        <f t="shared" ca="1" si="2258"/>
        <v>#N/A</v>
      </c>
      <c r="CR1664" s="76" t="e">
        <f t="shared" ca="1" si="2258"/>
        <v>#N/A</v>
      </c>
      <c r="CS1664" s="76" t="e">
        <f t="shared" ca="1" si="2258"/>
        <v>#N/A</v>
      </c>
      <c r="CT1664" s="76" t="e">
        <f t="shared" ca="1" si="2258"/>
        <v>#N/A</v>
      </c>
      <c r="CU1664" s="76" t="e">
        <f t="shared" ca="1" si="2258"/>
        <v>#N/A</v>
      </c>
      <c r="CV1664" s="76" t="e">
        <f t="shared" ca="1" si="2258"/>
        <v>#N/A</v>
      </c>
      <c r="CW1664" s="76" t="e">
        <f t="shared" ca="1" si="2258"/>
        <v>#N/A</v>
      </c>
      <c r="CX1664" s="76" t="e">
        <f t="shared" ca="1" si="2258"/>
        <v>#N/A</v>
      </c>
      <c r="CY1664" s="76" t="e">
        <f t="shared" ca="1" si="2258"/>
        <v>#N/A</v>
      </c>
      <c r="CZ1664" s="76" t="e">
        <f t="shared" ca="1" si="2258"/>
        <v>#N/A</v>
      </c>
      <c r="DA1664" s="76" t="e">
        <f t="shared" ca="1" si="2258"/>
        <v>#N/A</v>
      </c>
      <c r="DB1664" s="76" t="e">
        <f t="shared" ca="1" si="2258"/>
        <v>#N/A</v>
      </c>
      <c r="DC1664" s="76" t="e">
        <f t="shared" ca="1" si="2258"/>
        <v>#N/A</v>
      </c>
      <c r="DD1664" s="76" t="e">
        <f t="shared" ca="1" si="2258"/>
        <v>#N/A</v>
      </c>
      <c r="DE1664" s="76" t="e">
        <f t="shared" ca="1" si="2258"/>
        <v>#N/A</v>
      </c>
      <c r="DF1664" s="76" t="e">
        <f t="shared" ca="1" si="2258"/>
        <v>#N/A</v>
      </c>
      <c r="DG1664" s="76" t="e">
        <f t="shared" ca="1" si="2258"/>
        <v>#N/A</v>
      </c>
      <c r="DH1664" s="76" t="e">
        <f t="shared" ca="1" si="2258"/>
        <v>#N/A</v>
      </c>
      <c r="DI1664" s="76" t="e">
        <f t="shared" ca="1" si="2258"/>
        <v>#N/A</v>
      </c>
      <c r="DJ1664" s="76" t="e">
        <f t="shared" ca="1" si="2258"/>
        <v>#N/A</v>
      </c>
      <c r="DK1664" s="76" t="e">
        <f t="shared" ca="1" si="2258"/>
        <v>#N/A</v>
      </c>
      <c r="DL1664" s="76" t="e">
        <f t="shared" ca="1" si="2258"/>
        <v>#N/A</v>
      </c>
    </row>
    <row r="1665" spans="2:116" x14ac:dyDescent="0.4">
      <c r="B1665" t="str">
        <f>E1665</f>
        <v>1665 SUBR-S</v>
      </c>
      <c r="D1665" t="s">
        <v>775</v>
      </c>
      <c r="E1665" s="8" t="str">
        <f t="shared" si="2253"/>
        <v>1665 SUBR-S</v>
      </c>
      <c r="G1665" s="145" t="s">
        <v>168</v>
      </c>
      <c r="H1665" s="12"/>
      <c r="I1665" s="60"/>
      <c r="J1665" s="60"/>
      <c r="K1665" s="18">
        <v>100</v>
      </c>
      <c r="L1665" s="18">
        <v>1000</v>
      </c>
      <c r="M1665" s="18">
        <v>1000</v>
      </c>
      <c r="N1665" s="18">
        <v>1000</v>
      </c>
      <c r="O1665" s="18">
        <v>1000</v>
      </c>
      <c r="P1665" s="18">
        <v>1000</v>
      </c>
      <c r="R1665" s="19"/>
      <c r="S1665" s="147" cm="1">
        <f t="array" ref="S1665">INDEX($K:$P,ROW(),MATCH(S$3,$K$2:$P$2,0))</f>
        <v>100</v>
      </c>
      <c r="T1665" s="147" cm="1">
        <f t="array" ref="T1665">INDEX($K:$P,ROW(),MATCH(T$3,$K$2:$P$2,0))</f>
        <v>100</v>
      </c>
      <c r="U1665" s="147" cm="1">
        <f t="array" ref="U1665">INDEX($K:$P,ROW(),MATCH(U$3,$K$2:$P$2,0))</f>
        <v>100</v>
      </c>
      <c r="V1665" s="147" cm="1">
        <f t="array" ref="V1665">INDEX($K:$P,ROW(),MATCH(V$3,$K$2:$P$2,0))</f>
        <v>100</v>
      </c>
      <c r="W1665" s="147" cm="1">
        <f t="array" ref="W1665">INDEX($K:$P,ROW(),MATCH(W$3,$K$2:$P$2,0))</f>
        <v>100</v>
      </c>
      <c r="X1665" s="147" cm="1">
        <f t="array" ref="X1665">INDEX($K:$P,ROW(),MATCH(X$3,$K$2:$P$2,0))</f>
        <v>100</v>
      </c>
      <c r="Y1665" s="147" cm="1">
        <f t="array" ref="Y1665">INDEX($K:$P,ROW(),MATCH(Y$3,$K$2:$P$2,0))</f>
        <v>100</v>
      </c>
      <c r="Z1665" s="147" cm="1">
        <f t="array" ref="Z1665">INDEX($K:$P,ROW(),MATCH(Z$3,$K$2:$P$2,0))</f>
        <v>100</v>
      </c>
      <c r="AA1665" s="147" cm="1">
        <f t="array" ref="AA1665">INDEX($K:$P,ROW(),MATCH(AA$3,$K$2:$P$2,0))</f>
        <v>100</v>
      </c>
      <c r="AB1665" s="147" cm="1">
        <f t="array" ref="AB1665">INDEX($K:$P,ROW(),MATCH(AB$3,$K$2:$P$2,0))</f>
        <v>100</v>
      </c>
      <c r="AC1665" s="147" cm="1">
        <f t="array" ref="AC1665">INDEX($K:$P,ROW(),MATCH(AC$3,$K$2:$P$2,0))</f>
        <v>100</v>
      </c>
      <c r="AD1665" s="147" cm="1">
        <f t="array" ref="AD1665">INDEX($K:$P,ROW(),MATCH(AD$3,$K$2:$P$2,0))</f>
        <v>100</v>
      </c>
      <c r="AE1665" s="147" cm="1">
        <f t="array" ref="AE1665">INDEX($K:$P,ROW(),MATCH(AE$3,$K$2:$P$2,0))</f>
        <v>1000</v>
      </c>
      <c r="AF1665" s="147" cm="1">
        <f t="array" ref="AF1665">INDEX($K:$P,ROW(),MATCH(AF$3,$K$2:$P$2,0))</f>
        <v>1000</v>
      </c>
      <c r="AG1665" s="147" cm="1">
        <f t="array" ref="AG1665">INDEX($K:$P,ROW(),MATCH(AG$3,$K$2:$P$2,0))</f>
        <v>1000</v>
      </c>
      <c r="AH1665" s="147" cm="1">
        <f t="array" ref="AH1665">INDEX($K:$P,ROW(),MATCH(AH$3,$K$2:$P$2,0))</f>
        <v>1000</v>
      </c>
      <c r="AI1665" s="147" cm="1">
        <f t="array" ref="AI1665">INDEX($K:$P,ROW(),MATCH(AI$3,$K$2:$P$2,0))</f>
        <v>1000</v>
      </c>
      <c r="AJ1665" s="147" cm="1">
        <f t="array" ref="AJ1665">INDEX($K:$P,ROW(),MATCH(AJ$3,$K$2:$P$2,0))</f>
        <v>1000</v>
      </c>
      <c r="AK1665" s="147" cm="1">
        <f t="array" ref="AK1665">INDEX($K:$P,ROW(),MATCH(AK$3,$K$2:$P$2,0))</f>
        <v>1000</v>
      </c>
      <c r="AL1665" s="147" cm="1">
        <f t="array" ref="AL1665">INDEX($K:$P,ROW(),MATCH(AL$3,$K$2:$P$2,0))</f>
        <v>1000</v>
      </c>
      <c r="AM1665" s="147" cm="1">
        <f t="array" ref="AM1665">INDEX($K:$P,ROW(),MATCH(AM$3,$K$2:$P$2,0))</f>
        <v>1000</v>
      </c>
      <c r="AN1665" s="147" cm="1">
        <f t="array" ref="AN1665">INDEX($K:$P,ROW(),MATCH(AN$3,$K$2:$P$2,0))</f>
        <v>1000</v>
      </c>
      <c r="AO1665" s="147" cm="1">
        <f t="array" ref="AO1665">INDEX($K:$P,ROW(),MATCH(AO$3,$K$2:$P$2,0))</f>
        <v>1000</v>
      </c>
      <c r="AP1665" s="147" cm="1">
        <f t="array" ref="AP1665">INDEX($K:$P,ROW(),MATCH(AP$3,$K$2:$P$2,0))</f>
        <v>1000</v>
      </c>
      <c r="AQ1665" s="147" cm="1">
        <f t="array" ref="AQ1665">INDEX($K:$P,ROW(),MATCH(AQ$3,$K$2:$P$2,0))</f>
        <v>1000</v>
      </c>
      <c r="AR1665" s="147" cm="1">
        <f t="array" ref="AR1665">INDEX($K:$P,ROW(),MATCH(AR$3,$K$2:$P$2,0))</f>
        <v>1000</v>
      </c>
      <c r="AS1665" s="147" cm="1">
        <f t="array" ref="AS1665">INDEX($K:$P,ROW(),MATCH(AS$3,$K$2:$P$2,0))</f>
        <v>1000</v>
      </c>
      <c r="AT1665" s="147" cm="1">
        <f t="array" ref="AT1665">INDEX($K:$P,ROW(),MATCH(AT$3,$K$2:$P$2,0))</f>
        <v>1000</v>
      </c>
      <c r="AU1665" s="147" cm="1">
        <f t="array" ref="AU1665">INDEX($K:$P,ROW(),MATCH(AU$3,$K$2:$P$2,0))</f>
        <v>1000</v>
      </c>
      <c r="AV1665" s="147" cm="1">
        <f t="array" ref="AV1665">INDEX($K:$P,ROW(),MATCH(AV$3,$K$2:$P$2,0))</f>
        <v>1000</v>
      </c>
      <c r="AW1665" s="147" cm="1">
        <f t="array" ref="AW1665">INDEX($K:$P,ROW(),MATCH(AW$3,$K$2:$P$2,0))</f>
        <v>1000</v>
      </c>
      <c r="AX1665" s="147" cm="1">
        <f t="array" ref="AX1665">INDEX($K:$P,ROW(),MATCH(AX$3,$K$2:$P$2,0))</f>
        <v>1000</v>
      </c>
      <c r="AY1665" s="147" cm="1">
        <f t="array" ref="AY1665">INDEX($K:$P,ROW(),MATCH(AY$3,$K$2:$P$2,0))</f>
        <v>1000</v>
      </c>
      <c r="AZ1665" s="147" cm="1">
        <f t="array" ref="AZ1665">INDEX($K:$P,ROW(),MATCH(AZ$3,$K$2:$P$2,0))</f>
        <v>1000</v>
      </c>
      <c r="BA1665" s="147" cm="1">
        <f t="array" ref="BA1665">INDEX($K:$P,ROW(),MATCH(BA$3,$K$2:$P$2,0))</f>
        <v>1000</v>
      </c>
      <c r="BB1665" s="147" cm="1">
        <f t="array" ref="BB1665">INDEX($K:$P,ROW(),MATCH(BB$3,$K$2:$P$2,0))</f>
        <v>1000</v>
      </c>
      <c r="BC1665" s="147" cm="1">
        <f t="array" ref="BC1665">INDEX($K:$P,ROW(),MATCH(BC$3,$K$2:$P$2,0))</f>
        <v>1000</v>
      </c>
      <c r="BD1665" s="147" cm="1">
        <f t="array" ref="BD1665">INDEX($K:$P,ROW(),MATCH(BD$3,$K$2:$P$2,0))</f>
        <v>1000</v>
      </c>
      <c r="BE1665" s="147" cm="1">
        <f t="array" ref="BE1665">INDEX($K:$P,ROW(),MATCH(BE$3,$K$2:$P$2,0))</f>
        <v>1000</v>
      </c>
      <c r="BF1665" s="147" cm="1">
        <f t="array" ref="BF1665">INDEX($K:$P,ROW(),MATCH(BF$3,$K$2:$P$2,0))</f>
        <v>1000</v>
      </c>
      <c r="BG1665" s="147" cm="1">
        <f t="array" ref="BG1665">INDEX($K:$P,ROW(),MATCH(BG$3,$K$2:$P$2,0))</f>
        <v>1000</v>
      </c>
      <c r="BH1665" s="147" cm="1">
        <f t="array" ref="BH1665">INDEX($K:$P,ROW(),MATCH(BH$3,$K$2:$P$2,0))</f>
        <v>1000</v>
      </c>
      <c r="BI1665" s="147" cm="1">
        <f t="array" ref="BI1665">INDEX($K:$P,ROW(),MATCH(BI$3,$K$2:$P$2,0))</f>
        <v>1000</v>
      </c>
      <c r="BJ1665" s="147" cm="1">
        <f t="array" ref="BJ1665">INDEX($K:$P,ROW(),MATCH(BJ$3,$K$2:$P$2,0))</f>
        <v>1000</v>
      </c>
      <c r="BK1665" s="147" cm="1">
        <f t="array" ref="BK1665">INDEX($K:$P,ROW(),MATCH(BK$3,$K$2:$P$2,0))</f>
        <v>1000</v>
      </c>
      <c r="BL1665" s="147" cm="1">
        <f t="array" ref="BL1665">INDEX($K:$P,ROW(),MATCH(BL$3,$K$2:$P$2,0))</f>
        <v>1000</v>
      </c>
      <c r="BM1665" s="147" cm="1">
        <f t="array" ref="BM1665">INDEX($K:$P,ROW(),MATCH(BM$3,$K$2:$P$2,0))</f>
        <v>1000</v>
      </c>
      <c r="BN1665" s="147" cm="1">
        <f t="array" ref="BN1665">INDEX($K:$P,ROW(),MATCH(BN$3,$K$2:$P$2,0))</f>
        <v>1000</v>
      </c>
      <c r="BO1665" s="147" cm="1">
        <f t="array" ref="BO1665">INDEX($K:$P,ROW(),MATCH(BO$3,$K$2:$P$2,0))</f>
        <v>1000</v>
      </c>
      <c r="BP1665" s="147" cm="1">
        <f t="array" ref="BP1665">INDEX($K:$P,ROW(),MATCH(BP$3,$K$2:$P$2,0))</f>
        <v>1000</v>
      </c>
      <c r="BQ1665" s="147" cm="1">
        <f t="array" ref="BQ1665">INDEX($K:$P,ROW(),MATCH(BQ$3,$K$2:$P$2,0))</f>
        <v>1000</v>
      </c>
      <c r="BR1665" s="147" cm="1">
        <f t="array" ref="BR1665">INDEX($K:$P,ROW(),MATCH(BR$3,$K$2:$P$2,0))</f>
        <v>1000</v>
      </c>
      <c r="BS1665" s="147" cm="1">
        <f t="array" ref="BS1665">INDEX($K:$P,ROW(),MATCH(BS$3,$K$2:$P$2,0))</f>
        <v>1000</v>
      </c>
      <c r="BT1665" s="147" cm="1">
        <f t="array" ref="BT1665">INDEX($K:$P,ROW(),MATCH(BT$3,$K$2:$P$2,0))</f>
        <v>1000</v>
      </c>
      <c r="BU1665" s="147" cm="1">
        <f t="array" ref="BU1665">INDEX($K:$P,ROW(),MATCH(BU$3,$K$2:$P$2,0))</f>
        <v>1000</v>
      </c>
      <c r="BV1665" s="147" cm="1">
        <f t="array" ref="BV1665">INDEX($K:$P,ROW(),MATCH(BV$3,$K$2:$P$2,0))</f>
        <v>1000</v>
      </c>
      <c r="BW1665" s="147" cm="1">
        <f t="array" ref="BW1665">INDEX($K:$P,ROW(),MATCH(BW$3,$K$2:$P$2,0))</f>
        <v>1000</v>
      </c>
      <c r="BX1665" s="147" cm="1">
        <f t="array" ref="BX1665">INDEX($K:$P,ROW(),MATCH(BX$3,$K$2:$P$2,0))</f>
        <v>1000</v>
      </c>
      <c r="BY1665" s="147" cm="1">
        <f t="array" ref="BY1665">INDEX($K:$P,ROW(),MATCH(BY$3,$K$2:$P$2,0))</f>
        <v>1000</v>
      </c>
      <c r="BZ1665" s="147" cm="1">
        <f t="array" ref="BZ1665">INDEX($K:$P,ROW(),MATCH(BZ$3,$K$2:$P$2,0))</f>
        <v>1000</v>
      </c>
      <c r="CA1665" s="147" cm="1">
        <f t="array" ref="CA1665">INDEX($K:$P,ROW(),MATCH(CA$3,$K$2:$P$2,0))</f>
        <v>1000</v>
      </c>
      <c r="CB1665" s="147" cm="1">
        <f t="array" ref="CB1665">INDEX($K:$P,ROW(),MATCH(CB$3,$K$2:$P$2,0))</f>
        <v>1000</v>
      </c>
      <c r="CC1665" s="147" cm="1">
        <f t="array" ref="CC1665">INDEX($K:$P,ROW(),MATCH(CC$3,$K$2:$P$2,0))</f>
        <v>1000</v>
      </c>
      <c r="CD1665" s="147" cm="1">
        <f t="array" ref="CD1665">INDEX($K:$P,ROW(),MATCH(CD$3,$K$2:$P$2,0))</f>
        <v>1000</v>
      </c>
      <c r="CE1665" s="147" cm="1">
        <f t="array" ref="CE1665">INDEX($K:$P,ROW(),MATCH(CE$3,$K$2:$P$2,0))</f>
        <v>1000</v>
      </c>
      <c r="CF1665" s="147" cm="1">
        <f t="array" ref="CF1665">INDEX($K:$P,ROW(),MATCH(CF$3,$K$2:$P$2,0))</f>
        <v>1000</v>
      </c>
      <c r="CG1665" s="147" cm="1">
        <f t="array" ref="CG1665">INDEX($K:$P,ROW(),MATCH(CG$3,$K$2:$P$2,0))</f>
        <v>1000</v>
      </c>
      <c r="CH1665" s="147" cm="1">
        <f t="array" ref="CH1665">INDEX($K:$P,ROW(),MATCH(CH$3,$K$2:$P$2,0))</f>
        <v>1000</v>
      </c>
      <c r="CI1665" s="147" cm="1">
        <f t="array" ref="CI1665">INDEX($K:$P,ROW(),MATCH(CI$3,$K$2:$P$2,0))</f>
        <v>1000</v>
      </c>
      <c r="CJ1665" s="147" cm="1">
        <f t="array" ref="CJ1665">INDEX($K:$P,ROW(),MATCH(CJ$3,$K$2:$P$2,0))</f>
        <v>1000</v>
      </c>
      <c r="CK1665" s="147" cm="1">
        <f t="array" ref="CK1665">INDEX($K:$P,ROW(),MATCH(CK$3,$K$2:$P$2,0))</f>
        <v>1000</v>
      </c>
      <c r="CL1665" s="147" cm="1">
        <f t="array" ref="CL1665">INDEX($K:$P,ROW(),MATCH(CL$3,$K$2:$P$2,0))</f>
        <v>1000</v>
      </c>
      <c r="CN1665" s="60"/>
      <c r="CO1665" s="147" t="e" cm="1">
        <f t="array" ref="CO1665">INDEX($K:$P,ROW(),MATCH(CO$3,$K$2:$P$2,0))</f>
        <v>#N/A</v>
      </c>
      <c r="CP1665" s="147" t="e" cm="1">
        <f t="array" ref="CP1665">INDEX($K:$P,ROW(),MATCH(CP$3,$K$2:$P$2,0))</f>
        <v>#N/A</v>
      </c>
      <c r="CQ1665" s="147" t="e" cm="1">
        <f t="array" ref="CQ1665">INDEX($K:$P,ROW(),MATCH(CQ$3,$K$2:$P$2,0))</f>
        <v>#N/A</v>
      </c>
      <c r="CR1665" s="147" t="e" cm="1">
        <f t="array" ref="CR1665">INDEX($K:$P,ROW(),MATCH(CR$3,$K$2:$P$2,0))</f>
        <v>#N/A</v>
      </c>
      <c r="CS1665" s="147" t="e" cm="1">
        <f t="array" ref="CS1665">INDEX($K:$P,ROW(),MATCH(CS$3,$K$2:$P$2,0))</f>
        <v>#N/A</v>
      </c>
      <c r="CT1665" s="147" t="e" cm="1">
        <f t="array" ref="CT1665">INDEX($K:$P,ROW(),MATCH(CT$3,$K$2:$P$2,0))</f>
        <v>#N/A</v>
      </c>
      <c r="CU1665" s="147" t="e" cm="1">
        <f t="array" ref="CU1665">INDEX($K:$P,ROW(),MATCH(CU$3,$K$2:$P$2,0))</f>
        <v>#N/A</v>
      </c>
      <c r="CV1665" s="147" t="e" cm="1">
        <f t="array" ref="CV1665">INDEX($K:$P,ROW(),MATCH(CV$3,$K$2:$P$2,0))</f>
        <v>#N/A</v>
      </c>
      <c r="CW1665" s="147" t="e" cm="1">
        <f t="array" ref="CW1665">INDEX($K:$P,ROW(),MATCH(CW$3,$K$2:$P$2,0))</f>
        <v>#N/A</v>
      </c>
      <c r="CX1665" s="147" t="e" cm="1">
        <f t="array" ref="CX1665">INDEX($K:$P,ROW(),MATCH(CX$3,$K$2:$P$2,0))</f>
        <v>#N/A</v>
      </c>
      <c r="CY1665" s="147" t="e" cm="1">
        <f t="array" ref="CY1665">INDEX($K:$P,ROW(),MATCH(CY$3,$K$2:$P$2,0))</f>
        <v>#N/A</v>
      </c>
      <c r="CZ1665" s="147" t="e" cm="1">
        <f t="array" ref="CZ1665">INDEX($K:$P,ROW(),MATCH(CZ$3,$K$2:$P$2,0))</f>
        <v>#N/A</v>
      </c>
      <c r="DA1665" s="147" t="e" cm="1">
        <f t="array" ref="DA1665">INDEX($K:$P,ROW(),MATCH(DA$3,$K$2:$P$2,0))</f>
        <v>#N/A</v>
      </c>
      <c r="DB1665" s="147" t="e" cm="1">
        <f t="array" ref="DB1665">INDEX($K:$P,ROW(),MATCH(DB$3,$K$2:$P$2,0))</f>
        <v>#N/A</v>
      </c>
      <c r="DC1665" s="147" t="e" cm="1">
        <f t="array" ref="DC1665">INDEX($K:$P,ROW(),MATCH(DC$3,$K$2:$P$2,0))</f>
        <v>#N/A</v>
      </c>
      <c r="DD1665" s="147" t="e" cm="1">
        <f t="array" ref="DD1665">INDEX($K:$P,ROW(),MATCH(DD$3,$K$2:$P$2,0))</f>
        <v>#N/A</v>
      </c>
      <c r="DE1665" s="147" t="e" cm="1">
        <f t="array" ref="DE1665">INDEX($K:$P,ROW(),MATCH(DE$3,$K$2:$P$2,0))</f>
        <v>#N/A</v>
      </c>
      <c r="DF1665" s="147" t="e" cm="1">
        <f t="array" ref="DF1665">INDEX($K:$P,ROW(),MATCH(DF$3,$K$2:$P$2,0))</f>
        <v>#N/A</v>
      </c>
      <c r="DG1665" s="147" t="e" cm="1">
        <f t="array" ref="DG1665">INDEX($K:$P,ROW(),MATCH(DG$3,$K$2:$P$2,0))</f>
        <v>#N/A</v>
      </c>
      <c r="DH1665" s="147" t="e" cm="1">
        <f t="array" ref="DH1665">INDEX($K:$P,ROW(),MATCH(DH$3,$K$2:$P$2,0))</f>
        <v>#N/A</v>
      </c>
      <c r="DI1665" s="147" t="e" cm="1">
        <f t="array" ref="DI1665">INDEX($K:$P,ROW(),MATCH(DI$3,$K$2:$P$2,0))</f>
        <v>#N/A</v>
      </c>
      <c r="DJ1665" s="147" t="e" cm="1">
        <f t="array" ref="DJ1665">INDEX($K:$P,ROW(),MATCH(DJ$3,$K$2:$P$2,0))</f>
        <v>#N/A</v>
      </c>
      <c r="DK1665" s="147" t="e" cm="1">
        <f t="array" ref="DK1665">INDEX($K:$P,ROW(),MATCH(DK$3,$K$2:$P$2,0))</f>
        <v>#N/A</v>
      </c>
      <c r="DL1665" s="147" t="e" cm="1">
        <f t="array" ref="DL1665">INDEX($K:$P,ROW(),MATCH(DL$3,$K$2:$P$2,0))</f>
        <v>#N/A</v>
      </c>
    </row>
    <row r="1666" spans="2:116" x14ac:dyDescent="0.4">
      <c r="B1666" s="6"/>
      <c r="C1666" s="6"/>
      <c r="D1666" t="s">
        <v>775</v>
      </c>
      <c r="E1666" s="8" t="str">
        <f t="shared" si="2253"/>
        <v>1666 SUBR-S</v>
      </c>
      <c r="G1666" s="158" t="s">
        <v>72</v>
      </c>
      <c r="K1666" s="34">
        <f t="shared" ref="K1666:P1666" ca="1" si="2259">SUMIF($3:$3,K$2,1666:1666)</f>
        <v>1200</v>
      </c>
      <c r="L1666" s="34">
        <f t="shared" ca="1" si="2259"/>
        <v>120</v>
      </c>
      <c r="M1666" s="34">
        <f t="shared" ca="1" si="2259"/>
        <v>120</v>
      </c>
      <c r="N1666" s="34">
        <f t="shared" ca="1" si="2259"/>
        <v>120</v>
      </c>
      <c r="O1666" s="34">
        <f t="shared" ca="1" si="2259"/>
        <v>120</v>
      </c>
      <c r="P1666" s="34">
        <f t="shared" ca="1" si="2259"/>
        <v>120</v>
      </c>
      <c r="R1666" s="15"/>
      <c r="S1666" s="76" cm="1">
        <f t="array" aca="1" ref="S1666" ca="1">ROUNDDOWN(INDIRECT(S1656)/S1665,0)</f>
        <v>100</v>
      </c>
      <c r="T1666" s="76" cm="1">
        <f t="array" aca="1" ref="T1666" ca="1">ROUNDDOWN(INDIRECT(T1656)/T1665,0)</f>
        <v>100</v>
      </c>
      <c r="U1666" s="76" cm="1">
        <f t="array" aca="1" ref="U1666" ca="1">ROUNDDOWN(INDIRECT(U1656)/U1665,0)</f>
        <v>100</v>
      </c>
      <c r="V1666" s="76" cm="1">
        <f t="array" aca="1" ref="V1666" ca="1">ROUNDDOWN(INDIRECT(V1656)/V1665,0)</f>
        <v>100</v>
      </c>
      <c r="W1666" s="76" cm="1">
        <f t="array" aca="1" ref="W1666" ca="1">ROUNDDOWN(INDIRECT(W1656)/W1665,0)</f>
        <v>100</v>
      </c>
      <c r="X1666" s="76" cm="1">
        <f t="array" aca="1" ref="X1666" ca="1">ROUNDDOWN(INDIRECT(X1656)/X1665,0)</f>
        <v>100</v>
      </c>
      <c r="Y1666" s="76" cm="1">
        <f t="array" aca="1" ref="Y1666" ca="1">ROUNDDOWN(INDIRECT(Y1656)/Y1665,0)</f>
        <v>100</v>
      </c>
      <c r="Z1666" s="76" cm="1">
        <f t="array" aca="1" ref="Z1666" ca="1">ROUNDDOWN(INDIRECT(Z1656)/Z1665,0)</f>
        <v>100</v>
      </c>
      <c r="AA1666" s="76" cm="1">
        <f t="array" aca="1" ref="AA1666" ca="1">ROUNDDOWN(INDIRECT(AA1656)/AA1665,0)</f>
        <v>100</v>
      </c>
      <c r="AB1666" s="76" cm="1">
        <f t="array" aca="1" ref="AB1666" ca="1">ROUNDDOWN(INDIRECT(AB1656)/AB1665,0)</f>
        <v>100</v>
      </c>
      <c r="AC1666" s="76" cm="1">
        <f t="array" aca="1" ref="AC1666" ca="1">ROUNDDOWN(INDIRECT(AC1656)/AC1665,0)</f>
        <v>100</v>
      </c>
      <c r="AD1666" s="76" cm="1">
        <f t="array" aca="1" ref="AD1666" ca="1">ROUNDDOWN(INDIRECT(AD1656)/AD1665,0)</f>
        <v>100</v>
      </c>
      <c r="AE1666" s="76" cm="1">
        <f t="array" aca="1" ref="AE1666" ca="1">ROUNDDOWN(INDIRECT(AE1656)/AE1665,0)</f>
        <v>10</v>
      </c>
      <c r="AF1666" s="76" cm="1">
        <f t="array" aca="1" ref="AF1666" ca="1">ROUNDDOWN(INDIRECT(AF1656)/AF1665,0)</f>
        <v>10</v>
      </c>
      <c r="AG1666" s="76" cm="1">
        <f t="array" aca="1" ref="AG1666" ca="1">ROUNDDOWN(INDIRECT(AG1656)/AG1665,0)</f>
        <v>10</v>
      </c>
      <c r="AH1666" s="76" cm="1">
        <f t="array" aca="1" ref="AH1666" ca="1">ROUNDDOWN(INDIRECT(AH1656)/AH1665,0)</f>
        <v>10</v>
      </c>
      <c r="AI1666" s="76" cm="1">
        <f t="array" aca="1" ref="AI1666" ca="1">ROUNDDOWN(INDIRECT(AI1656)/AI1665,0)</f>
        <v>10</v>
      </c>
      <c r="AJ1666" s="76" cm="1">
        <f t="array" aca="1" ref="AJ1666" ca="1">ROUNDDOWN(INDIRECT(AJ1656)/AJ1665,0)</f>
        <v>10</v>
      </c>
      <c r="AK1666" s="76" cm="1">
        <f t="array" aca="1" ref="AK1666" ca="1">ROUNDDOWN(INDIRECT(AK1656)/AK1665,0)</f>
        <v>10</v>
      </c>
      <c r="AL1666" s="76" cm="1">
        <f t="array" aca="1" ref="AL1666" ca="1">ROUNDDOWN(INDIRECT(AL1656)/AL1665,0)</f>
        <v>10</v>
      </c>
      <c r="AM1666" s="76" cm="1">
        <f t="array" aca="1" ref="AM1666" ca="1">ROUNDDOWN(INDIRECT(AM1656)/AM1665,0)</f>
        <v>10</v>
      </c>
      <c r="AN1666" s="76" cm="1">
        <f t="array" aca="1" ref="AN1666" ca="1">ROUNDDOWN(INDIRECT(AN1656)/AN1665,0)</f>
        <v>10</v>
      </c>
      <c r="AO1666" s="76" cm="1">
        <f t="array" aca="1" ref="AO1666" ca="1">ROUNDDOWN(INDIRECT(AO1656)/AO1665,0)</f>
        <v>10</v>
      </c>
      <c r="AP1666" s="76" cm="1">
        <f t="array" aca="1" ref="AP1666" ca="1">ROUNDDOWN(INDIRECT(AP1656)/AP1665,0)</f>
        <v>10</v>
      </c>
      <c r="AQ1666" s="76" cm="1">
        <f t="array" aca="1" ref="AQ1666" ca="1">ROUNDDOWN(INDIRECT(AQ1656)/AQ1665,0)</f>
        <v>10</v>
      </c>
      <c r="AR1666" s="76" cm="1">
        <f t="array" aca="1" ref="AR1666" ca="1">ROUNDDOWN(INDIRECT(AR1656)/AR1665,0)</f>
        <v>10</v>
      </c>
      <c r="AS1666" s="76" cm="1">
        <f t="array" aca="1" ref="AS1666" ca="1">ROUNDDOWN(INDIRECT(AS1656)/AS1665,0)</f>
        <v>10</v>
      </c>
      <c r="AT1666" s="76" cm="1">
        <f t="array" aca="1" ref="AT1666" ca="1">ROUNDDOWN(INDIRECT(AT1656)/AT1665,0)</f>
        <v>10</v>
      </c>
      <c r="AU1666" s="76" cm="1">
        <f t="array" aca="1" ref="AU1666" ca="1">ROUNDDOWN(INDIRECT(AU1656)/AU1665,0)</f>
        <v>10</v>
      </c>
      <c r="AV1666" s="76" cm="1">
        <f t="array" aca="1" ref="AV1666" ca="1">ROUNDDOWN(INDIRECT(AV1656)/AV1665,0)</f>
        <v>10</v>
      </c>
      <c r="AW1666" s="76" cm="1">
        <f t="array" aca="1" ref="AW1666" ca="1">ROUNDDOWN(INDIRECT(AW1656)/AW1665,0)</f>
        <v>10</v>
      </c>
      <c r="AX1666" s="76" cm="1">
        <f t="array" aca="1" ref="AX1666" ca="1">ROUNDDOWN(INDIRECT(AX1656)/AX1665,0)</f>
        <v>10</v>
      </c>
      <c r="AY1666" s="76" cm="1">
        <f t="array" aca="1" ref="AY1666" ca="1">ROUNDDOWN(INDIRECT(AY1656)/AY1665,0)</f>
        <v>10</v>
      </c>
      <c r="AZ1666" s="76" cm="1">
        <f t="array" aca="1" ref="AZ1666" ca="1">ROUNDDOWN(INDIRECT(AZ1656)/AZ1665,0)</f>
        <v>10</v>
      </c>
      <c r="BA1666" s="76" cm="1">
        <f t="array" aca="1" ref="BA1666" ca="1">ROUNDDOWN(INDIRECT(BA1656)/BA1665,0)</f>
        <v>10</v>
      </c>
      <c r="BB1666" s="76" cm="1">
        <f t="array" aca="1" ref="BB1666" ca="1">ROUNDDOWN(INDIRECT(BB1656)/BB1665,0)</f>
        <v>10</v>
      </c>
      <c r="BC1666" s="76" cm="1">
        <f t="array" aca="1" ref="BC1666" ca="1">ROUNDDOWN(INDIRECT(BC1656)/BC1665,0)</f>
        <v>10</v>
      </c>
      <c r="BD1666" s="76" cm="1">
        <f t="array" aca="1" ref="BD1666" ca="1">ROUNDDOWN(INDIRECT(BD1656)/BD1665,0)</f>
        <v>10</v>
      </c>
      <c r="BE1666" s="76" cm="1">
        <f t="array" aca="1" ref="BE1666" ca="1">ROUNDDOWN(INDIRECT(BE1656)/BE1665,0)</f>
        <v>10</v>
      </c>
      <c r="BF1666" s="76" cm="1">
        <f t="array" aca="1" ref="BF1666" ca="1">ROUNDDOWN(INDIRECT(BF1656)/BF1665,0)</f>
        <v>10</v>
      </c>
      <c r="BG1666" s="76" cm="1">
        <f t="array" aca="1" ref="BG1666" ca="1">ROUNDDOWN(INDIRECT(BG1656)/BG1665,0)</f>
        <v>10</v>
      </c>
      <c r="BH1666" s="76" cm="1">
        <f t="array" aca="1" ref="BH1666" ca="1">ROUNDDOWN(INDIRECT(BH1656)/BH1665,0)</f>
        <v>10</v>
      </c>
      <c r="BI1666" s="76" cm="1">
        <f t="array" aca="1" ref="BI1666" ca="1">ROUNDDOWN(INDIRECT(BI1656)/BI1665,0)</f>
        <v>10</v>
      </c>
      <c r="BJ1666" s="76" cm="1">
        <f t="array" aca="1" ref="BJ1666" ca="1">ROUNDDOWN(INDIRECT(BJ1656)/BJ1665,0)</f>
        <v>10</v>
      </c>
      <c r="BK1666" s="76" cm="1">
        <f t="array" aca="1" ref="BK1666" ca="1">ROUNDDOWN(INDIRECT(BK1656)/BK1665,0)</f>
        <v>10</v>
      </c>
      <c r="BL1666" s="76" cm="1">
        <f t="array" aca="1" ref="BL1666" ca="1">ROUNDDOWN(INDIRECT(BL1656)/BL1665,0)</f>
        <v>10</v>
      </c>
      <c r="BM1666" s="76" cm="1">
        <f t="array" aca="1" ref="BM1666" ca="1">ROUNDDOWN(INDIRECT(BM1656)/BM1665,0)</f>
        <v>10</v>
      </c>
      <c r="BN1666" s="76" cm="1">
        <f t="array" aca="1" ref="BN1666" ca="1">ROUNDDOWN(INDIRECT(BN1656)/BN1665,0)</f>
        <v>10</v>
      </c>
      <c r="BO1666" s="76" cm="1">
        <f t="array" aca="1" ref="BO1666" ca="1">ROUNDDOWN(INDIRECT(BO1656)/BO1665,0)</f>
        <v>10</v>
      </c>
      <c r="BP1666" s="76" cm="1">
        <f t="array" aca="1" ref="BP1666" ca="1">ROUNDDOWN(INDIRECT(BP1656)/BP1665,0)</f>
        <v>10</v>
      </c>
      <c r="BQ1666" s="76" cm="1">
        <f t="array" aca="1" ref="BQ1666" ca="1">ROUNDDOWN(INDIRECT(BQ1656)/BQ1665,0)</f>
        <v>10</v>
      </c>
      <c r="BR1666" s="76" cm="1">
        <f t="array" aca="1" ref="BR1666" ca="1">ROUNDDOWN(INDIRECT(BR1656)/BR1665,0)</f>
        <v>10</v>
      </c>
      <c r="BS1666" s="76" cm="1">
        <f t="array" aca="1" ref="BS1666" ca="1">ROUNDDOWN(INDIRECT(BS1656)/BS1665,0)</f>
        <v>10</v>
      </c>
      <c r="BT1666" s="76" cm="1">
        <f t="array" aca="1" ref="BT1666" ca="1">ROUNDDOWN(INDIRECT(BT1656)/BT1665,0)</f>
        <v>10</v>
      </c>
      <c r="BU1666" s="76" cm="1">
        <f t="array" aca="1" ref="BU1666" ca="1">ROUNDDOWN(INDIRECT(BU1656)/BU1665,0)</f>
        <v>10</v>
      </c>
      <c r="BV1666" s="76" cm="1">
        <f t="array" aca="1" ref="BV1666" ca="1">ROUNDDOWN(INDIRECT(BV1656)/BV1665,0)</f>
        <v>10</v>
      </c>
      <c r="BW1666" s="76" cm="1">
        <f t="array" aca="1" ref="BW1666" ca="1">ROUNDDOWN(INDIRECT(BW1656)/BW1665,0)</f>
        <v>10</v>
      </c>
      <c r="BX1666" s="76" cm="1">
        <f t="array" aca="1" ref="BX1666" ca="1">ROUNDDOWN(INDIRECT(BX1656)/BX1665,0)</f>
        <v>10</v>
      </c>
      <c r="BY1666" s="76" cm="1">
        <f t="array" aca="1" ref="BY1666" ca="1">ROUNDDOWN(INDIRECT(BY1656)/BY1665,0)</f>
        <v>10</v>
      </c>
      <c r="BZ1666" s="76" cm="1">
        <f t="array" aca="1" ref="BZ1666" ca="1">ROUNDDOWN(INDIRECT(BZ1656)/BZ1665,0)</f>
        <v>10</v>
      </c>
      <c r="CA1666" s="76" cm="1">
        <f t="array" aca="1" ref="CA1666" ca="1">ROUNDDOWN(INDIRECT(CA1656)/CA1665,0)</f>
        <v>10</v>
      </c>
      <c r="CB1666" s="76" cm="1">
        <f t="array" aca="1" ref="CB1666" ca="1">ROUNDDOWN(INDIRECT(CB1656)/CB1665,0)</f>
        <v>10</v>
      </c>
      <c r="CC1666" s="76" cm="1">
        <f t="array" aca="1" ref="CC1666" ca="1">ROUNDDOWN(INDIRECT(CC1656)/CC1665,0)</f>
        <v>10</v>
      </c>
      <c r="CD1666" s="76" cm="1">
        <f t="array" aca="1" ref="CD1666" ca="1">ROUNDDOWN(INDIRECT(CD1656)/CD1665,0)</f>
        <v>10</v>
      </c>
      <c r="CE1666" s="76" cm="1">
        <f t="array" aca="1" ref="CE1666" ca="1">ROUNDDOWN(INDIRECT(CE1656)/CE1665,0)</f>
        <v>10</v>
      </c>
      <c r="CF1666" s="76" cm="1">
        <f t="array" aca="1" ref="CF1666" ca="1">ROUNDDOWN(INDIRECT(CF1656)/CF1665,0)</f>
        <v>10</v>
      </c>
      <c r="CG1666" s="76" cm="1">
        <f t="array" aca="1" ref="CG1666" ca="1">ROUNDDOWN(INDIRECT(CG1656)/CG1665,0)</f>
        <v>10</v>
      </c>
      <c r="CH1666" s="76" cm="1">
        <f t="array" aca="1" ref="CH1666" ca="1">ROUNDDOWN(INDIRECT(CH1656)/CH1665,0)</f>
        <v>10</v>
      </c>
      <c r="CI1666" s="76" cm="1">
        <f t="array" aca="1" ref="CI1666" ca="1">ROUNDDOWN(INDIRECT(CI1656)/CI1665,0)</f>
        <v>10</v>
      </c>
      <c r="CJ1666" s="76" cm="1">
        <f t="array" aca="1" ref="CJ1666" ca="1">ROUNDDOWN(INDIRECT(CJ1656)/CJ1665,0)</f>
        <v>10</v>
      </c>
      <c r="CK1666" s="76" cm="1">
        <f t="array" aca="1" ref="CK1666" ca="1">ROUNDDOWN(INDIRECT(CK1656)/CK1665,0)</f>
        <v>10</v>
      </c>
      <c r="CL1666" s="76" cm="1">
        <f t="array" aca="1" ref="CL1666" ca="1">ROUNDDOWN(INDIRECT(CL1656)/CL1665,0)</f>
        <v>10</v>
      </c>
      <c r="CO1666" s="76" t="e" cm="1">
        <f t="array" aca="1" ref="CO1666" ca="1">ROUNDDOWN(INDIRECT(CO1656)/CO1665,0)</f>
        <v>#N/A</v>
      </c>
      <c r="CP1666" s="76" t="e" cm="1">
        <f t="array" aca="1" ref="CP1666" ca="1">ROUNDDOWN(INDIRECT(CP1656)/CP1665,0)</f>
        <v>#N/A</v>
      </c>
      <c r="CQ1666" s="76" t="e" cm="1">
        <f t="array" aca="1" ref="CQ1666" ca="1">ROUNDDOWN(INDIRECT(CQ1656)/CQ1665,0)</f>
        <v>#N/A</v>
      </c>
      <c r="CR1666" s="76" t="e" cm="1">
        <f t="array" aca="1" ref="CR1666" ca="1">ROUNDDOWN(INDIRECT(CR1656)/CR1665,0)</f>
        <v>#N/A</v>
      </c>
      <c r="CS1666" s="76" t="e" cm="1">
        <f t="array" aca="1" ref="CS1666" ca="1">ROUNDDOWN(INDIRECT(CS1656)/CS1665,0)</f>
        <v>#N/A</v>
      </c>
      <c r="CT1666" s="76" t="e" cm="1">
        <f t="array" aca="1" ref="CT1666" ca="1">ROUNDDOWN(INDIRECT(CT1656)/CT1665,0)</f>
        <v>#N/A</v>
      </c>
      <c r="CU1666" s="76" t="e" cm="1">
        <f t="array" aca="1" ref="CU1666" ca="1">ROUNDDOWN(INDIRECT(CU1656)/CU1665,0)</f>
        <v>#N/A</v>
      </c>
      <c r="CV1666" s="76" t="e" cm="1">
        <f t="array" aca="1" ref="CV1666" ca="1">ROUNDDOWN(INDIRECT(CV1656)/CV1665,0)</f>
        <v>#N/A</v>
      </c>
      <c r="CW1666" s="76" t="e" cm="1">
        <f t="array" aca="1" ref="CW1666" ca="1">ROUNDDOWN(INDIRECT(CW1656)/CW1665,0)</f>
        <v>#N/A</v>
      </c>
      <c r="CX1666" s="76" t="e" cm="1">
        <f t="array" aca="1" ref="CX1666" ca="1">ROUNDDOWN(INDIRECT(CX1656)/CX1665,0)</f>
        <v>#N/A</v>
      </c>
      <c r="CY1666" s="76" t="e" cm="1">
        <f t="array" aca="1" ref="CY1666" ca="1">ROUNDDOWN(INDIRECT(CY1656)/CY1665,0)</f>
        <v>#N/A</v>
      </c>
      <c r="CZ1666" s="76" t="e" cm="1">
        <f t="array" aca="1" ref="CZ1666" ca="1">ROUNDDOWN(INDIRECT(CZ1656)/CZ1665,0)</f>
        <v>#N/A</v>
      </c>
      <c r="DA1666" s="76" t="e" cm="1">
        <f t="array" aca="1" ref="DA1666" ca="1">ROUNDDOWN(INDIRECT(DA1656)/DA1665,0)</f>
        <v>#N/A</v>
      </c>
      <c r="DB1666" s="76" t="e" cm="1">
        <f t="array" aca="1" ref="DB1666" ca="1">ROUNDDOWN(INDIRECT(DB1656)/DB1665,0)</f>
        <v>#N/A</v>
      </c>
      <c r="DC1666" s="76" t="e" cm="1">
        <f t="array" aca="1" ref="DC1666" ca="1">ROUNDDOWN(INDIRECT(DC1656)/DC1665,0)</f>
        <v>#N/A</v>
      </c>
      <c r="DD1666" s="76" t="e" cm="1">
        <f t="array" aca="1" ref="DD1666" ca="1">ROUNDDOWN(INDIRECT(DD1656)/DD1665,0)</f>
        <v>#N/A</v>
      </c>
      <c r="DE1666" s="76" t="e" cm="1">
        <f t="array" aca="1" ref="DE1666" ca="1">ROUNDDOWN(INDIRECT(DE1656)/DE1665,0)</f>
        <v>#N/A</v>
      </c>
      <c r="DF1666" s="76" t="e" cm="1">
        <f t="array" aca="1" ref="DF1666" ca="1">ROUNDDOWN(INDIRECT(DF1656)/DF1665,0)</f>
        <v>#N/A</v>
      </c>
      <c r="DG1666" s="76" t="e" cm="1">
        <f t="array" aca="1" ref="DG1666" ca="1">ROUNDDOWN(INDIRECT(DG1656)/DG1665,0)</f>
        <v>#N/A</v>
      </c>
      <c r="DH1666" s="76" t="e" cm="1">
        <f t="array" aca="1" ref="DH1666" ca="1">ROUNDDOWN(INDIRECT(DH1656)/DH1665,0)</f>
        <v>#N/A</v>
      </c>
      <c r="DI1666" s="76" t="e" cm="1">
        <f t="array" aca="1" ref="DI1666" ca="1">ROUNDDOWN(INDIRECT(DI1656)/DI1665,0)</f>
        <v>#N/A</v>
      </c>
      <c r="DJ1666" s="76" t="e" cm="1">
        <f t="array" aca="1" ref="DJ1666" ca="1">ROUNDDOWN(INDIRECT(DJ1656)/DJ1665,0)</f>
        <v>#N/A</v>
      </c>
      <c r="DK1666" s="76" t="e" cm="1">
        <f t="array" aca="1" ref="DK1666" ca="1">ROUNDDOWN(INDIRECT(DK1656)/DK1665,0)</f>
        <v>#N/A</v>
      </c>
      <c r="DL1666" s="76" t="e" cm="1">
        <f t="array" aca="1" ref="DL1666" ca="1">ROUNDDOWN(INDIRECT(DL1656)/DL1665,0)</f>
        <v>#N/A</v>
      </c>
    </row>
    <row r="1667" spans="2:116" x14ac:dyDescent="0.4">
      <c r="B1667" t="str">
        <f>E1667</f>
        <v>1667 SUBR-S</v>
      </c>
      <c r="D1667" t="s">
        <v>775</v>
      </c>
      <c r="E1667" s="8" t="str">
        <f t="shared" si="2253"/>
        <v>1667 SUBR-S</v>
      </c>
      <c r="G1667" s="145" t="s">
        <v>73</v>
      </c>
      <c r="H1667" s="12"/>
      <c r="I1667" s="60"/>
      <c r="J1667" s="60"/>
      <c r="K1667" s="16">
        <v>0.05</v>
      </c>
      <c r="L1667" s="16">
        <v>0.05</v>
      </c>
      <c r="M1667" s="16">
        <v>0.05</v>
      </c>
      <c r="N1667" s="16">
        <v>0.05</v>
      </c>
      <c r="O1667" s="16">
        <v>0.05</v>
      </c>
      <c r="P1667" s="16">
        <v>0.05</v>
      </c>
      <c r="R1667" s="20"/>
      <c r="S1667" s="150" cm="1">
        <f t="array" ref="S1667">INDEX($K:$P,ROW(),MATCH(S$3,$K$2:$P$2,0))</f>
        <v>0.05</v>
      </c>
      <c r="T1667" s="150" cm="1">
        <f t="array" ref="T1667">INDEX($K:$P,ROW(),MATCH(T$3,$K$2:$P$2,0))</f>
        <v>0.05</v>
      </c>
      <c r="U1667" s="150" cm="1">
        <f t="array" ref="U1667">INDEX($K:$P,ROW(),MATCH(U$3,$K$2:$P$2,0))</f>
        <v>0.05</v>
      </c>
      <c r="V1667" s="150" cm="1">
        <f t="array" ref="V1667">INDEX($K:$P,ROW(),MATCH(V$3,$K$2:$P$2,0))</f>
        <v>0.05</v>
      </c>
      <c r="W1667" s="150" cm="1">
        <f t="array" ref="W1667">INDEX($K:$P,ROW(),MATCH(W$3,$K$2:$P$2,0))</f>
        <v>0.05</v>
      </c>
      <c r="X1667" s="150" cm="1">
        <f t="array" ref="X1667">INDEX($K:$P,ROW(),MATCH(X$3,$K$2:$P$2,0))</f>
        <v>0.05</v>
      </c>
      <c r="Y1667" s="150" cm="1">
        <f t="array" ref="Y1667">INDEX($K:$P,ROW(),MATCH(Y$3,$K$2:$P$2,0))</f>
        <v>0.05</v>
      </c>
      <c r="Z1667" s="150" cm="1">
        <f t="array" ref="Z1667">INDEX($K:$P,ROW(),MATCH(Z$3,$K$2:$P$2,0))</f>
        <v>0.05</v>
      </c>
      <c r="AA1667" s="150" cm="1">
        <f t="array" ref="AA1667">INDEX($K:$P,ROW(),MATCH(AA$3,$K$2:$P$2,0))</f>
        <v>0.05</v>
      </c>
      <c r="AB1667" s="150" cm="1">
        <f t="array" ref="AB1667">INDEX($K:$P,ROW(),MATCH(AB$3,$K$2:$P$2,0))</f>
        <v>0.05</v>
      </c>
      <c r="AC1667" s="150" cm="1">
        <f t="array" ref="AC1667">INDEX($K:$P,ROW(),MATCH(AC$3,$K$2:$P$2,0))</f>
        <v>0.05</v>
      </c>
      <c r="AD1667" s="150" cm="1">
        <f t="array" ref="AD1667">INDEX($K:$P,ROW(),MATCH(AD$3,$K$2:$P$2,0))</f>
        <v>0.05</v>
      </c>
      <c r="AE1667" s="150" cm="1">
        <f t="array" ref="AE1667">INDEX($K:$P,ROW(),MATCH(AE$3,$K$2:$P$2,0))</f>
        <v>0.05</v>
      </c>
      <c r="AF1667" s="150" cm="1">
        <f t="array" ref="AF1667">INDEX($K:$P,ROW(),MATCH(AF$3,$K$2:$P$2,0))</f>
        <v>0.05</v>
      </c>
      <c r="AG1667" s="150" cm="1">
        <f t="array" ref="AG1667">INDEX($K:$P,ROW(),MATCH(AG$3,$K$2:$P$2,0))</f>
        <v>0.05</v>
      </c>
      <c r="AH1667" s="150" cm="1">
        <f t="array" ref="AH1667">INDEX($K:$P,ROW(),MATCH(AH$3,$K$2:$P$2,0))</f>
        <v>0.05</v>
      </c>
      <c r="AI1667" s="150" cm="1">
        <f t="array" ref="AI1667">INDEX($K:$P,ROW(),MATCH(AI$3,$K$2:$P$2,0))</f>
        <v>0.05</v>
      </c>
      <c r="AJ1667" s="150" cm="1">
        <f t="array" ref="AJ1667">INDEX($K:$P,ROW(),MATCH(AJ$3,$K$2:$P$2,0))</f>
        <v>0.05</v>
      </c>
      <c r="AK1667" s="150" cm="1">
        <f t="array" ref="AK1667">INDEX($K:$P,ROW(),MATCH(AK$3,$K$2:$P$2,0))</f>
        <v>0.05</v>
      </c>
      <c r="AL1667" s="150" cm="1">
        <f t="array" ref="AL1667">INDEX($K:$P,ROW(),MATCH(AL$3,$K$2:$P$2,0))</f>
        <v>0.05</v>
      </c>
      <c r="AM1667" s="150" cm="1">
        <f t="array" ref="AM1667">INDEX($K:$P,ROW(),MATCH(AM$3,$K$2:$P$2,0))</f>
        <v>0.05</v>
      </c>
      <c r="AN1667" s="150" cm="1">
        <f t="array" ref="AN1667">INDEX($K:$P,ROW(),MATCH(AN$3,$K$2:$P$2,0))</f>
        <v>0.05</v>
      </c>
      <c r="AO1667" s="150" cm="1">
        <f t="array" ref="AO1667">INDEX($K:$P,ROW(),MATCH(AO$3,$K$2:$P$2,0))</f>
        <v>0.05</v>
      </c>
      <c r="AP1667" s="150" cm="1">
        <f t="array" ref="AP1667">INDEX($K:$P,ROW(),MATCH(AP$3,$K$2:$P$2,0))</f>
        <v>0.05</v>
      </c>
      <c r="AQ1667" s="150" cm="1">
        <f t="array" ref="AQ1667">INDEX($K:$P,ROW(),MATCH(AQ$3,$K$2:$P$2,0))</f>
        <v>0.05</v>
      </c>
      <c r="AR1667" s="150" cm="1">
        <f t="array" ref="AR1667">INDEX($K:$P,ROW(),MATCH(AR$3,$K$2:$P$2,0))</f>
        <v>0.05</v>
      </c>
      <c r="AS1667" s="150" cm="1">
        <f t="array" ref="AS1667">INDEX($K:$P,ROW(),MATCH(AS$3,$K$2:$P$2,0))</f>
        <v>0.05</v>
      </c>
      <c r="AT1667" s="150" cm="1">
        <f t="array" ref="AT1667">INDEX($K:$P,ROW(),MATCH(AT$3,$K$2:$P$2,0))</f>
        <v>0.05</v>
      </c>
      <c r="AU1667" s="150" cm="1">
        <f t="array" ref="AU1667">INDEX($K:$P,ROW(),MATCH(AU$3,$K$2:$P$2,0))</f>
        <v>0.05</v>
      </c>
      <c r="AV1667" s="150" cm="1">
        <f t="array" ref="AV1667">INDEX($K:$P,ROW(),MATCH(AV$3,$K$2:$P$2,0))</f>
        <v>0.05</v>
      </c>
      <c r="AW1667" s="150" cm="1">
        <f t="array" ref="AW1667">INDEX($K:$P,ROW(),MATCH(AW$3,$K$2:$P$2,0))</f>
        <v>0.05</v>
      </c>
      <c r="AX1667" s="150" cm="1">
        <f t="array" ref="AX1667">INDEX($K:$P,ROW(),MATCH(AX$3,$K$2:$P$2,0))</f>
        <v>0.05</v>
      </c>
      <c r="AY1667" s="150" cm="1">
        <f t="array" ref="AY1667">INDEX($K:$P,ROW(),MATCH(AY$3,$K$2:$P$2,0))</f>
        <v>0.05</v>
      </c>
      <c r="AZ1667" s="150" cm="1">
        <f t="array" ref="AZ1667">INDEX($K:$P,ROW(),MATCH(AZ$3,$K$2:$P$2,0))</f>
        <v>0.05</v>
      </c>
      <c r="BA1667" s="150" cm="1">
        <f t="array" ref="BA1667">INDEX($K:$P,ROW(),MATCH(BA$3,$K$2:$P$2,0))</f>
        <v>0.05</v>
      </c>
      <c r="BB1667" s="150" cm="1">
        <f t="array" ref="BB1667">INDEX($K:$P,ROW(),MATCH(BB$3,$K$2:$P$2,0))</f>
        <v>0.05</v>
      </c>
      <c r="BC1667" s="150" cm="1">
        <f t="array" ref="BC1667">INDEX($K:$P,ROW(),MATCH(BC$3,$K$2:$P$2,0))</f>
        <v>0.05</v>
      </c>
      <c r="BD1667" s="150" cm="1">
        <f t="array" ref="BD1667">INDEX($K:$P,ROW(),MATCH(BD$3,$K$2:$P$2,0))</f>
        <v>0.05</v>
      </c>
      <c r="BE1667" s="150" cm="1">
        <f t="array" ref="BE1667">INDEX($K:$P,ROW(),MATCH(BE$3,$K$2:$P$2,0))</f>
        <v>0.05</v>
      </c>
      <c r="BF1667" s="150" cm="1">
        <f t="array" ref="BF1667">INDEX($K:$P,ROW(),MATCH(BF$3,$K$2:$P$2,0))</f>
        <v>0.05</v>
      </c>
      <c r="BG1667" s="150" cm="1">
        <f t="array" ref="BG1667">INDEX($K:$P,ROW(),MATCH(BG$3,$K$2:$P$2,0))</f>
        <v>0.05</v>
      </c>
      <c r="BH1667" s="150" cm="1">
        <f t="array" ref="BH1667">INDEX($K:$P,ROW(),MATCH(BH$3,$K$2:$P$2,0))</f>
        <v>0.05</v>
      </c>
      <c r="BI1667" s="150" cm="1">
        <f t="array" ref="BI1667">INDEX($K:$P,ROW(),MATCH(BI$3,$K$2:$P$2,0))</f>
        <v>0.05</v>
      </c>
      <c r="BJ1667" s="150" cm="1">
        <f t="array" ref="BJ1667">INDEX($K:$P,ROW(),MATCH(BJ$3,$K$2:$P$2,0))</f>
        <v>0.05</v>
      </c>
      <c r="BK1667" s="150" cm="1">
        <f t="array" ref="BK1667">INDEX($K:$P,ROW(),MATCH(BK$3,$K$2:$P$2,0))</f>
        <v>0.05</v>
      </c>
      <c r="BL1667" s="150" cm="1">
        <f t="array" ref="BL1667">INDEX($K:$P,ROW(),MATCH(BL$3,$K$2:$P$2,0))</f>
        <v>0.05</v>
      </c>
      <c r="BM1667" s="150" cm="1">
        <f t="array" ref="BM1667">INDEX($K:$P,ROW(),MATCH(BM$3,$K$2:$P$2,0))</f>
        <v>0.05</v>
      </c>
      <c r="BN1667" s="150" cm="1">
        <f t="array" ref="BN1667">INDEX($K:$P,ROW(),MATCH(BN$3,$K$2:$P$2,0))</f>
        <v>0.05</v>
      </c>
      <c r="BO1667" s="150" cm="1">
        <f t="array" ref="BO1667">INDEX($K:$P,ROW(),MATCH(BO$3,$K$2:$P$2,0))</f>
        <v>0.05</v>
      </c>
      <c r="BP1667" s="150" cm="1">
        <f t="array" ref="BP1667">INDEX($K:$P,ROW(),MATCH(BP$3,$K$2:$P$2,0))</f>
        <v>0.05</v>
      </c>
      <c r="BQ1667" s="150" cm="1">
        <f t="array" ref="BQ1667">INDEX($K:$P,ROW(),MATCH(BQ$3,$K$2:$P$2,0))</f>
        <v>0.05</v>
      </c>
      <c r="BR1667" s="150" cm="1">
        <f t="array" ref="BR1667">INDEX($K:$P,ROW(),MATCH(BR$3,$K$2:$P$2,0))</f>
        <v>0.05</v>
      </c>
      <c r="BS1667" s="150" cm="1">
        <f t="array" ref="BS1667">INDEX($K:$P,ROW(),MATCH(BS$3,$K$2:$P$2,0))</f>
        <v>0.05</v>
      </c>
      <c r="BT1667" s="150" cm="1">
        <f t="array" ref="BT1667">INDEX($K:$P,ROW(),MATCH(BT$3,$K$2:$P$2,0))</f>
        <v>0.05</v>
      </c>
      <c r="BU1667" s="150" cm="1">
        <f t="array" ref="BU1667">INDEX($K:$P,ROW(),MATCH(BU$3,$K$2:$P$2,0))</f>
        <v>0.05</v>
      </c>
      <c r="BV1667" s="150" cm="1">
        <f t="array" ref="BV1667">INDEX($K:$P,ROW(),MATCH(BV$3,$K$2:$P$2,0))</f>
        <v>0.05</v>
      </c>
      <c r="BW1667" s="150" cm="1">
        <f t="array" ref="BW1667">INDEX($K:$P,ROW(),MATCH(BW$3,$K$2:$P$2,0))</f>
        <v>0.05</v>
      </c>
      <c r="BX1667" s="150" cm="1">
        <f t="array" ref="BX1667">INDEX($K:$P,ROW(),MATCH(BX$3,$K$2:$P$2,0))</f>
        <v>0.05</v>
      </c>
      <c r="BY1667" s="150" cm="1">
        <f t="array" ref="BY1667">INDEX($K:$P,ROW(),MATCH(BY$3,$K$2:$P$2,0))</f>
        <v>0.05</v>
      </c>
      <c r="BZ1667" s="150" cm="1">
        <f t="array" ref="BZ1667">INDEX($K:$P,ROW(),MATCH(BZ$3,$K$2:$P$2,0))</f>
        <v>0.05</v>
      </c>
      <c r="CA1667" s="150" cm="1">
        <f t="array" ref="CA1667">INDEX($K:$P,ROW(),MATCH(CA$3,$K$2:$P$2,0))</f>
        <v>0.05</v>
      </c>
      <c r="CB1667" s="150" cm="1">
        <f t="array" ref="CB1667">INDEX($K:$P,ROW(),MATCH(CB$3,$K$2:$P$2,0))</f>
        <v>0.05</v>
      </c>
      <c r="CC1667" s="150" cm="1">
        <f t="array" ref="CC1667">INDEX($K:$P,ROW(),MATCH(CC$3,$K$2:$P$2,0))</f>
        <v>0.05</v>
      </c>
      <c r="CD1667" s="150" cm="1">
        <f t="array" ref="CD1667">INDEX($K:$P,ROW(),MATCH(CD$3,$K$2:$P$2,0))</f>
        <v>0.05</v>
      </c>
      <c r="CE1667" s="150" cm="1">
        <f t="array" ref="CE1667">INDEX($K:$P,ROW(),MATCH(CE$3,$K$2:$P$2,0))</f>
        <v>0.05</v>
      </c>
      <c r="CF1667" s="150" cm="1">
        <f t="array" ref="CF1667">INDEX($K:$P,ROW(),MATCH(CF$3,$K$2:$P$2,0))</f>
        <v>0.05</v>
      </c>
      <c r="CG1667" s="150" cm="1">
        <f t="array" ref="CG1667">INDEX($K:$P,ROW(),MATCH(CG$3,$K$2:$P$2,0))</f>
        <v>0.05</v>
      </c>
      <c r="CH1667" s="150" cm="1">
        <f t="array" ref="CH1667">INDEX($K:$P,ROW(),MATCH(CH$3,$K$2:$P$2,0))</f>
        <v>0.05</v>
      </c>
      <c r="CI1667" s="150" cm="1">
        <f t="array" ref="CI1667">INDEX($K:$P,ROW(),MATCH(CI$3,$K$2:$P$2,0))</f>
        <v>0.05</v>
      </c>
      <c r="CJ1667" s="150" cm="1">
        <f t="array" ref="CJ1667">INDEX($K:$P,ROW(),MATCH(CJ$3,$K$2:$P$2,0))</f>
        <v>0.05</v>
      </c>
      <c r="CK1667" s="150" cm="1">
        <f t="array" ref="CK1667">INDEX($K:$P,ROW(),MATCH(CK$3,$K$2:$P$2,0))</f>
        <v>0.05</v>
      </c>
      <c r="CL1667" s="150" cm="1">
        <f t="array" ref="CL1667">INDEX($K:$P,ROW(),MATCH(CL$3,$K$2:$P$2,0))</f>
        <v>0.05</v>
      </c>
      <c r="CN1667" s="60"/>
      <c r="CO1667" s="150" t="e" cm="1">
        <f t="array" ref="CO1667">INDEX($K:$P,ROW(),MATCH(CO$3,$K$2:$P$2,0))</f>
        <v>#N/A</v>
      </c>
      <c r="CP1667" s="150" t="e" cm="1">
        <f t="array" ref="CP1667">INDEX($K:$P,ROW(),MATCH(CP$3,$K$2:$P$2,0))</f>
        <v>#N/A</v>
      </c>
      <c r="CQ1667" s="150" t="e" cm="1">
        <f t="array" ref="CQ1667">INDEX($K:$P,ROW(),MATCH(CQ$3,$K$2:$P$2,0))</f>
        <v>#N/A</v>
      </c>
      <c r="CR1667" s="150" t="e" cm="1">
        <f t="array" ref="CR1667">INDEX($K:$P,ROW(),MATCH(CR$3,$K$2:$P$2,0))</f>
        <v>#N/A</v>
      </c>
      <c r="CS1667" s="150" t="e" cm="1">
        <f t="array" ref="CS1667">INDEX($K:$P,ROW(),MATCH(CS$3,$K$2:$P$2,0))</f>
        <v>#N/A</v>
      </c>
      <c r="CT1667" s="150" t="e" cm="1">
        <f t="array" ref="CT1667">INDEX($K:$P,ROW(),MATCH(CT$3,$K$2:$P$2,0))</f>
        <v>#N/A</v>
      </c>
      <c r="CU1667" s="150" t="e" cm="1">
        <f t="array" ref="CU1667">INDEX($K:$P,ROW(),MATCH(CU$3,$K$2:$P$2,0))</f>
        <v>#N/A</v>
      </c>
      <c r="CV1667" s="150" t="e" cm="1">
        <f t="array" ref="CV1667">INDEX($K:$P,ROW(),MATCH(CV$3,$K$2:$P$2,0))</f>
        <v>#N/A</v>
      </c>
      <c r="CW1667" s="150" t="e" cm="1">
        <f t="array" ref="CW1667">INDEX($K:$P,ROW(),MATCH(CW$3,$K$2:$P$2,0))</f>
        <v>#N/A</v>
      </c>
      <c r="CX1667" s="150" t="e" cm="1">
        <f t="array" ref="CX1667">INDEX($K:$P,ROW(),MATCH(CX$3,$K$2:$P$2,0))</f>
        <v>#N/A</v>
      </c>
      <c r="CY1667" s="150" t="e" cm="1">
        <f t="array" ref="CY1667">INDEX($K:$P,ROW(),MATCH(CY$3,$K$2:$P$2,0))</f>
        <v>#N/A</v>
      </c>
      <c r="CZ1667" s="150" t="e" cm="1">
        <f t="array" ref="CZ1667">INDEX($K:$P,ROW(),MATCH(CZ$3,$K$2:$P$2,0))</f>
        <v>#N/A</v>
      </c>
      <c r="DA1667" s="150" t="e" cm="1">
        <f t="array" ref="DA1667">INDEX($K:$P,ROW(),MATCH(DA$3,$K$2:$P$2,0))</f>
        <v>#N/A</v>
      </c>
      <c r="DB1667" s="150" t="e" cm="1">
        <f t="array" ref="DB1667">INDEX($K:$P,ROW(),MATCH(DB$3,$K$2:$P$2,0))</f>
        <v>#N/A</v>
      </c>
      <c r="DC1667" s="150" t="e" cm="1">
        <f t="array" ref="DC1667">INDEX($K:$P,ROW(),MATCH(DC$3,$K$2:$P$2,0))</f>
        <v>#N/A</v>
      </c>
      <c r="DD1667" s="150" t="e" cm="1">
        <f t="array" ref="DD1667">INDEX($K:$P,ROW(),MATCH(DD$3,$K$2:$P$2,0))</f>
        <v>#N/A</v>
      </c>
      <c r="DE1667" s="150" t="e" cm="1">
        <f t="array" ref="DE1667">INDEX($K:$P,ROW(),MATCH(DE$3,$K$2:$P$2,0))</f>
        <v>#N/A</v>
      </c>
      <c r="DF1667" s="150" t="e" cm="1">
        <f t="array" ref="DF1667">INDEX($K:$P,ROW(),MATCH(DF$3,$K$2:$P$2,0))</f>
        <v>#N/A</v>
      </c>
      <c r="DG1667" s="150" t="e" cm="1">
        <f t="array" ref="DG1667">INDEX($K:$P,ROW(),MATCH(DG$3,$K$2:$P$2,0))</f>
        <v>#N/A</v>
      </c>
      <c r="DH1667" s="150" t="e" cm="1">
        <f t="array" ref="DH1667">INDEX($K:$P,ROW(),MATCH(DH$3,$K$2:$P$2,0))</f>
        <v>#N/A</v>
      </c>
      <c r="DI1667" s="150" t="e" cm="1">
        <f t="array" ref="DI1667">INDEX($K:$P,ROW(),MATCH(DI$3,$K$2:$P$2,0))</f>
        <v>#N/A</v>
      </c>
      <c r="DJ1667" s="150" t="e" cm="1">
        <f t="array" ref="DJ1667">INDEX($K:$P,ROW(),MATCH(DJ$3,$K$2:$P$2,0))</f>
        <v>#N/A</v>
      </c>
      <c r="DK1667" s="150" t="e" cm="1">
        <f t="array" ref="DK1667">INDEX($K:$P,ROW(),MATCH(DK$3,$K$2:$P$2,0))</f>
        <v>#N/A</v>
      </c>
      <c r="DL1667" s="150" t="e" cm="1">
        <f t="array" ref="DL1667">INDEX($K:$P,ROW(),MATCH(DL$3,$K$2:$P$2,0))</f>
        <v>#N/A</v>
      </c>
    </row>
    <row r="1668" spans="2:116" x14ac:dyDescent="0.4">
      <c r="D1668" t="s">
        <v>775</v>
      </c>
      <c r="E1668" s="8" t="str">
        <f t="shared" si="2253"/>
        <v>1668 SUBR-S</v>
      </c>
      <c r="G1668" s="158" t="s">
        <v>74</v>
      </c>
      <c r="K1668" s="34">
        <f t="shared" ref="K1668:P1668" ca="1" si="2260">SUMIF($3:$3,K$2,1668:1668)</f>
        <v>-326.68416655901024</v>
      </c>
      <c r="L1668" s="34">
        <f t="shared" ca="1" si="2260"/>
        <v>-434.07922978154875</v>
      </c>
      <c r="M1668" s="34">
        <f t="shared" ca="1" si="2260"/>
        <v>-289.71588013777119</v>
      </c>
      <c r="N1668" s="34">
        <f t="shared" ca="1" si="2260"/>
        <v>-211.70768786898765</v>
      </c>
      <c r="O1668" s="34">
        <f t="shared" ca="1" si="2260"/>
        <v>-169.55517425622395</v>
      </c>
      <c r="P1668" s="34">
        <f t="shared" ca="1" si="2260"/>
        <v>-146.7776383052304</v>
      </c>
      <c r="R1668" s="15"/>
      <c r="S1668" s="76">
        <f t="shared" ref="S1668:AX1670" ca="1" si="2261">-S1667*(S1666+S1664)</f>
        <v>-5</v>
      </c>
      <c r="T1668" s="76">
        <f t="shared" ca="1" si="2261"/>
        <v>-9.75</v>
      </c>
      <c r="U1668" s="76">
        <f t="shared" ca="1" si="2261"/>
        <v>-14.262500000000001</v>
      </c>
      <c r="V1668" s="76">
        <f t="shared" ca="1" si="2261"/>
        <v>-18.549375000000001</v>
      </c>
      <c r="W1668" s="76">
        <f t="shared" ca="1" si="2261"/>
        <v>-22.621906250000002</v>
      </c>
      <c r="X1668" s="76">
        <f t="shared" ca="1" si="2261"/>
        <v>-26.490810937500001</v>
      </c>
      <c r="Y1668" s="76">
        <f t="shared" ca="1" si="2261"/>
        <v>-30.166270390625002</v>
      </c>
      <c r="Z1668" s="76">
        <f t="shared" ca="1" si="2261"/>
        <v>-33.657956871093752</v>
      </c>
      <c r="AA1668" s="76">
        <f t="shared" ca="1" si="2261"/>
        <v>-36.975059027539061</v>
      </c>
      <c r="AB1668" s="76">
        <f t="shared" ca="1" si="2261"/>
        <v>-40.126306076162109</v>
      </c>
      <c r="AC1668" s="76">
        <f t="shared" ca="1" si="2261"/>
        <v>-43.119990772354008</v>
      </c>
      <c r="AD1668" s="76">
        <f t="shared" ca="1" si="2261"/>
        <v>-45.963991233736309</v>
      </c>
      <c r="AE1668" s="76">
        <f t="shared" ca="1" si="2261"/>
        <v>-44.165791672049494</v>
      </c>
      <c r="AF1668" s="76">
        <f t="shared" ca="1" si="2261"/>
        <v>-42.457502088447015</v>
      </c>
      <c r="AG1668" s="76">
        <f t="shared" ca="1" si="2261"/>
        <v>-40.834626984024666</v>
      </c>
      <c r="AH1668" s="76">
        <f t="shared" ca="1" si="2261"/>
        <v>-39.292895634823431</v>
      </c>
      <c r="AI1668" s="76">
        <f t="shared" ca="1" si="2261"/>
        <v>-37.82825085308226</v>
      </c>
      <c r="AJ1668" s="76">
        <f t="shared" ca="1" si="2261"/>
        <v>-36.436838310428143</v>
      </c>
      <c r="AK1668" s="76">
        <f t="shared" ca="1" si="2261"/>
        <v>-35.114996394906733</v>
      </c>
      <c r="AL1668" s="76">
        <f t="shared" ca="1" si="2261"/>
        <v>-33.8592465751614</v>
      </c>
      <c r="AM1668" s="76">
        <f t="shared" ca="1" si="2261"/>
        <v>-32.666284246403329</v>
      </c>
      <c r="AN1668" s="76">
        <f t="shared" ca="1" si="2261"/>
        <v>-31.532970034083167</v>
      </c>
      <c r="AO1668" s="76">
        <f t="shared" ca="1" si="2261"/>
        <v>-30.456321532379008</v>
      </c>
      <c r="AP1668" s="76">
        <f t="shared" ca="1" si="2261"/>
        <v>-29.433505455760059</v>
      </c>
      <c r="AQ1668" s="76">
        <f t="shared" ca="1" si="2261"/>
        <v>-28.461830182972058</v>
      </c>
      <c r="AR1668" s="76">
        <f t="shared" ca="1" si="2261"/>
        <v>-27.538738673823453</v>
      </c>
      <c r="AS1668" s="76">
        <f t="shared" ca="1" si="2261"/>
        <v>-26.66180174013228</v>
      </c>
      <c r="AT1668" s="76">
        <f t="shared" ca="1" si="2261"/>
        <v>-25.828711653125666</v>
      </c>
      <c r="AU1668" s="76">
        <f t="shared" ca="1" si="2261"/>
        <v>-25.037276070469382</v>
      </c>
      <c r="AV1668" s="76">
        <f t="shared" ca="1" si="2261"/>
        <v>-24.285412266945912</v>
      </c>
      <c r="AW1668" s="76">
        <f t="shared" ca="1" si="2261"/>
        <v>-23.571141653598616</v>
      </c>
      <c r="AX1668" s="76">
        <f t="shared" ca="1" si="2261"/>
        <v>-22.892584570918686</v>
      </c>
      <c r="AY1668" s="76">
        <f t="shared" ref="AY1668:CD1670" ca="1" si="2262">-AY1667*(AY1666+AY1664)</f>
        <v>-22.247955342372752</v>
      </c>
      <c r="AZ1668" s="76">
        <f t="shared" ca="1" si="2262"/>
        <v>-21.635557575254115</v>
      </c>
      <c r="BA1668" s="76">
        <f t="shared" ca="1" si="2262"/>
        <v>-21.053779696491411</v>
      </c>
      <c r="BB1668" s="76">
        <f t="shared" ca="1" si="2262"/>
        <v>-20.501090711666841</v>
      </c>
      <c r="BC1668" s="76">
        <f t="shared" ca="1" si="2262"/>
        <v>-19.976036176083497</v>
      </c>
      <c r="BD1668" s="76">
        <f t="shared" ca="1" si="2262"/>
        <v>-19.477234367279323</v>
      </c>
      <c r="BE1668" s="76">
        <f t="shared" ca="1" si="2262"/>
        <v>-19.003372648915356</v>
      </c>
      <c r="BF1668" s="76">
        <f t="shared" ca="1" si="2262"/>
        <v>-18.553204016469589</v>
      </c>
      <c r="BG1668" s="76">
        <f t="shared" ca="1" si="2262"/>
        <v>-18.125543815646111</v>
      </c>
      <c r="BH1668" s="76">
        <f t="shared" ca="1" si="2262"/>
        <v>-17.719266624863806</v>
      </c>
      <c r="BI1668" s="76">
        <f t="shared" ca="1" si="2262"/>
        <v>-17.333303293620617</v>
      </c>
      <c r="BJ1668" s="76">
        <f t="shared" ca="1" si="2262"/>
        <v>-16.966638128939589</v>
      </c>
      <c r="BK1668" s="76">
        <f t="shared" ca="1" si="2262"/>
        <v>-16.61830622249261</v>
      </c>
      <c r="BL1668" s="76">
        <f t="shared" ca="1" si="2262"/>
        <v>-16.287390911367979</v>
      </c>
      <c r="BM1668" s="76">
        <f t="shared" ca="1" si="2262"/>
        <v>-15.97302136579958</v>
      </c>
      <c r="BN1668" s="76">
        <f t="shared" ca="1" si="2262"/>
        <v>-15.674370297509601</v>
      </c>
      <c r="BO1668" s="76">
        <f t="shared" ca="1" si="2262"/>
        <v>-15.390651782634121</v>
      </c>
      <c r="BP1668" s="76">
        <f t="shared" ca="1" si="2262"/>
        <v>-15.121119193502416</v>
      </c>
      <c r="BQ1668" s="76">
        <f t="shared" ca="1" si="2262"/>
        <v>-14.865063233827295</v>
      </c>
      <c r="BR1668" s="76">
        <f t="shared" ca="1" si="2262"/>
        <v>-14.621810072135929</v>
      </c>
      <c r="BS1668" s="76">
        <f t="shared" ca="1" si="2262"/>
        <v>-14.390719568529134</v>
      </c>
      <c r="BT1668" s="76">
        <f t="shared" ca="1" si="2262"/>
        <v>-14.171183590102679</v>
      </c>
      <c r="BU1668" s="76">
        <f t="shared" ca="1" si="2262"/>
        <v>-13.962624410597545</v>
      </c>
      <c r="BV1668" s="76">
        <f t="shared" ca="1" si="2262"/>
        <v>-13.764493190067668</v>
      </c>
      <c r="BW1668" s="76">
        <f t="shared" ca="1" si="2262"/>
        <v>-13.576268530564285</v>
      </c>
      <c r="BX1668" s="76">
        <f t="shared" ca="1" si="2262"/>
        <v>-13.397455104036069</v>
      </c>
      <c r="BY1668" s="76">
        <f t="shared" ca="1" si="2262"/>
        <v>-13.227582348834268</v>
      </c>
      <c r="BZ1668" s="76">
        <f t="shared" ca="1" si="2262"/>
        <v>-13.066203231392553</v>
      </c>
      <c r="CA1668" s="76">
        <f t="shared" ca="1" si="2262"/>
        <v>-12.912893069822923</v>
      </c>
      <c r="CB1668" s="76">
        <f t="shared" ca="1" si="2262"/>
        <v>-12.767248416331777</v>
      </c>
      <c r="CC1668" s="76">
        <f t="shared" ca="1" si="2262"/>
        <v>-12.628885995515189</v>
      </c>
      <c r="CD1668" s="76">
        <f t="shared" ca="1" si="2262"/>
        <v>-12.497441695739429</v>
      </c>
      <c r="CE1668" s="76">
        <f t="shared" ref="CE1668:CL1670" ca="1" si="2263">-CE1667*(CE1666+CE1664)</f>
        <v>-12.372569610952457</v>
      </c>
      <c r="CF1668" s="76">
        <f t="shared" ca="1" si="2263"/>
        <v>-12.253941130404833</v>
      </c>
      <c r="CG1668" s="76">
        <f t="shared" ca="1" si="2263"/>
        <v>-12.141244073884593</v>
      </c>
      <c r="CH1668" s="76">
        <f t="shared" ca="1" si="2263"/>
        <v>-12.034181870190363</v>
      </c>
      <c r="CI1668" s="76">
        <f t="shared" ca="1" si="2263"/>
        <v>-11.932472776680845</v>
      </c>
      <c r="CJ1668" s="76">
        <f t="shared" ca="1" si="2263"/>
        <v>-11.835849137846802</v>
      </c>
      <c r="CK1668" s="76">
        <f t="shared" ca="1" si="2263"/>
        <v>-11.744056680954463</v>
      </c>
      <c r="CL1668" s="76">
        <f t="shared" ca="1" si="2263"/>
        <v>-11.65685384690674</v>
      </c>
      <c r="CO1668" s="76" t="e">
        <f t="shared" ref="CO1668:DK1670" ca="1" si="2264">-CO1667*(CO1666+CO1664)</f>
        <v>#N/A</v>
      </c>
      <c r="CP1668" s="76" t="e">
        <f t="shared" ca="1" si="2264"/>
        <v>#N/A</v>
      </c>
      <c r="CQ1668" s="76" t="e">
        <f t="shared" ca="1" si="2264"/>
        <v>#N/A</v>
      </c>
      <c r="CR1668" s="76" t="e">
        <f t="shared" ca="1" si="2264"/>
        <v>#N/A</v>
      </c>
      <c r="CS1668" s="76" t="e">
        <f t="shared" ca="1" si="2264"/>
        <v>#N/A</v>
      </c>
      <c r="CT1668" s="76" t="e">
        <f t="shared" ca="1" si="2264"/>
        <v>#N/A</v>
      </c>
      <c r="CU1668" s="76" t="e">
        <f t="shared" ca="1" si="2264"/>
        <v>#N/A</v>
      </c>
      <c r="CV1668" s="76" t="e">
        <f t="shared" ca="1" si="2264"/>
        <v>#N/A</v>
      </c>
      <c r="CW1668" s="76" t="e">
        <f t="shared" ca="1" si="2264"/>
        <v>#N/A</v>
      </c>
      <c r="CX1668" s="76" t="e">
        <f t="shared" ca="1" si="2264"/>
        <v>#N/A</v>
      </c>
      <c r="CY1668" s="76" t="e">
        <f t="shared" ca="1" si="2264"/>
        <v>#N/A</v>
      </c>
      <c r="CZ1668" s="76" t="e">
        <f t="shared" ca="1" si="2264"/>
        <v>#N/A</v>
      </c>
      <c r="DA1668" s="76" t="e">
        <f t="shared" ca="1" si="2264"/>
        <v>#N/A</v>
      </c>
      <c r="DB1668" s="76" t="e">
        <f t="shared" ca="1" si="2264"/>
        <v>#N/A</v>
      </c>
      <c r="DC1668" s="76" t="e">
        <f t="shared" ca="1" si="2264"/>
        <v>#N/A</v>
      </c>
      <c r="DD1668" s="76" t="e">
        <f t="shared" ca="1" si="2264"/>
        <v>#N/A</v>
      </c>
      <c r="DE1668" s="76" t="e">
        <f t="shared" ca="1" si="2264"/>
        <v>#N/A</v>
      </c>
      <c r="DF1668" s="76" t="e">
        <f t="shared" ca="1" si="2264"/>
        <v>#N/A</v>
      </c>
      <c r="DG1668" s="76" t="e">
        <f t="shared" ca="1" si="2264"/>
        <v>#N/A</v>
      </c>
      <c r="DH1668" s="76" t="e">
        <f t="shared" ca="1" si="2264"/>
        <v>#N/A</v>
      </c>
      <c r="DI1668" s="76" t="e">
        <f t="shared" ca="1" si="2264"/>
        <v>#N/A</v>
      </c>
      <c r="DJ1668" s="76" t="e">
        <f t="shared" ca="1" si="2264"/>
        <v>#N/A</v>
      </c>
      <c r="DK1668" s="76" t="e">
        <f t="shared" ca="1" si="2264"/>
        <v>#N/A</v>
      </c>
      <c r="DL1668" s="76" t="e">
        <f t="shared" ref="DL1668:DL1670" ca="1" si="2265">-DL1667*(DL1666+DL1664)</f>
        <v>#N/A</v>
      </c>
    </row>
    <row r="1669" spans="2:116" x14ac:dyDescent="0.4">
      <c r="C1669" t="s">
        <v>80</v>
      </c>
      <c r="D1669" t="s">
        <v>775</v>
      </c>
      <c r="E1669" s="8" t="str">
        <f t="shared" si="2253"/>
        <v>1669 SUBR-S</v>
      </c>
      <c r="G1669" s="127" t="str">
        <f>"# of subscriber - "&amp;SUBSTITUTE(G1662,":","")</f>
        <v># of subscriber - Subscription revenue - secondary revenue driven</v>
      </c>
      <c r="H1669" s="31"/>
      <c r="I1669" s="73"/>
      <c r="J1669" s="73"/>
      <c r="K1669" s="119">
        <f t="shared" ref="K1669:P1669" ca="1" si="2266">SUMIF($4:$4,K$2,1669:1669)</f>
        <v>873.31583344098976</v>
      </c>
      <c r="L1669" s="119">
        <f t="shared" ca="1" si="2266"/>
        <v>559.23660365944113</v>
      </c>
      <c r="M1669" s="119">
        <f t="shared" ca="1" si="2266"/>
        <v>389.52072352166994</v>
      </c>
      <c r="N1669" s="119">
        <f t="shared" ca="1" si="2266"/>
        <v>297.8130356526824</v>
      </c>
      <c r="O1669" s="119">
        <f t="shared" ca="1" si="2266"/>
        <v>248.25786139645848</v>
      </c>
      <c r="P1669" s="119">
        <f t="shared" ca="1" si="2266"/>
        <v>221.48022309122805</v>
      </c>
      <c r="R1669" s="38"/>
      <c r="S1669" s="151">
        <f t="shared" ref="S1669:AX1671" ca="1" si="2267">S1664+S1666+S1668</f>
        <v>95</v>
      </c>
      <c r="T1669" s="151">
        <f t="shared" ca="1" si="2267"/>
        <v>185.25</v>
      </c>
      <c r="U1669" s="151">
        <f t="shared" ca="1" si="2267"/>
        <v>270.98750000000001</v>
      </c>
      <c r="V1669" s="151">
        <f t="shared" ca="1" si="2267"/>
        <v>352.43812500000001</v>
      </c>
      <c r="W1669" s="151">
        <f t="shared" ca="1" si="2267"/>
        <v>429.81621875000002</v>
      </c>
      <c r="X1669" s="151">
        <f t="shared" ca="1" si="2267"/>
        <v>503.32540781249998</v>
      </c>
      <c r="Y1669" s="151">
        <f t="shared" ca="1" si="2267"/>
        <v>573.15913742187502</v>
      </c>
      <c r="Z1669" s="151">
        <f t="shared" ca="1" si="2267"/>
        <v>639.50118055078121</v>
      </c>
      <c r="AA1669" s="151">
        <f t="shared" ca="1" si="2267"/>
        <v>702.52612152324218</v>
      </c>
      <c r="AB1669" s="151">
        <f t="shared" ca="1" si="2267"/>
        <v>762.39981544708007</v>
      </c>
      <c r="AC1669" s="151">
        <f t="shared" ca="1" si="2267"/>
        <v>819.27982467472611</v>
      </c>
      <c r="AD1669" s="151">
        <f t="shared" ca="1" si="2267"/>
        <v>873.31583344098976</v>
      </c>
      <c r="AE1669" s="151">
        <f t="shared" ca="1" si="2267"/>
        <v>839.15004176894024</v>
      </c>
      <c r="AF1669" s="151">
        <f t="shared" ca="1" si="2267"/>
        <v>806.69253968049327</v>
      </c>
      <c r="AG1669" s="151">
        <f t="shared" ca="1" si="2267"/>
        <v>775.85791269646859</v>
      </c>
      <c r="AH1669" s="151">
        <f t="shared" ca="1" si="2267"/>
        <v>746.56501706164511</v>
      </c>
      <c r="AI1669" s="151">
        <f t="shared" ca="1" si="2267"/>
        <v>718.73676620856281</v>
      </c>
      <c r="AJ1669" s="151">
        <f t="shared" ca="1" si="2267"/>
        <v>692.29992789813468</v>
      </c>
      <c r="AK1669" s="151">
        <f t="shared" ca="1" si="2267"/>
        <v>667.18493150322797</v>
      </c>
      <c r="AL1669" s="151">
        <f t="shared" ca="1" si="2267"/>
        <v>643.32568492806661</v>
      </c>
      <c r="AM1669" s="151">
        <f t="shared" ca="1" si="2267"/>
        <v>620.65940068166333</v>
      </c>
      <c r="AN1669" s="151">
        <f t="shared" ca="1" si="2267"/>
        <v>599.12643064758015</v>
      </c>
      <c r="AO1669" s="151">
        <f t="shared" ca="1" si="2267"/>
        <v>578.67010911520117</v>
      </c>
      <c r="AP1669" s="151">
        <f t="shared" ca="1" si="2267"/>
        <v>559.23660365944113</v>
      </c>
      <c r="AQ1669" s="151">
        <f t="shared" ca="1" si="2267"/>
        <v>540.77477347646902</v>
      </c>
      <c r="AR1669" s="151">
        <f t="shared" ca="1" si="2267"/>
        <v>523.23603480264558</v>
      </c>
      <c r="AS1669" s="151">
        <f t="shared" ca="1" si="2267"/>
        <v>506.57423306251331</v>
      </c>
      <c r="AT1669" s="151">
        <f t="shared" ca="1" si="2267"/>
        <v>490.74552140938761</v>
      </c>
      <c r="AU1669" s="151">
        <f t="shared" ca="1" si="2267"/>
        <v>475.70824533891823</v>
      </c>
      <c r="AV1669" s="151">
        <f t="shared" ca="1" si="2267"/>
        <v>461.42283307197232</v>
      </c>
      <c r="AW1669" s="151">
        <f t="shared" ca="1" si="2267"/>
        <v>447.85169141837372</v>
      </c>
      <c r="AX1669" s="151">
        <f t="shared" ca="1" si="2267"/>
        <v>434.95910684745502</v>
      </c>
      <c r="AY1669" s="151">
        <f t="shared" ref="AY1669:CD1671" ca="1" si="2268">AY1664+AY1666+AY1668</f>
        <v>422.71115150508228</v>
      </c>
      <c r="AZ1669" s="151">
        <f t="shared" ca="1" si="2268"/>
        <v>411.07559392982819</v>
      </c>
      <c r="BA1669" s="151">
        <f t="shared" ca="1" si="2268"/>
        <v>400.02181423333678</v>
      </c>
      <c r="BB1669" s="151">
        <f t="shared" ca="1" si="2268"/>
        <v>389.52072352166994</v>
      </c>
      <c r="BC1669" s="151">
        <f t="shared" ca="1" si="2268"/>
        <v>379.54468734558645</v>
      </c>
      <c r="BD1669" s="151">
        <f t="shared" ca="1" si="2268"/>
        <v>370.06745297830713</v>
      </c>
      <c r="BE1669" s="151">
        <f t="shared" ca="1" si="2268"/>
        <v>361.0640803293918</v>
      </c>
      <c r="BF1669" s="151">
        <f t="shared" ca="1" si="2268"/>
        <v>352.51087631292222</v>
      </c>
      <c r="BG1669" s="151">
        <f t="shared" ca="1" si="2268"/>
        <v>344.38533249727612</v>
      </c>
      <c r="BH1669" s="151">
        <f t="shared" ca="1" si="2268"/>
        <v>336.66606587241233</v>
      </c>
      <c r="BI1669" s="151">
        <f t="shared" ca="1" si="2268"/>
        <v>329.33276257879174</v>
      </c>
      <c r="BJ1669" s="151">
        <f t="shared" ca="1" si="2268"/>
        <v>322.36612444985218</v>
      </c>
      <c r="BK1669" s="151">
        <f t="shared" ca="1" si="2268"/>
        <v>315.74781822735957</v>
      </c>
      <c r="BL1669" s="151">
        <f t="shared" ca="1" si="2268"/>
        <v>309.46042731599158</v>
      </c>
      <c r="BM1669" s="151">
        <f t="shared" ca="1" si="2268"/>
        <v>303.487405950192</v>
      </c>
      <c r="BN1669" s="151">
        <f t="shared" ca="1" si="2268"/>
        <v>297.8130356526824</v>
      </c>
      <c r="BO1669" s="151">
        <f t="shared" ca="1" si="2268"/>
        <v>292.42238387004829</v>
      </c>
      <c r="BP1669" s="151">
        <f t="shared" ca="1" si="2268"/>
        <v>287.30126467654588</v>
      </c>
      <c r="BQ1669" s="151">
        <f t="shared" ca="1" si="2268"/>
        <v>282.43620144271858</v>
      </c>
      <c r="BR1669" s="151">
        <f t="shared" ca="1" si="2268"/>
        <v>277.81439137058265</v>
      </c>
      <c r="BS1669" s="151">
        <f t="shared" ca="1" si="2268"/>
        <v>273.42367180205355</v>
      </c>
      <c r="BT1669" s="151">
        <f t="shared" ca="1" si="2268"/>
        <v>269.25248821195089</v>
      </c>
      <c r="BU1669" s="151">
        <f t="shared" ca="1" si="2268"/>
        <v>265.28986380135336</v>
      </c>
      <c r="BV1669" s="151">
        <f t="shared" ca="1" si="2268"/>
        <v>261.52537061128567</v>
      </c>
      <c r="BW1669" s="151">
        <f t="shared" ca="1" si="2268"/>
        <v>257.94910208072139</v>
      </c>
      <c r="BX1669" s="151">
        <f t="shared" ca="1" si="2268"/>
        <v>254.55164697668533</v>
      </c>
      <c r="BY1669" s="151">
        <f t="shared" ca="1" si="2268"/>
        <v>251.32406462785107</v>
      </c>
      <c r="BZ1669" s="151">
        <f t="shared" ca="1" si="2268"/>
        <v>248.25786139645848</v>
      </c>
      <c r="CA1669" s="151">
        <f t="shared" ca="1" si="2268"/>
        <v>245.34496832663552</v>
      </c>
      <c r="CB1669" s="151">
        <f t="shared" ca="1" si="2268"/>
        <v>242.57771991030376</v>
      </c>
      <c r="CC1669" s="151">
        <f t="shared" ca="1" si="2268"/>
        <v>239.94883391478857</v>
      </c>
      <c r="CD1669" s="151">
        <f t="shared" ca="1" si="2268"/>
        <v>237.45139221904913</v>
      </c>
      <c r="CE1669" s="151">
        <f t="shared" ref="CE1669:CL1671" ca="1" si="2269">CE1664+CE1666+CE1668</f>
        <v>235.07882260809666</v>
      </c>
      <c r="CF1669" s="151">
        <f t="shared" ca="1" si="2269"/>
        <v>232.82488147769183</v>
      </c>
      <c r="CG1669" s="151">
        <f t="shared" ca="1" si="2269"/>
        <v>230.68363740380724</v>
      </c>
      <c r="CH1669" s="151">
        <f t="shared" ca="1" si="2269"/>
        <v>228.64945553361687</v>
      </c>
      <c r="CI1669" s="151">
        <f t="shared" ca="1" si="2269"/>
        <v>226.71698275693603</v>
      </c>
      <c r="CJ1669" s="151">
        <f t="shared" ca="1" si="2269"/>
        <v>224.88113361908924</v>
      </c>
      <c r="CK1669" s="151">
        <f t="shared" ca="1" si="2269"/>
        <v>223.13707693813478</v>
      </c>
      <c r="CL1669" s="151">
        <f t="shared" ca="1" si="2269"/>
        <v>221.48022309122805</v>
      </c>
      <c r="CN1669" s="73"/>
      <c r="CO1669" s="151" t="e">
        <f t="shared" ref="CO1669:DK1671" ca="1" si="2270">CO1664+CO1666+CO1668</f>
        <v>#N/A</v>
      </c>
      <c r="CP1669" s="151" t="e">
        <f t="shared" ca="1" si="2270"/>
        <v>#N/A</v>
      </c>
      <c r="CQ1669" s="151" t="e">
        <f t="shared" ca="1" si="2270"/>
        <v>#N/A</v>
      </c>
      <c r="CR1669" s="151" t="e">
        <f t="shared" ca="1" si="2270"/>
        <v>#N/A</v>
      </c>
      <c r="CS1669" s="151" t="e">
        <f t="shared" ca="1" si="2270"/>
        <v>#N/A</v>
      </c>
      <c r="CT1669" s="151" t="e">
        <f t="shared" ca="1" si="2270"/>
        <v>#N/A</v>
      </c>
      <c r="CU1669" s="151" t="e">
        <f t="shared" ca="1" si="2270"/>
        <v>#N/A</v>
      </c>
      <c r="CV1669" s="151" t="e">
        <f t="shared" ca="1" si="2270"/>
        <v>#N/A</v>
      </c>
      <c r="CW1669" s="151" t="e">
        <f t="shared" ca="1" si="2270"/>
        <v>#N/A</v>
      </c>
      <c r="CX1669" s="151" t="e">
        <f t="shared" ca="1" si="2270"/>
        <v>#N/A</v>
      </c>
      <c r="CY1669" s="151" t="e">
        <f t="shared" ca="1" si="2270"/>
        <v>#N/A</v>
      </c>
      <c r="CZ1669" s="151" t="e">
        <f t="shared" ca="1" si="2270"/>
        <v>#N/A</v>
      </c>
      <c r="DA1669" s="151" t="e">
        <f t="shared" ca="1" si="2270"/>
        <v>#N/A</v>
      </c>
      <c r="DB1669" s="151" t="e">
        <f t="shared" ca="1" si="2270"/>
        <v>#N/A</v>
      </c>
      <c r="DC1669" s="151" t="e">
        <f t="shared" ca="1" si="2270"/>
        <v>#N/A</v>
      </c>
      <c r="DD1669" s="151" t="e">
        <f t="shared" ca="1" si="2270"/>
        <v>#N/A</v>
      </c>
      <c r="DE1669" s="151" t="e">
        <f t="shared" ca="1" si="2270"/>
        <v>#N/A</v>
      </c>
      <c r="DF1669" s="151" t="e">
        <f t="shared" ca="1" si="2270"/>
        <v>#N/A</v>
      </c>
      <c r="DG1669" s="151" t="e">
        <f t="shared" ca="1" si="2270"/>
        <v>#N/A</v>
      </c>
      <c r="DH1669" s="151" t="e">
        <f t="shared" ca="1" si="2270"/>
        <v>#N/A</v>
      </c>
      <c r="DI1669" s="151" t="e">
        <f t="shared" ca="1" si="2270"/>
        <v>#N/A</v>
      </c>
      <c r="DJ1669" s="151" t="e">
        <f t="shared" ca="1" si="2270"/>
        <v>#N/A</v>
      </c>
      <c r="DK1669" s="151" t="e">
        <f t="shared" ca="1" si="2270"/>
        <v>#N/A</v>
      </c>
      <c r="DL1669" s="151" t="e">
        <f t="shared" ref="DL1669:DL1671" ca="1" si="2271">DL1664+DL1666+DL1668</f>
        <v>#N/A</v>
      </c>
    </row>
    <row r="1670" spans="2:116" x14ac:dyDescent="0.4">
      <c r="D1670" t="s">
        <v>775</v>
      </c>
      <c r="E1670" s="8" t="str">
        <f t="shared" si="2253"/>
        <v>1670 SUBR-S</v>
      </c>
      <c r="G1670" s="145" t="s">
        <v>62</v>
      </c>
      <c r="H1670" s="12"/>
      <c r="I1670" s="60"/>
      <c r="J1670" s="60"/>
      <c r="K1670" s="76">
        <f t="shared" ref="K1670:P1672" ca="1" si="2272">K1669-SUM(K1668,K1664,K1666)</f>
        <v>0</v>
      </c>
      <c r="L1670" s="76">
        <f t="shared" ca="1" si="2272"/>
        <v>0</v>
      </c>
      <c r="M1670" s="76">
        <f t="shared" ca="1" si="2272"/>
        <v>0</v>
      </c>
      <c r="N1670" s="76">
        <f t="shared" ca="1" si="2272"/>
        <v>0</v>
      </c>
      <c r="O1670" s="76">
        <f t="shared" ca="1" si="2272"/>
        <v>0</v>
      </c>
      <c r="P1670" s="76">
        <f t="shared" ca="1" si="2272"/>
        <v>0</v>
      </c>
      <c r="R1670" s="15"/>
      <c r="S1670" s="76">
        <f t="shared" ref="S1670:AX1672" ca="1" si="2273">S1669-SUM(S1668,S1664,S1666)</f>
        <v>0</v>
      </c>
      <c r="T1670" s="76">
        <f t="shared" ca="1" si="2273"/>
        <v>0</v>
      </c>
      <c r="U1670" s="76">
        <f t="shared" ca="1" si="2273"/>
        <v>0</v>
      </c>
      <c r="V1670" s="76">
        <f t="shared" ca="1" si="2273"/>
        <v>0</v>
      </c>
      <c r="W1670" s="76">
        <f t="shared" ca="1" si="2273"/>
        <v>0</v>
      </c>
      <c r="X1670" s="76">
        <f t="shared" ca="1" si="2273"/>
        <v>0</v>
      </c>
      <c r="Y1670" s="76">
        <f t="shared" ca="1" si="2273"/>
        <v>0</v>
      </c>
      <c r="Z1670" s="76">
        <f t="shared" ca="1" si="2273"/>
        <v>0</v>
      </c>
      <c r="AA1670" s="76">
        <f t="shared" ca="1" si="2273"/>
        <v>0</v>
      </c>
      <c r="AB1670" s="76">
        <f t="shared" ca="1" si="2273"/>
        <v>0</v>
      </c>
      <c r="AC1670" s="76">
        <f t="shared" ca="1" si="2273"/>
        <v>0</v>
      </c>
      <c r="AD1670" s="76">
        <f t="shared" ca="1" si="2273"/>
        <v>0</v>
      </c>
      <c r="AE1670" s="76">
        <f t="shared" ca="1" si="2273"/>
        <v>0</v>
      </c>
      <c r="AF1670" s="76">
        <f t="shared" ca="1" si="2273"/>
        <v>0</v>
      </c>
      <c r="AG1670" s="76">
        <f t="shared" ca="1" si="2273"/>
        <v>0</v>
      </c>
      <c r="AH1670" s="76">
        <f t="shared" ca="1" si="2273"/>
        <v>0</v>
      </c>
      <c r="AI1670" s="76">
        <f t="shared" ca="1" si="2273"/>
        <v>0</v>
      </c>
      <c r="AJ1670" s="76">
        <f t="shared" ca="1" si="2273"/>
        <v>0</v>
      </c>
      <c r="AK1670" s="76">
        <f t="shared" ca="1" si="2273"/>
        <v>0</v>
      </c>
      <c r="AL1670" s="76">
        <f t="shared" ca="1" si="2273"/>
        <v>0</v>
      </c>
      <c r="AM1670" s="76">
        <f t="shared" ca="1" si="2273"/>
        <v>0</v>
      </c>
      <c r="AN1670" s="76">
        <f t="shared" ca="1" si="2273"/>
        <v>0</v>
      </c>
      <c r="AO1670" s="76">
        <f t="shared" ca="1" si="2273"/>
        <v>0</v>
      </c>
      <c r="AP1670" s="76">
        <f t="shared" ca="1" si="2273"/>
        <v>0</v>
      </c>
      <c r="AQ1670" s="76">
        <f t="shared" ca="1" si="2273"/>
        <v>0</v>
      </c>
      <c r="AR1670" s="76">
        <f t="shared" ca="1" si="2273"/>
        <v>0</v>
      </c>
      <c r="AS1670" s="76">
        <f t="shared" ca="1" si="2273"/>
        <v>0</v>
      </c>
      <c r="AT1670" s="76">
        <f t="shared" ca="1" si="2273"/>
        <v>0</v>
      </c>
      <c r="AU1670" s="76">
        <f t="shared" ca="1" si="2273"/>
        <v>0</v>
      </c>
      <c r="AV1670" s="76">
        <f t="shared" ca="1" si="2273"/>
        <v>0</v>
      </c>
      <c r="AW1670" s="76">
        <f t="shared" ca="1" si="2273"/>
        <v>0</v>
      </c>
      <c r="AX1670" s="76">
        <f t="shared" ca="1" si="2273"/>
        <v>0</v>
      </c>
      <c r="AY1670" s="76">
        <f t="shared" ref="AY1670:CD1672" ca="1" si="2274">AY1669-SUM(AY1668,AY1664,AY1666)</f>
        <v>0</v>
      </c>
      <c r="AZ1670" s="76">
        <f t="shared" ca="1" si="2274"/>
        <v>0</v>
      </c>
      <c r="BA1670" s="76">
        <f t="shared" ca="1" si="2274"/>
        <v>0</v>
      </c>
      <c r="BB1670" s="76">
        <f t="shared" ca="1" si="2274"/>
        <v>0</v>
      </c>
      <c r="BC1670" s="76">
        <f t="shared" ca="1" si="2274"/>
        <v>0</v>
      </c>
      <c r="BD1670" s="76">
        <f t="shared" ca="1" si="2274"/>
        <v>0</v>
      </c>
      <c r="BE1670" s="76">
        <f t="shared" ca="1" si="2274"/>
        <v>0</v>
      </c>
      <c r="BF1670" s="76">
        <f t="shared" ca="1" si="2274"/>
        <v>0</v>
      </c>
      <c r="BG1670" s="76">
        <f t="shared" ca="1" si="2274"/>
        <v>0</v>
      </c>
      <c r="BH1670" s="76">
        <f t="shared" ca="1" si="2274"/>
        <v>0</v>
      </c>
      <c r="BI1670" s="76">
        <f t="shared" ca="1" si="2274"/>
        <v>0</v>
      </c>
      <c r="BJ1670" s="76">
        <f t="shared" ca="1" si="2274"/>
        <v>0</v>
      </c>
      <c r="BK1670" s="76">
        <f t="shared" ca="1" si="2274"/>
        <v>0</v>
      </c>
      <c r="BL1670" s="76">
        <f t="shared" ca="1" si="2274"/>
        <v>0</v>
      </c>
      <c r="BM1670" s="76">
        <f t="shared" ca="1" si="2274"/>
        <v>0</v>
      </c>
      <c r="BN1670" s="76">
        <f t="shared" ca="1" si="2274"/>
        <v>0</v>
      </c>
      <c r="BO1670" s="76">
        <f t="shared" ca="1" si="2274"/>
        <v>0</v>
      </c>
      <c r="BP1670" s="76">
        <f t="shared" ca="1" si="2274"/>
        <v>0</v>
      </c>
      <c r="BQ1670" s="76">
        <f t="shared" ca="1" si="2274"/>
        <v>0</v>
      </c>
      <c r="BR1670" s="76">
        <f t="shared" ca="1" si="2274"/>
        <v>0</v>
      </c>
      <c r="BS1670" s="76">
        <f t="shared" ca="1" si="2274"/>
        <v>0</v>
      </c>
      <c r="BT1670" s="76">
        <f t="shared" ca="1" si="2274"/>
        <v>0</v>
      </c>
      <c r="BU1670" s="76">
        <f t="shared" ca="1" si="2274"/>
        <v>0</v>
      </c>
      <c r="BV1670" s="76">
        <f t="shared" ca="1" si="2274"/>
        <v>0</v>
      </c>
      <c r="BW1670" s="76">
        <f t="shared" ca="1" si="2274"/>
        <v>0</v>
      </c>
      <c r="BX1670" s="76">
        <f t="shared" ca="1" si="2274"/>
        <v>0</v>
      </c>
      <c r="BY1670" s="76">
        <f t="shared" ca="1" si="2274"/>
        <v>0</v>
      </c>
      <c r="BZ1670" s="76">
        <f t="shared" ca="1" si="2274"/>
        <v>0</v>
      </c>
      <c r="CA1670" s="76">
        <f t="shared" ca="1" si="2274"/>
        <v>0</v>
      </c>
      <c r="CB1670" s="76">
        <f t="shared" ca="1" si="2274"/>
        <v>0</v>
      </c>
      <c r="CC1670" s="76">
        <f t="shared" ca="1" si="2274"/>
        <v>0</v>
      </c>
      <c r="CD1670" s="76">
        <f t="shared" ca="1" si="2274"/>
        <v>0</v>
      </c>
      <c r="CE1670" s="76">
        <f t="shared" ref="CE1670:CL1672" ca="1" si="2275">CE1669-SUM(CE1668,CE1664,CE1666)</f>
        <v>0</v>
      </c>
      <c r="CF1670" s="76">
        <f t="shared" ca="1" si="2275"/>
        <v>0</v>
      </c>
      <c r="CG1670" s="76">
        <f t="shared" ca="1" si="2275"/>
        <v>0</v>
      </c>
      <c r="CH1670" s="76">
        <f t="shared" ca="1" si="2275"/>
        <v>0</v>
      </c>
      <c r="CI1670" s="76">
        <f t="shared" ca="1" si="2275"/>
        <v>0</v>
      </c>
      <c r="CJ1670" s="76">
        <f t="shared" ca="1" si="2275"/>
        <v>0</v>
      </c>
      <c r="CK1670" s="76">
        <f t="shared" ca="1" si="2275"/>
        <v>0</v>
      </c>
      <c r="CL1670" s="76">
        <f t="shared" ca="1" si="2275"/>
        <v>0</v>
      </c>
      <c r="CN1670" s="60"/>
      <c r="CO1670" s="76" t="e">
        <f t="shared" ref="CO1670:DK1672" ca="1" si="2276">CO1669-SUM(CO1668,CO1664,CO1666)</f>
        <v>#N/A</v>
      </c>
      <c r="CP1670" s="76" t="e">
        <f t="shared" ca="1" si="2276"/>
        <v>#N/A</v>
      </c>
      <c r="CQ1670" s="76" t="e">
        <f t="shared" ca="1" si="2276"/>
        <v>#N/A</v>
      </c>
      <c r="CR1670" s="76" t="e">
        <f t="shared" ca="1" si="2276"/>
        <v>#N/A</v>
      </c>
      <c r="CS1670" s="76" t="e">
        <f t="shared" ca="1" si="2276"/>
        <v>#N/A</v>
      </c>
      <c r="CT1670" s="76" t="e">
        <f t="shared" ca="1" si="2276"/>
        <v>#N/A</v>
      </c>
      <c r="CU1670" s="76" t="e">
        <f t="shared" ca="1" si="2276"/>
        <v>#N/A</v>
      </c>
      <c r="CV1670" s="76" t="e">
        <f t="shared" ca="1" si="2276"/>
        <v>#N/A</v>
      </c>
      <c r="CW1670" s="76" t="e">
        <f t="shared" ca="1" si="2276"/>
        <v>#N/A</v>
      </c>
      <c r="CX1670" s="76" t="e">
        <f t="shared" ca="1" si="2276"/>
        <v>#N/A</v>
      </c>
      <c r="CY1670" s="76" t="e">
        <f t="shared" ca="1" si="2276"/>
        <v>#N/A</v>
      </c>
      <c r="CZ1670" s="76" t="e">
        <f t="shared" ca="1" si="2276"/>
        <v>#N/A</v>
      </c>
      <c r="DA1670" s="76" t="e">
        <f t="shared" ca="1" si="2276"/>
        <v>#N/A</v>
      </c>
      <c r="DB1670" s="76" t="e">
        <f t="shared" ca="1" si="2276"/>
        <v>#N/A</v>
      </c>
      <c r="DC1670" s="76" t="e">
        <f t="shared" ca="1" si="2276"/>
        <v>#N/A</v>
      </c>
      <c r="DD1670" s="76" t="e">
        <f t="shared" ca="1" si="2276"/>
        <v>#N/A</v>
      </c>
      <c r="DE1670" s="76" t="e">
        <f t="shared" ca="1" si="2276"/>
        <v>#N/A</v>
      </c>
      <c r="DF1670" s="76" t="e">
        <f t="shared" ca="1" si="2276"/>
        <v>#N/A</v>
      </c>
      <c r="DG1670" s="76" t="e">
        <f t="shared" ca="1" si="2276"/>
        <v>#N/A</v>
      </c>
      <c r="DH1670" s="76" t="e">
        <f t="shared" ca="1" si="2276"/>
        <v>#N/A</v>
      </c>
      <c r="DI1670" s="76" t="e">
        <f t="shared" ca="1" si="2276"/>
        <v>#N/A</v>
      </c>
      <c r="DJ1670" s="76" t="e">
        <f t="shared" ca="1" si="2276"/>
        <v>#N/A</v>
      </c>
      <c r="DK1670" s="76" t="e">
        <f t="shared" ca="1" si="2276"/>
        <v>#N/A</v>
      </c>
      <c r="DL1670" s="76" t="e">
        <f t="shared" ref="DL1670:DL1672" ca="1" si="2277">DL1669-SUM(DL1668,DL1664,DL1666)</f>
        <v>#N/A</v>
      </c>
    </row>
    <row r="1671" spans="2:116" x14ac:dyDescent="0.4">
      <c r="D1671" t="s">
        <v>775</v>
      </c>
      <c r="E1671" s="8" t="str">
        <f t="shared" si="2253"/>
        <v>1671 SUBR-S</v>
      </c>
      <c r="G1671" s="13"/>
      <c r="H1671" s="12"/>
      <c r="I1671" s="60"/>
      <c r="J1671" s="60"/>
      <c r="K1671" s="34"/>
      <c r="L1671" s="34"/>
      <c r="M1671" s="34"/>
      <c r="N1671" s="34"/>
      <c r="O1671" s="34"/>
      <c r="P1671" s="34"/>
      <c r="R1671" s="15"/>
      <c r="S1671" s="76"/>
      <c r="T1671" s="76"/>
      <c r="U1671" s="76"/>
      <c r="V1671" s="76"/>
      <c r="W1671" s="76"/>
      <c r="X1671" s="76"/>
      <c r="Y1671" s="76"/>
      <c r="Z1671" s="76"/>
      <c r="AA1671" s="76"/>
      <c r="AB1671" s="76"/>
      <c r="AC1671" s="76"/>
      <c r="AD1671" s="76"/>
      <c r="AE1671" s="76"/>
      <c r="AF1671" s="76"/>
      <c r="AG1671" s="76"/>
      <c r="AH1671" s="76"/>
      <c r="AI1671" s="76"/>
      <c r="AJ1671" s="76"/>
      <c r="AK1671" s="76"/>
      <c r="AL1671" s="76"/>
      <c r="AM1671" s="76"/>
      <c r="AN1671" s="76"/>
      <c r="AO1671" s="76"/>
      <c r="AP1671" s="76"/>
      <c r="AQ1671" s="76"/>
      <c r="AR1671" s="76"/>
      <c r="AS1671" s="76"/>
      <c r="AT1671" s="76"/>
      <c r="AU1671" s="76"/>
      <c r="AV1671" s="76"/>
      <c r="AW1671" s="76"/>
      <c r="AX1671" s="76"/>
      <c r="AY1671" s="76"/>
      <c r="AZ1671" s="76"/>
      <c r="BA1671" s="76"/>
      <c r="BB1671" s="76"/>
      <c r="BC1671" s="76"/>
      <c r="BD1671" s="76"/>
      <c r="BE1671" s="76"/>
      <c r="BF1671" s="76"/>
      <c r="BG1671" s="76"/>
      <c r="BH1671" s="76"/>
      <c r="BI1671" s="76"/>
      <c r="BJ1671" s="76"/>
      <c r="BK1671" s="76"/>
      <c r="BL1671" s="76"/>
      <c r="BM1671" s="76"/>
      <c r="BN1671" s="76"/>
      <c r="BO1671" s="76"/>
      <c r="BP1671" s="76"/>
      <c r="BQ1671" s="76"/>
      <c r="BR1671" s="76"/>
      <c r="BS1671" s="76"/>
      <c r="BT1671" s="76"/>
      <c r="BU1671" s="76"/>
      <c r="BV1671" s="76"/>
      <c r="BW1671" s="76"/>
      <c r="BX1671" s="76"/>
      <c r="BY1671" s="76"/>
      <c r="BZ1671" s="76"/>
      <c r="CA1671" s="76"/>
      <c r="CB1671" s="76"/>
      <c r="CC1671" s="76"/>
      <c r="CD1671" s="76"/>
      <c r="CE1671" s="76"/>
      <c r="CF1671" s="76"/>
      <c r="CG1671" s="76"/>
      <c r="CH1671" s="76"/>
      <c r="CI1671" s="76"/>
      <c r="CJ1671" s="76"/>
      <c r="CK1671" s="76"/>
      <c r="CL1671" s="76"/>
      <c r="CN1671" s="60"/>
      <c r="CO1671" s="76"/>
      <c r="CP1671" s="76"/>
      <c r="CQ1671" s="76"/>
      <c r="CR1671" s="76"/>
      <c r="CS1671" s="76"/>
      <c r="CT1671" s="76"/>
      <c r="CU1671" s="76"/>
      <c r="CV1671" s="76"/>
      <c r="CW1671" s="76"/>
      <c r="CX1671" s="76"/>
      <c r="CY1671" s="76"/>
      <c r="CZ1671" s="76"/>
      <c r="DA1671" s="76"/>
      <c r="DB1671" s="76"/>
      <c r="DC1671" s="76"/>
      <c r="DD1671" s="76"/>
      <c r="DE1671" s="76"/>
      <c r="DF1671" s="76"/>
      <c r="DG1671" s="76"/>
      <c r="DH1671" s="76"/>
      <c r="DI1671" s="76"/>
      <c r="DJ1671" s="76"/>
      <c r="DK1671" s="76"/>
      <c r="DL1671" s="76"/>
    </row>
    <row r="1672" spans="2:116" x14ac:dyDescent="0.4">
      <c r="D1672" t="s">
        <v>775</v>
      </c>
      <c r="E1672" s="8" t="str">
        <f t="shared" ref="E1672:E1685" si="2278">ROW()&amp;" "&amp;D1672</f>
        <v>1672 SUBR-S</v>
      </c>
      <c r="G1672" s="95" t="s">
        <v>75</v>
      </c>
      <c r="H1672" s="12"/>
      <c r="I1672" s="60"/>
      <c r="J1672" s="60"/>
      <c r="K1672" s="34"/>
      <c r="L1672" s="34"/>
      <c r="M1672" s="34"/>
      <c r="N1672" s="34"/>
      <c r="O1672" s="34"/>
      <c r="P1672" s="34"/>
      <c r="R1672" s="15"/>
      <c r="S1672" s="76"/>
      <c r="T1672" s="76"/>
      <c r="U1672" s="76"/>
      <c r="V1672" s="76"/>
      <c r="W1672" s="76"/>
      <c r="X1672" s="76"/>
      <c r="Y1672" s="76"/>
      <c r="Z1672" s="76"/>
      <c r="AA1672" s="76"/>
      <c r="AB1672" s="76"/>
      <c r="AC1672" s="76"/>
      <c r="AD1672" s="76"/>
      <c r="AE1672" s="76"/>
      <c r="AF1672" s="76"/>
      <c r="AG1672" s="76"/>
      <c r="AH1672" s="76"/>
      <c r="AI1672" s="76"/>
      <c r="AJ1672" s="76"/>
      <c r="AK1672" s="76"/>
      <c r="AL1672" s="76"/>
      <c r="AM1672" s="76"/>
      <c r="AN1672" s="76"/>
      <c r="AO1672" s="76"/>
      <c r="AP1672" s="76"/>
      <c r="AQ1672" s="76"/>
      <c r="AR1672" s="76"/>
      <c r="AS1672" s="76"/>
      <c r="AT1672" s="76"/>
      <c r="AU1672" s="76"/>
      <c r="AV1672" s="76"/>
      <c r="AW1672" s="76"/>
      <c r="AX1672" s="76"/>
      <c r="AY1672" s="76"/>
      <c r="AZ1672" s="76"/>
      <c r="BA1672" s="76"/>
      <c r="BB1672" s="76"/>
      <c r="BC1672" s="76"/>
      <c r="BD1672" s="76"/>
      <c r="BE1672" s="76"/>
      <c r="BF1672" s="76"/>
      <c r="BG1672" s="76"/>
      <c r="BH1672" s="76"/>
      <c r="BI1672" s="76"/>
      <c r="BJ1672" s="76"/>
      <c r="BK1672" s="76"/>
      <c r="BL1672" s="76"/>
      <c r="BM1672" s="76"/>
      <c r="BN1672" s="76"/>
      <c r="BO1672" s="76"/>
      <c r="BP1672" s="76"/>
      <c r="BQ1672" s="76"/>
      <c r="BR1672" s="76"/>
      <c r="BS1672" s="76"/>
      <c r="BT1672" s="76"/>
      <c r="BU1672" s="76"/>
      <c r="BV1672" s="76"/>
      <c r="BW1672" s="76"/>
      <c r="BX1672" s="76"/>
      <c r="BY1672" s="76"/>
      <c r="BZ1672" s="76"/>
      <c r="CA1672" s="76"/>
      <c r="CB1672" s="76"/>
      <c r="CC1672" s="76"/>
      <c r="CD1672" s="76"/>
      <c r="CE1672" s="76"/>
      <c r="CF1672" s="76"/>
      <c r="CG1672" s="76"/>
      <c r="CH1672" s="76"/>
      <c r="CI1672" s="76"/>
      <c r="CJ1672" s="76"/>
      <c r="CK1672" s="76"/>
      <c r="CL1672" s="76"/>
      <c r="CN1672" s="60"/>
      <c r="CO1672" s="76"/>
      <c r="CP1672" s="76"/>
      <c r="CQ1672" s="76"/>
      <c r="CR1672" s="76"/>
      <c r="CS1672" s="76"/>
      <c r="CT1672" s="76"/>
      <c r="CU1672" s="76"/>
      <c r="CV1672" s="76"/>
      <c r="CW1672" s="76"/>
      <c r="CX1672" s="76"/>
      <c r="CY1672" s="76"/>
      <c r="CZ1672" s="76"/>
      <c r="DA1672" s="76"/>
      <c r="DB1672" s="76"/>
      <c r="DC1672" s="76"/>
      <c r="DD1672" s="76"/>
      <c r="DE1672" s="76"/>
      <c r="DF1672" s="76"/>
      <c r="DG1672" s="76"/>
      <c r="DH1672" s="76"/>
      <c r="DI1672" s="76"/>
      <c r="DJ1672" s="76"/>
      <c r="DK1672" s="76"/>
      <c r="DL1672" s="76"/>
    </row>
    <row r="1673" spans="2:116" x14ac:dyDescent="0.4">
      <c r="B1673" t="str">
        <f>E1673</f>
        <v>1673 SUBR-S</v>
      </c>
      <c r="D1673" t="s">
        <v>775</v>
      </c>
      <c r="E1673" s="8" t="str">
        <f t="shared" si="2278"/>
        <v>1673 SUBR-S</v>
      </c>
      <c r="G1673" s="145" t="s">
        <v>414</v>
      </c>
      <c r="H1673" s="12"/>
      <c r="I1673" s="60"/>
      <c r="J1673" s="60"/>
      <c r="K1673" s="18">
        <v>20</v>
      </c>
      <c r="L1673" s="18">
        <v>20</v>
      </c>
      <c r="M1673" s="18">
        <v>20</v>
      </c>
      <c r="N1673" s="18">
        <v>20</v>
      </c>
      <c r="O1673" s="18">
        <v>20</v>
      </c>
      <c r="P1673" s="18">
        <v>20</v>
      </c>
      <c r="R1673" s="19"/>
      <c r="S1673" s="147" cm="1">
        <f t="array" ref="S1673">INDEX($K:$P,ROW(),MATCH(S$3,$K$2:$P$2,0))</f>
        <v>20</v>
      </c>
      <c r="T1673" s="147" cm="1">
        <f t="array" ref="T1673">INDEX($K:$P,ROW(),MATCH(T$3,$K$2:$P$2,0))</f>
        <v>20</v>
      </c>
      <c r="U1673" s="147" cm="1">
        <f t="array" ref="U1673">INDEX($K:$P,ROW(),MATCH(U$3,$K$2:$P$2,0))</f>
        <v>20</v>
      </c>
      <c r="V1673" s="147" cm="1">
        <f t="array" ref="V1673">INDEX($K:$P,ROW(),MATCH(V$3,$K$2:$P$2,0))</f>
        <v>20</v>
      </c>
      <c r="W1673" s="147" cm="1">
        <f t="array" ref="W1673">INDEX($K:$P,ROW(),MATCH(W$3,$K$2:$P$2,0))</f>
        <v>20</v>
      </c>
      <c r="X1673" s="147" cm="1">
        <f t="array" ref="X1673">INDEX($K:$P,ROW(),MATCH(X$3,$K$2:$P$2,0))</f>
        <v>20</v>
      </c>
      <c r="Y1673" s="147" cm="1">
        <f t="array" ref="Y1673">INDEX($K:$P,ROW(),MATCH(Y$3,$K$2:$P$2,0))</f>
        <v>20</v>
      </c>
      <c r="Z1673" s="147" cm="1">
        <f t="array" ref="Z1673">INDEX($K:$P,ROW(),MATCH(Z$3,$K$2:$P$2,0))</f>
        <v>20</v>
      </c>
      <c r="AA1673" s="147" cm="1">
        <f t="array" ref="AA1673">INDEX($K:$P,ROW(),MATCH(AA$3,$K$2:$P$2,0))</f>
        <v>20</v>
      </c>
      <c r="AB1673" s="147" cm="1">
        <f t="array" ref="AB1673">INDEX($K:$P,ROW(),MATCH(AB$3,$K$2:$P$2,0))</f>
        <v>20</v>
      </c>
      <c r="AC1673" s="147" cm="1">
        <f t="array" ref="AC1673">INDEX($K:$P,ROW(),MATCH(AC$3,$K$2:$P$2,0))</f>
        <v>20</v>
      </c>
      <c r="AD1673" s="147" cm="1">
        <f t="array" ref="AD1673">INDEX($K:$P,ROW(),MATCH(AD$3,$K$2:$P$2,0))</f>
        <v>20</v>
      </c>
      <c r="AE1673" s="147" cm="1">
        <f t="array" ref="AE1673">INDEX($K:$P,ROW(),MATCH(AE$3,$K$2:$P$2,0))</f>
        <v>20</v>
      </c>
      <c r="AF1673" s="147" cm="1">
        <f t="array" ref="AF1673">INDEX($K:$P,ROW(),MATCH(AF$3,$K$2:$P$2,0))</f>
        <v>20</v>
      </c>
      <c r="AG1673" s="147" cm="1">
        <f t="array" ref="AG1673">INDEX($K:$P,ROW(),MATCH(AG$3,$K$2:$P$2,0))</f>
        <v>20</v>
      </c>
      <c r="AH1673" s="147" cm="1">
        <f t="array" ref="AH1673">INDEX($K:$P,ROW(),MATCH(AH$3,$K$2:$P$2,0))</f>
        <v>20</v>
      </c>
      <c r="AI1673" s="147" cm="1">
        <f t="array" ref="AI1673">INDEX($K:$P,ROW(),MATCH(AI$3,$K$2:$P$2,0))</f>
        <v>20</v>
      </c>
      <c r="AJ1673" s="147" cm="1">
        <f t="array" ref="AJ1673">INDEX($K:$P,ROW(),MATCH(AJ$3,$K$2:$P$2,0))</f>
        <v>20</v>
      </c>
      <c r="AK1673" s="147" cm="1">
        <f t="array" ref="AK1673">INDEX($K:$P,ROW(),MATCH(AK$3,$K$2:$P$2,0))</f>
        <v>20</v>
      </c>
      <c r="AL1673" s="147" cm="1">
        <f t="array" ref="AL1673">INDEX($K:$P,ROW(),MATCH(AL$3,$K$2:$P$2,0))</f>
        <v>20</v>
      </c>
      <c r="AM1673" s="147" cm="1">
        <f t="array" ref="AM1673">INDEX($K:$P,ROW(),MATCH(AM$3,$K$2:$P$2,0))</f>
        <v>20</v>
      </c>
      <c r="AN1673" s="147" cm="1">
        <f t="array" ref="AN1673">INDEX($K:$P,ROW(),MATCH(AN$3,$K$2:$P$2,0))</f>
        <v>20</v>
      </c>
      <c r="AO1673" s="147" cm="1">
        <f t="array" ref="AO1673">INDEX($K:$P,ROW(),MATCH(AO$3,$K$2:$P$2,0))</f>
        <v>20</v>
      </c>
      <c r="AP1673" s="147" cm="1">
        <f t="array" ref="AP1673">INDEX($K:$P,ROW(),MATCH(AP$3,$K$2:$P$2,0))</f>
        <v>20</v>
      </c>
      <c r="AQ1673" s="147" cm="1">
        <f t="array" ref="AQ1673">INDEX($K:$P,ROW(),MATCH(AQ$3,$K$2:$P$2,0))</f>
        <v>20</v>
      </c>
      <c r="AR1673" s="147" cm="1">
        <f t="array" ref="AR1673">INDEX($K:$P,ROW(),MATCH(AR$3,$K$2:$P$2,0))</f>
        <v>20</v>
      </c>
      <c r="AS1673" s="147" cm="1">
        <f t="array" ref="AS1673">INDEX($K:$P,ROW(),MATCH(AS$3,$K$2:$P$2,0))</f>
        <v>20</v>
      </c>
      <c r="AT1673" s="147" cm="1">
        <f t="array" ref="AT1673">INDEX($K:$P,ROW(),MATCH(AT$3,$K$2:$P$2,0))</f>
        <v>20</v>
      </c>
      <c r="AU1673" s="147" cm="1">
        <f t="array" ref="AU1673">INDEX($K:$P,ROW(),MATCH(AU$3,$K$2:$P$2,0))</f>
        <v>20</v>
      </c>
      <c r="AV1673" s="147" cm="1">
        <f t="array" ref="AV1673">INDEX($K:$P,ROW(),MATCH(AV$3,$K$2:$P$2,0))</f>
        <v>20</v>
      </c>
      <c r="AW1673" s="147" cm="1">
        <f t="array" ref="AW1673">INDEX($K:$P,ROW(),MATCH(AW$3,$K$2:$P$2,0))</f>
        <v>20</v>
      </c>
      <c r="AX1673" s="147" cm="1">
        <f t="array" ref="AX1673">INDEX($K:$P,ROW(),MATCH(AX$3,$K$2:$P$2,0))</f>
        <v>20</v>
      </c>
      <c r="AY1673" s="147" cm="1">
        <f t="array" ref="AY1673">INDEX($K:$P,ROW(),MATCH(AY$3,$K$2:$P$2,0))</f>
        <v>20</v>
      </c>
      <c r="AZ1673" s="147" cm="1">
        <f t="array" ref="AZ1673">INDEX($K:$P,ROW(),MATCH(AZ$3,$K$2:$P$2,0))</f>
        <v>20</v>
      </c>
      <c r="BA1673" s="147" cm="1">
        <f t="array" ref="BA1673">INDEX($K:$P,ROW(),MATCH(BA$3,$K$2:$P$2,0))</f>
        <v>20</v>
      </c>
      <c r="BB1673" s="147" cm="1">
        <f t="array" ref="BB1673">INDEX($K:$P,ROW(),MATCH(BB$3,$K$2:$P$2,0))</f>
        <v>20</v>
      </c>
      <c r="BC1673" s="147" cm="1">
        <f t="array" ref="BC1673">INDEX($K:$P,ROW(),MATCH(BC$3,$K$2:$P$2,0))</f>
        <v>20</v>
      </c>
      <c r="BD1673" s="147" cm="1">
        <f t="array" ref="BD1673">INDEX($K:$P,ROW(),MATCH(BD$3,$K$2:$P$2,0))</f>
        <v>20</v>
      </c>
      <c r="BE1673" s="147" cm="1">
        <f t="array" ref="BE1673">INDEX($K:$P,ROW(),MATCH(BE$3,$K$2:$P$2,0))</f>
        <v>20</v>
      </c>
      <c r="BF1673" s="147" cm="1">
        <f t="array" ref="BF1673">INDEX($K:$P,ROW(),MATCH(BF$3,$K$2:$P$2,0))</f>
        <v>20</v>
      </c>
      <c r="BG1673" s="147" cm="1">
        <f t="array" ref="BG1673">INDEX($K:$P,ROW(),MATCH(BG$3,$K$2:$P$2,0))</f>
        <v>20</v>
      </c>
      <c r="BH1673" s="147" cm="1">
        <f t="array" ref="BH1673">INDEX($K:$P,ROW(),MATCH(BH$3,$K$2:$P$2,0))</f>
        <v>20</v>
      </c>
      <c r="BI1673" s="147" cm="1">
        <f t="array" ref="BI1673">INDEX($K:$P,ROW(),MATCH(BI$3,$K$2:$P$2,0))</f>
        <v>20</v>
      </c>
      <c r="BJ1673" s="147" cm="1">
        <f t="array" ref="BJ1673">INDEX($K:$P,ROW(),MATCH(BJ$3,$K$2:$P$2,0))</f>
        <v>20</v>
      </c>
      <c r="BK1673" s="147" cm="1">
        <f t="array" ref="BK1673">INDEX($K:$P,ROW(),MATCH(BK$3,$K$2:$P$2,0))</f>
        <v>20</v>
      </c>
      <c r="BL1673" s="147" cm="1">
        <f t="array" ref="BL1673">INDEX($K:$P,ROW(),MATCH(BL$3,$K$2:$P$2,0))</f>
        <v>20</v>
      </c>
      <c r="BM1673" s="147" cm="1">
        <f t="array" ref="BM1673">INDEX($K:$P,ROW(),MATCH(BM$3,$K$2:$P$2,0))</f>
        <v>20</v>
      </c>
      <c r="BN1673" s="147" cm="1">
        <f t="array" ref="BN1673">INDEX($K:$P,ROW(),MATCH(BN$3,$K$2:$P$2,0))</f>
        <v>20</v>
      </c>
      <c r="BO1673" s="147" cm="1">
        <f t="array" ref="BO1673">INDEX($K:$P,ROW(),MATCH(BO$3,$K$2:$P$2,0))</f>
        <v>20</v>
      </c>
      <c r="BP1673" s="147" cm="1">
        <f t="array" ref="BP1673">INDEX($K:$P,ROW(),MATCH(BP$3,$K$2:$P$2,0))</f>
        <v>20</v>
      </c>
      <c r="BQ1673" s="147" cm="1">
        <f t="array" ref="BQ1673">INDEX($K:$P,ROW(),MATCH(BQ$3,$K$2:$P$2,0))</f>
        <v>20</v>
      </c>
      <c r="BR1673" s="147" cm="1">
        <f t="array" ref="BR1673">INDEX($K:$P,ROW(),MATCH(BR$3,$K$2:$P$2,0))</f>
        <v>20</v>
      </c>
      <c r="BS1673" s="147" cm="1">
        <f t="array" ref="BS1673">INDEX($K:$P,ROW(),MATCH(BS$3,$K$2:$P$2,0))</f>
        <v>20</v>
      </c>
      <c r="BT1673" s="147" cm="1">
        <f t="array" ref="BT1673">INDEX($K:$P,ROW(),MATCH(BT$3,$K$2:$P$2,0))</f>
        <v>20</v>
      </c>
      <c r="BU1673" s="147" cm="1">
        <f t="array" ref="BU1673">INDEX($K:$P,ROW(),MATCH(BU$3,$K$2:$P$2,0))</f>
        <v>20</v>
      </c>
      <c r="BV1673" s="147" cm="1">
        <f t="array" ref="BV1673">INDEX($K:$P,ROW(),MATCH(BV$3,$K$2:$P$2,0))</f>
        <v>20</v>
      </c>
      <c r="BW1673" s="147" cm="1">
        <f t="array" ref="BW1673">INDEX($K:$P,ROW(),MATCH(BW$3,$K$2:$P$2,0))</f>
        <v>20</v>
      </c>
      <c r="BX1673" s="147" cm="1">
        <f t="array" ref="BX1673">INDEX($K:$P,ROW(),MATCH(BX$3,$K$2:$P$2,0))</f>
        <v>20</v>
      </c>
      <c r="BY1673" s="147" cm="1">
        <f t="array" ref="BY1673">INDEX($K:$P,ROW(),MATCH(BY$3,$K$2:$P$2,0))</f>
        <v>20</v>
      </c>
      <c r="BZ1673" s="147" cm="1">
        <f t="array" ref="BZ1673">INDEX($K:$P,ROW(),MATCH(BZ$3,$K$2:$P$2,0))</f>
        <v>20</v>
      </c>
      <c r="CA1673" s="147" cm="1">
        <f t="array" ref="CA1673">INDEX($K:$P,ROW(),MATCH(CA$3,$K$2:$P$2,0))</f>
        <v>20</v>
      </c>
      <c r="CB1673" s="147" cm="1">
        <f t="array" ref="CB1673">INDEX($K:$P,ROW(),MATCH(CB$3,$K$2:$P$2,0))</f>
        <v>20</v>
      </c>
      <c r="CC1673" s="147" cm="1">
        <f t="array" ref="CC1673">INDEX($K:$P,ROW(),MATCH(CC$3,$K$2:$P$2,0))</f>
        <v>20</v>
      </c>
      <c r="CD1673" s="147" cm="1">
        <f t="array" ref="CD1673">INDEX($K:$P,ROW(),MATCH(CD$3,$K$2:$P$2,0))</f>
        <v>20</v>
      </c>
      <c r="CE1673" s="147" cm="1">
        <f t="array" ref="CE1673">INDEX($K:$P,ROW(),MATCH(CE$3,$K$2:$P$2,0))</f>
        <v>20</v>
      </c>
      <c r="CF1673" s="147" cm="1">
        <f t="array" ref="CF1673">INDEX($K:$P,ROW(),MATCH(CF$3,$K$2:$P$2,0))</f>
        <v>20</v>
      </c>
      <c r="CG1673" s="147" cm="1">
        <f t="array" ref="CG1673">INDEX($K:$P,ROW(),MATCH(CG$3,$K$2:$P$2,0))</f>
        <v>20</v>
      </c>
      <c r="CH1673" s="147" cm="1">
        <f t="array" ref="CH1673">INDEX($K:$P,ROW(),MATCH(CH$3,$K$2:$P$2,0))</f>
        <v>20</v>
      </c>
      <c r="CI1673" s="147" cm="1">
        <f t="array" ref="CI1673">INDEX($K:$P,ROW(),MATCH(CI$3,$K$2:$P$2,0))</f>
        <v>20</v>
      </c>
      <c r="CJ1673" s="147" cm="1">
        <f t="array" ref="CJ1673">INDEX($K:$P,ROW(),MATCH(CJ$3,$K$2:$P$2,0))</f>
        <v>20</v>
      </c>
      <c r="CK1673" s="147" cm="1">
        <f t="array" ref="CK1673">INDEX($K:$P,ROW(),MATCH(CK$3,$K$2:$P$2,0))</f>
        <v>20</v>
      </c>
      <c r="CL1673" s="147" cm="1">
        <f t="array" ref="CL1673">INDEX($K:$P,ROW(),MATCH(CL$3,$K$2:$P$2,0))</f>
        <v>20</v>
      </c>
      <c r="CN1673" s="60"/>
      <c r="CO1673" s="147" t="e" cm="1">
        <f t="array" ref="CO1673">INDEX($K:$P,ROW(),MATCH(CO$3,$K$2:$P$2,0))</f>
        <v>#N/A</v>
      </c>
      <c r="CP1673" s="147" t="e" cm="1">
        <f t="array" ref="CP1673">INDEX($K:$P,ROW(),MATCH(CP$3,$K$2:$P$2,0))</f>
        <v>#N/A</v>
      </c>
      <c r="CQ1673" s="147" t="e" cm="1">
        <f t="array" ref="CQ1673">INDEX($K:$P,ROW(),MATCH(CQ$3,$K$2:$P$2,0))</f>
        <v>#N/A</v>
      </c>
      <c r="CR1673" s="147" t="e" cm="1">
        <f t="array" ref="CR1673">INDEX($K:$P,ROW(),MATCH(CR$3,$K$2:$P$2,0))</f>
        <v>#N/A</v>
      </c>
      <c r="CS1673" s="147" t="e" cm="1">
        <f t="array" ref="CS1673">INDEX($K:$P,ROW(),MATCH(CS$3,$K$2:$P$2,0))</f>
        <v>#N/A</v>
      </c>
      <c r="CT1673" s="147" t="e" cm="1">
        <f t="array" ref="CT1673">INDEX($K:$P,ROW(),MATCH(CT$3,$K$2:$P$2,0))</f>
        <v>#N/A</v>
      </c>
      <c r="CU1673" s="147" t="e" cm="1">
        <f t="array" ref="CU1673">INDEX($K:$P,ROW(),MATCH(CU$3,$K$2:$P$2,0))</f>
        <v>#N/A</v>
      </c>
      <c r="CV1673" s="147" t="e" cm="1">
        <f t="array" ref="CV1673">INDEX($K:$P,ROW(),MATCH(CV$3,$K$2:$P$2,0))</f>
        <v>#N/A</v>
      </c>
      <c r="CW1673" s="147" t="e" cm="1">
        <f t="array" ref="CW1673">INDEX($K:$P,ROW(),MATCH(CW$3,$K$2:$P$2,0))</f>
        <v>#N/A</v>
      </c>
      <c r="CX1673" s="147" t="e" cm="1">
        <f t="array" ref="CX1673">INDEX($K:$P,ROW(),MATCH(CX$3,$K$2:$P$2,0))</f>
        <v>#N/A</v>
      </c>
      <c r="CY1673" s="147" t="e" cm="1">
        <f t="array" ref="CY1673">INDEX($K:$P,ROW(),MATCH(CY$3,$K$2:$P$2,0))</f>
        <v>#N/A</v>
      </c>
      <c r="CZ1673" s="147" t="e" cm="1">
        <f t="array" ref="CZ1673">INDEX($K:$P,ROW(),MATCH(CZ$3,$K$2:$P$2,0))</f>
        <v>#N/A</v>
      </c>
      <c r="DA1673" s="147" t="e" cm="1">
        <f t="array" ref="DA1673">INDEX($K:$P,ROW(),MATCH(DA$3,$K$2:$P$2,0))</f>
        <v>#N/A</v>
      </c>
      <c r="DB1673" s="147" t="e" cm="1">
        <f t="array" ref="DB1673">INDEX($K:$P,ROW(),MATCH(DB$3,$K$2:$P$2,0))</f>
        <v>#N/A</v>
      </c>
      <c r="DC1673" s="147" t="e" cm="1">
        <f t="array" ref="DC1673">INDEX($K:$P,ROW(),MATCH(DC$3,$K$2:$P$2,0))</f>
        <v>#N/A</v>
      </c>
      <c r="DD1673" s="147" t="e" cm="1">
        <f t="array" ref="DD1673">INDEX($K:$P,ROW(),MATCH(DD$3,$K$2:$P$2,0))</f>
        <v>#N/A</v>
      </c>
      <c r="DE1673" s="147" t="e" cm="1">
        <f t="array" ref="DE1673">INDEX($K:$P,ROW(),MATCH(DE$3,$K$2:$P$2,0))</f>
        <v>#N/A</v>
      </c>
      <c r="DF1673" s="147" t="e" cm="1">
        <f t="array" ref="DF1673">INDEX($K:$P,ROW(),MATCH(DF$3,$K$2:$P$2,0))</f>
        <v>#N/A</v>
      </c>
      <c r="DG1673" s="147" t="e" cm="1">
        <f t="array" ref="DG1673">INDEX($K:$P,ROW(),MATCH(DG$3,$K$2:$P$2,0))</f>
        <v>#N/A</v>
      </c>
      <c r="DH1673" s="147" t="e" cm="1">
        <f t="array" ref="DH1673">INDEX($K:$P,ROW(),MATCH(DH$3,$K$2:$P$2,0))</f>
        <v>#N/A</v>
      </c>
      <c r="DI1673" s="147" t="e" cm="1">
        <f t="array" ref="DI1673">INDEX($K:$P,ROW(),MATCH(DI$3,$K$2:$P$2,0))</f>
        <v>#N/A</v>
      </c>
      <c r="DJ1673" s="147" t="e" cm="1">
        <f t="array" ref="DJ1673">INDEX($K:$P,ROW(),MATCH(DJ$3,$K$2:$P$2,0))</f>
        <v>#N/A</v>
      </c>
      <c r="DK1673" s="147" t="e" cm="1">
        <f t="array" ref="DK1673">INDEX($K:$P,ROW(),MATCH(DK$3,$K$2:$P$2,0))</f>
        <v>#N/A</v>
      </c>
      <c r="DL1673" s="147" t="e" cm="1">
        <f t="array" ref="DL1673">INDEX($K:$P,ROW(),MATCH(DL$3,$K$2:$P$2,0))</f>
        <v>#N/A</v>
      </c>
    </row>
    <row r="1674" spans="2:116" x14ac:dyDescent="0.4">
      <c r="C1674" t="s">
        <v>198</v>
      </c>
      <c r="D1674" t="s">
        <v>775</v>
      </c>
      <c r="E1674" s="8" t="str">
        <f t="shared" si="2278"/>
        <v>1674 SUBR-S</v>
      </c>
      <c r="G1674" s="126" t="str">
        <f>"Revenue - "&amp;SUBSTITUTE(G1662,":","")</f>
        <v>Revenue - Subscription revenue - secondary revenue driven</v>
      </c>
      <c r="H1674" s="27"/>
      <c r="I1674" s="78"/>
      <c r="J1674" s="78"/>
      <c r="K1674" s="63">
        <f t="shared" ref="K1674:P1674" ca="1" si="2279">SUMIF($3:$3,K$2,1674:1674)</f>
        <v>115406.82495801398</v>
      </c>
      <c r="L1674" s="63">
        <f t="shared" ca="1" si="2279"/>
        <v>168090.89961480399</v>
      </c>
      <c r="M1674" s="63">
        <f t="shared" ca="1" si="2279"/>
        <v>111789.19325373076</v>
      </c>
      <c r="N1674" s="63">
        <f t="shared" ca="1" si="2279"/>
        <v>81365.998268905183</v>
      </c>
      <c r="O1674" s="63">
        <f t="shared" ca="1" si="2279"/>
        <v>64926.517959927347</v>
      </c>
      <c r="P1674" s="63">
        <f t="shared" ca="1" si="2279"/>
        <v>56043.278939039861</v>
      </c>
      <c r="R1674" s="33"/>
      <c r="S1674" s="148">
        <f t="shared" ref="S1674:AX1676" ca="1" si="2280">S1673*AVERAGE(S1669,S1664)</f>
        <v>950</v>
      </c>
      <c r="T1674" s="148">
        <f t="shared" ca="1" si="2280"/>
        <v>2802.5</v>
      </c>
      <c r="U1674" s="148">
        <f t="shared" ca="1" si="2280"/>
        <v>4562.375</v>
      </c>
      <c r="V1674" s="148">
        <f t="shared" ca="1" si="2280"/>
        <v>6234.2562500000004</v>
      </c>
      <c r="W1674" s="148">
        <f t="shared" ca="1" si="2280"/>
        <v>7822.5434375000004</v>
      </c>
      <c r="X1674" s="148">
        <f t="shared" ca="1" si="2280"/>
        <v>9331.416265625001</v>
      </c>
      <c r="Y1674" s="148">
        <f t="shared" ca="1" si="2280"/>
        <v>10764.84545234375</v>
      </c>
      <c r="Z1674" s="148">
        <f t="shared" ca="1" si="2280"/>
        <v>12126.603179726562</v>
      </c>
      <c r="AA1674" s="148">
        <f t="shared" ca="1" si="2280"/>
        <v>13420.273020740233</v>
      </c>
      <c r="AB1674" s="148">
        <f t="shared" ca="1" si="2280"/>
        <v>14649.259369703223</v>
      </c>
      <c r="AC1674" s="148">
        <f t="shared" ca="1" si="2280"/>
        <v>15816.796401218062</v>
      </c>
      <c r="AD1674" s="148">
        <f t="shared" ca="1" si="2280"/>
        <v>16925.956581157159</v>
      </c>
      <c r="AE1674" s="148">
        <f t="shared" ca="1" si="2280"/>
        <v>17124.658752099298</v>
      </c>
      <c r="AF1674" s="148">
        <f t="shared" ca="1" si="2280"/>
        <v>16458.425814494334</v>
      </c>
      <c r="AG1674" s="148">
        <f t="shared" ca="1" si="2280"/>
        <v>15825.504523769618</v>
      </c>
      <c r="AH1674" s="148">
        <f t="shared" ca="1" si="2280"/>
        <v>15224.229297581136</v>
      </c>
      <c r="AI1674" s="148">
        <f t="shared" ca="1" si="2280"/>
        <v>14653.01783270208</v>
      </c>
      <c r="AJ1674" s="148">
        <f t="shared" ca="1" si="2280"/>
        <v>14110.366941066975</v>
      </c>
      <c r="AK1674" s="148">
        <f t="shared" ca="1" si="2280"/>
        <v>13594.848594013627</v>
      </c>
      <c r="AL1674" s="148">
        <f t="shared" ca="1" si="2280"/>
        <v>13105.106164312947</v>
      </c>
      <c r="AM1674" s="148">
        <f t="shared" ca="1" si="2280"/>
        <v>12639.8508560973</v>
      </c>
      <c r="AN1674" s="148">
        <f t="shared" ca="1" si="2280"/>
        <v>12197.858313292436</v>
      </c>
      <c r="AO1674" s="148">
        <f t="shared" ca="1" si="2280"/>
        <v>11777.965397627813</v>
      </c>
      <c r="AP1674" s="148">
        <f t="shared" ca="1" si="2280"/>
        <v>11379.067127746423</v>
      </c>
      <c r="AQ1674" s="148">
        <f t="shared" ca="1" si="2280"/>
        <v>11000.113771359102</v>
      </c>
      <c r="AR1674" s="148">
        <f t="shared" ca="1" si="2280"/>
        <v>10640.108082791146</v>
      </c>
      <c r="AS1674" s="148">
        <f t="shared" ca="1" si="2280"/>
        <v>10298.10267865159</v>
      </c>
      <c r="AT1674" s="148">
        <f t="shared" ca="1" si="2280"/>
        <v>9973.1975447190089</v>
      </c>
      <c r="AU1674" s="148">
        <f t="shared" ca="1" si="2280"/>
        <v>9664.5376674830586</v>
      </c>
      <c r="AV1674" s="148">
        <f t="shared" ca="1" si="2280"/>
        <v>9371.310784108904</v>
      </c>
      <c r="AW1674" s="148">
        <f t="shared" ca="1" si="2280"/>
        <v>9092.7452449034608</v>
      </c>
      <c r="AX1674" s="148">
        <f t="shared" ca="1" si="2280"/>
        <v>8828.1079826582863</v>
      </c>
      <c r="AY1674" s="148">
        <f t="shared" ref="AY1674:CD1676" ca="1" si="2281">AY1673*AVERAGE(AY1669,AY1664)</f>
        <v>8576.7025835253735</v>
      </c>
      <c r="AZ1674" s="148">
        <f t="shared" ca="1" si="2281"/>
        <v>8337.8674543491052</v>
      </c>
      <c r="BA1674" s="148">
        <f t="shared" ca="1" si="2281"/>
        <v>8110.9740816316498</v>
      </c>
      <c r="BB1674" s="148">
        <f t="shared" ca="1" si="2281"/>
        <v>7895.4253775500674</v>
      </c>
      <c r="BC1674" s="148">
        <f t="shared" ca="1" si="2281"/>
        <v>7690.6541086725629</v>
      </c>
      <c r="BD1674" s="148">
        <f t="shared" ca="1" si="2281"/>
        <v>7496.1214032389353</v>
      </c>
      <c r="BE1674" s="148">
        <f t="shared" ca="1" si="2281"/>
        <v>7311.3153330769892</v>
      </c>
      <c r="BF1674" s="148">
        <f t="shared" ca="1" si="2281"/>
        <v>7135.7495664231392</v>
      </c>
      <c r="BG1674" s="148">
        <f t="shared" ca="1" si="2281"/>
        <v>6968.9620881019837</v>
      </c>
      <c r="BH1674" s="148">
        <f t="shared" ca="1" si="2281"/>
        <v>6810.5139836968847</v>
      </c>
      <c r="BI1674" s="148">
        <f t="shared" ca="1" si="2281"/>
        <v>6659.988284512041</v>
      </c>
      <c r="BJ1674" s="148">
        <f t="shared" ca="1" si="2281"/>
        <v>6516.9888702864391</v>
      </c>
      <c r="BK1674" s="148">
        <f t="shared" ca="1" si="2281"/>
        <v>6381.1394267721171</v>
      </c>
      <c r="BL1674" s="148">
        <f t="shared" ca="1" si="2281"/>
        <v>6252.0824554335113</v>
      </c>
      <c r="BM1674" s="148">
        <f t="shared" ca="1" si="2281"/>
        <v>6129.4783326618362</v>
      </c>
      <c r="BN1674" s="148">
        <f t="shared" ca="1" si="2281"/>
        <v>6013.0044160287434</v>
      </c>
      <c r="BO1674" s="148">
        <f t="shared" ca="1" si="2281"/>
        <v>5902.3541952273072</v>
      </c>
      <c r="BP1674" s="148">
        <f t="shared" ca="1" si="2281"/>
        <v>5797.2364854659418</v>
      </c>
      <c r="BQ1674" s="148">
        <f t="shared" ca="1" si="2281"/>
        <v>5697.3746611926445</v>
      </c>
      <c r="BR1674" s="148">
        <f t="shared" ca="1" si="2281"/>
        <v>5602.5059281330123</v>
      </c>
      <c r="BS1674" s="148">
        <f t="shared" ca="1" si="2281"/>
        <v>5512.3806317263625</v>
      </c>
      <c r="BT1674" s="148">
        <f t="shared" ca="1" si="2281"/>
        <v>5426.7616001400438</v>
      </c>
      <c r="BU1674" s="148">
        <f t="shared" ca="1" si="2281"/>
        <v>5345.423520133043</v>
      </c>
      <c r="BV1674" s="148">
        <f t="shared" ca="1" si="2281"/>
        <v>5268.1523441263907</v>
      </c>
      <c r="BW1674" s="148">
        <f t="shared" ca="1" si="2281"/>
        <v>5194.7447269200711</v>
      </c>
      <c r="BX1674" s="148">
        <f t="shared" ca="1" si="2281"/>
        <v>5125.0074905740667</v>
      </c>
      <c r="BY1674" s="148">
        <f t="shared" ca="1" si="2281"/>
        <v>5058.7571160453635</v>
      </c>
      <c r="BZ1674" s="148">
        <f t="shared" ca="1" si="2281"/>
        <v>4995.8192602430954</v>
      </c>
      <c r="CA1674" s="148">
        <f t="shared" ca="1" si="2281"/>
        <v>4936.0282972309406</v>
      </c>
      <c r="CB1674" s="148">
        <f t="shared" ca="1" si="2281"/>
        <v>4879.226882369393</v>
      </c>
      <c r="CC1674" s="148">
        <f t="shared" ca="1" si="2281"/>
        <v>4825.2655382509229</v>
      </c>
      <c r="CD1674" s="148">
        <f t="shared" ca="1" si="2281"/>
        <v>4774.0022613383771</v>
      </c>
      <c r="CE1674" s="148">
        <f t="shared" ref="CE1674:CL1676" ca="1" si="2282">CE1673*AVERAGE(CE1669,CE1664)</f>
        <v>4725.3021482714576</v>
      </c>
      <c r="CF1674" s="148">
        <f t="shared" ca="1" si="2282"/>
        <v>4679.0370408578847</v>
      </c>
      <c r="CG1674" s="148">
        <f t="shared" ca="1" si="2282"/>
        <v>4635.0851888149909</v>
      </c>
      <c r="CH1674" s="148">
        <f t="shared" ca="1" si="2282"/>
        <v>4593.3309293742414</v>
      </c>
      <c r="CI1674" s="148">
        <f t="shared" ca="1" si="2282"/>
        <v>4553.6643829055283</v>
      </c>
      <c r="CJ1674" s="148">
        <f t="shared" ca="1" si="2282"/>
        <v>4515.9811637602525</v>
      </c>
      <c r="CK1674" s="148">
        <f t="shared" ca="1" si="2282"/>
        <v>4480.1821055722403</v>
      </c>
      <c r="CL1674" s="148">
        <f t="shared" ca="1" si="2282"/>
        <v>4446.1730002936283</v>
      </c>
      <c r="CN1674" s="78"/>
      <c r="CO1674" s="148" t="e">
        <f t="shared" ref="CO1674:DK1676" ca="1" si="2283">CO1673*AVERAGE(CO1669,CO1664)</f>
        <v>#N/A</v>
      </c>
      <c r="CP1674" s="148" t="e">
        <f t="shared" ca="1" si="2283"/>
        <v>#N/A</v>
      </c>
      <c r="CQ1674" s="148" t="e">
        <f t="shared" ca="1" si="2283"/>
        <v>#N/A</v>
      </c>
      <c r="CR1674" s="148" t="e">
        <f t="shared" ca="1" si="2283"/>
        <v>#N/A</v>
      </c>
      <c r="CS1674" s="148" t="e">
        <f t="shared" ca="1" si="2283"/>
        <v>#N/A</v>
      </c>
      <c r="CT1674" s="148" t="e">
        <f t="shared" ca="1" si="2283"/>
        <v>#N/A</v>
      </c>
      <c r="CU1674" s="148" t="e">
        <f t="shared" ca="1" si="2283"/>
        <v>#N/A</v>
      </c>
      <c r="CV1674" s="148" t="e">
        <f t="shared" ca="1" si="2283"/>
        <v>#N/A</v>
      </c>
      <c r="CW1674" s="148" t="e">
        <f t="shared" ca="1" si="2283"/>
        <v>#N/A</v>
      </c>
      <c r="CX1674" s="148" t="e">
        <f t="shared" ca="1" si="2283"/>
        <v>#N/A</v>
      </c>
      <c r="CY1674" s="148" t="e">
        <f t="shared" ca="1" si="2283"/>
        <v>#N/A</v>
      </c>
      <c r="CZ1674" s="148" t="e">
        <f t="shared" ca="1" si="2283"/>
        <v>#N/A</v>
      </c>
      <c r="DA1674" s="148" t="e">
        <f t="shared" ca="1" si="2283"/>
        <v>#N/A</v>
      </c>
      <c r="DB1674" s="148" t="e">
        <f t="shared" ca="1" si="2283"/>
        <v>#N/A</v>
      </c>
      <c r="DC1674" s="148" t="e">
        <f t="shared" ca="1" si="2283"/>
        <v>#N/A</v>
      </c>
      <c r="DD1674" s="148" t="e">
        <f t="shared" ca="1" si="2283"/>
        <v>#N/A</v>
      </c>
      <c r="DE1674" s="148" t="e">
        <f t="shared" ca="1" si="2283"/>
        <v>#N/A</v>
      </c>
      <c r="DF1674" s="148" t="e">
        <f t="shared" ca="1" si="2283"/>
        <v>#N/A</v>
      </c>
      <c r="DG1674" s="148" t="e">
        <f t="shared" ca="1" si="2283"/>
        <v>#N/A</v>
      </c>
      <c r="DH1674" s="148" t="e">
        <f t="shared" ca="1" si="2283"/>
        <v>#N/A</v>
      </c>
      <c r="DI1674" s="148" t="e">
        <f t="shared" ca="1" si="2283"/>
        <v>#N/A</v>
      </c>
      <c r="DJ1674" s="148" t="e">
        <f t="shared" ca="1" si="2283"/>
        <v>#N/A</v>
      </c>
      <c r="DK1674" s="148" t="e">
        <f t="shared" ca="1" si="2283"/>
        <v>#N/A</v>
      </c>
      <c r="DL1674" s="148" t="e">
        <f t="shared" ref="DL1674:DL1676" ca="1" si="2284">DL1673*AVERAGE(DL1669,DL1664)</f>
        <v>#N/A</v>
      </c>
    </row>
    <row r="1675" spans="2:116" x14ac:dyDescent="0.4">
      <c r="B1675" t="s">
        <v>244</v>
      </c>
      <c r="D1675" t="s">
        <v>775</v>
      </c>
      <c r="E1675" s="8" t="str">
        <f t="shared" si="2278"/>
        <v>1675 SUBR-S</v>
      </c>
      <c r="G1675" s="126"/>
      <c r="H1675" s="27"/>
      <c r="I1675" s="78"/>
      <c r="J1675" s="78"/>
      <c r="K1675" s="28"/>
      <c r="L1675" s="28"/>
      <c r="M1675" s="28"/>
      <c r="N1675" s="28"/>
      <c r="O1675" s="28"/>
      <c r="P1675" s="28"/>
      <c r="R1675" s="33"/>
      <c r="S1675" s="77"/>
      <c r="T1675" s="77"/>
      <c r="U1675" s="77"/>
      <c r="V1675" s="77"/>
      <c r="W1675" s="77"/>
      <c r="X1675" s="77"/>
      <c r="Y1675" s="77"/>
      <c r="Z1675" s="77"/>
      <c r="AA1675" s="77"/>
      <c r="AB1675" s="77"/>
      <c r="AC1675" s="77"/>
      <c r="AD1675" s="77"/>
      <c r="AE1675" s="77"/>
      <c r="AF1675" s="77"/>
      <c r="AG1675" s="77"/>
      <c r="AH1675" s="77"/>
      <c r="AI1675" s="77"/>
      <c r="AJ1675" s="77"/>
      <c r="AK1675" s="77"/>
      <c r="AL1675" s="77"/>
      <c r="AM1675" s="77"/>
      <c r="AN1675" s="77"/>
      <c r="AO1675" s="77"/>
      <c r="AP1675" s="77"/>
      <c r="AQ1675" s="77"/>
      <c r="AR1675" s="77"/>
      <c r="AS1675" s="77"/>
      <c r="AT1675" s="77"/>
      <c r="AU1675" s="77"/>
      <c r="AV1675" s="77"/>
      <c r="AW1675" s="77"/>
      <c r="AX1675" s="77"/>
      <c r="AY1675" s="77"/>
      <c r="AZ1675" s="77"/>
      <c r="BA1675" s="77"/>
      <c r="BB1675" s="77"/>
      <c r="BC1675" s="77"/>
      <c r="BD1675" s="77"/>
      <c r="BE1675" s="77"/>
      <c r="BF1675" s="77"/>
      <c r="BG1675" s="77"/>
      <c r="BH1675" s="77"/>
      <c r="BI1675" s="77"/>
      <c r="BJ1675" s="77"/>
      <c r="BK1675" s="77"/>
      <c r="BL1675" s="77"/>
      <c r="BM1675" s="77"/>
      <c r="BN1675" s="77"/>
      <c r="BO1675" s="77"/>
      <c r="BP1675" s="77"/>
      <c r="BQ1675" s="77"/>
      <c r="BR1675" s="77"/>
      <c r="BS1675" s="77"/>
      <c r="BT1675" s="77"/>
      <c r="BU1675" s="77"/>
      <c r="BV1675" s="77"/>
      <c r="BW1675" s="77"/>
      <c r="BX1675" s="77"/>
      <c r="BY1675" s="77"/>
      <c r="BZ1675" s="77"/>
      <c r="CA1675" s="77"/>
      <c r="CB1675" s="77"/>
      <c r="CC1675" s="77"/>
      <c r="CD1675" s="77"/>
      <c r="CE1675" s="77"/>
      <c r="CF1675" s="77"/>
      <c r="CG1675" s="77"/>
      <c r="CH1675" s="77"/>
      <c r="CI1675" s="77"/>
      <c r="CJ1675" s="77"/>
      <c r="CK1675" s="77"/>
      <c r="CL1675" s="77"/>
      <c r="CN1675" s="78"/>
      <c r="CO1675" s="77"/>
      <c r="CP1675" s="77"/>
      <c r="CQ1675" s="77"/>
      <c r="CR1675" s="77"/>
      <c r="CS1675" s="77"/>
      <c r="CT1675" s="77"/>
      <c r="CU1675" s="77"/>
      <c r="CV1675" s="77"/>
      <c r="CW1675" s="77"/>
      <c r="CX1675" s="77"/>
      <c r="CY1675" s="77"/>
      <c r="CZ1675" s="77"/>
      <c r="DA1675" s="77"/>
      <c r="DB1675" s="77"/>
      <c r="DC1675" s="77"/>
      <c r="DD1675" s="77"/>
      <c r="DE1675" s="77"/>
      <c r="DF1675" s="77"/>
      <c r="DG1675" s="77"/>
      <c r="DH1675" s="77"/>
      <c r="DI1675" s="77"/>
      <c r="DJ1675" s="77"/>
      <c r="DK1675" s="77"/>
      <c r="DL1675" s="77"/>
    </row>
    <row r="1676" spans="2:116" x14ac:dyDescent="0.4">
      <c r="B1676" t="s">
        <v>332</v>
      </c>
      <c r="D1676" t="s">
        <v>775</v>
      </c>
      <c r="E1676" s="8" t="str">
        <f t="shared" si="2278"/>
        <v>1676 SUBR-S</v>
      </c>
      <c r="G1676" s="8" t="str">
        <f>G1654</f>
        <v>(Primary label)</v>
      </c>
      <c r="S1676" s="72"/>
      <c r="T1676" s="72"/>
      <c r="U1676" s="72"/>
      <c r="V1676" s="72"/>
      <c r="W1676" s="72"/>
      <c r="X1676" s="72"/>
      <c r="Y1676" s="72"/>
      <c r="Z1676" s="72"/>
      <c r="AA1676" s="72"/>
      <c r="AB1676" s="72"/>
      <c r="AC1676" s="72"/>
      <c r="AD1676" s="72"/>
      <c r="AE1676" s="72"/>
      <c r="AF1676" s="72"/>
      <c r="AG1676" s="72"/>
      <c r="AH1676" s="72"/>
      <c r="AI1676" s="72"/>
      <c r="AJ1676" s="72"/>
      <c r="AK1676" s="72"/>
      <c r="AL1676" s="72"/>
      <c r="AM1676" s="72"/>
      <c r="AN1676" s="72"/>
      <c r="AO1676" s="72"/>
      <c r="AP1676" s="72"/>
      <c r="AQ1676" s="72"/>
      <c r="AR1676" s="72"/>
      <c r="AS1676" s="72"/>
      <c r="AT1676" s="72"/>
      <c r="AU1676" s="72"/>
      <c r="AV1676" s="72"/>
      <c r="AW1676" s="72"/>
      <c r="AX1676" s="72"/>
      <c r="AY1676" s="72"/>
      <c r="AZ1676" s="72"/>
      <c r="BA1676" s="72"/>
      <c r="BB1676" s="72"/>
      <c r="BC1676" s="72"/>
      <c r="BD1676" s="72"/>
      <c r="BE1676" s="72"/>
      <c r="BF1676" s="72"/>
      <c r="BG1676" s="72"/>
      <c r="BH1676" s="72"/>
      <c r="BI1676" s="72"/>
      <c r="BJ1676" s="72"/>
      <c r="BK1676" s="72"/>
      <c r="BL1676" s="72"/>
      <c r="BM1676" s="72"/>
      <c r="BN1676" s="72"/>
      <c r="BO1676" s="72"/>
      <c r="BP1676" s="72"/>
      <c r="BQ1676" s="72"/>
      <c r="BR1676" s="72"/>
      <c r="BS1676" s="72"/>
      <c r="BT1676" s="72"/>
      <c r="BU1676" s="72"/>
      <c r="BV1676" s="72"/>
      <c r="BW1676" s="72"/>
      <c r="BX1676" s="72"/>
      <c r="BY1676" s="72"/>
      <c r="BZ1676" s="72"/>
      <c r="CA1676" s="72"/>
      <c r="CB1676" s="72"/>
      <c r="CC1676" s="72"/>
      <c r="CD1676" s="72"/>
      <c r="CE1676" s="72"/>
      <c r="CF1676" s="72"/>
      <c r="CG1676" s="72"/>
      <c r="CH1676" s="72"/>
      <c r="CI1676" s="72"/>
      <c r="CJ1676" s="72"/>
      <c r="CK1676" s="72"/>
      <c r="CL1676" s="72"/>
      <c r="CO1676" s="72"/>
      <c r="CP1676" s="72"/>
      <c r="CQ1676" s="72"/>
      <c r="CR1676" s="72"/>
      <c r="CS1676" s="72"/>
      <c r="CT1676" s="72"/>
      <c r="CU1676" s="72"/>
      <c r="CV1676" s="72"/>
      <c r="CW1676" s="72"/>
      <c r="CX1676" s="72"/>
      <c r="CY1676" s="72"/>
      <c r="CZ1676" s="72"/>
      <c r="DA1676" s="72"/>
      <c r="DB1676" s="72"/>
      <c r="DC1676" s="72"/>
      <c r="DD1676" s="72"/>
      <c r="DE1676" s="72"/>
      <c r="DF1676" s="72"/>
      <c r="DG1676" s="72"/>
      <c r="DH1676" s="72"/>
      <c r="DI1676" s="72"/>
      <c r="DJ1676" s="72"/>
      <c r="DK1676" s="72"/>
      <c r="DL1676" s="72"/>
    </row>
    <row r="1677" spans="2:116" x14ac:dyDescent="0.4">
      <c r="B1677" t="s">
        <v>332</v>
      </c>
      <c r="D1677" t="s">
        <v>775</v>
      </c>
      <c r="E1677" s="8" t="str">
        <f>ROW()&amp;" "&amp;D1677</f>
        <v>1677 SUBR-S</v>
      </c>
      <c r="G1677" s="8" t="str">
        <f t="shared" ref="G1677:G1685" si="2285">G1655</f>
        <v>primary unit</v>
      </c>
      <c r="H1677" s="27"/>
      <c r="I1677" s="78"/>
      <c r="J1677" s="78"/>
      <c r="K1677" s="28"/>
      <c r="L1677" s="28"/>
      <c r="M1677" s="28"/>
      <c r="N1677" s="28"/>
      <c r="O1677" s="28"/>
      <c r="P1677" s="28"/>
      <c r="R1677" s="33"/>
      <c r="S1677" s="77"/>
      <c r="T1677" s="77"/>
      <c r="U1677" s="77"/>
      <c r="V1677" s="77"/>
      <c r="W1677" s="77"/>
      <c r="X1677" s="77"/>
      <c r="Y1677" s="77"/>
      <c r="Z1677" s="77"/>
      <c r="AA1677" s="77"/>
      <c r="AB1677" s="77"/>
      <c r="AC1677" s="77"/>
      <c r="AD1677" s="77"/>
      <c r="AE1677" s="77"/>
      <c r="AF1677" s="77"/>
      <c r="AG1677" s="77"/>
      <c r="AH1677" s="77"/>
      <c r="AI1677" s="77"/>
      <c r="AJ1677" s="77"/>
      <c r="AK1677" s="77"/>
      <c r="AL1677" s="77"/>
      <c r="AM1677" s="77"/>
      <c r="AN1677" s="77"/>
      <c r="AO1677" s="77"/>
      <c r="AP1677" s="77"/>
      <c r="AQ1677" s="77"/>
      <c r="AR1677" s="77"/>
      <c r="AS1677" s="77"/>
      <c r="AT1677" s="77"/>
      <c r="AU1677" s="77"/>
      <c r="AV1677" s="77"/>
      <c r="AW1677" s="77"/>
      <c r="AX1677" s="77"/>
      <c r="AY1677" s="77"/>
      <c r="AZ1677" s="77"/>
      <c r="BA1677" s="77"/>
      <c r="BB1677" s="77"/>
      <c r="BC1677" s="77"/>
      <c r="BD1677" s="77"/>
      <c r="BE1677" s="77"/>
      <c r="BF1677" s="77"/>
      <c r="BG1677" s="77"/>
      <c r="BH1677" s="77"/>
      <c r="BI1677" s="77"/>
      <c r="BJ1677" s="77"/>
      <c r="BK1677" s="77"/>
      <c r="BL1677" s="77"/>
      <c r="BM1677" s="77"/>
      <c r="BN1677" s="77"/>
      <c r="BO1677" s="77"/>
      <c r="BP1677" s="77"/>
      <c r="BQ1677" s="77"/>
      <c r="BR1677" s="77"/>
      <c r="BS1677" s="77"/>
      <c r="BT1677" s="77"/>
      <c r="BU1677" s="77"/>
      <c r="BV1677" s="77"/>
      <c r="BW1677" s="77"/>
      <c r="BX1677" s="77"/>
      <c r="BY1677" s="77"/>
      <c r="BZ1677" s="77"/>
      <c r="CA1677" s="77"/>
      <c r="CB1677" s="77"/>
      <c r="CC1677" s="77"/>
      <c r="CD1677" s="77"/>
      <c r="CE1677" s="77"/>
      <c r="CF1677" s="77"/>
      <c r="CG1677" s="77"/>
      <c r="CH1677" s="77"/>
      <c r="CI1677" s="77"/>
      <c r="CJ1677" s="77"/>
      <c r="CK1677" s="77"/>
      <c r="CL1677" s="77"/>
      <c r="CN1677" s="78"/>
      <c r="CO1677" s="77"/>
      <c r="CP1677" s="77"/>
      <c r="CQ1677" s="77"/>
      <c r="CR1677" s="77"/>
      <c r="CS1677" s="77"/>
      <c r="CT1677" s="77"/>
      <c r="CU1677" s="77"/>
      <c r="CV1677" s="77"/>
      <c r="CW1677" s="77"/>
      <c r="CX1677" s="77"/>
      <c r="CY1677" s="77"/>
      <c r="CZ1677" s="77"/>
      <c r="DA1677" s="77"/>
      <c r="DB1677" s="77"/>
      <c r="DC1677" s="77"/>
      <c r="DD1677" s="77"/>
      <c r="DE1677" s="77"/>
      <c r="DF1677" s="77"/>
      <c r="DG1677" s="77"/>
      <c r="DH1677" s="77"/>
      <c r="DI1677" s="77"/>
      <c r="DJ1677" s="77"/>
      <c r="DK1677" s="77"/>
      <c r="DL1677" s="77"/>
    </row>
    <row r="1678" spans="2:116" x14ac:dyDescent="0.4">
      <c r="B1678" t="s">
        <v>332</v>
      </c>
      <c r="D1678" t="s">
        <v>775</v>
      </c>
      <c r="E1678" s="8" t="str">
        <f t="shared" si="2278"/>
        <v>1678 SUBR-S</v>
      </c>
      <c r="G1678" s="8" t="str">
        <f t="shared" si="2285"/>
        <v>Primary revenue driver</v>
      </c>
      <c r="S1678" s="76" t="str">
        <f t="shared" ref="S1678:AX1680" si="2286">S1656</f>
        <v>S$16</v>
      </c>
      <c r="T1678" s="76" t="str">
        <f t="shared" si="2286"/>
        <v>T$16</v>
      </c>
      <c r="U1678" s="76" t="str">
        <f t="shared" si="2286"/>
        <v>U$16</v>
      </c>
      <c r="V1678" s="76" t="str">
        <f t="shared" si="2286"/>
        <v>V$16</v>
      </c>
      <c r="W1678" s="76" t="str">
        <f t="shared" si="2286"/>
        <v>W$16</v>
      </c>
      <c r="X1678" s="76" t="str">
        <f t="shared" si="2286"/>
        <v>X$16</v>
      </c>
      <c r="Y1678" s="76" t="str">
        <f t="shared" si="2286"/>
        <v>Y$16</v>
      </c>
      <c r="Z1678" s="76" t="str">
        <f t="shared" si="2286"/>
        <v>Z$16</v>
      </c>
      <c r="AA1678" s="76" t="str">
        <f t="shared" si="2286"/>
        <v>AA$16</v>
      </c>
      <c r="AB1678" s="76" t="str">
        <f t="shared" si="2286"/>
        <v>AB$16</v>
      </c>
      <c r="AC1678" s="76" t="str">
        <f t="shared" si="2286"/>
        <v>AC$16</v>
      </c>
      <c r="AD1678" s="76" t="str">
        <f t="shared" si="2286"/>
        <v>AD$16</v>
      </c>
      <c r="AE1678" s="76" t="str">
        <f t="shared" si="2286"/>
        <v>AE$16</v>
      </c>
      <c r="AF1678" s="76" t="str">
        <f t="shared" si="2286"/>
        <v>AF$16</v>
      </c>
      <c r="AG1678" s="76" t="str">
        <f t="shared" si="2286"/>
        <v>AG$16</v>
      </c>
      <c r="AH1678" s="76" t="str">
        <f t="shared" si="2286"/>
        <v>AH$16</v>
      </c>
      <c r="AI1678" s="76" t="str">
        <f t="shared" si="2286"/>
        <v>AI$16</v>
      </c>
      <c r="AJ1678" s="76" t="str">
        <f t="shared" si="2286"/>
        <v>AJ$16</v>
      </c>
      <c r="AK1678" s="76" t="str">
        <f t="shared" si="2286"/>
        <v>AK$16</v>
      </c>
      <c r="AL1678" s="76" t="str">
        <f t="shared" si="2286"/>
        <v>AL$16</v>
      </c>
      <c r="AM1678" s="76" t="str">
        <f t="shared" si="2286"/>
        <v>AM$16</v>
      </c>
      <c r="AN1678" s="76" t="str">
        <f t="shared" si="2286"/>
        <v>AN$16</v>
      </c>
      <c r="AO1678" s="76" t="str">
        <f t="shared" si="2286"/>
        <v>AO$16</v>
      </c>
      <c r="AP1678" s="76" t="str">
        <f t="shared" si="2286"/>
        <v>AP$16</v>
      </c>
      <c r="AQ1678" s="76" t="str">
        <f t="shared" si="2286"/>
        <v>AQ$16</v>
      </c>
      <c r="AR1678" s="76" t="str">
        <f t="shared" si="2286"/>
        <v>AR$16</v>
      </c>
      <c r="AS1678" s="76" t="str">
        <f t="shared" si="2286"/>
        <v>AS$16</v>
      </c>
      <c r="AT1678" s="76" t="str">
        <f t="shared" si="2286"/>
        <v>AT$16</v>
      </c>
      <c r="AU1678" s="76" t="str">
        <f t="shared" si="2286"/>
        <v>AU$16</v>
      </c>
      <c r="AV1678" s="76" t="str">
        <f t="shared" si="2286"/>
        <v>AV$16</v>
      </c>
      <c r="AW1678" s="76" t="str">
        <f t="shared" si="2286"/>
        <v>AW$16</v>
      </c>
      <c r="AX1678" s="76" t="str">
        <f t="shared" si="2286"/>
        <v>AX$16</v>
      </c>
      <c r="AY1678" s="76" t="str">
        <f t="shared" ref="AY1678:CD1680" si="2287">AY1656</f>
        <v>AY$16</v>
      </c>
      <c r="AZ1678" s="76" t="str">
        <f t="shared" si="2287"/>
        <v>AZ$16</v>
      </c>
      <c r="BA1678" s="76" t="str">
        <f t="shared" si="2287"/>
        <v>BA$16</v>
      </c>
      <c r="BB1678" s="76" t="str">
        <f t="shared" si="2287"/>
        <v>BB$16</v>
      </c>
      <c r="BC1678" s="76" t="str">
        <f t="shared" si="2287"/>
        <v>BC$16</v>
      </c>
      <c r="BD1678" s="76" t="str">
        <f t="shared" si="2287"/>
        <v>BD$16</v>
      </c>
      <c r="BE1678" s="76" t="str">
        <f t="shared" si="2287"/>
        <v>BE$16</v>
      </c>
      <c r="BF1678" s="76" t="str">
        <f t="shared" si="2287"/>
        <v>BF$16</v>
      </c>
      <c r="BG1678" s="76" t="str">
        <f t="shared" si="2287"/>
        <v>BG$16</v>
      </c>
      <c r="BH1678" s="76" t="str">
        <f t="shared" si="2287"/>
        <v>BH$16</v>
      </c>
      <c r="BI1678" s="76" t="str">
        <f t="shared" si="2287"/>
        <v>BI$16</v>
      </c>
      <c r="BJ1678" s="76" t="str">
        <f t="shared" si="2287"/>
        <v>BJ$16</v>
      </c>
      <c r="BK1678" s="76" t="str">
        <f t="shared" si="2287"/>
        <v>BK$16</v>
      </c>
      <c r="BL1678" s="76" t="str">
        <f t="shared" si="2287"/>
        <v>BL$16</v>
      </c>
      <c r="BM1678" s="76" t="str">
        <f t="shared" si="2287"/>
        <v>BM$16</v>
      </c>
      <c r="BN1678" s="76" t="str">
        <f t="shared" si="2287"/>
        <v>BN$16</v>
      </c>
      <c r="BO1678" s="76" t="str">
        <f t="shared" si="2287"/>
        <v>BO$16</v>
      </c>
      <c r="BP1678" s="76" t="str">
        <f t="shared" si="2287"/>
        <v>BP$16</v>
      </c>
      <c r="BQ1678" s="76" t="str">
        <f t="shared" si="2287"/>
        <v>BQ$16</v>
      </c>
      <c r="BR1678" s="76" t="str">
        <f t="shared" si="2287"/>
        <v>BR$16</v>
      </c>
      <c r="BS1678" s="76" t="str">
        <f t="shared" si="2287"/>
        <v>BS$16</v>
      </c>
      <c r="BT1678" s="76" t="str">
        <f t="shared" si="2287"/>
        <v>BT$16</v>
      </c>
      <c r="BU1678" s="76" t="str">
        <f t="shared" si="2287"/>
        <v>BU$16</v>
      </c>
      <c r="BV1678" s="76" t="str">
        <f t="shared" si="2287"/>
        <v>BV$16</v>
      </c>
      <c r="BW1678" s="76" t="str">
        <f t="shared" si="2287"/>
        <v>BW$16</v>
      </c>
      <c r="BX1678" s="76" t="str">
        <f t="shared" si="2287"/>
        <v>BX$16</v>
      </c>
      <c r="BY1678" s="76" t="str">
        <f t="shared" si="2287"/>
        <v>BY$16</v>
      </c>
      <c r="BZ1678" s="76" t="str">
        <f t="shared" si="2287"/>
        <v>BZ$16</v>
      </c>
      <c r="CA1678" s="76" t="str">
        <f t="shared" si="2287"/>
        <v>CA$16</v>
      </c>
      <c r="CB1678" s="76" t="str">
        <f t="shared" si="2287"/>
        <v>CB$16</v>
      </c>
      <c r="CC1678" s="76" t="str">
        <f t="shared" si="2287"/>
        <v>CC$16</v>
      </c>
      <c r="CD1678" s="76" t="str">
        <f t="shared" si="2287"/>
        <v>CD$16</v>
      </c>
      <c r="CE1678" s="76" t="str">
        <f t="shared" ref="CE1678:CL1680" si="2288">CE1656</f>
        <v>CE$16</v>
      </c>
      <c r="CF1678" s="76" t="str">
        <f t="shared" si="2288"/>
        <v>CF$16</v>
      </c>
      <c r="CG1678" s="76" t="str">
        <f t="shared" si="2288"/>
        <v>CG$16</v>
      </c>
      <c r="CH1678" s="76" t="str">
        <f t="shared" si="2288"/>
        <v>CH$16</v>
      </c>
      <c r="CI1678" s="76" t="str">
        <f t="shared" si="2288"/>
        <v>CI$16</v>
      </c>
      <c r="CJ1678" s="76" t="str">
        <f t="shared" si="2288"/>
        <v>CJ$16</v>
      </c>
      <c r="CK1678" s="76" t="str">
        <f t="shared" si="2288"/>
        <v>CK$16</v>
      </c>
      <c r="CL1678" s="76" t="str">
        <f t="shared" si="2288"/>
        <v>CL$16</v>
      </c>
      <c r="CO1678" s="76" t="str">
        <f t="shared" ref="CO1678:DK1680" si="2289">CO1656</f>
        <v>CO$16</v>
      </c>
      <c r="CP1678" s="76" t="str">
        <f t="shared" si="2289"/>
        <v>CP$16</v>
      </c>
      <c r="CQ1678" s="76" t="str">
        <f t="shared" si="2289"/>
        <v>CQ$16</v>
      </c>
      <c r="CR1678" s="76" t="str">
        <f t="shared" si="2289"/>
        <v>CR$16</v>
      </c>
      <c r="CS1678" s="76" t="str">
        <f t="shared" si="2289"/>
        <v>CS$16</v>
      </c>
      <c r="CT1678" s="76" t="str">
        <f t="shared" si="2289"/>
        <v>CT$16</v>
      </c>
      <c r="CU1678" s="76" t="str">
        <f t="shared" si="2289"/>
        <v>CU$16</v>
      </c>
      <c r="CV1678" s="76" t="str">
        <f t="shared" si="2289"/>
        <v>CV$16</v>
      </c>
      <c r="CW1678" s="76" t="str">
        <f t="shared" si="2289"/>
        <v>CW$16</v>
      </c>
      <c r="CX1678" s="76" t="str">
        <f t="shared" si="2289"/>
        <v>CX$16</v>
      </c>
      <c r="CY1678" s="76" t="str">
        <f t="shared" si="2289"/>
        <v>CY$16</v>
      </c>
      <c r="CZ1678" s="76" t="str">
        <f t="shared" si="2289"/>
        <v>CZ$16</v>
      </c>
      <c r="DA1678" s="76" t="str">
        <f t="shared" si="2289"/>
        <v>DA$16</v>
      </c>
      <c r="DB1678" s="76" t="str">
        <f t="shared" si="2289"/>
        <v>DB$16</v>
      </c>
      <c r="DC1678" s="76" t="str">
        <f t="shared" si="2289"/>
        <v>DC$16</v>
      </c>
      <c r="DD1678" s="76" t="str">
        <f t="shared" si="2289"/>
        <v>DD$16</v>
      </c>
      <c r="DE1678" s="76" t="str">
        <f t="shared" si="2289"/>
        <v>DE$16</v>
      </c>
      <c r="DF1678" s="76" t="str">
        <f t="shared" si="2289"/>
        <v>DF$16</v>
      </c>
      <c r="DG1678" s="76" t="str">
        <f t="shared" si="2289"/>
        <v>DG$16</v>
      </c>
      <c r="DH1678" s="76" t="str">
        <f t="shared" si="2289"/>
        <v>DH$16</v>
      </c>
      <c r="DI1678" s="76" t="str">
        <f t="shared" si="2289"/>
        <v>DI$16</v>
      </c>
      <c r="DJ1678" s="76" t="str">
        <f t="shared" si="2289"/>
        <v>DJ$16</v>
      </c>
      <c r="DK1678" s="76" t="str">
        <f t="shared" si="2289"/>
        <v>DK$16</v>
      </c>
      <c r="DL1678" s="76" t="str">
        <f t="shared" ref="DL1678:DL1680" si="2290">DL1656</f>
        <v>DL$16</v>
      </c>
    </row>
    <row r="1679" spans="2:116" x14ac:dyDescent="0.4">
      <c r="B1679" t="s">
        <v>332</v>
      </c>
      <c r="D1679" t="s">
        <v>775</v>
      </c>
      <c r="E1679" s="8" t="str">
        <f t="shared" si="2278"/>
        <v>1679 SUBR-S</v>
      </c>
      <c r="G1679" s="8" t="str">
        <f t="shared" si="2285"/>
        <v>Primary volume driver</v>
      </c>
      <c r="H1679" s="12"/>
      <c r="I1679" s="60"/>
      <c r="J1679" s="60"/>
      <c r="K1679" s="34"/>
      <c r="L1679" s="34"/>
      <c r="M1679" s="34"/>
      <c r="N1679" s="34"/>
      <c r="O1679" s="34"/>
      <c r="P1679" s="34"/>
      <c r="R1679" s="15"/>
      <c r="S1679" s="76" t="str">
        <f t="shared" ref="S1679:AX1681" si="2291">S1657</f>
        <v>S$17</v>
      </c>
      <c r="T1679" s="76" t="str">
        <f t="shared" si="2291"/>
        <v>T$17</v>
      </c>
      <c r="U1679" s="76" t="str">
        <f t="shared" si="2291"/>
        <v>U$17</v>
      </c>
      <c r="V1679" s="76" t="str">
        <f t="shared" si="2291"/>
        <v>V$17</v>
      </c>
      <c r="W1679" s="76" t="str">
        <f t="shared" si="2291"/>
        <v>W$17</v>
      </c>
      <c r="X1679" s="76" t="str">
        <f t="shared" si="2291"/>
        <v>X$17</v>
      </c>
      <c r="Y1679" s="76" t="str">
        <f t="shared" si="2291"/>
        <v>Y$17</v>
      </c>
      <c r="Z1679" s="76" t="str">
        <f t="shared" si="2291"/>
        <v>Z$17</v>
      </c>
      <c r="AA1679" s="76" t="str">
        <f t="shared" si="2291"/>
        <v>AA$17</v>
      </c>
      <c r="AB1679" s="76" t="str">
        <f t="shared" si="2291"/>
        <v>AB$17</v>
      </c>
      <c r="AC1679" s="76" t="str">
        <f t="shared" si="2291"/>
        <v>AC$17</v>
      </c>
      <c r="AD1679" s="76" t="str">
        <f t="shared" si="2291"/>
        <v>AD$17</v>
      </c>
      <c r="AE1679" s="76" t="str">
        <f t="shared" si="2291"/>
        <v>AE$17</v>
      </c>
      <c r="AF1679" s="76" t="str">
        <f t="shared" si="2291"/>
        <v>AF$17</v>
      </c>
      <c r="AG1679" s="76" t="str">
        <f t="shared" si="2291"/>
        <v>AG$17</v>
      </c>
      <c r="AH1679" s="76" t="str">
        <f t="shared" si="2291"/>
        <v>AH$17</v>
      </c>
      <c r="AI1679" s="76" t="str">
        <f t="shared" si="2291"/>
        <v>AI$17</v>
      </c>
      <c r="AJ1679" s="76" t="str">
        <f t="shared" si="2291"/>
        <v>AJ$17</v>
      </c>
      <c r="AK1679" s="76" t="str">
        <f t="shared" si="2291"/>
        <v>AK$17</v>
      </c>
      <c r="AL1679" s="76" t="str">
        <f t="shared" si="2291"/>
        <v>AL$17</v>
      </c>
      <c r="AM1679" s="76" t="str">
        <f t="shared" si="2291"/>
        <v>AM$17</v>
      </c>
      <c r="AN1679" s="76" t="str">
        <f t="shared" si="2291"/>
        <v>AN$17</v>
      </c>
      <c r="AO1679" s="76" t="str">
        <f t="shared" si="2291"/>
        <v>AO$17</v>
      </c>
      <c r="AP1679" s="76" t="str">
        <f t="shared" si="2291"/>
        <v>AP$17</v>
      </c>
      <c r="AQ1679" s="76" t="str">
        <f t="shared" si="2291"/>
        <v>AQ$17</v>
      </c>
      <c r="AR1679" s="76" t="str">
        <f t="shared" si="2291"/>
        <v>AR$17</v>
      </c>
      <c r="AS1679" s="76" t="str">
        <f t="shared" si="2291"/>
        <v>AS$17</v>
      </c>
      <c r="AT1679" s="76" t="str">
        <f t="shared" si="2291"/>
        <v>AT$17</v>
      </c>
      <c r="AU1679" s="76" t="str">
        <f t="shared" si="2291"/>
        <v>AU$17</v>
      </c>
      <c r="AV1679" s="76" t="str">
        <f t="shared" si="2291"/>
        <v>AV$17</v>
      </c>
      <c r="AW1679" s="76" t="str">
        <f t="shared" si="2291"/>
        <v>AW$17</v>
      </c>
      <c r="AX1679" s="76" t="str">
        <f t="shared" si="2291"/>
        <v>AX$17</v>
      </c>
      <c r="AY1679" s="76" t="str">
        <f t="shared" ref="AY1679:CD1681" si="2292">AY1657</f>
        <v>AY$17</v>
      </c>
      <c r="AZ1679" s="76" t="str">
        <f t="shared" si="2292"/>
        <v>AZ$17</v>
      </c>
      <c r="BA1679" s="76" t="str">
        <f t="shared" si="2292"/>
        <v>BA$17</v>
      </c>
      <c r="BB1679" s="76" t="str">
        <f t="shared" si="2292"/>
        <v>BB$17</v>
      </c>
      <c r="BC1679" s="76" t="str">
        <f t="shared" si="2292"/>
        <v>BC$17</v>
      </c>
      <c r="BD1679" s="76" t="str">
        <f t="shared" si="2292"/>
        <v>BD$17</v>
      </c>
      <c r="BE1679" s="76" t="str">
        <f t="shared" si="2292"/>
        <v>BE$17</v>
      </c>
      <c r="BF1679" s="76" t="str">
        <f t="shared" si="2292"/>
        <v>BF$17</v>
      </c>
      <c r="BG1679" s="76" t="str">
        <f t="shared" si="2292"/>
        <v>BG$17</v>
      </c>
      <c r="BH1679" s="76" t="str">
        <f t="shared" si="2292"/>
        <v>BH$17</v>
      </c>
      <c r="BI1679" s="76" t="str">
        <f t="shared" si="2292"/>
        <v>BI$17</v>
      </c>
      <c r="BJ1679" s="76" t="str">
        <f t="shared" si="2292"/>
        <v>BJ$17</v>
      </c>
      <c r="BK1679" s="76" t="str">
        <f t="shared" si="2292"/>
        <v>BK$17</v>
      </c>
      <c r="BL1679" s="76" t="str">
        <f t="shared" si="2292"/>
        <v>BL$17</v>
      </c>
      <c r="BM1679" s="76" t="str">
        <f t="shared" si="2292"/>
        <v>BM$17</v>
      </c>
      <c r="BN1679" s="76" t="str">
        <f t="shared" si="2292"/>
        <v>BN$17</v>
      </c>
      <c r="BO1679" s="76" t="str">
        <f t="shared" si="2292"/>
        <v>BO$17</v>
      </c>
      <c r="BP1679" s="76" t="str">
        <f t="shared" si="2292"/>
        <v>BP$17</v>
      </c>
      <c r="BQ1679" s="76" t="str">
        <f t="shared" si="2292"/>
        <v>BQ$17</v>
      </c>
      <c r="BR1679" s="76" t="str">
        <f t="shared" si="2292"/>
        <v>BR$17</v>
      </c>
      <c r="BS1679" s="76" t="str">
        <f t="shared" si="2292"/>
        <v>BS$17</v>
      </c>
      <c r="BT1679" s="76" t="str">
        <f t="shared" si="2292"/>
        <v>BT$17</v>
      </c>
      <c r="BU1679" s="76" t="str">
        <f t="shared" si="2292"/>
        <v>BU$17</v>
      </c>
      <c r="BV1679" s="76" t="str">
        <f t="shared" si="2292"/>
        <v>BV$17</v>
      </c>
      <c r="BW1679" s="76" t="str">
        <f t="shared" si="2292"/>
        <v>BW$17</v>
      </c>
      <c r="BX1679" s="76" t="str">
        <f t="shared" si="2292"/>
        <v>BX$17</v>
      </c>
      <c r="BY1679" s="76" t="str">
        <f t="shared" si="2292"/>
        <v>BY$17</v>
      </c>
      <c r="BZ1679" s="76" t="str">
        <f t="shared" si="2292"/>
        <v>BZ$17</v>
      </c>
      <c r="CA1679" s="76" t="str">
        <f t="shared" si="2292"/>
        <v>CA$17</v>
      </c>
      <c r="CB1679" s="76" t="str">
        <f t="shared" si="2292"/>
        <v>CB$17</v>
      </c>
      <c r="CC1679" s="76" t="str">
        <f t="shared" si="2292"/>
        <v>CC$17</v>
      </c>
      <c r="CD1679" s="76" t="str">
        <f t="shared" si="2292"/>
        <v>CD$17</v>
      </c>
      <c r="CE1679" s="76" t="str">
        <f t="shared" ref="CE1679:CL1681" si="2293">CE1657</f>
        <v>CE$17</v>
      </c>
      <c r="CF1679" s="76" t="str">
        <f t="shared" si="2293"/>
        <v>CF$17</v>
      </c>
      <c r="CG1679" s="76" t="str">
        <f t="shared" si="2293"/>
        <v>CG$17</v>
      </c>
      <c r="CH1679" s="76" t="str">
        <f t="shared" si="2293"/>
        <v>CH$17</v>
      </c>
      <c r="CI1679" s="76" t="str">
        <f t="shared" si="2293"/>
        <v>CI$17</v>
      </c>
      <c r="CJ1679" s="76" t="str">
        <f t="shared" si="2293"/>
        <v>CJ$17</v>
      </c>
      <c r="CK1679" s="76" t="str">
        <f t="shared" si="2293"/>
        <v>CK$17</v>
      </c>
      <c r="CL1679" s="76" t="str">
        <f t="shared" si="2293"/>
        <v>CL$17</v>
      </c>
      <c r="CN1679" s="60"/>
      <c r="CO1679" s="76" t="str">
        <f t="shared" ref="CO1679:DK1681" si="2294">CO1657</f>
        <v>CO$17</v>
      </c>
      <c r="CP1679" s="76" t="str">
        <f t="shared" si="2294"/>
        <v>CP$17</v>
      </c>
      <c r="CQ1679" s="76" t="str">
        <f t="shared" si="2294"/>
        <v>CQ$17</v>
      </c>
      <c r="CR1679" s="76" t="str">
        <f t="shared" si="2294"/>
        <v>CR$17</v>
      </c>
      <c r="CS1679" s="76" t="str">
        <f t="shared" si="2294"/>
        <v>CS$17</v>
      </c>
      <c r="CT1679" s="76" t="str">
        <f t="shared" si="2294"/>
        <v>CT$17</v>
      </c>
      <c r="CU1679" s="76" t="str">
        <f t="shared" si="2294"/>
        <v>CU$17</v>
      </c>
      <c r="CV1679" s="76" t="str">
        <f t="shared" si="2294"/>
        <v>CV$17</v>
      </c>
      <c r="CW1679" s="76" t="str">
        <f t="shared" si="2294"/>
        <v>CW$17</v>
      </c>
      <c r="CX1679" s="76" t="str">
        <f t="shared" si="2294"/>
        <v>CX$17</v>
      </c>
      <c r="CY1679" s="76" t="str">
        <f t="shared" si="2294"/>
        <v>CY$17</v>
      </c>
      <c r="CZ1679" s="76" t="str">
        <f t="shared" si="2294"/>
        <v>CZ$17</v>
      </c>
      <c r="DA1679" s="76" t="str">
        <f t="shared" si="2294"/>
        <v>DA$17</v>
      </c>
      <c r="DB1679" s="76" t="str">
        <f t="shared" si="2294"/>
        <v>DB$17</v>
      </c>
      <c r="DC1679" s="76" t="str">
        <f t="shared" si="2294"/>
        <v>DC$17</v>
      </c>
      <c r="DD1679" s="76" t="str">
        <f t="shared" si="2294"/>
        <v>DD$17</v>
      </c>
      <c r="DE1679" s="76" t="str">
        <f t="shared" si="2294"/>
        <v>DE$17</v>
      </c>
      <c r="DF1679" s="76" t="str">
        <f t="shared" si="2294"/>
        <v>DF$17</v>
      </c>
      <c r="DG1679" s="76" t="str">
        <f t="shared" si="2294"/>
        <v>DG$17</v>
      </c>
      <c r="DH1679" s="76" t="str">
        <f t="shared" si="2294"/>
        <v>DH$17</v>
      </c>
      <c r="DI1679" s="76" t="str">
        <f t="shared" si="2294"/>
        <v>DI$17</v>
      </c>
      <c r="DJ1679" s="76" t="str">
        <f t="shared" si="2294"/>
        <v>DJ$17</v>
      </c>
      <c r="DK1679" s="76" t="str">
        <f t="shared" si="2294"/>
        <v>DK$17</v>
      </c>
      <c r="DL1679" s="76" t="str">
        <f t="shared" ref="DL1679:DL1681" si="2295">DL1657</f>
        <v>DL$17</v>
      </c>
    </row>
    <row r="1680" spans="2:116" x14ac:dyDescent="0.4">
      <c r="B1680" t="s">
        <v>332</v>
      </c>
      <c r="D1680" t="s">
        <v>775</v>
      </c>
      <c r="E1680" s="8" t="str">
        <f t="shared" si="2278"/>
        <v>1680 SUBR-S</v>
      </c>
      <c r="G1680" s="89" t="str">
        <f>G1662</f>
        <v>Subscription revenue - secondary revenue driven:</v>
      </c>
      <c r="H1680" s="12"/>
      <c r="I1680" s="60"/>
      <c r="J1680" s="60"/>
      <c r="K1680" s="15"/>
      <c r="L1680" s="15"/>
      <c r="M1680" s="15"/>
      <c r="N1680" s="15"/>
      <c r="O1680" s="15"/>
      <c r="P1680" s="15"/>
      <c r="R1680" s="15"/>
      <c r="S1680" s="76">
        <f t="shared" ref="S1680:AX1682" si="2296">S1658</f>
        <v>0</v>
      </c>
      <c r="T1680" s="76">
        <f t="shared" si="2296"/>
        <v>0</v>
      </c>
      <c r="U1680" s="76">
        <f t="shared" si="2296"/>
        <v>0</v>
      </c>
      <c r="V1680" s="76">
        <f t="shared" si="2296"/>
        <v>0</v>
      </c>
      <c r="W1680" s="76">
        <f t="shared" si="2296"/>
        <v>0</v>
      </c>
      <c r="X1680" s="76">
        <f t="shared" si="2296"/>
        <v>0</v>
      </c>
      <c r="Y1680" s="76">
        <f t="shared" si="2296"/>
        <v>0</v>
      </c>
      <c r="Z1680" s="76">
        <f t="shared" si="2296"/>
        <v>0</v>
      </c>
      <c r="AA1680" s="76">
        <f t="shared" si="2296"/>
        <v>0</v>
      </c>
      <c r="AB1680" s="76">
        <f t="shared" si="2296"/>
        <v>0</v>
      </c>
      <c r="AC1680" s="76">
        <f t="shared" si="2296"/>
        <v>0</v>
      </c>
      <c r="AD1680" s="76">
        <f t="shared" si="2296"/>
        <v>0</v>
      </c>
      <c r="AE1680" s="76">
        <f t="shared" si="2296"/>
        <v>0</v>
      </c>
      <c r="AF1680" s="76">
        <f t="shared" si="2296"/>
        <v>0</v>
      </c>
      <c r="AG1680" s="76">
        <f t="shared" si="2296"/>
        <v>0</v>
      </c>
      <c r="AH1680" s="76">
        <f t="shared" si="2296"/>
        <v>0</v>
      </c>
      <c r="AI1680" s="76">
        <f t="shared" si="2296"/>
        <v>0</v>
      </c>
      <c r="AJ1680" s="76">
        <f t="shared" si="2296"/>
        <v>0</v>
      </c>
      <c r="AK1680" s="76">
        <f t="shared" si="2296"/>
        <v>0</v>
      </c>
      <c r="AL1680" s="76">
        <f t="shared" si="2296"/>
        <v>0</v>
      </c>
      <c r="AM1680" s="76">
        <f t="shared" si="2296"/>
        <v>0</v>
      </c>
      <c r="AN1680" s="76">
        <f t="shared" si="2296"/>
        <v>0</v>
      </c>
      <c r="AO1680" s="76">
        <f t="shared" si="2296"/>
        <v>0</v>
      </c>
      <c r="AP1680" s="76">
        <f t="shared" si="2296"/>
        <v>0</v>
      </c>
      <c r="AQ1680" s="76">
        <f t="shared" si="2296"/>
        <v>0</v>
      </c>
      <c r="AR1680" s="76">
        <f t="shared" si="2296"/>
        <v>0</v>
      </c>
      <c r="AS1680" s="76">
        <f t="shared" si="2296"/>
        <v>0</v>
      </c>
      <c r="AT1680" s="76">
        <f t="shared" si="2296"/>
        <v>0</v>
      </c>
      <c r="AU1680" s="76">
        <f t="shared" si="2296"/>
        <v>0</v>
      </c>
      <c r="AV1680" s="76">
        <f t="shared" si="2296"/>
        <v>0</v>
      </c>
      <c r="AW1680" s="76">
        <f t="shared" si="2296"/>
        <v>0</v>
      </c>
      <c r="AX1680" s="76">
        <f t="shared" si="2296"/>
        <v>0</v>
      </c>
      <c r="AY1680" s="76">
        <f t="shared" ref="AY1680:CD1682" si="2297">AY1658</f>
        <v>0</v>
      </c>
      <c r="AZ1680" s="76">
        <f t="shared" si="2297"/>
        <v>0</v>
      </c>
      <c r="BA1680" s="76">
        <f t="shared" si="2297"/>
        <v>0</v>
      </c>
      <c r="BB1680" s="76">
        <f t="shared" si="2297"/>
        <v>0</v>
      </c>
      <c r="BC1680" s="76">
        <f t="shared" si="2297"/>
        <v>0</v>
      </c>
      <c r="BD1680" s="76">
        <f t="shared" si="2297"/>
        <v>0</v>
      </c>
      <c r="BE1680" s="76">
        <f t="shared" si="2297"/>
        <v>0</v>
      </c>
      <c r="BF1680" s="76">
        <f t="shared" si="2297"/>
        <v>0</v>
      </c>
      <c r="BG1680" s="76">
        <f t="shared" si="2297"/>
        <v>0</v>
      </c>
      <c r="BH1680" s="76">
        <f t="shared" si="2297"/>
        <v>0</v>
      </c>
      <c r="BI1680" s="76">
        <f t="shared" si="2297"/>
        <v>0</v>
      </c>
      <c r="BJ1680" s="76">
        <f t="shared" si="2297"/>
        <v>0</v>
      </c>
      <c r="BK1680" s="76">
        <f t="shared" si="2297"/>
        <v>0</v>
      </c>
      <c r="BL1680" s="76">
        <f t="shared" si="2297"/>
        <v>0</v>
      </c>
      <c r="BM1680" s="76">
        <f t="shared" si="2297"/>
        <v>0</v>
      </c>
      <c r="BN1680" s="76">
        <f t="shared" si="2297"/>
        <v>0</v>
      </c>
      <c r="BO1680" s="76">
        <f t="shared" si="2297"/>
        <v>0</v>
      </c>
      <c r="BP1680" s="76">
        <f t="shared" si="2297"/>
        <v>0</v>
      </c>
      <c r="BQ1680" s="76">
        <f t="shared" si="2297"/>
        <v>0</v>
      </c>
      <c r="BR1680" s="76">
        <f t="shared" si="2297"/>
        <v>0</v>
      </c>
      <c r="BS1680" s="76">
        <f t="shared" si="2297"/>
        <v>0</v>
      </c>
      <c r="BT1680" s="76">
        <f t="shared" si="2297"/>
        <v>0</v>
      </c>
      <c r="BU1680" s="76">
        <f t="shared" si="2297"/>
        <v>0</v>
      </c>
      <c r="BV1680" s="76">
        <f t="shared" si="2297"/>
        <v>0</v>
      </c>
      <c r="BW1680" s="76">
        <f t="shared" si="2297"/>
        <v>0</v>
      </c>
      <c r="BX1680" s="76">
        <f t="shared" si="2297"/>
        <v>0</v>
      </c>
      <c r="BY1680" s="76">
        <f t="shared" si="2297"/>
        <v>0</v>
      </c>
      <c r="BZ1680" s="76">
        <f t="shared" si="2297"/>
        <v>0</v>
      </c>
      <c r="CA1680" s="76">
        <f t="shared" si="2297"/>
        <v>0</v>
      </c>
      <c r="CB1680" s="76">
        <f t="shared" si="2297"/>
        <v>0</v>
      </c>
      <c r="CC1680" s="76">
        <f t="shared" si="2297"/>
        <v>0</v>
      </c>
      <c r="CD1680" s="76">
        <f t="shared" si="2297"/>
        <v>0</v>
      </c>
      <c r="CE1680" s="76">
        <f t="shared" ref="CE1680:CL1682" si="2298">CE1658</f>
        <v>0</v>
      </c>
      <c r="CF1680" s="76">
        <f t="shared" si="2298"/>
        <v>0</v>
      </c>
      <c r="CG1680" s="76">
        <f t="shared" si="2298"/>
        <v>0</v>
      </c>
      <c r="CH1680" s="76">
        <f t="shared" si="2298"/>
        <v>0</v>
      </c>
      <c r="CI1680" s="76">
        <f t="shared" si="2298"/>
        <v>0</v>
      </c>
      <c r="CJ1680" s="76">
        <f t="shared" si="2298"/>
        <v>0</v>
      </c>
      <c r="CK1680" s="76">
        <f t="shared" si="2298"/>
        <v>0</v>
      </c>
      <c r="CL1680" s="76">
        <f t="shared" si="2298"/>
        <v>0</v>
      </c>
      <c r="CN1680" s="60"/>
      <c r="CO1680" s="76">
        <f t="shared" ref="CO1680:DK1682" si="2299">CO1658</f>
        <v>0</v>
      </c>
      <c r="CP1680" s="76">
        <f t="shared" si="2299"/>
        <v>0</v>
      </c>
      <c r="CQ1680" s="76">
        <f t="shared" si="2299"/>
        <v>0</v>
      </c>
      <c r="CR1680" s="76">
        <f t="shared" si="2299"/>
        <v>0</v>
      </c>
      <c r="CS1680" s="76">
        <f t="shared" si="2299"/>
        <v>0</v>
      </c>
      <c r="CT1680" s="76">
        <f t="shared" si="2299"/>
        <v>0</v>
      </c>
      <c r="CU1680" s="76">
        <f t="shared" si="2299"/>
        <v>0</v>
      </c>
      <c r="CV1680" s="76">
        <f t="shared" si="2299"/>
        <v>0</v>
      </c>
      <c r="CW1680" s="76">
        <f t="shared" si="2299"/>
        <v>0</v>
      </c>
      <c r="CX1680" s="76">
        <f t="shared" si="2299"/>
        <v>0</v>
      </c>
      <c r="CY1680" s="76">
        <f t="shared" si="2299"/>
        <v>0</v>
      </c>
      <c r="CZ1680" s="76">
        <f t="shared" si="2299"/>
        <v>0</v>
      </c>
      <c r="DA1680" s="76">
        <f t="shared" si="2299"/>
        <v>0</v>
      </c>
      <c r="DB1680" s="76">
        <f t="shared" si="2299"/>
        <v>0</v>
      </c>
      <c r="DC1680" s="76">
        <f t="shared" si="2299"/>
        <v>0</v>
      </c>
      <c r="DD1680" s="76">
        <f t="shared" si="2299"/>
        <v>0</v>
      </c>
      <c r="DE1680" s="76">
        <f t="shared" si="2299"/>
        <v>0</v>
      </c>
      <c r="DF1680" s="76">
        <f t="shared" si="2299"/>
        <v>0</v>
      </c>
      <c r="DG1680" s="76">
        <f t="shared" si="2299"/>
        <v>0</v>
      </c>
      <c r="DH1680" s="76">
        <f t="shared" si="2299"/>
        <v>0</v>
      </c>
      <c r="DI1680" s="76">
        <f t="shared" si="2299"/>
        <v>0</v>
      </c>
      <c r="DJ1680" s="76">
        <f t="shared" si="2299"/>
        <v>0</v>
      </c>
      <c r="DK1680" s="76">
        <f t="shared" si="2299"/>
        <v>0</v>
      </c>
      <c r="DL1680" s="76">
        <f t="shared" ref="DL1680:DL1682" si="2300">DL1658</f>
        <v>0</v>
      </c>
    </row>
    <row r="1681" spans="1:116" x14ac:dyDescent="0.4">
      <c r="B1681" t="s">
        <v>332</v>
      </c>
      <c r="D1681" t="s">
        <v>775</v>
      </c>
      <c r="E1681" s="8" t="str">
        <f t="shared" ref="E1681:E1683" si="2301">ROW()&amp;" "&amp;D1681</f>
        <v>1681 SUBR-S</v>
      </c>
      <c r="G1681" s="241" t="str">
        <f>IFERROR(SUBSTITUTE(TRIM(MID(G1662, SEARCH("-", G1662) + 1, LEN(G1662))),":",""),"no unit")</f>
        <v>secondary revenue driven</v>
      </c>
      <c r="H1681" s="12"/>
      <c r="I1681" s="60"/>
      <c r="J1681" s="60"/>
      <c r="K1681" s="15"/>
      <c r="L1681" s="15"/>
      <c r="M1681" s="15"/>
      <c r="N1681" s="15"/>
      <c r="O1681" s="15"/>
      <c r="P1681" s="15"/>
      <c r="R1681" s="15"/>
      <c r="S1681" s="76"/>
      <c r="T1681" s="76"/>
      <c r="U1681" s="76"/>
      <c r="V1681" s="76"/>
      <c r="W1681" s="76"/>
      <c r="X1681" s="76"/>
      <c r="Y1681" s="76"/>
      <c r="Z1681" s="76"/>
      <c r="AA1681" s="76"/>
      <c r="AB1681" s="76"/>
      <c r="AC1681" s="76"/>
      <c r="AD1681" s="76"/>
      <c r="AE1681" s="76"/>
      <c r="AF1681" s="76"/>
      <c r="AG1681" s="76"/>
      <c r="AH1681" s="76"/>
      <c r="AI1681" s="76"/>
      <c r="AJ1681" s="76"/>
      <c r="AK1681" s="76"/>
      <c r="AL1681" s="76"/>
      <c r="AM1681" s="76"/>
      <c r="AN1681" s="76"/>
      <c r="AO1681" s="76"/>
      <c r="AP1681" s="76"/>
      <c r="AQ1681" s="76"/>
      <c r="AR1681" s="76"/>
      <c r="AS1681" s="76"/>
      <c r="AT1681" s="76"/>
      <c r="AU1681" s="76"/>
      <c r="AV1681" s="76"/>
      <c r="AW1681" s="76"/>
      <c r="AX1681" s="76"/>
      <c r="AY1681" s="76"/>
      <c r="AZ1681" s="76"/>
      <c r="BA1681" s="76"/>
      <c r="BB1681" s="76"/>
      <c r="BC1681" s="76"/>
      <c r="BD1681" s="76"/>
      <c r="BE1681" s="76"/>
      <c r="BF1681" s="76"/>
      <c r="BG1681" s="76"/>
      <c r="BH1681" s="76"/>
      <c r="BI1681" s="76"/>
      <c r="BJ1681" s="76"/>
      <c r="BK1681" s="76"/>
      <c r="BL1681" s="76"/>
      <c r="BM1681" s="76"/>
      <c r="BN1681" s="76"/>
      <c r="BO1681" s="76"/>
      <c r="BP1681" s="76"/>
      <c r="BQ1681" s="76"/>
      <c r="BR1681" s="76"/>
      <c r="BS1681" s="76"/>
      <c r="BT1681" s="76"/>
      <c r="BU1681" s="76"/>
      <c r="BV1681" s="76"/>
      <c r="BW1681" s="76"/>
      <c r="BX1681" s="76"/>
      <c r="BY1681" s="76"/>
      <c r="BZ1681" s="76"/>
      <c r="CA1681" s="76"/>
      <c r="CB1681" s="76"/>
      <c r="CC1681" s="76"/>
      <c r="CD1681" s="76"/>
      <c r="CE1681" s="76"/>
      <c r="CF1681" s="76"/>
      <c r="CG1681" s="76"/>
      <c r="CH1681" s="76"/>
      <c r="CI1681" s="76"/>
      <c r="CJ1681" s="76"/>
      <c r="CK1681" s="76"/>
      <c r="CL1681" s="76"/>
      <c r="CN1681" s="60"/>
      <c r="CO1681" s="76"/>
      <c r="CP1681" s="76"/>
      <c r="CQ1681" s="76"/>
      <c r="CR1681" s="76"/>
      <c r="CS1681" s="76"/>
      <c r="CT1681" s="76"/>
      <c r="CU1681" s="76"/>
      <c r="CV1681" s="76"/>
      <c r="CW1681" s="76"/>
      <c r="CX1681" s="76"/>
      <c r="CY1681" s="76"/>
      <c r="CZ1681" s="76"/>
      <c r="DA1681" s="76"/>
      <c r="DB1681" s="76"/>
      <c r="DC1681" s="76"/>
      <c r="DD1681" s="76"/>
      <c r="DE1681" s="76"/>
      <c r="DF1681" s="76"/>
      <c r="DG1681" s="76"/>
      <c r="DH1681" s="76"/>
      <c r="DI1681" s="76"/>
      <c r="DJ1681" s="76"/>
      <c r="DK1681" s="76"/>
      <c r="DL1681" s="76"/>
    </row>
    <row r="1682" spans="1:116" x14ac:dyDescent="0.4">
      <c r="B1682" t="s">
        <v>332</v>
      </c>
      <c r="D1682" t="s">
        <v>775</v>
      </c>
      <c r="E1682" s="8" t="str">
        <f t="shared" si="2278"/>
        <v>1682 SUBR-S</v>
      </c>
      <c r="G1682" s="8" t="str">
        <f t="shared" si="2285"/>
        <v>Secondary revenue driver</v>
      </c>
      <c r="H1682" s="12"/>
      <c r="I1682" s="60"/>
      <c r="J1682" s="60"/>
      <c r="K1682" s="15"/>
      <c r="L1682" s="15"/>
      <c r="M1682" s="15"/>
      <c r="N1682" s="15"/>
      <c r="O1682" s="15"/>
      <c r="P1682" s="15"/>
      <c r="R1682" s="15"/>
      <c r="S1682" s="203" t="str">
        <f>ADDRESS(ROW(S1674),COLUMN(S1674),2)</f>
        <v>S$1674</v>
      </c>
      <c r="T1682" s="203" t="str">
        <f t="shared" ref="T1682:CE1684" si="2302">ADDRESS(ROW(T1674),COLUMN(T1674),2)</f>
        <v>T$1674</v>
      </c>
      <c r="U1682" s="203" t="str">
        <f t="shared" si="2302"/>
        <v>U$1674</v>
      </c>
      <c r="V1682" s="203" t="str">
        <f t="shared" si="2302"/>
        <v>V$1674</v>
      </c>
      <c r="W1682" s="203" t="str">
        <f t="shared" si="2302"/>
        <v>W$1674</v>
      </c>
      <c r="X1682" s="203" t="str">
        <f t="shared" si="2302"/>
        <v>X$1674</v>
      </c>
      <c r="Y1682" s="203" t="str">
        <f t="shared" si="2302"/>
        <v>Y$1674</v>
      </c>
      <c r="Z1682" s="203" t="str">
        <f t="shared" si="2302"/>
        <v>Z$1674</v>
      </c>
      <c r="AA1682" s="203" t="str">
        <f t="shared" si="2302"/>
        <v>AA$1674</v>
      </c>
      <c r="AB1682" s="203" t="str">
        <f t="shared" si="2302"/>
        <v>AB$1674</v>
      </c>
      <c r="AC1682" s="203" t="str">
        <f t="shared" si="2302"/>
        <v>AC$1674</v>
      </c>
      <c r="AD1682" s="203" t="str">
        <f t="shared" si="2302"/>
        <v>AD$1674</v>
      </c>
      <c r="AE1682" s="203" t="str">
        <f t="shared" si="2302"/>
        <v>AE$1674</v>
      </c>
      <c r="AF1682" s="203" t="str">
        <f t="shared" si="2302"/>
        <v>AF$1674</v>
      </c>
      <c r="AG1682" s="203" t="str">
        <f t="shared" si="2302"/>
        <v>AG$1674</v>
      </c>
      <c r="AH1682" s="203" t="str">
        <f t="shared" si="2302"/>
        <v>AH$1674</v>
      </c>
      <c r="AI1682" s="203" t="str">
        <f t="shared" si="2302"/>
        <v>AI$1674</v>
      </c>
      <c r="AJ1682" s="203" t="str">
        <f t="shared" si="2302"/>
        <v>AJ$1674</v>
      </c>
      <c r="AK1682" s="203" t="str">
        <f t="shared" si="2302"/>
        <v>AK$1674</v>
      </c>
      <c r="AL1682" s="203" t="str">
        <f t="shared" si="2302"/>
        <v>AL$1674</v>
      </c>
      <c r="AM1682" s="203" t="str">
        <f t="shared" si="2302"/>
        <v>AM$1674</v>
      </c>
      <c r="AN1682" s="203" t="str">
        <f t="shared" si="2302"/>
        <v>AN$1674</v>
      </c>
      <c r="AO1682" s="203" t="str">
        <f t="shared" si="2302"/>
        <v>AO$1674</v>
      </c>
      <c r="AP1682" s="203" t="str">
        <f t="shared" si="2302"/>
        <v>AP$1674</v>
      </c>
      <c r="AQ1682" s="203" t="str">
        <f t="shared" si="2302"/>
        <v>AQ$1674</v>
      </c>
      <c r="AR1682" s="203" t="str">
        <f t="shared" si="2302"/>
        <v>AR$1674</v>
      </c>
      <c r="AS1682" s="203" t="str">
        <f t="shared" si="2302"/>
        <v>AS$1674</v>
      </c>
      <c r="AT1682" s="203" t="str">
        <f t="shared" si="2302"/>
        <v>AT$1674</v>
      </c>
      <c r="AU1682" s="203" t="str">
        <f t="shared" si="2302"/>
        <v>AU$1674</v>
      </c>
      <c r="AV1682" s="203" t="str">
        <f t="shared" si="2302"/>
        <v>AV$1674</v>
      </c>
      <c r="AW1682" s="203" t="str">
        <f t="shared" si="2302"/>
        <v>AW$1674</v>
      </c>
      <c r="AX1682" s="203" t="str">
        <f t="shared" si="2302"/>
        <v>AX$1674</v>
      </c>
      <c r="AY1682" s="203" t="str">
        <f t="shared" si="2302"/>
        <v>AY$1674</v>
      </c>
      <c r="AZ1682" s="203" t="str">
        <f t="shared" si="2302"/>
        <v>AZ$1674</v>
      </c>
      <c r="BA1682" s="203" t="str">
        <f t="shared" si="2302"/>
        <v>BA$1674</v>
      </c>
      <c r="BB1682" s="203" t="str">
        <f t="shared" si="2302"/>
        <v>BB$1674</v>
      </c>
      <c r="BC1682" s="203" t="str">
        <f t="shared" si="2302"/>
        <v>BC$1674</v>
      </c>
      <c r="BD1682" s="203" t="str">
        <f t="shared" si="2302"/>
        <v>BD$1674</v>
      </c>
      <c r="BE1682" s="203" t="str">
        <f t="shared" si="2302"/>
        <v>BE$1674</v>
      </c>
      <c r="BF1682" s="203" t="str">
        <f t="shared" si="2302"/>
        <v>BF$1674</v>
      </c>
      <c r="BG1682" s="203" t="str">
        <f t="shared" si="2302"/>
        <v>BG$1674</v>
      </c>
      <c r="BH1682" s="203" t="str">
        <f t="shared" si="2302"/>
        <v>BH$1674</v>
      </c>
      <c r="BI1682" s="203" t="str">
        <f t="shared" si="2302"/>
        <v>BI$1674</v>
      </c>
      <c r="BJ1682" s="203" t="str">
        <f t="shared" si="2302"/>
        <v>BJ$1674</v>
      </c>
      <c r="BK1682" s="203" t="str">
        <f t="shared" si="2302"/>
        <v>BK$1674</v>
      </c>
      <c r="BL1682" s="203" t="str">
        <f t="shared" si="2302"/>
        <v>BL$1674</v>
      </c>
      <c r="BM1682" s="203" t="str">
        <f t="shared" si="2302"/>
        <v>BM$1674</v>
      </c>
      <c r="BN1682" s="203" t="str">
        <f t="shared" si="2302"/>
        <v>BN$1674</v>
      </c>
      <c r="BO1682" s="203" t="str">
        <f t="shared" si="2302"/>
        <v>BO$1674</v>
      </c>
      <c r="BP1682" s="203" t="str">
        <f t="shared" si="2302"/>
        <v>BP$1674</v>
      </c>
      <c r="BQ1682" s="203" t="str">
        <f t="shared" si="2302"/>
        <v>BQ$1674</v>
      </c>
      <c r="BR1682" s="203" t="str">
        <f t="shared" si="2302"/>
        <v>BR$1674</v>
      </c>
      <c r="BS1682" s="203" t="str">
        <f t="shared" si="2302"/>
        <v>BS$1674</v>
      </c>
      <c r="BT1682" s="203" t="str">
        <f t="shared" si="2302"/>
        <v>BT$1674</v>
      </c>
      <c r="BU1682" s="203" t="str">
        <f t="shared" si="2302"/>
        <v>BU$1674</v>
      </c>
      <c r="BV1682" s="203" t="str">
        <f t="shared" si="2302"/>
        <v>BV$1674</v>
      </c>
      <c r="BW1682" s="203" t="str">
        <f t="shared" si="2302"/>
        <v>BW$1674</v>
      </c>
      <c r="BX1682" s="203" t="str">
        <f t="shared" si="2302"/>
        <v>BX$1674</v>
      </c>
      <c r="BY1682" s="203" t="str">
        <f t="shared" si="2302"/>
        <v>BY$1674</v>
      </c>
      <c r="BZ1682" s="203" t="str">
        <f t="shared" si="2302"/>
        <v>BZ$1674</v>
      </c>
      <c r="CA1682" s="203" t="str">
        <f t="shared" si="2302"/>
        <v>CA$1674</v>
      </c>
      <c r="CB1682" s="203" t="str">
        <f t="shared" si="2302"/>
        <v>CB$1674</v>
      </c>
      <c r="CC1682" s="203" t="str">
        <f t="shared" si="2302"/>
        <v>CC$1674</v>
      </c>
      <c r="CD1682" s="203" t="str">
        <f t="shared" si="2302"/>
        <v>CD$1674</v>
      </c>
      <c r="CE1682" s="203" t="str">
        <f t="shared" si="2302"/>
        <v>CE$1674</v>
      </c>
      <c r="CF1682" s="203" t="str">
        <f t="shared" ref="CF1682:CL1684" si="2303">ADDRESS(ROW(CF1674),COLUMN(CF1674),2)</f>
        <v>CF$1674</v>
      </c>
      <c r="CG1682" s="203" t="str">
        <f t="shared" si="2303"/>
        <v>CG$1674</v>
      </c>
      <c r="CH1682" s="203" t="str">
        <f t="shared" si="2303"/>
        <v>CH$1674</v>
      </c>
      <c r="CI1682" s="203" t="str">
        <f t="shared" si="2303"/>
        <v>CI$1674</v>
      </c>
      <c r="CJ1682" s="203" t="str">
        <f t="shared" si="2303"/>
        <v>CJ$1674</v>
      </c>
      <c r="CK1682" s="203" t="str">
        <f t="shared" si="2303"/>
        <v>CK$1674</v>
      </c>
      <c r="CL1682" s="203" t="str">
        <f t="shared" si="2303"/>
        <v>CL$1674</v>
      </c>
      <c r="CN1682" s="60"/>
      <c r="CO1682" s="203" t="str">
        <f t="shared" ref="CO1682:DK1684" si="2304">ADDRESS(ROW(CO1674),COLUMN(CO1674),2)</f>
        <v>CO$1674</v>
      </c>
      <c r="CP1682" s="203" t="str">
        <f t="shared" si="2304"/>
        <v>CP$1674</v>
      </c>
      <c r="CQ1682" s="203" t="str">
        <f t="shared" si="2304"/>
        <v>CQ$1674</v>
      </c>
      <c r="CR1682" s="203" t="str">
        <f t="shared" si="2304"/>
        <v>CR$1674</v>
      </c>
      <c r="CS1682" s="203" t="str">
        <f t="shared" si="2304"/>
        <v>CS$1674</v>
      </c>
      <c r="CT1682" s="203" t="str">
        <f t="shared" si="2304"/>
        <v>CT$1674</v>
      </c>
      <c r="CU1682" s="203" t="str">
        <f t="shared" si="2304"/>
        <v>CU$1674</v>
      </c>
      <c r="CV1682" s="203" t="str">
        <f t="shared" si="2304"/>
        <v>CV$1674</v>
      </c>
      <c r="CW1682" s="203" t="str">
        <f t="shared" si="2304"/>
        <v>CW$1674</v>
      </c>
      <c r="CX1682" s="203" t="str">
        <f t="shared" si="2304"/>
        <v>CX$1674</v>
      </c>
      <c r="CY1682" s="203" t="str">
        <f t="shared" si="2304"/>
        <v>CY$1674</v>
      </c>
      <c r="CZ1682" s="203" t="str">
        <f t="shared" si="2304"/>
        <v>CZ$1674</v>
      </c>
      <c r="DA1682" s="203" t="str">
        <f t="shared" si="2304"/>
        <v>DA$1674</v>
      </c>
      <c r="DB1682" s="203" t="str">
        <f t="shared" si="2304"/>
        <v>DB$1674</v>
      </c>
      <c r="DC1682" s="203" t="str">
        <f t="shared" si="2304"/>
        <v>DC$1674</v>
      </c>
      <c r="DD1682" s="203" t="str">
        <f t="shared" si="2304"/>
        <v>DD$1674</v>
      </c>
      <c r="DE1682" s="203" t="str">
        <f t="shared" si="2304"/>
        <v>DE$1674</v>
      </c>
      <c r="DF1682" s="203" t="str">
        <f t="shared" si="2304"/>
        <v>DF$1674</v>
      </c>
      <c r="DG1682" s="203" t="str">
        <f t="shared" si="2304"/>
        <v>DG$1674</v>
      </c>
      <c r="DH1682" s="203" t="str">
        <f t="shared" si="2304"/>
        <v>DH$1674</v>
      </c>
      <c r="DI1682" s="203" t="str">
        <f t="shared" si="2304"/>
        <v>DI$1674</v>
      </c>
      <c r="DJ1682" s="203" t="str">
        <f t="shared" si="2304"/>
        <v>DJ$1674</v>
      </c>
      <c r="DK1682" s="203" t="str">
        <f t="shared" si="2304"/>
        <v>DK$1674</v>
      </c>
      <c r="DL1682" s="203" t="str">
        <f t="shared" ref="DL1682:DL1684" si="2305">ADDRESS(ROW(DL1674),COLUMN(DL1674),2)</f>
        <v>DL$1674</v>
      </c>
    </row>
    <row r="1683" spans="1:116" x14ac:dyDescent="0.4">
      <c r="B1683" t="s">
        <v>332</v>
      </c>
      <c r="D1683" t="s">
        <v>775</v>
      </c>
      <c r="E1683" s="8" t="str">
        <f t="shared" si="2278"/>
        <v>1683 SUBR-S</v>
      </c>
      <c r="G1683" s="8" t="str">
        <f t="shared" si="2285"/>
        <v>Secondary volume driver</v>
      </c>
      <c r="H1683" s="12"/>
      <c r="I1683" s="60"/>
      <c r="J1683" s="60"/>
      <c r="K1683" s="15"/>
      <c r="L1683" s="15"/>
      <c r="M1683" s="15"/>
      <c r="N1683" s="15"/>
      <c r="O1683" s="15"/>
      <c r="P1683" s="15"/>
      <c r="R1683" s="15"/>
      <c r="S1683" s="203" t="str">
        <f>ADDRESS(ROW(S1669),COLUMN(S1669),2)</f>
        <v>S$1669</v>
      </c>
      <c r="T1683" s="203" t="str">
        <f t="shared" ref="T1683:CE1685" si="2306">ADDRESS(ROW(T1669),COLUMN(T1669),2)</f>
        <v>T$1669</v>
      </c>
      <c r="U1683" s="203" t="str">
        <f t="shared" si="2306"/>
        <v>U$1669</v>
      </c>
      <c r="V1683" s="203" t="str">
        <f t="shared" si="2306"/>
        <v>V$1669</v>
      </c>
      <c r="W1683" s="203" t="str">
        <f t="shared" si="2306"/>
        <v>W$1669</v>
      </c>
      <c r="X1683" s="203" t="str">
        <f t="shared" si="2306"/>
        <v>X$1669</v>
      </c>
      <c r="Y1683" s="203" t="str">
        <f t="shared" si="2306"/>
        <v>Y$1669</v>
      </c>
      <c r="Z1683" s="203" t="str">
        <f t="shared" si="2306"/>
        <v>Z$1669</v>
      </c>
      <c r="AA1683" s="203" t="str">
        <f t="shared" si="2306"/>
        <v>AA$1669</v>
      </c>
      <c r="AB1683" s="203" t="str">
        <f t="shared" si="2306"/>
        <v>AB$1669</v>
      </c>
      <c r="AC1683" s="203" t="str">
        <f t="shared" si="2306"/>
        <v>AC$1669</v>
      </c>
      <c r="AD1683" s="203" t="str">
        <f t="shared" si="2306"/>
        <v>AD$1669</v>
      </c>
      <c r="AE1683" s="203" t="str">
        <f t="shared" si="2306"/>
        <v>AE$1669</v>
      </c>
      <c r="AF1683" s="203" t="str">
        <f t="shared" si="2306"/>
        <v>AF$1669</v>
      </c>
      <c r="AG1683" s="203" t="str">
        <f t="shared" si="2306"/>
        <v>AG$1669</v>
      </c>
      <c r="AH1683" s="203" t="str">
        <f t="shared" si="2306"/>
        <v>AH$1669</v>
      </c>
      <c r="AI1683" s="203" t="str">
        <f t="shared" si="2306"/>
        <v>AI$1669</v>
      </c>
      <c r="AJ1683" s="203" t="str">
        <f t="shared" si="2306"/>
        <v>AJ$1669</v>
      </c>
      <c r="AK1683" s="203" t="str">
        <f t="shared" si="2306"/>
        <v>AK$1669</v>
      </c>
      <c r="AL1683" s="203" t="str">
        <f t="shared" si="2306"/>
        <v>AL$1669</v>
      </c>
      <c r="AM1683" s="203" t="str">
        <f t="shared" si="2306"/>
        <v>AM$1669</v>
      </c>
      <c r="AN1683" s="203" t="str">
        <f t="shared" si="2306"/>
        <v>AN$1669</v>
      </c>
      <c r="AO1683" s="203" t="str">
        <f t="shared" si="2306"/>
        <v>AO$1669</v>
      </c>
      <c r="AP1683" s="203" t="str">
        <f t="shared" si="2306"/>
        <v>AP$1669</v>
      </c>
      <c r="AQ1683" s="203" t="str">
        <f t="shared" si="2306"/>
        <v>AQ$1669</v>
      </c>
      <c r="AR1683" s="203" t="str">
        <f t="shared" si="2306"/>
        <v>AR$1669</v>
      </c>
      <c r="AS1683" s="203" t="str">
        <f t="shared" si="2306"/>
        <v>AS$1669</v>
      </c>
      <c r="AT1683" s="203" t="str">
        <f t="shared" si="2306"/>
        <v>AT$1669</v>
      </c>
      <c r="AU1683" s="203" t="str">
        <f t="shared" si="2306"/>
        <v>AU$1669</v>
      </c>
      <c r="AV1683" s="203" t="str">
        <f t="shared" si="2306"/>
        <v>AV$1669</v>
      </c>
      <c r="AW1683" s="203" t="str">
        <f t="shared" si="2306"/>
        <v>AW$1669</v>
      </c>
      <c r="AX1683" s="203" t="str">
        <f t="shared" si="2306"/>
        <v>AX$1669</v>
      </c>
      <c r="AY1683" s="203" t="str">
        <f t="shared" si="2306"/>
        <v>AY$1669</v>
      </c>
      <c r="AZ1683" s="203" t="str">
        <f t="shared" si="2306"/>
        <v>AZ$1669</v>
      </c>
      <c r="BA1683" s="203" t="str">
        <f t="shared" si="2306"/>
        <v>BA$1669</v>
      </c>
      <c r="BB1683" s="203" t="str">
        <f t="shared" si="2306"/>
        <v>BB$1669</v>
      </c>
      <c r="BC1683" s="203" t="str">
        <f t="shared" si="2306"/>
        <v>BC$1669</v>
      </c>
      <c r="BD1683" s="203" t="str">
        <f t="shared" si="2306"/>
        <v>BD$1669</v>
      </c>
      <c r="BE1683" s="203" t="str">
        <f t="shared" si="2306"/>
        <v>BE$1669</v>
      </c>
      <c r="BF1683" s="203" t="str">
        <f t="shared" si="2306"/>
        <v>BF$1669</v>
      </c>
      <c r="BG1683" s="203" t="str">
        <f t="shared" si="2306"/>
        <v>BG$1669</v>
      </c>
      <c r="BH1683" s="203" t="str">
        <f t="shared" si="2306"/>
        <v>BH$1669</v>
      </c>
      <c r="BI1683" s="203" t="str">
        <f t="shared" si="2306"/>
        <v>BI$1669</v>
      </c>
      <c r="BJ1683" s="203" t="str">
        <f t="shared" si="2306"/>
        <v>BJ$1669</v>
      </c>
      <c r="BK1683" s="203" t="str">
        <f t="shared" si="2306"/>
        <v>BK$1669</v>
      </c>
      <c r="BL1683" s="203" t="str">
        <f t="shared" si="2306"/>
        <v>BL$1669</v>
      </c>
      <c r="BM1683" s="203" t="str">
        <f t="shared" si="2306"/>
        <v>BM$1669</v>
      </c>
      <c r="BN1683" s="203" t="str">
        <f t="shared" si="2306"/>
        <v>BN$1669</v>
      </c>
      <c r="BO1683" s="203" t="str">
        <f t="shared" si="2306"/>
        <v>BO$1669</v>
      </c>
      <c r="BP1683" s="203" t="str">
        <f t="shared" si="2306"/>
        <v>BP$1669</v>
      </c>
      <c r="BQ1683" s="203" t="str">
        <f t="shared" si="2306"/>
        <v>BQ$1669</v>
      </c>
      <c r="BR1683" s="203" t="str">
        <f t="shared" si="2306"/>
        <v>BR$1669</v>
      </c>
      <c r="BS1683" s="203" t="str">
        <f t="shared" si="2306"/>
        <v>BS$1669</v>
      </c>
      <c r="BT1683" s="203" t="str">
        <f t="shared" si="2306"/>
        <v>BT$1669</v>
      </c>
      <c r="BU1683" s="203" t="str">
        <f t="shared" si="2306"/>
        <v>BU$1669</v>
      </c>
      <c r="BV1683" s="203" t="str">
        <f t="shared" si="2306"/>
        <v>BV$1669</v>
      </c>
      <c r="BW1683" s="203" t="str">
        <f t="shared" si="2306"/>
        <v>BW$1669</v>
      </c>
      <c r="BX1683" s="203" t="str">
        <f t="shared" si="2306"/>
        <v>BX$1669</v>
      </c>
      <c r="BY1683" s="203" t="str">
        <f t="shared" si="2306"/>
        <v>BY$1669</v>
      </c>
      <c r="BZ1683" s="203" t="str">
        <f t="shared" si="2306"/>
        <v>BZ$1669</v>
      </c>
      <c r="CA1683" s="203" t="str">
        <f t="shared" si="2306"/>
        <v>CA$1669</v>
      </c>
      <c r="CB1683" s="203" t="str">
        <f t="shared" si="2306"/>
        <v>CB$1669</v>
      </c>
      <c r="CC1683" s="203" t="str">
        <f t="shared" si="2306"/>
        <v>CC$1669</v>
      </c>
      <c r="CD1683" s="203" t="str">
        <f t="shared" si="2306"/>
        <v>CD$1669</v>
      </c>
      <c r="CE1683" s="203" t="str">
        <f t="shared" si="2306"/>
        <v>CE$1669</v>
      </c>
      <c r="CF1683" s="203" t="str">
        <f t="shared" ref="CF1683:CL1685" si="2307">ADDRESS(ROW(CF1669),COLUMN(CF1669),2)</f>
        <v>CF$1669</v>
      </c>
      <c r="CG1683" s="203" t="str">
        <f t="shared" si="2307"/>
        <v>CG$1669</v>
      </c>
      <c r="CH1683" s="203" t="str">
        <f t="shared" si="2307"/>
        <v>CH$1669</v>
      </c>
      <c r="CI1683" s="203" t="str">
        <f t="shared" si="2307"/>
        <v>CI$1669</v>
      </c>
      <c r="CJ1683" s="203" t="str">
        <f t="shared" si="2307"/>
        <v>CJ$1669</v>
      </c>
      <c r="CK1683" s="203" t="str">
        <f t="shared" si="2307"/>
        <v>CK$1669</v>
      </c>
      <c r="CL1683" s="203" t="str">
        <f t="shared" si="2307"/>
        <v>CL$1669</v>
      </c>
      <c r="CN1683" s="60"/>
      <c r="CO1683" s="203" t="str">
        <f t="shared" ref="CO1683:DK1685" si="2308">ADDRESS(ROW(CO1669),COLUMN(CO1669),2)</f>
        <v>CO$1669</v>
      </c>
      <c r="CP1683" s="203" t="str">
        <f t="shared" si="2308"/>
        <v>CP$1669</v>
      </c>
      <c r="CQ1683" s="203" t="str">
        <f t="shared" si="2308"/>
        <v>CQ$1669</v>
      </c>
      <c r="CR1683" s="203" t="str">
        <f t="shared" si="2308"/>
        <v>CR$1669</v>
      </c>
      <c r="CS1683" s="203" t="str">
        <f t="shared" si="2308"/>
        <v>CS$1669</v>
      </c>
      <c r="CT1683" s="203" t="str">
        <f t="shared" si="2308"/>
        <v>CT$1669</v>
      </c>
      <c r="CU1683" s="203" t="str">
        <f t="shared" si="2308"/>
        <v>CU$1669</v>
      </c>
      <c r="CV1683" s="203" t="str">
        <f t="shared" si="2308"/>
        <v>CV$1669</v>
      </c>
      <c r="CW1683" s="203" t="str">
        <f t="shared" si="2308"/>
        <v>CW$1669</v>
      </c>
      <c r="CX1683" s="203" t="str">
        <f t="shared" si="2308"/>
        <v>CX$1669</v>
      </c>
      <c r="CY1683" s="203" t="str">
        <f t="shared" si="2308"/>
        <v>CY$1669</v>
      </c>
      <c r="CZ1683" s="203" t="str">
        <f t="shared" si="2308"/>
        <v>CZ$1669</v>
      </c>
      <c r="DA1683" s="203" t="str">
        <f t="shared" si="2308"/>
        <v>DA$1669</v>
      </c>
      <c r="DB1683" s="203" t="str">
        <f t="shared" si="2308"/>
        <v>DB$1669</v>
      </c>
      <c r="DC1683" s="203" t="str">
        <f t="shared" si="2308"/>
        <v>DC$1669</v>
      </c>
      <c r="DD1683" s="203" t="str">
        <f t="shared" si="2308"/>
        <v>DD$1669</v>
      </c>
      <c r="DE1683" s="203" t="str">
        <f t="shared" si="2308"/>
        <v>DE$1669</v>
      </c>
      <c r="DF1683" s="203" t="str">
        <f t="shared" si="2308"/>
        <v>DF$1669</v>
      </c>
      <c r="DG1683" s="203" t="str">
        <f t="shared" si="2308"/>
        <v>DG$1669</v>
      </c>
      <c r="DH1683" s="203" t="str">
        <f t="shared" si="2308"/>
        <v>DH$1669</v>
      </c>
      <c r="DI1683" s="203" t="str">
        <f t="shared" si="2308"/>
        <v>DI$1669</v>
      </c>
      <c r="DJ1683" s="203" t="str">
        <f t="shared" si="2308"/>
        <v>DJ$1669</v>
      </c>
      <c r="DK1683" s="203" t="str">
        <f t="shared" si="2308"/>
        <v>DK$1669</v>
      </c>
      <c r="DL1683" s="203" t="str">
        <f t="shared" ref="DL1683:DL1685" si="2309">ADDRESS(ROW(DL1669),COLUMN(DL1669),2)</f>
        <v>DL$1669</v>
      </c>
    </row>
    <row r="1684" spans="1:116" x14ac:dyDescent="0.4">
      <c r="CO1684" s="8"/>
      <c r="CP1684" s="8"/>
      <c r="CQ1684" s="8"/>
      <c r="CR1684" s="8"/>
      <c r="CS1684" s="8"/>
      <c r="CT1684" s="8"/>
      <c r="CU1684" s="8"/>
      <c r="CV1684" s="8"/>
      <c r="CW1684" s="8"/>
      <c r="CX1684" s="8"/>
      <c r="CY1684" s="8"/>
      <c r="CZ1684" s="8"/>
      <c r="DA1684" s="8"/>
      <c r="DB1684" s="8"/>
      <c r="DC1684" s="8"/>
      <c r="DD1684" s="8"/>
      <c r="DE1684" s="8"/>
      <c r="DF1684" s="8"/>
      <c r="DG1684" s="8"/>
      <c r="DH1684" s="8"/>
      <c r="DI1684" s="8"/>
      <c r="DJ1684" s="8"/>
      <c r="DK1684" s="8"/>
      <c r="DL1684" s="8"/>
    </row>
    <row r="1685" spans="1:116" x14ac:dyDescent="0.4">
      <c r="A1685" s="174"/>
      <c r="E1685" s="8"/>
      <c r="G1685" s="175" t="s">
        <v>490</v>
      </c>
      <c r="H1685" s="174"/>
      <c r="I1685" s="176"/>
      <c r="J1685" s="176"/>
      <c r="K1685" s="197"/>
      <c r="L1685" s="197"/>
      <c r="M1685" s="197"/>
      <c r="N1685" s="197"/>
      <c r="O1685" s="197"/>
      <c r="P1685" s="197"/>
      <c r="R1685" s="198"/>
      <c r="S1685" s="174"/>
      <c r="T1685" s="174"/>
      <c r="U1685" s="174"/>
      <c r="V1685" s="174"/>
      <c r="W1685" s="174"/>
      <c r="X1685" s="174"/>
      <c r="Y1685" s="174"/>
      <c r="Z1685" s="174"/>
      <c r="AA1685" s="174"/>
      <c r="AB1685" s="174"/>
      <c r="AC1685" s="174"/>
      <c r="AD1685" s="174"/>
      <c r="AE1685" s="174"/>
      <c r="AF1685" s="174"/>
      <c r="AG1685" s="174"/>
      <c r="AH1685" s="174"/>
      <c r="AI1685" s="174"/>
      <c r="AJ1685" s="174"/>
      <c r="AK1685" s="174"/>
      <c r="AL1685" s="174"/>
      <c r="AM1685" s="174"/>
      <c r="AN1685" s="174"/>
      <c r="AO1685" s="174"/>
      <c r="AP1685" s="174"/>
      <c r="AQ1685" s="174"/>
      <c r="AR1685" s="174"/>
      <c r="AS1685" s="174"/>
      <c r="AT1685" s="174"/>
      <c r="AU1685" s="174"/>
      <c r="AV1685" s="174"/>
      <c r="AW1685" s="174"/>
      <c r="AX1685" s="174"/>
      <c r="AY1685" s="174"/>
      <c r="AZ1685" s="174"/>
      <c r="BA1685" s="174"/>
      <c r="BB1685" s="174"/>
      <c r="BC1685" s="174"/>
      <c r="BD1685" s="174"/>
      <c r="BE1685" s="174"/>
      <c r="BF1685" s="174"/>
      <c r="BG1685" s="174"/>
      <c r="BH1685" s="174"/>
      <c r="BI1685" s="174"/>
      <c r="BJ1685" s="174"/>
      <c r="BK1685" s="174"/>
      <c r="BL1685" s="174"/>
      <c r="BM1685" s="174"/>
      <c r="BN1685" s="174"/>
      <c r="BO1685" s="174"/>
      <c r="BP1685" s="174"/>
      <c r="BQ1685" s="174"/>
      <c r="BR1685" s="174"/>
      <c r="BS1685" s="174"/>
      <c r="BT1685" s="174"/>
      <c r="BU1685" s="174"/>
      <c r="BV1685" s="174"/>
      <c r="BW1685" s="174"/>
      <c r="BX1685" s="174"/>
      <c r="BY1685" s="174"/>
      <c r="BZ1685" s="174"/>
      <c r="CA1685" s="174"/>
      <c r="CB1685" s="174"/>
      <c r="CC1685" s="174"/>
      <c r="CD1685" s="174"/>
      <c r="CE1685" s="174"/>
      <c r="CF1685" s="174"/>
      <c r="CG1685" s="174"/>
      <c r="CH1685" s="174"/>
      <c r="CI1685" s="174"/>
      <c r="CJ1685" s="174"/>
      <c r="CK1685" s="174"/>
      <c r="CL1685" s="174"/>
      <c r="CN1685" s="176"/>
      <c r="CO1685" s="174"/>
      <c r="CP1685" s="174"/>
      <c r="CQ1685" s="174"/>
      <c r="CR1685" s="174"/>
      <c r="CS1685" s="174"/>
      <c r="CT1685" s="174"/>
      <c r="CU1685" s="174"/>
      <c r="CV1685" s="174"/>
      <c r="CW1685" s="174"/>
      <c r="CX1685" s="174"/>
      <c r="CY1685" s="174"/>
      <c r="CZ1685" s="174"/>
      <c r="DA1685" s="174"/>
      <c r="DB1685" s="174"/>
      <c r="DC1685" s="174"/>
      <c r="DD1685" s="174"/>
      <c r="DE1685" s="174"/>
      <c r="DF1685" s="174"/>
      <c r="DG1685" s="174"/>
      <c r="DH1685" s="174"/>
      <c r="DI1685" s="174"/>
      <c r="DJ1685" s="174"/>
      <c r="DK1685" s="174"/>
      <c r="DL1685" s="174"/>
    </row>
    <row r="1686" spans="1:116" x14ac:dyDescent="0.4">
      <c r="A1686" s="174"/>
      <c r="E1686" s="8"/>
      <c r="G1686" s="175" t="s">
        <v>492</v>
      </c>
      <c r="H1686" s="174"/>
      <c r="I1686" s="176"/>
      <c r="J1686" s="176"/>
      <c r="K1686" s="197"/>
      <c r="L1686" s="197"/>
      <c r="M1686" s="197"/>
      <c r="N1686" s="197"/>
      <c r="O1686" s="197"/>
      <c r="P1686" s="197"/>
      <c r="R1686" s="198"/>
      <c r="S1686" s="174"/>
      <c r="T1686" s="174"/>
      <c r="U1686" s="174"/>
      <c r="V1686" s="174"/>
      <c r="W1686" s="174"/>
      <c r="X1686" s="174"/>
      <c r="Y1686" s="174"/>
      <c r="Z1686" s="174"/>
      <c r="AA1686" s="174"/>
      <c r="AB1686" s="174"/>
      <c r="AC1686" s="174"/>
      <c r="AD1686" s="174"/>
      <c r="AE1686" s="174"/>
      <c r="AF1686" s="174"/>
      <c r="AG1686" s="174"/>
      <c r="AH1686" s="174"/>
      <c r="AI1686" s="174"/>
      <c r="AJ1686" s="174"/>
      <c r="AK1686" s="174"/>
      <c r="AL1686" s="174"/>
      <c r="AM1686" s="174"/>
      <c r="AN1686" s="174"/>
      <c r="AO1686" s="174"/>
      <c r="AP1686" s="174"/>
      <c r="AQ1686" s="174"/>
      <c r="AR1686" s="174"/>
      <c r="AS1686" s="174"/>
      <c r="AT1686" s="174"/>
      <c r="AU1686" s="174"/>
      <c r="AV1686" s="174"/>
      <c r="AW1686" s="174"/>
      <c r="AX1686" s="174"/>
      <c r="AY1686" s="174"/>
      <c r="AZ1686" s="174"/>
      <c r="BA1686" s="174"/>
      <c r="BB1686" s="174"/>
      <c r="BC1686" s="174"/>
      <c r="BD1686" s="174"/>
      <c r="BE1686" s="174"/>
      <c r="BF1686" s="174"/>
      <c r="BG1686" s="174"/>
      <c r="BH1686" s="174"/>
      <c r="BI1686" s="174"/>
      <c r="BJ1686" s="174"/>
      <c r="BK1686" s="174"/>
      <c r="BL1686" s="174"/>
      <c r="BM1686" s="174"/>
      <c r="BN1686" s="174"/>
      <c r="BO1686" s="174"/>
      <c r="BP1686" s="174"/>
      <c r="BQ1686" s="174"/>
      <c r="BR1686" s="174"/>
      <c r="BS1686" s="174"/>
      <c r="BT1686" s="174"/>
      <c r="BU1686" s="174"/>
      <c r="BV1686" s="174"/>
      <c r="BW1686" s="174"/>
      <c r="BX1686" s="174"/>
      <c r="BY1686" s="174"/>
      <c r="BZ1686" s="174"/>
      <c r="CA1686" s="174"/>
      <c r="CB1686" s="174"/>
      <c r="CC1686" s="174"/>
      <c r="CD1686" s="174"/>
      <c r="CE1686" s="174"/>
      <c r="CF1686" s="174"/>
      <c r="CG1686" s="174"/>
      <c r="CH1686" s="174"/>
      <c r="CI1686" s="174"/>
      <c r="CJ1686" s="174"/>
      <c r="CK1686" s="174"/>
      <c r="CL1686" s="174"/>
      <c r="CN1686" s="176"/>
      <c r="CO1686" s="174"/>
      <c r="CP1686" s="174"/>
      <c r="CQ1686" s="174"/>
      <c r="CR1686" s="174"/>
      <c r="CS1686" s="174"/>
      <c r="CT1686" s="174"/>
      <c r="CU1686" s="174"/>
      <c r="CV1686" s="174"/>
      <c r="CW1686" s="174"/>
      <c r="CX1686" s="174"/>
      <c r="CY1686" s="174"/>
      <c r="CZ1686" s="174"/>
      <c r="DA1686" s="174"/>
      <c r="DB1686" s="174"/>
      <c r="DC1686" s="174"/>
      <c r="DD1686" s="174"/>
      <c r="DE1686" s="174"/>
      <c r="DF1686" s="174"/>
      <c r="DG1686" s="174"/>
      <c r="DH1686" s="174"/>
      <c r="DI1686" s="174"/>
      <c r="DJ1686" s="174"/>
      <c r="DK1686" s="174"/>
      <c r="DL1686" s="174"/>
    </row>
    <row r="1687" spans="1:116" x14ac:dyDescent="0.4">
      <c r="A1687" s="174"/>
      <c r="E1687" s="8"/>
      <c r="G1687" s="175" t="s">
        <v>461</v>
      </c>
      <c r="H1687" s="174"/>
      <c r="I1687" s="176"/>
      <c r="J1687" s="176"/>
      <c r="K1687" s="197"/>
      <c r="L1687" s="197"/>
      <c r="M1687" s="197"/>
      <c r="N1687" s="197"/>
      <c r="O1687" s="197"/>
      <c r="P1687" s="197"/>
      <c r="R1687" s="198"/>
      <c r="S1687" s="199" t="str">
        <f t="shared" ref="S1687:AX1687" si="2310">S$20</f>
        <v>S$16</v>
      </c>
      <c r="T1687" s="199" t="str">
        <f t="shared" si="2310"/>
        <v>T$16</v>
      </c>
      <c r="U1687" s="199" t="str">
        <f t="shared" si="2310"/>
        <v>U$16</v>
      </c>
      <c r="V1687" s="199" t="str">
        <f t="shared" si="2310"/>
        <v>V$16</v>
      </c>
      <c r="W1687" s="199" t="str">
        <f t="shared" si="2310"/>
        <v>W$16</v>
      </c>
      <c r="X1687" s="199" t="str">
        <f t="shared" si="2310"/>
        <v>X$16</v>
      </c>
      <c r="Y1687" s="199" t="str">
        <f t="shared" si="2310"/>
        <v>Y$16</v>
      </c>
      <c r="Z1687" s="199" t="str">
        <f t="shared" si="2310"/>
        <v>Z$16</v>
      </c>
      <c r="AA1687" s="199" t="str">
        <f t="shared" si="2310"/>
        <v>AA$16</v>
      </c>
      <c r="AB1687" s="199" t="str">
        <f t="shared" si="2310"/>
        <v>AB$16</v>
      </c>
      <c r="AC1687" s="199" t="str">
        <f t="shared" si="2310"/>
        <v>AC$16</v>
      </c>
      <c r="AD1687" s="199" t="str">
        <f t="shared" si="2310"/>
        <v>AD$16</v>
      </c>
      <c r="AE1687" s="199" t="str">
        <f t="shared" si="2310"/>
        <v>AE$16</v>
      </c>
      <c r="AF1687" s="199" t="str">
        <f t="shared" si="2310"/>
        <v>AF$16</v>
      </c>
      <c r="AG1687" s="199" t="str">
        <f t="shared" si="2310"/>
        <v>AG$16</v>
      </c>
      <c r="AH1687" s="199" t="str">
        <f t="shared" si="2310"/>
        <v>AH$16</v>
      </c>
      <c r="AI1687" s="199" t="str">
        <f t="shared" si="2310"/>
        <v>AI$16</v>
      </c>
      <c r="AJ1687" s="199" t="str">
        <f t="shared" si="2310"/>
        <v>AJ$16</v>
      </c>
      <c r="AK1687" s="199" t="str">
        <f t="shared" si="2310"/>
        <v>AK$16</v>
      </c>
      <c r="AL1687" s="199" t="str">
        <f t="shared" si="2310"/>
        <v>AL$16</v>
      </c>
      <c r="AM1687" s="199" t="str">
        <f t="shared" si="2310"/>
        <v>AM$16</v>
      </c>
      <c r="AN1687" s="199" t="str">
        <f t="shared" si="2310"/>
        <v>AN$16</v>
      </c>
      <c r="AO1687" s="199" t="str">
        <f t="shared" si="2310"/>
        <v>AO$16</v>
      </c>
      <c r="AP1687" s="199" t="str">
        <f t="shared" si="2310"/>
        <v>AP$16</v>
      </c>
      <c r="AQ1687" s="199" t="str">
        <f t="shared" si="2310"/>
        <v>AQ$16</v>
      </c>
      <c r="AR1687" s="199" t="str">
        <f t="shared" si="2310"/>
        <v>AR$16</v>
      </c>
      <c r="AS1687" s="199" t="str">
        <f t="shared" si="2310"/>
        <v>AS$16</v>
      </c>
      <c r="AT1687" s="199" t="str">
        <f t="shared" si="2310"/>
        <v>AT$16</v>
      </c>
      <c r="AU1687" s="199" t="str">
        <f t="shared" si="2310"/>
        <v>AU$16</v>
      </c>
      <c r="AV1687" s="199" t="str">
        <f t="shared" si="2310"/>
        <v>AV$16</v>
      </c>
      <c r="AW1687" s="199" t="str">
        <f t="shared" si="2310"/>
        <v>AW$16</v>
      </c>
      <c r="AX1687" s="199" t="str">
        <f t="shared" si="2310"/>
        <v>AX$16</v>
      </c>
      <c r="AY1687" s="199" t="str">
        <f t="shared" ref="AY1687:CD1687" si="2311">AY$20</f>
        <v>AY$16</v>
      </c>
      <c r="AZ1687" s="199" t="str">
        <f t="shared" si="2311"/>
        <v>AZ$16</v>
      </c>
      <c r="BA1687" s="199" t="str">
        <f t="shared" si="2311"/>
        <v>BA$16</v>
      </c>
      <c r="BB1687" s="199" t="str">
        <f t="shared" si="2311"/>
        <v>BB$16</v>
      </c>
      <c r="BC1687" s="199" t="str">
        <f t="shared" si="2311"/>
        <v>BC$16</v>
      </c>
      <c r="BD1687" s="199" t="str">
        <f t="shared" si="2311"/>
        <v>BD$16</v>
      </c>
      <c r="BE1687" s="199" t="str">
        <f t="shared" si="2311"/>
        <v>BE$16</v>
      </c>
      <c r="BF1687" s="199" t="str">
        <f t="shared" si="2311"/>
        <v>BF$16</v>
      </c>
      <c r="BG1687" s="199" t="str">
        <f t="shared" si="2311"/>
        <v>BG$16</v>
      </c>
      <c r="BH1687" s="199" t="str">
        <f t="shared" si="2311"/>
        <v>BH$16</v>
      </c>
      <c r="BI1687" s="199" t="str">
        <f t="shared" si="2311"/>
        <v>BI$16</v>
      </c>
      <c r="BJ1687" s="199" t="str">
        <f t="shared" si="2311"/>
        <v>BJ$16</v>
      </c>
      <c r="BK1687" s="199" t="str">
        <f t="shared" si="2311"/>
        <v>BK$16</v>
      </c>
      <c r="BL1687" s="199" t="str">
        <f t="shared" si="2311"/>
        <v>BL$16</v>
      </c>
      <c r="BM1687" s="199" t="str">
        <f t="shared" si="2311"/>
        <v>BM$16</v>
      </c>
      <c r="BN1687" s="199" t="str">
        <f t="shared" si="2311"/>
        <v>BN$16</v>
      </c>
      <c r="BO1687" s="199" t="str">
        <f t="shared" si="2311"/>
        <v>BO$16</v>
      </c>
      <c r="BP1687" s="199" t="str">
        <f t="shared" si="2311"/>
        <v>BP$16</v>
      </c>
      <c r="BQ1687" s="199" t="str">
        <f t="shared" si="2311"/>
        <v>BQ$16</v>
      </c>
      <c r="BR1687" s="199" t="str">
        <f t="shared" si="2311"/>
        <v>BR$16</v>
      </c>
      <c r="BS1687" s="199" t="str">
        <f t="shared" si="2311"/>
        <v>BS$16</v>
      </c>
      <c r="BT1687" s="199" t="str">
        <f t="shared" si="2311"/>
        <v>BT$16</v>
      </c>
      <c r="BU1687" s="199" t="str">
        <f t="shared" si="2311"/>
        <v>BU$16</v>
      </c>
      <c r="BV1687" s="199" t="str">
        <f t="shared" si="2311"/>
        <v>BV$16</v>
      </c>
      <c r="BW1687" s="199" t="str">
        <f t="shared" si="2311"/>
        <v>BW$16</v>
      </c>
      <c r="BX1687" s="199" t="str">
        <f t="shared" si="2311"/>
        <v>BX$16</v>
      </c>
      <c r="BY1687" s="199" t="str">
        <f t="shared" si="2311"/>
        <v>BY$16</v>
      </c>
      <c r="BZ1687" s="199" t="str">
        <f t="shared" si="2311"/>
        <v>BZ$16</v>
      </c>
      <c r="CA1687" s="199" t="str">
        <f t="shared" si="2311"/>
        <v>CA$16</v>
      </c>
      <c r="CB1687" s="199" t="str">
        <f t="shared" si="2311"/>
        <v>CB$16</v>
      </c>
      <c r="CC1687" s="199" t="str">
        <f t="shared" si="2311"/>
        <v>CC$16</v>
      </c>
      <c r="CD1687" s="199" t="str">
        <f t="shared" si="2311"/>
        <v>CD$16</v>
      </c>
      <c r="CE1687" s="199" t="str">
        <f t="shared" ref="CE1687:CL1687" si="2312">CE$20</f>
        <v>CE$16</v>
      </c>
      <c r="CF1687" s="199" t="str">
        <f t="shared" si="2312"/>
        <v>CF$16</v>
      </c>
      <c r="CG1687" s="199" t="str">
        <f t="shared" si="2312"/>
        <v>CG$16</v>
      </c>
      <c r="CH1687" s="199" t="str">
        <f t="shared" si="2312"/>
        <v>CH$16</v>
      </c>
      <c r="CI1687" s="199" t="str">
        <f t="shared" si="2312"/>
        <v>CI$16</v>
      </c>
      <c r="CJ1687" s="199" t="str">
        <f t="shared" si="2312"/>
        <v>CJ$16</v>
      </c>
      <c r="CK1687" s="199" t="str">
        <f t="shared" si="2312"/>
        <v>CK$16</v>
      </c>
      <c r="CL1687" s="199" t="str">
        <f t="shared" si="2312"/>
        <v>CL$16</v>
      </c>
      <c r="CN1687" s="176"/>
      <c r="CO1687" s="199" t="str">
        <f t="shared" ref="CO1687:DL1687" si="2313">CO$20</f>
        <v>CO$16</v>
      </c>
      <c r="CP1687" s="199" t="str">
        <f t="shared" si="2313"/>
        <v>CP$16</v>
      </c>
      <c r="CQ1687" s="199" t="str">
        <f t="shared" si="2313"/>
        <v>CQ$16</v>
      </c>
      <c r="CR1687" s="199" t="str">
        <f t="shared" si="2313"/>
        <v>CR$16</v>
      </c>
      <c r="CS1687" s="199" t="str">
        <f t="shared" si="2313"/>
        <v>CS$16</v>
      </c>
      <c r="CT1687" s="199" t="str">
        <f t="shared" si="2313"/>
        <v>CT$16</v>
      </c>
      <c r="CU1687" s="199" t="str">
        <f t="shared" si="2313"/>
        <v>CU$16</v>
      </c>
      <c r="CV1687" s="199" t="str">
        <f t="shared" si="2313"/>
        <v>CV$16</v>
      </c>
      <c r="CW1687" s="199" t="str">
        <f t="shared" si="2313"/>
        <v>CW$16</v>
      </c>
      <c r="CX1687" s="199" t="str">
        <f t="shared" si="2313"/>
        <v>CX$16</v>
      </c>
      <c r="CY1687" s="199" t="str">
        <f t="shared" si="2313"/>
        <v>CY$16</v>
      </c>
      <c r="CZ1687" s="199" t="str">
        <f t="shared" si="2313"/>
        <v>CZ$16</v>
      </c>
      <c r="DA1687" s="199" t="str">
        <f t="shared" si="2313"/>
        <v>DA$16</v>
      </c>
      <c r="DB1687" s="199" t="str">
        <f t="shared" si="2313"/>
        <v>DB$16</v>
      </c>
      <c r="DC1687" s="199" t="str">
        <f t="shared" si="2313"/>
        <v>DC$16</v>
      </c>
      <c r="DD1687" s="199" t="str">
        <f t="shared" si="2313"/>
        <v>DD$16</v>
      </c>
      <c r="DE1687" s="199" t="str">
        <f t="shared" si="2313"/>
        <v>DE$16</v>
      </c>
      <c r="DF1687" s="199" t="str">
        <f t="shared" si="2313"/>
        <v>DF$16</v>
      </c>
      <c r="DG1687" s="199" t="str">
        <f t="shared" si="2313"/>
        <v>DG$16</v>
      </c>
      <c r="DH1687" s="199" t="str">
        <f t="shared" si="2313"/>
        <v>DH$16</v>
      </c>
      <c r="DI1687" s="199" t="str">
        <f t="shared" si="2313"/>
        <v>DI$16</v>
      </c>
      <c r="DJ1687" s="199" t="str">
        <f t="shared" si="2313"/>
        <v>DJ$16</v>
      </c>
      <c r="DK1687" s="199" t="str">
        <f t="shared" si="2313"/>
        <v>DK$16</v>
      </c>
      <c r="DL1687" s="199" t="str">
        <f t="shared" si="2313"/>
        <v>DL$16</v>
      </c>
    </row>
    <row r="1688" spans="1:116" x14ac:dyDescent="0.4">
      <c r="A1688" s="174"/>
      <c r="E1688" s="8"/>
      <c r="G1688" s="175" t="s">
        <v>462</v>
      </c>
      <c r="H1688" s="200"/>
      <c r="I1688" s="201"/>
      <c r="J1688" s="201"/>
      <c r="K1688" s="202"/>
      <c r="L1688" s="202"/>
      <c r="M1688" s="202"/>
      <c r="N1688" s="202"/>
      <c r="O1688" s="202"/>
      <c r="P1688" s="202"/>
      <c r="R1688" s="202"/>
      <c r="S1688" s="199" t="str">
        <f t="shared" ref="S1688:AX1688" si="2314">S$21</f>
        <v>S$17</v>
      </c>
      <c r="T1688" s="199" t="str">
        <f t="shared" si="2314"/>
        <v>T$17</v>
      </c>
      <c r="U1688" s="199" t="str">
        <f t="shared" si="2314"/>
        <v>U$17</v>
      </c>
      <c r="V1688" s="199" t="str">
        <f t="shared" si="2314"/>
        <v>V$17</v>
      </c>
      <c r="W1688" s="199" t="str">
        <f t="shared" si="2314"/>
        <v>W$17</v>
      </c>
      <c r="X1688" s="199" t="str">
        <f t="shared" si="2314"/>
        <v>X$17</v>
      </c>
      <c r="Y1688" s="199" t="str">
        <f t="shared" si="2314"/>
        <v>Y$17</v>
      </c>
      <c r="Z1688" s="199" t="str">
        <f t="shared" si="2314"/>
        <v>Z$17</v>
      </c>
      <c r="AA1688" s="199" t="str">
        <f t="shared" si="2314"/>
        <v>AA$17</v>
      </c>
      <c r="AB1688" s="199" t="str">
        <f t="shared" si="2314"/>
        <v>AB$17</v>
      </c>
      <c r="AC1688" s="199" t="str">
        <f t="shared" si="2314"/>
        <v>AC$17</v>
      </c>
      <c r="AD1688" s="199" t="str">
        <f t="shared" si="2314"/>
        <v>AD$17</v>
      </c>
      <c r="AE1688" s="199" t="str">
        <f t="shared" si="2314"/>
        <v>AE$17</v>
      </c>
      <c r="AF1688" s="199" t="str">
        <f t="shared" si="2314"/>
        <v>AF$17</v>
      </c>
      <c r="AG1688" s="199" t="str">
        <f t="shared" si="2314"/>
        <v>AG$17</v>
      </c>
      <c r="AH1688" s="199" t="str">
        <f t="shared" si="2314"/>
        <v>AH$17</v>
      </c>
      <c r="AI1688" s="199" t="str">
        <f t="shared" si="2314"/>
        <v>AI$17</v>
      </c>
      <c r="AJ1688" s="199" t="str">
        <f t="shared" si="2314"/>
        <v>AJ$17</v>
      </c>
      <c r="AK1688" s="199" t="str">
        <f t="shared" si="2314"/>
        <v>AK$17</v>
      </c>
      <c r="AL1688" s="199" t="str">
        <f t="shared" si="2314"/>
        <v>AL$17</v>
      </c>
      <c r="AM1688" s="199" t="str">
        <f t="shared" si="2314"/>
        <v>AM$17</v>
      </c>
      <c r="AN1688" s="199" t="str">
        <f t="shared" si="2314"/>
        <v>AN$17</v>
      </c>
      <c r="AO1688" s="199" t="str">
        <f t="shared" si="2314"/>
        <v>AO$17</v>
      </c>
      <c r="AP1688" s="199" t="str">
        <f t="shared" si="2314"/>
        <v>AP$17</v>
      </c>
      <c r="AQ1688" s="199" t="str">
        <f t="shared" si="2314"/>
        <v>AQ$17</v>
      </c>
      <c r="AR1688" s="199" t="str">
        <f t="shared" si="2314"/>
        <v>AR$17</v>
      </c>
      <c r="AS1688" s="199" t="str">
        <f t="shared" si="2314"/>
        <v>AS$17</v>
      </c>
      <c r="AT1688" s="199" t="str">
        <f t="shared" si="2314"/>
        <v>AT$17</v>
      </c>
      <c r="AU1688" s="199" t="str">
        <f t="shared" si="2314"/>
        <v>AU$17</v>
      </c>
      <c r="AV1688" s="199" t="str">
        <f t="shared" si="2314"/>
        <v>AV$17</v>
      </c>
      <c r="AW1688" s="199" t="str">
        <f t="shared" si="2314"/>
        <v>AW$17</v>
      </c>
      <c r="AX1688" s="199" t="str">
        <f t="shared" si="2314"/>
        <v>AX$17</v>
      </c>
      <c r="AY1688" s="199" t="str">
        <f t="shared" ref="AY1688:CD1688" si="2315">AY$21</f>
        <v>AY$17</v>
      </c>
      <c r="AZ1688" s="199" t="str">
        <f t="shared" si="2315"/>
        <v>AZ$17</v>
      </c>
      <c r="BA1688" s="199" t="str">
        <f t="shared" si="2315"/>
        <v>BA$17</v>
      </c>
      <c r="BB1688" s="199" t="str">
        <f t="shared" si="2315"/>
        <v>BB$17</v>
      </c>
      <c r="BC1688" s="199" t="str">
        <f t="shared" si="2315"/>
        <v>BC$17</v>
      </c>
      <c r="BD1688" s="199" t="str">
        <f t="shared" si="2315"/>
        <v>BD$17</v>
      </c>
      <c r="BE1688" s="199" t="str">
        <f t="shared" si="2315"/>
        <v>BE$17</v>
      </c>
      <c r="BF1688" s="199" t="str">
        <f t="shared" si="2315"/>
        <v>BF$17</v>
      </c>
      <c r="BG1688" s="199" t="str">
        <f t="shared" si="2315"/>
        <v>BG$17</v>
      </c>
      <c r="BH1688" s="199" t="str">
        <f t="shared" si="2315"/>
        <v>BH$17</v>
      </c>
      <c r="BI1688" s="199" t="str">
        <f t="shared" si="2315"/>
        <v>BI$17</v>
      </c>
      <c r="BJ1688" s="199" t="str">
        <f t="shared" si="2315"/>
        <v>BJ$17</v>
      </c>
      <c r="BK1688" s="199" t="str">
        <f t="shared" si="2315"/>
        <v>BK$17</v>
      </c>
      <c r="BL1688" s="199" t="str">
        <f t="shared" si="2315"/>
        <v>BL$17</v>
      </c>
      <c r="BM1688" s="199" t="str">
        <f t="shared" si="2315"/>
        <v>BM$17</v>
      </c>
      <c r="BN1688" s="199" t="str">
        <f t="shared" si="2315"/>
        <v>BN$17</v>
      </c>
      <c r="BO1688" s="199" t="str">
        <f t="shared" si="2315"/>
        <v>BO$17</v>
      </c>
      <c r="BP1688" s="199" t="str">
        <f t="shared" si="2315"/>
        <v>BP$17</v>
      </c>
      <c r="BQ1688" s="199" t="str">
        <f t="shared" si="2315"/>
        <v>BQ$17</v>
      </c>
      <c r="BR1688" s="199" t="str">
        <f t="shared" si="2315"/>
        <v>BR$17</v>
      </c>
      <c r="BS1688" s="199" t="str">
        <f t="shared" si="2315"/>
        <v>BS$17</v>
      </c>
      <c r="BT1688" s="199" t="str">
        <f t="shared" si="2315"/>
        <v>BT$17</v>
      </c>
      <c r="BU1688" s="199" t="str">
        <f t="shared" si="2315"/>
        <v>BU$17</v>
      </c>
      <c r="BV1688" s="199" t="str">
        <f t="shared" si="2315"/>
        <v>BV$17</v>
      </c>
      <c r="BW1688" s="199" t="str">
        <f t="shared" si="2315"/>
        <v>BW$17</v>
      </c>
      <c r="BX1688" s="199" t="str">
        <f t="shared" si="2315"/>
        <v>BX$17</v>
      </c>
      <c r="BY1688" s="199" t="str">
        <f t="shared" si="2315"/>
        <v>BY$17</v>
      </c>
      <c r="BZ1688" s="199" t="str">
        <f t="shared" si="2315"/>
        <v>BZ$17</v>
      </c>
      <c r="CA1688" s="199" t="str">
        <f t="shared" si="2315"/>
        <v>CA$17</v>
      </c>
      <c r="CB1688" s="199" t="str">
        <f t="shared" si="2315"/>
        <v>CB$17</v>
      </c>
      <c r="CC1688" s="199" t="str">
        <f t="shared" si="2315"/>
        <v>CC$17</v>
      </c>
      <c r="CD1688" s="199" t="str">
        <f t="shared" si="2315"/>
        <v>CD$17</v>
      </c>
      <c r="CE1688" s="199" t="str">
        <f t="shared" ref="CE1688:CL1688" si="2316">CE$21</f>
        <v>CE$17</v>
      </c>
      <c r="CF1688" s="199" t="str">
        <f t="shared" si="2316"/>
        <v>CF$17</v>
      </c>
      <c r="CG1688" s="199" t="str">
        <f t="shared" si="2316"/>
        <v>CG$17</v>
      </c>
      <c r="CH1688" s="199" t="str">
        <f t="shared" si="2316"/>
        <v>CH$17</v>
      </c>
      <c r="CI1688" s="199" t="str">
        <f t="shared" si="2316"/>
        <v>CI$17</v>
      </c>
      <c r="CJ1688" s="199" t="str">
        <f t="shared" si="2316"/>
        <v>CJ$17</v>
      </c>
      <c r="CK1688" s="199" t="str">
        <f t="shared" si="2316"/>
        <v>CK$17</v>
      </c>
      <c r="CL1688" s="199" t="str">
        <f t="shared" si="2316"/>
        <v>CL$17</v>
      </c>
      <c r="CN1688" s="201"/>
      <c r="CO1688" s="199" t="str">
        <f t="shared" ref="CO1688:DL1688" si="2317">CO$21</f>
        <v>CO$17</v>
      </c>
      <c r="CP1688" s="199" t="str">
        <f t="shared" si="2317"/>
        <v>CP$17</v>
      </c>
      <c r="CQ1688" s="199" t="str">
        <f t="shared" si="2317"/>
        <v>CQ$17</v>
      </c>
      <c r="CR1688" s="199" t="str">
        <f t="shared" si="2317"/>
        <v>CR$17</v>
      </c>
      <c r="CS1688" s="199" t="str">
        <f t="shared" si="2317"/>
        <v>CS$17</v>
      </c>
      <c r="CT1688" s="199" t="str">
        <f t="shared" si="2317"/>
        <v>CT$17</v>
      </c>
      <c r="CU1688" s="199" t="str">
        <f t="shared" si="2317"/>
        <v>CU$17</v>
      </c>
      <c r="CV1688" s="199" t="str">
        <f t="shared" si="2317"/>
        <v>CV$17</v>
      </c>
      <c r="CW1688" s="199" t="str">
        <f t="shared" si="2317"/>
        <v>CW$17</v>
      </c>
      <c r="CX1688" s="199" t="str">
        <f t="shared" si="2317"/>
        <v>CX$17</v>
      </c>
      <c r="CY1688" s="199" t="str">
        <f t="shared" si="2317"/>
        <v>CY$17</v>
      </c>
      <c r="CZ1688" s="199" t="str">
        <f t="shared" si="2317"/>
        <v>CZ$17</v>
      </c>
      <c r="DA1688" s="199" t="str">
        <f t="shared" si="2317"/>
        <v>DA$17</v>
      </c>
      <c r="DB1688" s="199" t="str">
        <f t="shared" si="2317"/>
        <v>DB$17</v>
      </c>
      <c r="DC1688" s="199" t="str">
        <f t="shared" si="2317"/>
        <v>DC$17</v>
      </c>
      <c r="DD1688" s="199" t="str">
        <f t="shared" si="2317"/>
        <v>DD$17</v>
      </c>
      <c r="DE1688" s="199" t="str">
        <f t="shared" si="2317"/>
        <v>DE$17</v>
      </c>
      <c r="DF1688" s="199" t="str">
        <f t="shared" si="2317"/>
        <v>DF$17</v>
      </c>
      <c r="DG1688" s="199" t="str">
        <f t="shared" si="2317"/>
        <v>DG$17</v>
      </c>
      <c r="DH1688" s="199" t="str">
        <f t="shared" si="2317"/>
        <v>DH$17</v>
      </c>
      <c r="DI1688" s="199" t="str">
        <f t="shared" si="2317"/>
        <v>DI$17</v>
      </c>
      <c r="DJ1688" s="199" t="str">
        <f t="shared" si="2317"/>
        <v>DJ$17</v>
      </c>
      <c r="DK1688" s="199" t="str">
        <f t="shared" si="2317"/>
        <v>DK$17</v>
      </c>
      <c r="DL1688" s="199" t="str">
        <f t="shared" si="2317"/>
        <v>DL$17</v>
      </c>
    </row>
    <row r="1689" spans="1:116" x14ac:dyDescent="0.4">
      <c r="A1689" s="174"/>
      <c r="E1689" s="8"/>
      <c r="G1689" s="175" t="s">
        <v>491</v>
      </c>
      <c r="H1689" s="200"/>
      <c r="I1689" s="201"/>
      <c r="J1689" s="201"/>
      <c r="K1689" s="202"/>
      <c r="L1689" s="202"/>
      <c r="M1689" s="202"/>
      <c r="N1689" s="202"/>
      <c r="O1689" s="202"/>
      <c r="P1689" s="202"/>
      <c r="R1689" s="202"/>
      <c r="S1689" s="190"/>
      <c r="T1689" s="190"/>
      <c r="U1689" s="190"/>
      <c r="V1689" s="190"/>
      <c r="W1689" s="190"/>
      <c r="X1689" s="190"/>
      <c r="Y1689" s="190"/>
      <c r="Z1689" s="190"/>
      <c r="AA1689" s="190"/>
      <c r="AB1689" s="190"/>
      <c r="AC1689" s="190"/>
      <c r="AD1689" s="190"/>
      <c r="AE1689" s="190"/>
      <c r="AF1689" s="190"/>
      <c r="AG1689" s="190"/>
      <c r="AH1689" s="190"/>
      <c r="AI1689" s="190"/>
      <c r="AJ1689" s="190"/>
      <c r="AK1689" s="190"/>
      <c r="AL1689" s="190"/>
      <c r="AM1689" s="190"/>
      <c r="AN1689" s="190"/>
      <c r="AO1689" s="190"/>
      <c r="AP1689" s="190"/>
      <c r="AQ1689" s="190"/>
      <c r="AR1689" s="190"/>
      <c r="AS1689" s="190"/>
      <c r="AT1689" s="190"/>
      <c r="AU1689" s="190"/>
      <c r="AV1689" s="190"/>
      <c r="AW1689" s="190"/>
      <c r="AX1689" s="190"/>
      <c r="AY1689" s="190"/>
      <c r="AZ1689" s="190"/>
      <c r="BA1689" s="190"/>
      <c r="BB1689" s="190"/>
      <c r="BC1689" s="190"/>
      <c r="BD1689" s="190"/>
      <c r="BE1689" s="190"/>
      <c r="BF1689" s="190"/>
      <c r="BG1689" s="190"/>
      <c r="BH1689" s="190"/>
      <c r="BI1689" s="190"/>
      <c r="BJ1689" s="190"/>
      <c r="BK1689" s="190"/>
      <c r="BL1689" s="190"/>
      <c r="BM1689" s="190"/>
      <c r="BN1689" s="190"/>
      <c r="BO1689" s="190"/>
      <c r="BP1689" s="190"/>
      <c r="BQ1689" s="190"/>
      <c r="BR1689" s="190"/>
      <c r="BS1689" s="190"/>
      <c r="BT1689" s="190"/>
      <c r="BU1689" s="190"/>
      <c r="BV1689" s="190"/>
      <c r="BW1689" s="190"/>
      <c r="BX1689" s="190"/>
      <c r="BY1689" s="190"/>
      <c r="BZ1689" s="190"/>
      <c r="CA1689" s="190"/>
      <c r="CB1689" s="190"/>
      <c r="CC1689" s="190"/>
      <c r="CD1689" s="190"/>
      <c r="CE1689" s="190"/>
      <c r="CF1689" s="190"/>
      <c r="CG1689" s="190"/>
      <c r="CH1689" s="190"/>
      <c r="CI1689" s="190"/>
      <c r="CJ1689" s="190"/>
      <c r="CK1689" s="190"/>
      <c r="CL1689" s="190"/>
      <c r="CN1689" s="201"/>
      <c r="CO1689" s="190"/>
      <c r="CP1689" s="190"/>
      <c r="CQ1689" s="190"/>
      <c r="CR1689" s="190"/>
      <c r="CS1689" s="190"/>
      <c r="CT1689" s="190"/>
      <c r="CU1689" s="190"/>
      <c r="CV1689" s="190"/>
      <c r="CW1689" s="190"/>
      <c r="CX1689" s="190"/>
      <c r="CY1689" s="190"/>
      <c r="CZ1689" s="190"/>
      <c r="DA1689" s="190"/>
      <c r="DB1689" s="190"/>
      <c r="DC1689" s="190"/>
      <c r="DD1689" s="190"/>
      <c r="DE1689" s="190"/>
      <c r="DF1689" s="190"/>
      <c r="DG1689" s="190"/>
      <c r="DH1689" s="190"/>
      <c r="DI1689" s="190"/>
      <c r="DJ1689" s="190"/>
      <c r="DK1689" s="190"/>
      <c r="DL1689" s="190"/>
    </row>
    <row r="1690" spans="1:116" x14ac:dyDescent="0.4">
      <c r="A1690" s="174"/>
      <c r="E1690" s="8"/>
      <c r="G1690" s="175" t="s">
        <v>505</v>
      </c>
      <c r="H1690" s="200"/>
      <c r="I1690" s="201"/>
      <c r="J1690" s="201"/>
      <c r="K1690" s="202"/>
      <c r="L1690" s="202"/>
      <c r="M1690" s="202"/>
      <c r="N1690" s="202"/>
      <c r="O1690" s="202"/>
      <c r="P1690" s="202"/>
      <c r="R1690" s="202"/>
      <c r="S1690" s="190"/>
      <c r="T1690" s="190"/>
      <c r="U1690" s="190"/>
      <c r="V1690" s="190"/>
      <c r="W1690" s="190"/>
      <c r="X1690" s="190"/>
      <c r="Y1690" s="190"/>
      <c r="Z1690" s="190"/>
      <c r="AA1690" s="190"/>
      <c r="AB1690" s="190"/>
      <c r="AC1690" s="190"/>
      <c r="AD1690" s="190"/>
      <c r="AE1690" s="190"/>
      <c r="AF1690" s="190"/>
      <c r="AG1690" s="190"/>
      <c r="AH1690" s="190"/>
      <c r="AI1690" s="190"/>
      <c r="AJ1690" s="190"/>
      <c r="AK1690" s="190"/>
      <c r="AL1690" s="190"/>
      <c r="AM1690" s="190"/>
      <c r="AN1690" s="190"/>
      <c r="AO1690" s="190"/>
      <c r="AP1690" s="190"/>
      <c r="AQ1690" s="190"/>
      <c r="AR1690" s="190"/>
      <c r="AS1690" s="190"/>
      <c r="AT1690" s="190"/>
      <c r="AU1690" s="190"/>
      <c r="AV1690" s="190"/>
      <c r="AW1690" s="190"/>
      <c r="AX1690" s="190"/>
      <c r="AY1690" s="190"/>
      <c r="AZ1690" s="190"/>
      <c r="BA1690" s="190"/>
      <c r="BB1690" s="190"/>
      <c r="BC1690" s="190"/>
      <c r="BD1690" s="190"/>
      <c r="BE1690" s="190"/>
      <c r="BF1690" s="190"/>
      <c r="BG1690" s="190"/>
      <c r="BH1690" s="190"/>
      <c r="BI1690" s="190"/>
      <c r="BJ1690" s="190"/>
      <c r="BK1690" s="190"/>
      <c r="BL1690" s="190"/>
      <c r="BM1690" s="190"/>
      <c r="BN1690" s="190"/>
      <c r="BO1690" s="190"/>
      <c r="BP1690" s="190"/>
      <c r="BQ1690" s="190"/>
      <c r="BR1690" s="190"/>
      <c r="BS1690" s="190"/>
      <c r="BT1690" s="190"/>
      <c r="BU1690" s="190"/>
      <c r="BV1690" s="190"/>
      <c r="BW1690" s="190"/>
      <c r="BX1690" s="190"/>
      <c r="BY1690" s="190"/>
      <c r="BZ1690" s="190"/>
      <c r="CA1690" s="190"/>
      <c r="CB1690" s="190"/>
      <c r="CC1690" s="190"/>
      <c r="CD1690" s="190"/>
      <c r="CE1690" s="190"/>
      <c r="CF1690" s="190"/>
      <c r="CG1690" s="190"/>
      <c r="CH1690" s="190"/>
      <c r="CI1690" s="190"/>
      <c r="CJ1690" s="190"/>
      <c r="CK1690" s="190"/>
      <c r="CL1690" s="190"/>
      <c r="CN1690" s="201"/>
      <c r="CO1690" s="190"/>
      <c r="CP1690" s="190"/>
      <c r="CQ1690" s="190"/>
      <c r="CR1690" s="190"/>
      <c r="CS1690" s="190"/>
      <c r="CT1690" s="190"/>
      <c r="CU1690" s="190"/>
      <c r="CV1690" s="190"/>
      <c r="CW1690" s="190"/>
      <c r="CX1690" s="190"/>
      <c r="CY1690" s="190"/>
      <c r="CZ1690" s="190"/>
      <c r="DA1690" s="190"/>
      <c r="DB1690" s="190"/>
      <c r="DC1690" s="190"/>
      <c r="DD1690" s="190"/>
      <c r="DE1690" s="190"/>
      <c r="DF1690" s="190"/>
      <c r="DG1690" s="190"/>
      <c r="DH1690" s="190"/>
      <c r="DI1690" s="190"/>
      <c r="DJ1690" s="190"/>
      <c r="DK1690" s="190"/>
      <c r="DL1690" s="190"/>
    </row>
    <row r="1691" spans="1:116" x14ac:dyDescent="0.4">
      <c r="A1691" s="174"/>
      <c r="E1691" s="8"/>
      <c r="G1691" s="175" t="s">
        <v>463</v>
      </c>
      <c r="H1691" s="200"/>
      <c r="I1691" s="201"/>
      <c r="J1691" s="201"/>
      <c r="K1691" s="202"/>
      <c r="L1691" s="202"/>
      <c r="M1691" s="202"/>
      <c r="N1691" s="202"/>
      <c r="O1691" s="202"/>
      <c r="P1691" s="202"/>
      <c r="R1691" s="202"/>
      <c r="S1691" s="190" t="str">
        <f t="shared" ref="S1691:AX1691" si="2318">S$22</f>
        <v>S$18</v>
      </c>
      <c r="T1691" s="190" t="str">
        <f t="shared" si="2318"/>
        <v>T$18</v>
      </c>
      <c r="U1691" s="190" t="str">
        <f t="shared" si="2318"/>
        <v>U$18</v>
      </c>
      <c r="V1691" s="190" t="str">
        <f t="shared" si="2318"/>
        <v>V$18</v>
      </c>
      <c r="W1691" s="190" t="str">
        <f t="shared" si="2318"/>
        <v>W$18</v>
      </c>
      <c r="X1691" s="190" t="str">
        <f t="shared" si="2318"/>
        <v>X$18</v>
      </c>
      <c r="Y1691" s="190" t="str">
        <f t="shared" si="2318"/>
        <v>Y$18</v>
      </c>
      <c r="Z1691" s="190" t="str">
        <f t="shared" si="2318"/>
        <v>Z$18</v>
      </c>
      <c r="AA1691" s="190" t="str">
        <f t="shared" si="2318"/>
        <v>AA$18</v>
      </c>
      <c r="AB1691" s="190" t="str">
        <f t="shared" si="2318"/>
        <v>AB$18</v>
      </c>
      <c r="AC1691" s="190" t="str">
        <f t="shared" si="2318"/>
        <v>AC$18</v>
      </c>
      <c r="AD1691" s="190" t="str">
        <f t="shared" si="2318"/>
        <v>AD$18</v>
      </c>
      <c r="AE1691" s="190" t="str">
        <f t="shared" si="2318"/>
        <v>AE$18</v>
      </c>
      <c r="AF1691" s="190" t="str">
        <f t="shared" si="2318"/>
        <v>AF$18</v>
      </c>
      <c r="AG1691" s="190" t="str">
        <f t="shared" si="2318"/>
        <v>AG$18</v>
      </c>
      <c r="AH1691" s="190" t="str">
        <f t="shared" si="2318"/>
        <v>AH$18</v>
      </c>
      <c r="AI1691" s="190" t="str">
        <f t="shared" si="2318"/>
        <v>AI$18</v>
      </c>
      <c r="AJ1691" s="190" t="str">
        <f t="shared" si="2318"/>
        <v>AJ$18</v>
      </c>
      <c r="AK1691" s="190" t="str">
        <f t="shared" si="2318"/>
        <v>AK$18</v>
      </c>
      <c r="AL1691" s="190" t="str">
        <f t="shared" si="2318"/>
        <v>AL$18</v>
      </c>
      <c r="AM1691" s="190" t="str">
        <f t="shared" si="2318"/>
        <v>AM$18</v>
      </c>
      <c r="AN1691" s="190" t="str">
        <f t="shared" si="2318"/>
        <v>AN$18</v>
      </c>
      <c r="AO1691" s="190" t="str">
        <f t="shared" si="2318"/>
        <v>AO$18</v>
      </c>
      <c r="AP1691" s="190" t="str">
        <f t="shared" si="2318"/>
        <v>AP$18</v>
      </c>
      <c r="AQ1691" s="190" t="str">
        <f t="shared" si="2318"/>
        <v>AQ$18</v>
      </c>
      <c r="AR1691" s="190" t="str">
        <f t="shared" si="2318"/>
        <v>AR$18</v>
      </c>
      <c r="AS1691" s="190" t="str">
        <f t="shared" si="2318"/>
        <v>AS$18</v>
      </c>
      <c r="AT1691" s="190" t="str">
        <f t="shared" si="2318"/>
        <v>AT$18</v>
      </c>
      <c r="AU1691" s="190" t="str">
        <f t="shared" si="2318"/>
        <v>AU$18</v>
      </c>
      <c r="AV1691" s="190" t="str">
        <f t="shared" si="2318"/>
        <v>AV$18</v>
      </c>
      <c r="AW1691" s="190" t="str">
        <f t="shared" si="2318"/>
        <v>AW$18</v>
      </c>
      <c r="AX1691" s="190" t="str">
        <f t="shared" si="2318"/>
        <v>AX$18</v>
      </c>
      <c r="AY1691" s="190" t="str">
        <f t="shared" ref="AY1691:CD1691" si="2319">AY$22</f>
        <v>AY$18</v>
      </c>
      <c r="AZ1691" s="190" t="str">
        <f t="shared" si="2319"/>
        <v>AZ$18</v>
      </c>
      <c r="BA1691" s="190" t="str">
        <f t="shared" si="2319"/>
        <v>BA$18</v>
      </c>
      <c r="BB1691" s="190" t="str">
        <f t="shared" si="2319"/>
        <v>BB$18</v>
      </c>
      <c r="BC1691" s="190" t="str">
        <f t="shared" si="2319"/>
        <v>BC$18</v>
      </c>
      <c r="BD1691" s="190" t="str">
        <f t="shared" si="2319"/>
        <v>BD$18</v>
      </c>
      <c r="BE1691" s="190" t="str">
        <f t="shared" si="2319"/>
        <v>BE$18</v>
      </c>
      <c r="BF1691" s="190" t="str">
        <f t="shared" si="2319"/>
        <v>BF$18</v>
      </c>
      <c r="BG1691" s="190" t="str">
        <f t="shared" si="2319"/>
        <v>BG$18</v>
      </c>
      <c r="BH1691" s="190" t="str">
        <f t="shared" si="2319"/>
        <v>BH$18</v>
      </c>
      <c r="BI1691" s="190" t="str">
        <f t="shared" si="2319"/>
        <v>BI$18</v>
      </c>
      <c r="BJ1691" s="190" t="str">
        <f t="shared" si="2319"/>
        <v>BJ$18</v>
      </c>
      <c r="BK1691" s="190" t="str">
        <f t="shared" si="2319"/>
        <v>BK$18</v>
      </c>
      <c r="BL1691" s="190" t="str">
        <f t="shared" si="2319"/>
        <v>BL$18</v>
      </c>
      <c r="BM1691" s="190" t="str">
        <f t="shared" si="2319"/>
        <v>BM$18</v>
      </c>
      <c r="BN1691" s="190" t="str">
        <f t="shared" si="2319"/>
        <v>BN$18</v>
      </c>
      <c r="BO1691" s="190" t="str">
        <f t="shared" si="2319"/>
        <v>BO$18</v>
      </c>
      <c r="BP1691" s="190" t="str">
        <f t="shared" si="2319"/>
        <v>BP$18</v>
      </c>
      <c r="BQ1691" s="190" t="str">
        <f t="shared" si="2319"/>
        <v>BQ$18</v>
      </c>
      <c r="BR1691" s="190" t="str">
        <f t="shared" si="2319"/>
        <v>BR$18</v>
      </c>
      <c r="BS1691" s="190" t="str">
        <f t="shared" si="2319"/>
        <v>BS$18</v>
      </c>
      <c r="BT1691" s="190" t="str">
        <f t="shared" si="2319"/>
        <v>BT$18</v>
      </c>
      <c r="BU1691" s="190" t="str">
        <f t="shared" si="2319"/>
        <v>BU$18</v>
      </c>
      <c r="BV1691" s="190" t="str">
        <f t="shared" si="2319"/>
        <v>BV$18</v>
      </c>
      <c r="BW1691" s="190" t="str">
        <f t="shared" si="2319"/>
        <v>BW$18</v>
      </c>
      <c r="BX1691" s="190" t="str">
        <f t="shared" si="2319"/>
        <v>BX$18</v>
      </c>
      <c r="BY1691" s="190" t="str">
        <f t="shared" si="2319"/>
        <v>BY$18</v>
      </c>
      <c r="BZ1691" s="190" t="str">
        <f t="shared" si="2319"/>
        <v>BZ$18</v>
      </c>
      <c r="CA1691" s="190" t="str">
        <f t="shared" si="2319"/>
        <v>CA$18</v>
      </c>
      <c r="CB1691" s="190" t="str">
        <f t="shared" si="2319"/>
        <v>CB$18</v>
      </c>
      <c r="CC1691" s="190" t="str">
        <f t="shared" si="2319"/>
        <v>CC$18</v>
      </c>
      <c r="CD1691" s="190" t="str">
        <f t="shared" si="2319"/>
        <v>CD$18</v>
      </c>
      <c r="CE1691" s="190" t="str">
        <f t="shared" ref="CE1691:CL1691" si="2320">CE$22</f>
        <v>CE$18</v>
      </c>
      <c r="CF1691" s="190" t="str">
        <f t="shared" si="2320"/>
        <v>CF$18</v>
      </c>
      <c r="CG1691" s="190" t="str">
        <f t="shared" si="2320"/>
        <v>CG$18</v>
      </c>
      <c r="CH1691" s="190" t="str">
        <f t="shared" si="2320"/>
        <v>CH$18</v>
      </c>
      <c r="CI1691" s="190" t="str">
        <f t="shared" si="2320"/>
        <v>CI$18</v>
      </c>
      <c r="CJ1691" s="190" t="str">
        <f t="shared" si="2320"/>
        <v>CJ$18</v>
      </c>
      <c r="CK1691" s="190" t="str">
        <f t="shared" si="2320"/>
        <v>CK$18</v>
      </c>
      <c r="CL1691" s="190" t="str">
        <f t="shared" si="2320"/>
        <v>CL$18</v>
      </c>
      <c r="CN1691" s="201"/>
      <c r="CO1691" s="190" t="str">
        <f t="shared" ref="CO1691:DL1691" si="2321">CO$22</f>
        <v>CO$18</v>
      </c>
      <c r="CP1691" s="190" t="str">
        <f t="shared" si="2321"/>
        <v>CP$18</v>
      </c>
      <c r="CQ1691" s="190" t="str">
        <f t="shared" si="2321"/>
        <v>CQ$18</v>
      </c>
      <c r="CR1691" s="190" t="str">
        <f t="shared" si="2321"/>
        <v>CR$18</v>
      </c>
      <c r="CS1691" s="190" t="str">
        <f t="shared" si="2321"/>
        <v>CS$18</v>
      </c>
      <c r="CT1691" s="190" t="str">
        <f t="shared" si="2321"/>
        <v>CT$18</v>
      </c>
      <c r="CU1691" s="190" t="str">
        <f t="shared" si="2321"/>
        <v>CU$18</v>
      </c>
      <c r="CV1691" s="190" t="str">
        <f t="shared" si="2321"/>
        <v>CV$18</v>
      </c>
      <c r="CW1691" s="190" t="str">
        <f t="shared" si="2321"/>
        <v>CW$18</v>
      </c>
      <c r="CX1691" s="190" t="str">
        <f t="shared" si="2321"/>
        <v>CX$18</v>
      </c>
      <c r="CY1691" s="190" t="str">
        <f t="shared" si="2321"/>
        <v>CY$18</v>
      </c>
      <c r="CZ1691" s="190" t="str">
        <f t="shared" si="2321"/>
        <v>CZ$18</v>
      </c>
      <c r="DA1691" s="190" t="str">
        <f t="shared" si="2321"/>
        <v>DA$18</v>
      </c>
      <c r="DB1691" s="190" t="str">
        <f t="shared" si="2321"/>
        <v>DB$18</v>
      </c>
      <c r="DC1691" s="190" t="str">
        <f t="shared" si="2321"/>
        <v>DC$18</v>
      </c>
      <c r="DD1691" s="190" t="str">
        <f t="shared" si="2321"/>
        <v>DD$18</v>
      </c>
      <c r="DE1691" s="190" t="str">
        <f t="shared" si="2321"/>
        <v>DE$18</v>
      </c>
      <c r="DF1691" s="190" t="str">
        <f t="shared" si="2321"/>
        <v>DF$18</v>
      </c>
      <c r="DG1691" s="190" t="str">
        <f t="shared" si="2321"/>
        <v>DG$18</v>
      </c>
      <c r="DH1691" s="190" t="str">
        <f t="shared" si="2321"/>
        <v>DH$18</v>
      </c>
      <c r="DI1691" s="190" t="str">
        <f t="shared" si="2321"/>
        <v>DI$18</v>
      </c>
      <c r="DJ1691" s="190" t="str">
        <f t="shared" si="2321"/>
        <v>DJ$18</v>
      </c>
      <c r="DK1691" s="190" t="str">
        <f t="shared" si="2321"/>
        <v>DK$18</v>
      </c>
      <c r="DL1691" s="190" t="str">
        <f t="shared" si="2321"/>
        <v>DL$18</v>
      </c>
    </row>
    <row r="1692" spans="1:116" x14ac:dyDescent="0.4">
      <c r="A1692" s="174"/>
      <c r="E1692" s="8"/>
      <c r="G1692" s="175" t="s">
        <v>464</v>
      </c>
      <c r="H1692" s="200"/>
      <c r="I1692" s="201"/>
      <c r="J1692" s="201"/>
      <c r="K1692" s="202"/>
      <c r="L1692" s="202"/>
      <c r="M1692" s="202"/>
      <c r="N1692" s="202"/>
      <c r="O1692" s="202"/>
      <c r="P1692" s="202"/>
      <c r="R1692" s="202"/>
      <c r="S1692" s="190" t="str">
        <f t="shared" ref="S1692:AX1692" si="2322">S$23</f>
        <v>S$19</v>
      </c>
      <c r="T1692" s="190" t="str">
        <f t="shared" si="2322"/>
        <v>T$19</v>
      </c>
      <c r="U1692" s="190" t="str">
        <f t="shared" si="2322"/>
        <v>U$19</v>
      </c>
      <c r="V1692" s="190" t="str">
        <f t="shared" si="2322"/>
        <v>V$19</v>
      </c>
      <c r="W1692" s="190" t="str">
        <f t="shared" si="2322"/>
        <v>W$19</v>
      </c>
      <c r="X1692" s="190" t="str">
        <f t="shared" si="2322"/>
        <v>X$19</v>
      </c>
      <c r="Y1692" s="190" t="str">
        <f t="shared" si="2322"/>
        <v>Y$19</v>
      </c>
      <c r="Z1692" s="190" t="str">
        <f t="shared" si="2322"/>
        <v>Z$19</v>
      </c>
      <c r="AA1692" s="190" t="str">
        <f t="shared" si="2322"/>
        <v>AA$19</v>
      </c>
      <c r="AB1692" s="190" t="str">
        <f t="shared" si="2322"/>
        <v>AB$19</v>
      </c>
      <c r="AC1692" s="190" t="str">
        <f t="shared" si="2322"/>
        <v>AC$19</v>
      </c>
      <c r="AD1692" s="190" t="str">
        <f t="shared" si="2322"/>
        <v>AD$19</v>
      </c>
      <c r="AE1692" s="190" t="str">
        <f t="shared" si="2322"/>
        <v>AE$19</v>
      </c>
      <c r="AF1692" s="190" t="str">
        <f t="shared" si="2322"/>
        <v>AF$19</v>
      </c>
      <c r="AG1692" s="190" t="str">
        <f t="shared" si="2322"/>
        <v>AG$19</v>
      </c>
      <c r="AH1692" s="190" t="str">
        <f t="shared" si="2322"/>
        <v>AH$19</v>
      </c>
      <c r="AI1692" s="190" t="str">
        <f t="shared" si="2322"/>
        <v>AI$19</v>
      </c>
      <c r="AJ1692" s="190" t="str">
        <f t="shared" si="2322"/>
        <v>AJ$19</v>
      </c>
      <c r="AK1692" s="190" t="str">
        <f t="shared" si="2322"/>
        <v>AK$19</v>
      </c>
      <c r="AL1692" s="190" t="str">
        <f t="shared" si="2322"/>
        <v>AL$19</v>
      </c>
      <c r="AM1692" s="190" t="str">
        <f t="shared" si="2322"/>
        <v>AM$19</v>
      </c>
      <c r="AN1692" s="190" t="str">
        <f t="shared" si="2322"/>
        <v>AN$19</v>
      </c>
      <c r="AO1692" s="190" t="str">
        <f t="shared" si="2322"/>
        <v>AO$19</v>
      </c>
      <c r="AP1692" s="190" t="str">
        <f t="shared" si="2322"/>
        <v>AP$19</v>
      </c>
      <c r="AQ1692" s="190" t="str">
        <f t="shared" si="2322"/>
        <v>AQ$19</v>
      </c>
      <c r="AR1692" s="190" t="str">
        <f t="shared" si="2322"/>
        <v>AR$19</v>
      </c>
      <c r="AS1692" s="190" t="str">
        <f t="shared" si="2322"/>
        <v>AS$19</v>
      </c>
      <c r="AT1692" s="190" t="str">
        <f t="shared" si="2322"/>
        <v>AT$19</v>
      </c>
      <c r="AU1692" s="190" t="str">
        <f t="shared" si="2322"/>
        <v>AU$19</v>
      </c>
      <c r="AV1692" s="190" t="str">
        <f t="shared" si="2322"/>
        <v>AV$19</v>
      </c>
      <c r="AW1692" s="190" t="str">
        <f t="shared" si="2322"/>
        <v>AW$19</v>
      </c>
      <c r="AX1692" s="190" t="str">
        <f t="shared" si="2322"/>
        <v>AX$19</v>
      </c>
      <c r="AY1692" s="190" t="str">
        <f t="shared" ref="AY1692:CD1692" si="2323">AY$23</f>
        <v>AY$19</v>
      </c>
      <c r="AZ1692" s="190" t="str">
        <f t="shared" si="2323"/>
        <v>AZ$19</v>
      </c>
      <c r="BA1692" s="190" t="str">
        <f t="shared" si="2323"/>
        <v>BA$19</v>
      </c>
      <c r="BB1692" s="190" t="str">
        <f t="shared" si="2323"/>
        <v>BB$19</v>
      </c>
      <c r="BC1692" s="190" t="str">
        <f t="shared" si="2323"/>
        <v>BC$19</v>
      </c>
      <c r="BD1692" s="190" t="str">
        <f t="shared" si="2323"/>
        <v>BD$19</v>
      </c>
      <c r="BE1692" s="190" t="str">
        <f t="shared" si="2323"/>
        <v>BE$19</v>
      </c>
      <c r="BF1692" s="190" t="str">
        <f t="shared" si="2323"/>
        <v>BF$19</v>
      </c>
      <c r="BG1692" s="190" t="str">
        <f t="shared" si="2323"/>
        <v>BG$19</v>
      </c>
      <c r="BH1692" s="190" t="str">
        <f t="shared" si="2323"/>
        <v>BH$19</v>
      </c>
      <c r="BI1692" s="190" t="str">
        <f t="shared" si="2323"/>
        <v>BI$19</v>
      </c>
      <c r="BJ1692" s="190" t="str">
        <f t="shared" si="2323"/>
        <v>BJ$19</v>
      </c>
      <c r="BK1692" s="190" t="str">
        <f t="shared" si="2323"/>
        <v>BK$19</v>
      </c>
      <c r="BL1692" s="190" t="str">
        <f t="shared" si="2323"/>
        <v>BL$19</v>
      </c>
      <c r="BM1692" s="190" t="str">
        <f t="shared" si="2323"/>
        <v>BM$19</v>
      </c>
      <c r="BN1692" s="190" t="str">
        <f t="shared" si="2323"/>
        <v>BN$19</v>
      </c>
      <c r="BO1692" s="190" t="str">
        <f t="shared" si="2323"/>
        <v>BO$19</v>
      </c>
      <c r="BP1692" s="190" t="str">
        <f t="shared" si="2323"/>
        <v>BP$19</v>
      </c>
      <c r="BQ1692" s="190" t="str">
        <f t="shared" si="2323"/>
        <v>BQ$19</v>
      </c>
      <c r="BR1692" s="190" t="str">
        <f t="shared" si="2323"/>
        <v>BR$19</v>
      </c>
      <c r="BS1692" s="190" t="str">
        <f t="shared" si="2323"/>
        <v>BS$19</v>
      </c>
      <c r="BT1692" s="190" t="str">
        <f t="shared" si="2323"/>
        <v>BT$19</v>
      </c>
      <c r="BU1692" s="190" t="str">
        <f t="shared" si="2323"/>
        <v>BU$19</v>
      </c>
      <c r="BV1692" s="190" t="str">
        <f t="shared" si="2323"/>
        <v>BV$19</v>
      </c>
      <c r="BW1692" s="190" t="str">
        <f t="shared" si="2323"/>
        <v>BW$19</v>
      </c>
      <c r="BX1692" s="190" t="str">
        <f t="shared" si="2323"/>
        <v>BX$19</v>
      </c>
      <c r="BY1692" s="190" t="str">
        <f t="shared" si="2323"/>
        <v>BY$19</v>
      </c>
      <c r="BZ1692" s="190" t="str">
        <f t="shared" si="2323"/>
        <v>BZ$19</v>
      </c>
      <c r="CA1692" s="190" t="str">
        <f t="shared" si="2323"/>
        <v>CA$19</v>
      </c>
      <c r="CB1692" s="190" t="str">
        <f t="shared" si="2323"/>
        <v>CB$19</v>
      </c>
      <c r="CC1692" s="190" t="str">
        <f t="shared" si="2323"/>
        <v>CC$19</v>
      </c>
      <c r="CD1692" s="190" t="str">
        <f t="shared" si="2323"/>
        <v>CD$19</v>
      </c>
      <c r="CE1692" s="190" t="str">
        <f t="shared" ref="CE1692:CL1692" si="2324">CE$23</f>
        <v>CE$19</v>
      </c>
      <c r="CF1692" s="190" t="str">
        <f t="shared" si="2324"/>
        <v>CF$19</v>
      </c>
      <c r="CG1692" s="190" t="str">
        <f t="shared" si="2324"/>
        <v>CG$19</v>
      </c>
      <c r="CH1692" s="190" t="str">
        <f t="shared" si="2324"/>
        <v>CH$19</v>
      </c>
      <c r="CI1692" s="190" t="str">
        <f t="shared" si="2324"/>
        <v>CI$19</v>
      </c>
      <c r="CJ1692" s="190" t="str">
        <f t="shared" si="2324"/>
        <v>CJ$19</v>
      </c>
      <c r="CK1692" s="190" t="str">
        <f t="shared" si="2324"/>
        <v>CK$19</v>
      </c>
      <c r="CL1692" s="190" t="str">
        <f t="shared" si="2324"/>
        <v>CL$19</v>
      </c>
      <c r="CN1692" s="201"/>
      <c r="CO1692" s="190" t="str">
        <f t="shared" ref="CO1692:DL1692" si="2325">CO$23</f>
        <v>CO$19</v>
      </c>
      <c r="CP1692" s="190" t="str">
        <f t="shared" si="2325"/>
        <v>CP$19</v>
      </c>
      <c r="CQ1692" s="190" t="str">
        <f t="shared" si="2325"/>
        <v>CQ$19</v>
      </c>
      <c r="CR1692" s="190" t="str">
        <f t="shared" si="2325"/>
        <v>CR$19</v>
      </c>
      <c r="CS1692" s="190" t="str">
        <f t="shared" si="2325"/>
        <v>CS$19</v>
      </c>
      <c r="CT1692" s="190" t="str">
        <f t="shared" si="2325"/>
        <v>CT$19</v>
      </c>
      <c r="CU1692" s="190" t="str">
        <f t="shared" si="2325"/>
        <v>CU$19</v>
      </c>
      <c r="CV1692" s="190" t="str">
        <f t="shared" si="2325"/>
        <v>CV$19</v>
      </c>
      <c r="CW1692" s="190" t="str">
        <f t="shared" si="2325"/>
        <v>CW$19</v>
      </c>
      <c r="CX1692" s="190" t="str">
        <f t="shared" si="2325"/>
        <v>CX$19</v>
      </c>
      <c r="CY1692" s="190" t="str">
        <f t="shared" si="2325"/>
        <v>CY$19</v>
      </c>
      <c r="CZ1692" s="190" t="str">
        <f t="shared" si="2325"/>
        <v>CZ$19</v>
      </c>
      <c r="DA1692" s="190" t="str">
        <f t="shared" si="2325"/>
        <v>DA$19</v>
      </c>
      <c r="DB1692" s="190" t="str">
        <f t="shared" si="2325"/>
        <v>DB$19</v>
      </c>
      <c r="DC1692" s="190" t="str">
        <f t="shared" si="2325"/>
        <v>DC$19</v>
      </c>
      <c r="DD1692" s="190" t="str">
        <f t="shared" si="2325"/>
        <v>DD$19</v>
      </c>
      <c r="DE1692" s="190" t="str">
        <f t="shared" si="2325"/>
        <v>DE$19</v>
      </c>
      <c r="DF1692" s="190" t="str">
        <f t="shared" si="2325"/>
        <v>DF$19</v>
      </c>
      <c r="DG1692" s="190" t="str">
        <f t="shared" si="2325"/>
        <v>DG$19</v>
      </c>
      <c r="DH1692" s="190" t="str">
        <f t="shared" si="2325"/>
        <v>DH$19</v>
      </c>
      <c r="DI1692" s="190" t="str">
        <f t="shared" si="2325"/>
        <v>DI$19</v>
      </c>
      <c r="DJ1692" s="190" t="str">
        <f t="shared" si="2325"/>
        <v>DJ$19</v>
      </c>
      <c r="DK1692" s="190" t="str">
        <f t="shared" si="2325"/>
        <v>DK$19</v>
      </c>
      <c r="DL1692" s="190" t="str">
        <f t="shared" si="2325"/>
        <v>DL$19</v>
      </c>
    </row>
    <row r="1693" spans="1:116" x14ac:dyDescent="0.4">
      <c r="A1693" s="142" t="s">
        <v>218</v>
      </c>
      <c r="B1693" s="31" t="s">
        <v>81</v>
      </c>
      <c r="C1693" s="31"/>
      <c r="D1693" t="s">
        <v>776</v>
      </c>
      <c r="E1693" s="8" t="str">
        <f t="shared" ref="E1693:E1705" si="2326">ROW()&amp;" "&amp;D1693</f>
        <v>1693 UEREV - S</v>
      </c>
      <c r="F1693" t="s">
        <v>277</v>
      </c>
      <c r="G1693" s="143" t="s">
        <v>239</v>
      </c>
      <c r="H1693" s="142"/>
      <c r="I1693" s="144"/>
      <c r="J1693" s="144"/>
      <c r="K1693" s="142"/>
      <c r="L1693" s="142"/>
      <c r="M1693" s="142"/>
      <c r="N1693" s="142"/>
      <c r="O1693" s="142"/>
      <c r="P1693" s="142"/>
      <c r="R1693" s="143"/>
      <c r="S1693" s="168"/>
      <c r="T1693" s="168"/>
      <c r="U1693" s="168"/>
      <c r="V1693" s="168"/>
      <c r="W1693" s="168"/>
      <c r="X1693" s="168"/>
      <c r="Y1693" s="168"/>
      <c r="Z1693" s="168"/>
      <c r="AA1693" s="168"/>
      <c r="AB1693" s="168"/>
      <c r="AC1693" s="168"/>
      <c r="AD1693" s="168"/>
      <c r="AE1693" s="168"/>
      <c r="AF1693" s="168"/>
      <c r="AG1693" s="168"/>
      <c r="AH1693" s="168"/>
      <c r="AI1693" s="168"/>
      <c r="AJ1693" s="168"/>
      <c r="AK1693" s="168"/>
      <c r="AL1693" s="168"/>
      <c r="AM1693" s="168"/>
      <c r="AN1693" s="168"/>
      <c r="AO1693" s="168"/>
      <c r="AP1693" s="168"/>
      <c r="AQ1693" s="168"/>
      <c r="AR1693" s="168"/>
      <c r="AS1693" s="168"/>
      <c r="AT1693" s="168"/>
      <c r="AU1693" s="168"/>
      <c r="AV1693" s="168"/>
      <c r="AW1693" s="168"/>
      <c r="AX1693" s="168"/>
      <c r="AY1693" s="168"/>
      <c r="AZ1693" s="168"/>
      <c r="BA1693" s="168"/>
      <c r="BB1693" s="168"/>
      <c r="BC1693" s="168"/>
      <c r="BD1693" s="168"/>
      <c r="BE1693" s="168"/>
      <c r="BF1693" s="168"/>
      <c r="BG1693" s="168"/>
      <c r="BH1693" s="168"/>
      <c r="BI1693" s="168"/>
      <c r="BJ1693" s="168"/>
      <c r="BK1693" s="168"/>
      <c r="BL1693" s="168"/>
      <c r="BM1693" s="168"/>
      <c r="BN1693" s="168"/>
      <c r="BO1693" s="168"/>
      <c r="BP1693" s="168"/>
      <c r="BQ1693" s="168"/>
      <c r="BR1693" s="168"/>
      <c r="BS1693" s="168"/>
      <c r="BT1693" s="168"/>
      <c r="BU1693" s="168"/>
      <c r="BV1693" s="168"/>
      <c r="BW1693" s="168"/>
      <c r="BX1693" s="168"/>
      <c r="BY1693" s="168"/>
      <c r="BZ1693" s="168"/>
      <c r="CA1693" s="168"/>
      <c r="CB1693" s="168"/>
      <c r="CC1693" s="168"/>
      <c r="CD1693" s="168"/>
      <c r="CE1693" s="168"/>
      <c r="CF1693" s="168"/>
      <c r="CG1693" s="168"/>
      <c r="CH1693" s="168"/>
      <c r="CI1693" s="168"/>
      <c r="CJ1693" s="168"/>
      <c r="CK1693" s="168"/>
      <c r="CL1693" s="168"/>
      <c r="CN1693" s="144"/>
      <c r="CO1693" s="168"/>
      <c r="CP1693" s="168"/>
      <c r="CQ1693" s="168"/>
      <c r="CR1693" s="168"/>
      <c r="CS1693" s="168"/>
      <c r="CT1693" s="168"/>
      <c r="CU1693" s="168"/>
      <c r="CV1693" s="168"/>
      <c r="CW1693" s="168"/>
      <c r="CX1693" s="168"/>
      <c r="CY1693" s="168"/>
      <c r="CZ1693" s="168"/>
      <c r="DA1693" s="168"/>
      <c r="DB1693" s="168"/>
      <c r="DC1693" s="168"/>
      <c r="DD1693" s="168"/>
      <c r="DE1693" s="168"/>
      <c r="DF1693" s="168"/>
      <c r="DG1693" s="168"/>
      <c r="DH1693" s="168"/>
      <c r="DI1693" s="168"/>
      <c r="DJ1693" s="168"/>
      <c r="DK1693" s="168"/>
      <c r="DL1693" s="168"/>
    </row>
    <row r="1694" spans="1:116" x14ac:dyDescent="0.4">
      <c r="A1694" s="31"/>
      <c r="B1694" s="31"/>
      <c r="C1694" s="31"/>
      <c r="D1694" t="s">
        <v>776</v>
      </c>
      <c r="E1694" s="8" t="str">
        <f t="shared" si="2326"/>
        <v>1694 UEREV - S</v>
      </c>
      <c r="G1694" s="95" t="str">
        <f>G1696&amp;":"</f>
        <v>Unearned revenue - (Primary label):</v>
      </c>
      <c r="H1694" s="31"/>
      <c r="I1694" s="73"/>
      <c r="J1694" s="73"/>
      <c r="K1694" s="31"/>
      <c r="L1694" s="31"/>
      <c r="M1694" s="31"/>
      <c r="N1694" s="31"/>
      <c r="O1694" s="31"/>
      <c r="P1694" s="31"/>
      <c r="R1694" s="67"/>
      <c r="S1694" s="156"/>
      <c r="T1694" s="156"/>
      <c r="U1694" s="156"/>
      <c r="V1694" s="156"/>
      <c r="W1694" s="156"/>
      <c r="X1694" s="156"/>
      <c r="Y1694" s="156"/>
      <c r="Z1694" s="156"/>
      <c r="AA1694" s="156"/>
      <c r="AB1694" s="156"/>
      <c r="AC1694" s="156"/>
      <c r="AD1694" s="156"/>
      <c r="AE1694" s="156"/>
      <c r="AF1694" s="156"/>
      <c r="AG1694" s="156"/>
      <c r="AH1694" s="156"/>
      <c r="AI1694" s="156"/>
      <c r="AJ1694" s="156"/>
      <c r="AK1694" s="156"/>
      <c r="AL1694" s="156"/>
      <c r="AM1694" s="156"/>
      <c r="AN1694" s="156"/>
      <c r="AO1694" s="156"/>
      <c r="AP1694" s="156"/>
      <c r="AQ1694" s="156"/>
      <c r="AR1694" s="156"/>
      <c r="AS1694" s="156"/>
      <c r="AT1694" s="156"/>
      <c r="AU1694" s="156"/>
      <c r="AV1694" s="156"/>
      <c r="AW1694" s="156"/>
      <c r="AX1694" s="156"/>
      <c r="AY1694" s="156"/>
      <c r="AZ1694" s="156"/>
      <c r="BA1694" s="156"/>
      <c r="BB1694" s="156"/>
      <c r="BC1694" s="156"/>
      <c r="BD1694" s="156"/>
      <c r="BE1694" s="156"/>
      <c r="BF1694" s="156"/>
      <c r="BG1694" s="156"/>
      <c r="BH1694" s="156"/>
      <c r="BI1694" s="156"/>
      <c r="BJ1694" s="156"/>
      <c r="BK1694" s="156"/>
      <c r="BL1694" s="156"/>
      <c r="BM1694" s="156"/>
      <c r="BN1694" s="156"/>
      <c r="BO1694" s="156"/>
      <c r="BP1694" s="156"/>
      <c r="BQ1694" s="156"/>
      <c r="BR1694" s="156"/>
      <c r="BS1694" s="156"/>
      <c r="BT1694" s="156"/>
      <c r="BU1694" s="156"/>
      <c r="BV1694" s="156"/>
      <c r="BW1694" s="156"/>
      <c r="BX1694" s="156"/>
      <c r="BY1694" s="156"/>
      <c r="BZ1694" s="156"/>
      <c r="CA1694" s="156"/>
      <c r="CB1694" s="156"/>
      <c r="CC1694" s="156"/>
      <c r="CD1694" s="156"/>
      <c r="CE1694" s="156"/>
      <c r="CF1694" s="156"/>
      <c r="CG1694" s="156"/>
      <c r="CH1694" s="156"/>
      <c r="CI1694" s="156"/>
      <c r="CJ1694" s="156"/>
      <c r="CK1694" s="156"/>
      <c r="CL1694" s="156"/>
      <c r="CN1694" s="73"/>
      <c r="CO1694" s="156"/>
      <c r="CP1694" s="156"/>
      <c r="CQ1694" s="156"/>
      <c r="CR1694" s="156"/>
      <c r="CS1694" s="156"/>
      <c r="CT1694" s="156"/>
      <c r="CU1694" s="156"/>
      <c r="CV1694" s="156"/>
      <c r="CW1694" s="156"/>
      <c r="CX1694" s="156"/>
      <c r="CY1694" s="156"/>
      <c r="CZ1694" s="156"/>
      <c r="DA1694" s="156"/>
      <c r="DB1694" s="156"/>
      <c r="DC1694" s="156"/>
      <c r="DD1694" s="156"/>
      <c r="DE1694" s="156"/>
      <c r="DF1694" s="156"/>
      <c r="DG1694" s="156"/>
      <c r="DH1694" s="156"/>
      <c r="DI1694" s="156"/>
      <c r="DJ1694" s="156"/>
      <c r="DK1694" s="156"/>
      <c r="DL1694" s="156"/>
    </row>
    <row r="1695" spans="1:116" x14ac:dyDescent="0.4">
      <c r="B1695" t="str">
        <f>E1695</f>
        <v>1695 UEREV - S</v>
      </c>
      <c r="D1695" t="s">
        <v>776</v>
      </c>
      <c r="E1695" s="8" t="str">
        <f t="shared" si="2326"/>
        <v>1695 UEREV - S</v>
      </c>
      <c r="G1695" s="145" t="s">
        <v>344</v>
      </c>
      <c r="H1695" s="12"/>
      <c r="I1695" s="60"/>
      <c r="J1695" s="60"/>
      <c r="K1695" s="17">
        <v>30</v>
      </c>
      <c r="L1695" s="17">
        <v>30</v>
      </c>
      <c r="M1695" s="17">
        <v>30</v>
      </c>
      <c r="N1695" s="17">
        <v>30</v>
      </c>
      <c r="O1695" s="17">
        <v>30</v>
      </c>
      <c r="P1695" s="17">
        <v>30</v>
      </c>
      <c r="R1695" s="15"/>
      <c r="S1695" s="76" cm="1">
        <f t="array" ref="S1695">INDEX($K:$P,ROW(),MATCH(S$3,$K$2:$P$2,0))</f>
        <v>30</v>
      </c>
      <c r="T1695" s="76" cm="1">
        <f t="array" ref="T1695">INDEX($K:$P,ROW(),MATCH(T$3,$K$2:$P$2,0))</f>
        <v>30</v>
      </c>
      <c r="U1695" s="76" cm="1">
        <f t="array" ref="U1695">INDEX($K:$P,ROW(),MATCH(U$3,$K$2:$P$2,0))</f>
        <v>30</v>
      </c>
      <c r="V1695" s="76" cm="1">
        <f t="array" ref="V1695">INDEX($K:$P,ROW(),MATCH(V$3,$K$2:$P$2,0))</f>
        <v>30</v>
      </c>
      <c r="W1695" s="76" cm="1">
        <f t="array" ref="W1695">INDEX($K:$P,ROW(),MATCH(W$3,$K$2:$P$2,0))</f>
        <v>30</v>
      </c>
      <c r="X1695" s="76" cm="1">
        <f t="array" ref="X1695">INDEX($K:$P,ROW(),MATCH(X$3,$K$2:$P$2,0))</f>
        <v>30</v>
      </c>
      <c r="Y1695" s="76" cm="1">
        <f t="array" ref="Y1695">INDEX($K:$P,ROW(),MATCH(Y$3,$K$2:$P$2,0))</f>
        <v>30</v>
      </c>
      <c r="Z1695" s="76" cm="1">
        <f t="array" ref="Z1695">INDEX($K:$P,ROW(),MATCH(Z$3,$K$2:$P$2,0))</f>
        <v>30</v>
      </c>
      <c r="AA1695" s="76" cm="1">
        <f t="array" ref="AA1695">INDEX($K:$P,ROW(),MATCH(AA$3,$K$2:$P$2,0))</f>
        <v>30</v>
      </c>
      <c r="AB1695" s="76" cm="1">
        <f t="array" ref="AB1695">INDEX($K:$P,ROW(),MATCH(AB$3,$K$2:$P$2,0))</f>
        <v>30</v>
      </c>
      <c r="AC1695" s="76" cm="1">
        <f t="array" ref="AC1695">INDEX($K:$P,ROW(),MATCH(AC$3,$K$2:$P$2,0))</f>
        <v>30</v>
      </c>
      <c r="AD1695" s="76" cm="1">
        <f t="array" ref="AD1695">INDEX($K:$P,ROW(),MATCH(AD$3,$K$2:$P$2,0))</f>
        <v>30</v>
      </c>
      <c r="AE1695" s="76" cm="1">
        <f t="array" ref="AE1695">INDEX($K:$P,ROW(),MATCH(AE$3,$K$2:$P$2,0))</f>
        <v>30</v>
      </c>
      <c r="AF1695" s="76" cm="1">
        <f t="array" ref="AF1695">INDEX($K:$P,ROW(),MATCH(AF$3,$K$2:$P$2,0))</f>
        <v>30</v>
      </c>
      <c r="AG1695" s="76" cm="1">
        <f t="array" ref="AG1695">INDEX($K:$P,ROW(),MATCH(AG$3,$K$2:$P$2,0))</f>
        <v>30</v>
      </c>
      <c r="AH1695" s="76" cm="1">
        <f t="array" ref="AH1695">INDEX($K:$P,ROW(),MATCH(AH$3,$K$2:$P$2,0))</f>
        <v>30</v>
      </c>
      <c r="AI1695" s="76" cm="1">
        <f t="array" ref="AI1695">INDEX($K:$P,ROW(),MATCH(AI$3,$K$2:$P$2,0))</f>
        <v>30</v>
      </c>
      <c r="AJ1695" s="76" cm="1">
        <f t="array" ref="AJ1695">INDEX($K:$P,ROW(),MATCH(AJ$3,$K$2:$P$2,0))</f>
        <v>30</v>
      </c>
      <c r="AK1695" s="76" cm="1">
        <f t="array" ref="AK1695">INDEX($K:$P,ROW(),MATCH(AK$3,$K$2:$P$2,0))</f>
        <v>30</v>
      </c>
      <c r="AL1695" s="76" cm="1">
        <f t="array" ref="AL1695">INDEX($K:$P,ROW(),MATCH(AL$3,$K$2:$P$2,0))</f>
        <v>30</v>
      </c>
      <c r="AM1695" s="76" cm="1">
        <f t="array" ref="AM1695">INDEX($K:$P,ROW(),MATCH(AM$3,$K$2:$P$2,0))</f>
        <v>30</v>
      </c>
      <c r="AN1695" s="76" cm="1">
        <f t="array" ref="AN1695">INDEX($K:$P,ROW(),MATCH(AN$3,$K$2:$P$2,0))</f>
        <v>30</v>
      </c>
      <c r="AO1695" s="76" cm="1">
        <f t="array" ref="AO1695">INDEX($K:$P,ROW(),MATCH(AO$3,$K$2:$P$2,0))</f>
        <v>30</v>
      </c>
      <c r="AP1695" s="76" cm="1">
        <f t="array" ref="AP1695">INDEX($K:$P,ROW(),MATCH(AP$3,$K$2:$P$2,0))</f>
        <v>30</v>
      </c>
      <c r="AQ1695" s="76" cm="1">
        <f t="array" ref="AQ1695">INDEX($K:$P,ROW(),MATCH(AQ$3,$K$2:$P$2,0))</f>
        <v>30</v>
      </c>
      <c r="AR1695" s="76" cm="1">
        <f t="array" ref="AR1695">INDEX($K:$P,ROW(),MATCH(AR$3,$K$2:$P$2,0))</f>
        <v>30</v>
      </c>
      <c r="AS1695" s="76" cm="1">
        <f t="array" ref="AS1695">INDEX($K:$P,ROW(),MATCH(AS$3,$K$2:$P$2,0))</f>
        <v>30</v>
      </c>
      <c r="AT1695" s="76" cm="1">
        <f t="array" ref="AT1695">INDEX($K:$P,ROW(),MATCH(AT$3,$K$2:$P$2,0))</f>
        <v>30</v>
      </c>
      <c r="AU1695" s="76" cm="1">
        <f t="array" ref="AU1695">INDEX($K:$P,ROW(),MATCH(AU$3,$K$2:$P$2,0))</f>
        <v>30</v>
      </c>
      <c r="AV1695" s="76" cm="1">
        <f t="array" ref="AV1695">INDEX($K:$P,ROW(),MATCH(AV$3,$K$2:$P$2,0))</f>
        <v>30</v>
      </c>
      <c r="AW1695" s="76" cm="1">
        <f t="array" ref="AW1695">INDEX($K:$P,ROW(),MATCH(AW$3,$K$2:$P$2,0))</f>
        <v>30</v>
      </c>
      <c r="AX1695" s="76" cm="1">
        <f t="array" ref="AX1695">INDEX($K:$P,ROW(),MATCH(AX$3,$K$2:$P$2,0))</f>
        <v>30</v>
      </c>
      <c r="AY1695" s="76" cm="1">
        <f t="array" ref="AY1695">INDEX($K:$P,ROW(),MATCH(AY$3,$K$2:$P$2,0))</f>
        <v>30</v>
      </c>
      <c r="AZ1695" s="76" cm="1">
        <f t="array" ref="AZ1695">INDEX($K:$P,ROW(),MATCH(AZ$3,$K$2:$P$2,0))</f>
        <v>30</v>
      </c>
      <c r="BA1695" s="76" cm="1">
        <f t="array" ref="BA1695">INDEX($K:$P,ROW(),MATCH(BA$3,$K$2:$P$2,0))</f>
        <v>30</v>
      </c>
      <c r="BB1695" s="76" cm="1">
        <f t="array" ref="BB1695">INDEX($K:$P,ROW(),MATCH(BB$3,$K$2:$P$2,0))</f>
        <v>30</v>
      </c>
      <c r="BC1695" s="76" cm="1">
        <f t="array" ref="BC1695">INDEX($K:$P,ROW(),MATCH(BC$3,$K$2:$P$2,0))</f>
        <v>30</v>
      </c>
      <c r="BD1695" s="76" cm="1">
        <f t="array" ref="BD1695">INDEX($K:$P,ROW(),MATCH(BD$3,$K$2:$P$2,0))</f>
        <v>30</v>
      </c>
      <c r="BE1695" s="76" cm="1">
        <f t="array" ref="BE1695">INDEX($K:$P,ROW(),MATCH(BE$3,$K$2:$P$2,0))</f>
        <v>30</v>
      </c>
      <c r="BF1695" s="76" cm="1">
        <f t="array" ref="BF1695">INDEX($K:$P,ROW(),MATCH(BF$3,$K$2:$P$2,0))</f>
        <v>30</v>
      </c>
      <c r="BG1695" s="76" cm="1">
        <f t="array" ref="BG1695">INDEX($K:$P,ROW(),MATCH(BG$3,$K$2:$P$2,0))</f>
        <v>30</v>
      </c>
      <c r="BH1695" s="76" cm="1">
        <f t="array" ref="BH1695">INDEX($K:$P,ROW(),MATCH(BH$3,$K$2:$P$2,0))</f>
        <v>30</v>
      </c>
      <c r="BI1695" s="76" cm="1">
        <f t="array" ref="BI1695">INDEX($K:$P,ROW(),MATCH(BI$3,$K$2:$P$2,0))</f>
        <v>30</v>
      </c>
      <c r="BJ1695" s="76" cm="1">
        <f t="array" ref="BJ1695">INDEX($K:$P,ROW(),MATCH(BJ$3,$K$2:$P$2,0))</f>
        <v>30</v>
      </c>
      <c r="BK1695" s="76" cm="1">
        <f t="array" ref="BK1695">INDEX($K:$P,ROW(),MATCH(BK$3,$K$2:$P$2,0))</f>
        <v>30</v>
      </c>
      <c r="BL1695" s="76" cm="1">
        <f t="array" ref="BL1695">INDEX($K:$P,ROW(),MATCH(BL$3,$K$2:$P$2,0))</f>
        <v>30</v>
      </c>
      <c r="BM1695" s="76" cm="1">
        <f t="array" ref="BM1695">INDEX($K:$P,ROW(),MATCH(BM$3,$K$2:$P$2,0))</f>
        <v>30</v>
      </c>
      <c r="BN1695" s="76" cm="1">
        <f t="array" ref="BN1695">INDEX($K:$P,ROW(),MATCH(BN$3,$K$2:$P$2,0))</f>
        <v>30</v>
      </c>
      <c r="BO1695" s="76" cm="1">
        <f t="array" ref="BO1695">INDEX($K:$P,ROW(),MATCH(BO$3,$K$2:$P$2,0))</f>
        <v>30</v>
      </c>
      <c r="BP1695" s="76" cm="1">
        <f t="array" ref="BP1695">INDEX($K:$P,ROW(),MATCH(BP$3,$K$2:$P$2,0))</f>
        <v>30</v>
      </c>
      <c r="BQ1695" s="76" cm="1">
        <f t="array" ref="BQ1695">INDEX($K:$P,ROW(),MATCH(BQ$3,$K$2:$P$2,0))</f>
        <v>30</v>
      </c>
      <c r="BR1695" s="76" cm="1">
        <f t="array" ref="BR1695">INDEX($K:$P,ROW(),MATCH(BR$3,$K$2:$P$2,0))</f>
        <v>30</v>
      </c>
      <c r="BS1695" s="76" cm="1">
        <f t="array" ref="BS1695">INDEX($K:$P,ROW(),MATCH(BS$3,$K$2:$P$2,0))</f>
        <v>30</v>
      </c>
      <c r="BT1695" s="76" cm="1">
        <f t="array" ref="BT1695">INDEX($K:$P,ROW(),MATCH(BT$3,$K$2:$P$2,0))</f>
        <v>30</v>
      </c>
      <c r="BU1695" s="76" cm="1">
        <f t="array" ref="BU1695">INDEX($K:$P,ROW(),MATCH(BU$3,$K$2:$P$2,0))</f>
        <v>30</v>
      </c>
      <c r="BV1695" s="76" cm="1">
        <f t="array" ref="BV1695">INDEX($K:$P,ROW(),MATCH(BV$3,$K$2:$P$2,0))</f>
        <v>30</v>
      </c>
      <c r="BW1695" s="76" cm="1">
        <f t="array" ref="BW1695">INDEX($K:$P,ROW(),MATCH(BW$3,$K$2:$P$2,0))</f>
        <v>30</v>
      </c>
      <c r="BX1695" s="76" cm="1">
        <f t="array" ref="BX1695">INDEX($K:$P,ROW(),MATCH(BX$3,$K$2:$P$2,0))</f>
        <v>30</v>
      </c>
      <c r="BY1695" s="76" cm="1">
        <f t="array" ref="BY1695">INDEX($K:$P,ROW(),MATCH(BY$3,$K$2:$P$2,0))</f>
        <v>30</v>
      </c>
      <c r="BZ1695" s="76" cm="1">
        <f t="array" ref="BZ1695">INDEX($K:$P,ROW(),MATCH(BZ$3,$K$2:$P$2,0))</f>
        <v>30</v>
      </c>
      <c r="CA1695" s="76" cm="1">
        <f t="array" ref="CA1695">INDEX($K:$P,ROW(),MATCH(CA$3,$K$2:$P$2,0))</f>
        <v>30</v>
      </c>
      <c r="CB1695" s="76" cm="1">
        <f t="array" ref="CB1695">INDEX($K:$P,ROW(),MATCH(CB$3,$K$2:$P$2,0))</f>
        <v>30</v>
      </c>
      <c r="CC1695" s="76" cm="1">
        <f t="array" ref="CC1695">INDEX($K:$P,ROW(),MATCH(CC$3,$K$2:$P$2,0))</f>
        <v>30</v>
      </c>
      <c r="CD1695" s="76" cm="1">
        <f t="array" ref="CD1695">INDEX($K:$P,ROW(),MATCH(CD$3,$K$2:$P$2,0))</f>
        <v>30</v>
      </c>
      <c r="CE1695" s="76" cm="1">
        <f t="array" ref="CE1695">INDEX($K:$P,ROW(),MATCH(CE$3,$K$2:$P$2,0))</f>
        <v>30</v>
      </c>
      <c r="CF1695" s="76" cm="1">
        <f t="array" ref="CF1695">INDEX($K:$P,ROW(),MATCH(CF$3,$K$2:$P$2,0))</f>
        <v>30</v>
      </c>
      <c r="CG1695" s="76" cm="1">
        <f t="array" ref="CG1695">INDEX($K:$P,ROW(),MATCH(CG$3,$K$2:$P$2,0))</f>
        <v>30</v>
      </c>
      <c r="CH1695" s="76" cm="1">
        <f t="array" ref="CH1695">INDEX($K:$P,ROW(),MATCH(CH$3,$K$2:$P$2,0))</f>
        <v>30</v>
      </c>
      <c r="CI1695" s="76" cm="1">
        <f t="array" ref="CI1695">INDEX($K:$P,ROW(),MATCH(CI$3,$K$2:$P$2,0))</f>
        <v>30</v>
      </c>
      <c r="CJ1695" s="76" cm="1">
        <f t="array" ref="CJ1695">INDEX($K:$P,ROW(),MATCH(CJ$3,$K$2:$P$2,0))</f>
        <v>30</v>
      </c>
      <c r="CK1695" s="76" cm="1">
        <f t="array" ref="CK1695">INDEX($K:$P,ROW(),MATCH(CK$3,$K$2:$P$2,0))</f>
        <v>30</v>
      </c>
      <c r="CL1695" s="76" cm="1">
        <f t="array" ref="CL1695">INDEX($K:$P,ROW(),MATCH(CL$3,$K$2:$P$2,0))</f>
        <v>30</v>
      </c>
      <c r="CN1695" s="60"/>
      <c r="CO1695" s="76" t="e" cm="1">
        <f t="array" ref="CO1695">INDEX($K:$P,ROW(),MATCH(CO$3,$K$2:$P$2,0))</f>
        <v>#N/A</v>
      </c>
      <c r="CP1695" s="76" t="e" cm="1">
        <f t="array" ref="CP1695">INDEX($K:$P,ROW(),MATCH(CP$3,$K$2:$P$2,0))</f>
        <v>#N/A</v>
      </c>
      <c r="CQ1695" s="76" t="e" cm="1">
        <f t="array" ref="CQ1695">INDEX($K:$P,ROW(),MATCH(CQ$3,$K$2:$P$2,0))</f>
        <v>#N/A</v>
      </c>
      <c r="CR1695" s="76" t="e" cm="1">
        <f t="array" ref="CR1695">INDEX($K:$P,ROW(),MATCH(CR$3,$K$2:$P$2,0))</f>
        <v>#N/A</v>
      </c>
      <c r="CS1695" s="76" t="e" cm="1">
        <f t="array" ref="CS1695">INDEX($K:$P,ROW(),MATCH(CS$3,$K$2:$P$2,0))</f>
        <v>#N/A</v>
      </c>
      <c r="CT1695" s="76" t="e" cm="1">
        <f t="array" ref="CT1695">INDEX($K:$P,ROW(),MATCH(CT$3,$K$2:$P$2,0))</f>
        <v>#N/A</v>
      </c>
      <c r="CU1695" s="76" t="e" cm="1">
        <f t="array" ref="CU1695">INDEX($K:$P,ROW(),MATCH(CU$3,$K$2:$P$2,0))</f>
        <v>#N/A</v>
      </c>
      <c r="CV1695" s="76" t="e" cm="1">
        <f t="array" ref="CV1695">INDEX($K:$P,ROW(),MATCH(CV$3,$K$2:$P$2,0))</f>
        <v>#N/A</v>
      </c>
      <c r="CW1695" s="76" t="e" cm="1">
        <f t="array" ref="CW1695">INDEX($K:$P,ROW(),MATCH(CW$3,$K$2:$P$2,0))</f>
        <v>#N/A</v>
      </c>
      <c r="CX1695" s="76" t="e" cm="1">
        <f t="array" ref="CX1695">INDEX($K:$P,ROW(),MATCH(CX$3,$K$2:$P$2,0))</f>
        <v>#N/A</v>
      </c>
      <c r="CY1695" s="76" t="e" cm="1">
        <f t="array" ref="CY1695">INDEX($K:$P,ROW(),MATCH(CY$3,$K$2:$P$2,0))</f>
        <v>#N/A</v>
      </c>
      <c r="CZ1695" s="76" t="e" cm="1">
        <f t="array" ref="CZ1695">INDEX($K:$P,ROW(),MATCH(CZ$3,$K$2:$P$2,0))</f>
        <v>#N/A</v>
      </c>
      <c r="DA1695" s="76" t="e" cm="1">
        <f t="array" ref="DA1695">INDEX($K:$P,ROW(),MATCH(DA$3,$K$2:$P$2,0))</f>
        <v>#N/A</v>
      </c>
      <c r="DB1695" s="76" t="e" cm="1">
        <f t="array" ref="DB1695">INDEX($K:$P,ROW(),MATCH(DB$3,$K$2:$P$2,0))</f>
        <v>#N/A</v>
      </c>
      <c r="DC1695" s="76" t="e" cm="1">
        <f t="array" ref="DC1695">INDEX($K:$P,ROW(),MATCH(DC$3,$K$2:$P$2,0))</f>
        <v>#N/A</v>
      </c>
      <c r="DD1695" s="76" t="e" cm="1">
        <f t="array" ref="DD1695">INDEX($K:$P,ROW(),MATCH(DD$3,$K$2:$P$2,0))</f>
        <v>#N/A</v>
      </c>
      <c r="DE1695" s="76" t="e" cm="1">
        <f t="array" ref="DE1695">INDEX($K:$P,ROW(),MATCH(DE$3,$K$2:$P$2,0))</f>
        <v>#N/A</v>
      </c>
      <c r="DF1695" s="76" t="e" cm="1">
        <f t="array" ref="DF1695">INDEX($K:$P,ROW(),MATCH(DF$3,$K$2:$P$2,0))</f>
        <v>#N/A</v>
      </c>
      <c r="DG1695" s="76" t="e" cm="1">
        <f t="array" ref="DG1695">INDEX($K:$P,ROW(),MATCH(DG$3,$K$2:$P$2,0))</f>
        <v>#N/A</v>
      </c>
      <c r="DH1695" s="76" t="e" cm="1">
        <f t="array" ref="DH1695">INDEX($K:$P,ROW(),MATCH(DH$3,$K$2:$P$2,0))</f>
        <v>#N/A</v>
      </c>
      <c r="DI1695" s="76" t="e" cm="1">
        <f t="array" ref="DI1695">INDEX($K:$P,ROW(),MATCH(DI$3,$K$2:$P$2,0))</f>
        <v>#N/A</v>
      </c>
      <c r="DJ1695" s="76" t="e" cm="1">
        <f t="array" ref="DJ1695">INDEX($K:$P,ROW(),MATCH(DJ$3,$K$2:$P$2,0))</f>
        <v>#N/A</v>
      </c>
      <c r="DK1695" s="76" t="e" cm="1">
        <f t="array" ref="DK1695">INDEX($K:$P,ROW(),MATCH(DK$3,$K$2:$P$2,0))</f>
        <v>#N/A</v>
      </c>
      <c r="DL1695" s="76" t="e" cm="1">
        <f t="array" ref="DL1695">INDEX($K:$P,ROW(),MATCH(DL$3,$K$2:$P$2,0))</f>
        <v>#N/A</v>
      </c>
    </row>
    <row r="1696" spans="1:116" x14ac:dyDescent="0.4">
      <c r="C1696" t="s">
        <v>232</v>
      </c>
      <c r="D1696" t="s">
        <v>776</v>
      </c>
      <c r="E1696" s="8" t="str">
        <f t="shared" si="2326"/>
        <v>1696 UEREV - S</v>
      </c>
      <c r="G1696" s="126" t="str">
        <f>"Unearned revenue - "&amp;G1700</f>
        <v>Unearned revenue - (Primary label)</v>
      </c>
      <c r="H1696" s="27"/>
      <c r="I1696" s="78"/>
      <c r="J1696" s="78"/>
      <c r="K1696" s="118">
        <f t="shared" ref="K1696:P1696" ca="1" si="2327">SUMIF($4:$4,K$2,1696:1696)</f>
        <v>821.91780821917803</v>
      </c>
      <c r="L1696" s="118">
        <f t="shared" ca="1" si="2327"/>
        <v>821.91780821917803</v>
      </c>
      <c r="M1696" s="118">
        <f t="shared" ca="1" si="2327"/>
        <v>821.91780821917803</v>
      </c>
      <c r="N1696" s="118">
        <f t="shared" ca="1" si="2327"/>
        <v>821.91780821917803</v>
      </c>
      <c r="O1696" s="118">
        <f t="shared" ca="1" si="2327"/>
        <v>821.91780821917803</v>
      </c>
      <c r="P1696" s="118">
        <f t="shared" ca="1" si="2327"/>
        <v>821.91780821917803</v>
      </c>
      <c r="R1696" s="33"/>
      <c r="S1696" s="148" cm="1">
        <f t="array" aca="1" ref="S1696" ca="1">MIN(S1695/365*INDIRECT(S1687),R1696+INDIRECT(S1687))</f>
        <v>821.91780821917803</v>
      </c>
      <c r="T1696" s="148" cm="1">
        <f t="array" aca="1" ref="T1696" ca="1">MIN(T1695/365*INDIRECT(T1687),S1696+INDIRECT(T1687))</f>
        <v>821.91780821917803</v>
      </c>
      <c r="U1696" s="148" cm="1">
        <f t="array" aca="1" ref="U1696" ca="1">MIN(U1695/365*INDIRECT(U1687),T1696+INDIRECT(U1687))</f>
        <v>821.91780821917803</v>
      </c>
      <c r="V1696" s="148" cm="1">
        <f t="array" aca="1" ref="V1696" ca="1">MIN(V1695/365*INDIRECT(V1687),U1696+INDIRECT(V1687))</f>
        <v>821.91780821917803</v>
      </c>
      <c r="W1696" s="148" cm="1">
        <f t="array" aca="1" ref="W1696" ca="1">MIN(W1695/365*INDIRECT(W1687),V1696+INDIRECT(W1687))</f>
        <v>821.91780821917803</v>
      </c>
      <c r="X1696" s="148" cm="1">
        <f t="array" aca="1" ref="X1696" ca="1">MIN(X1695/365*INDIRECT(X1687),W1696+INDIRECT(X1687))</f>
        <v>821.91780821917803</v>
      </c>
      <c r="Y1696" s="148" cm="1">
        <f t="array" aca="1" ref="Y1696" ca="1">MIN(Y1695/365*INDIRECT(Y1687),X1696+INDIRECT(Y1687))</f>
        <v>821.91780821917803</v>
      </c>
      <c r="Z1696" s="148" cm="1">
        <f t="array" aca="1" ref="Z1696" ca="1">MIN(Z1695/365*INDIRECT(Z1687),Y1696+INDIRECT(Z1687))</f>
        <v>821.91780821917803</v>
      </c>
      <c r="AA1696" s="148" cm="1">
        <f t="array" aca="1" ref="AA1696" ca="1">MIN(AA1695/365*INDIRECT(AA1687),Z1696+INDIRECT(AA1687))</f>
        <v>821.91780821917803</v>
      </c>
      <c r="AB1696" s="148" cm="1">
        <f t="array" aca="1" ref="AB1696" ca="1">MIN(AB1695/365*INDIRECT(AB1687),AA1696+INDIRECT(AB1687))</f>
        <v>821.91780821917803</v>
      </c>
      <c r="AC1696" s="148" cm="1">
        <f t="array" aca="1" ref="AC1696" ca="1">MIN(AC1695/365*INDIRECT(AC1687),AB1696+INDIRECT(AC1687))</f>
        <v>821.91780821917803</v>
      </c>
      <c r="AD1696" s="148" cm="1">
        <f t="array" aca="1" ref="AD1696" ca="1">MIN(AD1695/365*INDIRECT(AD1687),AC1696+INDIRECT(AD1687))</f>
        <v>821.91780821917803</v>
      </c>
      <c r="AE1696" s="148" cm="1">
        <f t="array" aca="1" ref="AE1696" ca="1">MIN(AE1695/365*INDIRECT(AE1687),AD1696+INDIRECT(AE1687))</f>
        <v>821.91780821917803</v>
      </c>
      <c r="AF1696" s="148" cm="1">
        <f t="array" aca="1" ref="AF1696" ca="1">MIN(AF1695/365*INDIRECT(AF1687),AE1696+INDIRECT(AF1687))</f>
        <v>821.91780821917803</v>
      </c>
      <c r="AG1696" s="148" cm="1">
        <f t="array" aca="1" ref="AG1696" ca="1">MIN(AG1695/365*INDIRECT(AG1687),AF1696+INDIRECT(AG1687))</f>
        <v>821.91780821917803</v>
      </c>
      <c r="AH1696" s="148" cm="1">
        <f t="array" aca="1" ref="AH1696" ca="1">MIN(AH1695/365*INDIRECT(AH1687),AG1696+INDIRECT(AH1687))</f>
        <v>821.91780821917803</v>
      </c>
      <c r="AI1696" s="148" cm="1">
        <f t="array" aca="1" ref="AI1696" ca="1">MIN(AI1695/365*INDIRECT(AI1687),AH1696+INDIRECT(AI1687))</f>
        <v>821.91780821917803</v>
      </c>
      <c r="AJ1696" s="148" cm="1">
        <f t="array" aca="1" ref="AJ1696" ca="1">MIN(AJ1695/365*INDIRECT(AJ1687),AI1696+INDIRECT(AJ1687))</f>
        <v>821.91780821917803</v>
      </c>
      <c r="AK1696" s="148" cm="1">
        <f t="array" aca="1" ref="AK1696" ca="1">MIN(AK1695/365*INDIRECT(AK1687),AJ1696+INDIRECT(AK1687))</f>
        <v>821.91780821917803</v>
      </c>
      <c r="AL1696" s="148" cm="1">
        <f t="array" aca="1" ref="AL1696" ca="1">MIN(AL1695/365*INDIRECT(AL1687),AK1696+INDIRECT(AL1687))</f>
        <v>821.91780821917803</v>
      </c>
      <c r="AM1696" s="148" cm="1">
        <f t="array" aca="1" ref="AM1696" ca="1">MIN(AM1695/365*INDIRECT(AM1687),AL1696+INDIRECT(AM1687))</f>
        <v>821.91780821917803</v>
      </c>
      <c r="AN1696" s="148" cm="1">
        <f t="array" aca="1" ref="AN1696" ca="1">MIN(AN1695/365*INDIRECT(AN1687),AM1696+INDIRECT(AN1687))</f>
        <v>821.91780821917803</v>
      </c>
      <c r="AO1696" s="148" cm="1">
        <f t="array" aca="1" ref="AO1696" ca="1">MIN(AO1695/365*INDIRECT(AO1687),AN1696+INDIRECT(AO1687))</f>
        <v>821.91780821917803</v>
      </c>
      <c r="AP1696" s="148" cm="1">
        <f t="array" aca="1" ref="AP1696" ca="1">MIN(AP1695/365*INDIRECT(AP1687),AO1696+INDIRECT(AP1687))</f>
        <v>821.91780821917803</v>
      </c>
      <c r="AQ1696" s="148" cm="1">
        <f t="array" aca="1" ref="AQ1696" ca="1">MIN(AQ1695/365*INDIRECT(AQ1687),AP1696+INDIRECT(AQ1687))</f>
        <v>821.91780821917803</v>
      </c>
      <c r="AR1696" s="148" cm="1">
        <f t="array" aca="1" ref="AR1696" ca="1">MIN(AR1695/365*INDIRECT(AR1687),AQ1696+INDIRECT(AR1687))</f>
        <v>821.91780821917803</v>
      </c>
      <c r="AS1696" s="148" cm="1">
        <f t="array" aca="1" ref="AS1696" ca="1">MIN(AS1695/365*INDIRECT(AS1687),AR1696+INDIRECT(AS1687))</f>
        <v>821.91780821917803</v>
      </c>
      <c r="AT1696" s="148" cm="1">
        <f t="array" aca="1" ref="AT1696" ca="1">MIN(AT1695/365*INDIRECT(AT1687),AS1696+INDIRECT(AT1687))</f>
        <v>821.91780821917803</v>
      </c>
      <c r="AU1696" s="148" cm="1">
        <f t="array" aca="1" ref="AU1696" ca="1">MIN(AU1695/365*INDIRECT(AU1687),AT1696+INDIRECT(AU1687))</f>
        <v>821.91780821917803</v>
      </c>
      <c r="AV1696" s="148" cm="1">
        <f t="array" aca="1" ref="AV1696" ca="1">MIN(AV1695/365*INDIRECT(AV1687),AU1696+INDIRECT(AV1687))</f>
        <v>821.91780821917803</v>
      </c>
      <c r="AW1696" s="148" cm="1">
        <f t="array" aca="1" ref="AW1696" ca="1">MIN(AW1695/365*INDIRECT(AW1687),AV1696+INDIRECT(AW1687))</f>
        <v>821.91780821917803</v>
      </c>
      <c r="AX1696" s="148" cm="1">
        <f t="array" aca="1" ref="AX1696" ca="1">MIN(AX1695/365*INDIRECT(AX1687),AW1696+INDIRECT(AX1687))</f>
        <v>821.91780821917803</v>
      </c>
      <c r="AY1696" s="148" cm="1">
        <f t="array" aca="1" ref="AY1696" ca="1">MIN(AY1695/365*INDIRECT(AY1687),AX1696+INDIRECT(AY1687))</f>
        <v>821.91780821917803</v>
      </c>
      <c r="AZ1696" s="148" cm="1">
        <f t="array" aca="1" ref="AZ1696" ca="1">MIN(AZ1695/365*INDIRECT(AZ1687),AY1696+INDIRECT(AZ1687))</f>
        <v>821.91780821917803</v>
      </c>
      <c r="BA1696" s="148" cm="1">
        <f t="array" aca="1" ref="BA1696" ca="1">MIN(BA1695/365*INDIRECT(BA1687),AZ1696+INDIRECT(BA1687))</f>
        <v>821.91780821917803</v>
      </c>
      <c r="BB1696" s="148" cm="1">
        <f t="array" aca="1" ref="BB1696" ca="1">MIN(BB1695/365*INDIRECT(BB1687),BA1696+INDIRECT(BB1687))</f>
        <v>821.91780821917803</v>
      </c>
      <c r="BC1696" s="148" cm="1">
        <f t="array" aca="1" ref="BC1696" ca="1">MIN(BC1695/365*INDIRECT(BC1687),BB1696+INDIRECT(BC1687))</f>
        <v>821.91780821917803</v>
      </c>
      <c r="BD1696" s="148" cm="1">
        <f t="array" aca="1" ref="BD1696" ca="1">MIN(BD1695/365*INDIRECT(BD1687),BC1696+INDIRECT(BD1687))</f>
        <v>821.91780821917803</v>
      </c>
      <c r="BE1696" s="148" cm="1">
        <f t="array" aca="1" ref="BE1696" ca="1">MIN(BE1695/365*INDIRECT(BE1687),BD1696+INDIRECT(BE1687))</f>
        <v>821.91780821917803</v>
      </c>
      <c r="BF1696" s="148" cm="1">
        <f t="array" aca="1" ref="BF1696" ca="1">MIN(BF1695/365*INDIRECT(BF1687),BE1696+INDIRECT(BF1687))</f>
        <v>821.91780821917803</v>
      </c>
      <c r="BG1696" s="148" cm="1">
        <f t="array" aca="1" ref="BG1696" ca="1">MIN(BG1695/365*INDIRECT(BG1687),BF1696+INDIRECT(BG1687))</f>
        <v>821.91780821917803</v>
      </c>
      <c r="BH1696" s="148" cm="1">
        <f t="array" aca="1" ref="BH1696" ca="1">MIN(BH1695/365*INDIRECT(BH1687),BG1696+INDIRECT(BH1687))</f>
        <v>821.91780821917803</v>
      </c>
      <c r="BI1696" s="148" cm="1">
        <f t="array" aca="1" ref="BI1696" ca="1">MIN(BI1695/365*INDIRECT(BI1687),BH1696+INDIRECT(BI1687))</f>
        <v>821.91780821917803</v>
      </c>
      <c r="BJ1696" s="148" cm="1">
        <f t="array" aca="1" ref="BJ1696" ca="1">MIN(BJ1695/365*INDIRECT(BJ1687),BI1696+INDIRECT(BJ1687))</f>
        <v>821.91780821917803</v>
      </c>
      <c r="BK1696" s="148" cm="1">
        <f t="array" aca="1" ref="BK1696" ca="1">MIN(BK1695/365*INDIRECT(BK1687),BJ1696+INDIRECT(BK1687))</f>
        <v>821.91780821917803</v>
      </c>
      <c r="BL1696" s="148" cm="1">
        <f t="array" aca="1" ref="BL1696" ca="1">MIN(BL1695/365*INDIRECT(BL1687),BK1696+INDIRECT(BL1687))</f>
        <v>821.91780821917803</v>
      </c>
      <c r="BM1696" s="148" cm="1">
        <f t="array" aca="1" ref="BM1696" ca="1">MIN(BM1695/365*INDIRECT(BM1687),BL1696+INDIRECT(BM1687))</f>
        <v>821.91780821917803</v>
      </c>
      <c r="BN1696" s="148" cm="1">
        <f t="array" aca="1" ref="BN1696" ca="1">MIN(BN1695/365*INDIRECT(BN1687),BM1696+INDIRECT(BN1687))</f>
        <v>821.91780821917803</v>
      </c>
      <c r="BO1696" s="148" cm="1">
        <f t="array" aca="1" ref="BO1696" ca="1">MIN(BO1695/365*INDIRECT(BO1687),BN1696+INDIRECT(BO1687))</f>
        <v>821.91780821917803</v>
      </c>
      <c r="BP1696" s="148" cm="1">
        <f t="array" aca="1" ref="BP1696" ca="1">MIN(BP1695/365*INDIRECT(BP1687),BO1696+INDIRECT(BP1687))</f>
        <v>821.91780821917803</v>
      </c>
      <c r="BQ1696" s="148" cm="1">
        <f t="array" aca="1" ref="BQ1696" ca="1">MIN(BQ1695/365*INDIRECT(BQ1687),BP1696+INDIRECT(BQ1687))</f>
        <v>821.91780821917803</v>
      </c>
      <c r="BR1696" s="148" cm="1">
        <f t="array" aca="1" ref="BR1696" ca="1">MIN(BR1695/365*INDIRECT(BR1687),BQ1696+INDIRECT(BR1687))</f>
        <v>821.91780821917803</v>
      </c>
      <c r="BS1696" s="148" cm="1">
        <f t="array" aca="1" ref="BS1696" ca="1">MIN(BS1695/365*INDIRECT(BS1687),BR1696+INDIRECT(BS1687))</f>
        <v>821.91780821917803</v>
      </c>
      <c r="BT1696" s="148" cm="1">
        <f t="array" aca="1" ref="BT1696" ca="1">MIN(BT1695/365*INDIRECT(BT1687),BS1696+INDIRECT(BT1687))</f>
        <v>821.91780821917803</v>
      </c>
      <c r="BU1696" s="148" cm="1">
        <f t="array" aca="1" ref="BU1696" ca="1">MIN(BU1695/365*INDIRECT(BU1687),BT1696+INDIRECT(BU1687))</f>
        <v>821.91780821917803</v>
      </c>
      <c r="BV1696" s="148" cm="1">
        <f t="array" aca="1" ref="BV1696" ca="1">MIN(BV1695/365*INDIRECT(BV1687),BU1696+INDIRECT(BV1687))</f>
        <v>821.91780821917803</v>
      </c>
      <c r="BW1696" s="148" cm="1">
        <f t="array" aca="1" ref="BW1696" ca="1">MIN(BW1695/365*INDIRECT(BW1687),BV1696+INDIRECT(BW1687))</f>
        <v>821.91780821917803</v>
      </c>
      <c r="BX1696" s="148" cm="1">
        <f t="array" aca="1" ref="BX1696" ca="1">MIN(BX1695/365*INDIRECT(BX1687),BW1696+INDIRECT(BX1687))</f>
        <v>821.91780821917803</v>
      </c>
      <c r="BY1696" s="148" cm="1">
        <f t="array" aca="1" ref="BY1696" ca="1">MIN(BY1695/365*INDIRECT(BY1687),BX1696+INDIRECT(BY1687))</f>
        <v>821.91780821917803</v>
      </c>
      <c r="BZ1696" s="148" cm="1">
        <f t="array" aca="1" ref="BZ1696" ca="1">MIN(BZ1695/365*INDIRECT(BZ1687),BY1696+INDIRECT(BZ1687))</f>
        <v>821.91780821917803</v>
      </c>
      <c r="CA1696" s="148" cm="1">
        <f t="array" aca="1" ref="CA1696" ca="1">MIN(CA1695/365*INDIRECT(CA1687),BZ1696+INDIRECT(CA1687))</f>
        <v>821.91780821917803</v>
      </c>
      <c r="CB1696" s="148" cm="1">
        <f t="array" aca="1" ref="CB1696" ca="1">MIN(CB1695/365*INDIRECT(CB1687),CA1696+INDIRECT(CB1687))</f>
        <v>821.91780821917803</v>
      </c>
      <c r="CC1696" s="148" cm="1">
        <f t="array" aca="1" ref="CC1696" ca="1">MIN(CC1695/365*INDIRECT(CC1687),CB1696+INDIRECT(CC1687))</f>
        <v>821.91780821917803</v>
      </c>
      <c r="CD1696" s="148" cm="1">
        <f t="array" aca="1" ref="CD1696" ca="1">MIN(CD1695/365*INDIRECT(CD1687),CC1696+INDIRECT(CD1687))</f>
        <v>821.91780821917803</v>
      </c>
      <c r="CE1696" s="148" cm="1">
        <f t="array" aca="1" ref="CE1696" ca="1">MIN(CE1695/365*INDIRECT(CE1687),CD1696+INDIRECT(CE1687))</f>
        <v>821.91780821917803</v>
      </c>
      <c r="CF1696" s="148" cm="1">
        <f t="array" aca="1" ref="CF1696" ca="1">MIN(CF1695/365*INDIRECT(CF1687),CE1696+INDIRECT(CF1687))</f>
        <v>821.91780821917803</v>
      </c>
      <c r="CG1696" s="148" cm="1">
        <f t="array" aca="1" ref="CG1696" ca="1">MIN(CG1695/365*INDIRECT(CG1687),CF1696+INDIRECT(CG1687))</f>
        <v>821.91780821917803</v>
      </c>
      <c r="CH1696" s="148" cm="1">
        <f t="array" aca="1" ref="CH1696" ca="1">MIN(CH1695/365*INDIRECT(CH1687),CG1696+INDIRECT(CH1687))</f>
        <v>821.91780821917803</v>
      </c>
      <c r="CI1696" s="148" cm="1">
        <f t="array" aca="1" ref="CI1696" ca="1">MIN(CI1695/365*INDIRECT(CI1687),CH1696+INDIRECT(CI1687))</f>
        <v>821.91780821917803</v>
      </c>
      <c r="CJ1696" s="148" cm="1">
        <f t="array" aca="1" ref="CJ1696" ca="1">MIN(CJ1695/365*INDIRECT(CJ1687),CI1696+INDIRECT(CJ1687))</f>
        <v>821.91780821917803</v>
      </c>
      <c r="CK1696" s="148" cm="1">
        <f t="array" aca="1" ref="CK1696" ca="1">MIN(CK1695/365*INDIRECT(CK1687),CJ1696+INDIRECT(CK1687))</f>
        <v>821.91780821917803</v>
      </c>
      <c r="CL1696" s="148" cm="1">
        <f t="array" aca="1" ref="CL1696" ca="1">MIN(CL1695/365*INDIRECT(CL1687),CK1696+INDIRECT(CL1687))</f>
        <v>821.91780821917803</v>
      </c>
      <c r="CN1696" s="78"/>
      <c r="CO1696" s="148" t="e" cm="1">
        <f t="array" aca="1" ref="CO1696" ca="1">MIN(CO1695/365*INDIRECT(CO1687),CN1696+INDIRECT(CO1687))</f>
        <v>#N/A</v>
      </c>
      <c r="CP1696" s="148" t="e" cm="1">
        <f t="array" aca="1" ref="CP1696" ca="1">MIN(CP1695/365*INDIRECT(CP1687),CO1696+INDIRECT(CP1687))</f>
        <v>#N/A</v>
      </c>
      <c r="CQ1696" s="148" t="e" cm="1">
        <f t="array" aca="1" ref="CQ1696" ca="1">MIN(CQ1695/365*INDIRECT(CQ1687),CP1696+INDIRECT(CQ1687))</f>
        <v>#N/A</v>
      </c>
      <c r="CR1696" s="148" t="e" cm="1">
        <f t="array" aca="1" ref="CR1696" ca="1">MIN(CR1695/365*INDIRECT(CR1687),CQ1696+INDIRECT(CR1687))</f>
        <v>#N/A</v>
      </c>
      <c r="CS1696" s="148" t="e" cm="1">
        <f t="array" aca="1" ref="CS1696" ca="1">MIN(CS1695/365*INDIRECT(CS1687),CR1696+INDIRECT(CS1687))</f>
        <v>#N/A</v>
      </c>
      <c r="CT1696" s="148" t="e" cm="1">
        <f t="array" aca="1" ref="CT1696" ca="1">MIN(CT1695/365*INDIRECT(CT1687),CS1696+INDIRECT(CT1687))</f>
        <v>#N/A</v>
      </c>
      <c r="CU1696" s="148" t="e" cm="1">
        <f t="array" aca="1" ref="CU1696" ca="1">MIN(CU1695/365*INDIRECT(CU1687),CT1696+INDIRECT(CU1687))</f>
        <v>#N/A</v>
      </c>
      <c r="CV1696" s="148" t="e" cm="1">
        <f t="array" aca="1" ref="CV1696" ca="1">MIN(CV1695/365*INDIRECT(CV1687),CU1696+INDIRECT(CV1687))</f>
        <v>#N/A</v>
      </c>
      <c r="CW1696" s="148" t="e" cm="1">
        <f t="array" aca="1" ref="CW1696" ca="1">MIN(CW1695/365*INDIRECT(CW1687),CV1696+INDIRECT(CW1687))</f>
        <v>#N/A</v>
      </c>
      <c r="CX1696" s="148" t="e" cm="1">
        <f t="array" aca="1" ref="CX1696" ca="1">MIN(CX1695/365*INDIRECT(CX1687),CW1696+INDIRECT(CX1687))</f>
        <v>#N/A</v>
      </c>
      <c r="CY1696" s="148" t="e" cm="1">
        <f t="array" aca="1" ref="CY1696" ca="1">MIN(CY1695/365*INDIRECT(CY1687),CX1696+INDIRECT(CY1687))</f>
        <v>#N/A</v>
      </c>
      <c r="CZ1696" s="148" t="e" cm="1">
        <f t="array" aca="1" ref="CZ1696" ca="1">MIN(CZ1695/365*INDIRECT(CZ1687),CY1696+INDIRECT(CZ1687))</f>
        <v>#N/A</v>
      </c>
      <c r="DA1696" s="148" t="e" cm="1">
        <f t="array" aca="1" ref="DA1696" ca="1">MIN(DA1695/365*INDIRECT(DA1687),CZ1696+INDIRECT(DA1687))</f>
        <v>#N/A</v>
      </c>
      <c r="DB1696" s="148" t="e" cm="1">
        <f t="array" aca="1" ref="DB1696" ca="1">MIN(DB1695/365*INDIRECT(DB1687),DA1696+INDIRECT(DB1687))</f>
        <v>#N/A</v>
      </c>
      <c r="DC1696" s="148" t="e" cm="1">
        <f t="array" aca="1" ref="DC1696" ca="1">MIN(DC1695/365*INDIRECT(DC1687),DB1696+INDIRECT(DC1687))</f>
        <v>#N/A</v>
      </c>
      <c r="DD1696" s="148" t="e" cm="1">
        <f t="array" aca="1" ref="DD1696" ca="1">MIN(DD1695/365*INDIRECT(DD1687),DC1696+INDIRECT(DD1687))</f>
        <v>#N/A</v>
      </c>
      <c r="DE1696" s="148" t="e" cm="1">
        <f t="array" aca="1" ref="DE1696" ca="1">MIN(DE1695/365*INDIRECT(DE1687),DD1696+INDIRECT(DE1687))</f>
        <v>#N/A</v>
      </c>
      <c r="DF1696" s="148" t="e" cm="1">
        <f t="array" aca="1" ref="DF1696" ca="1">MIN(DF1695/365*INDIRECT(DF1687),DE1696+INDIRECT(DF1687))</f>
        <v>#N/A</v>
      </c>
      <c r="DG1696" s="148" t="e" cm="1">
        <f t="array" aca="1" ref="DG1696" ca="1">MIN(DG1695/365*INDIRECT(DG1687),DF1696+INDIRECT(DG1687))</f>
        <v>#N/A</v>
      </c>
      <c r="DH1696" s="148" t="e" cm="1">
        <f t="array" aca="1" ref="DH1696" ca="1">MIN(DH1695/365*INDIRECT(DH1687),DG1696+INDIRECT(DH1687))</f>
        <v>#N/A</v>
      </c>
      <c r="DI1696" s="148" t="e" cm="1">
        <f t="array" aca="1" ref="DI1696" ca="1">MIN(DI1695/365*INDIRECT(DI1687),DH1696+INDIRECT(DI1687))</f>
        <v>#N/A</v>
      </c>
      <c r="DJ1696" s="148" t="e" cm="1">
        <f t="array" aca="1" ref="DJ1696" ca="1">MIN(DJ1695/365*INDIRECT(DJ1687),DI1696+INDIRECT(DJ1687))</f>
        <v>#N/A</v>
      </c>
      <c r="DK1696" s="148" t="e" cm="1">
        <f t="array" aca="1" ref="DK1696" ca="1">MIN(DK1695/365*INDIRECT(DK1687),DJ1696+INDIRECT(DK1687))</f>
        <v>#N/A</v>
      </c>
      <c r="DL1696" s="148" t="e" cm="1">
        <f t="array" aca="1" ref="DL1696" ca="1">MIN(DL1695/365*INDIRECT(DL1687),DK1696+INDIRECT(DL1687))</f>
        <v>#N/A</v>
      </c>
    </row>
    <row r="1697" spans="1:116" x14ac:dyDescent="0.4">
      <c r="D1697" t="s">
        <v>776</v>
      </c>
      <c r="E1697" s="8" t="str">
        <f t="shared" si="2326"/>
        <v>1697 UEREV - S</v>
      </c>
      <c r="G1697" s="9"/>
      <c r="H1697" s="27"/>
      <c r="I1697" s="78"/>
      <c r="J1697" s="78"/>
      <c r="K1697" s="33"/>
      <c r="L1697" s="33"/>
      <c r="M1697" s="33"/>
      <c r="N1697" s="33"/>
      <c r="O1697" s="33"/>
      <c r="P1697" s="33"/>
      <c r="R1697" s="33"/>
      <c r="S1697" s="77"/>
      <c r="T1697" s="77"/>
      <c r="U1697" s="77"/>
      <c r="V1697" s="77"/>
      <c r="W1697" s="77"/>
      <c r="X1697" s="77"/>
      <c r="Y1697" s="77"/>
      <c r="Z1697" s="77"/>
      <c r="AA1697" s="77"/>
      <c r="AB1697" s="77"/>
      <c r="AC1697" s="77"/>
      <c r="AD1697" s="77"/>
      <c r="AE1697" s="77"/>
      <c r="AF1697" s="77"/>
      <c r="AG1697" s="77"/>
      <c r="AH1697" s="77"/>
      <c r="AI1697" s="77"/>
      <c r="AJ1697" s="77"/>
      <c r="AK1697" s="77"/>
      <c r="AL1697" s="77"/>
      <c r="AM1697" s="77"/>
      <c r="AN1697" s="77"/>
      <c r="AO1697" s="77"/>
      <c r="AP1697" s="77"/>
      <c r="AQ1697" s="77"/>
      <c r="AR1697" s="77"/>
      <c r="AS1697" s="77"/>
      <c r="AT1697" s="77"/>
      <c r="AU1697" s="77"/>
      <c r="AV1697" s="77"/>
      <c r="AW1697" s="77"/>
      <c r="AX1697" s="77"/>
      <c r="AY1697" s="77"/>
      <c r="AZ1697" s="77"/>
      <c r="BA1697" s="77"/>
      <c r="BB1697" s="77"/>
      <c r="BC1697" s="77"/>
      <c r="BD1697" s="77"/>
      <c r="BE1697" s="77"/>
      <c r="BF1697" s="77"/>
      <c r="BG1697" s="77"/>
      <c r="BH1697" s="77"/>
      <c r="BI1697" s="77"/>
      <c r="BJ1697" s="77"/>
      <c r="BK1697" s="77"/>
      <c r="BL1697" s="77"/>
      <c r="BM1697" s="77"/>
      <c r="BN1697" s="77"/>
      <c r="BO1697" s="77"/>
      <c r="BP1697" s="77"/>
      <c r="BQ1697" s="77"/>
      <c r="BR1697" s="77"/>
      <c r="BS1697" s="77"/>
      <c r="BT1697" s="77"/>
      <c r="BU1697" s="77"/>
      <c r="BV1697" s="77"/>
      <c r="BW1697" s="77"/>
      <c r="BX1697" s="77"/>
      <c r="BY1697" s="77"/>
      <c r="BZ1697" s="77"/>
      <c r="CA1697" s="77"/>
      <c r="CB1697" s="77"/>
      <c r="CC1697" s="77"/>
      <c r="CD1697" s="77"/>
      <c r="CE1697" s="77"/>
      <c r="CF1697" s="77"/>
      <c r="CG1697" s="77"/>
      <c r="CH1697" s="77"/>
      <c r="CI1697" s="77"/>
      <c r="CJ1697" s="77"/>
      <c r="CK1697" s="77"/>
      <c r="CL1697" s="77"/>
      <c r="CN1697" s="78"/>
      <c r="CO1697" s="77"/>
      <c r="CP1697" s="77"/>
      <c r="CQ1697" s="77"/>
      <c r="CR1697" s="77"/>
      <c r="CS1697" s="77"/>
      <c r="CT1697" s="77"/>
      <c r="CU1697" s="77"/>
      <c r="CV1697" s="77"/>
      <c r="CW1697" s="77"/>
      <c r="CX1697" s="77"/>
      <c r="CY1697" s="77"/>
      <c r="CZ1697" s="77"/>
      <c r="DA1697" s="77"/>
      <c r="DB1697" s="77"/>
      <c r="DC1697" s="77"/>
      <c r="DD1697" s="77"/>
      <c r="DE1697" s="77"/>
      <c r="DF1697" s="77"/>
      <c r="DG1697" s="77"/>
      <c r="DH1697" s="77"/>
      <c r="DI1697" s="77"/>
      <c r="DJ1697" s="77"/>
      <c r="DK1697" s="77"/>
      <c r="DL1697" s="77"/>
    </row>
    <row r="1698" spans="1:116" x14ac:dyDescent="0.4">
      <c r="C1698" t="s">
        <v>234</v>
      </c>
      <c r="D1698" t="s">
        <v>776</v>
      </c>
      <c r="E1698" s="8" t="str">
        <f t="shared" si="2326"/>
        <v>1698 UEREV - S</v>
      </c>
      <c r="G1698" s="126" t="str">
        <f>"Change in "&amp;G1696</f>
        <v>Change in Unearned revenue - (Primary label)</v>
      </c>
      <c r="K1698" s="33">
        <f t="shared" ref="K1698:P1698" ca="1" si="2328">SUMIF($3:$3,K$2,1698:1698)</f>
        <v>821.91780821917803</v>
      </c>
      <c r="L1698" s="33">
        <f t="shared" ca="1" si="2328"/>
        <v>0</v>
      </c>
      <c r="M1698" s="33">
        <f t="shared" ca="1" si="2328"/>
        <v>0</v>
      </c>
      <c r="N1698" s="33">
        <f t="shared" ca="1" si="2328"/>
        <v>0</v>
      </c>
      <c r="O1698" s="33">
        <f t="shared" ca="1" si="2328"/>
        <v>0</v>
      </c>
      <c r="P1698" s="33">
        <f t="shared" ca="1" si="2328"/>
        <v>0</v>
      </c>
      <c r="R1698" s="33"/>
      <c r="S1698" s="77">
        <f t="shared" ref="S1698:AX1700" ca="1" si="2329">S1696-R1696</f>
        <v>821.91780821917803</v>
      </c>
      <c r="T1698" s="77">
        <f t="shared" ca="1" si="2329"/>
        <v>0</v>
      </c>
      <c r="U1698" s="77">
        <f t="shared" ca="1" si="2329"/>
        <v>0</v>
      </c>
      <c r="V1698" s="77">
        <f t="shared" ca="1" si="2329"/>
        <v>0</v>
      </c>
      <c r="W1698" s="77">
        <f t="shared" ca="1" si="2329"/>
        <v>0</v>
      </c>
      <c r="X1698" s="77">
        <f t="shared" ca="1" si="2329"/>
        <v>0</v>
      </c>
      <c r="Y1698" s="77">
        <f t="shared" ca="1" si="2329"/>
        <v>0</v>
      </c>
      <c r="Z1698" s="77">
        <f t="shared" ca="1" si="2329"/>
        <v>0</v>
      </c>
      <c r="AA1698" s="77">
        <f t="shared" ca="1" si="2329"/>
        <v>0</v>
      </c>
      <c r="AB1698" s="77">
        <f t="shared" ca="1" si="2329"/>
        <v>0</v>
      </c>
      <c r="AC1698" s="77">
        <f t="shared" ca="1" si="2329"/>
        <v>0</v>
      </c>
      <c r="AD1698" s="77">
        <f t="shared" ca="1" si="2329"/>
        <v>0</v>
      </c>
      <c r="AE1698" s="77">
        <f t="shared" ca="1" si="2329"/>
        <v>0</v>
      </c>
      <c r="AF1698" s="77">
        <f t="shared" ca="1" si="2329"/>
        <v>0</v>
      </c>
      <c r="AG1698" s="77">
        <f t="shared" ca="1" si="2329"/>
        <v>0</v>
      </c>
      <c r="AH1698" s="77">
        <f t="shared" ca="1" si="2329"/>
        <v>0</v>
      </c>
      <c r="AI1698" s="77">
        <f t="shared" ca="1" si="2329"/>
        <v>0</v>
      </c>
      <c r="AJ1698" s="77">
        <f t="shared" ca="1" si="2329"/>
        <v>0</v>
      </c>
      <c r="AK1698" s="77">
        <f t="shared" ca="1" si="2329"/>
        <v>0</v>
      </c>
      <c r="AL1698" s="77">
        <f t="shared" ca="1" si="2329"/>
        <v>0</v>
      </c>
      <c r="AM1698" s="77">
        <f t="shared" ca="1" si="2329"/>
        <v>0</v>
      </c>
      <c r="AN1698" s="77">
        <f t="shared" ca="1" si="2329"/>
        <v>0</v>
      </c>
      <c r="AO1698" s="77">
        <f t="shared" ca="1" si="2329"/>
        <v>0</v>
      </c>
      <c r="AP1698" s="77">
        <f t="shared" ca="1" si="2329"/>
        <v>0</v>
      </c>
      <c r="AQ1698" s="77">
        <f t="shared" ca="1" si="2329"/>
        <v>0</v>
      </c>
      <c r="AR1698" s="77">
        <f t="shared" ca="1" si="2329"/>
        <v>0</v>
      </c>
      <c r="AS1698" s="77">
        <f t="shared" ca="1" si="2329"/>
        <v>0</v>
      </c>
      <c r="AT1698" s="77">
        <f t="shared" ca="1" si="2329"/>
        <v>0</v>
      </c>
      <c r="AU1698" s="77">
        <f t="shared" ca="1" si="2329"/>
        <v>0</v>
      </c>
      <c r="AV1698" s="77">
        <f t="shared" ca="1" si="2329"/>
        <v>0</v>
      </c>
      <c r="AW1698" s="77">
        <f t="shared" ca="1" si="2329"/>
        <v>0</v>
      </c>
      <c r="AX1698" s="77">
        <f t="shared" ca="1" si="2329"/>
        <v>0</v>
      </c>
      <c r="AY1698" s="77">
        <f t="shared" ref="AY1698:CD1700" ca="1" si="2330">AY1696-AX1696</f>
        <v>0</v>
      </c>
      <c r="AZ1698" s="77">
        <f t="shared" ca="1" si="2330"/>
        <v>0</v>
      </c>
      <c r="BA1698" s="77">
        <f t="shared" ca="1" si="2330"/>
        <v>0</v>
      </c>
      <c r="BB1698" s="77">
        <f t="shared" ca="1" si="2330"/>
        <v>0</v>
      </c>
      <c r="BC1698" s="77">
        <f t="shared" ca="1" si="2330"/>
        <v>0</v>
      </c>
      <c r="BD1698" s="77">
        <f t="shared" ca="1" si="2330"/>
        <v>0</v>
      </c>
      <c r="BE1698" s="77">
        <f t="shared" ca="1" si="2330"/>
        <v>0</v>
      </c>
      <c r="BF1698" s="77">
        <f t="shared" ca="1" si="2330"/>
        <v>0</v>
      </c>
      <c r="BG1698" s="77">
        <f t="shared" ca="1" si="2330"/>
        <v>0</v>
      </c>
      <c r="BH1698" s="77">
        <f t="shared" ca="1" si="2330"/>
        <v>0</v>
      </c>
      <c r="BI1698" s="77">
        <f t="shared" ca="1" si="2330"/>
        <v>0</v>
      </c>
      <c r="BJ1698" s="77">
        <f t="shared" ca="1" si="2330"/>
        <v>0</v>
      </c>
      <c r="BK1698" s="77">
        <f t="shared" ca="1" si="2330"/>
        <v>0</v>
      </c>
      <c r="BL1698" s="77">
        <f t="shared" ca="1" si="2330"/>
        <v>0</v>
      </c>
      <c r="BM1698" s="77">
        <f t="shared" ca="1" si="2330"/>
        <v>0</v>
      </c>
      <c r="BN1698" s="77">
        <f t="shared" ca="1" si="2330"/>
        <v>0</v>
      </c>
      <c r="BO1698" s="77">
        <f t="shared" ca="1" si="2330"/>
        <v>0</v>
      </c>
      <c r="BP1698" s="77">
        <f t="shared" ca="1" si="2330"/>
        <v>0</v>
      </c>
      <c r="BQ1698" s="77">
        <f t="shared" ca="1" si="2330"/>
        <v>0</v>
      </c>
      <c r="BR1698" s="77">
        <f t="shared" ca="1" si="2330"/>
        <v>0</v>
      </c>
      <c r="BS1698" s="77">
        <f t="shared" ca="1" si="2330"/>
        <v>0</v>
      </c>
      <c r="BT1698" s="77">
        <f t="shared" ca="1" si="2330"/>
        <v>0</v>
      </c>
      <c r="BU1698" s="77">
        <f t="shared" ca="1" si="2330"/>
        <v>0</v>
      </c>
      <c r="BV1698" s="77">
        <f t="shared" ca="1" si="2330"/>
        <v>0</v>
      </c>
      <c r="BW1698" s="77">
        <f t="shared" ca="1" si="2330"/>
        <v>0</v>
      </c>
      <c r="BX1698" s="77">
        <f t="shared" ca="1" si="2330"/>
        <v>0</v>
      </c>
      <c r="BY1698" s="77">
        <f t="shared" ca="1" si="2330"/>
        <v>0</v>
      </c>
      <c r="BZ1698" s="77">
        <f t="shared" ca="1" si="2330"/>
        <v>0</v>
      </c>
      <c r="CA1698" s="77">
        <f t="shared" ca="1" si="2330"/>
        <v>0</v>
      </c>
      <c r="CB1698" s="77">
        <f t="shared" ca="1" si="2330"/>
        <v>0</v>
      </c>
      <c r="CC1698" s="77">
        <f t="shared" ca="1" si="2330"/>
        <v>0</v>
      </c>
      <c r="CD1698" s="77">
        <f t="shared" ca="1" si="2330"/>
        <v>0</v>
      </c>
      <c r="CE1698" s="77">
        <f t="shared" ref="CE1698:CL1700" ca="1" si="2331">CE1696-CD1696</f>
        <v>0</v>
      </c>
      <c r="CF1698" s="77">
        <f t="shared" ca="1" si="2331"/>
        <v>0</v>
      </c>
      <c r="CG1698" s="77">
        <f t="shared" ca="1" si="2331"/>
        <v>0</v>
      </c>
      <c r="CH1698" s="77">
        <f t="shared" ca="1" si="2331"/>
        <v>0</v>
      </c>
      <c r="CI1698" s="77">
        <f t="shared" ca="1" si="2331"/>
        <v>0</v>
      </c>
      <c r="CJ1698" s="77">
        <f t="shared" ca="1" si="2331"/>
        <v>0</v>
      </c>
      <c r="CK1698" s="77">
        <f t="shared" ca="1" si="2331"/>
        <v>0</v>
      </c>
      <c r="CL1698" s="77">
        <f t="shared" ca="1" si="2331"/>
        <v>0</v>
      </c>
      <c r="CO1698" s="77" t="e">
        <f t="shared" ref="CO1698:DL1700" ca="1" si="2332">CO1696-CN1696</f>
        <v>#N/A</v>
      </c>
      <c r="CP1698" s="77" t="e">
        <f t="shared" ca="1" si="2332"/>
        <v>#N/A</v>
      </c>
      <c r="CQ1698" s="77" t="e">
        <f t="shared" ca="1" si="2332"/>
        <v>#N/A</v>
      </c>
      <c r="CR1698" s="77" t="e">
        <f t="shared" ca="1" si="2332"/>
        <v>#N/A</v>
      </c>
      <c r="CS1698" s="77" t="e">
        <f t="shared" ca="1" si="2332"/>
        <v>#N/A</v>
      </c>
      <c r="CT1698" s="77" t="e">
        <f t="shared" ca="1" si="2332"/>
        <v>#N/A</v>
      </c>
      <c r="CU1698" s="77" t="e">
        <f t="shared" ca="1" si="2332"/>
        <v>#N/A</v>
      </c>
      <c r="CV1698" s="77" t="e">
        <f t="shared" ca="1" si="2332"/>
        <v>#N/A</v>
      </c>
      <c r="CW1698" s="77" t="e">
        <f t="shared" ca="1" si="2332"/>
        <v>#N/A</v>
      </c>
      <c r="CX1698" s="77" t="e">
        <f t="shared" ca="1" si="2332"/>
        <v>#N/A</v>
      </c>
      <c r="CY1698" s="77" t="e">
        <f t="shared" ca="1" si="2332"/>
        <v>#N/A</v>
      </c>
      <c r="CZ1698" s="77" t="e">
        <f t="shared" ca="1" si="2332"/>
        <v>#N/A</v>
      </c>
      <c r="DA1698" s="77" t="e">
        <f t="shared" ca="1" si="2332"/>
        <v>#N/A</v>
      </c>
      <c r="DB1698" s="77" t="e">
        <f t="shared" ca="1" si="2332"/>
        <v>#N/A</v>
      </c>
      <c r="DC1698" s="77" t="e">
        <f t="shared" ca="1" si="2332"/>
        <v>#N/A</v>
      </c>
      <c r="DD1698" s="77" t="e">
        <f t="shared" ca="1" si="2332"/>
        <v>#N/A</v>
      </c>
      <c r="DE1698" s="77" t="e">
        <f t="shared" ca="1" si="2332"/>
        <v>#N/A</v>
      </c>
      <c r="DF1698" s="77" t="e">
        <f t="shared" ca="1" si="2332"/>
        <v>#N/A</v>
      </c>
      <c r="DG1698" s="77" t="e">
        <f t="shared" ca="1" si="2332"/>
        <v>#N/A</v>
      </c>
      <c r="DH1698" s="77" t="e">
        <f t="shared" ca="1" si="2332"/>
        <v>#N/A</v>
      </c>
      <c r="DI1698" s="77" t="e">
        <f t="shared" ca="1" si="2332"/>
        <v>#N/A</v>
      </c>
      <c r="DJ1698" s="77" t="e">
        <f t="shared" ca="1" si="2332"/>
        <v>#N/A</v>
      </c>
      <c r="DK1698" s="77" t="e">
        <f t="shared" ca="1" si="2332"/>
        <v>#N/A</v>
      </c>
      <c r="DL1698" s="77" t="e">
        <f t="shared" ca="1" si="2332"/>
        <v>#N/A</v>
      </c>
    </row>
    <row r="1699" spans="1:116" x14ac:dyDescent="0.4">
      <c r="B1699" t="s">
        <v>244</v>
      </c>
      <c r="D1699" t="s">
        <v>776</v>
      </c>
      <c r="E1699" s="8" t="str">
        <f t="shared" si="2326"/>
        <v>1699 UEREV - S</v>
      </c>
      <c r="K1699" s="53"/>
      <c r="L1699" s="53"/>
      <c r="M1699" s="53"/>
      <c r="N1699" s="53"/>
      <c r="O1699" s="53"/>
      <c r="P1699" s="53"/>
      <c r="R1699" s="24"/>
      <c r="S1699" s="80"/>
      <c r="T1699" s="80"/>
      <c r="U1699" s="80"/>
      <c r="V1699" s="80"/>
      <c r="W1699" s="80"/>
      <c r="X1699" s="80"/>
      <c r="Y1699" s="80"/>
      <c r="Z1699" s="80"/>
      <c r="AA1699" s="80"/>
      <c r="AB1699" s="80"/>
      <c r="AC1699" s="80"/>
      <c r="AD1699" s="80"/>
      <c r="AE1699" s="80"/>
      <c r="AF1699" s="80"/>
      <c r="AG1699" s="80"/>
      <c r="AH1699" s="80"/>
      <c r="AI1699" s="80"/>
      <c r="AJ1699" s="80"/>
      <c r="AK1699" s="80"/>
      <c r="AL1699" s="80"/>
      <c r="AM1699" s="80"/>
      <c r="AN1699" s="80"/>
      <c r="AO1699" s="80"/>
      <c r="AP1699" s="80"/>
      <c r="AQ1699" s="80"/>
      <c r="AR1699" s="80"/>
      <c r="AS1699" s="80"/>
      <c r="AT1699" s="80"/>
      <c r="AU1699" s="80"/>
      <c r="AV1699" s="80"/>
      <c r="AW1699" s="80"/>
      <c r="AX1699" s="80"/>
      <c r="AY1699" s="80"/>
      <c r="AZ1699" s="80"/>
      <c r="BA1699" s="80"/>
      <c r="BB1699" s="80"/>
      <c r="BC1699" s="80"/>
      <c r="BD1699" s="80"/>
      <c r="BE1699" s="80"/>
      <c r="BF1699" s="80"/>
      <c r="BG1699" s="80"/>
      <c r="BH1699" s="80"/>
      <c r="BI1699" s="80"/>
      <c r="BJ1699" s="80"/>
      <c r="BK1699" s="80"/>
      <c r="BL1699" s="80"/>
      <c r="BM1699" s="80"/>
      <c r="BN1699" s="80"/>
      <c r="BO1699" s="80"/>
      <c r="BP1699" s="80"/>
      <c r="BQ1699" s="80"/>
      <c r="BR1699" s="80"/>
      <c r="BS1699" s="80"/>
      <c r="BT1699" s="80"/>
      <c r="BU1699" s="80"/>
      <c r="BV1699" s="80"/>
      <c r="BW1699" s="80"/>
      <c r="BX1699" s="80"/>
      <c r="BY1699" s="80"/>
      <c r="BZ1699" s="80"/>
      <c r="CA1699" s="80"/>
      <c r="CB1699" s="80"/>
      <c r="CC1699" s="80"/>
      <c r="CD1699" s="80"/>
      <c r="CE1699" s="80"/>
      <c r="CF1699" s="80"/>
      <c r="CG1699" s="80"/>
      <c r="CH1699" s="80"/>
      <c r="CI1699" s="80"/>
      <c r="CJ1699" s="80"/>
      <c r="CK1699" s="80"/>
      <c r="CL1699" s="80"/>
      <c r="CO1699" s="80"/>
      <c r="CP1699" s="80"/>
      <c r="CQ1699" s="80"/>
      <c r="CR1699" s="80"/>
      <c r="CS1699" s="80"/>
      <c r="CT1699" s="80"/>
      <c r="CU1699" s="80"/>
      <c r="CV1699" s="80"/>
      <c r="CW1699" s="80"/>
      <c r="CX1699" s="80"/>
      <c r="CY1699" s="80"/>
      <c r="CZ1699" s="80"/>
      <c r="DA1699" s="80"/>
      <c r="DB1699" s="80"/>
      <c r="DC1699" s="80"/>
      <c r="DD1699" s="80"/>
      <c r="DE1699" s="80"/>
      <c r="DF1699" s="80"/>
      <c r="DG1699" s="80"/>
      <c r="DH1699" s="80"/>
      <c r="DI1699" s="80"/>
      <c r="DJ1699" s="80"/>
      <c r="DK1699" s="80"/>
      <c r="DL1699" s="80"/>
    </row>
    <row r="1700" spans="1:116" x14ac:dyDescent="0.4">
      <c r="B1700" t="s">
        <v>332</v>
      </c>
      <c r="D1700" t="s">
        <v>776</v>
      </c>
      <c r="E1700" s="8" t="str">
        <f>ROW()&amp;" "&amp;D1700</f>
        <v>1700 UEREV - S</v>
      </c>
      <c r="G1700" s="8" t="str">
        <f>G1685</f>
        <v>(Primary label)</v>
      </c>
      <c r="S1700" s="72"/>
      <c r="T1700" s="72"/>
      <c r="U1700" s="72"/>
      <c r="V1700" s="72"/>
      <c r="W1700" s="72"/>
      <c r="X1700" s="72"/>
      <c r="Y1700" s="72"/>
      <c r="Z1700" s="72"/>
      <c r="AA1700" s="72"/>
      <c r="AB1700" s="72"/>
      <c r="AC1700" s="72"/>
      <c r="AD1700" s="72"/>
      <c r="AE1700" s="72"/>
      <c r="AF1700" s="72"/>
      <c r="AG1700" s="72"/>
      <c r="AH1700" s="72"/>
      <c r="AI1700" s="72"/>
      <c r="AJ1700" s="72"/>
      <c r="AK1700" s="72"/>
      <c r="AL1700" s="72"/>
      <c r="AM1700" s="72"/>
      <c r="AN1700" s="72"/>
      <c r="AO1700" s="72"/>
      <c r="AP1700" s="72"/>
      <c r="AQ1700" s="72"/>
      <c r="AR1700" s="72"/>
      <c r="AS1700" s="72"/>
      <c r="AT1700" s="72"/>
      <c r="AU1700" s="72"/>
      <c r="AV1700" s="72"/>
      <c r="AW1700" s="72"/>
      <c r="AX1700" s="72"/>
      <c r="AY1700" s="72"/>
      <c r="AZ1700" s="72"/>
      <c r="BA1700" s="72"/>
      <c r="BB1700" s="72"/>
      <c r="BC1700" s="72"/>
      <c r="BD1700" s="72"/>
      <c r="BE1700" s="72"/>
      <c r="BF1700" s="72"/>
      <c r="BG1700" s="72"/>
      <c r="BH1700" s="72"/>
      <c r="BI1700" s="72"/>
      <c r="BJ1700" s="72"/>
      <c r="BK1700" s="72"/>
      <c r="BL1700" s="72"/>
      <c r="BM1700" s="72"/>
      <c r="BN1700" s="72"/>
      <c r="BO1700" s="72"/>
      <c r="BP1700" s="72"/>
      <c r="BQ1700" s="72"/>
      <c r="BR1700" s="72"/>
      <c r="BS1700" s="72"/>
      <c r="BT1700" s="72"/>
      <c r="BU1700" s="72"/>
      <c r="BV1700" s="72"/>
      <c r="BW1700" s="72"/>
      <c r="BX1700" s="72"/>
      <c r="BY1700" s="72"/>
      <c r="BZ1700" s="72"/>
      <c r="CA1700" s="72"/>
      <c r="CB1700" s="72"/>
      <c r="CC1700" s="72"/>
      <c r="CD1700" s="72"/>
      <c r="CE1700" s="72"/>
      <c r="CF1700" s="72"/>
      <c r="CG1700" s="72"/>
      <c r="CH1700" s="72"/>
      <c r="CI1700" s="72"/>
      <c r="CJ1700" s="72"/>
      <c r="CK1700" s="72"/>
      <c r="CL1700" s="72"/>
      <c r="CO1700" s="72"/>
      <c r="CP1700" s="72"/>
      <c r="CQ1700" s="72"/>
      <c r="CR1700" s="72"/>
      <c r="CS1700" s="72"/>
      <c r="CT1700" s="72"/>
      <c r="CU1700" s="72"/>
      <c r="CV1700" s="72"/>
      <c r="CW1700" s="72"/>
      <c r="CX1700" s="72"/>
      <c r="CY1700" s="72"/>
      <c r="CZ1700" s="72"/>
      <c r="DA1700" s="72"/>
      <c r="DB1700" s="72"/>
      <c r="DC1700" s="72"/>
      <c r="DD1700" s="72"/>
      <c r="DE1700" s="72"/>
      <c r="DF1700" s="72"/>
      <c r="DG1700" s="72"/>
      <c r="DH1700" s="72"/>
      <c r="DI1700" s="72"/>
      <c r="DJ1700" s="72"/>
      <c r="DK1700" s="72"/>
      <c r="DL1700" s="72"/>
    </row>
    <row r="1701" spans="1:116" x14ac:dyDescent="0.4">
      <c r="B1701" t="s">
        <v>332</v>
      </c>
      <c r="D1701" t="s">
        <v>776</v>
      </c>
      <c r="E1701" s="8" t="str">
        <f>ROW()&amp;" "&amp;D1701</f>
        <v>1701 UEREV - S</v>
      </c>
      <c r="G1701" s="8" t="str">
        <f>G1686</f>
        <v>primary unit</v>
      </c>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c r="CL1701" s="72"/>
      <c r="CO1701" s="72"/>
      <c r="CP1701" s="72"/>
      <c r="CQ1701" s="72"/>
      <c r="CR1701" s="72"/>
      <c r="CS1701" s="72"/>
      <c r="CT1701" s="72"/>
      <c r="CU1701" s="72"/>
      <c r="CV1701" s="72"/>
      <c r="CW1701" s="72"/>
      <c r="CX1701" s="72"/>
      <c r="CY1701" s="72"/>
      <c r="CZ1701" s="72"/>
      <c r="DA1701" s="72"/>
      <c r="DB1701" s="72"/>
      <c r="DC1701" s="72"/>
      <c r="DD1701" s="72"/>
      <c r="DE1701" s="72"/>
      <c r="DF1701" s="72"/>
      <c r="DG1701" s="72"/>
      <c r="DH1701" s="72"/>
      <c r="DI1701" s="72"/>
      <c r="DJ1701" s="72"/>
      <c r="DK1701" s="72"/>
      <c r="DL1701" s="72"/>
    </row>
    <row r="1702" spans="1:116" x14ac:dyDescent="0.4">
      <c r="B1702" t="s">
        <v>332</v>
      </c>
      <c r="D1702" t="s">
        <v>776</v>
      </c>
      <c r="E1702" s="8" t="str">
        <f t="shared" si="2326"/>
        <v>1702 UEREV - S</v>
      </c>
      <c r="G1702" s="8" t="str">
        <f>G1687</f>
        <v>Primary revenue driver</v>
      </c>
      <c r="S1702" s="76" t="str">
        <f t="shared" ref="S1702:AX1704" si="2333">S1687</f>
        <v>S$16</v>
      </c>
      <c r="T1702" s="76" t="str">
        <f t="shared" si="2333"/>
        <v>T$16</v>
      </c>
      <c r="U1702" s="76" t="str">
        <f t="shared" si="2333"/>
        <v>U$16</v>
      </c>
      <c r="V1702" s="76" t="str">
        <f t="shared" si="2333"/>
        <v>V$16</v>
      </c>
      <c r="W1702" s="76" t="str">
        <f t="shared" si="2333"/>
        <v>W$16</v>
      </c>
      <c r="X1702" s="76" t="str">
        <f t="shared" si="2333"/>
        <v>X$16</v>
      </c>
      <c r="Y1702" s="76" t="str">
        <f t="shared" si="2333"/>
        <v>Y$16</v>
      </c>
      <c r="Z1702" s="76" t="str">
        <f t="shared" si="2333"/>
        <v>Z$16</v>
      </c>
      <c r="AA1702" s="76" t="str">
        <f t="shared" si="2333"/>
        <v>AA$16</v>
      </c>
      <c r="AB1702" s="76" t="str">
        <f t="shared" si="2333"/>
        <v>AB$16</v>
      </c>
      <c r="AC1702" s="76" t="str">
        <f t="shared" si="2333"/>
        <v>AC$16</v>
      </c>
      <c r="AD1702" s="76" t="str">
        <f t="shared" si="2333"/>
        <v>AD$16</v>
      </c>
      <c r="AE1702" s="76" t="str">
        <f t="shared" si="2333"/>
        <v>AE$16</v>
      </c>
      <c r="AF1702" s="76" t="str">
        <f t="shared" si="2333"/>
        <v>AF$16</v>
      </c>
      <c r="AG1702" s="76" t="str">
        <f t="shared" si="2333"/>
        <v>AG$16</v>
      </c>
      <c r="AH1702" s="76" t="str">
        <f t="shared" si="2333"/>
        <v>AH$16</v>
      </c>
      <c r="AI1702" s="76" t="str">
        <f t="shared" si="2333"/>
        <v>AI$16</v>
      </c>
      <c r="AJ1702" s="76" t="str">
        <f t="shared" si="2333"/>
        <v>AJ$16</v>
      </c>
      <c r="AK1702" s="76" t="str">
        <f t="shared" si="2333"/>
        <v>AK$16</v>
      </c>
      <c r="AL1702" s="76" t="str">
        <f t="shared" si="2333"/>
        <v>AL$16</v>
      </c>
      <c r="AM1702" s="76" t="str">
        <f t="shared" si="2333"/>
        <v>AM$16</v>
      </c>
      <c r="AN1702" s="76" t="str">
        <f t="shared" si="2333"/>
        <v>AN$16</v>
      </c>
      <c r="AO1702" s="76" t="str">
        <f t="shared" si="2333"/>
        <v>AO$16</v>
      </c>
      <c r="AP1702" s="76" t="str">
        <f t="shared" si="2333"/>
        <v>AP$16</v>
      </c>
      <c r="AQ1702" s="76" t="str">
        <f t="shared" si="2333"/>
        <v>AQ$16</v>
      </c>
      <c r="AR1702" s="76" t="str">
        <f t="shared" si="2333"/>
        <v>AR$16</v>
      </c>
      <c r="AS1702" s="76" t="str">
        <f t="shared" si="2333"/>
        <v>AS$16</v>
      </c>
      <c r="AT1702" s="76" t="str">
        <f t="shared" si="2333"/>
        <v>AT$16</v>
      </c>
      <c r="AU1702" s="76" t="str">
        <f t="shared" si="2333"/>
        <v>AU$16</v>
      </c>
      <c r="AV1702" s="76" t="str">
        <f t="shared" si="2333"/>
        <v>AV$16</v>
      </c>
      <c r="AW1702" s="76" t="str">
        <f t="shared" si="2333"/>
        <v>AW$16</v>
      </c>
      <c r="AX1702" s="76" t="str">
        <f t="shared" si="2333"/>
        <v>AX$16</v>
      </c>
      <c r="AY1702" s="76" t="str">
        <f t="shared" ref="AY1702:CD1704" si="2334">AY1687</f>
        <v>AY$16</v>
      </c>
      <c r="AZ1702" s="76" t="str">
        <f t="shared" si="2334"/>
        <v>AZ$16</v>
      </c>
      <c r="BA1702" s="76" t="str">
        <f t="shared" si="2334"/>
        <v>BA$16</v>
      </c>
      <c r="BB1702" s="76" t="str">
        <f t="shared" si="2334"/>
        <v>BB$16</v>
      </c>
      <c r="BC1702" s="76" t="str">
        <f t="shared" si="2334"/>
        <v>BC$16</v>
      </c>
      <c r="BD1702" s="76" t="str">
        <f t="shared" si="2334"/>
        <v>BD$16</v>
      </c>
      <c r="BE1702" s="76" t="str">
        <f t="shared" si="2334"/>
        <v>BE$16</v>
      </c>
      <c r="BF1702" s="76" t="str">
        <f t="shared" si="2334"/>
        <v>BF$16</v>
      </c>
      <c r="BG1702" s="76" t="str">
        <f t="shared" si="2334"/>
        <v>BG$16</v>
      </c>
      <c r="BH1702" s="76" t="str">
        <f t="shared" si="2334"/>
        <v>BH$16</v>
      </c>
      <c r="BI1702" s="76" t="str">
        <f t="shared" si="2334"/>
        <v>BI$16</v>
      </c>
      <c r="BJ1702" s="76" t="str">
        <f t="shared" si="2334"/>
        <v>BJ$16</v>
      </c>
      <c r="BK1702" s="76" t="str">
        <f t="shared" si="2334"/>
        <v>BK$16</v>
      </c>
      <c r="BL1702" s="76" t="str">
        <f t="shared" si="2334"/>
        <v>BL$16</v>
      </c>
      <c r="BM1702" s="76" t="str">
        <f t="shared" si="2334"/>
        <v>BM$16</v>
      </c>
      <c r="BN1702" s="76" t="str">
        <f t="shared" si="2334"/>
        <v>BN$16</v>
      </c>
      <c r="BO1702" s="76" t="str">
        <f t="shared" si="2334"/>
        <v>BO$16</v>
      </c>
      <c r="BP1702" s="76" t="str">
        <f t="shared" si="2334"/>
        <v>BP$16</v>
      </c>
      <c r="BQ1702" s="76" t="str">
        <f t="shared" si="2334"/>
        <v>BQ$16</v>
      </c>
      <c r="BR1702" s="76" t="str">
        <f t="shared" si="2334"/>
        <v>BR$16</v>
      </c>
      <c r="BS1702" s="76" t="str">
        <f t="shared" si="2334"/>
        <v>BS$16</v>
      </c>
      <c r="BT1702" s="76" t="str">
        <f t="shared" si="2334"/>
        <v>BT$16</v>
      </c>
      <c r="BU1702" s="76" t="str">
        <f t="shared" si="2334"/>
        <v>BU$16</v>
      </c>
      <c r="BV1702" s="76" t="str">
        <f t="shared" si="2334"/>
        <v>BV$16</v>
      </c>
      <c r="BW1702" s="76" t="str">
        <f t="shared" si="2334"/>
        <v>BW$16</v>
      </c>
      <c r="BX1702" s="76" t="str">
        <f t="shared" si="2334"/>
        <v>BX$16</v>
      </c>
      <c r="BY1702" s="76" t="str">
        <f t="shared" si="2334"/>
        <v>BY$16</v>
      </c>
      <c r="BZ1702" s="76" t="str">
        <f t="shared" si="2334"/>
        <v>BZ$16</v>
      </c>
      <c r="CA1702" s="76" t="str">
        <f t="shared" si="2334"/>
        <v>CA$16</v>
      </c>
      <c r="CB1702" s="76" t="str">
        <f t="shared" si="2334"/>
        <v>CB$16</v>
      </c>
      <c r="CC1702" s="76" t="str">
        <f t="shared" si="2334"/>
        <v>CC$16</v>
      </c>
      <c r="CD1702" s="76" t="str">
        <f t="shared" si="2334"/>
        <v>CD$16</v>
      </c>
      <c r="CE1702" s="76" t="str">
        <f t="shared" ref="CE1702:CL1704" si="2335">CE1687</f>
        <v>CE$16</v>
      </c>
      <c r="CF1702" s="76" t="str">
        <f t="shared" si="2335"/>
        <v>CF$16</v>
      </c>
      <c r="CG1702" s="76" t="str">
        <f t="shared" si="2335"/>
        <v>CG$16</v>
      </c>
      <c r="CH1702" s="76" t="str">
        <f t="shared" si="2335"/>
        <v>CH$16</v>
      </c>
      <c r="CI1702" s="76" t="str">
        <f t="shared" si="2335"/>
        <v>CI$16</v>
      </c>
      <c r="CJ1702" s="76" t="str">
        <f t="shared" si="2335"/>
        <v>CJ$16</v>
      </c>
      <c r="CK1702" s="76" t="str">
        <f t="shared" si="2335"/>
        <v>CK$16</v>
      </c>
      <c r="CL1702" s="76" t="str">
        <f t="shared" si="2335"/>
        <v>CL$16</v>
      </c>
      <c r="CO1702" s="76" t="str">
        <f t="shared" ref="CO1702:DK1704" si="2336">CO1687</f>
        <v>CO$16</v>
      </c>
      <c r="CP1702" s="76" t="str">
        <f t="shared" si="2336"/>
        <v>CP$16</v>
      </c>
      <c r="CQ1702" s="76" t="str">
        <f t="shared" si="2336"/>
        <v>CQ$16</v>
      </c>
      <c r="CR1702" s="76" t="str">
        <f t="shared" si="2336"/>
        <v>CR$16</v>
      </c>
      <c r="CS1702" s="76" t="str">
        <f t="shared" si="2336"/>
        <v>CS$16</v>
      </c>
      <c r="CT1702" s="76" t="str">
        <f t="shared" si="2336"/>
        <v>CT$16</v>
      </c>
      <c r="CU1702" s="76" t="str">
        <f t="shared" si="2336"/>
        <v>CU$16</v>
      </c>
      <c r="CV1702" s="76" t="str">
        <f t="shared" si="2336"/>
        <v>CV$16</v>
      </c>
      <c r="CW1702" s="76" t="str">
        <f t="shared" si="2336"/>
        <v>CW$16</v>
      </c>
      <c r="CX1702" s="76" t="str">
        <f t="shared" si="2336"/>
        <v>CX$16</v>
      </c>
      <c r="CY1702" s="76" t="str">
        <f t="shared" si="2336"/>
        <v>CY$16</v>
      </c>
      <c r="CZ1702" s="76" t="str">
        <f t="shared" si="2336"/>
        <v>CZ$16</v>
      </c>
      <c r="DA1702" s="76" t="str">
        <f t="shared" si="2336"/>
        <v>DA$16</v>
      </c>
      <c r="DB1702" s="76" t="str">
        <f t="shared" si="2336"/>
        <v>DB$16</v>
      </c>
      <c r="DC1702" s="76" t="str">
        <f t="shared" si="2336"/>
        <v>DC$16</v>
      </c>
      <c r="DD1702" s="76" t="str">
        <f t="shared" si="2336"/>
        <v>DD$16</v>
      </c>
      <c r="DE1702" s="76" t="str">
        <f t="shared" si="2336"/>
        <v>DE$16</v>
      </c>
      <c r="DF1702" s="76" t="str">
        <f t="shared" si="2336"/>
        <v>DF$16</v>
      </c>
      <c r="DG1702" s="76" t="str">
        <f t="shared" si="2336"/>
        <v>DG$16</v>
      </c>
      <c r="DH1702" s="76" t="str">
        <f t="shared" si="2336"/>
        <v>DH$16</v>
      </c>
      <c r="DI1702" s="76" t="str">
        <f t="shared" si="2336"/>
        <v>DI$16</v>
      </c>
      <c r="DJ1702" s="76" t="str">
        <f t="shared" si="2336"/>
        <v>DJ$16</v>
      </c>
      <c r="DK1702" s="76" t="str">
        <f t="shared" si="2336"/>
        <v>DK$16</v>
      </c>
      <c r="DL1702" s="76" t="str">
        <f t="shared" ref="DL1702:DL1704" si="2337">DL1687</f>
        <v>DL$16</v>
      </c>
    </row>
    <row r="1703" spans="1:116" x14ac:dyDescent="0.4">
      <c r="B1703" t="s">
        <v>332</v>
      </c>
      <c r="D1703" t="s">
        <v>776</v>
      </c>
      <c r="E1703" s="8" t="str">
        <f t="shared" si="2326"/>
        <v>1703 UEREV - S</v>
      </c>
      <c r="G1703" s="8" t="str">
        <f>G1688</f>
        <v>Primary volume driver</v>
      </c>
      <c r="H1703" s="12"/>
      <c r="I1703" s="60"/>
      <c r="J1703" s="60"/>
      <c r="K1703" s="34"/>
      <c r="L1703" s="34"/>
      <c r="M1703" s="34"/>
      <c r="N1703" s="34"/>
      <c r="O1703" s="34"/>
      <c r="P1703" s="34"/>
      <c r="R1703" s="15"/>
      <c r="S1703" s="76" t="str">
        <f t="shared" ref="S1703:AX1705" si="2338">S1688</f>
        <v>S$17</v>
      </c>
      <c r="T1703" s="76" t="str">
        <f t="shared" si="2338"/>
        <v>T$17</v>
      </c>
      <c r="U1703" s="76" t="str">
        <f t="shared" si="2338"/>
        <v>U$17</v>
      </c>
      <c r="V1703" s="76" t="str">
        <f t="shared" si="2338"/>
        <v>V$17</v>
      </c>
      <c r="W1703" s="76" t="str">
        <f t="shared" si="2338"/>
        <v>W$17</v>
      </c>
      <c r="X1703" s="76" t="str">
        <f t="shared" si="2338"/>
        <v>X$17</v>
      </c>
      <c r="Y1703" s="76" t="str">
        <f t="shared" si="2338"/>
        <v>Y$17</v>
      </c>
      <c r="Z1703" s="76" t="str">
        <f t="shared" si="2338"/>
        <v>Z$17</v>
      </c>
      <c r="AA1703" s="76" t="str">
        <f t="shared" si="2338"/>
        <v>AA$17</v>
      </c>
      <c r="AB1703" s="76" t="str">
        <f t="shared" si="2338"/>
        <v>AB$17</v>
      </c>
      <c r="AC1703" s="76" t="str">
        <f t="shared" si="2338"/>
        <v>AC$17</v>
      </c>
      <c r="AD1703" s="76" t="str">
        <f t="shared" si="2338"/>
        <v>AD$17</v>
      </c>
      <c r="AE1703" s="76" t="str">
        <f t="shared" si="2338"/>
        <v>AE$17</v>
      </c>
      <c r="AF1703" s="76" t="str">
        <f t="shared" si="2338"/>
        <v>AF$17</v>
      </c>
      <c r="AG1703" s="76" t="str">
        <f t="shared" si="2338"/>
        <v>AG$17</v>
      </c>
      <c r="AH1703" s="76" t="str">
        <f t="shared" si="2338"/>
        <v>AH$17</v>
      </c>
      <c r="AI1703" s="76" t="str">
        <f t="shared" si="2338"/>
        <v>AI$17</v>
      </c>
      <c r="AJ1703" s="76" t="str">
        <f t="shared" si="2338"/>
        <v>AJ$17</v>
      </c>
      <c r="AK1703" s="76" t="str">
        <f t="shared" si="2338"/>
        <v>AK$17</v>
      </c>
      <c r="AL1703" s="76" t="str">
        <f t="shared" si="2338"/>
        <v>AL$17</v>
      </c>
      <c r="AM1703" s="76" t="str">
        <f t="shared" si="2338"/>
        <v>AM$17</v>
      </c>
      <c r="AN1703" s="76" t="str">
        <f t="shared" si="2338"/>
        <v>AN$17</v>
      </c>
      <c r="AO1703" s="76" t="str">
        <f t="shared" si="2338"/>
        <v>AO$17</v>
      </c>
      <c r="AP1703" s="76" t="str">
        <f t="shared" si="2338"/>
        <v>AP$17</v>
      </c>
      <c r="AQ1703" s="76" t="str">
        <f t="shared" si="2338"/>
        <v>AQ$17</v>
      </c>
      <c r="AR1703" s="76" t="str">
        <f t="shared" si="2338"/>
        <v>AR$17</v>
      </c>
      <c r="AS1703" s="76" t="str">
        <f t="shared" si="2338"/>
        <v>AS$17</v>
      </c>
      <c r="AT1703" s="76" t="str">
        <f t="shared" si="2338"/>
        <v>AT$17</v>
      </c>
      <c r="AU1703" s="76" t="str">
        <f t="shared" si="2338"/>
        <v>AU$17</v>
      </c>
      <c r="AV1703" s="76" t="str">
        <f t="shared" si="2338"/>
        <v>AV$17</v>
      </c>
      <c r="AW1703" s="76" t="str">
        <f t="shared" si="2338"/>
        <v>AW$17</v>
      </c>
      <c r="AX1703" s="76" t="str">
        <f t="shared" si="2338"/>
        <v>AX$17</v>
      </c>
      <c r="AY1703" s="76" t="str">
        <f t="shared" ref="AY1703:CD1705" si="2339">AY1688</f>
        <v>AY$17</v>
      </c>
      <c r="AZ1703" s="76" t="str">
        <f t="shared" si="2339"/>
        <v>AZ$17</v>
      </c>
      <c r="BA1703" s="76" t="str">
        <f t="shared" si="2339"/>
        <v>BA$17</v>
      </c>
      <c r="BB1703" s="76" t="str">
        <f t="shared" si="2339"/>
        <v>BB$17</v>
      </c>
      <c r="BC1703" s="76" t="str">
        <f t="shared" si="2339"/>
        <v>BC$17</v>
      </c>
      <c r="BD1703" s="76" t="str">
        <f t="shared" si="2339"/>
        <v>BD$17</v>
      </c>
      <c r="BE1703" s="76" t="str">
        <f t="shared" si="2339"/>
        <v>BE$17</v>
      </c>
      <c r="BF1703" s="76" t="str">
        <f t="shared" si="2339"/>
        <v>BF$17</v>
      </c>
      <c r="BG1703" s="76" t="str">
        <f t="shared" si="2339"/>
        <v>BG$17</v>
      </c>
      <c r="BH1703" s="76" t="str">
        <f t="shared" si="2339"/>
        <v>BH$17</v>
      </c>
      <c r="BI1703" s="76" t="str">
        <f t="shared" si="2339"/>
        <v>BI$17</v>
      </c>
      <c r="BJ1703" s="76" t="str">
        <f t="shared" si="2339"/>
        <v>BJ$17</v>
      </c>
      <c r="BK1703" s="76" t="str">
        <f t="shared" si="2339"/>
        <v>BK$17</v>
      </c>
      <c r="BL1703" s="76" t="str">
        <f t="shared" si="2339"/>
        <v>BL$17</v>
      </c>
      <c r="BM1703" s="76" t="str">
        <f t="shared" si="2339"/>
        <v>BM$17</v>
      </c>
      <c r="BN1703" s="76" t="str">
        <f t="shared" si="2339"/>
        <v>BN$17</v>
      </c>
      <c r="BO1703" s="76" t="str">
        <f t="shared" si="2339"/>
        <v>BO$17</v>
      </c>
      <c r="BP1703" s="76" t="str">
        <f t="shared" si="2339"/>
        <v>BP$17</v>
      </c>
      <c r="BQ1703" s="76" t="str">
        <f t="shared" si="2339"/>
        <v>BQ$17</v>
      </c>
      <c r="BR1703" s="76" t="str">
        <f t="shared" si="2339"/>
        <v>BR$17</v>
      </c>
      <c r="BS1703" s="76" t="str">
        <f t="shared" si="2339"/>
        <v>BS$17</v>
      </c>
      <c r="BT1703" s="76" t="str">
        <f t="shared" si="2339"/>
        <v>BT$17</v>
      </c>
      <c r="BU1703" s="76" t="str">
        <f t="shared" si="2339"/>
        <v>BU$17</v>
      </c>
      <c r="BV1703" s="76" t="str">
        <f t="shared" si="2339"/>
        <v>BV$17</v>
      </c>
      <c r="BW1703" s="76" t="str">
        <f t="shared" si="2339"/>
        <v>BW$17</v>
      </c>
      <c r="BX1703" s="76" t="str">
        <f t="shared" si="2339"/>
        <v>BX$17</v>
      </c>
      <c r="BY1703" s="76" t="str">
        <f t="shared" si="2339"/>
        <v>BY$17</v>
      </c>
      <c r="BZ1703" s="76" t="str">
        <f t="shared" si="2339"/>
        <v>BZ$17</v>
      </c>
      <c r="CA1703" s="76" t="str">
        <f t="shared" si="2339"/>
        <v>CA$17</v>
      </c>
      <c r="CB1703" s="76" t="str">
        <f t="shared" si="2339"/>
        <v>CB$17</v>
      </c>
      <c r="CC1703" s="76" t="str">
        <f t="shared" si="2339"/>
        <v>CC$17</v>
      </c>
      <c r="CD1703" s="76" t="str">
        <f t="shared" si="2339"/>
        <v>CD$17</v>
      </c>
      <c r="CE1703" s="76" t="str">
        <f t="shared" ref="CE1703:CL1705" si="2340">CE1688</f>
        <v>CE$17</v>
      </c>
      <c r="CF1703" s="76" t="str">
        <f t="shared" si="2340"/>
        <v>CF$17</v>
      </c>
      <c r="CG1703" s="76" t="str">
        <f t="shared" si="2340"/>
        <v>CG$17</v>
      </c>
      <c r="CH1703" s="76" t="str">
        <f t="shared" si="2340"/>
        <v>CH$17</v>
      </c>
      <c r="CI1703" s="76" t="str">
        <f t="shared" si="2340"/>
        <v>CI$17</v>
      </c>
      <c r="CJ1703" s="76" t="str">
        <f t="shared" si="2340"/>
        <v>CJ$17</v>
      </c>
      <c r="CK1703" s="76" t="str">
        <f t="shared" si="2340"/>
        <v>CK$17</v>
      </c>
      <c r="CL1703" s="76" t="str">
        <f t="shared" si="2340"/>
        <v>CL$17</v>
      </c>
      <c r="CN1703" s="60"/>
      <c r="CO1703" s="76" t="str">
        <f t="shared" ref="CO1703:DK1705" si="2341">CO1688</f>
        <v>CO$17</v>
      </c>
      <c r="CP1703" s="76" t="str">
        <f t="shared" si="2341"/>
        <v>CP$17</v>
      </c>
      <c r="CQ1703" s="76" t="str">
        <f t="shared" si="2341"/>
        <v>CQ$17</v>
      </c>
      <c r="CR1703" s="76" t="str">
        <f t="shared" si="2341"/>
        <v>CR$17</v>
      </c>
      <c r="CS1703" s="76" t="str">
        <f t="shared" si="2341"/>
        <v>CS$17</v>
      </c>
      <c r="CT1703" s="76" t="str">
        <f t="shared" si="2341"/>
        <v>CT$17</v>
      </c>
      <c r="CU1703" s="76" t="str">
        <f t="shared" si="2341"/>
        <v>CU$17</v>
      </c>
      <c r="CV1703" s="76" t="str">
        <f t="shared" si="2341"/>
        <v>CV$17</v>
      </c>
      <c r="CW1703" s="76" t="str">
        <f t="shared" si="2341"/>
        <v>CW$17</v>
      </c>
      <c r="CX1703" s="76" t="str">
        <f t="shared" si="2341"/>
        <v>CX$17</v>
      </c>
      <c r="CY1703" s="76" t="str">
        <f t="shared" si="2341"/>
        <v>CY$17</v>
      </c>
      <c r="CZ1703" s="76" t="str">
        <f t="shared" si="2341"/>
        <v>CZ$17</v>
      </c>
      <c r="DA1703" s="76" t="str">
        <f t="shared" si="2341"/>
        <v>DA$17</v>
      </c>
      <c r="DB1703" s="76" t="str">
        <f t="shared" si="2341"/>
        <v>DB$17</v>
      </c>
      <c r="DC1703" s="76" t="str">
        <f t="shared" si="2341"/>
        <v>DC$17</v>
      </c>
      <c r="DD1703" s="76" t="str">
        <f t="shared" si="2341"/>
        <v>DD$17</v>
      </c>
      <c r="DE1703" s="76" t="str">
        <f t="shared" si="2341"/>
        <v>DE$17</v>
      </c>
      <c r="DF1703" s="76" t="str">
        <f t="shared" si="2341"/>
        <v>DF$17</v>
      </c>
      <c r="DG1703" s="76" t="str">
        <f t="shared" si="2341"/>
        <v>DG$17</v>
      </c>
      <c r="DH1703" s="76" t="str">
        <f t="shared" si="2341"/>
        <v>DH$17</v>
      </c>
      <c r="DI1703" s="76" t="str">
        <f t="shared" si="2341"/>
        <v>DI$17</v>
      </c>
      <c r="DJ1703" s="76" t="str">
        <f t="shared" si="2341"/>
        <v>DJ$17</v>
      </c>
      <c r="DK1703" s="76" t="str">
        <f t="shared" si="2341"/>
        <v>DK$17</v>
      </c>
      <c r="DL1703" s="76" t="str">
        <f t="shared" ref="DL1703:DL1705" si="2342">DL1688</f>
        <v>DL$17</v>
      </c>
    </row>
    <row r="1704" spans="1:116" x14ac:dyDescent="0.4">
      <c r="B1704" t="s">
        <v>332</v>
      </c>
      <c r="D1704" t="s">
        <v>776</v>
      </c>
      <c r="E1704" s="8" t="str">
        <f t="shared" ref="E1704:E1709" si="2343">ROW()&amp;" "&amp;D1704</f>
        <v>1704 UEREV - S</v>
      </c>
      <c r="G1704" s="89" t="str">
        <f>G1693</f>
        <v xml:space="preserve">Simple unearned revenue - revenue </v>
      </c>
      <c r="H1704" s="12"/>
      <c r="I1704" s="60"/>
      <c r="J1704" s="60"/>
      <c r="K1704" s="15"/>
      <c r="L1704" s="15"/>
      <c r="M1704" s="15"/>
      <c r="N1704" s="15"/>
      <c r="O1704" s="15"/>
      <c r="P1704" s="15"/>
      <c r="R1704" s="15"/>
      <c r="S1704" s="76">
        <f t="shared" ref="S1704:AX1706" si="2344">S1689</f>
        <v>0</v>
      </c>
      <c r="T1704" s="76">
        <f t="shared" si="2344"/>
        <v>0</v>
      </c>
      <c r="U1704" s="76">
        <f t="shared" si="2344"/>
        <v>0</v>
      </c>
      <c r="V1704" s="76">
        <f t="shared" si="2344"/>
        <v>0</v>
      </c>
      <c r="W1704" s="76">
        <f t="shared" si="2344"/>
        <v>0</v>
      </c>
      <c r="X1704" s="76">
        <f t="shared" si="2344"/>
        <v>0</v>
      </c>
      <c r="Y1704" s="76">
        <f t="shared" si="2344"/>
        <v>0</v>
      </c>
      <c r="Z1704" s="76">
        <f t="shared" si="2344"/>
        <v>0</v>
      </c>
      <c r="AA1704" s="76">
        <f t="shared" si="2344"/>
        <v>0</v>
      </c>
      <c r="AB1704" s="76">
        <f t="shared" si="2344"/>
        <v>0</v>
      </c>
      <c r="AC1704" s="76">
        <f t="shared" si="2344"/>
        <v>0</v>
      </c>
      <c r="AD1704" s="76">
        <f t="shared" si="2344"/>
        <v>0</v>
      </c>
      <c r="AE1704" s="76">
        <f t="shared" si="2344"/>
        <v>0</v>
      </c>
      <c r="AF1704" s="76">
        <f t="shared" si="2344"/>
        <v>0</v>
      </c>
      <c r="AG1704" s="76">
        <f t="shared" si="2344"/>
        <v>0</v>
      </c>
      <c r="AH1704" s="76">
        <f t="shared" si="2344"/>
        <v>0</v>
      </c>
      <c r="AI1704" s="76">
        <f t="shared" si="2344"/>
        <v>0</v>
      </c>
      <c r="AJ1704" s="76">
        <f t="shared" si="2344"/>
        <v>0</v>
      </c>
      <c r="AK1704" s="76">
        <f t="shared" si="2344"/>
        <v>0</v>
      </c>
      <c r="AL1704" s="76">
        <f t="shared" si="2344"/>
        <v>0</v>
      </c>
      <c r="AM1704" s="76">
        <f t="shared" si="2344"/>
        <v>0</v>
      </c>
      <c r="AN1704" s="76">
        <f t="shared" si="2344"/>
        <v>0</v>
      </c>
      <c r="AO1704" s="76">
        <f t="shared" si="2344"/>
        <v>0</v>
      </c>
      <c r="AP1704" s="76">
        <f t="shared" si="2344"/>
        <v>0</v>
      </c>
      <c r="AQ1704" s="76">
        <f t="shared" si="2344"/>
        <v>0</v>
      </c>
      <c r="AR1704" s="76">
        <f t="shared" si="2344"/>
        <v>0</v>
      </c>
      <c r="AS1704" s="76">
        <f t="shared" si="2344"/>
        <v>0</v>
      </c>
      <c r="AT1704" s="76">
        <f t="shared" si="2344"/>
        <v>0</v>
      </c>
      <c r="AU1704" s="76">
        <f t="shared" si="2344"/>
        <v>0</v>
      </c>
      <c r="AV1704" s="76">
        <f t="shared" si="2344"/>
        <v>0</v>
      </c>
      <c r="AW1704" s="76">
        <f t="shared" si="2344"/>
        <v>0</v>
      </c>
      <c r="AX1704" s="76">
        <f t="shared" si="2344"/>
        <v>0</v>
      </c>
      <c r="AY1704" s="76">
        <f t="shared" ref="AY1704:CD1706" si="2345">AY1689</f>
        <v>0</v>
      </c>
      <c r="AZ1704" s="76">
        <f t="shared" si="2345"/>
        <v>0</v>
      </c>
      <c r="BA1704" s="76">
        <f t="shared" si="2345"/>
        <v>0</v>
      </c>
      <c r="BB1704" s="76">
        <f t="shared" si="2345"/>
        <v>0</v>
      </c>
      <c r="BC1704" s="76">
        <f t="shared" si="2345"/>
        <v>0</v>
      </c>
      <c r="BD1704" s="76">
        <f t="shared" si="2345"/>
        <v>0</v>
      </c>
      <c r="BE1704" s="76">
        <f t="shared" si="2345"/>
        <v>0</v>
      </c>
      <c r="BF1704" s="76">
        <f t="shared" si="2345"/>
        <v>0</v>
      </c>
      <c r="BG1704" s="76">
        <f t="shared" si="2345"/>
        <v>0</v>
      </c>
      <c r="BH1704" s="76">
        <f t="shared" si="2345"/>
        <v>0</v>
      </c>
      <c r="BI1704" s="76">
        <f t="shared" si="2345"/>
        <v>0</v>
      </c>
      <c r="BJ1704" s="76">
        <f t="shared" si="2345"/>
        <v>0</v>
      </c>
      <c r="BK1704" s="76">
        <f t="shared" si="2345"/>
        <v>0</v>
      </c>
      <c r="BL1704" s="76">
        <f t="shared" si="2345"/>
        <v>0</v>
      </c>
      <c r="BM1704" s="76">
        <f t="shared" si="2345"/>
        <v>0</v>
      </c>
      <c r="BN1704" s="76">
        <f t="shared" si="2345"/>
        <v>0</v>
      </c>
      <c r="BO1704" s="76">
        <f t="shared" si="2345"/>
        <v>0</v>
      </c>
      <c r="BP1704" s="76">
        <f t="shared" si="2345"/>
        <v>0</v>
      </c>
      <c r="BQ1704" s="76">
        <f t="shared" si="2345"/>
        <v>0</v>
      </c>
      <c r="BR1704" s="76">
        <f t="shared" si="2345"/>
        <v>0</v>
      </c>
      <c r="BS1704" s="76">
        <f t="shared" si="2345"/>
        <v>0</v>
      </c>
      <c r="BT1704" s="76">
        <f t="shared" si="2345"/>
        <v>0</v>
      </c>
      <c r="BU1704" s="76">
        <f t="shared" si="2345"/>
        <v>0</v>
      </c>
      <c r="BV1704" s="76">
        <f t="shared" si="2345"/>
        <v>0</v>
      </c>
      <c r="BW1704" s="76">
        <f t="shared" si="2345"/>
        <v>0</v>
      </c>
      <c r="BX1704" s="76">
        <f t="shared" si="2345"/>
        <v>0</v>
      </c>
      <c r="BY1704" s="76">
        <f t="shared" si="2345"/>
        <v>0</v>
      </c>
      <c r="BZ1704" s="76">
        <f t="shared" si="2345"/>
        <v>0</v>
      </c>
      <c r="CA1704" s="76">
        <f t="shared" si="2345"/>
        <v>0</v>
      </c>
      <c r="CB1704" s="76">
        <f t="shared" si="2345"/>
        <v>0</v>
      </c>
      <c r="CC1704" s="76">
        <f t="shared" si="2345"/>
        <v>0</v>
      </c>
      <c r="CD1704" s="76">
        <f t="shared" si="2345"/>
        <v>0</v>
      </c>
      <c r="CE1704" s="76">
        <f t="shared" ref="CE1704:CL1706" si="2346">CE1689</f>
        <v>0</v>
      </c>
      <c r="CF1704" s="76">
        <f t="shared" si="2346"/>
        <v>0</v>
      </c>
      <c r="CG1704" s="76">
        <f t="shared" si="2346"/>
        <v>0</v>
      </c>
      <c r="CH1704" s="76">
        <f t="shared" si="2346"/>
        <v>0</v>
      </c>
      <c r="CI1704" s="76">
        <f t="shared" si="2346"/>
        <v>0</v>
      </c>
      <c r="CJ1704" s="76">
        <f t="shared" si="2346"/>
        <v>0</v>
      </c>
      <c r="CK1704" s="76">
        <f t="shared" si="2346"/>
        <v>0</v>
      </c>
      <c r="CL1704" s="76">
        <f t="shared" si="2346"/>
        <v>0</v>
      </c>
      <c r="CN1704" s="60"/>
      <c r="CO1704" s="76">
        <f t="shared" ref="CO1704:DL1704" si="2347">CO173</f>
        <v>0</v>
      </c>
      <c r="CP1704" s="76">
        <f t="shared" si="2347"/>
        <v>0</v>
      </c>
      <c r="CQ1704" s="76">
        <f t="shared" si="2347"/>
        <v>0</v>
      </c>
      <c r="CR1704" s="76">
        <f t="shared" si="2347"/>
        <v>0</v>
      </c>
      <c r="CS1704" s="76">
        <f t="shared" si="2347"/>
        <v>0</v>
      </c>
      <c r="CT1704" s="76">
        <f t="shared" si="2347"/>
        <v>0</v>
      </c>
      <c r="CU1704" s="76">
        <f t="shared" si="2347"/>
        <v>0</v>
      </c>
      <c r="CV1704" s="76">
        <f t="shared" si="2347"/>
        <v>0</v>
      </c>
      <c r="CW1704" s="76">
        <f t="shared" si="2347"/>
        <v>0</v>
      </c>
      <c r="CX1704" s="76">
        <f t="shared" si="2347"/>
        <v>0</v>
      </c>
      <c r="CY1704" s="76">
        <f t="shared" si="2347"/>
        <v>0</v>
      </c>
      <c r="CZ1704" s="76">
        <f t="shared" si="2347"/>
        <v>0</v>
      </c>
      <c r="DA1704" s="76">
        <f t="shared" si="2347"/>
        <v>0</v>
      </c>
      <c r="DB1704" s="76">
        <f t="shared" si="2347"/>
        <v>0</v>
      </c>
      <c r="DC1704" s="76">
        <f t="shared" si="2347"/>
        <v>0</v>
      </c>
      <c r="DD1704" s="76">
        <f t="shared" si="2347"/>
        <v>0</v>
      </c>
      <c r="DE1704" s="76">
        <f t="shared" si="2347"/>
        <v>0</v>
      </c>
      <c r="DF1704" s="76">
        <f t="shared" si="2347"/>
        <v>0</v>
      </c>
      <c r="DG1704" s="76">
        <f t="shared" si="2347"/>
        <v>0</v>
      </c>
      <c r="DH1704" s="76">
        <f t="shared" si="2347"/>
        <v>0</v>
      </c>
      <c r="DI1704" s="76">
        <f t="shared" si="2347"/>
        <v>0</v>
      </c>
      <c r="DJ1704" s="76">
        <f t="shared" si="2347"/>
        <v>0</v>
      </c>
      <c r="DK1704" s="76">
        <f t="shared" si="2347"/>
        <v>0</v>
      </c>
      <c r="DL1704" s="76">
        <f t="shared" si="2347"/>
        <v>0</v>
      </c>
    </row>
    <row r="1705" spans="1:116" x14ac:dyDescent="0.4">
      <c r="B1705" t="s">
        <v>332</v>
      </c>
      <c r="D1705" t="s">
        <v>776</v>
      </c>
      <c r="E1705" s="8" t="str">
        <f t="shared" ref="E1705:E1707" si="2348">ROW()&amp;" "&amp;D1705</f>
        <v>1705 UEREV - S</v>
      </c>
      <c r="G1705" s="241" t="str">
        <f>IFERROR(SUBSTITUTE(TRIM(MID(G1693, SEARCH("-", G1693) + 1, LEN(G1693))),":",""),"no unit")</f>
        <v>revenue</v>
      </c>
      <c r="H1705" s="12"/>
      <c r="I1705" s="60"/>
      <c r="J1705" s="60"/>
      <c r="K1705" s="15"/>
      <c r="L1705" s="15"/>
      <c r="M1705" s="15"/>
      <c r="N1705" s="15"/>
      <c r="O1705" s="15"/>
      <c r="P1705" s="15"/>
      <c r="R1705" s="15"/>
      <c r="S1705" s="76"/>
      <c r="T1705" s="76"/>
      <c r="U1705" s="76"/>
      <c r="V1705" s="76"/>
      <c r="W1705" s="76"/>
      <c r="X1705" s="76"/>
      <c r="Y1705" s="76"/>
      <c r="Z1705" s="76"/>
      <c r="AA1705" s="76"/>
      <c r="AB1705" s="76"/>
      <c r="AC1705" s="76"/>
      <c r="AD1705" s="76"/>
      <c r="AE1705" s="76"/>
      <c r="AF1705" s="76"/>
      <c r="AG1705" s="76"/>
      <c r="AH1705" s="76"/>
      <c r="AI1705" s="76"/>
      <c r="AJ1705" s="76"/>
      <c r="AK1705" s="76"/>
      <c r="AL1705" s="76"/>
      <c r="AM1705" s="76"/>
      <c r="AN1705" s="76"/>
      <c r="AO1705" s="76"/>
      <c r="AP1705" s="76"/>
      <c r="AQ1705" s="76"/>
      <c r="AR1705" s="76"/>
      <c r="AS1705" s="76"/>
      <c r="AT1705" s="76"/>
      <c r="AU1705" s="76"/>
      <c r="AV1705" s="76"/>
      <c r="AW1705" s="76"/>
      <c r="AX1705" s="76"/>
      <c r="AY1705" s="76"/>
      <c r="AZ1705" s="76"/>
      <c r="BA1705" s="76"/>
      <c r="BB1705" s="76"/>
      <c r="BC1705" s="76"/>
      <c r="BD1705" s="76"/>
      <c r="BE1705" s="76"/>
      <c r="BF1705" s="76"/>
      <c r="BG1705" s="76"/>
      <c r="BH1705" s="76"/>
      <c r="BI1705" s="76"/>
      <c r="BJ1705" s="76"/>
      <c r="BK1705" s="76"/>
      <c r="BL1705" s="76"/>
      <c r="BM1705" s="76"/>
      <c r="BN1705" s="76"/>
      <c r="BO1705" s="76"/>
      <c r="BP1705" s="76"/>
      <c r="BQ1705" s="76"/>
      <c r="BR1705" s="76"/>
      <c r="BS1705" s="76"/>
      <c r="BT1705" s="76"/>
      <c r="BU1705" s="76"/>
      <c r="BV1705" s="76"/>
      <c r="BW1705" s="76"/>
      <c r="BX1705" s="76"/>
      <c r="BY1705" s="76"/>
      <c r="BZ1705" s="76"/>
      <c r="CA1705" s="76"/>
      <c r="CB1705" s="76"/>
      <c r="CC1705" s="76"/>
      <c r="CD1705" s="76"/>
      <c r="CE1705" s="76"/>
      <c r="CF1705" s="76"/>
      <c r="CG1705" s="76"/>
      <c r="CH1705" s="76"/>
      <c r="CI1705" s="76"/>
      <c r="CJ1705" s="76"/>
      <c r="CK1705" s="76"/>
      <c r="CL1705" s="76"/>
      <c r="CN1705" s="60"/>
      <c r="CO1705" s="76"/>
      <c r="CP1705" s="76"/>
      <c r="CQ1705" s="76"/>
      <c r="CR1705" s="76"/>
      <c r="CS1705" s="76"/>
      <c r="CT1705" s="76"/>
      <c r="CU1705" s="76"/>
      <c r="CV1705" s="76"/>
      <c r="CW1705" s="76"/>
      <c r="CX1705" s="76"/>
      <c r="CY1705" s="76"/>
      <c r="CZ1705" s="76"/>
      <c r="DA1705" s="76"/>
      <c r="DB1705" s="76"/>
      <c r="DC1705" s="76"/>
      <c r="DD1705" s="76"/>
      <c r="DE1705" s="76"/>
      <c r="DF1705" s="76"/>
      <c r="DG1705" s="76"/>
      <c r="DH1705" s="76"/>
      <c r="DI1705" s="76"/>
      <c r="DJ1705" s="76"/>
      <c r="DK1705" s="76"/>
      <c r="DL1705" s="76"/>
    </row>
    <row r="1706" spans="1:116" x14ac:dyDescent="0.4">
      <c r="B1706" t="s">
        <v>332</v>
      </c>
      <c r="D1706" t="s">
        <v>776</v>
      </c>
      <c r="E1706" s="8" t="str">
        <f t="shared" si="2343"/>
        <v>1706 UEREV - S</v>
      </c>
      <c r="G1706" s="8" t="str">
        <f>G1691</f>
        <v>Secondary revenue driver</v>
      </c>
      <c r="H1706" s="12"/>
      <c r="I1706" s="60"/>
      <c r="J1706" s="60"/>
      <c r="K1706" s="15"/>
      <c r="L1706" s="15"/>
      <c r="M1706" s="15"/>
      <c r="N1706" s="15"/>
      <c r="O1706" s="15"/>
      <c r="P1706" s="15"/>
      <c r="R1706" s="15"/>
      <c r="S1706" s="203" t="str">
        <f t="shared" ref="S1706:AX1708" si="2349">ADDRESS(ROW(S1699),COLUMN(S1699),2)</f>
        <v>S$1699</v>
      </c>
      <c r="T1706" s="203" t="str">
        <f t="shared" si="2349"/>
        <v>T$1699</v>
      </c>
      <c r="U1706" s="203" t="str">
        <f t="shared" si="2349"/>
        <v>U$1699</v>
      </c>
      <c r="V1706" s="203" t="str">
        <f t="shared" si="2349"/>
        <v>V$1699</v>
      </c>
      <c r="W1706" s="203" t="str">
        <f t="shared" si="2349"/>
        <v>W$1699</v>
      </c>
      <c r="X1706" s="203" t="str">
        <f t="shared" si="2349"/>
        <v>X$1699</v>
      </c>
      <c r="Y1706" s="203" t="str">
        <f t="shared" si="2349"/>
        <v>Y$1699</v>
      </c>
      <c r="Z1706" s="203" t="str">
        <f t="shared" si="2349"/>
        <v>Z$1699</v>
      </c>
      <c r="AA1706" s="203" t="str">
        <f t="shared" si="2349"/>
        <v>AA$1699</v>
      </c>
      <c r="AB1706" s="203" t="str">
        <f t="shared" si="2349"/>
        <v>AB$1699</v>
      </c>
      <c r="AC1706" s="203" t="str">
        <f t="shared" si="2349"/>
        <v>AC$1699</v>
      </c>
      <c r="AD1706" s="203" t="str">
        <f t="shared" si="2349"/>
        <v>AD$1699</v>
      </c>
      <c r="AE1706" s="203" t="str">
        <f t="shared" si="2349"/>
        <v>AE$1699</v>
      </c>
      <c r="AF1706" s="203" t="str">
        <f t="shared" si="2349"/>
        <v>AF$1699</v>
      </c>
      <c r="AG1706" s="203" t="str">
        <f t="shared" si="2349"/>
        <v>AG$1699</v>
      </c>
      <c r="AH1706" s="203" t="str">
        <f t="shared" si="2349"/>
        <v>AH$1699</v>
      </c>
      <c r="AI1706" s="203" t="str">
        <f t="shared" si="2349"/>
        <v>AI$1699</v>
      </c>
      <c r="AJ1706" s="203" t="str">
        <f t="shared" si="2349"/>
        <v>AJ$1699</v>
      </c>
      <c r="AK1706" s="203" t="str">
        <f t="shared" si="2349"/>
        <v>AK$1699</v>
      </c>
      <c r="AL1706" s="203" t="str">
        <f t="shared" si="2349"/>
        <v>AL$1699</v>
      </c>
      <c r="AM1706" s="203" t="str">
        <f t="shared" si="2349"/>
        <v>AM$1699</v>
      </c>
      <c r="AN1706" s="203" t="str">
        <f t="shared" si="2349"/>
        <v>AN$1699</v>
      </c>
      <c r="AO1706" s="203" t="str">
        <f t="shared" si="2349"/>
        <v>AO$1699</v>
      </c>
      <c r="AP1706" s="203" t="str">
        <f t="shared" si="2349"/>
        <v>AP$1699</v>
      </c>
      <c r="AQ1706" s="203" t="str">
        <f t="shared" si="2349"/>
        <v>AQ$1699</v>
      </c>
      <c r="AR1706" s="203" t="str">
        <f t="shared" si="2349"/>
        <v>AR$1699</v>
      </c>
      <c r="AS1706" s="203" t="str">
        <f t="shared" si="2349"/>
        <v>AS$1699</v>
      </c>
      <c r="AT1706" s="203" t="str">
        <f t="shared" si="2349"/>
        <v>AT$1699</v>
      </c>
      <c r="AU1706" s="203" t="str">
        <f t="shared" si="2349"/>
        <v>AU$1699</v>
      </c>
      <c r="AV1706" s="203" t="str">
        <f t="shared" si="2349"/>
        <v>AV$1699</v>
      </c>
      <c r="AW1706" s="203" t="str">
        <f t="shared" si="2349"/>
        <v>AW$1699</v>
      </c>
      <c r="AX1706" s="203" t="str">
        <f t="shared" si="2349"/>
        <v>AX$1699</v>
      </c>
      <c r="AY1706" s="203" t="str">
        <f t="shared" ref="AY1706:CD1708" si="2350">ADDRESS(ROW(AY1699),COLUMN(AY1699),2)</f>
        <v>AY$1699</v>
      </c>
      <c r="AZ1706" s="203" t="str">
        <f t="shared" si="2350"/>
        <v>AZ$1699</v>
      </c>
      <c r="BA1706" s="203" t="str">
        <f t="shared" si="2350"/>
        <v>BA$1699</v>
      </c>
      <c r="BB1706" s="203" t="str">
        <f t="shared" si="2350"/>
        <v>BB$1699</v>
      </c>
      <c r="BC1706" s="203" t="str">
        <f t="shared" si="2350"/>
        <v>BC$1699</v>
      </c>
      <c r="BD1706" s="203" t="str">
        <f t="shared" si="2350"/>
        <v>BD$1699</v>
      </c>
      <c r="BE1706" s="203" t="str">
        <f t="shared" si="2350"/>
        <v>BE$1699</v>
      </c>
      <c r="BF1706" s="203" t="str">
        <f t="shared" si="2350"/>
        <v>BF$1699</v>
      </c>
      <c r="BG1706" s="203" t="str">
        <f t="shared" si="2350"/>
        <v>BG$1699</v>
      </c>
      <c r="BH1706" s="203" t="str">
        <f t="shared" si="2350"/>
        <v>BH$1699</v>
      </c>
      <c r="BI1706" s="203" t="str">
        <f t="shared" si="2350"/>
        <v>BI$1699</v>
      </c>
      <c r="BJ1706" s="203" t="str">
        <f t="shared" si="2350"/>
        <v>BJ$1699</v>
      </c>
      <c r="BK1706" s="203" t="str">
        <f t="shared" si="2350"/>
        <v>BK$1699</v>
      </c>
      <c r="BL1706" s="203" t="str">
        <f t="shared" si="2350"/>
        <v>BL$1699</v>
      </c>
      <c r="BM1706" s="203" t="str">
        <f t="shared" si="2350"/>
        <v>BM$1699</v>
      </c>
      <c r="BN1706" s="203" t="str">
        <f t="shared" si="2350"/>
        <v>BN$1699</v>
      </c>
      <c r="BO1706" s="203" t="str">
        <f t="shared" si="2350"/>
        <v>BO$1699</v>
      </c>
      <c r="BP1706" s="203" t="str">
        <f t="shared" si="2350"/>
        <v>BP$1699</v>
      </c>
      <c r="BQ1706" s="203" t="str">
        <f t="shared" si="2350"/>
        <v>BQ$1699</v>
      </c>
      <c r="BR1706" s="203" t="str">
        <f t="shared" si="2350"/>
        <v>BR$1699</v>
      </c>
      <c r="BS1706" s="203" t="str">
        <f t="shared" si="2350"/>
        <v>BS$1699</v>
      </c>
      <c r="BT1706" s="203" t="str">
        <f t="shared" si="2350"/>
        <v>BT$1699</v>
      </c>
      <c r="BU1706" s="203" t="str">
        <f t="shared" si="2350"/>
        <v>BU$1699</v>
      </c>
      <c r="BV1706" s="203" t="str">
        <f t="shared" si="2350"/>
        <v>BV$1699</v>
      </c>
      <c r="BW1706" s="203" t="str">
        <f t="shared" si="2350"/>
        <v>BW$1699</v>
      </c>
      <c r="BX1706" s="203" t="str">
        <f t="shared" si="2350"/>
        <v>BX$1699</v>
      </c>
      <c r="BY1706" s="203" t="str">
        <f t="shared" si="2350"/>
        <v>BY$1699</v>
      </c>
      <c r="BZ1706" s="203" t="str">
        <f t="shared" si="2350"/>
        <v>BZ$1699</v>
      </c>
      <c r="CA1706" s="203" t="str">
        <f t="shared" si="2350"/>
        <v>CA$1699</v>
      </c>
      <c r="CB1706" s="203" t="str">
        <f t="shared" si="2350"/>
        <v>CB$1699</v>
      </c>
      <c r="CC1706" s="203" t="str">
        <f t="shared" si="2350"/>
        <v>CC$1699</v>
      </c>
      <c r="CD1706" s="203" t="str">
        <f t="shared" si="2350"/>
        <v>CD$1699</v>
      </c>
      <c r="CE1706" s="203" t="str">
        <f t="shared" ref="CE1706:CL1708" si="2351">ADDRESS(ROW(CE1699),COLUMN(CE1699),2)</f>
        <v>CE$1699</v>
      </c>
      <c r="CF1706" s="203" t="str">
        <f t="shared" si="2351"/>
        <v>CF$1699</v>
      </c>
      <c r="CG1706" s="203" t="str">
        <f t="shared" si="2351"/>
        <v>CG$1699</v>
      </c>
      <c r="CH1706" s="203" t="str">
        <f t="shared" si="2351"/>
        <v>CH$1699</v>
      </c>
      <c r="CI1706" s="203" t="str">
        <f t="shared" si="2351"/>
        <v>CI$1699</v>
      </c>
      <c r="CJ1706" s="203" t="str">
        <f t="shared" si="2351"/>
        <v>CJ$1699</v>
      </c>
      <c r="CK1706" s="203" t="str">
        <f t="shared" si="2351"/>
        <v>CK$1699</v>
      </c>
      <c r="CL1706" s="203" t="str">
        <f t="shared" si="2351"/>
        <v>CL$1699</v>
      </c>
      <c r="CN1706" s="60"/>
      <c r="CO1706" s="203" t="str">
        <f t="shared" ref="CO1706:DL1706" si="2352">ADDRESS(ROW(CO249),COLUMN(CO249),2)</f>
        <v>CO$249</v>
      </c>
      <c r="CP1706" s="203" t="str">
        <f t="shared" si="2352"/>
        <v>CP$249</v>
      </c>
      <c r="CQ1706" s="203" t="str">
        <f t="shared" si="2352"/>
        <v>CQ$249</v>
      </c>
      <c r="CR1706" s="203" t="str">
        <f t="shared" si="2352"/>
        <v>CR$249</v>
      </c>
      <c r="CS1706" s="203" t="str">
        <f t="shared" si="2352"/>
        <v>CS$249</v>
      </c>
      <c r="CT1706" s="203" t="str">
        <f t="shared" si="2352"/>
        <v>CT$249</v>
      </c>
      <c r="CU1706" s="203" t="str">
        <f t="shared" si="2352"/>
        <v>CU$249</v>
      </c>
      <c r="CV1706" s="203" t="str">
        <f t="shared" si="2352"/>
        <v>CV$249</v>
      </c>
      <c r="CW1706" s="203" t="str">
        <f t="shared" si="2352"/>
        <v>CW$249</v>
      </c>
      <c r="CX1706" s="203" t="str">
        <f t="shared" si="2352"/>
        <v>CX$249</v>
      </c>
      <c r="CY1706" s="203" t="str">
        <f t="shared" si="2352"/>
        <v>CY$249</v>
      </c>
      <c r="CZ1706" s="203" t="str">
        <f t="shared" si="2352"/>
        <v>CZ$249</v>
      </c>
      <c r="DA1706" s="203" t="str">
        <f t="shared" si="2352"/>
        <v>DA$249</v>
      </c>
      <c r="DB1706" s="203" t="str">
        <f t="shared" si="2352"/>
        <v>DB$249</v>
      </c>
      <c r="DC1706" s="203" t="str">
        <f t="shared" si="2352"/>
        <v>DC$249</v>
      </c>
      <c r="DD1706" s="203" t="str">
        <f t="shared" si="2352"/>
        <v>DD$249</v>
      </c>
      <c r="DE1706" s="203" t="str">
        <f t="shared" si="2352"/>
        <v>DE$249</v>
      </c>
      <c r="DF1706" s="203" t="str">
        <f t="shared" si="2352"/>
        <v>DF$249</v>
      </c>
      <c r="DG1706" s="203" t="str">
        <f t="shared" si="2352"/>
        <v>DG$249</v>
      </c>
      <c r="DH1706" s="203" t="str">
        <f t="shared" si="2352"/>
        <v>DH$249</v>
      </c>
      <c r="DI1706" s="203" t="str">
        <f t="shared" si="2352"/>
        <v>DI$249</v>
      </c>
      <c r="DJ1706" s="203" t="str">
        <f t="shared" si="2352"/>
        <v>DJ$249</v>
      </c>
      <c r="DK1706" s="203" t="str">
        <f t="shared" si="2352"/>
        <v>DK$249</v>
      </c>
      <c r="DL1706" s="203" t="str">
        <f t="shared" si="2352"/>
        <v>DL$249</v>
      </c>
    </row>
    <row r="1707" spans="1:116" x14ac:dyDescent="0.4">
      <c r="B1707" t="s">
        <v>332</v>
      </c>
      <c r="D1707" t="s">
        <v>776</v>
      </c>
      <c r="E1707" s="8" t="str">
        <f t="shared" si="2343"/>
        <v>1707 UEREV - S</v>
      </c>
      <c r="G1707" s="8" t="str">
        <f>G1692</f>
        <v>Secondary volume driver</v>
      </c>
      <c r="H1707" s="12"/>
      <c r="I1707" s="60"/>
      <c r="J1707" s="60"/>
      <c r="K1707" s="15"/>
      <c r="L1707" s="15"/>
      <c r="M1707" s="15"/>
      <c r="N1707" s="15"/>
      <c r="O1707" s="15"/>
      <c r="P1707" s="15"/>
      <c r="R1707" s="15"/>
      <c r="S1707" s="76" t="str">
        <f t="shared" ref="S1707:AX1709" si="2353">S1692</f>
        <v>S$19</v>
      </c>
      <c r="T1707" s="76" t="str">
        <f t="shared" si="2353"/>
        <v>T$19</v>
      </c>
      <c r="U1707" s="76" t="str">
        <f t="shared" si="2353"/>
        <v>U$19</v>
      </c>
      <c r="V1707" s="76" t="str">
        <f t="shared" si="2353"/>
        <v>V$19</v>
      </c>
      <c r="W1707" s="76" t="str">
        <f t="shared" si="2353"/>
        <v>W$19</v>
      </c>
      <c r="X1707" s="76" t="str">
        <f t="shared" si="2353"/>
        <v>X$19</v>
      </c>
      <c r="Y1707" s="76" t="str">
        <f t="shared" si="2353"/>
        <v>Y$19</v>
      </c>
      <c r="Z1707" s="76" t="str">
        <f t="shared" si="2353"/>
        <v>Z$19</v>
      </c>
      <c r="AA1707" s="76" t="str">
        <f t="shared" si="2353"/>
        <v>AA$19</v>
      </c>
      <c r="AB1707" s="76" t="str">
        <f t="shared" si="2353"/>
        <v>AB$19</v>
      </c>
      <c r="AC1707" s="76" t="str">
        <f t="shared" si="2353"/>
        <v>AC$19</v>
      </c>
      <c r="AD1707" s="76" t="str">
        <f t="shared" si="2353"/>
        <v>AD$19</v>
      </c>
      <c r="AE1707" s="76" t="str">
        <f t="shared" si="2353"/>
        <v>AE$19</v>
      </c>
      <c r="AF1707" s="76" t="str">
        <f t="shared" si="2353"/>
        <v>AF$19</v>
      </c>
      <c r="AG1707" s="76" t="str">
        <f t="shared" si="2353"/>
        <v>AG$19</v>
      </c>
      <c r="AH1707" s="76" t="str">
        <f t="shared" si="2353"/>
        <v>AH$19</v>
      </c>
      <c r="AI1707" s="76" t="str">
        <f t="shared" si="2353"/>
        <v>AI$19</v>
      </c>
      <c r="AJ1707" s="76" t="str">
        <f t="shared" si="2353"/>
        <v>AJ$19</v>
      </c>
      <c r="AK1707" s="76" t="str">
        <f t="shared" si="2353"/>
        <v>AK$19</v>
      </c>
      <c r="AL1707" s="76" t="str">
        <f t="shared" si="2353"/>
        <v>AL$19</v>
      </c>
      <c r="AM1707" s="76" t="str">
        <f t="shared" si="2353"/>
        <v>AM$19</v>
      </c>
      <c r="AN1707" s="76" t="str">
        <f t="shared" si="2353"/>
        <v>AN$19</v>
      </c>
      <c r="AO1707" s="76" t="str">
        <f t="shared" si="2353"/>
        <v>AO$19</v>
      </c>
      <c r="AP1707" s="76" t="str">
        <f t="shared" si="2353"/>
        <v>AP$19</v>
      </c>
      <c r="AQ1707" s="76" t="str">
        <f t="shared" si="2353"/>
        <v>AQ$19</v>
      </c>
      <c r="AR1707" s="76" t="str">
        <f t="shared" si="2353"/>
        <v>AR$19</v>
      </c>
      <c r="AS1707" s="76" t="str">
        <f t="shared" si="2353"/>
        <v>AS$19</v>
      </c>
      <c r="AT1707" s="76" t="str">
        <f t="shared" si="2353"/>
        <v>AT$19</v>
      </c>
      <c r="AU1707" s="76" t="str">
        <f t="shared" si="2353"/>
        <v>AU$19</v>
      </c>
      <c r="AV1707" s="76" t="str">
        <f t="shared" si="2353"/>
        <v>AV$19</v>
      </c>
      <c r="AW1707" s="76" t="str">
        <f t="shared" si="2353"/>
        <v>AW$19</v>
      </c>
      <c r="AX1707" s="76" t="str">
        <f t="shared" si="2353"/>
        <v>AX$19</v>
      </c>
      <c r="AY1707" s="76" t="str">
        <f t="shared" ref="AY1707:CD1709" si="2354">AY1692</f>
        <v>AY$19</v>
      </c>
      <c r="AZ1707" s="76" t="str">
        <f t="shared" si="2354"/>
        <v>AZ$19</v>
      </c>
      <c r="BA1707" s="76" t="str">
        <f t="shared" si="2354"/>
        <v>BA$19</v>
      </c>
      <c r="BB1707" s="76" t="str">
        <f t="shared" si="2354"/>
        <v>BB$19</v>
      </c>
      <c r="BC1707" s="76" t="str">
        <f t="shared" si="2354"/>
        <v>BC$19</v>
      </c>
      <c r="BD1707" s="76" t="str">
        <f t="shared" si="2354"/>
        <v>BD$19</v>
      </c>
      <c r="BE1707" s="76" t="str">
        <f t="shared" si="2354"/>
        <v>BE$19</v>
      </c>
      <c r="BF1707" s="76" t="str">
        <f t="shared" si="2354"/>
        <v>BF$19</v>
      </c>
      <c r="BG1707" s="76" t="str">
        <f t="shared" si="2354"/>
        <v>BG$19</v>
      </c>
      <c r="BH1707" s="76" t="str">
        <f t="shared" si="2354"/>
        <v>BH$19</v>
      </c>
      <c r="BI1707" s="76" t="str">
        <f t="shared" si="2354"/>
        <v>BI$19</v>
      </c>
      <c r="BJ1707" s="76" t="str">
        <f t="shared" si="2354"/>
        <v>BJ$19</v>
      </c>
      <c r="BK1707" s="76" t="str">
        <f t="shared" si="2354"/>
        <v>BK$19</v>
      </c>
      <c r="BL1707" s="76" t="str">
        <f t="shared" si="2354"/>
        <v>BL$19</v>
      </c>
      <c r="BM1707" s="76" t="str">
        <f t="shared" si="2354"/>
        <v>BM$19</v>
      </c>
      <c r="BN1707" s="76" t="str">
        <f t="shared" si="2354"/>
        <v>BN$19</v>
      </c>
      <c r="BO1707" s="76" t="str">
        <f t="shared" si="2354"/>
        <v>BO$19</v>
      </c>
      <c r="BP1707" s="76" t="str">
        <f t="shared" si="2354"/>
        <v>BP$19</v>
      </c>
      <c r="BQ1707" s="76" t="str">
        <f t="shared" si="2354"/>
        <v>BQ$19</v>
      </c>
      <c r="BR1707" s="76" t="str">
        <f t="shared" si="2354"/>
        <v>BR$19</v>
      </c>
      <c r="BS1707" s="76" t="str">
        <f t="shared" si="2354"/>
        <v>BS$19</v>
      </c>
      <c r="BT1707" s="76" t="str">
        <f t="shared" si="2354"/>
        <v>BT$19</v>
      </c>
      <c r="BU1707" s="76" t="str">
        <f t="shared" si="2354"/>
        <v>BU$19</v>
      </c>
      <c r="BV1707" s="76" t="str">
        <f t="shared" si="2354"/>
        <v>BV$19</v>
      </c>
      <c r="BW1707" s="76" t="str">
        <f t="shared" si="2354"/>
        <v>BW$19</v>
      </c>
      <c r="BX1707" s="76" t="str">
        <f t="shared" si="2354"/>
        <v>BX$19</v>
      </c>
      <c r="BY1707" s="76" t="str">
        <f t="shared" si="2354"/>
        <v>BY$19</v>
      </c>
      <c r="BZ1707" s="76" t="str">
        <f t="shared" si="2354"/>
        <v>BZ$19</v>
      </c>
      <c r="CA1707" s="76" t="str">
        <f t="shared" si="2354"/>
        <v>CA$19</v>
      </c>
      <c r="CB1707" s="76" t="str">
        <f t="shared" si="2354"/>
        <v>CB$19</v>
      </c>
      <c r="CC1707" s="76" t="str">
        <f t="shared" si="2354"/>
        <v>CC$19</v>
      </c>
      <c r="CD1707" s="76" t="str">
        <f t="shared" si="2354"/>
        <v>CD$19</v>
      </c>
      <c r="CE1707" s="76" t="str">
        <f t="shared" ref="CE1707:CL1709" si="2355">CE1692</f>
        <v>CE$19</v>
      </c>
      <c r="CF1707" s="76" t="str">
        <f t="shared" si="2355"/>
        <v>CF$19</v>
      </c>
      <c r="CG1707" s="76" t="str">
        <f t="shared" si="2355"/>
        <v>CG$19</v>
      </c>
      <c r="CH1707" s="76" t="str">
        <f t="shared" si="2355"/>
        <v>CH$19</v>
      </c>
      <c r="CI1707" s="76" t="str">
        <f t="shared" si="2355"/>
        <v>CI$19</v>
      </c>
      <c r="CJ1707" s="76" t="str">
        <f t="shared" si="2355"/>
        <v>CJ$19</v>
      </c>
      <c r="CK1707" s="76" t="str">
        <f t="shared" si="2355"/>
        <v>CK$19</v>
      </c>
      <c r="CL1707" s="76" t="str">
        <f t="shared" si="2355"/>
        <v>CL$19</v>
      </c>
      <c r="CN1707" s="60"/>
      <c r="CO1707" s="76" t="str">
        <f t="shared" ref="CO1707:DK1709" si="2356">CO1692</f>
        <v>CO$19</v>
      </c>
      <c r="CP1707" s="76" t="str">
        <f t="shared" si="2356"/>
        <v>CP$19</v>
      </c>
      <c r="CQ1707" s="76" t="str">
        <f t="shared" si="2356"/>
        <v>CQ$19</v>
      </c>
      <c r="CR1707" s="76" t="str">
        <f t="shared" si="2356"/>
        <v>CR$19</v>
      </c>
      <c r="CS1707" s="76" t="str">
        <f t="shared" si="2356"/>
        <v>CS$19</v>
      </c>
      <c r="CT1707" s="76" t="str">
        <f t="shared" si="2356"/>
        <v>CT$19</v>
      </c>
      <c r="CU1707" s="76" t="str">
        <f t="shared" si="2356"/>
        <v>CU$19</v>
      </c>
      <c r="CV1707" s="76" t="str">
        <f t="shared" si="2356"/>
        <v>CV$19</v>
      </c>
      <c r="CW1707" s="76" t="str">
        <f t="shared" si="2356"/>
        <v>CW$19</v>
      </c>
      <c r="CX1707" s="76" t="str">
        <f t="shared" si="2356"/>
        <v>CX$19</v>
      </c>
      <c r="CY1707" s="76" t="str">
        <f t="shared" si="2356"/>
        <v>CY$19</v>
      </c>
      <c r="CZ1707" s="76" t="str">
        <f t="shared" si="2356"/>
        <v>CZ$19</v>
      </c>
      <c r="DA1707" s="76" t="str">
        <f t="shared" si="2356"/>
        <v>DA$19</v>
      </c>
      <c r="DB1707" s="76" t="str">
        <f t="shared" si="2356"/>
        <v>DB$19</v>
      </c>
      <c r="DC1707" s="76" t="str">
        <f t="shared" si="2356"/>
        <v>DC$19</v>
      </c>
      <c r="DD1707" s="76" t="str">
        <f t="shared" si="2356"/>
        <v>DD$19</v>
      </c>
      <c r="DE1707" s="76" t="str">
        <f t="shared" si="2356"/>
        <v>DE$19</v>
      </c>
      <c r="DF1707" s="76" t="str">
        <f t="shared" si="2356"/>
        <v>DF$19</v>
      </c>
      <c r="DG1707" s="76" t="str">
        <f t="shared" si="2356"/>
        <v>DG$19</v>
      </c>
      <c r="DH1707" s="76" t="str">
        <f t="shared" si="2356"/>
        <v>DH$19</v>
      </c>
      <c r="DI1707" s="76" t="str">
        <f t="shared" si="2356"/>
        <v>DI$19</v>
      </c>
      <c r="DJ1707" s="76" t="str">
        <f t="shared" si="2356"/>
        <v>DJ$19</v>
      </c>
      <c r="DK1707" s="76" t="str">
        <f t="shared" si="2356"/>
        <v>DK$19</v>
      </c>
      <c r="DL1707" s="76" t="str">
        <f t="shared" ref="DL1707:DL1709" si="2357">DL1692</f>
        <v>DL$19</v>
      </c>
    </row>
    <row r="1708" spans="1:116" x14ac:dyDescent="0.4">
      <c r="CO1708" s="8"/>
      <c r="CP1708" s="8"/>
      <c r="CQ1708" s="8"/>
      <c r="CR1708" s="8"/>
      <c r="CS1708" s="8"/>
      <c r="CT1708" s="8"/>
      <c r="CU1708" s="8"/>
      <c r="CV1708" s="8"/>
      <c r="CW1708" s="8"/>
      <c r="CX1708" s="8"/>
      <c r="CY1708" s="8"/>
      <c r="CZ1708" s="8"/>
      <c r="DA1708" s="8"/>
      <c r="DB1708" s="8"/>
      <c r="DC1708" s="8"/>
      <c r="DD1708" s="8"/>
      <c r="DE1708" s="8"/>
      <c r="DF1708" s="8"/>
      <c r="DG1708" s="8"/>
      <c r="DH1708" s="8"/>
      <c r="DI1708" s="8"/>
      <c r="DJ1708" s="8"/>
      <c r="DK1708" s="8"/>
      <c r="DL1708" s="8"/>
    </row>
    <row r="1709" spans="1:116" x14ac:dyDescent="0.4">
      <c r="A1709" s="174"/>
      <c r="E1709" s="8"/>
      <c r="G1709" s="175" t="s">
        <v>490</v>
      </c>
      <c r="H1709" s="174"/>
      <c r="I1709" s="176"/>
      <c r="J1709" s="176"/>
      <c r="K1709" s="197"/>
      <c r="L1709" s="197"/>
      <c r="M1709" s="197"/>
      <c r="N1709" s="197"/>
      <c r="O1709" s="197"/>
      <c r="P1709" s="197"/>
      <c r="R1709" s="198"/>
      <c r="S1709" s="174"/>
      <c r="T1709" s="174"/>
      <c r="U1709" s="174"/>
      <c r="V1709" s="174"/>
      <c r="W1709" s="174"/>
      <c r="X1709" s="174"/>
      <c r="Y1709" s="174"/>
      <c r="Z1709" s="174"/>
      <c r="AA1709" s="174"/>
      <c r="AB1709" s="174"/>
      <c r="AC1709" s="174"/>
      <c r="AD1709" s="174"/>
      <c r="AE1709" s="174"/>
      <c r="AF1709" s="174"/>
      <c r="AG1709" s="174"/>
      <c r="AH1709" s="174"/>
      <c r="AI1709" s="174"/>
      <c r="AJ1709" s="174"/>
      <c r="AK1709" s="174"/>
      <c r="AL1709" s="174"/>
      <c r="AM1709" s="174"/>
      <c r="AN1709" s="174"/>
      <c r="AO1709" s="174"/>
      <c r="AP1709" s="174"/>
      <c r="AQ1709" s="174"/>
      <c r="AR1709" s="174"/>
      <c r="AS1709" s="174"/>
      <c r="AT1709" s="174"/>
      <c r="AU1709" s="174"/>
      <c r="AV1709" s="174"/>
      <c r="AW1709" s="174"/>
      <c r="AX1709" s="174"/>
      <c r="AY1709" s="174"/>
      <c r="AZ1709" s="174"/>
      <c r="BA1709" s="174"/>
      <c r="BB1709" s="174"/>
      <c r="BC1709" s="174"/>
      <c r="BD1709" s="174"/>
      <c r="BE1709" s="174"/>
      <c r="BF1709" s="174"/>
      <c r="BG1709" s="174"/>
      <c r="BH1709" s="174"/>
      <c r="BI1709" s="174"/>
      <c r="BJ1709" s="174"/>
      <c r="BK1709" s="174"/>
      <c r="BL1709" s="174"/>
      <c r="BM1709" s="174"/>
      <c r="BN1709" s="174"/>
      <c r="BO1709" s="174"/>
      <c r="BP1709" s="174"/>
      <c r="BQ1709" s="174"/>
      <c r="BR1709" s="174"/>
      <c r="BS1709" s="174"/>
      <c r="BT1709" s="174"/>
      <c r="BU1709" s="174"/>
      <c r="BV1709" s="174"/>
      <c r="BW1709" s="174"/>
      <c r="BX1709" s="174"/>
      <c r="BY1709" s="174"/>
      <c r="BZ1709" s="174"/>
      <c r="CA1709" s="174"/>
      <c r="CB1709" s="174"/>
      <c r="CC1709" s="174"/>
      <c r="CD1709" s="174"/>
      <c r="CE1709" s="174"/>
      <c r="CF1709" s="174"/>
      <c r="CG1709" s="174"/>
      <c r="CH1709" s="174"/>
      <c r="CI1709" s="174"/>
      <c r="CJ1709" s="174"/>
      <c r="CK1709" s="174"/>
      <c r="CL1709" s="174"/>
      <c r="CN1709" s="176"/>
      <c r="CO1709" s="174"/>
      <c r="CP1709" s="174"/>
      <c r="CQ1709" s="174"/>
      <c r="CR1709" s="174"/>
      <c r="CS1709" s="174"/>
      <c r="CT1709" s="174"/>
      <c r="CU1709" s="174"/>
      <c r="CV1709" s="174"/>
      <c r="CW1709" s="174"/>
      <c r="CX1709" s="174"/>
      <c r="CY1709" s="174"/>
      <c r="CZ1709" s="174"/>
      <c r="DA1709" s="174"/>
      <c r="DB1709" s="174"/>
      <c r="DC1709" s="174"/>
      <c r="DD1709" s="174"/>
      <c r="DE1709" s="174"/>
      <c r="DF1709" s="174"/>
      <c r="DG1709" s="174"/>
      <c r="DH1709" s="174"/>
      <c r="DI1709" s="174"/>
      <c r="DJ1709" s="174"/>
      <c r="DK1709" s="174"/>
      <c r="DL1709" s="174"/>
    </row>
    <row r="1710" spans="1:116" x14ac:dyDescent="0.4">
      <c r="A1710" s="174"/>
      <c r="E1710" s="8"/>
      <c r="G1710" s="175" t="s">
        <v>492</v>
      </c>
      <c r="H1710" s="174"/>
      <c r="I1710" s="176"/>
      <c r="J1710" s="176"/>
      <c r="K1710" s="197"/>
      <c r="L1710" s="197"/>
      <c r="M1710" s="197"/>
      <c r="N1710" s="197"/>
      <c r="O1710" s="197"/>
      <c r="P1710" s="197"/>
      <c r="R1710" s="198"/>
      <c r="S1710" s="174"/>
      <c r="T1710" s="174"/>
      <c r="U1710" s="174"/>
      <c r="V1710" s="174"/>
      <c r="W1710" s="174"/>
      <c r="X1710" s="174"/>
      <c r="Y1710" s="174"/>
      <c r="Z1710" s="174"/>
      <c r="AA1710" s="174"/>
      <c r="AB1710" s="174"/>
      <c r="AC1710" s="174"/>
      <c r="AD1710" s="174"/>
      <c r="AE1710" s="174"/>
      <c r="AF1710" s="174"/>
      <c r="AG1710" s="174"/>
      <c r="AH1710" s="174"/>
      <c r="AI1710" s="174"/>
      <c r="AJ1710" s="174"/>
      <c r="AK1710" s="174"/>
      <c r="AL1710" s="174"/>
      <c r="AM1710" s="174"/>
      <c r="AN1710" s="174"/>
      <c r="AO1710" s="174"/>
      <c r="AP1710" s="174"/>
      <c r="AQ1710" s="174"/>
      <c r="AR1710" s="174"/>
      <c r="AS1710" s="174"/>
      <c r="AT1710" s="174"/>
      <c r="AU1710" s="174"/>
      <c r="AV1710" s="174"/>
      <c r="AW1710" s="174"/>
      <c r="AX1710" s="174"/>
      <c r="AY1710" s="174"/>
      <c r="AZ1710" s="174"/>
      <c r="BA1710" s="174"/>
      <c r="BB1710" s="174"/>
      <c r="BC1710" s="174"/>
      <c r="BD1710" s="174"/>
      <c r="BE1710" s="174"/>
      <c r="BF1710" s="174"/>
      <c r="BG1710" s="174"/>
      <c r="BH1710" s="174"/>
      <c r="BI1710" s="174"/>
      <c r="BJ1710" s="174"/>
      <c r="BK1710" s="174"/>
      <c r="BL1710" s="174"/>
      <c r="BM1710" s="174"/>
      <c r="BN1710" s="174"/>
      <c r="BO1710" s="174"/>
      <c r="BP1710" s="174"/>
      <c r="BQ1710" s="174"/>
      <c r="BR1710" s="174"/>
      <c r="BS1710" s="174"/>
      <c r="BT1710" s="174"/>
      <c r="BU1710" s="174"/>
      <c r="BV1710" s="174"/>
      <c r="BW1710" s="174"/>
      <c r="BX1710" s="174"/>
      <c r="BY1710" s="174"/>
      <c r="BZ1710" s="174"/>
      <c r="CA1710" s="174"/>
      <c r="CB1710" s="174"/>
      <c r="CC1710" s="174"/>
      <c r="CD1710" s="174"/>
      <c r="CE1710" s="174"/>
      <c r="CF1710" s="174"/>
      <c r="CG1710" s="174"/>
      <c r="CH1710" s="174"/>
      <c r="CI1710" s="174"/>
      <c r="CJ1710" s="174"/>
      <c r="CK1710" s="174"/>
      <c r="CL1710" s="174"/>
      <c r="CN1710" s="176"/>
      <c r="CO1710" s="174"/>
      <c r="CP1710" s="174"/>
      <c r="CQ1710" s="174"/>
      <c r="CR1710" s="174"/>
      <c r="CS1710" s="174"/>
      <c r="CT1710" s="174"/>
      <c r="CU1710" s="174"/>
      <c r="CV1710" s="174"/>
      <c r="CW1710" s="174"/>
      <c r="CX1710" s="174"/>
      <c r="CY1710" s="174"/>
      <c r="CZ1710" s="174"/>
      <c r="DA1710" s="174"/>
      <c r="DB1710" s="174"/>
      <c r="DC1710" s="174"/>
      <c r="DD1710" s="174"/>
      <c r="DE1710" s="174"/>
      <c r="DF1710" s="174"/>
      <c r="DG1710" s="174"/>
      <c r="DH1710" s="174"/>
      <c r="DI1710" s="174"/>
      <c r="DJ1710" s="174"/>
      <c r="DK1710" s="174"/>
      <c r="DL1710" s="174"/>
    </row>
    <row r="1711" spans="1:116" x14ac:dyDescent="0.4">
      <c r="A1711" s="174"/>
      <c r="E1711" s="8"/>
      <c r="G1711" s="175" t="s">
        <v>461</v>
      </c>
      <c r="H1711" s="174"/>
      <c r="I1711" s="176"/>
      <c r="J1711" s="176"/>
      <c r="K1711" s="197"/>
      <c r="L1711" s="197"/>
      <c r="M1711" s="197"/>
      <c r="N1711" s="197"/>
      <c r="O1711" s="197"/>
      <c r="P1711" s="197"/>
      <c r="R1711" s="198"/>
      <c r="S1711" s="199" t="str">
        <f t="shared" ref="S1711:AX1711" si="2358">S$20</f>
        <v>S$16</v>
      </c>
      <c r="T1711" s="199" t="str">
        <f t="shared" si="2358"/>
        <v>T$16</v>
      </c>
      <c r="U1711" s="199" t="str">
        <f t="shared" si="2358"/>
        <v>U$16</v>
      </c>
      <c r="V1711" s="199" t="str">
        <f t="shared" si="2358"/>
        <v>V$16</v>
      </c>
      <c r="W1711" s="199" t="str">
        <f t="shared" si="2358"/>
        <v>W$16</v>
      </c>
      <c r="X1711" s="199" t="str">
        <f t="shared" si="2358"/>
        <v>X$16</v>
      </c>
      <c r="Y1711" s="199" t="str">
        <f t="shared" si="2358"/>
        <v>Y$16</v>
      </c>
      <c r="Z1711" s="199" t="str">
        <f t="shared" si="2358"/>
        <v>Z$16</v>
      </c>
      <c r="AA1711" s="199" t="str">
        <f t="shared" si="2358"/>
        <v>AA$16</v>
      </c>
      <c r="AB1711" s="199" t="str">
        <f t="shared" si="2358"/>
        <v>AB$16</v>
      </c>
      <c r="AC1711" s="199" t="str">
        <f t="shared" si="2358"/>
        <v>AC$16</v>
      </c>
      <c r="AD1711" s="199" t="str">
        <f t="shared" si="2358"/>
        <v>AD$16</v>
      </c>
      <c r="AE1711" s="199" t="str">
        <f t="shared" si="2358"/>
        <v>AE$16</v>
      </c>
      <c r="AF1711" s="199" t="str">
        <f t="shared" si="2358"/>
        <v>AF$16</v>
      </c>
      <c r="AG1711" s="199" t="str">
        <f t="shared" si="2358"/>
        <v>AG$16</v>
      </c>
      <c r="AH1711" s="199" t="str">
        <f t="shared" si="2358"/>
        <v>AH$16</v>
      </c>
      <c r="AI1711" s="199" t="str">
        <f t="shared" si="2358"/>
        <v>AI$16</v>
      </c>
      <c r="AJ1711" s="199" t="str">
        <f t="shared" si="2358"/>
        <v>AJ$16</v>
      </c>
      <c r="AK1711" s="199" t="str">
        <f t="shared" si="2358"/>
        <v>AK$16</v>
      </c>
      <c r="AL1711" s="199" t="str">
        <f t="shared" si="2358"/>
        <v>AL$16</v>
      </c>
      <c r="AM1711" s="199" t="str">
        <f t="shared" si="2358"/>
        <v>AM$16</v>
      </c>
      <c r="AN1711" s="199" t="str">
        <f t="shared" si="2358"/>
        <v>AN$16</v>
      </c>
      <c r="AO1711" s="199" t="str">
        <f t="shared" si="2358"/>
        <v>AO$16</v>
      </c>
      <c r="AP1711" s="199" t="str">
        <f t="shared" si="2358"/>
        <v>AP$16</v>
      </c>
      <c r="AQ1711" s="199" t="str">
        <f t="shared" si="2358"/>
        <v>AQ$16</v>
      </c>
      <c r="AR1711" s="199" t="str">
        <f t="shared" si="2358"/>
        <v>AR$16</v>
      </c>
      <c r="AS1711" s="199" t="str">
        <f t="shared" si="2358"/>
        <v>AS$16</v>
      </c>
      <c r="AT1711" s="199" t="str">
        <f t="shared" si="2358"/>
        <v>AT$16</v>
      </c>
      <c r="AU1711" s="199" t="str">
        <f t="shared" si="2358"/>
        <v>AU$16</v>
      </c>
      <c r="AV1711" s="199" t="str">
        <f t="shared" si="2358"/>
        <v>AV$16</v>
      </c>
      <c r="AW1711" s="199" t="str">
        <f t="shared" si="2358"/>
        <v>AW$16</v>
      </c>
      <c r="AX1711" s="199" t="str">
        <f t="shared" si="2358"/>
        <v>AX$16</v>
      </c>
      <c r="AY1711" s="199" t="str">
        <f t="shared" ref="AY1711:CD1711" si="2359">AY$20</f>
        <v>AY$16</v>
      </c>
      <c r="AZ1711" s="199" t="str">
        <f t="shared" si="2359"/>
        <v>AZ$16</v>
      </c>
      <c r="BA1711" s="199" t="str">
        <f t="shared" si="2359"/>
        <v>BA$16</v>
      </c>
      <c r="BB1711" s="199" t="str">
        <f t="shared" si="2359"/>
        <v>BB$16</v>
      </c>
      <c r="BC1711" s="199" t="str">
        <f t="shared" si="2359"/>
        <v>BC$16</v>
      </c>
      <c r="BD1711" s="199" t="str">
        <f t="shared" si="2359"/>
        <v>BD$16</v>
      </c>
      <c r="BE1711" s="199" t="str">
        <f t="shared" si="2359"/>
        <v>BE$16</v>
      </c>
      <c r="BF1711" s="199" t="str">
        <f t="shared" si="2359"/>
        <v>BF$16</v>
      </c>
      <c r="BG1711" s="199" t="str">
        <f t="shared" si="2359"/>
        <v>BG$16</v>
      </c>
      <c r="BH1711" s="199" t="str">
        <f t="shared" si="2359"/>
        <v>BH$16</v>
      </c>
      <c r="BI1711" s="199" t="str">
        <f t="shared" si="2359"/>
        <v>BI$16</v>
      </c>
      <c r="BJ1711" s="199" t="str">
        <f t="shared" si="2359"/>
        <v>BJ$16</v>
      </c>
      <c r="BK1711" s="199" t="str">
        <f t="shared" si="2359"/>
        <v>BK$16</v>
      </c>
      <c r="BL1711" s="199" t="str">
        <f t="shared" si="2359"/>
        <v>BL$16</v>
      </c>
      <c r="BM1711" s="199" t="str">
        <f t="shared" si="2359"/>
        <v>BM$16</v>
      </c>
      <c r="BN1711" s="199" t="str">
        <f t="shared" si="2359"/>
        <v>BN$16</v>
      </c>
      <c r="BO1711" s="199" t="str">
        <f t="shared" si="2359"/>
        <v>BO$16</v>
      </c>
      <c r="BP1711" s="199" t="str">
        <f t="shared" si="2359"/>
        <v>BP$16</v>
      </c>
      <c r="BQ1711" s="199" t="str">
        <f t="shared" si="2359"/>
        <v>BQ$16</v>
      </c>
      <c r="BR1711" s="199" t="str">
        <f t="shared" si="2359"/>
        <v>BR$16</v>
      </c>
      <c r="BS1711" s="199" t="str">
        <f t="shared" si="2359"/>
        <v>BS$16</v>
      </c>
      <c r="BT1711" s="199" t="str">
        <f t="shared" si="2359"/>
        <v>BT$16</v>
      </c>
      <c r="BU1711" s="199" t="str">
        <f t="shared" si="2359"/>
        <v>BU$16</v>
      </c>
      <c r="BV1711" s="199" t="str">
        <f t="shared" si="2359"/>
        <v>BV$16</v>
      </c>
      <c r="BW1711" s="199" t="str">
        <f t="shared" si="2359"/>
        <v>BW$16</v>
      </c>
      <c r="BX1711" s="199" t="str">
        <f t="shared" si="2359"/>
        <v>BX$16</v>
      </c>
      <c r="BY1711" s="199" t="str">
        <f t="shared" si="2359"/>
        <v>BY$16</v>
      </c>
      <c r="BZ1711" s="199" t="str">
        <f t="shared" si="2359"/>
        <v>BZ$16</v>
      </c>
      <c r="CA1711" s="199" t="str">
        <f t="shared" si="2359"/>
        <v>CA$16</v>
      </c>
      <c r="CB1711" s="199" t="str">
        <f t="shared" si="2359"/>
        <v>CB$16</v>
      </c>
      <c r="CC1711" s="199" t="str">
        <f t="shared" si="2359"/>
        <v>CC$16</v>
      </c>
      <c r="CD1711" s="199" t="str">
        <f t="shared" si="2359"/>
        <v>CD$16</v>
      </c>
      <c r="CE1711" s="199" t="str">
        <f t="shared" ref="CE1711:CL1711" si="2360">CE$20</f>
        <v>CE$16</v>
      </c>
      <c r="CF1711" s="199" t="str">
        <f t="shared" si="2360"/>
        <v>CF$16</v>
      </c>
      <c r="CG1711" s="199" t="str">
        <f t="shared" si="2360"/>
        <v>CG$16</v>
      </c>
      <c r="CH1711" s="199" t="str">
        <f t="shared" si="2360"/>
        <v>CH$16</v>
      </c>
      <c r="CI1711" s="199" t="str">
        <f t="shared" si="2360"/>
        <v>CI$16</v>
      </c>
      <c r="CJ1711" s="199" t="str">
        <f t="shared" si="2360"/>
        <v>CJ$16</v>
      </c>
      <c r="CK1711" s="199" t="str">
        <f t="shared" si="2360"/>
        <v>CK$16</v>
      </c>
      <c r="CL1711" s="199" t="str">
        <f t="shared" si="2360"/>
        <v>CL$16</v>
      </c>
      <c r="CN1711" s="176"/>
      <c r="CO1711" s="199" t="str">
        <f t="shared" ref="CO1711:DL1711" si="2361">CO$20</f>
        <v>CO$16</v>
      </c>
      <c r="CP1711" s="199" t="str">
        <f t="shared" si="2361"/>
        <v>CP$16</v>
      </c>
      <c r="CQ1711" s="199" t="str">
        <f t="shared" si="2361"/>
        <v>CQ$16</v>
      </c>
      <c r="CR1711" s="199" t="str">
        <f t="shared" si="2361"/>
        <v>CR$16</v>
      </c>
      <c r="CS1711" s="199" t="str">
        <f t="shared" si="2361"/>
        <v>CS$16</v>
      </c>
      <c r="CT1711" s="199" t="str">
        <f t="shared" si="2361"/>
        <v>CT$16</v>
      </c>
      <c r="CU1711" s="199" t="str">
        <f t="shared" si="2361"/>
        <v>CU$16</v>
      </c>
      <c r="CV1711" s="199" t="str">
        <f t="shared" si="2361"/>
        <v>CV$16</v>
      </c>
      <c r="CW1711" s="199" t="str">
        <f t="shared" si="2361"/>
        <v>CW$16</v>
      </c>
      <c r="CX1711" s="199" t="str">
        <f t="shared" si="2361"/>
        <v>CX$16</v>
      </c>
      <c r="CY1711" s="199" t="str">
        <f t="shared" si="2361"/>
        <v>CY$16</v>
      </c>
      <c r="CZ1711" s="199" t="str">
        <f t="shared" si="2361"/>
        <v>CZ$16</v>
      </c>
      <c r="DA1711" s="199" t="str">
        <f t="shared" si="2361"/>
        <v>DA$16</v>
      </c>
      <c r="DB1711" s="199" t="str">
        <f t="shared" si="2361"/>
        <v>DB$16</v>
      </c>
      <c r="DC1711" s="199" t="str">
        <f t="shared" si="2361"/>
        <v>DC$16</v>
      </c>
      <c r="DD1711" s="199" t="str">
        <f t="shared" si="2361"/>
        <v>DD$16</v>
      </c>
      <c r="DE1711" s="199" t="str">
        <f t="shared" si="2361"/>
        <v>DE$16</v>
      </c>
      <c r="DF1711" s="199" t="str">
        <f t="shared" si="2361"/>
        <v>DF$16</v>
      </c>
      <c r="DG1711" s="199" t="str">
        <f t="shared" si="2361"/>
        <v>DG$16</v>
      </c>
      <c r="DH1711" s="199" t="str">
        <f t="shared" si="2361"/>
        <v>DH$16</v>
      </c>
      <c r="DI1711" s="199" t="str">
        <f t="shared" si="2361"/>
        <v>DI$16</v>
      </c>
      <c r="DJ1711" s="199" t="str">
        <f t="shared" si="2361"/>
        <v>DJ$16</v>
      </c>
      <c r="DK1711" s="199" t="str">
        <f t="shared" si="2361"/>
        <v>DK$16</v>
      </c>
      <c r="DL1711" s="199" t="str">
        <f t="shared" si="2361"/>
        <v>DL$16</v>
      </c>
    </row>
    <row r="1712" spans="1:116" x14ac:dyDescent="0.4">
      <c r="A1712" s="174"/>
      <c r="E1712" s="8"/>
      <c r="G1712" s="175" t="s">
        <v>462</v>
      </c>
      <c r="H1712" s="200"/>
      <c r="I1712" s="201"/>
      <c r="J1712" s="201"/>
      <c r="K1712" s="202"/>
      <c r="L1712" s="202"/>
      <c r="M1712" s="202"/>
      <c r="N1712" s="202"/>
      <c r="O1712" s="202"/>
      <c r="P1712" s="202"/>
      <c r="R1712" s="202"/>
      <c r="S1712" s="199" t="str">
        <f t="shared" ref="S1712:AX1712" si="2362">S$21</f>
        <v>S$17</v>
      </c>
      <c r="T1712" s="199" t="str">
        <f t="shared" si="2362"/>
        <v>T$17</v>
      </c>
      <c r="U1712" s="199" t="str">
        <f t="shared" si="2362"/>
        <v>U$17</v>
      </c>
      <c r="V1712" s="199" t="str">
        <f t="shared" si="2362"/>
        <v>V$17</v>
      </c>
      <c r="W1712" s="199" t="str">
        <f t="shared" si="2362"/>
        <v>W$17</v>
      </c>
      <c r="X1712" s="199" t="str">
        <f t="shared" si="2362"/>
        <v>X$17</v>
      </c>
      <c r="Y1712" s="199" t="str">
        <f t="shared" si="2362"/>
        <v>Y$17</v>
      </c>
      <c r="Z1712" s="199" t="str">
        <f t="shared" si="2362"/>
        <v>Z$17</v>
      </c>
      <c r="AA1712" s="199" t="str">
        <f t="shared" si="2362"/>
        <v>AA$17</v>
      </c>
      <c r="AB1712" s="199" t="str">
        <f t="shared" si="2362"/>
        <v>AB$17</v>
      </c>
      <c r="AC1712" s="199" t="str">
        <f t="shared" si="2362"/>
        <v>AC$17</v>
      </c>
      <c r="AD1712" s="199" t="str">
        <f t="shared" si="2362"/>
        <v>AD$17</v>
      </c>
      <c r="AE1712" s="199" t="str">
        <f t="shared" si="2362"/>
        <v>AE$17</v>
      </c>
      <c r="AF1712" s="199" t="str">
        <f t="shared" si="2362"/>
        <v>AF$17</v>
      </c>
      <c r="AG1712" s="199" t="str">
        <f t="shared" si="2362"/>
        <v>AG$17</v>
      </c>
      <c r="AH1712" s="199" t="str">
        <f t="shared" si="2362"/>
        <v>AH$17</v>
      </c>
      <c r="AI1712" s="199" t="str">
        <f t="shared" si="2362"/>
        <v>AI$17</v>
      </c>
      <c r="AJ1712" s="199" t="str">
        <f t="shared" si="2362"/>
        <v>AJ$17</v>
      </c>
      <c r="AK1712" s="199" t="str">
        <f t="shared" si="2362"/>
        <v>AK$17</v>
      </c>
      <c r="AL1712" s="199" t="str">
        <f t="shared" si="2362"/>
        <v>AL$17</v>
      </c>
      <c r="AM1712" s="199" t="str">
        <f t="shared" si="2362"/>
        <v>AM$17</v>
      </c>
      <c r="AN1712" s="199" t="str">
        <f t="shared" si="2362"/>
        <v>AN$17</v>
      </c>
      <c r="AO1712" s="199" t="str">
        <f t="shared" si="2362"/>
        <v>AO$17</v>
      </c>
      <c r="AP1712" s="199" t="str">
        <f t="shared" si="2362"/>
        <v>AP$17</v>
      </c>
      <c r="AQ1712" s="199" t="str">
        <f t="shared" si="2362"/>
        <v>AQ$17</v>
      </c>
      <c r="AR1712" s="199" t="str">
        <f t="shared" si="2362"/>
        <v>AR$17</v>
      </c>
      <c r="AS1712" s="199" t="str">
        <f t="shared" si="2362"/>
        <v>AS$17</v>
      </c>
      <c r="AT1712" s="199" t="str">
        <f t="shared" si="2362"/>
        <v>AT$17</v>
      </c>
      <c r="AU1712" s="199" t="str">
        <f t="shared" si="2362"/>
        <v>AU$17</v>
      </c>
      <c r="AV1712" s="199" t="str">
        <f t="shared" si="2362"/>
        <v>AV$17</v>
      </c>
      <c r="AW1712" s="199" t="str">
        <f t="shared" si="2362"/>
        <v>AW$17</v>
      </c>
      <c r="AX1712" s="199" t="str">
        <f t="shared" si="2362"/>
        <v>AX$17</v>
      </c>
      <c r="AY1712" s="199" t="str">
        <f t="shared" ref="AY1712:CD1712" si="2363">AY$21</f>
        <v>AY$17</v>
      </c>
      <c r="AZ1712" s="199" t="str">
        <f t="shared" si="2363"/>
        <v>AZ$17</v>
      </c>
      <c r="BA1712" s="199" t="str">
        <f t="shared" si="2363"/>
        <v>BA$17</v>
      </c>
      <c r="BB1712" s="199" t="str">
        <f t="shared" si="2363"/>
        <v>BB$17</v>
      </c>
      <c r="BC1712" s="199" t="str">
        <f t="shared" si="2363"/>
        <v>BC$17</v>
      </c>
      <c r="BD1712" s="199" t="str">
        <f t="shared" si="2363"/>
        <v>BD$17</v>
      </c>
      <c r="BE1712" s="199" t="str">
        <f t="shared" si="2363"/>
        <v>BE$17</v>
      </c>
      <c r="BF1712" s="199" t="str">
        <f t="shared" si="2363"/>
        <v>BF$17</v>
      </c>
      <c r="BG1712" s="199" t="str">
        <f t="shared" si="2363"/>
        <v>BG$17</v>
      </c>
      <c r="BH1712" s="199" t="str">
        <f t="shared" si="2363"/>
        <v>BH$17</v>
      </c>
      <c r="BI1712" s="199" t="str">
        <f t="shared" si="2363"/>
        <v>BI$17</v>
      </c>
      <c r="BJ1712" s="199" t="str">
        <f t="shared" si="2363"/>
        <v>BJ$17</v>
      </c>
      <c r="BK1712" s="199" t="str">
        <f t="shared" si="2363"/>
        <v>BK$17</v>
      </c>
      <c r="BL1712" s="199" t="str">
        <f t="shared" si="2363"/>
        <v>BL$17</v>
      </c>
      <c r="BM1712" s="199" t="str">
        <f t="shared" si="2363"/>
        <v>BM$17</v>
      </c>
      <c r="BN1712" s="199" t="str">
        <f t="shared" si="2363"/>
        <v>BN$17</v>
      </c>
      <c r="BO1712" s="199" t="str">
        <f t="shared" si="2363"/>
        <v>BO$17</v>
      </c>
      <c r="BP1712" s="199" t="str">
        <f t="shared" si="2363"/>
        <v>BP$17</v>
      </c>
      <c r="BQ1712" s="199" t="str">
        <f t="shared" si="2363"/>
        <v>BQ$17</v>
      </c>
      <c r="BR1712" s="199" t="str">
        <f t="shared" si="2363"/>
        <v>BR$17</v>
      </c>
      <c r="BS1712" s="199" t="str">
        <f t="shared" si="2363"/>
        <v>BS$17</v>
      </c>
      <c r="BT1712" s="199" t="str">
        <f t="shared" si="2363"/>
        <v>BT$17</v>
      </c>
      <c r="BU1712" s="199" t="str">
        <f t="shared" si="2363"/>
        <v>BU$17</v>
      </c>
      <c r="BV1712" s="199" t="str">
        <f t="shared" si="2363"/>
        <v>BV$17</v>
      </c>
      <c r="BW1712" s="199" t="str">
        <f t="shared" si="2363"/>
        <v>BW$17</v>
      </c>
      <c r="BX1712" s="199" t="str">
        <f t="shared" si="2363"/>
        <v>BX$17</v>
      </c>
      <c r="BY1712" s="199" t="str">
        <f t="shared" si="2363"/>
        <v>BY$17</v>
      </c>
      <c r="BZ1712" s="199" t="str">
        <f t="shared" si="2363"/>
        <v>BZ$17</v>
      </c>
      <c r="CA1712" s="199" t="str">
        <f t="shared" si="2363"/>
        <v>CA$17</v>
      </c>
      <c r="CB1712" s="199" t="str">
        <f t="shared" si="2363"/>
        <v>CB$17</v>
      </c>
      <c r="CC1712" s="199" t="str">
        <f t="shared" si="2363"/>
        <v>CC$17</v>
      </c>
      <c r="CD1712" s="199" t="str">
        <f t="shared" si="2363"/>
        <v>CD$17</v>
      </c>
      <c r="CE1712" s="199" t="str">
        <f t="shared" ref="CE1712:CL1712" si="2364">CE$21</f>
        <v>CE$17</v>
      </c>
      <c r="CF1712" s="199" t="str">
        <f t="shared" si="2364"/>
        <v>CF$17</v>
      </c>
      <c r="CG1712" s="199" t="str">
        <f t="shared" si="2364"/>
        <v>CG$17</v>
      </c>
      <c r="CH1712" s="199" t="str">
        <f t="shared" si="2364"/>
        <v>CH$17</v>
      </c>
      <c r="CI1712" s="199" t="str">
        <f t="shared" si="2364"/>
        <v>CI$17</v>
      </c>
      <c r="CJ1712" s="199" t="str">
        <f t="shared" si="2364"/>
        <v>CJ$17</v>
      </c>
      <c r="CK1712" s="199" t="str">
        <f t="shared" si="2364"/>
        <v>CK$17</v>
      </c>
      <c r="CL1712" s="199" t="str">
        <f t="shared" si="2364"/>
        <v>CL$17</v>
      </c>
      <c r="CN1712" s="201"/>
      <c r="CO1712" s="199" t="str">
        <f t="shared" ref="CO1712:DL1712" si="2365">CO$21</f>
        <v>CO$17</v>
      </c>
      <c r="CP1712" s="199" t="str">
        <f t="shared" si="2365"/>
        <v>CP$17</v>
      </c>
      <c r="CQ1712" s="199" t="str">
        <f t="shared" si="2365"/>
        <v>CQ$17</v>
      </c>
      <c r="CR1712" s="199" t="str">
        <f t="shared" si="2365"/>
        <v>CR$17</v>
      </c>
      <c r="CS1712" s="199" t="str">
        <f t="shared" si="2365"/>
        <v>CS$17</v>
      </c>
      <c r="CT1712" s="199" t="str">
        <f t="shared" si="2365"/>
        <v>CT$17</v>
      </c>
      <c r="CU1712" s="199" t="str">
        <f t="shared" si="2365"/>
        <v>CU$17</v>
      </c>
      <c r="CV1712" s="199" t="str">
        <f t="shared" si="2365"/>
        <v>CV$17</v>
      </c>
      <c r="CW1712" s="199" t="str">
        <f t="shared" si="2365"/>
        <v>CW$17</v>
      </c>
      <c r="CX1712" s="199" t="str">
        <f t="shared" si="2365"/>
        <v>CX$17</v>
      </c>
      <c r="CY1712" s="199" t="str">
        <f t="shared" si="2365"/>
        <v>CY$17</v>
      </c>
      <c r="CZ1712" s="199" t="str">
        <f t="shared" si="2365"/>
        <v>CZ$17</v>
      </c>
      <c r="DA1712" s="199" t="str">
        <f t="shared" si="2365"/>
        <v>DA$17</v>
      </c>
      <c r="DB1712" s="199" t="str">
        <f t="shared" si="2365"/>
        <v>DB$17</v>
      </c>
      <c r="DC1712" s="199" t="str">
        <f t="shared" si="2365"/>
        <v>DC$17</v>
      </c>
      <c r="DD1712" s="199" t="str">
        <f t="shared" si="2365"/>
        <v>DD$17</v>
      </c>
      <c r="DE1712" s="199" t="str">
        <f t="shared" si="2365"/>
        <v>DE$17</v>
      </c>
      <c r="DF1712" s="199" t="str">
        <f t="shared" si="2365"/>
        <v>DF$17</v>
      </c>
      <c r="DG1712" s="199" t="str">
        <f t="shared" si="2365"/>
        <v>DG$17</v>
      </c>
      <c r="DH1712" s="199" t="str">
        <f t="shared" si="2365"/>
        <v>DH$17</v>
      </c>
      <c r="DI1712" s="199" t="str">
        <f t="shared" si="2365"/>
        <v>DI$17</v>
      </c>
      <c r="DJ1712" s="199" t="str">
        <f t="shared" si="2365"/>
        <v>DJ$17</v>
      </c>
      <c r="DK1712" s="199" t="str">
        <f t="shared" si="2365"/>
        <v>DK$17</v>
      </c>
      <c r="DL1712" s="199" t="str">
        <f t="shared" si="2365"/>
        <v>DL$17</v>
      </c>
    </row>
    <row r="1713" spans="1:116" x14ac:dyDescent="0.4">
      <c r="A1713" s="174"/>
      <c r="E1713" s="8"/>
      <c r="G1713" s="175" t="s">
        <v>491</v>
      </c>
      <c r="H1713" s="200"/>
      <c r="I1713" s="201"/>
      <c r="J1713" s="201"/>
      <c r="K1713" s="202"/>
      <c r="L1713" s="202"/>
      <c r="M1713" s="202"/>
      <c r="N1713" s="202"/>
      <c r="O1713" s="202"/>
      <c r="P1713" s="202"/>
      <c r="R1713" s="202"/>
      <c r="S1713" s="190"/>
      <c r="T1713" s="190"/>
      <c r="U1713" s="190"/>
      <c r="V1713" s="190"/>
      <c r="W1713" s="190"/>
      <c r="X1713" s="190"/>
      <c r="Y1713" s="190"/>
      <c r="Z1713" s="190"/>
      <c r="AA1713" s="190"/>
      <c r="AB1713" s="190"/>
      <c r="AC1713" s="190"/>
      <c r="AD1713" s="190"/>
      <c r="AE1713" s="190"/>
      <c r="AF1713" s="190"/>
      <c r="AG1713" s="190"/>
      <c r="AH1713" s="190"/>
      <c r="AI1713" s="190"/>
      <c r="AJ1713" s="190"/>
      <c r="AK1713" s="190"/>
      <c r="AL1713" s="190"/>
      <c r="AM1713" s="190"/>
      <c r="AN1713" s="190"/>
      <c r="AO1713" s="190"/>
      <c r="AP1713" s="190"/>
      <c r="AQ1713" s="190"/>
      <c r="AR1713" s="190"/>
      <c r="AS1713" s="190"/>
      <c r="AT1713" s="190"/>
      <c r="AU1713" s="190"/>
      <c r="AV1713" s="190"/>
      <c r="AW1713" s="190"/>
      <c r="AX1713" s="190"/>
      <c r="AY1713" s="190"/>
      <c r="AZ1713" s="190"/>
      <c r="BA1713" s="190"/>
      <c r="BB1713" s="190"/>
      <c r="BC1713" s="190"/>
      <c r="BD1713" s="190"/>
      <c r="BE1713" s="190"/>
      <c r="BF1713" s="190"/>
      <c r="BG1713" s="190"/>
      <c r="BH1713" s="190"/>
      <c r="BI1713" s="190"/>
      <c r="BJ1713" s="190"/>
      <c r="BK1713" s="190"/>
      <c r="BL1713" s="190"/>
      <c r="BM1713" s="190"/>
      <c r="BN1713" s="190"/>
      <c r="BO1713" s="190"/>
      <c r="BP1713" s="190"/>
      <c r="BQ1713" s="190"/>
      <c r="BR1713" s="190"/>
      <c r="BS1713" s="190"/>
      <c r="BT1713" s="190"/>
      <c r="BU1713" s="190"/>
      <c r="BV1713" s="190"/>
      <c r="BW1713" s="190"/>
      <c r="BX1713" s="190"/>
      <c r="BY1713" s="190"/>
      <c r="BZ1713" s="190"/>
      <c r="CA1713" s="190"/>
      <c r="CB1713" s="190"/>
      <c r="CC1713" s="190"/>
      <c r="CD1713" s="190"/>
      <c r="CE1713" s="190"/>
      <c r="CF1713" s="190"/>
      <c r="CG1713" s="190"/>
      <c r="CH1713" s="190"/>
      <c r="CI1713" s="190"/>
      <c r="CJ1713" s="190"/>
      <c r="CK1713" s="190"/>
      <c r="CL1713" s="190"/>
      <c r="CN1713" s="201"/>
      <c r="CO1713" s="190"/>
      <c r="CP1713" s="190"/>
      <c r="CQ1713" s="190"/>
      <c r="CR1713" s="190"/>
      <c r="CS1713" s="190"/>
      <c r="CT1713" s="190"/>
      <c r="CU1713" s="190"/>
      <c r="CV1713" s="190"/>
      <c r="CW1713" s="190"/>
      <c r="CX1713" s="190"/>
      <c r="CY1713" s="190"/>
      <c r="CZ1713" s="190"/>
      <c r="DA1713" s="190"/>
      <c r="DB1713" s="190"/>
      <c r="DC1713" s="190"/>
      <c r="DD1713" s="190"/>
      <c r="DE1713" s="190"/>
      <c r="DF1713" s="190"/>
      <c r="DG1713" s="190"/>
      <c r="DH1713" s="190"/>
      <c r="DI1713" s="190"/>
      <c r="DJ1713" s="190"/>
      <c r="DK1713" s="190"/>
      <c r="DL1713" s="190"/>
    </row>
    <row r="1714" spans="1:116" x14ac:dyDescent="0.4">
      <c r="A1714" s="174"/>
      <c r="E1714" s="8"/>
      <c r="G1714" s="175" t="s">
        <v>505</v>
      </c>
      <c r="H1714" s="200"/>
      <c r="I1714" s="201"/>
      <c r="J1714" s="201"/>
      <c r="K1714" s="202"/>
      <c r="L1714" s="202"/>
      <c r="M1714" s="202"/>
      <c r="N1714" s="202"/>
      <c r="O1714" s="202"/>
      <c r="P1714" s="202"/>
      <c r="R1714" s="202"/>
      <c r="S1714" s="190"/>
      <c r="T1714" s="190"/>
      <c r="U1714" s="190"/>
      <c r="V1714" s="190"/>
      <c r="W1714" s="190"/>
      <c r="X1714" s="190"/>
      <c r="Y1714" s="190"/>
      <c r="Z1714" s="190"/>
      <c r="AA1714" s="190"/>
      <c r="AB1714" s="190"/>
      <c r="AC1714" s="190"/>
      <c r="AD1714" s="190"/>
      <c r="AE1714" s="190"/>
      <c r="AF1714" s="190"/>
      <c r="AG1714" s="190"/>
      <c r="AH1714" s="190"/>
      <c r="AI1714" s="190"/>
      <c r="AJ1714" s="190"/>
      <c r="AK1714" s="190"/>
      <c r="AL1714" s="190"/>
      <c r="AM1714" s="190"/>
      <c r="AN1714" s="190"/>
      <c r="AO1714" s="190"/>
      <c r="AP1714" s="190"/>
      <c r="AQ1714" s="190"/>
      <c r="AR1714" s="190"/>
      <c r="AS1714" s="190"/>
      <c r="AT1714" s="190"/>
      <c r="AU1714" s="190"/>
      <c r="AV1714" s="190"/>
      <c r="AW1714" s="190"/>
      <c r="AX1714" s="190"/>
      <c r="AY1714" s="190"/>
      <c r="AZ1714" s="190"/>
      <c r="BA1714" s="190"/>
      <c r="BB1714" s="190"/>
      <c r="BC1714" s="190"/>
      <c r="BD1714" s="190"/>
      <c r="BE1714" s="190"/>
      <c r="BF1714" s="190"/>
      <c r="BG1714" s="190"/>
      <c r="BH1714" s="190"/>
      <c r="BI1714" s="190"/>
      <c r="BJ1714" s="190"/>
      <c r="BK1714" s="190"/>
      <c r="BL1714" s="190"/>
      <c r="BM1714" s="190"/>
      <c r="BN1714" s="190"/>
      <c r="BO1714" s="190"/>
      <c r="BP1714" s="190"/>
      <c r="BQ1714" s="190"/>
      <c r="BR1714" s="190"/>
      <c r="BS1714" s="190"/>
      <c r="BT1714" s="190"/>
      <c r="BU1714" s="190"/>
      <c r="BV1714" s="190"/>
      <c r="BW1714" s="190"/>
      <c r="BX1714" s="190"/>
      <c r="BY1714" s="190"/>
      <c r="BZ1714" s="190"/>
      <c r="CA1714" s="190"/>
      <c r="CB1714" s="190"/>
      <c r="CC1714" s="190"/>
      <c r="CD1714" s="190"/>
      <c r="CE1714" s="190"/>
      <c r="CF1714" s="190"/>
      <c r="CG1714" s="190"/>
      <c r="CH1714" s="190"/>
      <c r="CI1714" s="190"/>
      <c r="CJ1714" s="190"/>
      <c r="CK1714" s="190"/>
      <c r="CL1714" s="190"/>
      <c r="CN1714" s="201"/>
      <c r="CO1714" s="190"/>
      <c r="CP1714" s="190"/>
      <c r="CQ1714" s="190"/>
      <c r="CR1714" s="190"/>
      <c r="CS1714" s="190"/>
      <c r="CT1714" s="190"/>
      <c r="CU1714" s="190"/>
      <c r="CV1714" s="190"/>
      <c r="CW1714" s="190"/>
      <c r="CX1714" s="190"/>
      <c r="CY1714" s="190"/>
      <c r="CZ1714" s="190"/>
      <c r="DA1714" s="190"/>
      <c r="DB1714" s="190"/>
      <c r="DC1714" s="190"/>
      <c r="DD1714" s="190"/>
      <c r="DE1714" s="190"/>
      <c r="DF1714" s="190"/>
      <c r="DG1714" s="190"/>
      <c r="DH1714" s="190"/>
      <c r="DI1714" s="190"/>
      <c r="DJ1714" s="190"/>
      <c r="DK1714" s="190"/>
      <c r="DL1714" s="190"/>
    </row>
    <row r="1715" spans="1:116" x14ac:dyDescent="0.4">
      <c r="A1715" s="174"/>
      <c r="E1715" s="8"/>
      <c r="G1715" s="175" t="s">
        <v>463</v>
      </c>
      <c r="H1715" s="200"/>
      <c r="I1715" s="201"/>
      <c r="J1715" s="201"/>
      <c r="K1715" s="202"/>
      <c r="L1715" s="202"/>
      <c r="M1715" s="202"/>
      <c r="N1715" s="202"/>
      <c r="O1715" s="202"/>
      <c r="P1715" s="202"/>
      <c r="R1715" s="202"/>
      <c r="S1715" s="190" t="str">
        <f t="shared" ref="S1715:AX1715" si="2366">S$22</f>
        <v>S$18</v>
      </c>
      <c r="T1715" s="190" t="str">
        <f t="shared" si="2366"/>
        <v>T$18</v>
      </c>
      <c r="U1715" s="190" t="str">
        <f t="shared" si="2366"/>
        <v>U$18</v>
      </c>
      <c r="V1715" s="190" t="str">
        <f t="shared" si="2366"/>
        <v>V$18</v>
      </c>
      <c r="W1715" s="190" t="str">
        <f t="shared" si="2366"/>
        <v>W$18</v>
      </c>
      <c r="X1715" s="190" t="str">
        <f t="shared" si="2366"/>
        <v>X$18</v>
      </c>
      <c r="Y1715" s="190" t="str">
        <f t="shared" si="2366"/>
        <v>Y$18</v>
      </c>
      <c r="Z1715" s="190" t="str">
        <f t="shared" si="2366"/>
        <v>Z$18</v>
      </c>
      <c r="AA1715" s="190" t="str">
        <f t="shared" si="2366"/>
        <v>AA$18</v>
      </c>
      <c r="AB1715" s="190" t="str">
        <f t="shared" si="2366"/>
        <v>AB$18</v>
      </c>
      <c r="AC1715" s="190" t="str">
        <f t="shared" si="2366"/>
        <v>AC$18</v>
      </c>
      <c r="AD1715" s="190" t="str">
        <f t="shared" si="2366"/>
        <v>AD$18</v>
      </c>
      <c r="AE1715" s="190" t="str">
        <f t="shared" si="2366"/>
        <v>AE$18</v>
      </c>
      <c r="AF1715" s="190" t="str">
        <f t="shared" si="2366"/>
        <v>AF$18</v>
      </c>
      <c r="AG1715" s="190" t="str">
        <f t="shared" si="2366"/>
        <v>AG$18</v>
      </c>
      <c r="AH1715" s="190" t="str">
        <f t="shared" si="2366"/>
        <v>AH$18</v>
      </c>
      <c r="AI1715" s="190" t="str">
        <f t="shared" si="2366"/>
        <v>AI$18</v>
      </c>
      <c r="AJ1715" s="190" t="str">
        <f t="shared" si="2366"/>
        <v>AJ$18</v>
      </c>
      <c r="AK1715" s="190" t="str">
        <f t="shared" si="2366"/>
        <v>AK$18</v>
      </c>
      <c r="AL1715" s="190" t="str">
        <f t="shared" si="2366"/>
        <v>AL$18</v>
      </c>
      <c r="AM1715" s="190" t="str">
        <f t="shared" si="2366"/>
        <v>AM$18</v>
      </c>
      <c r="AN1715" s="190" t="str">
        <f t="shared" si="2366"/>
        <v>AN$18</v>
      </c>
      <c r="AO1715" s="190" t="str">
        <f t="shared" si="2366"/>
        <v>AO$18</v>
      </c>
      <c r="AP1715" s="190" t="str">
        <f t="shared" si="2366"/>
        <v>AP$18</v>
      </c>
      <c r="AQ1715" s="190" t="str">
        <f t="shared" si="2366"/>
        <v>AQ$18</v>
      </c>
      <c r="AR1715" s="190" t="str">
        <f t="shared" si="2366"/>
        <v>AR$18</v>
      </c>
      <c r="AS1715" s="190" t="str">
        <f t="shared" si="2366"/>
        <v>AS$18</v>
      </c>
      <c r="AT1715" s="190" t="str">
        <f t="shared" si="2366"/>
        <v>AT$18</v>
      </c>
      <c r="AU1715" s="190" t="str">
        <f t="shared" si="2366"/>
        <v>AU$18</v>
      </c>
      <c r="AV1715" s="190" t="str">
        <f t="shared" si="2366"/>
        <v>AV$18</v>
      </c>
      <c r="AW1715" s="190" t="str">
        <f t="shared" si="2366"/>
        <v>AW$18</v>
      </c>
      <c r="AX1715" s="190" t="str">
        <f t="shared" si="2366"/>
        <v>AX$18</v>
      </c>
      <c r="AY1715" s="190" t="str">
        <f t="shared" ref="AY1715:CD1715" si="2367">AY$22</f>
        <v>AY$18</v>
      </c>
      <c r="AZ1715" s="190" t="str">
        <f t="shared" si="2367"/>
        <v>AZ$18</v>
      </c>
      <c r="BA1715" s="190" t="str">
        <f t="shared" si="2367"/>
        <v>BA$18</v>
      </c>
      <c r="BB1715" s="190" t="str">
        <f t="shared" si="2367"/>
        <v>BB$18</v>
      </c>
      <c r="BC1715" s="190" t="str">
        <f t="shared" si="2367"/>
        <v>BC$18</v>
      </c>
      <c r="BD1715" s="190" t="str">
        <f t="shared" si="2367"/>
        <v>BD$18</v>
      </c>
      <c r="BE1715" s="190" t="str">
        <f t="shared" si="2367"/>
        <v>BE$18</v>
      </c>
      <c r="BF1715" s="190" t="str">
        <f t="shared" si="2367"/>
        <v>BF$18</v>
      </c>
      <c r="BG1715" s="190" t="str">
        <f t="shared" si="2367"/>
        <v>BG$18</v>
      </c>
      <c r="BH1715" s="190" t="str">
        <f t="shared" si="2367"/>
        <v>BH$18</v>
      </c>
      <c r="BI1715" s="190" t="str">
        <f t="shared" si="2367"/>
        <v>BI$18</v>
      </c>
      <c r="BJ1715" s="190" t="str">
        <f t="shared" si="2367"/>
        <v>BJ$18</v>
      </c>
      <c r="BK1715" s="190" t="str">
        <f t="shared" si="2367"/>
        <v>BK$18</v>
      </c>
      <c r="BL1715" s="190" t="str">
        <f t="shared" si="2367"/>
        <v>BL$18</v>
      </c>
      <c r="BM1715" s="190" t="str">
        <f t="shared" si="2367"/>
        <v>BM$18</v>
      </c>
      <c r="BN1715" s="190" t="str">
        <f t="shared" si="2367"/>
        <v>BN$18</v>
      </c>
      <c r="BO1715" s="190" t="str">
        <f t="shared" si="2367"/>
        <v>BO$18</v>
      </c>
      <c r="BP1715" s="190" t="str">
        <f t="shared" si="2367"/>
        <v>BP$18</v>
      </c>
      <c r="BQ1715" s="190" t="str">
        <f t="shared" si="2367"/>
        <v>BQ$18</v>
      </c>
      <c r="BR1715" s="190" t="str">
        <f t="shared" si="2367"/>
        <v>BR$18</v>
      </c>
      <c r="BS1715" s="190" t="str">
        <f t="shared" si="2367"/>
        <v>BS$18</v>
      </c>
      <c r="BT1715" s="190" t="str">
        <f t="shared" si="2367"/>
        <v>BT$18</v>
      </c>
      <c r="BU1715" s="190" t="str">
        <f t="shared" si="2367"/>
        <v>BU$18</v>
      </c>
      <c r="BV1715" s="190" t="str">
        <f t="shared" si="2367"/>
        <v>BV$18</v>
      </c>
      <c r="BW1715" s="190" t="str">
        <f t="shared" si="2367"/>
        <v>BW$18</v>
      </c>
      <c r="BX1715" s="190" t="str">
        <f t="shared" si="2367"/>
        <v>BX$18</v>
      </c>
      <c r="BY1715" s="190" t="str">
        <f t="shared" si="2367"/>
        <v>BY$18</v>
      </c>
      <c r="BZ1715" s="190" t="str">
        <f t="shared" si="2367"/>
        <v>BZ$18</v>
      </c>
      <c r="CA1715" s="190" t="str">
        <f t="shared" si="2367"/>
        <v>CA$18</v>
      </c>
      <c r="CB1715" s="190" t="str">
        <f t="shared" si="2367"/>
        <v>CB$18</v>
      </c>
      <c r="CC1715" s="190" t="str">
        <f t="shared" si="2367"/>
        <v>CC$18</v>
      </c>
      <c r="CD1715" s="190" t="str">
        <f t="shared" si="2367"/>
        <v>CD$18</v>
      </c>
      <c r="CE1715" s="190" t="str">
        <f t="shared" ref="CE1715:CL1715" si="2368">CE$22</f>
        <v>CE$18</v>
      </c>
      <c r="CF1715" s="190" t="str">
        <f t="shared" si="2368"/>
        <v>CF$18</v>
      </c>
      <c r="CG1715" s="190" t="str">
        <f t="shared" si="2368"/>
        <v>CG$18</v>
      </c>
      <c r="CH1715" s="190" t="str">
        <f t="shared" si="2368"/>
        <v>CH$18</v>
      </c>
      <c r="CI1715" s="190" t="str">
        <f t="shared" si="2368"/>
        <v>CI$18</v>
      </c>
      <c r="CJ1715" s="190" t="str">
        <f t="shared" si="2368"/>
        <v>CJ$18</v>
      </c>
      <c r="CK1715" s="190" t="str">
        <f t="shared" si="2368"/>
        <v>CK$18</v>
      </c>
      <c r="CL1715" s="190" t="str">
        <f t="shared" si="2368"/>
        <v>CL$18</v>
      </c>
      <c r="CN1715" s="201"/>
      <c r="CO1715" s="190" t="str">
        <f t="shared" ref="CO1715:DL1715" si="2369">CO$22</f>
        <v>CO$18</v>
      </c>
      <c r="CP1715" s="190" t="str">
        <f t="shared" si="2369"/>
        <v>CP$18</v>
      </c>
      <c r="CQ1715" s="190" t="str">
        <f t="shared" si="2369"/>
        <v>CQ$18</v>
      </c>
      <c r="CR1715" s="190" t="str">
        <f t="shared" si="2369"/>
        <v>CR$18</v>
      </c>
      <c r="CS1715" s="190" t="str">
        <f t="shared" si="2369"/>
        <v>CS$18</v>
      </c>
      <c r="CT1715" s="190" t="str">
        <f t="shared" si="2369"/>
        <v>CT$18</v>
      </c>
      <c r="CU1715" s="190" t="str">
        <f t="shared" si="2369"/>
        <v>CU$18</v>
      </c>
      <c r="CV1715" s="190" t="str">
        <f t="shared" si="2369"/>
        <v>CV$18</v>
      </c>
      <c r="CW1715" s="190" t="str">
        <f t="shared" si="2369"/>
        <v>CW$18</v>
      </c>
      <c r="CX1715" s="190" t="str">
        <f t="shared" si="2369"/>
        <v>CX$18</v>
      </c>
      <c r="CY1715" s="190" t="str">
        <f t="shared" si="2369"/>
        <v>CY$18</v>
      </c>
      <c r="CZ1715" s="190" t="str">
        <f t="shared" si="2369"/>
        <v>CZ$18</v>
      </c>
      <c r="DA1715" s="190" t="str">
        <f t="shared" si="2369"/>
        <v>DA$18</v>
      </c>
      <c r="DB1715" s="190" t="str">
        <f t="shared" si="2369"/>
        <v>DB$18</v>
      </c>
      <c r="DC1715" s="190" t="str">
        <f t="shared" si="2369"/>
        <v>DC$18</v>
      </c>
      <c r="DD1715" s="190" t="str">
        <f t="shared" si="2369"/>
        <v>DD$18</v>
      </c>
      <c r="DE1715" s="190" t="str">
        <f t="shared" si="2369"/>
        <v>DE$18</v>
      </c>
      <c r="DF1715" s="190" t="str">
        <f t="shared" si="2369"/>
        <v>DF$18</v>
      </c>
      <c r="DG1715" s="190" t="str">
        <f t="shared" si="2369"/>
        <v>DG$18</v>
      </c>
      <c r="DH1715" s="190" t="str">
        <f t="shared" si="2369"/>
        <v>DH$18</v>
      </c>
      <c r="DI1715" s="190" t="str">
        <f t="shared" si="2369"/>
        <v>DI$18</v>
      </c>
      <c r="DJ1715" s="190" t="str">
        <f t="shared" si="2369"/>
        <v>DJ$18</v>
      </c>
      <c r="DK1715" s="190" t="str">
        <f t="shared" si="2369"/>
        <v>DK$18</v>
      </c>
      <c r="DL1715" s="190" t="str">
        <f t="shared" si="2369"/>
        <v>DL$18</v>
      </c>
    </row>
    <row r="1716" spans="1:116" x14ac:dyDescent="0.4">
      <c r="A1716" s="174"/>
      <c r="E1716" s="8"/>
      <c r="G1716" s="175" t="s">
        <v>464</v>
      </c>
      <c r="H1716" s="200"/>
      <c r="I1716" s="201"/>
      <c r="J1716" s="201"/>
      <c r="K1716" s="202"/>
      <c r="L1716" s="202"/>
      <c r="M1716" s="202"/>
      <c r="N1716" s="202"/>
      <c r="O1716" s="202"/>
      <c r="P1716" s="202"/>
      <c r="R1716" s="202"/>
      <c r="S1716" s="190" t="str">
        <f t="shared" ref="S1716:AX1716" si="2370">S$23</f>
        <v>S$19</v>
      </c>
      <c r="T1716" s="190" t="str">
        <f t="shared" si="2370"/>
        <v>T$19</v>
      </c>
      <c r="U1716" s="190" t="str">
        <f t="shared" si="2370"/>
        <v>U$19</v>
      </c>
      <c r="V1716" s="190" t="str">
        <f t="shared" si="2370"/>
        <v>V$19</v>
      </c>
      <c r="W1716" s="190" t="str">
        <f t="shared" si="2370"/>
        <v>W$19</v>
      </c>
      <c r="X1716" s="190" t="str">
        <f t="shared" si="2370"/>
        <v>X$19</v>
      </c>
      <c r="Y1716" s="190" t="str">
        <f t="shared" si="2370"/>
        <v>Y$19</v>
      </c>
      <c r="Z1716" s="190" t="str">
        <f t="shared" si="2370"/>
        <v>Z$19</v>
      </c>
      <c r="AA1716" s="190" t="str">
        <f t="shared" si="2370"/>
        <v>AA$19</v>
      </c>
      <c r="AB1716" s="190" t="str">
        <f t="shared" si="2370"/>
        <v>AB$19</v>
      </c>
      <c r="AC1716" s="190" t="str">
        <f t="shared" si="2370"/>
        <v>AC$19</v>
      </c>
      <c r="AD1716" s="190" t="str">
        <f t="shared" si="2370"/>
        <v>AD$19</v>
      </c>
      <c r="AE1716" s="190" t="str">
        <f t="shared" si="2370"/>
        <v>AE$19</v>
      </c>
      <c r="AF1716" s="190" t="str">
        <f t="shared" si="2370"/>
        <v>AF$19</v>
      </c>
      <c r="AG1716" s="190" t="str">
        <f t="shared" si="2370"/>
        <v>AG$19</v>
      </c>
      <c r="AH1716" s="190" t="str">
        <f t="shared" si="2370"/>
        <v>AH$19</v>
      </c>
      <c r="AI1716" s="190" t="str">
        <f t="shared" si="2370"/>
        <v>AI$19</v>
      </c>
      <c r="AJ1716" s="190" t="str">
        <f t="shared" si="2370"/>
        <v>AJ$19</v>
      </c>
      <c r="AK1716" s="190" t="str">
        <f t="shared" si="2370"/>
        <v>AK$19</v>
      </c>
      <c r="AL1716" s="190" t="str">
        <f t="shared" si="2370"/>
        <v>AL$19</v>
      </c>
      <c r="AM1716" s="190" t="str">
        <f t="shared" si="2370"/>
        <v>AM$19</v>
      </c>
      <c r="AN1716" s="190" t="str">
        <f t="shared" si="2370"/>
        <v>AN$19</v>
      </c>
      <c r="AO1716" s="190" t="str">
        <f t="shared" si="2370"/>
        <v>AO$19</v>
      </c>
      <c r="AP1716" s="190" t="str">
        <f t="shared" si="2370"/>
        <v>AP$19</v>
      </c>
      <c r="AQ1716" s="190" t="str">
        <f t="shared" si="2370"/>
        <v>AQ$19</v>
      </c>
      <c r="AR1716" s="190" t="str">
        <f t="shared" si="2370"/>
        <v>AR$19</v>
      </c>
      <c r="AS1716" s="190" t="str">
        <f t="shared" si="2370"/>
        <v>AS$19</v>
      </c>
      <c r="AT1716" s="190" t="str">
        <f t="shared" si="2370"/>
        <v>AT$19</v>
      </c>
      <c r="AU1716" s="190" t="str">
        <f t="shared" si="2370"/>
        <v>AU$19</v>
      </c>
      <c r="AV1716" s="190" t="str">
        <f t="shared" si="2370"/>
        <v>AV$19</v>
      </c>
      <c r="AW1716" s="190" t="str">
        <f t="shared" si="2370"/>
        <v>AW$19</v>
      </c>
      <c r="AX1716" s="190" t="str">
        <f t="shared" si="2370"/>
        <v>AX$19</v>
      </c>
      <c r="AY1716" s="190" t="str">
        <f t="shared" ref="AY1716:CD1716" si="2371">AY$23</f>
        <v>AY$19</v>
      </c>
      <c r="AZ1716" s="190" t="str">
        <f t="shared" si="2371"/>
        <v>AZ$19</v>
      </c>
      <c r="BA1716" s="190" t="str">
        <f t="shared" si="2371"/>
        <v>BA$19</v>
      </c>
      <c r="BB1716" s="190" t="str">
        <f t="shared" si="2371"/>
        <v>BB$19</v>
      </c>
      <c r="BC1716" s="190" t="str">
        <f t="shared" si="2371"/>
        <v>BC$19</v>
      </c>
      <c r="BD1716" s="190" t="str">
        <f t="shared" si="2371"/>
        <v>BD$19</v>
      </c>
      <c r="BE1716" s="190" t="str">
        <f t="shared" si="2371"/>
        <v>BE$19</v>
      </c>
      <c r="BF1716" s="190" t="str">
        <f t="shared" si="2371"/>
        <v>BF$19</v>
      </c>
      <c r="BG1716" s="190" t="str">
        <f t="shared" si="2371"/>
        <v>BG$19</v>
      </c>
      <c r="BH1716" s="190" t="str">
        <f t="shared" si="2371"/>
        <v>BH$19</v>
      </c>
      <c r="BI1716" s="190" t="str">
        <f t="shared" si="2371"/>
        <v>BI$19</v>
      </c>
      <c r="BJ1716" s="190" t="str">
        <f t="shared" si="2371"/>
        <v>BJ$19</v>
      </c>
      <c r="BK1716" s="190" t="str">
        <f t="shared" si="2371"/>
        <v>BK$19</v>
      </c>
      <c r="BL1716" s="190" t="str">
        <f t="shared" si="2371"/>
        <v>BL$19</v>
      </c>
      <c r="BM1716" s="190" t="str">
        <f t="shared" si="2371"/>
        <v>BM$19</v>
      </c>
      <c r="BN1716" s="190" t="str">
        <f t="shared" si="2371"/>
        <v>BN$19</v>
      </c>
      <c r="BO1716" s="190" t="str">
        <f t="shared" si="2371"/>
        <v>BO$19</v>
      </c>
      <c r="BP1716" s="190" t="str">
        <f t="shared" si="2371"/>
        <v>BP$19</v>
      </c>
      <c r="BQ1716" s="190" t="str">
        <f t="shared" si="2371"/>
        <v>BQ$19</v>
      </c>
      <c r="BR1716" s="190" t="str">
        <f t="shared" si="2371"/>
        <v>BR$19</v>
      </c>
      <c r="BS1716" s="190" t="str">
        <f t="shared" si="2371"/>
        <v>BS$19</v>
      </c>
      <c r="BT1716" s="190" t="str">
        <f t="shared" si="2371"/>
        <v>BT$19</v>
      </c>
      <c r="BU1716" s="190" t="str">
        <f t="shared" si="2371"/>
        <v>BU$19</v>
      </c>
      <c r="BV1716" s="190" t="str">
        <f t="shared" si="2371"/>
        <v>BV$19</v>
      </c>
      <c r="BW1716" s="190" t="str">
        <f t="shared" si="2371"/>
        <v>BW$19</v>
      </c>
      <c r="BX1716" s="190" t="str">
        <f t="shared" si="2371"/>
        <v>BX$19</v>
      </c>
      <c r="BY1716" s="190" t="str">
        <f t="shared" si="2371"/>
        <v>BY$19</v>
      </c>
      <c r="BZ1716" s="190" t="str">
        <f t="shared" si="2371"/>
        <v>BZ$19</v>
      </c>
      <c r="CA1716" s="190" t="str">
        <f t="shared" si="2371"/>
        <v>CA$19</v>
      </c>
      <c r="CB1716" s="190" t="str">
        <f t="shared" si="2371"/>
        <v>CB$19</v>
      </c>
      <c r="CC1716" s="190" t="str">
        <f t="shared" si="2371"/>
        <v>CC$19</v>
      </c>
      <c r="CD1716" s="190" t="str">
        <f t="shared" si="2371"/>
        <v>CD$19</v>
      </c>
      <c r="CE1716" s="190" t="str">
        <f t="shared" ref="CE1716:CL1716" si="2372">CE$23</f>
        <v>CE$19</v>
      </c>
      <c r="CF1716" s="190" t="str">
        <f t="shared" si="2372"/>
        <v>CF$19</v>
      </c>
      <c r="CG1716" s="190" t="str">
        <f t="shared" si="2372"/>
        <v>CG$19</v>
      </c>
      <c r="CH1716" s="190" t="str">
        <f t="shared" si="2372"/>
        <v>CH$19</v>
      </c>
      <c r="CI1716" s="190" t="str">
        <f t="shared" si="2372"/>
        <v>CI$19</v>
      </c>
      <c r="CJ1716" s="190" t="str">
        <f t="shared" si="2372"/>
        <v>CJ$19</v>
      </c>
      <c r="CK1716" s="190" t="str">
        <f t="shared" si="2372"/>
        <v>CK$19</v>
      </c>
      <c r="CL1716" s="190" t="str">
        <f t="shared" si="2372"/>
        <v>CL$19</v>
      </c>
      <c r="CN1716" s="201"/>
      <c r="CO1716" s="190" t="str">
        <f t="shared" ref="CO1716:DL1716" si="2373">CO$23</f>
        <v>CO$19</v>
      </c>
      <c r="CP1716" s="190" t="str">
        <f t="shared" si="2373"/>
        <v>CP$19</v>
      </c>
      <c r="CQ1716" s="190" t="str">
        <f t="shared" si="2373"/>
        <v>CQ$19</v>
      </c>
      <c r="CR1716" s="190" t="str">
        <f t="shared" si="2373"/>
        <v>CR$19</v>
      </c>
      <c r="CS1716" s="190" t="str">
        <f t="shared" si="2373"/>
        <v>CS$19</v>
      </c>
      <c r="CT1716" s="190" t="str">
        <f t="shared" si="2373"/>
        <v>CT$19</v>
      </c>
      <c r="CU1716" s="190" t="str">
        <f t="shared" si="2373"/>
        <v>CU$19</v>
      </c>
      <c r="CV1716" s="190" t="str">
        <f t="shared" si="2373"/>
        <v>CV$19</v>
      </c>
      <c r="CW1716" s="190" t="str">
        <f t="shared" si="2373"/>
        <v>CW$19</v>
      </c>
      <c r="CX1716" s="190" t="str">
        <f t="shared" si="2373"/>
        <v>CX$19</v>
      </c>
      <c r="CY1716" s="190" t="str">
        <f t="shared" si="2373"/>
        <v>CY$19</v>
      </c>
      <c r="CZ1716" s="190" t="str">
        <f t="shared" si="2373"/>
        <v>CZ$19</v>
      </c>
      <c r="DA1716" s="190" t="str">
        <f t="shared" si="2373"/>
        <v>DA$19</v>
      </c>
      <c r="DB1716" s="190" t="str">
        <f t="shared" si="2373"/>
        <v>DB$19</v>
      </c>
      <c r="DC1716" s="190" t="str">
        <f t="shared" si="2373"/>
        <v>DC$19</v>
      </c>
      <c r="DD1716" s="190" t="str">
        <f t="shared" si="2373"/>
        <v>DD$19</v>
      </c>
      <c r="DE1716" s="190" t="str">
        <f t="shared" si="2373"/>
        <v>DE$19</v>
      </c>
      <c r="DF1716" s="190" t="str">
        <f t="shared" si="2373"/>
        <v>DF$19</v>
      </c>
      <c r="DG1716" s="190" t="str">
        <f t="shared" si="2373"/>
        <v>DG$19</v>
      </c>
      <c r="DH1716" s="190" t="str">
        <f t="shared" si="2373"/>
        <v>DH$19</v>
      </c>
      <c r="DI1716" s="190" t="str">
        <f t="shared" si="2373"/>
        <v>DI$19</v>
      </c>
      <c r="DJ1716" s="190" t="str">
        <f t="shared" si="2373"/>
        <v>DJ$19</v>
      </c>
      <c r="DK1716" s="190" t="str">
        <f t="shared" si="2373"/>
        <v>DK$19</v>
      </c>
      <c r="DL1716" s="190" t="str">
        <f t="shared" si="2373"/>
        <v>DL$19</v>
      </c>
    </row>
    <row r="1717" spans="1:116" x14ac:dyDescent="0.4">
      <c r="A1717" s="142" t="s">
        <v>218</v>
      </c>
      <c r="B1717" s="31" t="s">
        <v>81</v>
      </c>
      <c r="C1717" s="31"/>
      <c r="D1717" t="s">
        <v>764</v>
      </c>
      <c r="E1717" s="8" t="str">
        <f t="shared" ref="E1717:E1733" si="2374">ROW()&amp;" "&amp;D1717</f>
        <v>1717 DCHC-S</v>
      </c>
      <c r="F1717" t="s">
        <v>151</v>
      </c>
      <c r="G1717" s="143" t="s">
        <v>183</v>
      </c>
      <c r="H1717" s="142"/>
      <c r="I1717" s="144"/>
      <c r="J1717" s="144"/>
      <c r="K1717" s="142"/>
      <c r="L1717" s="142"/>
      <c r="M1717" s="142"/>
      <c r="N1717" s="142"/>
      <c r="O1717" s="142"/>
      <c r="P1717" s="142"/>
      <c r="R1717" s="143"/>
      <c r="S1717" s="168"/>
      <c r="T1717" s="168"/>
      <c r="U1717" s="168"/>
      <c r="V1717" s="168"/>
      <c r="W1717" s="168"/>
      <c r="X1717" s="168"/>
      <c r="Y1717" s="168"/>
      <c r="Z1717" s="168"/>
      <c r="AA1717" s="168"/>
      <c r="AB1717" s="168"/>
      <c r="AC1717" s="168"/>
      <c r="AD1717" s="168"/>
      <c r="AE1717" s="168"/>
      <c r="AF1717" s="168"/>
      <c r="AG1717" s="168"/>
      <c r="AH1717" s="168"/>
      <c r="AI1717" s="168"/>
      <c r="AJ1717" s="168"/>
      <c r="AK1717" s="168"/>
      <c r="AL1717" s="168"/>
      <c r="AM1717" s="168"/>
      <c r="AN1717" s="168"/>
      <c r="AO1717" s="168"/>
      <c r="AP1717" s="168"/>
      <c r="AQ1717" s="168"/>
      <c r="AR1717" s="168"/>
      <c r="AS1717" s="168"/>
      <c r="AT1717" s="168"/>
      <c r="AU1717" s="168"/>
      <c r="AV1717" s="168"/>
      <c r="AW1717" s="168"/>
      <c r="AX1717" s="168"/>
      <c r="AY1717" s="168"/>
      <c r="AZ1717" s="168"/>
      <c r="BA1717" s="168"/>
      <c r="BB1717" s="168"/>
      <c r="BC1717" s="168"/>
      <c r="BD1717" s="168"/>
      <c r="BE1717" s="168"/>
      <c r="BF1717" s="168"/>
      <c r="BG1717" s="168"/>
      <c r="BH1717" s="168"/>
      <c r="BI1717" s="168"/>
      <c r="BJ1717" s="168"/>
      <c r="BK1717" s="168"/>
      <c r="BL1717" s="168"/>
      <c r="BM1717" s="168"/>
      <c r="BN1717" s="168"/>
      <c r="BO1717" s="168"/>
      <c r="BP1717" s="168"/>
      <c r="BQ1717" s="168"/>
      <c r="BR1717" s="168"/>
      <c r="BS1717" s="168"/>
      <c r="BT1717" s="168"/>
      <c r="BU1717" s="168"/>
      <c r="BV1717" s="168"/>
      <c r="BW1717" s="168"/>
      <c r="BX1717" s="168"/>
      <c r="BY1717" s="168"/>
      <c r="BZ1717" s="168"/>
      <c r="CA1717" s="168"/>
      <c r="CB1717" s="168"/>
      <c r="CC1717" s="168"/>
      <c r="CD1717" s="168"/>
      <c r="CE1717" s="168"/>
      <c r="CF1717" s="168"/>
      <c r="CG1717" s="168"/>
      <c r="CH1717" s="168"/>
      <c r="CI1717" s="168"/>
      <c r="CJ1717" s="168"/>
      <c r="CK1717" s="168"/>
      <c r="CL1717" s="168"/>
      <c r="CN1717" s="144"/>
      <c r="CO1717" s="168"/>
      <c r="CP1717" s="168"/>
      <c r="CQ1717" s="168"/>
      <c r="CR1717" s="168"/>
      <c r="CS1717" s="168"/>
      <c r="CT1717" s="168"/>
      <c r="CU1717" s="168"/>
      <c r="CV1717" s="168"/>
      <c r="CW1717" s="168"/>
      <c r="CX1717" s="168"/>
      <c r="CY1717" s="168"/>
      <c r="CZ1717" s="168"/>
      <c r="DA1717" s="168"/>
      <c r="DB1717" s="168"/>
      <c r="DC1717" s="168"/>
      <c r="DD1717" s="168"/>
      <c r="DE1717" s="168"/>
      <c r="DF1717" s="168"/>
      <c r="DG1717" s="168"/>
      <c r="DH1717" s="168"/>
      <c r="DI1717" s="168"/>
      <c r="DJ1717" s="168"/>
      <c r="DK1717" s="168"/>
      <c r="DL1717" s="168"/>
    </row>
    <row r="1718" spans="1:116" x14ac:dyDescent="0.4">
      <c r="A1718" s="31"/>
      <c r="B1718" s="31"/>
      <c r="C1718" s="31"/>
      <c r="D1718" t="s">
        <v>764</v>
      </c>
      <c r="E1718" s="8" t="str">
        <f t="shared" si="2374"/>
        <v>1718 DCHC-S</v>
      </c>
      <c r="G1718" s="95" t="str">
        <f>G1722&amp;":"</f>
        <v>Expense - Headcount - volume driven:</v>
      </c>
      <c r="H1718" s="31"/>
      <c r="I1718" s="73"/>
      <c r="J1718" s="73"/>
      <c r="K1718" s="31"/>
      <c r="L1718" s="31"/>
      <c r="M1718" s="31"/>
      <c r="N1718" s="31"/>
      <c r="O1718" s="31"/>
      <c r="P1718" s="31"/>
      <c r="R1718" s="67"/>
      <c r="S1718" s="156"/>
      <c r="T1718" s="156"/>
      <c r="U1718" s="156"/>
      <c r="V1718" s="156"/>
      <c r="W1718" s="156"/>
      <c r="X1718" s="156"/>
      <c r="Y1718" s="156"/>
      <c r="Z1718" s="156"/>
      <c r="AA1718" s="156"/>
      <c r="AB1718" s="156"/>
      <c r="AC1718" s="156"/>
      <c r="AD1718" s="156"/>
      <c r="AE1718" s="156"/>
      <c r="AF1718" s="156"/>
      <c r="AG1718" s="156"/>
      <c r="AH1718" s="156"/>
      <c r="AI1718" s="156"/>
      <c r="AJ1718" s="156"/>
      <c r="AK1718" s="156"/>
      <c r="AL1718" s="156"/>
      <c r="AM1718" s="156"/>
      <c r="AN1718" s="156"/>
      <c r="AO1718" s="156"/>
      <c r="AP1718" s="156"/>
      <c r="AQ1718" s="156"/>
      <c r="AR1718" s="156"/>
      <c r="AS1718" s="156"/>
      <c r="AT1718" s="156"/>
      <c r="AU1718" s="156"/>
      <c r="AV1718" s="156"/>
      <c r="AW1718" s="156"/>
      <c r="AX1718" s="156"/>
      <c r="AY1718" s="156"/>
      <c r="AZ1718" s="156"/>
      <c r="BA1718" s="156"/>
      <c r="BB1718" s="156"/>
      <c r="BC1718" s="156"/>
      <c r="BD1718" s="156"/>
      <c r="BE1718" s="156"/>
      <c r="BF1718" s="156"/>
      <c r="BG1718" s="156"/>
      <c r="BH1718" s="156"/>
      <c r="BI1718" s="156"/>
      <c r="BJ1718" s="156"/>
      <c r="BK1718" s="156"/>
      <c r="BL1718" s="156"/>
      <c r="BM1718" s="156"/>
      <c r="BN1718" s="156"/>
      <c r="BO1718" s="156"/>
      <c r="BP1718" s="156"/>
      <c r="BQ1718" s="156"/>
      <c r="BR1718" s="156"/>
      <c r="BS1718" s="156"/>
      <c r="BT1718" s="156"/>
      <c r="BU1718" s="156"/>
      <c r="BV1718" s="156"/>
      <c r="BW1718" s="156"/>
      <c r="BX1718" s="156"/>
      <c r="BY1718" s="156"/>
      <c r="BZ1718" s="156"/>
      <c r="CA1718" s="156"/>
      <c r="CB1718" s="156"/>
      <c r="CC1718" s="156"/>
      <c r="CD1718" s="156"/>
      <c r="CE1718" s="156"/>
      <c r="CF1718" s="156"/>
      <c r="CG1718" s="156"/>
      <c r="CH1718" s="156"/>
      <c r="CI1718" s="156"/>
      <c r="CJ1718" s="156"/>
      <c r="CK1718" s="156"/>
      <c r="CL1718" s="156"/>
      <c r="CN1718" s="73"/>
      <c r="CO1718" s="156"/>
      <c r="CP1718" s="156"/>
      <c r="CQ1718" s="156"/>
      <c r="CR1718" s="156"/>
      <c r="CS1718" s="156"/>
      <c r="CT1718" s="156"/>
      <c r="CU1718" s="156"/>
      <c r="CV1718" s="156"/>
      <c r="CW1718" s="156"/>
      <c r="CX1718" s="156"/>
      <c r="CY1718" s="156"/>
      <c r="CZ1718" s="156"/>
      <c r="DA1718" s="156"/>
      <c r="DB1718" s="156"/>
      <c r="DC1718" s="156"/>
      <c r="DD1718" s="156"/>
      <c r="DE1718" s="156"/>
      <c r="DF1718" s="156"/>
      <c r="DG1718" s="156"/>
      <c r="DH1718" s="156"/>
      <c r="DI1718" s="156"/>
      <c r="DJ1718" s="156"/>
      <c r="DK1718" s="156"/>
      <c r="DL1718" s="156"/>
    </row>
    <row r="1719" spans="1:116" x14ac:dyDescent="0.4">
      <c r="B1719" t="str">
        <f>E1719</f>
        <v>1719 DCHC-S</v>
      </c>
      <c r="D1719" t="s">
        <v>764</v>
      </c>
      <c r="E1719" s="8" t="str">
        <f t="shared" si="2374"/>
        <v>1719 DCHC-S</v>
      </c>
      <c r="G1719" s="145" t="s">
        <v>184</v>
      </c>
      <c r="H1719" s="12"/>
      <c r="I1719" s="60"/>
      <c r="J1719" s="60"/>
      <c r="K1719" s="17">
        <v>1000</v>
      </c>
      <c r="L1719" s="17">
        <v>1000</v>
      </c>
      <c r="M1719" s="17">
        <v>1000</v>
      </c>
      <c r="N1719" s="17">
        <v>1000</v>
      </c>
      <c r="O1719" s="17">
        <v>1000</v>
      </c>
      <c r="P1719" s="17">
        <v>1000</v>
      </c>
      <c r="R1719" s="15"/>
      <c r="S1719" s="76" cm="1">
        <f t="array" ref="S1719">INDEX($K:$P,ROW(),MATCH(S$3,$K$2:$P$2,0))/12</f>
        <v>83.333333333333329</v>
      </c>
      <c r="T1719" s="76" cm="1">
        <f t="array" ref="T1719">INDEX($K:$P,ROW(),MATCH(T$3,$K$2:$P$2,0))/12</f>
        <v>83.333333333333329</v>
      </c>
      <c r="U1719" s="76" cm="1">
        <f t="array" ref="U1719">INDEX($K:$P,ROW(),MATCH(U$3,$K$2:$P$2,0))/12</f>
        <v>83.333333333333329</v>
      </c>
      <c r="V1719" s="76" cm="1">
        <f t="array" ref="V1719">INDEX($K:$P,ROW(),MATCH(V$3,$K$2:$P$2,0))/12</f>
        <v>83.333333333333329</v>
      </c>
      <c r="W1719" s="76" cm="1">
        <f t="array" ref="W1719">INDEX($K:$P,ROW(),MATCH(W$3,$K$2:$P$2,0))/12</f>
        <v>83.333333333333329</v>
      </c>
      <c r="X1719" s="76" cm="1">
        <f t="array" ref="X1719">INDEX($K:$P,ROW(),MATCH(X$3,$K$2:$P$2,0))/12</f>
        <v>83.333333333333329</v>
      </c>
      <c r="Y1719" s="76" cm="1">
        <f t="array" ref="Y1719">INDEX($K:$P,ROW(),MATCH(Y$3,$K$2:$P$2,0))/12</f>
        <v>83.333333333333329</v>
      </c>
      <c r="Z1719" s="76" cm="1">
        <f t="array" ref="Z1719">INDEX($K:$P,ROW(),MATCH(Z$3,$K$2:$P$2,0))/12</f>
        <v>83.333333333333329</v>
      </c>
      <c r="AA1719" s="76" cm="1">
        <f t="array" ref="AA1719">INDEX($K:$P,ROW(),MATCH(AA$3,$K$2:$P$2,0))/12</f>
        <v>83.333333333333329</v>
      </c>
      <c r="AB1719" s="76" cm="1">
        <f t="array" ref="AB1719">INDEX($K:$P,ROW(),MATCH(AB$3,$K$2:$P$2,0))/12</f>
        <v>83.333333333333329</v>
      </c>
      <c r="AC1719" s="76" cm="1">
        <f t="array" ref="AC1719">INDEX($K:$P,ROW(),MATCH(AC$3,$K$2:$P$2,0))/12</f>
        <v>83.333333333333329</v>
      </c>
      <c r="AD1719" s="76" cm="1">
        <f t="array" ref="AD1719">INDEX($K:$P,ROW(),MATCH(AD$3,$K$2:$P$2,0))/12</f>
        <v>83.333333333333329</v>
      </c>
      <c r="AE1719" s="76" cm="1">
        <f t="array" ref="AE1719">INDEX($K:$P,ROW(),MATCH(AE$3,$K$2:$P$2,0))/12</f>
        <v>83.333333333333329</v>
      </c>
      <c r="AF1719" s="76" cm="1">
        <f t="array" ref="AF1719">INDEX($K:$P,ROW(),MATCH(AF$3,$K$2:$P$2,0))/12</f>
        <v>83.333333333333329</v>
      </c>
      <c r="AG1719" s="76" cm="1">
        <f t="array" ref="AG1719">INDEX($K:$P,ROW(),MATCH(AG$3,$K$2:$P$2,0))/12</f>
        <v>83.333333333333329</v>
      </c>
      <c r="AH1719" s="76" cm="1">
        <f t="array" ref="AH1719">INDEX($K:$P,ROW(),MATCH(AH$3,$K$2:$P$2,0))/12</f>
        <v>83.333333333333329</v>
      </c>
      <c r="AI1719" s="76" cm="1">
        <f t="array" ref="AI1719">INDEX($K:$P,ROW(),MATCH(AI$3,$K$2:$P$2,0))/12</f>
        <v>83.333333333333329</v>
      </c>
      <c r="AJ1719" s="76" cm="1">
        <f t="array" ref="AJ1719">INDEX($K:$P,ROW(),MATCH(AJ$3,$K$2:$P$2,0))/12</f>
        <v>83.333333333333329</v>
      </c>
      <c r="AK1719" s="76" cm="1">
        <f t="array" ref="AK1719">INDEX($K:$P,ROW(),MATCH(AK$3,$K$2:$P$2,0))/12</f>
        <v>83.333333333333329</v>
      </c>
      <c r="AL1719" s="76" cm="1">
        <f t="array" ref="AL1719">INDEX($K:$P,ROW(),MATCH(AL$3,$K$2:$P$2,0))/12</f>
        <v>83.333333333333329</v>
      </c>
      <c r="AM1719" s="76" cm="1">
        <f t="array" ref="AM1719">INDEX($K:$P,ROW(),MATCH(AM$3,$K$2:$P$2,0))/12</f>
        <v>83.333333333333329</v>
      </c>
      <c r="AN1719" s="76" cm="1">
        <f t="array" ref="AN1719">INDEX($K:$P,ROW(),MATCH(AN$3,$K$2:$P$2,0))/12</f>
        <v>83.333333333333329</v>
      </c>
      <c r="AO1719" s="76" cm="1">
        <f t="array" ref="AO1719">INDEX($K:$P,ROW(),MATCH(AO$3,$K$2:$P$2,0))/12</f>
        <v>83.333333333333329</v>
      </c>
      <c r="AP1719" s="76" cm="1">
        <f t="array" ref="AP1719">INDEX($K:$P,ROW(),MATCH(AP$3,$K$2:$P$2,0))/12</f>
        <v>83.333333333333329</v>
      </c>
      <c r="AQ1719" s="76" cm="1">
        <f t="array" ref="AQ1719">INDEX($K:$P,ROW(),MATCH(AQ$3,$K$2:$P$2,0))/12</f>
        <v>83.333333333333329</v>
      </c>
      <c r="AR1719" s="76" cm="1">
        <f t="array" ref="AR1719">INDEX($K:$P,ROW(),MATCH(AR$3,$K$2:$P$2,0))/12</f>
        <v>83.333333333333329</v>
      </c>
      <c r="AS1719" s="76" cm="1">
        <f t="array" ref="AS1719">INDEX($K:$P,ROW(),MATCH(AS$3,$K$2:$P$2,0))/12</f>
        <v>83.333333333333329</v>
      </c>
      <c r="AT1719" s="76" cm="1">
        <f t="array" ref="AT1719">INDEX($K:$P,ROW(),MATCH(AT$3,$K$2:$P$2,0))/12</f>
        <v>83.333333333333329</v>
      </c>
      <c r="AU1719" s="76" cm="1">
        <f t="array" ref="AU1719">INDEX($K:$P,ROW(),MATCH(AU$3,$K$2:$P$2,0))/12</f>
        <v>83.333333333333329</v>
      </c>
      <c r="AV1719" s="76" cm="1">
        <f t="array" ref="AV1719">INDEX($K:$P,ROW(),MATCH(AV$3,$K$2:$P$2,0))/12</f>
        <v>83.333333333333329</v>
      </c>
      <c r="AW1719" s="76" cm="1">
        <f t="array" ref="AW1719">INDEX($K:$P,ROW(),MATCH(AW$3,$K$2:$P$2,0))/12</f>
        <v>83.333333333333329</v>
      </c>
      <c r="AX1719" s="76" cm="1">
        <f t="array" ref="AX1719">INDEX($K:$P,ROW(),MATCH(AX$3,$K$2:$P$2,0))/12</f>
        <v>83.333333333333329</v>
      </c>
      <c r="AY1719" s="76" cm="1">
        <f t="array" ref="AY1719">INDEX($K:$P,ROW(),MATCH(AY$3,$K$2:$P$2,0))/12</f>
        <v>83.333333333333329</v>
      </c>
      <c r="AZ1719" s="76" cm="1">
        <f t="array" ref="AZ1719">INDEX($K:$P,ROW(),MATCH(AZ$3,$K$2:$P$2,0))/12</f>
        <v>83.333333333333329</v>
      </c>
      <c r="BA1719" s="76" cm="1">
        <f t="array" ref="BA1719">INDEX($K:$P,ROW(),MATCH(BA$3,$K$2:$P$2,0))/12</f>
        <v>83.333333333333329</v>
      </c>
      <c r="BB1719" s="76" cm="1">
        <f t="array" ref="BB1719">INDEX($K:$P,ROW(),MATCH(BB$3,$K$2:$P$2,0))/12</f>
        <v>83.333333333333329</v>
      </c>
      <c r="BC1719" s="76" cm="1">
        <f t="array" ref="BC1719">INDEX($K:$P,ROW(),MATCH(BC$3,$K$2:$P$2,0))/12</f>
        <v>83.333333333333329</v>
      </c>
      <c r="BD1719" s="76" cm="1">
        <f t="array" ref="BD1719">INDEX($K:$P,ROW(),MATCH(BD$3,$K$2:$P$2,0))/12</f>
        <v>83.333333333333329</v>
      </c>
      <c r="BE1719" s="76" cm="1">
        <f t="array" ref="BE1719">INDEX($K:$P,ROW(),MATCH(BE$3,$K$2:$P$2,0))/12</f>
        <v>83.333333333333329</v>
      </c>
      <c r="BF1719" s="76" cm="1">
        <f t="array" ref="BF1719">INDEX($K:$P,ROW(),MATCH(BF$3,$K$2:$P$2,0))/12</f>
        <v>83.333333333333329</v>
      </c>
      <c r="BG1719" s="76" cm="1">
        <f t="array" ref="BG1719">INDEX($K:$P,ROW(),MATCH(BG$3,$K$2:$P$2,0))/12</f>
        <v>83.333333333333329</v>
      </c>
      <c r="BH1719" s="76" cm="1">
        <f t="array" ref="BH1719">INDEX($K:$P,ROW(),MATCH(BH$3,$K$2:$P$2,0))/12</f>
        <v>83.333333333333329</v>
      </c>
      <c r="BI1719" s="76" cm="1">
        <f t="array" ref="BI1719">INDEX($K:$P,ROW(),MATCH(BI$3,$K$2:$P$2,0))/12</f>
        <v>83.333333333333329</v>
      </c>
      <c r="BJ1719" s="76" cm="1">
        <f t="array" ref="BJ1719">INDEX($K:$P,ROW(),MATCH(BJ$3,$K$2:$P$2,0))/12</f>
        <v>83.333333333333329</v>
      </c>
      <c r="BK1719" s="76" cm="1">
        <f t="array" ref="BK1719">INDEX($K:$P,ROW(),MATCH(BK$3,$K$2:$P$2,0))/12</f>
        <v>83.333333333333329</v>
      </c>
      <c r="BL1719" s="76" cm="1">
        <f t="array" ref="BL1719">INDEX($K:$P,ROW(),MATCH(BL$3,$K$2:$P$2,0))/12</f>
        <v>83.333333333333329</v>
      </c>
      <c r="BM1719" s="76" cm="1">
        <f t="array" ref="BM1719">INDEX($K:$P,ROW(),MATCH(BM$3,$K$2:$P$2,0))/12</f>
        <v>83.333333333333329</v>
      </c>
      <c r="BN1719" s="76" cm="1">
        <f t="array" ref="BN1719">INDEX($K:$P,ROW(),MATCH(BN$3,$K$2:$P$2,0))/12</f>
        <v>83.333333333333329</v>
      </c>
      <c r="BO1719" s="76" cm="1">
        <f t="array" ref="BO1719">INDEX($K:$P,ROW(),MATCH(BO$3,$K$2:$P$2,0))/12</f>
        <v>83.333333333333329</v>
      </c>
      <c r="BP1719" s="76" cm="1">
        <f t="array" ref="BP1719">INDEX($K:$P,ROW(),MATCH(BP$3,$K$2:$P$2,0))/12</f>
        <v>83.333333333333329</v>
      </c>
      <c r="BQ1719" s="76" cm="1">
        <f t="array" ref="BQ1719">INDEX($K:$P,ROW(),MATCH(BQ$3,$K$2:$P$2,0))/12</f>
        <v>83.333333333333329</v>
      </c>
      <c r="BR1719" s="76" cm="1">
        <f t="array" ref="BR1719">INDEX($K:$P,ROW(),MATCH(BR$3,$K$2:$P$2,0))/12</f>
        <v>83.333333333333329</v>
      </c>
      <c r="BS1719" s="76" cm="1">
        <f t="array" ref="BS1719">INDEX($K:$P,ROW(),MATCH(BS$3,$K$2:$P$2,0))/12</f>
        <v>83.333333333333329</v>
      </c>
      <c r="BT1719" s="76" cm="1">
        <f t="array" ref="BT1719">INDEX($K:$P,ROW(),MATCH(BT$3,$K$2:$P$2,0))/12</f>
        <v>83.333333333333329</v>
      </c>
      <c r="BU1719" s="76" cm="1">
        <f t="array" ref="BU1719">INDEX($K:$P,ROW(),MATCH(BU$3,$K$2:$P$2,0))/12</f>
        <v>83.333333333333329</v>
      </c>
      <c r="BV1719" s="76" cm="1">
        <f t="array" ref="BV1719">INDEX($K:$P,ROW(),MATCH(BV$3,$K$2:$P$2,0))/12</f>
        <v>83.333333333333329</v>
      </c>
      <c r="BW1719" s="76" cm="1">
        <f t="array" ref="BW1719">INDEX($K:$P,ROW(),MATCH(BW$3,$K$2:$P$2,0))/12</f>
        <v>83.333333333333329</v>
      </c>
      <c r="BX1719" s="76" cm="1">
        <f t="array" ref="BX1719">INDEX($K:$P,ROW(),MATCH(BX$3,$K$2:$P$2,0))/12</f>
        <v>83.333333333333329</v>
      </c>
      <c r="BY1719" s="76" cm="1">
        <f t="array" ref="BY1719">INDEX($K:$P,ROW(),MATCH(BY$3,$K$2:$P$2,0))/12</f>
        <v>83.333333333333329</v>
      </c>
      <c r="BZ1719" s="76" cm="1">
        <f t="array" ref="BZ1719">INDEX($K:$P,ROW(),MATCH(BZ$3,$K$2:$P$2,0))/12</f>
        <v>83.333333333333329</v>
      </c>
      <c r="CA1719" s="76" cm="1">
        <f t="array" ref="CA1719">INDEX($K:$P,ROW(),MATCH(CA$3,$K$2:$P$2,0))/12</f>
        <v>83.333333333333329</v>
      </c>
      <c r="CB1719" s="76" cm="1">
        <f t="array" ref="CB1719">INDEX($K:$P,ROW(),MATCH(CB$3,$K$2:$P$2,0))/12</f>
        <v>83.333333333333329</v>
      </c>
      <c r="CC1719" s="76" cm="1">
        <f t="array" ref="CC1719">INDEX($K:$P,ROW(),MATCH(CC$3,$K$2:$P$2,0))/12</f>
        <v>83.333333333333329</v>
      </c>
      <c r="CD1719" s="76" cm="1">
        <f t="array" ref="CD1719">INDEX($K:$P,ROW(),MATCH(CD$3,$K$2:$P$2,0))/12</f>
        <v>83.333333333333329</v>
      </c>
      <c r="CE1719" s="76" cm="1">
        <f t="array" ref="CE1719">INDEX($K:$P,ROW(),MATCH(CE$3,$K$2:$P$2,0))/12</f>
        <v>83.333333333333329</v>
      </c>
      <c r="CF1719" s="76" cm="1">
        <f t="array" ref="CF1719">INDEX($K:$P,ROW(),MATCH(CF$3,$K$2:$P$2,0))/12</f>
        <v>83.333333333333329</v>
      </c>
      <c r="CG1719" s="76" cm="1">
        <f t="array" ref="CG1719">INDEX($K:$P,ROW(),MATCH(CG$3,$K$2:$P$2,0))/12</f>
        <v>83.333333333333329</v>
      </c>
      <c r="CH1719" s="76" cm="1">
        <f t="array" ref="CH1719">INDEX($K:$P,ROW(),MATCH(CH$3,$K$2:$P$2,0))/12</f>
        <v>83.333333333333329</v>
      </c>
      <c r="CI1719" s="76" cm="1">
        <f t="array" ref="CI1719">INDEX($K:$P,ROW(),MATCH(CI$3,$K$2:$P$2,0))/12</f>
        <v>83.333333333333329</v>
      </c>
      <c r="CJ1719" s="76" cm="1">
        <f t="array" ref="CJ1719">INDEX($K:$P,ROW(),MATCH(CJ$3,$K$2:$P$2,0))/12</f>
        <v>83.333333333333329</v>
      </c>
      <c r="CK1719" s="76" cm="1">
        <f t="array" ref="CK1719">INDEX($K:$P,ROW(),MATCH(CK$3,$K$2:$P$2,0))/12</f>
        <v>83.333333333333329</v>
      </c>
      <c r="CL1719" s="76" cm="1">
        <f t="array" ref="CL1719">INDEX($K:$P,ROW(),MATCH(CL$3,$K$2:$P$2,0))/12</f>
        <v>83.333333333333329</v>
      </c>
      <c r="CN1719" s="60"/>
      <c r="CO1719" s="76" t="e" cm="1">
        <f t="array" ref="CO1719">INDEX($K:$P,ROW(),MATCH(CO$3,$K$2:$P$2,0))/CO$5</f>
        <v>#N/A</v>
      </c>
      <c r="CP1719" s="76" t="e" cm="1">
        <f t="array" ref="CP1719">INDEX($K:$P,ROW(),MATCH(CP$3,$K$2:$P$2,0))/CP$5</f>
        <v>#N/A</v>
      </c>
      <c r="CQ1719" s="76" t="e" cm="1">
        <f t="array" ref="CQ1719">INDEX($K:$P,ROW(),MATCH(CQ$3,$K$2:$P$2,0))/CQ$5</f>
        <v>#N/A</v>
      </c>
      <c r="CR1719" s="76" t="e" cm="1">
        <f t="array" ref="CR1719">INDEX($K:$P,ROW(),MATCH(CR$3,$K$2:$P$2,0))/CR$5</f>
        <v>#N/A</v>
      </c>
      <c r="CS1719" s="76" t="e" cm="1">
        <f t="array" ref="CS1719">INDEX($K:$P,ROW(),MATCH(CS$3,$K$2:$P$2,0))/CS$5</f>
        <v>#N/A</v>
      </c>
      <c r="CT1719" s="76" t="e" cm="1">
        <f t="array" ref="CT1719">INDEX($K:$P,ROW(),MATCH(CT$3,$K$2:$P$2,0))/CT$5</f>
        <v>#N/A</v>
      </c>
      <c r="CU1719" s="76" t="e" cm="1">
        <f t="array" ref="CU1719">INDEX($K:$P,ROW(),MATCH(CU$3,$K$2:$P$2,0))/CU$5</f>
        <v>#N/A</v>
      </c>
      <c r="CV1719" s="76" t="e" cm="1">
        <f t="array" ref="CV1719">INDEX($K:$P,ROW(),MATCH(CV$3,$K$2:$P$2,0))/CV$5</f>
        <v>#N/A</v>
      </c>
      <c r="CW1719" s="76" t="e" cm="1">
        <f t="array" ref="CW1719">INDEX($K:$P,ROW(),MATCH(CW$3,$K$2:$P$2,0))/CW$5</f>
        <v>#N/A</v>
      </c>
      <c r="CX1719" s="76" t="e" cm="1">
        <f t="array" ref="CX1719">INDEX($K:$P,ROW(),MATCH(CX$3,$K$2:$P$2,0))/CX$5</f>
        <v>#N/A</v>
      </c>
      <c r="CY1719" s="76" t="e" cm="1">
        <f t="array" ref="CY1719">INDEX($K:$P,ROW(),MATCH(CY$3,$K$2:$P$2,0))/CL$5</f>
        <v>#N/A</v>
      </c>
      <c r="CZ1719" s="76" t="e" cm="1">
        <f t="array" ref="CZ1719">INDEX($K:$P,ROW(),MATCH(CZ$3,$K$2:$P$2,0))/CZ$5</f>
        <v>#N/A</v>
      </c>
      <c r="DA1719" s="76" t="e" cm="1">
        <f t="array" ref="DA1719">INDEX($K:$P,ROW(),MATCH(DA$3,$K$2:$P$2,0))/DA$5</f>
        <v>#N/A</v>
      </c>
      <c r="DB1719" s="76" t="e" cm="1">
        <f t="array" ref="DB1719">INDEX($K:$P,ROW(),MATCH(DB$3,$K$2:$P$2,0))/DB$5</f>
        <v>#N/A</v>
      </c>
      <c r="DC1719" s="76" t="e" cm="1">
        <f t="array" ref="DC1719">INDEX($K:$P,ROW(),MATCH(DC$3,$K$2:$P$2,0))/DC$5</f>
        <v>#N/A</v>
      </c>
      <c r="DD1719" s="76" t="e" cm="1">
        <f t="array" ref="DD1719">INDEX($K:$P,ROW(),MATCH(DD$3,$K$2:$P$2,0))/DD$5</f>
        <v>#N/A</v>
      </c>
      <c r="DE1719" s="76" t="e" cm="1">
        <f t="array" ref="DE1719">INDEX($K:$P,ROW(),MATCH(DE$3,$K$2:$P$2,0))/DE$5</f>
        <v>#N/A</v>
      </c>
      <c r="DF1719" s="76" t="e" cm="1">
        <f t="array" ref="DF1719">INDEX($K:$P,ROW(),MATCH(DF$3,$K$2:$P$2,0))/DF$5</f>
        <v>#N/A</v>
      </c>
      <c r="DG1719" s="76" t="e" cm="1">
        <f t="array" ref="DG1719">INDEX($K:$P,ROW(),MATCH(DG$3,$K$2:$P$2,0))/DG$5</f>
        <v>#N/A</v>
      </c>
      <c r="DH1719" s="76" t="e" cm="1">
        <f t="array" ref="DH1719">INDEX($K:$P,ROW(),MATCH(DH$3,$K$2:$P$2,0))/DH$5</f>
        <v>#N/A</v>
      </c>
      <c r="DI1719" s="76" t="e" cm="1">
        <f t="array" ref="DI1719">INDEX($K:$P,ROW(),MATCH(DI$3,$K$2:$P$2,0))/DI$5</f>
        <v>#N/A</v>
      </c>
      <c r="DJ1719" s="76" t="e" cm="1">
        <f t="array" ref="DJ1719">INDEX($K:$P,ROW(),MATCH(DJ$3,$K$2:$P$2,0))/DJ$5</f>
        <v>#N/A</v>
      </c>
      <c r="DK1719" s="76" t="e" cm="1">
        <f t="array" ref="DK1719">INDEX($K:$P,ROW(),MATCH(DK$3,$K$2:$P$2,0))/DK$5</f>
        <v>#N/A</v>
      </c>
      <c r="DL1719" s="76" t="e" cm="1">
        <f t="array" ref="DL1719">INDEX($K:$P,ROW(),MATCH(DL$3,$K$2:$P$2,0))/DL$5</f>
        <v>#N/A</v>
      </c>
    </row>
    <row r="1720" spans="1:116" x14ac:dyDescent="0.4">
      <c r="C1720" t="s">
        <v>80</v>
      </c>
      <c r="D1720" t="s">
        <v>764</v>
      </c>
      <c r="E1720" s="8" t="str">
        <f t="shared" si="2374"/>
        <v>1720 DCHC-S</v>
      </c>
      <c r="G1720" s="145" t="str">
        <f>"# of FTE's - "&amp;SUBSTITUTE(G1717,":","")</f>
        <v># of FTE's - Headcount - volume driven</v>
      </c>
      <c r="H1720" s="12"/>
      <c r="I1720" s="60"/>
      <c r="J1720" s="60"/>
      <c r="K1720" s="34">
        <f t="shared" ref="K1720:P1720" ca="1" si="2375">SUMIF($3:$3,K$2,1720:1720)</f>
        <v>720</v>
      </c>
      <c r="L1720" s="34">
        <f t="shared" ca="1" si="2375"/>
        <v>720</v>
      </c>
      <c r="M1720" s="34">
        <f t="shared" ca="1" si="2375"/>
        <v>720</v>
      </c>
      <c r="N1720" s="34">
        <f t="shared" ca="1" si="2375"/>
        <v>720</v>
      </c>
      <c r="O1720" s="34">
        <f t="shared" ca="1" si="2375"/>
        <v>720</v>
      </c>
      <c r="P1720" s="34">
        <f t="shared" ca="1" si="2375"/>
        <v>720</v>
      </c>
      <c r="R1720" s="15"/>
      <c r="S1720" s="76" cm="1">
        <f t="array" aca="1" ref="S1720" ca="1">ROUNDUP(INDIRECT(S1712)/S1719,0)</f>
        <v>60</v>
      </c>
      <c r="T1720" s="76" cm="1">
        <f t="array" aca="1" ref="T1720" ca="1">ROUNDUP(INDIRECT(T1712)/T1719,0)</f>
        <v>60</v>
      </c>
      <c r="U1720" s="76" cm="1">
        <f t="array" aca="1" ref="U1720" ca="1">ROUNDUP(INDIRECT(U1712)/U1719,0)</f>
        <v>60</v>
      </c>
      <c r="V1720" s="76" cm="1">
        <f t="array" aca="1" ref="V1720" ca="1">ROUNDUP(INDIRECT(V1712)/V1719,0)</f>
        <v>60</v>
      </c>
      <c r="W1720" s="76" cm="1">
        <f t="array" aca="1" ref="W1720" ca="1">ROUNDUP(INDIRECT(W1712)/W1719,0)</f>
        <v>60</v>
      </c>
      <c r="X1720" s="76" cm="1">
        <f t="array" aca="1" ref="X1720" ca="1">ROUNDUP(INDIRECT(X1712)/X1719,0)</f>
        <v>60</v>
      </c>
      <c r="Y1720" s="76" cm="1">
        <f t="array" aca="1" ref="Y1720" ca="1">ROUNDUP(INDIRECT(Y1712)/Y1719,0)</f>
        <v>60</v>
      </c>
      <c r="Z1720" s="76" cm="1">
        <f t="array" aca="1" ref="Z1720" ca="1">ROUNDUP(INDIRECT(Z1712)/Z1719,0)</f>
        <v>60</v>
      </c>
      <c r="AA1720" s="76" cm="1">
        <f t="array" aca="1" ref="AA1720" ca="1">ROUNDUP(INDIRECT(AA1712)/AA1719,0)</f>
        <v>60</v>
      </c>
      <c r="AB1720" s="76" cm="1">
        <f t="array" aca="1" ref="AB1720" ca="1">ROUNDUP(INDIRECT(AB1712)/AB1719,0)</f>
        <v>60</v>
      </c>
      <c r="AC1720" s="76" cm="1">
        <f t="array" aca="1" ref="AC1720" ca="1">ROUNDUP(INDIRECT(AC1712)/AC1719,0)</f>
        <v>60</v>
      </c>
      <c r="AD1720" s="76" cm="1">
        <f t="array" aca="1" ref="AD1720" ca="1">ROUNDUP(INDIRECT(AD1712)/AD1719,0)</f>
        <v>60</v>
      </c>
      <c r="AE1720" s="76" cm="1">
        <f t="array" aca="1" ref="AE1720" ca="1">ROUNDUP(INDIRECT(AE1712)/AE1719,0)</f>
        <v>60</v>
      </c>
      <c r="AF1720" s="76" cm="1">
        <f t="array" aca="1" ref="AF1720" ca="1">ROUNDUP(INDIRECT(AF1712)/AF1719,0)</f>
        <v>60</v>
      </c>
      <c r="AG1720" s="76" cm="1">
        <f t="array" aca="1" ref="AG1720" ca="1">ROUNDUP(INDIRECT(AG1712)/AG1719,0)</f>
        <v>60</v>
      </c>
      <c r="AH1720" s="76" cm="1">
        <f t="array" aca="1" ref="AH1720" ca="1">ROUNDUP(INDIRECT(AH1712)/AH1719,0)</f>
        <v>60</v>
      </c>
      <c r="AI1720" s="76" cm="1">
        <f t="array" aca="1" ref="AI1720" ca="1">ROUNDUP(INDIRECT(AI1712)/AI1719,0)</f>
        <v>60</v>
      </c>
      <c r="AJ1720" s="76" cm="1">
        <f t="array" aca="1" ref="AJ1720" ca="1">ROUNDUP(INDIRECT(AJ1712)/AJ1719,0)</f>
        <v>60</v>
      </c>
      <c r="AK1720" s="76" cm="1">
        <f t="array" aca="1" ref="AK1720" ca="1">ROUNDUP(INDIRECT(AK1712)/AK1719,0)</f>
        <v>60</v>
      </c>
      <c r="AL1720" s="76" cm="1">
        <f t="array" aca="1" ref="AL1720" ca="1">ROUNDUP(INDIRECT(AL1712)/AL1719,0)</f>
        <v>60</v>
      </c>
      <c r="AM1720" s="76" cm="1">
        <f t="array" aca="1" ref="AM1720" ca="1">ROUNDUP(INDIRECT(AM1712)/AM1719,0)</f>
        <v>60</v>
      </c>
      <c r="AN1720" s="76" cm="1">
        <f t="array" aca="1" ref="AN1720" ca="1">ROUNDUP(INDIRECT(AN1712)/AN1719,0)</f>
        <v>60</v>
      </c>
      <c r="AO1720" s="76" cm="1">
        <f t="array" aca="1" ref="AO1720" ca="1">ROUNDUP(INDIRECT(AO1712)/AO1719,0)</f>
        <v>60</v>
      </c>
      <c r="AP1720" s="76" cm="1">
        <f t="array" aca="1" ref="AP1720" ca="1">ROUNDUP(INDIRECT(AP1712)/AP1719,0)</f>
        <v>60</v>
      </c>
      <c r="AQ1720" s="76" cm="1">
        <f t="array" aca="1" ref="AQ1720" ca="1">ROUNDUP(INDIRECT(AQ1712)/AQ1719,0)</f>
        <v>60</v>
      </c>
      <c r="AR1720" s="76" cm="1">
        <f t="array" aca="1" ref="AR1720" ca="1">ROUNDUP(INDIRECT(AR1712)/AR1719,0)</f>
        <v>60</v>
      </c>
      <c r="AS1720" s="76" cm="1">
        <f t="array" aca="1" ref="AS1720" ca="1">ROUNDUP(INDIRECT(AS1712)/AS1719,0)</f>
        <v>60</v>
      </c>
      <c r="AT1720" s="76" cm="1">
        <f t="array" aca="1" ref="AT1720" ca="1">ROUNDUP(INDIRECT(AT1712)/AT1719,0)</f>
        <v>60</v>
      </c>
      <c r="AU1720" s="76" cm="1">
        <f t="array" aca="1" ref="AU1720" ca="1">ROUNDUP(INDIRECT(AU1712)/AU1719,0)</f>
        <v>60</v>
      </c>
      <c r="AV1720" s="76" cm="1">
        <f t="array" aca="1" ref="AV1720" ca="1">ROUNDUP(INDIRECT(AV1712)/AV1719,0)</f>
        <v>60</v>
      </c>
      <c r="AW1720" s="76" cm="1">
        <f t="array" aca="1" ref="AW1720" ca="1">ROUNDUP(INDIRECT(AW1712)/AW1719,0)</f>
        <v>60</v>
      </c>
      <c r="AX1720" s="76" cm="1">
        <f t="array" aca="1" ref="AX1720" ca="1">ROUNDUP(INDIRECT(AX1712)/AX1719,0)</f>
        <v>60</v>
      </c>
      <c r="AY1720" s="76" cm="1">
        <f t="array" aca="1" ref="AY1720" ca="1">ROUNDUP(INDIRECT(AY1712)/AY1719,0)</f>
        <v>60</v>
      </c>
      <c r="AZ1720" s="76" cm="1">
        <f t="array" aca="1" ref="AZ1720" ca="1">ROUNDUP(INDIRECT(AZ1712)/AZ1719,0)</f>
        <v>60</v>
      </c>
      <c r="BA1720" s="76" cm="1">
        <f t="array" aca="1" ref="BA1720" ca="1">ROUNDUP(INDIRECT(BA1712)/BA1719,0)</f>
        <v>60</v>
      </c>
      <c r="BB1720" s="76" cm="1">
        <f t="array" aca="1" ref="BB1720" ca="1">ROUNDUP(INDIRECT(BB1712)/BB1719,0)</f>
        <v>60</v>
      </c>
      <c r="BC1720" s="76" cm="1">
        <f t="array" aca="1" ref="BC1720" ca="1">ROUNDUP(INDIRECT(BC1712)/BC1719,0)</f>
        <v>60</v>
      </c>
      <c r="BD1720" s="76" cm="1">
        <f t="array" aca="1" ref="BD1720" ca="1">ROUNDUP(INDIRECT(BD1712)/BD1719,0)</f>
        <v>60</v>
      </c>
      <c r="BE1720" s="76" cm="1">
        <f t="array" aca="1" ref="BE1720" ca="1">ROUNDUP(INDIRECT(BE1712)/BE1719,0)</f>
        <v>60</v>
      </c>
      <c r="BF1720" s="76" cm="1">
        <f t="array" aca="1" ref="BF1720" ca="1">ROUNDUP(INDIRECT(BF1712)/BF1719,0)</f>
        <v>60</v>
      </c>
      <c r="BG1720" s="76" cm="1">
        <f t="array" aca="1" ref="BG1720" ca="1">ROUNDUP(INDIRECT(BG1712)/BG1719,0)</f>
        <v>60</v>
      </c>
      <c r="BH1720" s="76" cm="1">
        <f t="array" aca="1" ref="BH1720" ca="1">ROUNDUP(INDIRECT(BH1712)/BH1719,0)</f>
        <v>60</v>
      </c>
      <c r="BI1720" s="76" cm="1">
        <f t="array" aca="1" ref="BI1720" ca="1">ROUNDUP(INDIRECT(BI1712)/BI1719,0)</f>
        <v>60</v>
      </c>
      <c r="BJ1720" s="76" cm="1">
        <f t="array" aca="1" ref="BJ1720" ca="1">ROUNDUP(INDIRECT(BJ1712)/BJ1719,0)</f>
        <v>60</v>
      </c>
      <c r="BK1720" s="76" cm="1">
        <f t="array" aca="1" ref="BK1720" ca="1">ROUNDUP(INDIRECT(BK1712)/BK1719,0)</f>
        <v>60</v>
      </c>
      <c r="BL1720" s="76" cm="1">
        <f t="array" aca="1" ref="BL1720" ca="1">ROUNDUP(INDIRECT(BL1712)/BL1719,0)</f>
        <v>60</v>
      </c>
      <c r="BM1720" s="76" cm="1">
        <f t="array" aca="1" ref="BM1720" ca="1">ROUNDUP(INDIRECT(BM1712)/BM1719,0)</f>
        <v>60</v>
      </c>
      <c r="BN1720" s="76" cm="1">
        <f t="array" aca="1" ref="BN1720" ca="1">ROUNDUP(INDIRECT(BN1712)/BN1719,0)</f>
        <v>60</v>
      </c>
      <c r="BO1720" s="76" cm="1">
        <f t="array" aca="1" ref="BO1720" ca="1">ROUNDUP(INDIRECT(BO1712)/BO1719,0)</f>
        <v>60</v>
      </c>
      <c r="BP1720" s="76" cm="1">
        <f t="array" aca="1" ref="BP1720" ca="1">ROUNDUP(INDIRECT(BP1712)/BP1719,0)</f>
        <v>60</v>
      </c>
      <c r="BQ1720" s="76" cm="1">
        <f t="array" aca="1" ref="BQ1720" ca="1">ROUNDUP(INDIRECT(BQ1712)/BQ1719,0)</f>
        <v>60</v>
      </c>
      <c r="BR1720" s="76" cm="1">
        <f t="array" aca="1" ref="BR1720" ca="1">ROUNDUP(INDIRECT(BR1712)/BR1719,0)</f>
        <v>60</v>
      </c>
      <c r="BS1720" s="76" cm="1">
        <f t="array" aca="1" ref="BS1720" ca="1">ROUNDUP(INDIRECT(BS1712)/BS1719,0)</f>
        <v>60</v>
      </c>
      <c r="BT1720" s="76" cm="1">
        <f t="array" aca="1" ref="BT1720" ca="1">ROUNDUP(INDIRECT(BT1712)/BT1719,0)</f>
        <v>60</v>
      </c>
      <c r="BU1720" s="76" cm="1">
        <f t="array" aca="1" ref="BU1720" ca="1">ROUNDUP(INDIRECT(BU1712)/BU1719,0)</f>
        <v>60</v>
      </c>
      <c r="BV1720" s="76" cm="1">
        <f t="array" aca="1" ref="BV1720" ca="1">ROUNDUP(INDIRECT(BV1712)/BV1719,0)</f>
        <v>60</v>
      </c>
      <c r="BW1720" s="76" cm="1">
        <f t="array" aca="1" ref="BW1720" ca="1">ROUNDUP(INDIRECT(BW1712)/BW1719,0)</f>
        <v>60</v>
      </c>
      <c r="BX1720" s="76" cm="1">
        <f t="array" aca="1" ref="BX1720" ca="1">ROUNDUP(INDIRECT(BX1712)/BX1719,0)</f>
        <v>60</v>
      </c>
      <c r="BY1720" s="76" cm="1">
        <f t="array" aca="1" ref="BY1720" ca="1">ROUNDUP(INDIRECT(BY1712)/BY1719,0)</f>
        <v>60</v>
      </c>
      <c r="BZ1720" s="76" cm="1">
        <f t="array" aca="1" ref="BZ1720" ca="1">ROUNDUP(INDIRECT(BZ1712)/BZ1719,0)</f>
        <v>60</v>
      </c>
      <c r="CA1720" s="76" cm="1">
        <f t="array" aca="1" ref="CA1720" ca="1">ROUNDUP(INDIRECT(CA1712)/CA1719,0)</f>
        <v>60</v>
      </c>
      <c r="CB1720" s="76" cm="1">
        <f t="array" aca="1" ref="CB1720" ca="1">ROUNDUP(INDIRECT(CB1712)/CB1719,0)</f>
        <v>60</v>
      </c>
      <c r="CC1720" s="76" cm="1">
        <f t="array" aca="1" ref="CC1720" ca="1">ROUNDUP(INDIRECT(CC1712)/CC1719,0)</f>
        <v>60</v>
      </c>
      <c r="CD1720" s="76" cm="1">
        <f t="array" aca="1" ref="CD1720" ca="1">ROUNDUP(INDIRECT(CD1712)/CD1719,0)</f>
        <v>60</v>
      </c>
      <c r="CE1720" s="76" cm="1">
        <f t="array" aca="1" ref="CE1720" ca="1">ROUNDUP(INDIRECT(CE1712)/CE1719,0)</f>
        <v>60</v>
      </c>
      <c r="CF1720" s="76" cm="1">
        <f t="array" aca="1" ref="CF1720" ca="1">ROUNDUP(INDIRECT(CF1712)/CF1719,0)</f>
        <v>60</v>
      </c>
      <c r="CG1720" s="76" cm="1">
        <f t="array" aca="1" ref="CG1720" ca="1">ROUNDUP(INDIRECT(CG1712)/CG1719,0)</f>
        <v>60</v>
      </c>
      <c r="CH1720" s="76" cm="1">
        <f t="array" aca="1" ref="CH1720" ca="1">ROUNDUP(INDIRECT(CH1712)/CH1719,0)</f>
        <v>60</v>
      </c>
      <c r="CI1720" s="76" cm="1">
        <f t="array" aca="1" ref="CI1720" ca="1">ROUNDUP(INDIRECT(CI1712)/CI1719,0)</f>
        <v>60</v>
      </c>
      <c r="CJ1720" s="76" cm="1">
        <f t="array" aca="1" ref="CJ1720" ca="1">ROUNDUP(INDIRECT(CJ1712)/CJ1719,0)</f>
        <v>60</v>
      </c>
      <c r="CK1720" s="76" cm="1">
        <f t="array" aca="1" ref="CK1720" ca="1">ROUNDUP(INDIRECT(CK1712)/CK1719,0)</f>
        <v>60</v>
      </c>
      <c r="CL1720" s="76" cm="1">
        <f t="array" aca="1" ref="CL1720" ca="1">ROUNDUP(INDIRECT(CL1712)/CL1719,0)</f>
        <v>60</v>
      </c>
      <c r="CM1720" s="76" t="e" cm="1">
        <f t="array" aca="1" ref="CM1720" ca="1">ROUNDUP(INDIRECT(CM1712)/CM1719,0)</f>
        <v>#REF!</v>
      </c>
      <c r="CN1720" s="76" t="e" cm="1">
        <f t="array" aca="1" ref="CN1720" ca="1">ROUNDUP(INDIRECT(CN1712)/CN1719,0)</f>
        <v>#REF!</v>
      </c>
      <c r="CO1720" s="76" t="e" cm="1">
        <f t="array" aca="1" ref="CO1720" ca="1">ROUNDUP(INDIRECT(CO1712)/CO1719,0)</f>
        <v>#N/A</v>
      </c>
      <c r="CP1720" s="76" t="e" cm="1">
        <f t="array" aca="1" ref="CP1720" ca="1">ROUNDUP(INDIRECT(CP1712)/CP1719,0)</f>
        <v>#N/A</v>
      </c>
      <c r="CQ1720" s="76" t="e" cm="1">
        <f t="array" aca="1" ref="CQ1720" ca="1">ROUNDUP(INDIRECT(CQ1712)/CQ1719,0)</f>
        <v>#N/A</v>
      </c>
      <c r="CR1720" s="76" t="e" cm="1">
        <f t="array" aca="1" ref="CR1720" ca="1">ROUNDUP(INDIRECT(CR1712)/CR1719,0)</f>
        <v>#N/A</v>
      </c>
      <c r="CS1720" s="76" t="e" cm="1">
        <f t="array" aca="1" ref="CS1720" ca="1">ROUNDUP(INDIRECT(CS1712)/CS1719,0)</f>
        <v>#N/A</v>
      </c>
      <c r="CT1720" s="76" t="e" cm="1">
        <f t="array" aca="1" ref="CT1720" ca="1">ROUNDUP(INDIRECT(CT1712)/CT1719,0)</f>
        <v>#N/A</v>
      </c>
      <c r="CU1720" s="76" t="e" cm="1">
        <f t="array" aca="1" ref="CU1720" ca="1">ROUNDUP(INDIRECT(CU1712)/CU1719,0)</f>
        <v>#N/A</v>
      </c>
      <c r="CV1720" s="76" t="e" cm="1">
        <f t="array" aca="1" ref="CV1720" ca="1">ROUNDUP(INDIRECT(CV1712)/CV1719,0)</f>
        <v>#N/A</v>
      </c>
      <c r="CW1720" s="76" t="e" cm="1">
        <f t="array" aca="1" ref="CW1720" ca="1">ROUNDUP(INDIRECT(CW1712)/CW1719,0)</f>
        <v>#N/A</v>
      </c>
      <c r="CX1720" s="76" t="e" cm="1">
        <f t="array" aca="1" ref="CX1720" ca="1">ROUNDUP(INDIRECT(CX1712)/CX1719,0)</f>
        <v>#N/A</v>
      </c>
      <c r="CY1720" s="76" t="e" cm="1">
        <f t="array" aca="1" ref="CY1720" ca="1">ROUNDUP(INDIRECT(CY1712)/CY1719,0)</f>
        <v>#N/A</v>
      </c>
      <c r="CZ1720" s="76" t="e" cm="1">
        <f t="array" aca="1" ref="CZ1720" ca="1">ROUNDUP(INDIRECT(CZ1712)/CZ1719,0)</f>
        <v>#N/A</v>
      </c>
      <c r="DA1720" s="76" t="e" cm="1">
        <f t="array" aca="1" ref="DA1720" ca="1">ROUNDUP(INDIRECT(DA1712)/DA1719,0)</f>
        <v>#N/A</v>
      </c>
      <c r="DB1720" s="76" t="e" cm="1">
        <f t="array" aca="1" ref="DB1720" ca="1">ROUNDUP(INDIRECT(DB1712)/DB1719,0)</f>
        <v>#N/A</v>
      </c>
      <c r="DC1720" s="76" t="e" cm="1">
        <f t="array" aca="1" ref="DC1720" ca="1">ROUNDUP(INDIRECT(DC1712)/DC1719,0)</f>
        <v>#N/A</v>
      </c>
      <c r="DD1720" s="76" t="e" cm="1">
        <f t="array" aca="1" ref="DD1720" ca="1">ROUNDUP(INDIRECT(DD1712)/DD1719,0)</f>
        <v>#N/A</v>
      </c>
      <c r="DE1720" s="76" t="e" cm="1">
        <f t="array" aca="1" ref="DE1720" ca="1">ROUNDUP(INDIRECT(DE1712)/DE1719,0)</f>
        <v>#N/A</v>
      </c>
      <c r="DF1720" s="76" t="e" cm="1">
        <f t="array" aca="1" ref="DF1720" ca="1">ROUNDUP(INDIRECT(DF1712)/DF1719,0)</f>
        <v>#N/A</v>
      </c>
      <c r="DG1720" s="76" t="e" cm="1">
        <f t="array" aca="1" ref="DG1720" ca="1">ROUNDUP(INDIRECT(DG1712)/DG1719,0)</f>
        <v>#N/A</v>
      </c>
      <c r="DH1720" s="76" t="e" cm="1">
        <f t="array" aca="1" ref="DH1720" ca="1">ROUNDUP(INDIRECT(DH1712)/DH1719,0)</f>
        <v>#N/A</v>
      </c>
      <c r="DI1720" s="76" t="e" cm="1">
        <f t="array" aca="1" ref="DI1720" ca="1">ROUNDUP(INDIRECT(DI1712)/DI1719,0)</f>
        <v>#N/A</v>
      </c>
      <c r="DJ1720" s="76" t="e" cm="1">
        <f t="array" aca="1" ref="DJ1720" ca="1">ROUNDUP(INDIRECT(DJ1712)/DJ1719,0)</f>
        <v>#N/A</v>
      </c>
      <c r="DK1720" s="76" t="e" cm="1">
        <f t="array" aca="1" ref="DK1720" ca="1">ROUNDUP(INDIRECT(DK1712)/DK1719,0)</f>
        <v>#N/A</v>
      </c>
      <c r="DL1720" s="76" t="e" cm="1">
        <f t="array" aca="1" ref="DL1720" ca="1">ROUNDUP(INDIRECT(DL1712)/DL1719,0)</f>
        <v>#N/A</v>
      </c>
    </row>
    <row r="1721" spans="1:116" x14ac:dyDescent="0.4">
      <c r="B1721" t="str">
        <f>E1721</f>
        <v>1721 DCHC-S</v>
      </c>
      <c r="D1721" t="s">
        <v>764</v>
      </c>
      <c r="E1721" s="8" t="str">
        <f t="shared" si="2374"/>
        <v>1721 DCHC-S</v>
      </c>
      <c r="G1721" s="145" t="s">
        <v>185</v>
      </c>
      <c r="H1721" s="12"/>
      <c r="I1721" s="60"/>
      <c r="J1721" s="60"/>
      <c r="K1721" s="18">
        <v>50000</v>
      </c>
      <c r="L1721" s="18">
        <v>50000</v>
      </c>
      <c r="M1721" s="18">
        <v>50000</v>
      </c>
      <c r="N1721" s="18">
        <v>50000</v>
      </c>
      <c r="O1721" s="18">
        <v>50000</v>
      </c>
      <c r="P1721" s="18">
        <v>50000</v>
      </c>
      <c r="R1721" s="19"/>
      <c r="S1721" s="147" cm="1">
        <f t="array" ref="S1721">INDEX($K:$P,ROW(),MATCH(S$3,$K$2:$P$2,0))/12</f>
        <v>4166.666666666667</v>
      </c>
      <c r="T1721" s="147" cm="1">
        <f t="array" ref="T1721">INDEX($K:$P,ROW(),MATCH(T$3,$K$2:$P$2,0))/12</f>
        <v>4166.666666666667</v>
      </c>
      <c r="U1721" s="147" cm="1">
        <f t="array" ref="U1721">INDEX($K:$P,ROW(),MATCH(U$3,$K$2:$P$2,0))/12</f>
        <v>4166.666666666667</v>
      </c>
      <c r="V1721" s="147" cm="1">
        <f t="array" ref="V1721">INDEX($K:$P,ROW(),MATCH(V$3,$K$2:$P$2,0))/12</f>
        <v>4166.666666666667</v>
      </c>
      <c r="W1721" s="147" cm="1">
        <f t="array" ref="W1721">INDEX($K:$P,ROW(),MATCH(W$3,$K$2:$P$2,0))/12</f>
        <v>4166.666666666667</v>
      </c>
      <c r="X1721" s="147" cm="1">
        <f t="array" ref="X1721">INDEX($K:$P,ROW(),MATCH(X$3,$K$2:$P$2,0))/12</f>
        <v>4166.666666666667</v>
      </c>
      <c r="Y1721" s="147" cm="1">
        <f t="array" ref="Y1721">INDEX($K:$P,ROW(),MATCH(Y$3,$K$2:$P$2,0))/12</f>
        <v>4166.666666666667</v>
      </c>
      <c r="Z1721" s="147" cm="1">
        <f t="array" ref="Z1721">INDEX($K:$P,ROW(),MATCH(Z$3,$K$2:$P$2,0))/12</f>
        <v>4166.666666666667</v>
      </c>
      <c r="AA1721" s="147" cm="1">
        <f t="array" ref="AA1721">INDEX($K:$P,ROW(),MATCH(AA$3,$K$2:$P$2,0))/12</f>
        <v>4166.666666666667</v>
      </c>
      <c r="AB1721" s="147" cm="1">
        <f t="array" ref="AB1721">INDEX($K:$P,ROW(),MATCH(AB$3,$K$2:$P$2,0))/12</f>
        <v>4166.666666666667</v>
      </c>
      <c r="AC1721" s="147" cm="1">
        <f t="array" ref="AC1721">INDEX($K:$P,ROW(),MATCH(AC$3,$K$2:$P$2,0))/12</f>
        <v>4166.666666666667</v>
      </c>
      <c r="AD1721" s="147" cm="1">
        <f t="array" ref="AD1721">INDEX($K:$P,ROW(),MATCH(AD$3,$K$2:$P$2,0))/12</f>
        <v>4166.666666666667</v>
      </c>
      <c r="AE1721" s="147" cm="1">
        <f t="array" ref="AE1721">INDEX($K:$P,ROW(),MATCH(AE$3,$K$2:$P$2,0))/12</f>
        <v>4166.666666666667</v>
      </c>
      <c r="AF1721" s="147" cm="1">
        <f t="array" ref="AF1721">INDEX($K:$P,ROW(),MATCH(AF$3,$K$2:$P$2,0))/12</f>
        <v>4166.666666666667</v>
      </c>
      <c r="AG1721" s="147" cm="1">
        <f t="array" ref="AG1721">INDEX($K:$P,ROW(),MATCH(AG$3,$K$2:$P$2,0))/12</f>
        <v>4166.666666666667</v>
      </c>
      <c r="AH1721" s="147" cm="1">
        <f t="array" ref="AH1721">INDEX($K:$P,ROW(),MATCH(AH$3,$K$2:$P$2,0))/12</f>
        <v>4166.666666666667</v>
      </c>
      <c r="AI1721" s="147" cm="1">
        <f t="array" ref="AI1721">INDEX($K:$P,ROW(),MATCH(AI$3,$K$2:$P$2,0))/12</f>
        <v>4166.666666666667</v>
      </c>
      <c r="AJ1721" s="147" cm="1">
        <f t="array" ref="AJ1721">INDEX($K:$P,ROW(),MATCH(AJ$3,$K$2:$P$2,0))/12</f>
        <v>4166.666666666667</v>
      </c>
      <c r="AK1721" s="147" cm="1">
        <f t="array" ref="AK1721">INDEX($K:$P,ROW(),MATCH(AK$3,$K$2:$P$2,0))/12</f>
        <v>4166.666666666667</v>
      </c>
      <c r="AL1721" s="147" cm="1">
        <f t="array" ref="AL1721">INDEX($K:$P,ROW(),MATCH(AL$3,$K$2:$P$2,0))/12</f>
        <v>4166.666666666667</v>
      </c>
      <c r="AM1721" s="147" cm="1">
        <f t="array" ref="AM1721">INDEX($K:$P,ROW(),MATCH(AM$3,$K$2:$P$2,0))/12</f>
        <v>4166.666666666667</v>
      </c>
      <c r="AN1721" s="147" cm="1">
        <f t="array" ref="AN1721">INDEX($K:$P,ROW(),MATCH(AN$3,$K$2:$P$2,0))/12</f>
        <v>4166.666666666667</v>
      </c>
      <c r="AO1721" s="147" cm="1">
        <f t="array" ref="AO1721">INDEX($K:$P,ROW(),MATCH(AO$3,$K$2:$P$2,0))/12</f>
        <v>4166.666666666667</v>
      </c>
      <c r="AP1721" s="147" cm="1">
        <f t="array" ref="AP1721">INDEX($K:$P,ROW(),MATCH(AP$3,$K$2:$P$2,0))/12</f>
        <v>4166.666666666667</v>
      </c>
      <c r="AQ1721" s="147" cm="1">
        <f t="array" ref="AQ1721">INDEX($K:$P,ROW(),MATCH(AQ$3,$K$2:$P$2,0))/12</f>
        <v>4166.666666666667</v>
      </c>
      <c r="AR1721" s="147" cm="1">
        <f t="array" ref="AR1721">INDEX($K:$P,ROW(),MATCH(AR$3,$K$2:$P$2,0))/12</f>
        <v>4166.666666666667</v>
      </c>
      <c r="AS1721" s="147" cm="1">
        <f t="array" ref="AS1721">INDEX($K:$P,ROW(),MATCH(AS$3,$K$2:$P$2,0))/12</f>
        <v>4166.666666666667</v>
      </c>
      <c r="AT1721" s="147" cm="1">
        <f t="array" ref="AT1721">INDEX($K:$P,ROW(),MATCH(AT$3,$K$2:$P$2,0))/12</f>
        <v>4166.666666666667</v>
      </c>
      <c r="AU1721" s="147" cm="1">
        <f t="array" ref="AU1721">INDEX($K:$P,ROW(),MATCH(AU$3,$K$2:$P$2,0))/12</f>
        <v>4166.666666666667</v>
      </c>
      <c r="AV1721" s="147" cm="1">
        <f t="array" ref="AV1721">INDEX($K:$P,ROW(),MATCH(AV$3,$K$2:$P$2,0))/12</f>
        <v>4166.666666666667</v>
      </c>
      <c r="AW1721" s="147" cm="1">
        <f t="array" ref="AW1721">INDEX($K:$P,ROW(),MATCH(AW$3,$K$2:$P$2,0))/12</f>
        <v>4166.666666666667</v>
      </c>
      <c r="AX1721" s="147" cm="1">
        <f t="array" ref="AX1721">INDEX($K:$P,ROW(),MATCH(AX$3,$K$2:$P$2,0))/12</f>
        <v>4166.666666666667</v>
      </c>
      <c r="AY1721" s="147" cm="1">
        <f t="array" ref="AY1721">INDEX($K:$P,ROW(),MATCH(AY$3,$K$2:$P$2,0))/12</f>
        <v>4166.666666666667</v>
      </c>
      <c r="AZ1721" s="147" cm="1">
        <f t="array" ref="AZ1721">INDEX($K:$P,ROW(),MATCH(AZ$3,$K$2:$P$2,0))/12</f>
        <v>4166.666666666667</v>
      </c>
      <c r="BA1721" s="147" cm="1">
        <f t="array" ref="BA1721">INDEX($K:$P,ROW(),MATCH(BA$3,$K$2:$P$2,0))/12</f>
        <v>4166.666666666667</v>
      </c>
      <c r="BB1721" s="147" cm="1">
        <f t="array" ref="BB1721">INDEX($K:$P,ROW(),MATCH(BB$3,$K$2:$P$2,0))/12</f>
        <v>4166.666666666667</v>
      </c>
      <c r="BC1721" s="147" cm="1">
        <f t="array" ref="BC1721">INDEX($K:$P,ROW(),MATCH(BC$3,$K$2:$P$2,0))/12</f>
        <v>4166.666666666667</v>
      </c>
      <c r="BD1721" s="147" cm="1">
        <f t="array" ref="BD1721">INDEX($K:$P,ROW(),MATCH(BD$3,$K$2:$P$2,0))/12</f>
        <v>4166.666666666667</v>
      </c>
      <c r="BE1721" s="147" cm="1">
        <f t="array" ref="BE1721">INDEX($K:$P,ROW(),MATCH(BE$3,$K$2:$P$2,0))/12</f>
        <v>4166.666666666667</v>
      </c>
      <c r="BF1721" s="147" cm="1">
        <f t="array" ref="BF1721">INDEX($K:$P,ROW(),MATCH(BF$3,$K$2:$P$2,0))/12</f>
        <v>4166.666666666667</v>
      </c>
      <c r="BG1721" s="147" cm="1">
        <f t="array" ref="BG1721">INDEX($K:$P,ROW(),MATCH(BG$3,$K$2:$P$2,0))/12</f>
        <v>4166.666666666667</v>
      </c>
      <c r="BH1721" s="147" cm="1">
        <f t="array" ref="BH1721">INDEX($K:$P,ROW(),MATCH(BH$3,$K$2:$P$2,0))/12</f>
        <v>4166.666666666667</v>
      </c>
      <c r="BI1721" s="147" cm="1">
        <f t="array" ref="BI1721">INDEX($K:$P,ROW(),MATCH(BI$3,$K$2:$P$2,0))/12</f>
        <v>4166.666666666667</v>
      </c>
      <c r="BJ1721" s="147" cm="1">
        <f t="array" ref="BJ1721">INDEX($K:$P,ROW(),MATCH(BJ$3,$K$2:$P$2,0))/12</f>
        <v>4166.666666666667</v>
      </c>
      <c r="BK1721" s="147" cm="1">
        <f t="array" ref="BK1721">INDEX($K:$P,ROW(),MATCH(BK$3,$K$2:$P$2,0))/12</f>
        <v>4166.666666666667</v>
      </c>
      <c r="BL1721" s="147" cm="1">
        <f t="array" ref="BL1721">INDEX($K:$P,ROW(),MATCH(BL$3,$K$2:$P$2,0))/12</f>
        <v>4166.666666666667</v>
      </c>
      <c r="BM1721" s="147" cm="1">
        <f t="array" ref="BM1721">INDEX($K:$P,ROW(),MATCH(BM$3,$K$2:$P$2,0))/12</f>
        <v>4166.666666666667</v>
      </c>
      <c r="BN1721" s="147" cm="1">
        <f t="array" ref="BN1721">INDEX($K:$P,ROW(),MATCH(BN$3,$K$2:$P$2,0))/12</f>
        <v>4166.666666666667</v>
      </c>
      <c r="BO1721" s="147" cm="1">
        <f t="array" ref="BO1721">INDEX($K:$P,ROW(),MATCH(BO$3,$K$2:$P$2,0))/12</f>
        <v>4166.666666666667</v>
      </c>
      <c r="BP1721" s="147" cm="1">
        <f t="array" ref="BP1721">INDEX($K:$P,ROW(),MATCH(BP$3,$K$2:$P$2,0))/12</f>
        <v>4166.666666666667</v>
      </c>
      <c r="BQ1721" s="147" cm="1">
        <f t="array" ref="BQ1721">INDEX($K:$P,ROW(),MATCH(BQ$3,$K$2:$P$2,0))/12</f>
        <v>4166.666666666667</v>
      </c>
      <c r="BR1721" s="147" cm="1">
        <f t="array" ref="BR1721">INDEX($K:$P,ROW(),MATCH(BR$3,$K$2:$P$2,0))/12</f>
        <v>4166.666666666667</v>
      </c>
      <c r="BS1721" s="147" cm="1">
        <f t="array" ref="BS1721">INDEX($K:$P,ROW(),MATCH(BS$3,$K$2:$P$2,0))/12</f>
        <v>4166.666666666667</v>
      </c>
      <c r="BT1721" s="147" cm="1">
        <f t="array" ref="BT1721">INDEX($K:$P,ROW(),MATCH(BT$3,$K$2:$P$2,0))/12</f>
        <v>4166.666666666667</v>
      </c>
      <c r="BU1721" s="147" cm="1">
        <f t="array" ref="BU1721">INDEX($K:$P,ROW(),MATCH(BU$3,$K$2:$P$2,0))/12</f>
        <v>4166.666666666667</v>
      </c>
      <c r="BV1721" s="147" cm="1">
        <f t="array" ref="BV1721">INDEX($K:$P,ROW(),MATCH(BV$3,$K$2:$P$2,0))/12</f>
        <v>4166.666666666667</v>
      </c>
      <c r="BW1721" s="147" cm="1">
        <f t="array" ref="BW1721">INDEX($K:$P,ROW(),MATCH(BW$3,$K$2:$P$2,0))/12</f>
        <v>4166.666666666667</v>
      </c>
      <c r="BX1721" s="147" cm="1">
        <f t="array" ref="BX1721">INDEX($K:$P,ROW(),MATCH(BX$3,$K$2:$P$2,0))/12</f>
        <v>4166.666666666667</v>
      </c>
      <c r="BY1721" s="147" cm="1">
        <f t="array" ref="BY1721">INDEX($K:$P,ROW(),MATCH(BY$3,$K$2:$P$2,0))/12</f>
        <v>4166.666666666667</v>
      </c>
      <c r="BZ1721" s="147" cm="1">
        <f t="array" ref="BZ1721">INDEX($K:$P,ROW(),MATCH(BZ$3,$K$2:$P$2,0))/12</f>
        <v>4166.666666666667</v>
      </c>
      <c r="CA1721" s="147" cm="1">
        <f t="array" ref="CA1721">INDEX($K:$P,ROW(),MATCH(CA$3,$K$2:$P$2,0))/12</f>
        <v>4166.666666666667</v>
      </c>
      <c r="CB1721" s="147" cm="1">
        <f t="array" ref="CB1721">INDEX($K:$P,ROW(),MATCH(CB$3,$K$2:$P$2,0))/12</f>
        <v>4166.666666666667</v>
      </c>
      <c r="CC1721" s="147" cm="1">
        <f t="array" ref="CC1721">INDEX($K:$P,ROW(),MATCH(CC$3,$K$2:$P$2,0))/12</f>
        <v>4166.666666666667</v>
      </c>
      <c r="CD1721" s="147" cm="1">
        <f t="array" ref="CD1721">INDEX($K:$P,ROW(),MATCH(CD$3,$K$2:$P$2,0))/12</f>
        <v>4166.666666666667</v>
      </c>
      <c r="CE1721" s="147" cm="1">
        <f t="array" ref="CE1721">INDEX($K:$P,ROW(),MATCH(CE$3,$K$2:$P$2,0))/12</f>
        <v>4166.666666666667</v>
      </c>
      <c r="CF1721" s="147" cm="1">
        <f t="array" ref="CF1721">INDEX($K:$P,ROW(),MATCH(CF$3,$K$2:$P$2,0))/12</f>
        <v>4166.666666666667</v>
      </c>
      <c r="CG1721" s="147" cm="1">
        <f t="array" ref="CG1721">INDEX($K:$P,ROW(),MATCH(CG$3,$K$2:$P$2,0))/12</f>
        <v>4166.666666666667</v>
      </c>
      <c r="CH1721" s="147" cm="1">
        <f t="array" ref="CH1721">INDEX($K:$P,ROW(),MATCH(CH$3,$K$2:$P$2,0))/12</f>
        <v>4166.666666666667</v>
      </c>
      <c r="CI1721" s="147" cm="1">
        <f t="array" ref="CI1721">INDEX($K:$P,ROW(),MATCH(CI$3,$K$2:$P$2,0))/12</f>
        <v>4166.666666666667</v>
      </c>
      <c r="CJ1721" s="147" cm="1">
        <f t="array" ref="CJ1721">INDEX($K:$P,ROW(),MATCH(CJ$3,$K$2:$P$2,0))/12</f>
        <v>4166.666666666667</v>
      </c>
      <c r="CK1721" s="147" cm="1">
        <f t="array" ref="CK1721">INDEX($K:$P,ROW(),MATCH(CK$3,$K$2:$P$2,0))/12</f>
        <v>4166.666666666667</v>
      </c>
      <c r="CL1721" s="147" cm="1">
        <f t="array" ref="CL1721">INDEX($K:$P,ROW(),MATCH(CL$3,$K$2:$P$2,0))/12</f>
        <v>4166.666666666667</v>
      </c>
      <c r="CN1721" s="60"/>
      <c r="CO1721" s="147" t="e" cm="1">
        <f t="array" ref="CO1721">INDEX($K:$P,ROW(),MATCH(CO$3,$K$2:$P$2,0))/CO$5</f>
        <v>#N/A</v>
      </c>
      <c r="CP1721" s="147" t="e" cm="1">
        <f t="array" ref="CP1721">INDEX($K:$P,ROW(),MATCH(CP$3,$K$2:$P$2,0))/CP$5</f>
        <v>#N/A</v>
      </c>
      <c r="CQ1721" s="147" t="e" cm="1">
        <f t="array" ref="CQ1721">INDEX($K:$P,ROW(),MATCH(CQ$3,$K$2:$P$2,0))/CQ$5</f>
        <v>#N/A</v>
      </c>
      <c r="CR1721" s="147" t="e" cm="1">
        <f t="array" ref="CR1721">INDEX($K:$P,ROW(),MATCH(CR$3,$K$2:$P$2,0))/CR$5</f>
        <v>#N/A</v>
      </c>
      <c r="CS1721" s="147" t="e" cm="1">
        <f t="array" ref="CS1721">INDEX($K:$P,ROW(),MATCH(CS$3,$K$2:$P$2,0))/CS$5</f>
        <v>#N/A</v>
      </c>
      <c r="CT1721" s="147" t="e" cm="1">
        <f t="array" ref="CT1721">INDEX($K:$P,ROW(),MATCH(CT$3,$K$2:$P$2,0))/CT$5</f>
        <v>#N/A</v>
      </c>
      <c r="CU1721" s="147" t="e" cm="1">
        <f t="array" ref="CU1721">INDEX($K:$P,ROW(),MATCH(CU$3,$K$2:$P$2,0))/CU$5</f>
        <v>#N/A</v>
      </c>
      <c r="CV1721" s="147" t="e" cm="1">
        <f t="array" ref="CV1721">INDEX($K:$P,ROW(),MATCH(CV$3,$K$2:$P$2,0))/CV$5</f>
        <v>#N/A</v>
      </c>
      <c r="CW1721" s="147" t="e" cm="1">
        <f t="array" ref="CW1721">INDEX($K:$P,ROW(),MATCH(CW$3,$K$2:$P$2,0))/CW$5</f>
        <v>#N/A</v>
      </c>
      <c r="CX1721" s="147" t="e" cm="1">
        <f t="array" ref="CX1721">INDEX($K:$P,ROW(),MATCH(CX$3,$K$2:$P$2,0))/CX$5</f>
        <v>#N/A</v>
      </c>
      <c r="CY1721" s="147" t="e" cm="1">
        <f t="array" ref="CY1721">INDEX($K:$P,ROW(),MATCH(CY$3,$K$2:$P$2,0))/CL$5</f>
        <v>#N/A</v>
      </c>
      <c r="CZ1721" s="147" t="e" cm="1">
        <f t="array" ref="CZ1721">INDEX($K:$P,ROW(),MATCH(CZ$3,$K$2:$P$2,0))/CZ$5</f>
        <v>#N/A</v>
      </c>
      <c r="DA1721" s="147" t="e" cm="1">
        <f t="array" ref="DA1721">INDEX($K:$P,ROW(),MATCH(DA$3,$K$2:$P$2,0))/DA$5</f>
        <v>#N/A</v>
      </c>
      <c r="DB1721" s="147" t="e" cm="1">
        <f t="array" ref="DB1721">INDEX($K:$P,ROW(),MATCH(DB$3,$K$2:$P$2,0))/DB$5</f>
        <v>#N/A</v>
      </c>
      <c r="DC1721" s="147" t="e" cm="1">
        <f t="array" ref="DC1721">INDEX($K:$P,ROW(),MATCH(DC$3,$K$2:$P$2,0))/DC$5</f>
        <v>#N/A</v>
      </c>
      <c r="DD1721" s="147" t="e" cm="1">
        <f t="array" ref="DD1721">INDEX($K:$P,ROW(),MATCH(DD$3,$K$2:$P$2,0))/DD$5</f>
        <v>#N/A</v>
      </c>
      <c r="DE1721" s="147" t="e" cm="1">
        <f t="array" ref="DE1721">INDEX($K:$P,ROW(),MATCH(DE$3,$K$2:$P$2,0))/DE$5</f>
        <v>#N/A</v>
      </c>
      <c r="DF1721" s="147" t="e" cm="1">
        <f t="array" ref="DF1721">INDEX($K:$P,ROW(),MATCH(DF$3,$K$2:$P$2,0))/DF$5</f>
        <v>#N/A</v>
      </c>
      <c r="DG1721" s="147" t="e" cm="1">
        <f t="array" ref="DG1721">INDEX($K:$P,ROW(),MATCH(DG$3,$K$2:$P$2,0))/DG$5</f>
        <v>#N/A</v>
      </c>
      <c r="DH1721" s="147" t="e" cm="1">
        <f t="array" ref="DH1721">INDEX($K:$P,ROW(),MATCH(DH$3,$K$2:$P$2,0))/DH$5</f>
        <v>#N/A</v>
      </c>
      <c r="DI1721" s="147" t="e" cm="1">
        <f t="array" ref="DI1721">INDEX($K:$P,ROW(),MATCH(DI$3,$K$2:$P$2,0))/DI$5</f>
        <v>#N/A</v>
      </c>
      <c r="DJ1721" s="147" t="e" cm="1">
        <f t="array" ref="DJ1721">INDEX($K:$P,ROW(),MATCH(DJ$3,$K$2:$P$2,0))/DJ$5</f>
        <v>#N/A</v>
      </c>
      <c r="DK1721" s="147" t="e" cm="1">
        <f t="array" ref="DK1721">INDEX($K:$P,ROW(),MATCH(DK$3,$K$2:$P$2,0))/DK$5</f>
        <v>#N/A</v>
      </c>
      <c r="DL1721" s="147" t="e" cm="1">
        <f t="array" ref="DL1721">INDEX($K:$P,ROW(),MATCH(DL$3,$K$2:$P$2,0))/DL$5</f>
        <v>#N/A</v>
      </c>
    </row>
    <row r="1722" spans="1:116" x14ac:dyDescent="0.4">
      <c r="C1722" t="s">
        <v>203</v>
      </c>
      <c r="D1722" t="s">
        <v>764</v>
      </c>
      <c r="E1722" s="8" t="str">
        <f t="shared" si="2374"/>
        <v>1722 DCHC-S</v>
      </c>
      <c r="G1722" s="126" t="str">
        <f>"Expense - "&amp;SUBSTITUTE(G1717,":","")</f>
        <v>Expense - Headcount - volume driven</v>
      </c>
      <c r="H1722" s="27"/>
      <c r="I1722" s="78"/>
      <c r="J1722" s="78"/>
      <c r="K1722" s="63">
        <f t="shared" ref="K1722:P1722" ca="1" si="2376">SUMIF($3:$3,K$2,1722:1722)</f>
        <v>-3000000.0000000005</v>
      </c>
      <c r="L1722" s="63">
        <f t="shared" ca="1" si="2376"/>
        <v>-3000000.0000000005</v>
      </c>
      <c r="M1722" s="63">
        <f t="shared" ca="1" si="2376"/>
        <v>-3000000.0000000005</v>
      </c>
      <c r="N1722" s="63">
        <f t="shared" ca="1" si="2376"/>
        <v>-3000000.0000000005</v>
      </c>
      <c r="O1722" s="63">
        <f t="shared" ca="1" si="2376"/>
        <v>-3000000.0000000005</v>
      </c>
      <c r="P1722" s="63">
        <f t="shared" ca="1" si="2376"/>
        <v>-3000000.0000000005</v>
      </c>
      <c r="R1722" s="33"/>
      <c r="S1722" s="148">
        <f t="shared" ref="S1722:AX1724" ca="1" si="2377">-S1721*S1720</f>
        <v>-250000.00000000003</v>
      </c>
      <c r="T1722" s="148">
        <f t="shared" ca="1" si="2377"/>
        <v>-250000.00000000003</v>
      </c>
      <c r="U1722" s="148">
        <f t="shared" ca="1" si="2377"/>
        <v>-250000.00000000003</v>
      </c>
      <c r="V1722" s="148">
        <f t="shared" ca="1" si="2377"/>
        <v>-250000.00000000003</v>
      </c>
      <c r="W1722" s="148">
        <f t="shared" ca="1" si="2377"/>
        <v>-250000.00000000003</v>
      </c>
      <c r="X1722" s="148">
        <f t="shared" ca="1" si="2377"/>
        <v>-250000.00000000003</v>
      </c>
      <c r="Y1722" s="148">
        <f t="shared" ca="1" si="2377"/>
        <v>-250000.00000000003</v>
      </c>
      <c r="Z1722" s="148">
        <f t="shared" ca="1" si="2377"/>
        <v>-250000.00000000003</v>
      </c>
      <c r="AA1722" s="148">
        <f t="shared" ca="1" si="2377"/>
        <v>-250000.00000000003</v>
      </c>
      <c r="AB1722" s="148">
        <f t="shared" ca="1" si="2377"/>
        <v>-250000.00000000003</v>
      </c>
      <c r="AC1722" s="148">
        <f t="shared" ca="1" si="2377"/>
        <v>-250000.00000000003</v>
      </c>
      <c r="AD1722" s="148">
        <f t="shared" ca="1" si="2377"/>
        <v>-250000.00000000003</v>
      </c>
      <c r="AE1722" s="148">
        <f t="shared" ca="1" si="2377"/>
        <v>-250000.00000000003</v>
      </c>
      <c r="AF1722" s="148">
        <f t="shared" ca="1" si="2377"/>
        <v>-250000.00000000003</v>
      </c>
      <c r="AG1722" s="148">
        <f t="shared" ca="1" si="2377"/>
        <v>-250000.00000000003</v>
      </c>
      <c r="AH1722" s="148">
        <f t="shared" ca="1" si="2377"/>
        <v>-250000.00000000003</v>
      </c>
      <c r="AI1722" s="148">
        <f t="shared" ca="1" si="2377"/>
        <v>-250000.00000000003</v>
      </c>
      <c r="AJ1722" s="148">
        <f t="shared" ca="1" si="2377"/>
        <v>-250000.00000000003</v>
      </c>
      <c r="AK1722" s="148">
        <f t="shared" ca="1" si="2377"/>
        <v>-250000.00000000003</v>
      </c>
      <c r="AL1722" s="148">
        <f t="shared" ca="1" si="2377"/>
        <v>-250000.00000000003</v>
      </c>
      <c r="AM1722" s="148">
        <f t="shared" ca="1" si="2377"/>
        <v>-250000.00000000003</v>
      </c>
      <c r="AN1722" s="148">
        <f t="shared" ca="1" si="2377"/>
        <v>-250000.00000000003</v>
      </c>
      <c r="AO1722" s="148">
        <f t="shared" ca="1" si="2377"/>
        <v>-250000.00000000003</v>
      </c>
      <c r="AP1722" s="148">
        <f t="shared" ca="1" si="2377"/>
        <v>-250000.00000000003</v>
      </c>
      <c r="AQ1722" s="148">
        <f t="shared" ca="1" si="2377"/>
        <v>-250000.00000000003</v>
      </c>
      <c r="AR1722" s="148">
        <f t="shared" ca="1" si="2377"/>
        <v>-250000.00000000003</v>
      </c>
      <c r="AS1722" s="148">
        <f t="shared" ca="1" si="2377"/>
        <v>-250000.00000000003</v>
      </c>
      <c r="AT1722" s="148">
        <f t="shared" ca="1" si="2377"/>
        <v>-250000.00000000003</v>
      </c>
      <c r="AU1722" s="148">
        <f t="shared" ca="1" si="2377"/>
        <v>-250000.00000000003</v>
      </c>
      <c r="AV1722" s="148">
        <f t="shared" ca="1" si="2377"/>
        <v>-250000.00000000003</v>
      </c>
      <c r="AW1722" s="148">
        <f t="shared" ca="1" si="2377"/>
        <v>-250000.00000000003</v>
      </c>
      <c r="AX1722" s="148">
        <f t="shared" ca="1" si="2377"/>
        <v>-250000.00000000003</v>
      </c>
      <c r="AY1722" s="148">
        <f t="shared" ref="AY1722:CD1724" ca="1" si="2378">-AY1721*AY1720</f>
        <v>-250000.00000000003</v>
      </c>
      <c r="AZ1722" s="148">
        <f t="shared" ca="1" si="2378"/>
        <v>-250000.00000000003</v>
      </c>
      <c r="BA1722" s="148">
        <f t="shared" ca="1" si="2378"/>
        <v>-250000.00000000003</v>
      </c>
      <c r="BB1722" s="148">
        <f t="shared" ca="1" si="2378"/>
        <v>-250000.00000000003</v>
      </c>
      <c r="BC1722" s="148">
        <f t="shared" ca="1" si="2378"/>
        <v>-250000.00000000003</v>
      </c>
      <c r="BD1722" s="148">
        <f t="shared" ca="1" si="2378"/>
        <v>-250000.00000000003</v>
      </c>
      <c r="BE1722" s="148">
        <f t="shared" ca="1" si="2378"/>
        <v>-250000.00000000003</v>
      </c>
      <c r="BF1722" s="148">
        <f t="shared" ca="1" si="2378"/>
        <v>-250000.00000000003</v>
      </c>
      <c r="BG1722" s="148">
        <f t="shared" ca="1" si="2378"/>
        <v>-250000.00000000003</v>
      </c>
      <c r="BH1722" s="148">
        <f t="shared" ca="1" si="2378"/>
        <v>-250000.00000000003</v>
      </c>
      <c r="BI1722" s="148">
        <f t="shared" ca="1" si="2378"/>
        <v>-250000.00000000003</v>
      </c>
      <c r="BJ1722" s="148">
        <f t="shared" ca="1" si="2378"/>
        <v>-250000.00000000003</v>
      </c>
      <c r="BK1722" s="148">
        <f t="shared" ca="1" si="2378"/>
        <v>-250000.00000000003</v>
      </c>
      <c r="BL1722" s="148">
        <f t="shared" ca="1" si="2378"/>
        <v>-250000.00000000003</v>
      </c>
      <c r="BM1722" s="148">
        <f t="shared" ca="1" si="2378"/>
        <v>-250000.00000000003</v>
      </c>
      <c r="BN1722" s="148">
        <f t="shared" ca="1" si="2378"/>
        <v>-250000.00000000003</v>
      </c>
      <c r="BO1722" s="148">
        <f t="shared" ca="1" si="2378"/>
        <v>-250000.00000000003</v>
      </c>
      <c r="BP1722" s="148">
        <f t="shared" ca="1" si="2378"/>
        <v>-250000.00000000003</v>
      </c>
      <c r="BQ1722" s="148">
        <f t="shared" ca="1" si="2378"/>
        <v>-250000.00000000003</v>
      </c>
      <c r="BR1722" s="148">
        <f t="shared" ca="1" si="2378"/>
        <v>-250000.00000000003</v>
      </c>
      <c r="BS1722" s="148">
        <f t="shared" ca="1" si="2378"/>
        <v>-250000.00000000003</v>
      </c>
      <c r="BT1722" s="148">
        <f t="shared" ca="1" si="2378"/>
        <v>-250000.00000000003</v>
      </c>
      <c r="BU1722" s="148">
        <f t="shared" ca="1" si="2378"/>
        <v>-250000.00000000003</v>
      </c>
      <c r="BV1722" s="148">
        <f t="shared" ca="1" si="2378"/>
        <v>-250000.00000000003</v>
      </c>
      <c r="BW1722" s="148">
        <f t="shared" ca="1" si="2378"/>
        <v>-250000.00000000003</v>
      </c>
      <c r="BX1722" s="148">
        <f t="shared" ca="1" si="2378"/>
        <v>-250000.00000000003</v>
      </c>
      <c r="BY1722" s="148">
        <f t="shared" ca="1" si="2378"/>
        <v>-250000.00000000003</v>
      </c>
      <c r="BZ1722" s="148">
        <f t="shared" ca="1" si="2378"/>
        <v>-250000.00000000003</v>
      </c>
      <c r="CA1722" s="148">
        <f t="shared" ca="1" si="2378"/>
        <v>-250000.00000000003</v>
      </c>
      <c r="CB1722" s="148">
        <f t="shared" ca="1" si="2378"/>
        <v>-250000.00000000003</v>
      </c>
      <c r="CC1722" s="148">
        <f t="shared" ca="1" si="2378"/>
        <v>-250000.00000000003</v>
      </c>
      <c r="CD1722" s="148">
        <f t="shared" ca="1" si="2378"/>
        <v>-250000.00000000003</v>
      </c>
      <c r="CE1722" s="148">
        <f t="shared" ref="CE1722:CL1724" ca="1" si="2379">-CE1721*CE1720</f>
        <v>-250000.00000000003</v>
      </c>
      <c r="CF1722" s="148">
        <f t="shared" ca="1" si="2379"/>
        <v>-250000.00000000003</v>
      </c>
      <c r="CG1722" s="148">
        <f t="shared" ca="1" si="2379"/>
        <v>-250000.00000000003</v>
      </c>
      <c r="CH1722" s="148">
        <f t="shared" ca="1" si="2379"/>
        <v>-250000.00000000003</v>
      </c>
      <c r="CI1722" s="148">
        <f t="shared" ca="1" si="2379"/>
        <v>-250000.00000000003</v>
      </c>
      <c r="CJ1722" s="148">
        <f t="shared" ca="1" si="2379"/>
        <v>-250000.00000000003</v>
      </c>
      <c r="CK1722" s="148">
        <f t="shared" ca="1" si="2379"/>
        <v>-250000.00000000003</v>
      </c>
      <c r="CL1722" s="148">
        <f t="shared" ca="1" si="2379"/>
        <v>-250000.00000000003</v>
      </c>
      <c r="CN1722" s="78"/>
      <c r="CO1722" s="148" t="e">
        <f t="shared" ref="CO1722:DK1724" ca="1" si="2380">-CO1721*CO1720</f>
        <v>#N/A</v>
      </c>
      <c r="CP1722" s="148" t="e">
        <f t="shared" ca="1" si="2380"/>
        <v>#N/A</v>
      </c>
      <c r="CQ1722" s="148" t="e">
        <f t="shared" ca="1" si="2380"/>
        <v>#N/A</v>
      </c>
      <c r="CR1722" s="148" t="e">
        <f t="shared" ca="1" si="2380"/>
        <v>#N/A</v>
      </c>
      <c r="CS1722" s="148" t="e">
        <f t="shared" ca="1" si="2380"/>
        <v>#N/A</v>
      </c>
      <c r="CT1722" s="148" t="e">
        <f t="shared" ca="1" si="2380"/>
        <v>#N/A</v>
      </c>
      <c r="CU1722" s="148" t="e">
        <f t="shared" ca="1" si="2380"/>
        <v>#N/A</v>
      </c>
      <c r="CV1722" s="148" t="e">
        <f t="shared" ca="1" si="2380"/>
        <v>#N/A</v>
      </c>
      <c r="CW1722" s="148" t="e">
        <f t="shared" ca="1" si="2380"/>
        <v>#N/A</v>
      </c>
      <c r="CX1722" s="148" t="e">
        <f t="shared" ca="1" si="2380"/>
        <v>#N/A</v>
      </c>
      <c r="CY1722" s="148" t="e">
        <f t="shared" ca="1" si="2380"/>
        <v>#N/A</v>
      </c>
      <c r="CZ1722" s="148" t="e">
        <f t="shared" ca="1" si="2380"/>
        <v>#N/A</v>
      </c>
      <c r="DA1722" s="148" t="e">
        <f t="shared" ca="1" si="2380"/>
        <v>#N/A</v>
      </c>
      <c r="DB1722" s="148" t="e">
        <f t="shared" ca="1" si="2380"/>
        <v>#N/A</v>
      </c>
      <c r="DC1722" s="148" t="e">
        <f t="shared" ca="1" si="2380"/>
        <v>#N/A</v>
      </c>
      <c r="DD1722" s="148" t="e">
        <f t="shared" ca="1" si="2380"/>
        <v>#N/A</v>
      </c>
      <c r="DE1722" s="148" t="e">
        <f t="shared" ca="1" si="2380"/>
        <v>#N/A</v>
      </c>
      <c r="DF1722" s="148" t="e">
        <f t="shared" ca="1" si="2380"/>
        <v>#N/A</v>
      </c>
      <c r="DG1722" s="148" t="e">
        <f t="shared" ca="1" si="2380"/>
        <v>#N/A</v>
      </c>
      <c r="DH1722" s="148" t="e">
        <f t="shared" ca="1" si="2380"/>
        <v>#N/A</v>
      </c>
      <c r="DI1722" s="148" t="e">
        <f t="shared" ca="1" si="2380"/>
        <v>#N/A</v>
      </c>
      <c r="DJ1722" s="148" t="e">
        <f t="shared" ca="1" si="2380"/>
        <v>#N/A</v>
      </c>
      <c r="DK1722" s="148" t="e">
        <f t="shared" ca="1" si="2380"/>
        <v>#N/A</v>
      </c>
      <c r="DL1722" s="148" t="e">
        <f t="shared" ref="DL1722:DL1724" ca="1" si="2381">-DL1721*DL1720</f>
        <v>#N/A</v>
      </c>
    </row>
    <row r="1723" spans="1:116" x14ac:dyDescent="0.4">
      <c r="B1723" t="s">
        <v>244</v>
      </c>
      <c r="D1723" t="s">
        <v>764</v>
      </c>
      <c r="E1723" s="8" t="str">
        <f t="shared" si="2374"/>
        <v>1723 DCHC-S</v>
      </c>
      <c r="S1723" s="72"/>
      <c r="T1723" s="72"/>
      <c r="U1723" s="72"/>
      <c r="V1723" s="72"/>
      <c r="W1723" s="72"/>
      <c r="X1723" s="72"/>
      <c r="Y1723" s="72"/>
      <c r="Z1723" s="72"/>
      <c r="AA1723" s="72"/>
      <c r="AB1723" s="72"/>
      <c r="AC1723" s="72"/>
      <c r="AD1723" s="72"/>
      <c r="AE1723" s="72"/>
      <c r="AF1723" s="72"/>
      <c r="AG1723" s="72"/>
      <c r="AH1723" s="72"/>
      <c r="AI1723" s="72"/>
      <c r="AJ1723" s="72"/>
      <c r="AK1723" s="72"/>
      <c r="AL1723" s="72"/>
      <c r="AM1723" s="72"/>
      <c r="AN1723" s="72"/>
      <c r="AO1723" s="72"/>
      <c r="AP1723" s="72"/>
      <c r="AQ1723" s="72"/>
      <c r="AR1723" s="72"/>
      <c r="AS1723" s="72"/>
      <c r="AT1723" s="72"/>
      <c r="AU1723" s="72"/>
      <c r="AV1723" s="72"/>
      <c r="AW1723" s="72"/>
      <c r="AX1723" s="72"/>
      <c r="AY1723" s="72"/>
      <c r="AZ1723" s="72"/>
      <c r="BA1723" s="72"/>
      <c r="BB1723" s="72"/>
      <c r="BC1723" s="72"/>
      <c r="BD1723" s="72"/>
      <c r="BE1723" s="72"/>
      <c r="BF1723" s="72"/>
      <c r="BG1723" s="72"/>
      <c r="BH1723" s="72"/>
      <c r="BI1723" s="72"/>
      <c r="BJ1723" s="72"/>
      <c r="BK1723" s="72"/>
      <c r="BL1723" s="72"/>
      <c r="BM1723" s="72"/>
      <c r="BN1723" s="72"/>
      <c r="BO1723" s="72"/>
      <c r="BP1723" s="72"/>
      <c r="BQ1723" s="72"/>
      <c r="BR1723" s="72"/>
      <c r="BS1723" s="72"/>
      <c r="BT1723" s="72"/>
      <c r="BU1723" s="72"/>
      <c r="BV1723" s="72"/>
      <c r="BW1723" s="72"/>
      <c r="BX1723" s="72"/>
      <c r="BY1723" s="72"/>
      <c r="BZ1723" s="72"/>
      <c r="CA1723" s="72"/>
      <c r="CB1723" s="72"/>
      <c r="CC1723" s="72"/>
      <c r="CD1723" s="72"/>
      <c r="CE1723" s="72"/>
      <c r="CF1723" s="72"/>
      <c r="CG1723" s="72"/>
      <c r="CH1723" s="72"/>
      <c r="CI1723" s="72"/>
      <c r="CJ1723" s="72"/>
      <c r="CK1723" s="72"/>
      <c r="CL1723" s="72"/>
      <c r="CO1723" s="72"/>
      <c r="CP1723" s="72"/>
      <c r="CQ1723" s="72"/>
      <c r="CR1723" s="72"/>
      <c r="CS1723" s="72"/>
      <c r="CT1723" s="72"/>
      <c r="CU1723" s="72"/>
      <c r="CV1723" s="72"/>
      <c r="CW1723" s="72"/>
      <c r="CX1723" s="72"/>
      <c r="CY1723" s="72"/>
      <c r="CZ1723" s="72"/>
      <c r="DA1723" s="72"/>
      <c r="DB1723" s="72"/>
      <c r="DC1723" s="72"/>
      <c r="DD1723" s="72"/>
      <c r="DE1723" s="72"/>
      <c r="DF1723" s="72"/>
      <c r="DG1723" s="72"/>
      <c r="DH1723" s="72"/>
      <c r="DI1723" s="72"/>
      <c r="DJ1723" s="72"/>
      <c r="DK1723" s="72"/>
      <c r="DL1723" s="72"/>
    </row>
    <row r="1724" spans="1:116" x14ac:dyDescent="0.4">
      <c r="B1724" t="s">
        <v>332</v>
      </c>
      <c r="D1724" t="s">
        <v>764</v>
      </c>
      <c r="E1724" s="8" t="str">
        <f>ROW()&amp;" "&amp;D1724</f>
        <v>1724 DCHC-S</v>
      </c>
      <c r="G1724" s="136" t="str">
        <f>G1710</f>
        <v>primary unit</v>
      </c>
      <c r="H1724" s="27"/>
      <c r="I1724" s="78"/>
      <c r="J1724" s="78"/>
      <c r="K1724" s="33"/>
      <c r="L1724" s="33"/>
      <c r="M1724" s="33"/>
      <c r="N1724" s="33"/>
      <c r="O1724" s="33"/>
      <c r="P1724" s="33"/>
      <c r="R1724" s="33"/>
      <c r="S1724" s="77"/>
      <c r="T1724" s="77"/>
      <c r="U1724" s="77"/>
      <c r="V1724" s="77"/>
      <c r="W1724" s="77"/>
      <c r="X1724" s="77"/>
      <c r="Y1724" s="77"/>
      <c r="Z1724" s="77"/>
      <c r="AA1724" s="77"/>
      <c r="AB1724" s="77"/>
      <c r="AC1724" s="77"/>
      <c r="AD1724" s="77"/>
      <c r="AE1724" s="77"/>
      <c r="AF1724" s="77"/>
      <c r="AG1724" s="77"/>
      <c r="AH1724" s="77"/>
      <c r="AI1724" s="77"/>
      <c r="AJ1724" s="77"/>
      <c r="AK1724" s="77"/>
      <c r="AL1724" s="77"/>
      <c r="AM1724" s="77"/>
      <c r="AN1724" s="77"/>
      <c r="AO1724" s="77"/>
      <c r="AP1724" s="77"/>
      <c r="AQ1724" s="77"/>
      <c r="AR1724" s="77"/>
      <c r="AS1724" s="77"/>
      <c r="AT1724" s="77"/>
      <c r="AU1724" s="77"/>
      <c r="AV1724" s="77"/>
      <c r="AW1724" s="77"/>
      <c r="AX1724" s="77"/>
      <c r="AY1724" s="77"/>
      <c r="AZ1724" s="77"/>
      <c r="BA1724" s="77"/>
      <c r="BB1724" s="77"/>
      <c r="BC1724" s="77"/>
      <c r="BD1724" s="77"/>
      <c r="BE1724" s="77"/>
      <c r="BF1724" s="77"/>
      <c r="BG1724" s="77"/>
      <c r="BH1724" s="77"/>
      <c r="BI1724" s="77"/>
      <c r="BJ1724" s="77"/>
      <c r="BK1724" s="77"/>
      <c r="BL1724" s="77"/>
      <c r="BM1724" s="77"/>
      <c r="BN1724" s="77"/>
      <c r="BO1724" s="77"/>
      <c r="BP1724" s="77"/>
      <c r="BQ1724" s="77"/>
      <c r="BR1724" s="77"/>
      <c r="BS1724" s="77"/>
      <c r="BT1724" s="77"/>
      <c r="BU1724" s="77"/>
      <c r="BV1724" s="77"/>
      <c r="BW1724" s="77"/>
      <c r="BX1724" s="77"/>
      <c r="BY1724" s="77"/>
      <c r="BZ1724" s="77"/>
      <c r="CA1724" s="77"/>
      <c r="CB1724" s="77"/>
      <c r="CC1724" s="77"/>
      <c r="CD1724" s="77"/>
      <c r="CE1724" s="77"/>
      <c r="CF1724" s="77"/>
      <c r="CG1724" s="77"/>
      <c r="CH1724" s="77"/>
      <c r="CI1724" s="77"/>
      <c r="CJ1724" s="77"/>
      <c r="CK1724" s="77"/>
      <c r="CL1724" s="77"/>
      <c r="CN1724" s="78"/>
      <c r="CO1724" s="77"/>
      <c r="CP1724" s="77"/>
      <c r="CQ1724" s="77"/>
      <c r="CR1724" s="77"/>
      <c r="CS1724" s="77"/>
      <c r="CT1724" s="77"/>
      <c r="CU1724" s="77"/>
      <c r="CV1724" s="77"/>
      <c r="CW1724" s="77"/>
      <c r="CX1724" s="77"/>
      <c r="CY1724" s="77"/>
      <c r="CZ1724" s="77"/>
      <c r="DA1724" s="77"/>
      <c r="DB1724" s="77"/>
      <c r="DC1724" s="77"/>
      <c r="DD1724" s="77"/>
      <c r="DE1724" s="77"/>
      <c r="DF1724" s="77"/>
      <c r="DG1724" s="77"/>
      <c r="DH1724" s="77"/>
      <c r="DI1724" s="77"/>
      <c r="DJ1724" s="77"/>
      <c r="DK1724" s="77"/>
      <c r="DL1724" s="77"/>
    </row>
    <row r="1725" spans="1:116" x14ac:dyDescent="0.4">
      <c r="B1725" t="s">
        <v>332</v>
      </c>
      <c r="D1725" t="s">
        <v>764</v>
      </c>
      <c r="E1725" s="8" t="str">
        <f t="shared" si="2374"/>
        <v>1725 DCHC-S</v>
      </c>
      <c r="G1725" s="136" t="str">
        <f t="shared" ref="G1725:G1733" si="2382">G1711</f>
        <v>Primary revenue driver</v>
      </c>
      <c r="H1725" s="27"/>
      <c r="I1725" s="78"/>
      <c r="J1725" s="78"/>
      <c r="K1725" s="33"/>
      <c r="L1725" s="33"/>
      <c r="M1725" s="33"/>
      <c r="N1725" s="33"/>
      <c r="O1725" s="33"/>
      <c r="P1725" s="33"/>
      <c r="R1725" s="33"/>
      <c r="S1725" s="77"/>
      <c r="T1725" s="77"/>
      <c r="U1725" s="77"/>
      <c r="V1725" s="77"/>
      <c r="W1725" s="77"/>
      <c r="X1725" s="77"/>
      <c r="Y1725" s="77"/>
      <c r="Z1725" s="77"/>
      <c r="AA1725" s="77"/>
      <c r="AB1725" s="77"/>
      <c r="AC1725" s="77"/>
      <c r="AD1725" s="77"/>
      <c r="AE1725" s="77"/>
      <c r="AF1725" s="77"/>
      <c r="AG1725" s="77"/>
      <c r="AH1725" s="77"/>
      <c r="AI1725" s="77"/>
      <c r="AJ1725" s="77"/>
      <c r="AK1725" s="77"/>
      <c r="AL1725" s="77"/>
      <c r="AM1725" s="77"/>
      <c r="AN1725" s="77"/>
      <c r="AO1725" s="77"/>
      <c r="AP1725" s="77"/>
      <c r="AQ1725" s="77"/>
      <c r="AR1725" s="77"/>
      <c r="AS1725" s="77"/>
      <c r="AT1725" s="77"/>
      <c r="AU1725" s="77"/>
      <c r="AV1725" s="77"/>
      <c r="AW1725" s="77"/>
      <c r="AX1725" s="77"/>
      <c r="AY1725" s="77"/>
      <c r="AZ1725" s="77"/>
      <c r="BA1725" s="77"/>
      <c r="BB1725" s="77"/>
      <c r="BC1725" s="77"/>
      <c r="BD1725" s="77"/>
      <c r="BE1725" s="77"/>
      <c r="BF1725" s="77"/>
      <c r="BG1725" s="77"/>
      <c r="BH1725" s="77"/>
      <c r="BI1725" s="77"/>
      <c r="BJ1725" s="77"/>
      <c r="BK1725" s="77"/>
      <c r="BL1725" s="77"/>
      <c r="BM1725" s="77"/>
      <c r="BN1725" s="77"/>
      <c r="BO1725" s="77"/>
      <c r="BP1725" s="77"/>
      <c r="BQ1725" s="77"/>
      <c r="BR1725" s="77"/>
      <c r="BS1725" s="77"/>
      <c r="BT1725" s="77"/>
      <c r="BU1725" s="77"/>
      <c r="BV1725" s="77"/>
      <c r="BW1725" s="77"/>
      <c r="BX1725" s="77"/>
      <c r="BY1725" s="77"/>
      <c r="BZ1725" s="77"/>
      <c r="CA1725" s="77"/>
      <c r="CB1725" s="77"/>
      <c r="CC1725" s="77"/>
      <c r="CD1725" s="77"/>
      <c r="CE1725" s="77"/>
      <c r="CF1725" s="77"/>
      <c r="CG1725" s="77"/>
      <c r="CH1725" s="77"/>
      <c r="CI1725" s="77"/>
      <c r="CJ1725" s="77"/>
      <c r="CK1725" s="77"/>
      <c r="CL1725" s="77"/>
      <c r="CN1725" s="78"/>
      <c r="CO1725" s="77"/>
      <c r="CP1725" s="77"/>
      <c r="CQ1725" s="77"/>
      <c r="CR1725" s="77"/>
      <c r="CS1725" s="77"/>
      <c r="CT1725" s="77"/>
      <c r="CU1725" s="77"/>
      <c r="CV1725" s="77"/>
      <c r="CW1725" s="77"/>
      <c r="CX1725" s="77"/>
      <c r="CY1725" s="77"/>
      <c r="CZ1725" s="77"/>
      <c r="DA1725" s="77"/>
      <c r="DB1725" s="77"/>
      <c r="DC1725" s="77"/>
      <c r="DD1725" s="77"/>
      <c r="DE1725" s="77"/>
      <c r="DF1725" s="77"/>
      <c r="DG1725" s="77"/>
      <c r="DH1725" s="77"/>
      <c r="DI1725" s="77"/>
      <c r="DJ1725" s="77"/>
      <c r="DK1725" s="77"/>
      <c r="DL1725" s="77"/>
    </row>
    <row r="1726" spans="1:116" x14ac:dyDescent="0.4">
      <c r="B1726" t="s">
        <v>332</v>
      </c>
      <c r="D1726" t="s">
        <v>764</v>
      </c>
      <c r="E1726" s="8" t="str">
        <f t="shared" si="2374"/>
        <v>1726 DCHC-S</v>
      </c>
      <c r="G1726" s="136" t="str">
        <f t="shared" si="2382"/>
        <v>Primary volume driver</v>
      </c>
      <c r="K1726" s="53"/>
      <c r="L1726" s="53"/>
      <c r="M1726" s="53"/>
      <c r="N1726" s="53"/>
      <c r="O1726" s="53"/>
      <c r="P1726" s="53"/>
      <c r="R1726" s="24"/>
      <c r="S1726" s="80" t="str">
        <f>S1711</f>
        <v>S$16</v>
      </c>
      <c r="T1726" s="80" t="str">
        <f t="shared" ref="T1726:CE1728" si="2383">T1711</f>
        <v>T$16</v>
      </c>
      <c r="U1726" s="80" t="str">
        <f t="shared" si="2383"/>
        <v>U$16</v>
      </c>
      <c r="V1726" s="80" t="str">
        <f t="shared" si="2383"/>
        <v>V$16</v>
      </c>
      <c r="W1726" s="80" t="str">
        <f t="shared" si="2383"/>
        <v>W$16</v>
      </c>
      <c r="X1726" s="80" t="str">
        <f t="shared" si="2383"/>
        <v>X$16</v>
      </c>
      <c r="Y1726" s="80" t="str">
        <f t="shared" si="2383"/>
        <v>Y$16</v>
      </c>
      <c r="Z1726" s="80" t="str">
        <f t="shared" si="2383"/>
        <v>Z$16</v>
      </c>
      <c r="AA1726" s="80" t="str">
        <f t="shared" si="2383"/>
        <v>AA$16</v>
      </c>
      <c r="AB1726" s="80" t="str">
        <f t="shared" si="2383"/>
        <v>AB$16</v>
      </c>
      <c r="AC1726" s="80" t="str">
        <f t="shared" si="2383"/>
        <v>AC$16</v>
      </c>
      <c r="AD1726" s="80" t="str">
        <f t="shared" si="2383"/>
        <v>AD$16</v>
      </c>
      <c r="AE1726" s="80" t="str">
        <f t="shared" si="2383"/>
        <v>AE$16</v>
      </c>
      <c r="AF1726" s="80" t="str">
        <f t="shared" si="2383"/>
        <v>AF$16</v>
      </c>
      <c r="AG1726" s="80" t="str">
        <f t="shared" si="2383"/>
        <v>AG$16</v>
      </c>
      <c r="AH1726" s="80" t="str">
        <f t="shared" si="2383"/>
        <v>AH$16</v>
      </c>
      <c r="AI1726" s="80" t="str">
        <f t="shared" si="2383"/>
        <v>AI$16</v>
      </c>
      <c r="AJ1726" s="80" t="str">
        <f t="shared" si="2383"/>
        <v>AJ$16</v>
      </c>
      <c r="AK1726" s="80" t="str">
        <f t="shared" si="2383"/>
        <v>AK$16</v>
      </c>
      <c r="AL1726" s="80" t="str">
        <f t="shared" si="2383"/>
        <v>AL$16</v>
      </c>
      <c r="AM1726" s="80" t="str">
        <f t="shared" si="2383"/>
        <v>AM$16</v>
      </c>
      <c r="AN1726" s="80" t="str">
        <f t="shared" si="2383"/>
        <v>AN$16</v>
      </c>
      <c r="AO1726" s="80" t="str">
        <f t="shared" si="2383"/>
        <v>AO$16</v>
      </c>
      <c r="AP1726" s="80" t="str">
        <f t="shared" si="2383"/>
        <v>AP$16</v>
      </c>
      <c r="AQ1726" s="80" t="str">
        <f t="shared" si="2383"/>
        <v>AQ$16</v>
      </c>
      <c r="AR1726" s="80" t="str">
        <f t="shared" si="2383"/>
        <v>AR$16</v>
      </c>
      <c r="AS1726" s="80" t="str">
        <f t="shared" si="2383"/>
        <v>AS$16</v>
      </c>
      <c r="AT1726" s="80" t="str">
        <f t="shared" si="2383"/>
        <v>AT$16</v>
      </c>
      <c r="AU1726" s="80" t="str">
        <f t="shared" si="2383"/>
        <v>AU$16</v>
      </c>
      <c r="AV1726" s="80" t="str">
        <f t="shared" si="2383"/>
        <v>AV$16</v>
      </c>
      <c r="AW1726" s="80" t="str">
        <f t="shared" si="2383"/>
        <v>AW$16</v>
      </c>
      <c r="AX1726" s="80" t="str">
        <f t="shared" si="2383"/>
        <v>AX$16</v>
      </c>
      <c r="AY1726" s="80" t="str">
        <f t="shared" si="2383"/>
        <v>AY$16</v>
      </c>
      <c r="AZ1726" s="80" t="str">
        <f t="shared" si="2383"/>
        <v>AZ$16</v>
      </c>
      <c r="BA1726" s="80" t="str">
        <f t="shared" si="2383"/>
        <v>BA$16</v>
      </c>
      <c r="BB1726" s="80" t="str">
        <f t="shared" si="2383"/>
        <v>BB$16</v>
      </c>
      <c r="BC1726" s="80" t="str">
        <f t="shared" si="2383"/>
        <v>BC$16</v>
      </c>
      <c r="BD1726" s="80" t="str">
        <f t="shared" si="2383"/>
        <v>BD$16</v>
      </c>
      <c r="BE1726" s="80" t="str">
        <f t="shared" si="2383"/>
        <v>BE$16</v>
      </c>
      <c r="BF1726" s="80" t="str">
        <f t="shared" si="2383"/>
        <v>BF$16</v>
      </c>
      <c r="BG1726" s="80" t="str">
        <f t="shared" si="2383"/>
        <v>BG$16</v>
      </c>
      <c r="BH1726" s="80" t="str">
        <f t="shared" si="2383"/>
        <v>BH$16</v>
      </c>
      <c r="BI1726" s="80" t="str">
        <f t="shared" si="2383"/>
        <v>BI$16</v>
      </c>
      <c r="BJ1726" s="80" t="str">
        <f t="shared" si="2383"/>
        <v>BJ$16</v>
      </c>
      <c r="BK1726" s="80" t="str">
        <f t="shared" si="2383"/>
        <v>BK$16</v>
      </c>
      <c r="BL1726" s="80" t="str">
        <f t="shared" si="2383"/>
        <v>BL$16</v>
      </c>
      <c r="BM1726" s="80" t="str">
        <f t="shared" si="2383"/>
        <v>BM$16</v>
      </c>
      <c r="BN1726" s="80" t="str">
        <f t="shared" si="2383"/>
        <v>BN$16</v>
      </c>
      <c r="BO1726" s="80" t="str">
        <f t="shared" si="2383"/>
        <v>BO$16</v>
      </c>
      <c r="BP1726" s="80" t="str">
        <f t="shared" si="2383"/>
        <v>BP$16</v>
      </c>
      <c r="BQ1726" s="80" t="str">
        <f t="shared" si="2383"/>
        <v>BQ$16</v>
      </c>
      <c r="BR1726" s="80" t="str">
        <f t="shared" si="2383"/>
        <v>BR$16</v>
      </c>
      <c r="BS1726" s="80" t="str">
        <f t="shared" si="2383"/>
        <v>BS$16</v>
      </c>
      <c r="BT1726" s="80" t="str">
        <f t="shared" si="2383"/>
        <v>BT$16</v>
      </c>
      <c r="BU1726" s="80" t="str">
        <f t="shared" si="2383"/>
        <v>BU$16</v>
      </c>
      <c r="BV1726" s="80" t="str">
        <f t="shared" si="2383"/>
        <v>BV$16</v>
      </c>
      <c r="BW1726" s="80" t="str">
        <f t="shared" si="2383"/>
        <v>BW$16</v>
      </c>
      <c r="BX1726" s="80" t="str">
        <f t="shared" si="2383"/>
        <v>BX$16</v>
      </c>
      <c r="BY1726" s="80" t="str">
        <f t="shared" si="2383"/>
        <v>BY$16</v>
      </c>
      <c r="BZ1726" s="80" t="str">
        <f t="shared" si="2383"/>
        <v>BZ$16</v>
      </c>
      <c r="CA1726" s="80" t="str">
        <f t="shared" si="2383"/>
        <v>CA$16</v>
      </c>
      <c r="CB1726" s="80" t="str">
        <f t="shared" si="2383"/>
        <v>CB$16</v>
      </c>
      <c r="CC1726" s="80" t="str">
        <f t="shared" si="2383"/>
        <v>CC$16</v>
      </c>
      <c r="CD1726" s="80" t="str">
        <f t="shared" si="2383"/>
        <v>CD$16</v>
      </c>
      <c r="CE1726" s="80" t="str">
        <f t="shared" si="2383"/>
        <v>CE$16</v>
      </c>
      <c r="CF1726" s="80" t="str">
        <f t="shared" ref="CF1726:CL1728" si="2384">CF1711</f>
        <v>CF$16</v>
      </c>
      <c r="CG1726" s="80" t="str">
        <f t="shared" si="2384"/>
        <v>CG$16</v>
      </c>
      <c r="CH1726" s="80" t="str">
        <f t="shared" si="2384"/>
        <v>CH$16</v>
      </c>
      <c r="CI1726" s="80" t="str">
        <f t="shared" si="2384"/>
        <v>CI$16</v>
      </c>
      <c r="CJ1726" s="80" t="str">
        <f t="shared" si="2384"/>
        <v>CJ$16</v>
      </c>
      <c r="CK1726" s="80" t="str">
        <f t="shared" si="2384"/>
        <v>CK$16</v>
      </c>
      <c r="CL1726" s="80" t="str">
        <f t="shared" si="2384"/>
        <v>CL$16</v>
      </c>
      <c r="CO1726" s="80" t="str">
        <f t="shared" ref="CO1726:DK1728" si="2385">CO1711</f>
        <v>CO$16</v>
      </c>
      <c r="CP1726" s="80" t="str">
        <f t="shared" si="2385"/>
        <v>CP$16</v>
      </c>
      <c r="CQ1726" s="80" t="str">
        <f t="shared" si="2385"/>
        <v>CQ$16</v>
      </c>
      <c r="CR1726" s="80" t="str">
        <f t="shared" si="2385"/>
        <v>CR$16</v>
      </c>
      <c r="CS1726" s="80" t="str">
        <f t="shared" si="2385"/>
        <v>CS$16</v>
      </c>
      <c r="CT1726" s="80" t="str">
        <f t="shared" si="2385"/>
        <v>CT$16</v>
      </c>
      <c r="CU1726" s="80" t="str">
        <f t="shared" si="2385"/>
        <v>CU$16</v>
      </c>
      <c r="CV1726" s="80" t="str">
        <f t="shared" si="2385"/>
        <v>CV$16</v>
      </c>
      <c r="CW1726" s="80" t="str">
        <f t="shared" si="2385"/>
        <v>CW$16</v>
      </c>
      <c r="CX1726" s="80" t="str">
        <f t="shared" si="2385"/>
        <v>CX$16</v>
      </c>
      <c r="CY1726" s="80" t="str">
        <f t="shared" si="2385"/>
        <v>CY$16</v>
      </c>
      <c r="CZ1726" s="80" t="str">
        <f t="shared" si="2385"/>
        <v>CZ$16</v>
      </c>
      <c r="DA1726" s="80" t="str">
        <f t="shared" si="2385"/>
        <v>DA$16</v>
      </c>
      <c r="DB1726" s="80" t="str">
        <f t="shared" si="2385"/>
        <v>DB$16</v>
      </c>
      <c r="DC1726" s="80" t="str">
        <f t="shared" si="2385"/>
        <v>DC$16</v>
      </c>
      <c r="DD1726" s="80" t="str">
        <f t="shared" si="2385"/>
        <v>DD$16</v>
      </c>
      <c r="DE1726" s="80" t="str">
        <f t="shared" si="2385"/>
        <v>DE$16</v>
      </c>
      <c r="DF1726" s="80" t="str">
        <f t="shared" si="2385"/>
        <v>DF$16</v>
      </c>
      <c r="DG1726" s="80" t="str">
        <f t="shared" si="2385"/>
        <v>DG$16</v>
      </c>
      <c r="DH1726" s="80" t="str">
        <f t="shared" si="2385"/>
        <v>DH$16</v>
      </c>
      <c r="DI1726" s="80" t="str">
        <f t="shared" si="2385"/>
        <v>DI$16</v>
      </c>
      <c r="DJ1726" s="80" t="str">
        <f t="shared" si="2385"/>
        <v>DJ$16</v>
      </c>
      <c r="DK1726" s="80" t="str">
        <f t="shared" si="2385"/>
        <v>DK$16</v>
      </c>
      <c r="DL1726" s="80" t="str">
        <f t="shared" ref="DL1726:DL1728" si="2386">DL1711</f>
        <v>DL$16</v>
      </c>
    </row>
    <row r="1727" spans="1:116" x14ac:dyDescent="0.4">
      <c r="B1727" t="s">
        <v>332</v>
      </c>
      <c r="D1727" t="s">
        <v>764</v>
      </c>
      <c r="E1727" s="8" t="str">
        <f t="shared" si="2374"/>
        <v>1727 DCHC-S</v>
      </c>
      <c r="G1727" s="191" t="str">
        <f>G1717</f>
        <v>Headcount - volume driven:</v>
      </c>
      <c r="H1727" s="12"/>
      <c r="I1727" s="60"/>
      <c r="J1727" s="60"/>
      <c r="K1727" s="15"/>
      <c r="L1727" s="15"/>
      <c r="M1727" s="15"/>
      <c r="N1727" s="15"/>
      <c r="O1727" s="15"/>
      <c r="P1727" s="15"/>
      <c r="R1727" s="15"/>
      <c r="S1727" s="80" t="str">
        <f>S1712</f>
        <v>S$17</v>
      </c>
      <c r="T1727" s="80" t="str">
        <f t="shared" ref="T1727:CE1729" si="2387">T1712</f>
        <v>T$17</v>
      </c>
      <c r="U1727" s="80" t="str">
        <f t="shared" si="2387"/>
        <v>U$17</v>
      </c>
      <c r="V1727" s="80" t="str">
        <f t="shared" si="2387"/>
        <v>V$17</v>
      </c>
      <c r="W1727" s="80" t="str">
        <f t="shared" si="2387"/>
        <v>W$17</v>
      </c>
      <c r="X1727" s="80" t="str">
        <f t="shared" si="2387"/>
        <v>X$17</v>
      </c>
      <c r="Y1727" s="80" t="str">
        <f t="shared" si="2387"/>
        <v>Y$17</v>
      </c>
      <c r="Z1727" s="80" t="str">
        <f t="shared" si="2387"/>
        <v>Z$17</v>
      </c>
      <c r="AA1727" s="80" t="str">
        <f t="shared" si="2387"/>
        <v>AA$17</v>
      </c>
      <c r="AB1727" s="80" t="str">
        <f t="shared" si="2387"/>
        <v>AB$17</v>
      </c>
      <c r="AC1727" s="80" t="str">
        <f t="shared" si="2387"/>
        <v>AC$17</v>
      </c>
      <c r="AD1727" s="80" t="str">
        <f t="shared" si="2387"/>
        <v>AD$17</v>
      </c>
      <c r="AE1727" s="80" t="str">
        <f t="shared" si="2387"/>
        <v>AE$17</v>
      </c>
      <c r="AF1727" s="80" t="str">
        <f t="shared" si="2387"/>
        <v>AF$17</v>
      </c>
      <c r="AG1727" s="80" t="str">
        <f t="shared" si="2387"/>
        <v>AG$17</v>
      </c>
      <c r="AH1727" s="80" t="str">
        <f t="shared" si="2387"/>
        <v>AH$17</v>
      </c>
      <c r="AI1727" s="80" t="str">
        <f t="shared" si="2387"/>
        <v>AI$17</v>
      </c>
      <c r="AJ1727" s="80" t="str">
        <f t="shared" si="2387"/>
        <v>AJ$17</v>
      </c>
      <c r="AK1727" s="80" t="str">
        <f t="shared" si="2387"/>
        <v>AK$17</v>
      </c>
      <c r="AL1727" s="80" t="str">
        <f t="shared" si="2387"/>
        <v>AL$17</v>
      </c>
      <c r="AM1727" s="80" t="str">
        <f t="shared" si="2387"/>
        <v>AM$17</v>
      </c>
      <c r="AN1727" s="80" t="str">
        <f t="shared" si="2387"/>
        <v>AN$17</v>
      </c>
      <c r="AO1727" s="80" t="str">
        <f t="shared" si="2387"/>
        <v>AO$17</v>
      </c>
      <c r="AP1727" s="80" t="str">
        <f t="shared" si="2387"/>
        <v>AP$17</v>
      </c>
      <c r="AQ1727" s="80" t="str">
        <f t="shared" si="2387"/>
        <v>AQ$17</v>
      </c>
      <c r="AR1727" s="80" t="str">
        <f t="shared" si="2387"/>
        <v>AR$17</v>
      </c>
      <c r="AS1727" s="80" t="str">
        <f t="shared" si="2387"/>
        <v>AS$17</v>
      </c>
      <c r="AT1727" s="80" t="str">
        <f t="shared" si="2387"/>
        <v>AT$17</v>
      </c>
      <c r="AU1727" s="80" t="str">
        <f t="shared" si="2387"/>
        <v>AU$17</v>
      </c>
      <c r="AV1727" s="80" t="str">
        <f t="shared" si="2387"/>
        <v>AV$17</v>
      </c>
      <c r="AW1727" s="80" t="str">
        <f t="shared" si="2387"/>
        <v>AW$17</v>
      </c>
      <c r="AX1727" s="80" t="str">
        <f t="shared" si="2387"/>
        <v>AX$17</v>
      </c>
      <c r="AY1727" s="80" t="str">
        <f t="shared" si="2387"/>
        <v>AY$17</v>
      </c>
      <c r="AZ1727" s="80" t="str">
        <f t="shared" si="2387"/>
        <v>AZ$17</v>
      </c>
      <c r="BA1727" s="80" t="str">
        <f t="shared" si="2387"/>
        <v>BA$17</v>
      </c>
      <c r="BB1727" s="80" t="str">
        <f t="shared" si="2387"/>
        <v>BB$17</v>
      </c>
      <c r="BC1727" s="80" t="str">
        <f t="shared" si="2387"/>
        <v>BC$17</v>
      </c>
      <c r="BD1727" s="80" t="str">
        <f t="shared" si="2387"/>
        <v>BD$17</v>
      </c>
      <c r="BE1727" s="80" t="str">
        <f t="shared" si="2387"/>
        <v>BE$17</v>
      </c>
      <c r="BF1727" s="80" t="str">
        <f t="shared" si="2387"/>
        <v>BF$17</v>
      </c>
      <c r="BG1727" s="80" t="str">
        <f t="shared" si="2387"/>
        <v>BG$17</v>
      </c>
      <c r="BH1727" s="80" t="str">
        <f t="shared" si="2387"/>
        <v>BH$17</v>
      </c>
      <c r="BI1727" s="80" t="str">
        <f t="shared" si="2387"/>
        <v>BI$17</v>
      </c>
      <c r="BJ1727" s="80" t="str">
        <f t="shared" si="2387"/>
        <v>BJ$17</v>
      </c>
      <c r="BK1727" s="80" t="str">
        <f t="shared" si="2387"/>
        <v>BK$17</v>
      </c>
      <c r="BL1727" s="80" t="str">
        <f t="shared" si="2387"/>
        <v>BL$17</v>
      </c>
      <c r="BM1727" s="80" t="str">
        <f t="shared" si="2387"/>
        <v>BM$17</v>
      </c>
      <c r="BN1727" s="80" t="str">
        <f t="shared" si="2387"/>
        <v>BN$17</v>
      </c>
      <c r="BO1727" s="80" t="str">
        <f t="shared" si="2387"/>
        <v>BO$17</v>
      </c>
      <c r="BP1727" s="80" t="str">
        <f t="shared" si="2387"/>
        <v>BP$17</v>
      </c>
      <c r="BQ1727" s="80" t="str">
        <f t="shared" si="2387"/>
        <v>BQ$17</v>
      </c>
      <c r="BR1727" s="80" t="str">
        <f t="shared" si="2387"/>
        <v>BR$17</v>
      </c>
      <c r="BS1727" s="80" t="str">
        <f t="shared" si="2387"/>
        <v>BS$17</v>
      </c>
      <c r="BT1727" s="80" t="str">
        <f t="shared" si="2387"/>
        <v>BT$17</v>
      </c>
      <c r="BU1727" s="80" t="str">
        <f t="shared" si="2387"/>
        <v>BU$17</v>
      </c>
      <c r="BV1727" s="80" t="str">
        <f t="shared" si="2387"/>
        <v>BV$17</v>
      </c>
      <c r="BW1727" s="80" t="str">
        <f t="shared" si="2387"/>
        <v>BW$17</v>
      </c>
      <c r="BX1727" s="80" t="str">
        <f t="shared" si="2387"/>
        <v>BX$17</v>
      </c>
      <c r="BY1727" s="80" t="str">
        <f t="shared" si="2387"/>
        <v>BY$17</v>
      </c>
      <c r="BZ1727" s="80" t="str">
        <f t="shared" si="2387"/>
        <v>BZ$17</v>
      </c>
      <c r="CA1727" s="80" t="str">
        <f t="shared" si="2387"/>
        <v>CA$17</v>
      </c>
      <c r="CB1727" s="80" t="str">
        <f t="shared" si="2387"/>
        <v>CB$17</v>
      </c>
      <c r="CC1727" s="80" t="str">
        <f t="shared" si="2387"/>
        <v>CC$17</v>
      </c>
      <c r="CD1727" s="80" t="str">
        <f t="shared" si="2387"/>
        <v>CD$17</v>
      </c>
      <c r="CE1727" s="80" t="str">
        <f t="shared" si="2387"/>
        <v>CE$17</v>
      </c>
      <c r="CF1727" s="80" t="str">
        <f t="shared" ref="CF1727:CL1729" si="2388">CF1712</f>
        <v>CF$17</v>
      </c>
      <c r="CG1727" s="80" t="str">
        <f t="shared" si="2388"/>
        <v>CG$17</v>
      </c>
      <c r="CH1727" s="80" t="str">
        <f t="shared" si="2388"/>
        <v>CH$17</v>
      </c>
      <c r="CI1727" s="80" t="str">
        <f t="shared" si="2388"/>
        <v>CI$17</v>
      </c>
      <c r="CJ1727" s="80" t="str">
        <f t="shared" si="2388"/>
        <v>CJ$17</v>
      </c>
      <c r="CK1727" s="80" t="str">
        <f t="shared" si="2388"/>
        <v>CK$17</v>
      </c>
      <c r="CL1727" s="80" t="str">
        <f t="shared" si="2388"/>
        <v>CL$17</v>
      </c>
      <c r="CN1727" s="60"/>
      <c r="CO1727" s="80" t="str">
        <f t="shared" ref="CO1727:DK1729" si="2389">CO1712</f>
        <v>CO$17</v>
      </c>
      <c r="CP1727" s="80" t="str">
        <f t="shared" si="2389"/>
        <v>CP$17</v>
      </c>
      <c r="CQ1727" s="80" t="str">
        <f t="shared" si="2389"/>
        <v>CQ$17</v>
      </c>
      <c r="CR1727" s="80" t="str">
        <f t="shared" si="2389"/>
        <v>CR$17</v>
      </c>
      <c r="CS1727" s="80" t="str">
        <f t="shared" si="2389"/>
        <v>CS$17</v>
      </c>
      <c r="CT1727" s="80" t="str">
        <f t="shared" si="2389"/>
        <v>CT$17</v>
      </c>
      <c r="CU1727" s="80" t="str">
        <f t="shared" si="2389"/>
        <v>CU$17</v>
      </c>
      <c r="CV1727" s="80" t="str">
        <f t="shared" si="2389"/>
        <v>CV$17</v>
      </c>
      <c r="CW1727" s="80" t="str">
        <f t="shared" si="2389"/>
        <v>CW$17</v>
      </c>
      <c r="CX1727" s="80" t="str">
        <f t="shared" si="2389"/>
        <v>CX$17</v>
      </c>
      <c r="CY1727" s="80" t="str">
        <f t="shared" si="2389"/>
        <v>CY$17</v>
      </c>
      <c r="CZ1727" s="80" t="str">
        <f t="shared" si="2389"/>
        <v>CZ$17</v>
      </c>
      <c r="DA1727" s="80" t="str">
        <f t="shared" si="2389"/>
        <v>DA$17</v>
      </c>
      <c r="DB1727" s="80" t="str">
        <f t="shared" si="2389"/>
        <v>DB$17</v>
      </c>
      <c r="DC1727" s="80" t="str">
        <f t="shared" si="2389"/>
        <v>DC$17</v>
      </c>
      <c r="DD1727" s="80" t="str">
        <f t="shared" si="2389"/>
        <v>DD$17</v>
      </c>
      <c r="DE1727" s="80" t="str">
        <f t="shared" si="2389"/>
        <v>DE$17</v>
      </c>
      <c r="DF1727" s="80" t="str">
        <f t="shared" si="2389"/>
        <v>DF$17</v>
      </c>
      <c r="DG1727" s="80" t="str">
        <f t="shared" si="2389"/>
        <v>DG$17</v>
      </c>
      <c r="DH1727" s="80" t="str">
        <f t="shared" si="2389"/>
        <v>DH$17</v>
      </c>
      <c r="DI1727" s="80" t="str">
        <f t="shared" si="2389"/>
        <v>DI$17</v>
      </c>
      <c r="DJ1727" s="80" t="str">
        <f t="shared" si="2389"/>
        <v>DJ$17</v>
      </c>
      <c r="DK1727" s="80" t="str">
        <f t="shared" si="2389"/>
        <v>DK$17</v>
      </c>
      <c r="DL1727" s="80" t="str">
        <f t="shared" ref="DL1727:DL1729" si="2390">DL1712</f>
        <v>DL$17</v>
      </c>
    </row>
    <row r="1728" spans="1:116" x14ac:dyDescent="0.4">
      <c r="B1728" t="s">
        <v>332</v>
      </c>
      <c r="D1728" t="s">
        <v>764</v>
      </c>
      <c r="E1728" s="8" t="str">
        <f t="shared" si="2374"/>
        <v>1728 DCHC-S</v>
      </c>
      <c r="G1728" s="241" t="str">
        <f>IFERROR(SUBSTITUTE(TRIM(MID(G1717, SEARCH("-", G1717) + 1, LEN(G1717))),":",""),"no unit")</f>
        <v>volume driven</v>
      </c>
      <c r="H1728" s="12"/>
      <c r="I1728" s="60"/>
      <c r="J1728" s="60"/>
      <c r="K1728" s="15"/>
      <c r="L1728" s="15"/>
      <c r="M1728" s="15"/>
      <c r="N1728" s="15"/>
      <c r="O1728" s="15"/>
      <c r="P1728" s="15"/>
      <c r="R1728" s="15"/>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c r="CN1728" s="60"/>
      <c r="CO1728" s="76"/>
      <c r="CP1728" s="76"/>
      <c r="CQ1728" s="76"/>
      <c r="CR1728" s="76"/>
      <c r="CS1728" s="76"/>
      <c r="CT1728" s="76"/>
      <c r="CU1728" s="76"/>
      <c r="CV1728" s="76"/>
      <c r="CW1728" s="76"/>
      <c r="CX1728" s="76"/>
      <c r="CY1728" s="76"/>
      <c r="CZ1728" s="76"/>
      <c r="DA1728" s="76"/>
      <c r="DB1728" s="76"/>
      <c r="DC1728" s="76"/>
      <c r="DD1728" s="76"/>
      <c r="DE1728" s="76"/>
      <c r="DF1728" s="76"/>
      <c r="DG1728" s="76"/>
      <c r="DH1728" s="76"/>
      <c r="DI1728" s="76"/>
      <c r="DJ1728" s="76"/>
      <c r="DK1728" s="76"/>
      <c r="DL1728" s="76"/>
    </row>
    <row r="1729" spans="1:116" x14ac:dyDescent="0.4">
      <c r="B1729" t="s">
        <v>332</v>
      </c>
      <c r="D1729" t="s">
        <v>764</v>
      </c>
      <c r="E1729" s="8" t="str">
        <f t="shared" ref="E1729:E1731" si="2391">ROW()&amp;" "&amp;D1729</f>
        <v>1729 DCHC-S</v>
      </c>
      <c r="G1729" s="136" t="str">
        <f t="shared" si="2382"/>
        <v>Secondary revenue driver</v>
      </c>
      <c r="H1729" s="12"/>
      <c r="I1729" s="60"/>
      <c r="J1729" s="60"/>
      <c r="K1729" s="15"/>
      <c r="L1729" s="15"/>
      <c r="M1729" s="15"/>
      <c r="N1729" s="15"/>
      <c r="O1729" s="15"/>
      <c r="P1729" s="15"/>
      <c r="R1729" s="15"/>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c r="CN1729" s="60"/>
      <c r="CO1729" s="76"/>
      <c r="CP1729" s="76"/>
      <c r="CQ1729" s="76"/>
      <c r="CR1729" s="76"/>
      <c r="CS1729" s="76"/>
      <c r="CT1729" s="76"/>
      <c r="CU1729" s="76"/>
      <c r="CV1729" s="76"/>
      <c r="CW1729" s="76"/>
      <c r="CX1729" s="76"/>
      <c r="CY1729" s="76"/>
      <c r="CZ1729" s="76"/>
      <c r="DA1729" s="76"/>
      <c r="DB1729" s="76"/>
      <c r="DC1729" s="76"/>
      <c r="DD1729" s="76"/>
      <c r="DE1729" s="76"/>
      <c r="DF1729" s="76"/>
      <c r="DG1729" s="76"/>
      <c r="DH1729" s="76"/>
      <c r="DI1729" s="76"/>
      <c r="DJ1729" s="76"/>
      <c r="DK1729" s="76"/>
      <c r="DL1729" s="76"/>
    </row>
    <row r="1730" spans="1:116" x14ac:dyDescent="0.4">
      <c r="A1730" s="3"/>
      <c r="B1730" t="s">
        <v>332</v>
      </c>
      <c r="D1730" t="s">
        <v>764</v>
      </c>
      <c r="E1730" s="8" t="str">
        <f t="shared" si="2374"/>
        <v>1730 DCHC-S</v>
      </c>
      <c r="G1730" s="136" t="str">
        <f t="shared" si="2382"/>
        <v>Secondary volume driver</v>
      </c>
      <c r="H1730" s="90"/>
      <c r="I1730" s="213"/>
      <c r="J1730" s="213"/>
      <c r="K1730" s="214"/>
      <c r="L1730" s="214"/>
      <c r="M1730" s="214"/>
      <c r="N1730" s="214"/>
      <c r="O1730" s="214"/>
      <c r="P1730" s="214"/>
      <c r="R1730" s="214"/>
      <c r="S1730" s="212" t="str">
        <f>ADDRESS(ROW(S1722),COLUMN(S1722),2)</f>
        <v>S$1722</v>
      </c>
      <c r="T1730" s="212" t="str">
        <f t="shared" ref="T1730:CE1732" si="2392">ADDRESS(ROW(T1722),COLUMN(T1722),2)</f>
        <v>T$1722</v>
      </c>
      <c r="U1730" s="212" t="str">
        <f t="shared" si="2392"/>
        <v>U$1722</v>
      </c>
      <c r="V1730" s="212" t="str">
        <f t="shared" si="2392"/>
        <v>V$1722</v>
      </c>
      <c r="W1730" s="212" t="str">
        <f t="shared" si="2392"/>
        <v>W$1722</v>
      </c>
      <c r="X1730" s="212" t="str">
        <f t="shared" si="2392"/>
        <v>X$1722</v>
      </c>
      <c r="Y1730" s="212" t="str">
        <f t="shared" si="2392"/>
        <v>Y$1722</v>
      </c>
      <c r="Z1730" s="212" t="str">
        <f t="shared" si="2392"/>
        <v>Z$1722</v>
      </c>
      <c r="AA1730" s="212" t="str">
        <f t="shared" si="2392"/>
        <v>AA$1722</v>
      </c>
      <c r="AB1730" s="212" t="str">
        <f t="shared" si="2392"/>
        <v>AB$1722</v>
      </c>
      <c r="AC1730" s="212" t="str">
        <f t="shared" si="2392"/>
        <v>AC$1722</v>
      </c>
      <c r="AD1730" s="212" t="str">
        <f t="shared" si="2392"/>
        <v>AD$1722</v>
      </c>
      <c r="AE1730" s="212" t="str">
        <f t="shared" si="2392"/>
        <v>AE$1722</v>
      </c>
      <c r="AF1730" s="212" t="str">
        <f t="shared" si="2392"/>
        <v>AF$1722</v>
      </c>
      <c r="AG1730" s="212" t="str">
        <f t="shared" si="2392"/>
        <v>AG$1722</v>
      </c>
      <c r="AH1730" s="212" t="str">
        <f t="shared" si="2392"/>
        <v>AH$1722</v>
      </c>
      <c r="AI1730" s="212" t="str">
        <f t="shared" si="2392"/>
        <v>AI$1722</v>
      </c>
      <c r="AJ1730" s="212" t="str">
        <f t="shared" si="2392"/>
        <v>AJ$1722</v>
      </c>
      <c r="AK1730" s="212" t="str">
        <f t="shared" si="2392"/>
        <v>AK$1722</v>
      </c>
      <c r="AL1730" s="212" t="str">
        <f t="shared" si="2392"/>
        <v>AL$1722</v>
      </c>
      <c r="AM1730" s="212" t="str">
        <f t="shared" si="2392"/>
        <v>AM$1722</v>
      </c>
      <c r="AN1730" s="212" t="str">
        <f t="shared" si="2392"/>
        <v>AN$1722</v>
      </c>
      <c r="AO1730" s="212" t="str">
        <f t="shared" si="2392"/>
        <v>AO$1722</v>
      </c>
      <c r="AP1730" s="212" t="str">
        <f t="shared" si="2392"/>
        <v>AP$1722</v>
      </c>
      <c r="AQ1730" s="212" t="str">
        <f t="shared" si="2392"/>
        <v>AQ$1722</v>
      </c>
      <c r="AR1730" s="212" t="str">
        <f t="shared" si="2392"/>
        <v>AR$1722</v>
      </c>
      <c r="AS1730" s="212" t="str">
        <f t="shared" si="2392"/>
        <v>AS$1722</v>
      </c>
      <c r="AT1730" s="212" t="str">
        <f t="shared" si="2392"/>
        <v>AT$1722</v>
      </c>
      <c r="AU1730" s="212" t="str">
        <f t="shared" si="2392"/>
        <v>AU$1722</v>
      </c>
      <c r="AV1730" s="212" t="str">
        <f t="shared" si="2392"/>
        <v>AV$1722</v>
      </c>
      <c r="AW1730" s="212" t="str">
        <f t="shared" si="2392"/>
        <v>AW$1722</v>
      </c>
      <c r="AX1730" s="212" t="str">
        <f t="shared" si="2392"/>
        <v>AX$1722</v>
      </c>
      <c r="AY1730" s="212" t="str">
        <f t="shared" si="2392"/>
        <v>AY$1722</v>
      </c>
      <c r="AZ1730" s="212" t="str">
        <f t="shared" si="2392"/>
        <v>AZ$1722</v>
      </c>
      <c r="BA1730" s="212" t="str">
        <f t="shared" si="2392"/>
        <v>BA$1722</v>
      </c>
      <c r="BB1730" s="212" t="str">
        <f t="shared" si="2392"/>
        <v>BB$1722</v>
      </c>
      <c r="BC1730" s="212" t="str">
        <f t="shared" si="2392"/>
        <v>BC$1722</v>
      </c>
      <c r="BD1730" s="212" t="str">
        <f t="shared" si="2392"/>
        <v>BD$1722</v>
      </c>
      <c r="BE1730" s="212" t="str">
        <f t="shared" si="2392"/>
        <v>BE$1722</v>
      </c>
      <c r="BF1730" s="212" t="str">
        <f t="shared" si="2392"/>
        <v>BF$1722</v>
      </c>
      <c r="BG1730" s="212" t="str">
        <f t="shared" si="2392"/>
        <v>BG$1722</v>
      </c>
      <c r="BH1730" s="212" t="str">
        <f t="shared" si="2392"/>
        <v>BH$1722</v>
      </c>
      <c r="BI1730" s="212" t="str">
        <f t="shared" si="2392"/>
        <v>BI$1722</v>
      </c>
      <c r="BJ1730" s="212" t="str">
        <f t="shared" si="2392"/>
        <v>BJ$1722</v>
      </c>
      <c r="BK1730" s="212" t="str">
        <f t="shared" si="2392"/>
        <v>BK$1722</v>
      </c>
      <c r="BL1730" s="212" t="str">
        <f t="shared" si="2392"/>
        <v>BL$1722</v>
      </c>
      <c r="BM1730" s="212" t="str">
        <f t="shared" si="2392"/>
        <v>BM$1722</v>
      </c>
      <c r="BN1730" s="212" t="str">
        <f t="shared" si="2392"/>
        <v>BN$1722</v>
      </c>
      <c r="BO1730" s="212" t="str">
        <f t="shared" si="2392"/>
        <v>BO$1722</v>
      </c>
      <c r="BP1730" s="212" t="str">
        <f t="shared" si="2392"/>
        <v>BP$1722</v>
      </c>
      <c r="BQ1730" s="212" t="str">
        <f t="shared" si="2392"/>
        <v>BQ$1722</v>
      </c>
      <c r="BR1730" s="212" t="str">
        <f t="shared" si="2392"/>
        <v>BR$1722</v>
      </c>
      <c r="BS1730" s="212" t="str">
        <f t="shared" si="2392"/>
        <v>BS$1722</v>
      </c>
      <c r="BT1730" s="212" t="str">
        <f t="shared" si="2392"/>
        <v>BT$1722</v>
      </c>
      <c r="BU1730" s="212" t="str">
        <f t="shared" si="2392"/>
        <v>BU$1722</v>
      </c>
      <c r="BV1730" s="212" t="str">
        <f t="shared" si="2392"/>
        <v>BV$1722</v>
      </c>
      <c r="BW1730" s="212" t="str">
        <f t="shared" si="2392"/>
        <v>BW$1722</v>
      </c>
      <c r="BX1730" s="212" t="str">
        <f t="shared" si="2392"/>
        <v>BX$1722</v>
      </c>
      <c r="BY1730" s="212" t="str">
        <f t="shared" si="2392"/>
        <v>BY$1722</v>
      </c>
      <c r="BZ1730" s="212" t="str">
        <f t="shared" si="2392"/>
        <v>BZ$1722</v>
      </c>
      <c r="CA1730" s="212" t="str">
        <f t="shared" si="2392"/>
        <v>CA$1722</v>
      </c>
      <c r="CB1730" s="212" t="str">
        <f t="shared" si="2392"/>
        <v>CB$1722</v>
      </c>
      <c r="CC1730" s="212" t="str">
        <f t="shared" si="2392"/>
        <v>CC$1722</v>
      </c>
      <c r="CD1730" s="212" t="str">
        <f t="shared" si="2392"/>
        <v>CD$1722</v>
      </c>
      <c r="CE1730" s="212" t="str">
        <f t="shared" si="2392"/>
        <v>CE$1722</v>
      </c>
      <c r="CF1730" s="212" t="str">
        <f t="shared" ref="CF1730:CL1732" si="2393">ADDRESS(ROW(CF1722),COLUMN(CF1722),2)</f>
        <v>CF$1722</v>
      </c>
      <c r="CG1730" s="212" t="str">
        <f t="shared" si="2393"/>
        <v>CG$1722</v>
      </c>
      <c r="CH1730" s="212" t="str">
        <f t="shared" si="2393"/>
        <v>CH$1722</v>
      </c>
      <c r="CI1730" s="212" t="str">
        <f t="shared" si="2393"/>
        <v>CI$1722</v>
      </c>
      <c r="CJ1730" s="212" t="str">
        <f t="shared" si="2393"/>
        <v>CJ$1722</v>
      </c>
      <c r="CK1730" s="212" t="str">
        <f t="shared" si="2393"/>
        <v>CK$1722</v>
      </c>
      <c r="CL1730" s="212" t="str">
        <f t="shared" si="2393"/>
        <v>CL$1722</v>
      </c>
      <c r="CN1730" s="213"/>
      <c r="CO1730" s="212" t="str">
        <f t="shared" ref="CO1730:DK1732" si="2394">ADDRESS(ROW(CO1722),COLUMN(CO1722),2)</f>
        <v>CO$1722</v>
      </c>
      <c r="CP1730" s="212" t="str">
        <f t="shared" si="2394"/>
        <v>CP$1722</v>
      </c>
      <c r="CQ1730" s="212" t="str">
        <f t="shared" si="2394"/>
        <v>CQ$1722</v>
      </c>
      <c r="CR1730" s="212" t="str">
        <f t="shared" si="2394"/>
        <v>CR$1722</v>
      </c>
      <c r="CS1730" s="212" t="str">
        <f t="shared" si="2394"/>
        <v>CS$1722</v>
      </c>
      <c r="CT1730" s="212" t="str">
        <f t="shared" si="2394"/>
        <v>CT$1722</v>
      </c>
      <c r="CU1730" s="212" t="str">
        <f t="shared" si="2394"/>
        <v>CU$1722</v>
      </c>
      <c r="CV1730" s="212" t="str">
        <f t="shared" si="2394"/>
        <v>CV$1722</v>
      </c>
      <c r="CW1730" s="212" t="str">
        <f t="shared" si="2394"/>
        <v>CW$1722</v>
      </c>
      <c r="CX1730" s="212" t="str">
        <f t="shared" si="2394"/>
        <v>CX$1722</v>
      </c>
      <c r="CY1730" s="212" t="str">
        <f t="shared" si="2394"/>
        <v>CY$1722</v>
      </c>
      <c r="CZ1730" s="212" t="str">
        <f t="shared" si="2394"/>
        <v>CZ$1722</v>
      </c>
      <c r="DA1730" s="212" t="str">
        <f t="shared" si="2394"/>
        <v>DA$1722</v>
      </c>
      <c r="DB1730" s="212" t="str">
        <f t="shared" si="2394"/>
        <v>DB$1722</v>
      </c>
      <c r="DC1730" s="212" t="str">
        <f t="shared" si="2394"/>
        <v>DC$1722</v>
      </c>
      <c r="DD1730" s="212" t="str">
        <f t="shared" si="2394"/>
        <v>DD$1722</v>
      </c>
      <c r="DE1730" s="212" t="str">
        <f t="shared" si="2394"/>
        <v>DE$1722</v>
      </c>
      <c r="DF1730" s="212" t="str">
        <f t="shared" si="2394"/>
        <v>DF$1722</v>
      </c>
      <c r="DG1730" s="212" t="str">
        <f t="shared" si="2394"/>
        <v>DG$1722</v>
      </c>
      <c r="DH1730" s="212" t="str">
        <f t="shared" si="2394"/>
        <v>DH$1722</v>
      </c>
      <c r="DI1730" s="212" t="str">
        <f t="shared" si="2394"/>
        <v>DI$1722</v>
      </c>
      <c r="DJ1730" s="212" t="str">
        <f t="shared" si="2394"/>
        <v>DJ$1722</v>
      </c>
      <c r="DK1730" s="212" t="str">
        <f t="shared" si="2394"/>
        <v>DK$1722</v>
      </c>
      <c r="DL1730" s="212" t="str">
        <f t="shared" ref="DL1730:DL1732" si="2395">ADDRESS(ROW(DL1722),COLUMN(DL1722),2)</f>
        <v>DL$1722</v>
      </c>
    </row>
    <row r="1731" spans="1:116" x14ac:dyDescent="0.4">
      <c r="A1731" s="3"/>
      <c r="B1731" t="s">
        <v>332</v>
      </c>
      <c r="D1731" t="s">
        <v>764</v>
      </c>
      <c r="E1731" s="8" t="str">
        <f t="shared" si="2374"/>
        <v>1731 DCHC-S</v>
      </c>
      <c r="G1731" s="136" t="str">
        <f t="shared" si="2382"/>
        <v>Headcount - volume driven:</v>
      </c>
      <c r="H1731" s="90"/>
      <c r="I1731" s="213"/>
      <c r="J1731" s="213"/>
      <c r="K1731" s="214"/>
      <c r="L1731" s="214"/>
      <c r="M1731" s="214"/>
      <c r="N1731" s="214"/>
      <c r="O1731" s="214"/>
      <c r="P1731" s="214"/>
      <c r="R1731" s="214"/>
      <c r="S1731" s="212" t="str">
        <f>ADDRESS(ROW(S1720),COLUMN(S1720),2)</f>
        <v>S$1720</v>
      </c>
      <c r="T1731" s="212" t="str">
        <f t="shared" ref="T1731:CE1733" si="2396">ADDRESS(ROW(T1720),COLUMN(T1720),2)</f>
        <v>T$1720</v>
      </c>
      <c r="U1731" s="212" t="str">
        <f t="shared" si="2396"/>
        <v>U$1720</v>
      </c>
      <c r="V1731" s="212" t="str">
        <f t="shared" si="2396"/>
        <v>V$1720</v>
      </c>
      <c r="W1731" s="212" t="str">
        <f t="shared" si="2396"/>
        <v>W$1720</v>
      </c>
      <c r="X1731" s="212" t="str">
        <f t="shared" si="2396"/>
        <v>X$1720</v>
      </c>
      <c r="Y1731" s="212" t="str">
        <f t="shared" si="2396"/>
        <v>Y$1720</v>
      </c>
      <c r="Z1731" s="212" t="str">
        <f t="shared" si="2396"/>
        <v>Z$1720</v>
      </c>
      <c r="AA1731" s="212" t="str">
        <f t="shared" si="2396"/>
        <v>AA$1720</v>
      </c>
      <c r="AB1731" s="212" t="str">
        <f t="shared" si="2396"/>
        <v>AB$1720</v>
      </c>
      <c r="AC1731" s="212" t="str">
        <f t="shared" si="2396"/>
        <v>AC$1720</v>
      </c>
      <c r="AD1731" s="212" t="str">
        <f t="shared" si="2396"/>
        <v>AD$1720</v>
      </c>
      <c r="AE1731" s="212" t="str">
        <f t="shared" si="2396"/>
        <v>AE$1720</v>
      </c>
      <c r="AF1731" s="212" t="str">
        <f t="shared" si="2396"/>
        <v>AF$1720</v>
      </c>
      <c r="AG1731" s="212" t="str">
        <f t="shared" si="2396"/>
        <v>AG$1720</v>
      </c>
      <c r="AH1731" s="212" t="str">
        <f t="shared" si="2396"/>
        <v>AH$1720</v>
      </c>
      <c r="AI1731" s="212" t="str">
        <f t="shared" si="2396"/>
        <v>AI$1720</v>
      </c>
      <c r="AJ1731" s="212" t="str">
        <f t="shared" si="2396"/>
        <v>AJ$1720</v>
      </c>
      <c r="AK1731" s="212" t="str">
        <f t="shared" si="2396"/>
        <v>AK$1720</v>
      </c>
      <c r="AL1731" s="212" t="str">
        <f t="shared" si="2396"/>
        <v>AL$1720</v>
      </c>
      <c r="AM1731" s="212" t="str">
        <f t="shared" si="2396"/>
        <v>AM$1720</v>
      </c>
      <c r="AN1731" s="212" t="str">
        <f t="shared" si="2396"/>
        <v>AN$1720</v>
      </c>
      <c r="AO1731" s="212" t="str">
        <f t="shared" si="2396"/>
        <v>AO$1720</v>
      </c>
      <c r="AP1731" s="212" t="str">
        <f t="shared" si="2396"/>
        <v>AP$1720</v>
      </c>
      <c r="AQ1731" s="212" t="str">
        <f t="shared" si="2396"/>
        <v>AQ$1720</v>
      </c>
      <c r="AR1731" s="212" t="str">
        <f t="shared" si="2396"/>
        <v>AR$1720</v>
      </c>
      <c r="AS1731" s="212" t="str">
        <f t="shared" si="2396"/>
        <v>AS$1720</v>
      </c>
      <c r="AT1731" s="212" t="str">
        <f t="shared" si="2396"/>
        <v>AT$1720</v>
      </c>
      <c r="AU1731" s="212" t="str">
        <f t="shared" si="2396"/>
        <v>AU$1720</v>
      </c>
      <c r="AV1731" s="212" t="str">
        <f t="shared" si="2396"/>
        <v>AV$1720</v>
      </c>
      <c r="AW1731" s="212" t="str">
        <f t="shared" si="2396"/>
        <v>AW$1720</v>
      </c>
      <c r="AX1731" s="212" t="str">
        <f t="shared" si="2396"/>
        <v>AX$1720</v>
      </c>
      <c r="AY1731" s="212" t="str">
        <f t="shared" si="2396"/>
        <v>AY$1720</v>
      </c>
      <c r="AZ1731" s="212" t="str">
        <f t="shared" si="2396"/>
        <v>AZ$1720</v>
      </c>
      <c r="BA1731" s="212" t="str">
        <f t="shared" si="2396"/>
        <v>BA$1720</v>
      </c>
      <c r="BB1731" s="212" t="str">
        <f t="shared" si="2396"/>
        <v>BB$1720</v>
      </c>
      <c r="BC1731" s="212" t="str">
        <f t="shared" si="2396"/>
        <v>BC$1720</v>
      </c>
      <c r="BD1731" s="212" t="str">
        <f t="shared" si="2396"/>
        <v>BD$1720</v>
      </c>
      <c r="BE1731" s="212" t="str">
        <f t="shared" si="2396"/>
        <v>BE$1720</v>
      </c>
      <c r="BF1731" s="212" t="str">
        <f t="shared" si="2396"/>
        <v>BF$1720</v>
      </c>
      <c r="BG1731" s="212" t="str">
        <f t="shared" si="2396"/>
        <v>BG$1720</v>
      </c>
      <c r="BH1731" s="212" t="str">
        <f t="shared" si="2396"/>
        <v>BH$1720</v>
      </c>
      <c r="BI1731" s="212" t="str">
        <f t="shared" si="2396"/>
        <v>BI$1720</v>
      </c>
      <c r="BJ1731" s="212" t="str">
        <f t="shared" si="2396"/>
        <v>BJ$1720</v>
      </c>
      <c r="BK1731" s="212" t="str">
        <f t="shared" si="2396"/>
        <v>BK$1720</v>
      </c>
      <c r="BL1731" s="212" t="str">
        <f t="shared" si="2396"/>
        <v>BL$1720</v>
      </c>
      <c r="BM1731" s="212" t="str">
        <f t="shared" si="2396"/>
        <v>BM$1720</v>
      </c>
      <c r="BN1731" s="212" t="str">
        <f t="shared" si="2396"/>
        <v>BN$1720</v>
      </c>
      <c r="BO1731" s="212" t="str">
        <f t="shared" si="2396"/>
        <v>BO$1720</v>
      </c>
      <c r="BP1731" s="212" t="str">
        <f t="shared" si="2396"/>
        <v>BP$1720</v>
      </c>
      <c r="BQ1731" s="212" t="str">
        <f t="shared" si="2396"/>
        <v>BQ$1720</v>
      </c>
      <c r="BR1731" s="212" t="str">
        <f t="shared" si="2396"/>
        <v>BR$1720</v>
      </c>
      <c r="BS1731" s="212" t="str">
        <f t="shared" si="2396"/>
        <v>BS$1720</v>
      </c>
      <c r="BT1731" s="212" t="str">
        <f t="shared" si="2396"/>
        <v>BT$1720</v>
      </c>
      <c r="BU1731" s="212" t="str">
        <f t="shared" si="2396"/>
        <v>BU$1720</v>
      </c>
      <c r="BV1731" s="212" t="str">
        <f t="shared" si="2396"/>
        <v>BV$1720</v>
      </c>
      <c r="BW1731" s="212" t="str">
        <f t="shared" si="2396"/>
        <v>BW$1720</v>
      </c>
      <c r="BX1731" s="212" t="str">
        <f t="shared" si="2396"/>
        <v>BX$1720</v>
      </c>
      <c r="BY1731" s="212" t="str">
        <f t="shared" si="2396"/>
        <v>BY$1720</v>
      </c>
      <c r="BZ1731" s="212" t="str">
        <f t="shared" si="2396"/>
        <v>BZ$1720</v>
      </c>
      <c r="CA1731" s="212" t="str">
        <f t="shared" si="2396"/>
        <v>CA$1720</v>
      </c>
      <c r="CB1731" s="212" t="str">
        <f t="shared" si="2396"/>
        <v>CB$1720</v>
      </c>
      <c r="CC1731" s="212" t="str">
        <f t="shared" si="2396"/>
        <v>CC$1720</v>
      </c>
      <c r="CD1731" s="212" t="str">
        <f t="shared" si="2396"/>
        <v>CD$1720</v>
      </c>
      <c r="CE1731" s="212" t="str">
        <f t="shared" si="2396"/>
        <v>CE$1720</v>
      </c>
      <c r="CF1731" s="212" t="str">
        <f t="shared" ref="CF1731:CL1733" si="2397">ADDRESS(ROW(CF1720),COLUMN(CF1720),2)</f>
        <v>CF$1720</v>
      </c>
      <c r="CG1731" s="212" t="str">
        <f t="shared" si="2397"/>
        <v>CG$1720</v>
      </c>
      <c r="CH1731" s="212" t="str">
        <f t="shared" si="2397"/>
        <v>CH$1720</v>
      </c>
      <c r="CI1731" s="212" t="str">
        <f t="shared" si="2397"/>
        <v>CI$1720</v>
      </c>
      <c r="CJ1731" s="212" t="str">
        <f t="shared" si="2397"/>
        <v>CJ$1720</v>
      </c>
      <c r="CK1731" s="212" t="str">
        <f t="shared" si="2397"/>
        <v>CK$1720</v>
      </c>
      <c r="CL1731" s="212" t="str">
        <f t="shared" si="2397"/>
        <v>CL$1720</v>
      </c>
      <c r="CN1731" s="213"/>
      <c r="CO1731" s="212" t="str">
        <f t="shared" ref="CO1731:DK1733" si="2398">ADDRESS(ROW(CO1720),COLUMN(CO1720),2)</f>
        <v>CO$1720</v>
      </c>
      <c r="CP1731" s="212" t="str">
        <f t="shared" si="2398"/>
        <v>CP$1720</v>
      </c>
      <c r="CQ1731" s="212" t="str">
        <f t="shared" si="2398"/>
        <v>CQ$1720</v>
      </c>
      <c r="CR1731" s="212" t="str">
        <f t="shared" si="2398"/>
        <v>CR$1720</v>
      </c>
      <c r="CS1731" s="212" t="str">
        <f t="shared" si="2398"/>
        <v>CS$1720</v>
      </c>
      <c r="CT1731" s="212" t="str">
        <f t="shared" si="2398"/>
        <v>CT$1720</v>
      </c>
      <c r="CU1731" s="212" t="str">
        <f t="shared" si="2398"/>
        <v>CU$1720</v>
      </c>
      <c r="CV1731" s="212" t="str">
        <f t="shared" si="2398"/>
        <v>CV$1720</v>
      </c>
      <c r="CW1731" s="212" t="str">
        <f t="shared" si="2398"/>
        <v>CW$1720</v>
      </c>
      <c r="CX1731" s="212" t="str">
        <f t="shared" si="2398"/>
        <v>CX$1720</v>
      </c>
      <c r="CY1731" s="212" t="str">
        <f t="shared" si="2398"/>
        <v>CY$1720</v>
      </c>
      <c r="CZ1731" s="212" t="str">
        <f t="shared" si="2398"/>
        <v>CZ$1720</v>
      </c>
      <c r="DA1731" s="212" t="str">
        <f t="shared" si="2398"/>
        <v>DA$1720</v>
      </c>
      <c r="DB1731" s="212" t="str">
        <f t="shared" si="2398"/>
        <v>DB$1720</v>
      </c>
      <c r="DC1731" s="212" t="str">
        <f t="shared" si="2398"/>
        <v>DC$1720</v>
      </c>
      <c r="DD1731" s="212" t="str">
        <f t="shared" si="2398"/>
        <v>DD$1720</v>
      </c>
      <c r="DE1731" s="212" t="str">
        <f t="shared" si="2398"/>
        <v>DE$1720</v>
      </c>
      <c r="DF1731" s="212" t="str">
        <f t="shared" si="2398"/>
        <v>DF$1720</v>
      </c>
      <c r="DG1731" s="212" t="str">
        <f t="shared" si="2398"/>
        <v>DG$1720</v>
      </c>
      <c r="DH1731" s="212" t="str">
        <f t="shared" si="2398"/>
        <v>DH$1720</v>
      </c>
      <c r="DI1731" s="212" t="str">
        <f t="shared" si="2398"/>
        <v>DI$1720</v>
      </c>
      <c r="DJ1731" s="212" t="str">
        <f t="shared" si="2398"/>
        <v>DJ$1720</v>
      </c>
      <c r="DK1731" s="212" t="str">
        <f t="shared" si="2398"/>
        <v>DK$1720</v>
      </c>
      <c r="DL1731" s="212" t="str">
        <f t="shared" ref="DL1731:DL1733" si="2399">ADDRESS(ROW(DL1720),COLUMN(DL1720),2)</f>
        <v>DL$1720</v>
      </c>
    </row>
    <row r="1732" spans="1:116" x14ac:dyDescent="0.4">
      <c r="E1732" s="8"/>
      <c r="G1732" s="136"/>
      <c r="H1732" s="12"/>
      <c r="I1732" s="60"/>
      <c r="J1732" s="60"/>
      <c r="K1732" s="15"/>
      <c r="L1732" s="15"/>
      <c r="M1732" s="15"/>
      <c r="N1732" s="15"/>
      <c r="O1732" s="15"/>
      <c r="P1732" s="15"/>
      <c r="R1732" s="15"/>
      <c r="S1732" s="179"/>
      <c r="T1732" s="179"/>
      <c r="U1732" s="179"/>
      <c r="V1732" s="179"/>
      <c r="W1732" s="179"/>
      <c r="X1732" s="179"/>
      <c r="Y1732" s="179"/>
      <c r="Z1732" s="179"/>
      <c r="AA1732" s="179"/>
      <c r="AB1732" s="179"/>
      <c r="AC1732" s="179"/>
      <c r="AD1732" s="179"/>
      <c r="AE1732" s="179"/>
      <c r="AF1732" s="179"/>
      <c r="AG1732" s="179"/>
      <c r="AH1732" s="179"/>
      <c r="AI1732" s="179"/>
      <c r="AJ1732" s="179"/>
      <c r="AK1732" s="179"/>
      <c r="AL1732" s="179"/>
      <c r="AM1732" s="179"/>
      <c r="AN1732" s="179"/>
      <c r="AO1732" s="179"/>
      <c r="AP1732" s="179"/>
      <c r="AQ1732" s="179"/>
      <c r="AR1732" s="179"/>
      <c r="AS1732" s="179"/>
      <c r="AT1732" s="179"/>
      <c r="AU1732" s="179"/>
      <c r="AV1732" s="179"/>
      <c r="AW1732" s="179"/>
      <c r="AX1732" s="179"/>
      <c r="AY1732" s="179"/>
      <c r="AZ1732" s="179"/>
      <c r="BA1732" s="179"/>
      <c r="BB1732" s="179"/>
      <c r="BC1732" s="179"/>
      <c r="BD1732" s="179"/>
      <c r="BE1732" s="179"/>
      <c r="BF1732" s="179"/>
      <c r="BG1732" s="179"/>
      <c r="BH1732" s="179"/>
      <c r="BI1732" s="179"/>
      <c r="BJ1732" s="179"/>
      <c r="BK1732" s="179"/>
      <c r="BL1732" s="179"/>
      <c r="BM1732" s="179"/>
      <c r="BN1732" s="179"/>
      <c r="BO1732" s="179"/>
      <c r="BP1732" s="179"/>
      <c r="BQ1732" s="179"/>
      <c r="BR1732" s="179"/>
      <c r="BS1732" s="179"/>
      <c r="BT1732" s="179"/>
      <c r="BU1732" s="179"/>
      <c r="BV1732" s="179"/>
      <c r="BW1732" s="179"/>
      <c r="BX1732" s="179"/>
      <c r="BY1732" s="179"/>
      <c r="BZ1732" s="179"/>
      <c r="CA1732" s="179"/>
      <c r="CB1732" s="179"/>
      <c r="CC1732" s="179"/>
      <c r="CD1732" s="179"/>
      <c r="CE1732" s="179"/>
      <c r="CF1732" s="179"/>
      <c r="CG1732" s="179"/>
      <c r="CH1732" s="179"/>
      <c r="CI1732" s="179"/>
      <c r="CJ1732" s="179"/>
      <c r="CK1732" s="179"/>
      <c r="CL1732" s="179"/>
      <c r="CN1732" s="60"/>
      <c r="CO1732" s="179"/>
      <c r="CP1732" s="179"/>
      <c r="CQ1732" s="179"/>
      <c r="CR1732" s="179"/>
      <c r="CS1732" s="179"/>
      <c r="CT1732" s="179"/>
      <c r="CU1732" s="179"/>
      <c r="CV1732" s="179"/>
      <c r="CW1732" s="179"/>
      <c r="CX1732" s="179"/>
      <c r="CY1732" s="179"/>
      <c r="CZ1732" s="179"/>
      <c r="DA1732" s="179"/>
      <c r="DB1732" s="179"/>
      <c r="DC1732" s="179"/>
      <c r="DD1732" s="179"/>
      <c r="DE1732" s="179"/>
      <c r="DF1732" s="179"/>
      <c r="DG1732" s="179"/>
      <c r="DH1732" s="179"/>
      <c r="DI1732" s="179"/>
      <c r="DJ1732" s="179"/>
      <c r="DK1732" s="179"/>
      <c r="DL1732" s="179"/>
    </row>
    <row r="1733" spans="1:116" x14ac:dyDescent="0.4">
      <c r="A1733" s="174"/>
      <c r="E1733" s="8"/>
      <c r="G1733" s="175" t="s">
        <v>503</v>
      </c>
      <c r="H1733" s="174"/>
      <c r="I1733" s="176"/>
      <c r="J1733" s="176"/>
      <c r="K1733" s="197"/>
      <c r="L1733" s="197"/>
      <c r="M1733" s="197"/>
      <c r="N1733" s="197"/>
      <c r="O1733" s="197"/>
      <c r="P1733" s="197"/>
      <c r="R1733" s="198"/>
      <c r="S1733" s="174"/>
      <c r="T1733" s="174"/>
      <c r="U1733" s="174"/>
      <c r="V1733" s="174"/>
      <c r="W1733" s="174"/>
      <c r="X1733" s="174"/>
      <c r="Y1733" s="174"/>
      <c r="Z1733" s="174"/>
      <c r="AA1733" s="174"/>
      <c r="AB1733" s="174"/>
      <c r="AC1733" s="174"/>
      <c r="AD1733" s="174"/>
      <c r="AE1733" s="174"/>
      <c r="AF1733" s="174"/>
      <c r="AG1733" s="174"/>
      <c r="AH1733" s="174"/>
      <c r="AI1733" s="174"/>
      <c r="AJ1733" s="174"/>
      <c r="AK1733" s="174"/>
      <c r="AL1733" s="174"/>
      <c r="AM1733" s="174"/>
      <c r="AN1733" s="174"/>
      <c r="AO1733" s="174"/>
      <c r="AP1733" s="174"/>
      <c r="AQ1733" s="174"/>
      <c r="AR1733" s="174"/>
      <c r="AS1733" s="174"/>
      <c r="AT1733" s="174"/>
      <c r="AU1733" s="174"/>
      <c r="AV1733" s="174"/>
      <c r="AW1733" s="174"/>
      <c r="AX1733" s="174"/>
      <c r="AY1733" s="174"/>
      <c r="AZ1733" s="174"/>
      <c r="BA1733" s="174"/>
      <c r="BB1733" s="174"/>
      <c r="BC1733" s="174"/>
      <c r="BD1733" s="174"/>
      <c r="BE1733" s="174"/>
      <c r="BF1733" s="174"/>
      <c r="BG1733" s="174"/>
      <c r="BH1733" s="174"/>
      <c r="BI1733" s="174"/>
      <c r="BJ1733" s="174"/>
      <c r="BK1733" s="174"/>
      <c r="BL1733" s="174"/>
      <c r="BM1733" s="174"/>
      <c r="BN1733" s="174"/>
      <c r="BO1733" s="174"/>
      <c r="BP1733" s="174"/>
      <c r="BQ1733" s="174"/>
      <c r="BR1733" s="174"/>
      <c r="BS1733" s="174"/>
      <c r="BT1733" s="174"/>
      <c r="BU1733" s="174"/>
      <c r="BV1733" s="174"/>
      <c r="BW1733" s="174"/>
      <c r="BX1733" s="174"/>
      <c r="BY1733" s="174"/>
      <c r="BZ1733" s="174"/>
      <c r="CA1733" s="174"/>
      <c r="CB1733" s="174"/>
      <c r="CC1733" s="174"/>
      <c r="CD1733" s="174"/>
      <c r="CE1733" s="174"/>
      <c r="CF1733" s="174"/>
      <c r="CG1733" s="174"/>
      <c r="CH1733" s="174"/>
      <c r="CI1733" s="174"/>
      <c r="CJ1733" s="174"/>
      <c r="CK1733" s="174"/>
      <c r="CL1733" s="174"/>
      <c r="CN1733" s="176"/>
      <c r="CO1733" s="174"/>
      <c r="CP1733" s="174"/>
      <c r="CQ1733" s="174"/>
      <c r="CR1733" s="174"/>
      <c r="CS1733" s="174"/>
      <c r="CT1733" s="174"/>
      <c r="CU1733" s="174"/>
      <c r="CV1733" s="174"/>
      <c r="CW1733" s="174"/>
      <c r="CX1733" s="174"/>
      <c r="CY1733" s="174"/>
      <c r="CZ1733" s="174"/>
      <c r="DA1733" s="174"/>
      <c r="DB1733" s="174"/>
      <c r="DC1733" s="174"/>
      <c r="DD1733" s="174"/>
      <c r="DE1733" s="174"/>
      <c r="DF1733" s="174"/>
      <c r="DG1733" s="174"/>
      <c r="DH1733" s="174"/>
      <c r="DI1733" s="174"/>
      <c r="DJ1733" s="174"/>
      <c r="DK1733" s="174"/>
      <c r="DL1733" s="174"/>
    </row>
    <row r="1734" spans="1:116" x14ac:dyDescent="0.4">
      <c r="A1734" s="174"/>
      <c r="E1734" s="8"/>
      <c r="G1734" s="175" t="s">
        <v>504</v>
      </c>
      <c r="H1734" s="174"/>
      <c r="I1734" s="176"/>
      <c r="J1734" s="176"/>
      <c r="K1734" s="197"/>
      <c r="L1734" s="197"/>
      <c r="M1734" s="197"/>
      <c r="N1734" s="197"/>
      <c r="O1734" s="197"/>
      <c r="P1734" s="197"/>
      <c r="R1734" s="198"/>
      <c r="S1734" s="174"/>
      <c r="T1734" s="174"/>
      <c r="U1734" s="174"/>
      <c r="V1734" s="174"/>
      <c r="W1734" s="174"/>
      <c r="X1734" s="174"/>
      <c r="Y1734" s="174"/>
      <c r="Z1734" s="174"/>
      <c r="AA1734" s="174"/>
      <c r="AB1734" s="174"/>
      <c r="AC1734" s="174"/>
      <c r="AD1734" s="174"/>
      <c r="AE1734" s="174"/>
      <c r="AF1734" s="174"/>
      <c r="AG1734" s="174"/>
      <c r="AH1734" s="174"/>
      <c r="AI1734" s="174"/>
      <c r="AJ1734" s="174"/>
      <c r="AK1734" s="174"/>
      <c r="AL1734" s="174"/>
      <c r="AM1734" s="174"/>
      <c r="AN1734" s="174"/>
      <c r="AO1734" s="174"/>
      <c r="AP1734" s="174"/>
      <c r="AQ1734" s="174"/>
      <c r="AR1734" s="174"/>
      <c r="AS1734" s="174"/>
      <c r="AT1734" s="174"/>
      <c r="AU1734" s="174"/>
      <c r="AV1734" s="174"/>
      <c r="AW1734" s="174"/>
      <c r="AX1734" s="174"/>
      <c r="AY1734" s="174"/>
      <c r="AZ1734" s="174"/>
      <c r="BA1734" s="174"/>
      <c r="BB1734" s="174"/>
      <c r="BC1734" s="174"/>
      <c r="BD1734" s="174"/>
      <c r="BE1734" s="174"/>
      <c r="BF1734" s="174"/>
      <c r="BG1734" s="174"/>
      <c r="BH1734" s="174"/>
      <c r="BI1734" s="174"/>
      <c r="BJ1734" s="174"/>
      <c r="BK1734" s="174"/>
      <c r="BL1734" s="174"/>
      <c r="BM1734" s="174"/>
      <c r="BN1734" s="174"/>
      <c r="BO1734" s="174"/>
      <c r="BP1734" s="174"/>
      <c r="BQ1734" s="174"/>
      <c r="BR1734" s="174"/>
      <c r="BS1734" s="174"/>
      <c r="BT1734" s="174"/>
      <c r="BU1734" s="174"/>
      <c r="BV1734" s="174"/>
      <c r="BW1734" s="174"/>
      <c r="BX1734" s="174"/>
      <c r="BY1734" s="174"/>
      <c r="BZ1734" s="174"/>
      <c r="CA1734" s="174"/>
      <c r="CB1734" s="174"/>
      <c r="CC1734" s="174"/>
      <c r="CD1734" s="174"/>
      <c r="CE1734" s="174"/>
      <c r="CF1734" s="174"/>
      <c r="CG1734" s="174"/>
      <c r="CH1734" s="174"/>
      <c r="CI1734" s="174"/>
      <c r="CJ1734" s="174"/>
      <c r="CK1734" s="174"/>
      <c r="CL1734" s="174"/>
      <c r="CN1734" s="176"/>
      <c r="CO1734" s="174"/>
      <c r="CP1734" s="174"/>
      <c r="CQ1734" s="174"/>
      <c r="CR1734" s="174"/>
      <c r="CS1734" s="174"/>
      <c r="CT1734" s="174"/>
      <c r="CU1734" s="174"/>
      <c r="CV1734" s="174"/>
      <c r="CW1734" s="174"/>
      <c r="CX1734" s="174"/>
      <c r="CY1734" s="174"/>
      <c r="CZ1734" s="174"/>
      <c r="DA1734" s="174"/>
      <c r="DB1734" s="174"/>
      <c r="DC1734" s="174"/>
      <c r="DD1734" s="174"/>
      <c r="DE1734" s="174"/>
      <c r="DF1734" s="174"/>
      <c r="DG1734" s="174"/>
      <c r="DH1734" s="174"/>
      <c r="DI1734" s="174"/>
      <c r="DJ1734" s="174"/>
      <c r="DK1734" s="174"/>
      <c r="DL1734" s="174"/>
    </row>
    <row r="1735" spans="1:116" x14ac:dyDescent="0.4">
      <c r="A1735" s="174"/>
      <c r="E1735" s="8"/>
      <c r="G1735" s="175" t="s">
        <v>461</v>
      </c>
      <c r="H1735" s="174"/>
      <c r="I1735" s="176"/>
      <c r="J1735" s="176"/>
      <c r="K1735" s="197"/>
      <c r="L1735" s="197"/>
      <c r="M1735" s="197"/>
      <c r="N1735" s="197"/>
      <c r="O1735" s="197"/>
      <c r="P1735" s="197"/>
      <c r="R1735" s="198"/>
      <c r="S1735" s="199" t="str">
        <f t="shared" ref="S1735:CD1735" si="2400">S$20</f>
        <v>S$16</v>
      </c>
      <c r="T1735" s="199" t="str">
        <f t="shared" si="2400"/>
        <v>T$16</v>
      </c>
      <c r="U1735" s="199" t="str">
        <f t="shared" si="2400"/>
        <v>U$16</v>
      </c>
      <c r="V1735" s="199" t="str">
        <f t="shared" si="2400"/>
        <v>V$16</v>
      </c>
      <c r="W1735" s="199" t="str">
        <f t="shared" si="2400"/>
        <v>W$16</v>
      </c>
      <c r="X1735" s="199" t="str">
        <f t="shared" si="2400"/>
        <v>X$16</v>
      </c>
      <c r="Y1735" s="199" t="str">
        <f t="shared" si="2400"/>
        <v>Y$16</v>
      </c>
      <c r="Z1735" s="199" t="str">
        <f t="shared" si="2400"/>
        <v>Z$16</v>
      </c>
      <c r="AA1735" s="199" t="str">
        <f t="shared" si="2400"/>
        <v>AA$16</v>
      </c>
      <c r="AB1735" s="199" t="str">
        <f t="shared" si="2400"/>
        <v>AB$16</v>
      </c>
      <c r="AC1735" s="199" t="str">
        <f t="shared" si="2400"/>
        <v>AC$16</v>
      </c>
      <c r="AD1735" s="199" t="str">
        <f t="shared" si="2400"/>
        <v>AD$16</v>
      </c>
      <c r="AE1735" s="199" t="str">
        <f t="shared" si="2400"/>
        <v>AE$16</v>
      </c>
      <c r="AF1735" s="199" t="str">
        <f t="shared" si="2400"/>
        <v>AF$16</v>
      </c>
      <c r="AG1735" s="199" t="str">
        <f t="shared" si="2400"/>
        <v>AG$16</v>
      </c>
      <c r="AH1735" s="199" t="str">
        <f t="shared" si="2400"/>
        <v>AH$16</v>
      </c>
      <c r="AI1735" s="199" t="str">
        <f t="shared" si="2400"/>
        <v>AI$16</v>
      </c>
      <c r="AJ1735" s="199" t="str">
        <f t="shared" si="2400"/>
        <v>AJ$16</v>
      </c>
      <c r="AK1735" s="199" t="str">
        <f t="shared" si="2400"/>
        <v>AK$16</v>
      </c>
      <c r="AL1735" s="199" t="str">
        <f t="shared" si="2400"/>
        <v>AL$16</v>
      </c>
      <c r="AM1735" s="199" t="str">
        <f t="shared" si="2400"/>
        <v>AM$16</v>
      </c>
      <c r="AN1735" s="199" t="str">
        <f t="shared" si="2400"/>
        <v>AN$16</v>
      </c>
      <c r="AO1735" s="199" t="str">
        <f t="shared" si="2400"/>
        <v>AO$16</v>
      </c>
      <c r="AP1735" s="199" t="str">
        <f t="shared" si="2400"/>
        <v>AP$16</v>
      </c>
      <c r="AQ1735" s="199" t="str">
        <f t="shared" si="2400"/>
        <v>AQ$16</v>
      </c>
      <c r="AR1735" s="199" t="str">
        <f t="shared" si="2400"/>
        <v>AR$16</v>
      </c>
      <c r="AS1735" s="199" t="str">
        <f t="shared" si="2400"/>
        <v>AS$16</v>
      </c>
      <c r="AT1735" s="199" t="str">
        <f t="shared" si="2400"/>
        <v>AT$16</v>
      </c>
      <c r="AU1735" s="199" t="str">
        <f t="shared" si="2400"/>
        <v>AU$16</v>
      </c>
      <c r="AV1735" s="199" t="str">
        <f t="shared" si="2400"/>
        <v>AV$16</v>
      </c>
      <c r="AW1735" s="199" t="str">
        <f t="shared" si="2400"/>
        <v>AW$16</v>
      </c>
      <c r="AX1735" s="199" t="str">
        <f t="shared" si="2400"/>
        <v>AX$16</v>
      </c>
      <c r="AY1735" s="199" t="str">
        <f t="shared" si="2400"/>
        <v>AY$16</v>
      </c>
      <c r="AZ1735" s="199" t="str">
        <f t="shared" si="2400"/>
        <v>AZ$16</v>
      </c>
      <c r="BA1735" s="199" t="str">
        <f t="shared" si="2400"/>
        <v>BA$16</v>
      </c>
      <c r="BB1735" s="199" t="str">
        <f t="shared" si="2400"/>
        <v>BB$16</v>
      </c>
      <c r="BC1735" s="199" t="str">
        <f t="shared" si="2400"/>
        <v>BC$16</v>
      </c>
      <c r="BD1735" s="199" t="str">
        <f t="shared" si="2400"/>
        <v>BD$16</v>
      </c>
      <c r="BE1735" s="199" t="str">
        <f t="shared" si="2400"/>
        <v>BE$16</v>
      </c>
      <c r="BF1735" s="199" t="str">
        <f t="shared" si="2400"/>
        <v>BF$16</v>
      </c>
      <c r="BG1735" s="199" t="str">
        <f t="shared" si="2400"/>
        <v>BG$16</v>
      </c>
      <c r="BH1735" s="199" t="str">
        <f t="shared" si="2400"/>
        <v>BH$16</v>
      </c>
      <c r="BI1735" s="199" t="str">
        <f t="shared" si="2400"/>
        <v>BI$16</v>
      </c>
      <c r="BJ1735" s="199" t="str">
        <f t="shared" si="2400"/>
        <v>BJ$16</v>
      </c>
      <c r="BK1735" s="199" t="str">
        <f t="shared" si="2400"/>
        <v>BK$16</v>
      </c>
      <c r="BL1735" s="199" t="str">
        <f t="shared" si="2400"/>
        <v>BL$16</v>
      </c>
      <c r="BM1735" s="199" t="str">
        <f t="shared" si="2400"/>
        <v>BM$16</v>
      </c>
      <c r="BN1735" s="199" t="str">
        <f t="shared" si="2400"/>
        <v>BN$16</v>
      </c>
      <c r="BO1735" s="199" t="str">
        <f t="shared" si="2400"/>
        <v>BO$16</v>
      </c>
      <c r="BP1735" s="199" t="str">
        <f t="shared" si="2400"/>
        <v>BP$16</v>
      </c>
      <c r="BQ1735" s="199" t="str">
        <f t="shared" si="2400"/>
        <v>BQ$16</v>
      </c>
      <c r="BR1735" s="199" t="str">
        <f t="shared" si="2400"/>
        <v>BR$16</v>
      </c>
      <c r="BS1735" s="199" t="str">
        <f t="shared" si="2400"/>
        <v>BS$16</v>
      </c>
      <c r="BT1735" s="199" t="str">
        <f t="shared" si="2400"/>
        <v>BT$16</v>
      </c>
      <c r="BU1735" s="199" t="str">
        <f t="shared" si="2400"/>
        <v>BU$16</v>
      </c>
      <c r="BV1735" s="199" t="str">
        <f t="shared" si="2400"/>
        <v>BV$16</v>
      </c>
      <c r="BW1735" s="199" t="str">
        <f t="shared" si="2400"/>
        <v>BW$16</v>
      </c>
      <c r="BX1735" s="199" t="str">
        <f t="shared" si="2400"/>
        <v>BX$16</v>
      </c>
      <c r="BY1735" s="199" t="str">
        <f t="shared" si="2400"/>
        <v>BY$16</v>
      </c>
      <c r="BZ1735" s="199" t="str">
        <f t="shared" si="2400"/>
        <v>BZ$16</v>
      </c>
      <c r="CA1735" s="199" t="str">
        <f t="shared" si="2400"/>
        <v>CA$16</v>
      </c>
      <c r="CB1735" s="199" t="str">
        <f t="shared" si="2400"/>
        <v>CB$16</v>
      </c>
      <c r="CC1735" s="199" t="str">
        <f t="shared" si="2400"/>
        <v>CC$16</v>
      </c>
      <c r="CD1735" s="199" t="str">
        <f t="shared" si="2400"/>
        <v>CD$16</v>
      </c>
      <c r="CE1735" s="199" t="str">
        <f t="shared" ref="CE1735:CL1735" si="2401">CE$20</f>
        <v>CE$16</v>
      </c>
      <c r="CF1735" s="199" t="str">
        <f t="shared" si="2401"/>
        <v>CF$16</v>
      </c>
      <c r="CG1735" s="199" t="str">
        <f t="shared" si="2401"/>
        <v>CG$16</v>
      </c>
      <c r="CH1735" s="199" t="str">
        <f t="shared" si="2401"/>
        <v>CH$16</v>
      </c>
      <c r="CI1735" s="199" t="str">
        <f t="shared" si="2401"/>
        <v>CI$16</v>
      </c>
      <c r="CJ1735" s="199" t="str">
        <f t="shared" si="2401"/>
        <v>CJ$16</v>
      </c>
      <c r="CK1735" s="199" t="str">
        <f t="shared" si="2401"/>
        <v>CK$16</v>
      </c>
      <c r="CL1735" s="199" t="str">
        <f t="shared" si="2401"/>
        <v>CL$16</v>
      </c>
      <c r="CN1735" s="176"/>
      <c r="CO1735" s="199" t="str">
        <f t="shared" ref="CO1735:DL1735" si="2402">CO$20</f>
        <v>CO$16</v>
      </c>
      <c r="CP1735" s="199" t="str">
        <f t="shared" si="2402"/>
        <v>CP$16</v>
      </c>
      <c r="CQ1735" s="199" t="str">
        <f t="shared" si="2402"/>
        <v>CQ$16</v>
      </c>
      <c r="CR1735" s="199" t="str">
        <f t="shared" si="2402"/>
        <v>CR$16</v>
      </c>
      <c r="CS1735" s="199" t="str">
        <f t="shared" si="2402"/>
        <v>CS$16</v>
      </c>
      <c r="CT1735" s="199" t="str">
        <f t="shared" si="2402"/>
        <v>CT$16</v>
      </c>
      <c r="CU1735" s="199" t="str">
        <f t="shared" si="2402"/>
        <v>CU$16</v>
      </c>
      <c r="CV1735" s="199" t="str">
        <f t="shared" si="2402"/>
        <v>CV$16</v>
      </c>
      <c r="CW1735" s="199" t="str">
        <f t="shared" si="2402"/>
        <v>CW$16</v>
      </c>
      <c r="CX1735" s="199" t="str">
        <f t="shared" si="2402"/>
        <v>CX$16</v>
      </c>
      <c r="CY1735" s="199" t="str">
        <f t="shared" si="2402"/>
        <v>CY$16</v>
      </c>
      <c r="CZ1735" s="199" t="str">
        <f t="shared" si="2402"/>
        <v>CZ$16</v>
      </c>
      <c r="DA1735" s="199" t="str">
        <f t="shared" si="2402"/>
        <v>DA$16</v>
      </c>
      <c r="DB1735" s="199" t="str">
        <f t="shared" si="2402"/>
        <v>DB$16</v>
      </c>
      <c r="DC1735" s="199" t="str">
        <f t="shared" si="2402"/>
        <v>DC$16</v>
      </c>
      <c r="DD1735" s="199" t="str">
        <f t="shared" si="2402"/>
        <v>DD$16</v>
      </c>
      <c r="DE1735" s="199" t="str">
        <f t="shared" si="2402"/>
        <v>DE$16</v>
      </c>
      <c r="DF1735" s="199" t="str">
        <f t="shared" si="2402"/>
        <v>DF$16</v>
      </c>
      <c r="DG1735" s="199" t="str">
        <f t="shared" si="2402"/>
        <v>DG$16</v>
      </c>
      <c r="DH1735" s="199" t="str">
        <f t="shared" si="2402"/>
        <v>DH$16</v>
      </c>
      <c r="DI1735" s="199" t="str">
        <f t="shared" si="2402"/>
        <v>DI$16</v>
      </c>
      <c r="DJ1735" s="199" t="str">
        <f t="shared" si="2402"/>
        <v>DJ$16</v>
      </c>
      <c r="DK1735" s="199" t="str">
        <f t="shared" si="2402"/>
        <v>DK$16</v>
      </c>
      <c r="DL1735" s="199" t="str">
        <f t="shared" si="2402"/>
        <v>DL$16</v>
      </c>
    </row>
    <row r="1736" spans="1:116" x14ac:dyDescent="0.4">
      <c r="A1736" s="174"/>
      <c r="E1736" s="8"/>
      <c r="G1736" s="175" t="s">
        <v>462</v>
      </c>
      <c r="H1736" s="200"/>
      <c r="I1736" s="201"/>
      <c r="J1736" s="201"/>
      <c r="K1736" s="202"/>
      <c r="L1736" s="202"/>
      <c r="M1736" s="202"/>
      <c r="N1736" s="202"/>
      <c r="O1736" s="202"/>
      <c r="P1736" s="202"/>
      <c r="R1736" s="202"/>
      <c r="S1736" s="199" t="str">
        <f t="shared" ref="S1736:CD1736" si="2403">S$21</f>
        <v>S$17</v>
      </c>
      <c r="T1736" s="199" t="str">
        <f t="shared" si="2403"/>
        <v>T$17</v>
      </c>
      <c r="U1736" s="199" t="str">
        <f t="shared" si="2403"/>
        <v>U$17</v>
      </c>
      <c r="V1736" s="199" t="str">
        <f t="shared" si="2403"/>
        <v>V$17</v>
      </c>
      <c r="W1736" s="199" t="str">
        <f t="shared" si="2403"/>
        <v>W$17</v>
      </c>
      <c r="X1736" s="199" t="str">
        <f t="shared" si="2403"/>
        <v>X$17</v>
      </c>
      <c r="Y1736" s="199" t="str">
        <f t="shared" si="2403"/>
        <v>Y$17</v>
      </c>
      <c r="Z1736" s="199" t="str">
        <f t="shared" si="2403"/>
        <v>Z$17</v>
      </c>
      <c r="AA1736" s="199" t="str">
        <f t="shared" si="2403"/>
        <v>AA$17</v>
      </c>
      <c r="AB1736" s="199" t="str">
        <f t="shared" si="2403"/>
        <v>AB$17</v>
      </c>
      <c r="AC1736" s="199" t="str">
        <f t="shared" si="2403"/>
        <v>AC$17</v>
      </c>
      <c r="AD1736" s="199" t="str">
        <f t="shared" si="2403"/>
        <v>AD$17</v>
      </c>
      <c r="AE1736" s="199" t="str">
        <f t="shared" si="2403"/>
        <v>AE$17</v>
      </c>
      <c r="AF1736" s="199" t="str">
        <f t="shared" si="2403"/>
        <v>AF$17</v>
      </c>
      <c r="AG1736" s="199" t="str">
        <f t="shared" si="2403"/>
        <v>AG$17</v>
      </c>
      <c r="AH1736" s="199" t="str">
        <f t="shared" si="2403"/>
        <v>AH$17</v>
      </c>
      <c r="AI1736" s="199" t="str">
        <f t="shared" si="2403"/>
        <v>AI$17</v>
      </c>
      <c r="AJ1736" s="199" t="str">
        <f t="shared" si="2403"/>
        <v>AJ$17</v>
      </c>
      <c r="AK1736" s="199" t="str">
        <f t="shared" si="2403"/>
        <v>AK$17</v>
      </c>
      <c r="AL1736" s="199" t="str">
        <f t="shared" si="2403"/>
        <v>AL$17</v>
      </c>
      <c r="AM1736" s="199" t="str">
        <f t="shared" si="2403"/>
        <v>AM$17</v>
      </c>
      <c r="AN1736" s="199" t="str">
        <f t="shared" si="2403"/>
        <v>AN$17</v>
      </c>
      <c r="AO1736" s="199" t="str">
        <f t="shared" si="2403"/>
        <v>AO$17</v>
      </c>
      <c r="AP1736" s="199" t="str">
        <f t="shared" si="2403"/>
        <v>AP$17</v>
      </c>
      <c r="AQ1736" s="199" t="str">
        <f t="shared" si="2403"/>
        <v>AQ$17</v>
      </c>
      <c r="AR1736" s="199" t="str">
        <f t="shared" si="2403"/>
        <v>AR$17</v>
      </c>
      <c r="AS1736" s="199" t="str">
        <f t="shared" si="2403"/>
        <v>AS$17</v>
      </c>
      <c r="AT1736" s="199" t="str">
        <f t="shared" si="2403"/>
        <v>AT$17</v>
      </c>
      <c r="AU1736" s="199" t="str">
        <f t="shared" si="2403"/>
        <v>AU$17</v>
      </c>
      <c r="AV1736" s="199" t="str">
        <f t="shared" si="2403"/>
        <v>AV$17</v>
      </c>
      <c r="AW1736" s="199" t="str">
        <f t="shared" si="2403"/>
        <v>AW$17</v>
      </c>
      <c r="AX1736" s="199" t="str">
        <f t="shared" si="2403"/>
        <v>AX$17</v>
      </c>
      <c r="AY1736" s="199" t="str">
        <f t="shared" si="2403"/>
        <v>AY$17</v>
      </c>
      <c r="AZ1736" s="199" t="str">
        <f t="shared" si="2403"/>
        <v>AZ$17</v>
      </c>
      <c r="BA1736" s="199" t="str">
        <f t="shared" si="2403"/>
        <v>BA$17</v>
      </c>
      <c r="BB1736" s="199" t="str">
        <f t="shared" si="2403"/>
        <v>BB$17</v>
      </c>
      <c r="BC1736" s="199" t="str">
        <f t="shared" si="2403"/>
        <v>BC$17</v>
      </c>
      <c r="BD1736" s="199" t="str">
        <f t="shared" si="2403"/>
        <v>BD$17</v>
      </c>
      <c r="BE1736" s="199" t="str">
        <f t="shared" si="2403"/>
        <v>BE$17</v>
      </c>
      <c r="BF1736" s="199" t="str">
        <f t="shared" si="2403"/>
        <v>BF$17</v>
      </c>
      <c r="BG1736" s="199" t="str">
        <f t="shared" si="2403"/>
        <v>BG$17</v>
      </c>
      <c r="BH1736" s="199" t="str">
        <f t="shared" si="2403"/>
        <v>BH$17</v>
      </c>
      <c r="BI1736" s="199" t="str">
        <f t="shared" si="2403"/>
        <v>BI$17</v>
      </c>
      <c r="BJ1736" s="199" t="str">
        <f t="shared" si="2403"/>
        <v>BJ$17</v>
      </c>
      <c r="BK1736" s="199" t="str">
        <f t="shared" si="2403"/>
        <v>BK$17</v>
      </c>
      <c r="BL1736" s="199" t="str">
        <f t="shared" si="2403"/>
        <v>BL$17</v>
      </c>
      <c r="BM1736" s="199" t="str">
        <f t="shared" si="2403"/>
        <v>BM$17</v>
      </c>
      <c r="BN1736" s="199" t="str">
        <f t="shared" si="2403"/>
        <v>BN$17</v>
      </c>
      <c r="BO1736" s="199" t="str">
        <f t="shared" si="2403"/>
        <v>BO$17</v>
      </c>
      <c r="BP1736" s="199" t="str">
        <f t="shared" si="2403"/>
        <v>BP$17</v>
      </c>
      <c r="BQ1736" s="199" t="str">
        <f t="shared" si="2403"/>
        <v>BQ$17</v>
      </c>
      <c r="BR1736" s="199" t="str">
        <f t="shared" si="2403"/>
        <v>BR$17</v>
      </c>
      <c r="BS1736" s="199" t="str">
        <f t="shared" si="2403"/>
        <v>BS$17</v>
      </c>
      <c r="BT1736" s="199" t="str">
        <f t="shared" si="2403"/>
        <v>BT$17</v>
      </c>
      <c r="BU1736" s="199" t="str">
        <f t="shared" si="2403"/>
        <v>BU$17</v>
      </c>
      <c r="BV1736" s="199" t="str">
        <f t="shared" si="2403"/>
        <v>BV$17</v>
      </c>
      <c r="BW1736" s="199" t="str">
        <f t="shared" si="2403"/>
        <v>BW$17</v>
      </c>
      <c r="BX1736" s="199" t="str">
        <f t="shared" si="2403"/>
        <v>BX$17</v>
      </c>
      <c r="BY1736" s="199" t="str">
        <f t="shared" si="2403"/>
        <v>BY$17</v>
      </c>
      <c r="BZ1736" s="199" t="str">
        <f t="shared" si="2403"/>
        <v>BZ$17</v>
      </c>
      <c r="CA1736" s="199" t="str">
        <f t="shared" si="2403"/>
        <v>CA$17</v>
      </c>
      <c r="CB1736" s="199" t="str">
        <f t="shared" si="2403"/>
        <v>CB$17</v>
      </c>
      <c r="CC1736" s="199" t="str">
        <f t="shared" si="2403"/>
        <v>CC$17</v>
      </c>
      <c r="CD1736" s="199" t="str">
        <f t="shared" si="2403"/>
        <v>CD$17</v>
      </c>
      <c r="CE1736" s="199" t="str">
        <f t="shared" ref="CE1736:CL1736" si="2404">CE$21</f>
        <v>CE$17</v>
      </c>
      <c r="CF1736" s="199" t="str">
        <f t="shared" si="2404"/>
        <v>CF$17</v>
      </c>
      <c r="CG1736" s="199" t="str">
        <f t="shared" si="2404"/>
        <v>CG$17</v>
      </c>
      <c r="CH1736" s="199" t="str">
        <f t="shared" si="2404"/>
        <v>CH$17</v>
      </c>
      <c r="CI1736" s="199" t="str">
        <f t="shared" si="2404"/>
        <v>CI$17</v>
      </c>
      <c r="CJ1736" s="199" t="str">
        <f t="shared" si="2404"/>
        <v>CJ$17</v>
      </c>
      <c r="CK1736" s="199" t="str">
        <f t="shared" si="2404"/>
        <v>CK$17</v>
      </c>
      <c r="CL1736" s="199" t="str">
        <f t="shared" si="2404"/>
        <v>CL$17</v>
      </c>
      <c r="CN1736" s="201"/>
      <c r="CO1736" s="199" t="str">
        <f t="shared" ref="CO1736:DL1736" si="2405">CO$21</f>
        <v>CO$17</v>
      </c>
      <c r="CP1736" s="199" t="str">
        <f t="shared" si="2405"/>
        <v>CP$17</v>
      </c>
      <c r="CQ1736" s="199" t="str">
        <f t="shared" si="2405"/>
        <v>CQ$17</v>
      </c>
      <c r="CR1736" s="199" t="str">
        <f t="shared" si="2405"/>
        <v>CR$17</v>
      </c>
      <c r="CS1736" s="199" t="str">
        <f t="shared" si="2405"/>
        <v>CS$17</v>
      </c>
      <c r="CT1736" s="199" t="str">
        <f t="shared" si="2405"/>
        <v>CT$17</v>
      </c>
      <c r="CU1736" s="199" t="str">
        <f t="shared" si="2405"/>
        <v>CU$17</v>
      </c>
      <c r="CV1736" s="199" t="str">
        <f t="shared" si="2405"/>
        <v>CV$17</v>
      </c>
      <c r="CW1736" s="199" t="str">
        <f t="shared" si="2405"/>
        <v>CW$17</v>
      </c>
      <c r="CX1736" s="199" t="str">
        <f t="shared" si="2405"/>
        <v>CX$17</v>
      </c>
      <c r="CY1736" s="199" t="str">
        <f t="shared" si="2405"/>
        <v>CY$17</v>
      </c>
      <c r="CZ1736" s="199" t="str">
        <f t="shared" si="2405"/>
        <v>CZ$17</v>
      </c>
      <c r="DA1736" s="199" t="str">
        <f t="shared" si="2405"/>
        <v>DA$17</v>
      </c>
      <c r="DB1736" s="199" t="str">
        <f t="shared" si="2405"/>
        <v>DB$17</v>
      </c>
      <c r="DC1736" s="199" t="str">
        <f t="shared" si="2405"/>
        <v>DC$17</v>
      </c>
      <c r="DD1736" s="199" t="str">
        <f t="shared" si="2405"/>
        <v>DD$17</v>
      </c>
      <c r="DE1736" s="199" t="str">
        <f t="shared" si="2405"/>
        <v>DE$17</v>
      </c>
      <c r="DF1736" s="199" t="str">
        <f t="shared" si="2405"/>
        <v>DF$17</v>
      </c>
      <c r="DG1736" s="199" t="str">
        <f t="shared" si="2405"/>
        <v>DG$17</v>
      </c>
      <c r="DH1736" s="199" t="str">
        <f t="shared" si="2405"/>
        <v>DH$17</v>
      </c>
      <c r="DI1736" s="199" t="str">
        <f t="shared" si="2405"/>
        <v>DI$17</v>
      </c>
      <c r="DJ1736" s="199" t="str">
        <f t="shared" si="2405"/>
        <v>DJ$17</v>
      </c>
      <c r="DK1736" s="199" t="str">
        <f t="shared" si="2405"/>
        <v>DK$17</v>
      </c>
      <c r="DL1736" s="199" t="str">
        <f t="shared" si="2405"/>
        <v>DL$17</v>
      </c>
    </row>
    <row r="1737" spans="1:116" x14ac:dyDescent="0.4">
      <c r="A1737" s="174"/>
      <c r="E1737" s="8"/>
      <c r="G1737" s="175" t="s">
        <v>491</v>
      </c>
      <c r="H1737" s="200"/>
      <c r="I1737" s="201"/>
      <c r="J1737" s="201"/>
      <c r="K1737" s="202"/>
      <c r="L1737" s="202"/>
      <c r="M1737" s="202"/>
      <c r="N1737" s="202"/>
      <c r="O1737" s="202"/>
      <c r="P1737" s="202"/>
      <c r="R1737" s="202"/>
      <c r="S1737" s="190"/>
      <c r="T1737" s="190"/>
      <c r="U1737" s="190"/>
      <c r="V1737" s="190"/>
      <c r="W1737" s="190"/>
      <c r="X1737" s="190"/>
      <c r="Y1737" s="190"/>
      <c r="Z1737" s="190"/>
      <c r="AA1737" s="190"/>
      <c r="AB1737" s="190"/>
      <c r="AC1737" s="190"/>
      <c r="AD1737" s="190"/>
      <c r="AE1737" s="190"/>
      <c r="AF1737" s="190"/>
      <c r="AG1737" s="190"/>
      <c r="AH1737" s="190"/>
      <c r="AI1737" s="190"/>
      <c r="AJ1737" s="190"/>
      <c r="AK1737" s="190"/>
      <c r="AL1737" s="190"/>
      <c r="AM1737" s="190"/>
      <c r="AN1737" s="190"/>
      <c r="AO1737" s="190"/>
      <c r="AP1737" s="190"/>
      <c r="AQ1737" s="190"/>
      <c r="AR1737" s="190"/>
      <c r="AS1737" s="190"/>
      <c r="AT1737" s="190"/>
      <c r="AU1737" s="190"/>
      <c r="AV1737" s="190"/>
      <c r="AW1737" s="190"/>
      <c r="AX1737" s="190"/>
      <c r="AY1737" s="190"/>
      <c r="AZ1737" s="190"/>
      <c r="BA1737" s="190"/>
      <c r="BB1737" s="190"/>
      <c r="BC1737" s="190"/>
      <c r="BD1737" s="190"/>
      <c r="BE1737" s="190"/>
      <c r="BF1737" s="190"/>
      <c r="BG1737" s="190"/>
      <c r="BH1737" s="190"/>
      <c r="BI1737" s="190"/>
      <c r="BJ1737" s="190"/>
      <c r="BK1737" s="190"/>
      <c r="BL1737" s="190"/>
      <c r="BM1737" s="190"/>
      <c r="BN1737" s="190"/>
      <c r="BO1737" s="190"/>
      <c r="BP1737" s="190"/>
      <c r="BQ1737" s="190"/>
      <c r="BR1737" s="190"/>
      <c r="BS1737" s="190"/>
      <c r="BT1737" s="190"/>
      <c r="BU1737" s="190"/>
      <c r="BV1737" s="190"/>
      <c r="BW1737" s="190"/>
      <c r="BX1737" s="190"/>
      <c r="BY1737" s="190"/>
      <c r="BZ1737" s="190"/>
      <c r="CA1737" s="190"/>
      <c r="CB1737" s="190"/>
      <c r="CC1737" s="190"/>
      <c r="CD1737" s="190"/>
      <c r="CE1737" s="190"/>
      <c r="CF1737" s="190"/>
      <c r="CG1737" s="190"/>
      <c r="CH1737" s="190"/>
      <c r="CI1737" s="190"/>
      <c r="CJ1737" s="190"/>
      <c r="CK1737" s="190"/>
      <c r="CL1737" s="190"/>
      <c r="CN1737" s="201"/>
      <c r="CO1737" s="190"/>
      <c r="CP1737" s="190"/>
      <c r="CQ1737" s="190"/>
      <c r="CR1737" s="190"/>
      <c r="CS1737" s="190"/>
      <c r="CT1737" s="190"/>
      <c r="CU1737" s="190"/>
      <c r="CV1737" s="190"/>
      <c r="CW1737" s="190"/>
      <c r="CX1737" s="190"/>
      <c r="CY1737" s="190"/>
      <c r="CZ1737" s="190"/>
      <c r="DA1737" s="190"/>
      <c r="DB1737" s="190"/>
      <c r="DC1737" s="190"/>
      <c r="DD1737" s="190"/>
      <c r="DE1737" s="190"/>
      <c r="DF1737" s="190"/>
      <c r="DG1737" s="190"/>
      <c r="DH1737" s="190"/>
      <c r="DI1737" s="190"/>
      <c r="DJ1737" s="190"/>
      <c r="DK1737" s="190"/>
      <c r="DL1737" s="190"/>
    </row>
    <row r="1738" spans="1:116" x14ac:dyDescent="0.4">
      <c r="A1738" s="174"/>
      <c r="E1738" s="8"/>
      <c r="G1738" s="175" t="s">
        <v>505</v>
      </c>
      <c r="H1738" s="200"/>
      <c r="I1738" s="201"/>
      <c r="J1738" s="201"/>
      <c r="K1738" s="202"/>
      <c r="L1738" s="202"/>
      <c r="M1738" s="202"/>
      <c r="N1738" s="202"/>
      <c r="O1738" s="202"/>
      <c r="P1738" s="202"/>
      <c r="R1738" s="202"/>
      <c r="S1738" s="190"/>
      <c r="T1738" s="190"/>
      <c r="U1738" s="190"/>
      <c r="V1738" s="190"/>
      <c r="W1738" s="190"/>
      <c r="X1738" s="190"/>
      <c r="Y1738" s="190"/>
      <c r="Z1738" s="190"/>
      <c r="AA1738" s="190"/>
      <c r="AB1738" s="190"/>
      <c r="AC1738" s="190"/>
      <c r="AD1738" s="190"/>
      <c r="AE1738" s="190"/>
      <c r="AF1738" s="190"/>
      <c r="AG1738" s="190"/>
      <c r="AH1738" s="190"/>
      <c r="AI1738" s="190"/>
      <c r="AJ1738" s="190"/>
      <c r="AK1738" s="190"/>
      <c r="AL1738" s="190"/>
      <c r="AM1738" s="190"/>
      <c r="AN1738" s="190"/>
      <c r="AO1738" s="190"/>
      <c r="AP1738" s="190"/>
      <c r="AQ1738" s="190"/>
      <c r="AR1738" s="190"/>
      <c r="AS1738" s="190"/>
      <c r="AT1738" s="190"/>
      <c r="AU1738" s="190"/>
      <c r="AV1738" s="190"/>
      <c r="AW1738" s="190"/>
      <c r="AX1738" s="190"/>
      <c r="AY1738" s="190"/>
      <c r="AZ1738" s="190"/>
      <c r="BA1738" s="190"/>
      <c r="BB1738" s="190"/>
      <c r="BC1738" s="190"/>
      <c r="BD1738" s="190"/>
      <c r="BE1738" s="190"/>
      <c r="BF1738" s="190"/>
      <c r="BG1738" s="190"/>
      <c r="BH1738" s="190"/>
      <c r="BI1738" s="190"/>
      <c r="BJ1738" s="190"/>
      <c r="BK1738" s="190"/>
      <c r="BL1738" s="190"/>
      <c r="BM1738" s="190"/>
      <c r="BN1738" s="190"/>
      <c r="BO1738" s="190"/>
      <c r="BP1738" s="190"/>
      <c r="BQ1738" s="190"/>
      <c r="BR1738" s="190"/>
      <c r="BS1738" s="190"/>
      <c r="BT1738" s="190"/>
      <c r="BU1738" s="190"/>
      <c r="BV1738" s="190"/>
      <c r="BW1738" s="190"/>
      <c r="BX1738" s="190"/>
      <c r="BY1738" s="190"/>
      <c r="BZ1738" s="190"/>
      <c r="CA1738" s="190"/>
      <c r="CB1738" s="190"/>
      <c r="CC1738" s="190"/>
      <c r="CD1738" s="190"/>
      <c r="CE1738" s="190"/>
      <c r="CF1738" s="190"/>
      <c r="CG1738" s="190"/>
      <c r="CH1738" s="190"/>
      <c r="CI1738" s="190"/>
      <c r="CJ1738" s="190"/>
      <c r="CK1738" s="190"/>
      <c r="CL1738" s="190"/>
      <c r="CN1738" s="201"/>
      <c r="CO1738" s="190"/>
      <c r="CP1738" s="190"/>
      <c r="CQ1738" s="190"/>
      <c r="CR1738" s="190"/>
      <c r="CS1738" s="190"/>
      <c r="CT1738" s="190"/>
      <c r="CU1738" s="190"/>
      <c r="CV1738" s="190"/>
      <c r="CW1738" s="190"/>
      <c r="CX1738" s="190"/>
      <c r="CY1738" s="190"/>
      <c r="CZ1738" s="190"/>
      <c r="DA1738" s="190"/>
      <c r="DB1738" s="190"/>
      <c r="DC1738" s="190"/>
      <c r="DD1738" s="190"/>
      <c r="DE1738" s="190"/>
      <c r="DF1738" s="190"/>
      <c r="DG1738" s="190"/>
      <c r="DH1738" s="190"/>
      <c r="DI1738" s="190"/>
      <c r="DJ1738" s="190"/>
      <c r="DK1738" s="190"/>
      <c r="DL1738" s="190"/>
    </row>
    <row r="1739" spans="1:116" x14ac:dyDescent="0.4">
      <c r="A1739" s="174"/>
      <c r="E1739" s="8"/>
      <c r="G1739" s="175" t="s">
        <v>463</v>
      </c>
      <c r="H1739" s="200"/>
      <c r="I1739" s="201"/>
      <c r="J1739" s="201"/>
      <c r="K1739" s="202"/>
      <c r="L1739" s="202"/>
      <c r="M1739" s="202"/>
      <c r="N1739" s="202"/>
      <c r="O1739" s="202"/>
      <c r="P1739" s="202"/>
      <c r="R1739" s="202"/>
      <c r="S1739" s="190" t="str">
        <f t="shared" ref="S1739:CD1739" si="2406">S$22</f>
        <v>S$18</v>
      </c>
      <c r="T1739" s="190" t="str">
        <f t="shared" si="2406"/>
        <v>T$18</v>
      </c>
      <c r="U1739" s="190" t="str">
        <f t="shared" si="2406"/>
        <v>U$18</v>
      </c>
      <c r="V1739" s="190" t="str">
        <f t="shared" si="2406"/>
        <v>V$18</v>
      </c>
      <c r="W1739" s="190" t="str">
        <f t="shared" si="2406"/>
        <v>W$18</v>
      </c>
      <c r="X1739" s="190" t="str">
        <f t="shared" si="2406"/>
        <v>X$18</v>
      </c>
      <c r="Y1739" s="190" t="str">
        <f t="shared" si="2406"/>
        <v>Y$18</v>
      </c>
      <c r="Z1739" s="190" t="str">
        <f t="shared" si="2406"/>
        <v>Z$18</v>
      </c>
      <c r="AA1739" s="190" t="str">
        <f t="shared" si="2406"/>
        <v>AA$18</v>
      </c>
      <c r="AB1739" s="190" t="str">
        <f t="shared" si="2406"/>
        <v>AB$18</v>
      </c>
      <c r="AC1739" s="190" t="str">
        <f t="shared" si="2406"/>
        <v>AC$18</v>
      </c>
      <c r="AD1739" s="190" t="str">
        <f t="shared" si="2406"/>
        <v>AD$18</v>
      </c>
      <c r="AE1739" s="190" t="str">
        <f t="shared" si="2406"/>
        <v>AE$18</v>
      </c>
      <c r="AF1739" s="190" t="str">
        <f t="shared" si="2406"/>
        <v>AF$18</v>
      </c>
      <c r="AG1739" s="190" t="str">
        <f t="shared" si="2406"/>
        <v>AG$18</v>
      </c>
      <c r="AH1739" s="190" t="str">
        <f t="shared" si="2406"/>
        <v>AH$18</v>
      </c>
      <c r="AI1739" s="190" t="str">
        <f t="shared" si="2406"/>
        <v>AI$18</v>
      </c>
      <c r="AJ1739" s="190" t="str">
        <f t="shared" si="2406"/>
        <v>AJ$18</v>
      </c>
      <c r="AK1739" s="190" t="str">
        <f t="shared" si="2406"/>
        <v>AK$18</v>
      </c>
      <c r="AL1739" s="190" t="str">
        <f t="shared" si="2406"/>
        <v>AL$18</v>
      </c>
      <c r="AM1739" s="190" t="str">
        <f t="shared" si="2406"/>
        <v>AM$18</v>
      </c>
      <c r="AN1739" s="190" t="str">
        <f t="shared" si="2406"/>
        <v>AN$18</v>
      </c>
      <c r="AO1739" s="190" t="str">
        <f t="shared" si="2406"/>
        <v>AO$18</v>
      </c>
      <c r="AP1739" s="190" t="str">
        <f t="shared" si="2406"/>
        <v>AP$18</v>
      </c>
      <c r="AQ1739" s="190" t="str">
        <f t="shared" si="2406"/>
        <v>AQ$18</v>
      </c>
      <c r="AR1739" s="190" t="str">
        <f t="shared" si="2406"/>
        <v>AR$18</v>
      </c>
      <c r="AS1739" s="190" t="str">
        <f t="shared" si="2406"/>
        <v>AS$18</v>
      </c>
      <c r="AT1739" s="190" t="str">
        <f t="shared" si="2406"/>
        <v>AT$18</v>
      </c>
      <c r="AU1739" s="190" t="str">
        <f t="shared" si="2406"/>
        <v>AU$18</v>
      </c>
      <c r="AV1739" s="190" t="str">
        <f t="shared" si="2406"/>
        <v>AV$18</v>
      </c>
      <c r="AW1739" s="190" t="str">
        <f t="shared" si="2406"/>
        <v>AW$18</v>
      </c>
      <c r="AX1739" s="190" t="str">
        <f t="shared" si="2406"/>
        <v>AX$18</v>
      </c>
      <c r="AY1739" s="190" t="str">
        <f t="shared" si="2406"/>
        <v>AY$18</v>
      </c>
      <c r="AZ1739" s="190" t="str">
        <f t="shared" si="2406"/>
        <v>AZ$18</v>
      </c>
      <c r="BA1739" s="190" t="str">
        <f t="shared" si="2406"/>
        <v>BA$18</v>
      </c>
      <c r="BB1739" s="190" t="str">
        <f t="shared" si="2406"/>
        <v>BB$18</v>
      </c>
      <c r="BC1739" s="190" t="str">
        <f t="shared" si="2406"/>
        <v>BC$18</v>
      </c>
      <c r="BD1739" s="190" t="str">
        <f t="shared" si="2406"/>
        <v>BD$18</v>
      </c>
      <c r="BE1739" s="190" t="str">
        <f t="shared" si="2406"/>
        <v>BE$18</v>
      </c>
      <c r="BF1739" s="190" t="str">
        <f t="shared" si="2406"/>
        <v>BF$18</v>
      </c>
      <c r="BG1739" s="190" t="str">
        <f t="shared" si="2406"/>
        <v>BG$18</v>
      </c>
      <c r="BH1739" s="190" t="str">
        <f t="shared" si="2406"/>
        <v>BH$18</v>
      </c>
      <c r="BI1739" s="190" t="str">
        <f t="shared" si="2406"/>
        <v>BI$18</v>
      </c>
      <c r="BJ1739" s="190" t="str">
        <f t="shared" si="2406"/>
        <v>BJ$18</v>
      </c>
      <c r="BK1739" s="190" t="str">
        <f t="shared" si="2406"/>
        <v>BK$18</v>
      </c>
      <c r="BL1739" s="190" t="str">
        <f t="shared" si="2406"/>
        <v>BL$18</v>
      </c>
      <c r="BM1739" s="190" t="str">
        <f t="shared" si="2406"/>
        <v>BM$18</v>
      </c>
      <c r="BN1739" s="190" t="str">
        <f t="shared" si="2406"/>
        <v>BN$18</v>
      </c>
      <c r="BO1739" s="190" t="str">
        <f t="shared" si="2406"/>
        <v>BO$18</v>
      </c>
      <c r="BP1739" s="190" t="str">
        <f t="shared" si="2406"/>
        <v>BP$18</v>
      </c>
      <c r="BQ1739" s="190" t="str">
        <f t="shared" si="2406"/>
        <v>BQ$18</v>
      </c>
      <c r="BR1739" s="190" t="str">
        <f t="shared" si="2406"/>
        <v>BR$18</v>
      </c>
      <c r="BS1739" s="190" t="str">
        <f t="shared" si="2406"/>
        <v>BS$18</v>
      </c>
      <c r="BT1739" s="190" t="str">
        <f t="shared" si="2406"/>
        <v>BT$18</v>
      </c>
      <c r="BU1739" s="190" t="str">
        <f t="shared" si="2406"/>
        <v>BU$18</v>
      </c>
      <c r="BV1739" s="190" t="str">
        <f t="shared" si="2406"/>
        <v>BV$18</v>
      </c>
      <c r="BW1739" s="190" t="str">
        <f t="shared" si="2406"/>
        <v>BW$18</v>
      </c>
      <c r="BX1739" s="190" t="str">
        <f t="shared" si="2406"/>
        <v>BX$18</v>
      </c>
      <c r="BY1739" s="190" t="str">
        <f t="shared" si="2406"/>
        <v>BY$18</v>
      </c>
      <c r="BZ1739" s="190" t="str">
        <f t="shared" si="2406"/>
        <v>BZ$18</v>
      </c>
      <c r="CA1739" s="190" t="str">
        <f t="shared" si="2406"/>
        <v>CA$18</v>
      </c>
      <c r="CB1739" s="190" t="str">
        <f t="shared" si="2406"/>
        <v>CB$18</v>
      </c>
      <c r="CC1739" s="190" t="str">
        <f t="shared" si="2406"/>
        <v>CC$18</v>
      </c>
      <c r="CD1739" s="190" t="str">
        <f t="shared" si="2406"/>
        <v>CD$18</v>
      </c>
      <c r="CE1739" s="190" t="str">
        <f t="shared" ref="CE1739:CL1739" si="2407">CE$22</f>
        <v>CE$18</v>
      </c>
      <c r="CF1739" s="190" t="str">
        <f t="shared" si="2407"/>
        <v>CF$18</v>
      </c>
      <c r="CG1739" s="190" t="str">
        <f t="shared" si="2407"/>
        <v>CG$18</v>
      </c>
      <c r="CH1739" s="190" t="str">
        <f t="shared" si="2407"/>
        <v>CH$18</v>
      </c>
      <c r="CI1739" s="190" t="str">
        <f t="shared" si="2407"/>
        <v>CI$18</v>
      </c>
      <c r="CJ1739" s="190" t="str">
        <f t="shared" si="2407"/>
        <v>CJ$18</v>
      </c>
      <c r="CK1739" s="190" t="str">
        <f t="shared" si="2407"/>
        <v>CK$18</v>
      </c>
      <c r="CL1739" s="190" t="str">
        <f t="shared" si="2407"/>
        <v>CL$18</v>
      </c>
      <c r="CN1739" s="201"/>
      <c r="CO1739" s="190" t="str">
        <f t="shared" ref="CO1739:DL1739" si="2408">CO$22</f>
        <v>CO$18</v>
      </c>
      <c r="CP1739" s="190" t="str">
        <f t="shared" si="2408"/>
        <v>CP$18</v>
      </c>
      <c r="CQ1739" s="190" t="str">
        <f t="shared" si="2408"/>
        <v>CQ$18</v>
      </c>
      <c r="CR1739" s="190" t="str">
        <f t="shared" si="2408"/>
        <v>CR$18</v>
      </c>
      <c r="CS1739" s="190" t="str">
        <f t="shared" si="2408"/>
        <v>CS$18</v>
      </c>
      <c r="CT1739" s="190" t="str">
        <f t="shared" si="2408"/>
        <v>CT$18</v>
      </c>
      <c r="CU1739" s="190" t="str">
        <f t="shared" si="2408"/>
        <v>CU$18</v>
      </c>
      <c r="CV1739" s="190" t="str">
        <f t="shared" si="2408"/>
        <v>CV$18</v>
      </c>
      <c r="CW1739" s="190" t="str">
        <f t="shared" si="2408"/>
        <v>CW$18</v>
      </c>
      <c r="CX1739" s="190" t="str">
        <f t="shared" si="2408"/>
        <v>CX$18</v>
      </c>
      <c r="CY1739" s="190" t="str">
        <f t="shared" si="2408"/>
        <v>CY$18</v>
      </c>
      <c r="CZ1739" s="190" t="str">
        <f t="shared" si="2408"/>
        <v>CZ$18</v>
      </c>
      <c r="DA1739" s="190" t="str">
        <f t="shared" si="2408"/>
        <v>DA$18</v>
      </c>
      <c r="DB1739" s="190" t="str">
        <f t="shared" si="2408"/>
        <v>DB$18</v>
      </c>
      <c r="DC1739" s="190" t="str">
        <f t="shared" si="2408"/>
        <v>DC$18</v>
      </c>
      <c r="DD1739" s="190" t="str">
        <f t="shared" si="2408"/>
        <v>DD$18</v>
      </c>
      <c r="DE1739" s="190" t="str">
        <f t="shared" si="2408"/>
        <v>DE$18</v>
      </c>
      <c r="DF1739" s="190" t="str">
        <f t="shared" si="2408"/>
        <v>DF$18</v>
      </c>
      <c r="DG1739" s="190" t="str">
        <f t="shared" si="2408"/>
        <v>DG$18</v>
      </c>
      <c r="DH1739" s="190" t="str">
        <f t="shared" si="2408"/>
        <v>DH$18</v>
      </c>
      <c r="DI1739" s="190" t="str">
        <f t="shared" si="2408"/>
        <v>DI$18</v>
      </c>
      <c r="DJ1739" s="190" t="str">
        <f t="shared" si="2408"/>
        <v>DJ$18</v>
      </c>
      <c r="DK1739" s="190" t="str">
        <f t="shared" si="2408"/>
        <v>DK$18</v>
      </c>
      <c r="DL1739" s="190" t="str">
        <f t="shared" si="2408"/>
        <v>DL$18</v>
      </c>
    </row>
    <row r="1740" spans="1:116" x14ac:dyDescent="0.4">
      <c r="A1740" s="174"/>
      <c r="E1740" s="8"/>
      <c r="G1740" s="175" t="s">
        <v>464</v>
      </c>
      <c r="H1740" s="200"/>
      <c r="I1740" s="201"/>
      <c r="J1740" s="201"/>
      <c r="K1740" s="202"/>
      <c r="L1740" s="202"/>
      <c r="M1740" s="202"/>
      <c r="N1740" s="202"/>
      <c r="O1740" s="202"/>
      <c r="P1740" s="202"/>
      <c r="R1740" s="202"/>
      <c r="S1740" s="190" t="str">
        <f t="shared" ref="S1740:CD1740" si="2409">S$23</f>
        <v>S$19</v>
      </c>
      <c r="T1740" s="190" t="str">
        <f t="shared" si="2409"/>
        <v>T$19</v>
      </c>
      <c r="U1740" s="190" t="str">
        <f t="shared" si="2409"/>
        <v>U$19</v>
      </c>
      <c r="V1740" s="190" t="str">
        <f t="shared" si="2409"/>
        <v>V$19</v>
      </c>
      <c r="W1740" s="190" t="str">
        <f t="shared" si="2409"/>
        <v>W$19</v>
      </c>
      <c r="X1740" s="190" t="str">
        <f t="shared" si="2409"/>
        <v>X$19</v>
      </c>
      <c r="Y1740" s="190" t="str">
        <f t="shared" si="2409"/>
        <v>Y$19</v>
      </c>
      <c r="Z1740" s="190" t="str">
        <f t="shared" si="2409"/>
        <v>Z$19</v>
      </c>
      <c r="AA1740" s="190" t="str">
        <f t="shared" si="2409"/>
        <v>AA$19</v>
      </c>
      <c r="AB1740" s="190" t="str">
        <f t="shared" si="2409"/>
        <v>AB$19</v>
      </c>
      <c r="AC1740" s="190" t="str">
        <f t="shared" si="2409"/>
        <v>AC$19</v>
      </c>
      <c r="AD1740" s="190" t="str">
        <f t="shared" si="2409"/>
        <v>AD$19</v>
      </c>
      <c r="AE1740" s="190" t="str">
        <f t="shared" si="2409"/>
        <v>AE$19</v>
      </c>
      <c r="AF1740" s="190" t="str">
        <f t="shared" si="2409"/>
        <v>AF$19</v>
      </c>
      <c r="AG1740" s="190" t="str">
        <f t="shared" si="2409"/>
        <v>AG$19</v>
      </c>
      <c r="AH1740" s="190" t="str">
        <f t="shared" si="2409"/>
        <v>AH$19</v>
      </c>
      <c r="AI1740" s="190" t="str">
        <f t="shared" si="2409"/>
        <v>AI$19</v>
      </c>
      <c r="AJ1740" s="190" t="str">
        <f t="shared" si="2409"/>
        <v>AJ$19</v>
      </c>
      <c r="AK1740" s="190" t="str">
        <f t="shared" si="2409"/>
        <v>AK$19</v>
      </c>
      <c r="AL1740" s="190" t="str">
        <f t="shared" si="2409"/>
        <v>AL$19</v>
      </c>
      <c r="AM1740" s="190" t="str">
        <f t="shared" si="2409"/>
        <v>AM$19</v>
      </c>
      <c r="AN1740" s="190" t="str">
        <f t="shared" si="2409"/>
        <v>AN$19</v>
      </c>
      <c r="AO1740" s="190" t="str">
        <f t="shared" si="2409"/>
        <v>AO$19</v>
      </c>
      <c r="AP1740" s="190" t="str">
        <f t="shared" si="2409"/>
        <v>AP$19</v>
      </c>
      <c r="AQ1740" s="190" t="str">
        <f t="shared" si="2409"/>
        <v>AQ$19</v>
      </c>
      <c r="AR1740" s="190" t="str">
        <f t="shared" si="2409"/>
        <v>AR$19</v>
      </c>
      <c r="AS1740" s="190" t="str">
        <f t="shared" si="2409"/>
        <v>AS$19</v>
      </c>
      <c r="AT1740" s="190" t="str">
        <f t="shared" si="2409"/>
        <v>AT$19</v>
      </c>
      <c r="AU1740" s="190" t="str">
        <f t="shared" si="2409"/>
        <v>AU$19</v>
      </c>
      <c r="AV1740" s="190" t="str">
        <f t="shared" si="2409"/>
        <v>AV$19</v>
      </c>
      <c r="AW1740" s="190" t="str">
        <f t="shared" si="2409"/>
        <v>AW$19</v>
      </c>
      <c r="AX1740" s="190" t="str">
        <f t="shared" si="2409"/>
        <v>AX$19</v>
      </c>
      <c r="AY1740" s="190" t="str">
        <f t="shared" si="2409"/>
        <v>AY$19</v>
      </c>
      <c r="AZ1740" s="190" t="str">
        <f t="shared" si="2409"/>
        <v>AZ$19</v>
      </c>
      <c r="BA1740" s="190" t="str">
        <f t="shared" si="2409"/>
        <v>BA$19</v>
      </c>
      <c r="BB1740" s="190" t="str">
        <f t="shared" si="2409"/>
        <v>BB$19</v>
      </c>
      <c r="BC1740" s="190" t="str">
        <f t="shared" si="2409"/>
        <v>BC$19</v>
      </c>
      <c r="BD1740" s="190" t="str">
        <f t="shared" si="2409"/>
        <v>BD$19</v>
      </c>
      <c r="BE1740" s="190" t="str">
        <f t="shared" si="2409"/>
        <v>BE$19</v>
      </c>
      <c r="BF1740" s="190" t="str">
        <f t="shared" si="2409"/>
        <v>BF$19</v>
      </c>
      <c r="BG1740" s="190" t="str">
        <f t="shared" si="2409"/>
        <v>BG$19</v>
      </c>
      <c r="BH1740" s="190" t="str">
        <f t="shared" si="2409"/>
        <v>BH$19</v>
      </c>
      <c r="BI1740" s="190" t="str">
        <f t="shared" si="2409"/>
        <v>BI$19</v>
      </c>
      <c r="BJ1740" s="190" t="str">
        <f t="shared" si="2409"/>
        <v>BJ$19</v>
      </c>
      <c r="BK1740" s="190" t="str">
        <f t="shared" si="2409"/>
        <v>BK$19</v>
      </c>
      <c r="BL1740" s="190" t="str">
        <f t="shared" si="2409"/>
        <v>BL$19</v>
      </c>
      <c r="BM1740" s="190" t="str">
        <f t="shared" si="2409"/>
        <v>BM$19</v>
      </c>
      <c r="BN1740" s="190" t="str">
        <f t="shared" si="2409"/>
        <v>BN$19</v>
      </c>
      <c r="BO1740" s="190" t="str">
        <f t="shared" si="2409"/>
        <v>BO$19</v>
      </c>
      <c r="BP1740" s="190" t="str">
        <f t="shared" si="2409"/>
        <v>BP$19</v>
      </c>
      <c r="BQ1740" s="190" t="str">
        <f t="shared" si="2409"/>
        <v>BQ$19</v>
      </c>
      <c r="BR1740" s="190" t="str">
        <f t="shared" si="2409"/>
        <v>BR$19</v>
      </c>
      <c r="BS1740" s="190" t="str">
        <f t="shared" si="2409"/>
        <v>BS$19</v>
      </c>
      <c r="BT1740" s="190" t="str">
        <f t="shared" si="2409"/>
        <v>BT$19</v>
      </c>
      <c r="BU1740" s="190" t="str">
        <f t="shared" si="2409"/>
        <v>BU$19</v>
      </c>
      <c r="BV1740" s="190" t="str">
        <f t="shared" si="2409"/>
        <v>BV$19</v>
      </c>
      <c r="BW1740" s="190" t="str">
        <f t="shared" si="2409"/>
        <v>BW$19</v>
      </c>
      <c r="BX1740" s="190" t="str">
        <f t="shared" si="2409"/>
        <v>BX$19</v>
      </c>
      <c r="BY1740" s="190" t="str">
        <f t="shared" si="2409"/>
        <v>BY$19</v>
      </c>
      <c r="BZ1740" s="190" t="str">
        <f t="shared" si="2409"/>
        <v>BZ$19</v>
      </c>
      <c r="CA1740" s="190" t="str">
        <f t="shared" si="2409"/>
        <v>CA$19</v>
      </c>
      <c r="CB1740" s="190" t="str">
        <f t="shared" si="2409"/>
        <v>CB$19</v>
      </c>
      <c r="CC1740" s="190" t="str">
        <f t="shared" si="2409"/>
        <v>CC$19</v>
      </c>
      <c r="CD1740" s="190" t="str">
        <f t="shared" si="2409"/>
        <v>CD$19</v>
      </c>
      <c r="CE1740" s="190" t="str">
        <f t="shared" ref="CE1740:CL1740" si="2410">CE$23</f>
        <v>CE$19</v>
      </c>
      <c r="CF1740" s="190" t="str">
        <f t="shared" si="2410"/>
        <v>CF$19</v>
      </c>
      <c r="CG1740" s="190" t="str">
        <f t="shared" si="2410"/>
        <v>CG$19</v>
      </c>
      <c r="CH1740" s="190" t="str">
        <f t="shared" si="2410"/>
        <v>CH$19</v>
      </c>
      <c r="CI1740" s="190" t="str">
        <f t="shared" si="2410"/>
        <v>CI$19</v>
      </c>
      <c r="CJ1740" s="190" t="str">
        <f t="shared" si="2410"/>
        <v>CJ$19</v>
      </c>
      <c r="CK1740" s="190" t="str">
        <f t="shared" si="2410"/>
        <v>CK$19</v>
      </c>
      <c r="CL1740" s="190" t="str">
        <f t="shared" si="2410"/>
        <v>CL$19</v>
      </c>
      <c r="CN1740" s="201"/>
      <c r="CO1740" s="190" t="str">
        <f t="shared" ref="CO1740:DL1740" si="2411">CO$23</f>
        <v>CO$19</v>
      </c>
      <c r="CP1740" s="190" t="str">
        <f t="shared" si="2411"/>
        <v>CP$19</v>
      </c>
      <c r="CQ1740" s="190" t="str">
        <f t="shared" si="2411"/>
        <v>CQ$19</v>
      </c>
      <c r="CR1740" s="190" t="str">
        <f t="shared" si="2411"/>
        <v>CR$19</v>
      </c>
      <c r="CS1740" s="190" t="str">
        <f t="shared" si="2411"/>
        <v>CS$19</v>
      </c>
      <c r="CT1740" s="190" t="str">
        <f t="shared" si="2411"/>
        <v>CT$19</v>
      </c>
      <c r="CU1740" s="190" t="str">
        <f t="shared" si="2411"/>
        <v>CU$19</v>
      </c>
      <c r="CV1740" s="190" t="str">
        <f t="shared" si="2411"/>
        <v>CV$19</v>
      </c>
      <c r="CW1740" s="190" t="str">
        <f t="shared" si="2411"/>
        <v>CW$19</v>
      </c>
      <c r="CX1740" s="190" t="str">
        <f t="shared" si="2411"/>
        <v>CX$19</v>
      </c>
      <c r="CY1740" s="190" t="str">
        <f t="shared" si="2411"/>
        <v>CY$19</v>
      </c>
      <c r="CZ1740" s="190" t="str">
        <f t="shared" si="2411"/>
        <v>CZ$19</v>
      </c>
      <c r="DA1740" s="190" t="str">
        <f t="shared" si="2411"/>
        <v>DA$19</v>
      </c>
      <c r="DB1740" s="190" t="str">
        <f t="shared" si="2411"/>
        <v>DB$19</v>
      </c>
      <c r="DC1740" s="190" t="str">
        <f t="shared" si="2411"/>
        <v>DC$19</v>
      </c>
      <c r="DD1740" s="190" t="str">
        <f t="shared" si="2411"/>
        <v>DD$19</v>
      </c>
      <c r="DE1740" s="190" t="str">
        <f t="shared" si="2411"/>
        <v>DE$19</v>
      </c>
      <c r="DF1740" s="190" t="str">
        <f t="shared" si="2411"/>
        <v>DF$19</v>
      </c>
      <c r="DG1740" s="190" t="str">
        <f t="shared" si="2411"/>
        <v>DG$19</v>
      </c>
      <c r="DH1740" s="190" t="str">
        <f t="shared" si="2411"/>
        <v>DH$19</v>
      </c>
      <c r="DI1740" s="190" t="str">
        <f t="shared" si="2411"/>
        <v>DI$19</v>
      </c>
      <c r="DJ1740" s="190" t="str">
        <f t="shared" si="2411"/>
        <v>DJ$19</v>
      </c>
      <c r="DK1740" s="190" t="str">
        <f t="shared" si="2411"/>
        <v>DK$19</v>
      </c>
      <c r="DL1740" s="190" t="str">
        <f t="shared" si="2411"/>
        <v>DL$19</v>
      </c>
    </row>
    <row r="1741" spans="1:116" x14ac:dyDescent="0.4">
      <c r="A1741" s="142" t="s">
        <v>218</v>
      </c>
      <c r="B1741" s="318" t="s">
        <v>81</v>
      </c>
      <c r="C1741" s="318"/>
      <c r="D1741" s="317" t="s">
        <v>518</v>
      </c>
      <c r="E1741" s="317" t="str">
        <f t="shared" ref="E1741:E1775" si="2412">ROW()&amp;" "&amp;D1741</f>
        <v>1741 SPLIT-SV-VR</v>
      </c>
      <c r="F1741" t="s">
        <v>513</v>
      </c>
      <c r="G1741" s="143" t="s">
        <v>521</v>
      </c>
      <c r="H1741" s="142"/>
      <c r="I1741" s="144"/>
      <c r="J1741" s="144"/>
      <c r="K1741" s="142"/>
      <c r="L1741" s="142"/>
      <c r="M1741" s="142"/>
      <c r="N1741" s="142"/>
      <c r="O1741" s="142"/>
      <c r="P1741" s="142"/>
      <c r="R1741" s="143"/>
      <c r="S1741" s="168"/>
      <c r="T1741" s="168"/>
      <c r="U1741" s="168"/>
      <c r="V1741" s="168"/>
      <c r="W1741" s="168"/>
      <c r="X1741" s="168"/>
      <c r="Y1741" s="168"/>
      <c r="Z1741" s="168"/>
      <c r="AA1741" s="168"/>
      <c r="AB1741" s="168"/>
      <c r="AC1741" s="168"/>
      <c r="AD1741" s="168"/>
      <c r="AE1741" s="168"/>
      <c r="AF1741" s="168"/>
      <c r="AG1741" s="168"/>
      <c r="AH1741" s="168"/>
      <c r="AI1741" s="168"/>
      <c r="AJ1741" s="168"/>
      <c r="AK1741" s="168"/>
      <c r="AL1741" s="168"/>
      <c r="AM1741" s="168"/>
      <c r="AN1741" s="168"/>
      <c r="AO1741" s="168"/>
      <c r="AP1741" s="168"/>
      <c r="AQ1741" s="168"/>
      <c r="AR1741" s="168"/>
      <c r="AS1741" s="168"/>
      <c r="AT1741" s="168"/>
      <c r="AU1741" s="168"/>
      <c r="AV1741" s="168"/>
      <c r="AW1741" s="168"/>
      <c r="AX1741" s="168"/>
      <c r="AY1741" s="168"/>
      <c r="AZ1741" s="168"/>
      <c r="BA1741" s="168"/>
      <c r="BB1741" s="168"/>
      <c r="BC1741" s="168"/>
      <c r="BD1741" s="168"/>
      <c r="BE1741" s="168"/>
      <c r="BF1741" s="168"/>
      <c r="BG1741" s="168"/>
      <c r="BH1741" s="168"/>
      <c r="BI1741" s="168"/>
      <c r="BJ1741" s="168"/>
      <c r="BK1741" s="168"/>
      <c r="BL1741" s="168"/>
      <c r="BM1741" s="168"/>
      <c r="BN1741" s="168"/>
      <c r="BO1741" s="168"/>
      <c r="BP1741" s="168"/>
      <c r="BQ1741" s="168"/>
      <c r="BR1741" s="168"/>
      <c r="BS1741" s="168"/>
      <c r="BT1741" s="168"/>
      <c r="BU1741" s="168"/>
      <c r="BV1741" s="168"/>
      <c r="BW1741" s="168"/>
      <c r="BX1741" s="168"/>
      <c r="BY1741" s="168"/>
      <c r="BZ1741" s="168"/>
      <c r="CA1741" s="168"/>
      <c r="CB1741" s="168"/>
      <c r="CC1741" s="168"/>
      <c r="CD1741" s="168"/>
      <c r="CE1741" s="168"/>
      <c r="CF1741" s="168"/>
      <c r="CG1741" s="168"/>
      <c r="CH1741" s="168"/>
      <c r="CI1741" s="168"/>
      <c r="CJ1741" s="168"/>
      <c r="CK1741" s="168"/>
      <c r="CL1741" s="168"/>
      <c r="CN1741" s="144"/>
      <c r="CO1741" s="168"/>
      <c r="CP1741" s="168"/>
      <c r="CQ1741" s="168"/>
      <c r="CR1741" s="168"/>
      <c r="CS1741" s="168"/>
      <c r="CT1741" s="168"/>
      <c r="CU1741" s="168"/>
      <c r="CV1741" s="168"/>
      <c r="CW1741" s="168"/>
      <c r="CX1741" s="168"/>
      <c r="CY1741" s="168"/>
      <c r="CZ1741" s="168"/>
      <c r="DA1741" s="168"/>
      <c r="DB1741" s="168"/>
      <c r="DC1741" s="168"/>
      <c r="DD1741" s="168"/>
      <c r="DE1741" s="168"/>
      <c r="DF1741" s="168"/>
      <c r="DG1741" s="168"/>
      <c r="DH1741" s="168"/>
      <c r="DI1741" s="168"/>
      <c r="DJ1741" s="168"/>
      <c r="DK1741" s="168"/>
      <c r="DL1741" s="168"/>
    </row>
    <row r="1742" spans="1:116" x14ac:dyDescent="0.4">
      <c r="A1742" s="12"/>
      <c r="B1742" s="319" t="s">
        <v>332</v>
      </c>
      <c r="C1742" s="319"/>
      <c r="D1742" s="317" t="s">
        <v>518</v>
      </c>
      <c r="E1742" s="317" t="str">
        <f t="shared" si="2412"/>
        <v>1742 SPLIT-SV-VR</v>
      </c>
      <c r="G1742" s="95" t="str">
        <f>G1736</f>
        <v>Primary volume driver</v>
      </c>
      <c r="H1742" s="318" t="s">
        <v>695</v>
      </c>
      <c r="I1742" s="60"/>
      <c r="J1742" s="60"/>
      <c r="K1742" s="12"/>
      <c r="L1742" s="12"/>
      <c r="M1742" s="12"/>
      <c r="N1742" s="12"/>
      <c r="O1742" s="12"/>
      <c r="P1742" s="12"/>
      <c r="R1742" s="13"/>
      <c r="S1742" s="76"/>
      <c r="T1742" s="76"/>
      <c r="U1742" s="76"/>
      <c r="V1742" s="76"/>
      <c r="W1742" s="76"/>
      <c r="X1742" s="76"/>
      <c r="Y1742" s="76"/>
      <c r="Z1742" s="76"/>
      <c r="AA1742" s="76"/>
      <c r="AB1742" s="76"/>
      <c r="AC1742" s="76"/>
      <c r="AD1742" s="76"/>
      <c r="AE1742" s="76"/>
      <c r="AF1742" s="76"/>
      <c r="AG1742" s="76"/>
      <c r="AH1742" s="76"/>
      <c r="AI1742" s="76"/>
      <c r="AJ1742" s="76"/>
      <c r="AK1742" s="76"/>
      <c r="AL1742" s="76"/>
      <c r="AM1742" s="76"/>
      <c r="AN1742" s="76"/>
      <c r="AO1742" s="76"/>
      <c r="AP1742" s="76"/>
      <c r="AQ1742" s="76"/>
      <c r="AR1742" s="76"/>
      <c r="AS1742" s="76"/>
      <c r="AT1742" s="76"/>
      <c r="AU1742" s="76"/>
      <c r="AV1742" s="76"/>
      <c r="AW1742" s="76"/>
      <c r="AX1742" s="76"/>
      <c r="AY1742" s="76"/>
      <c r="AZ1742" s="76"/>
      <c r="BA1742" s="76"/>
      <c r="BB1742" s="76"/>
      <c r="BC1742" s="76"/>
      <c r="BD1742" s="76"/>
      <c r="BE1742" s="76"/>
      <c r="BF1742" s="76"/>
      <c r="BG1742" s="76"/>
      <c r="BH1742" s="76"/>
      <c r="BI1742" s="76"/>
      <c r="BJ1742" s="76"/>
      <c r="BK1742" s="76"/>
      <c r="BL1742" s="76"/>
      <c r="BM1742" s="76"/>
      <c r="BN1742" s="76"/>
      <c r="BO1742" s="76"/>
      <c r="BP1742" s="76"/>
      <c r="BQ1742" s="76"/>
      <c r="BR1742" s="76"/>
      <c r="BS1742" s="76"/>
      <c r="BT1742" s="76"/>
      <c r="BU1742" s="76"/>
      <c r="BV1742" s="76"/>
      <c r="BW1742" s="76"/>
      <c r="BX1742" s="76"/>
      <c r="BY1742" s="76"/>
      <c r="BZ1742" s="76"/>
      <c r="CA1742" s="76"/>
      <c r="CB1742" s="76"/>
      <c r="CC1742" s="76"/>
      <c r="CD1742" s="76"/>
      <c r="CE1742" s="76"/>
      <c r="CF1742" s="76"/>
      <c r="CG1742" s="76"/>
      <c r="CH1742" s="76"/>
      <c r="CI1742" s="76"/>
      <c r="CJ1742" s="76"/>
      <c r="CK1742" s="76"/>
      <c r="CL1742" s="76"/>
      <c r="CN1742" s="60"/>
      <c r="CO1742" s="239"/>
      <c r="CP1742" s="239"/>
      <c r="CQ1742" s="239"/>
      <c r="CR1742" s="239"/>
      <c r="CS1742" s="239"/>
      <c r="CT1742" s="239"/>
      <c r="CU1742" s="239"/>
      <c r="CV1742" s="239"/>
      <c r="CW1742" s="239"/>
      <c r="CX1742" s="239"/>
      <c r="CY1742" s="239"/>
      <c r="CZ1742" s="239"/>
      <c r="DA1742" s="239"/>
      <c r="DB1742" s="239"/>
      <c r="DC1742" s="239"/>
      <c r="DD1742" s="239"/>
      <c r="DE1742" s="239"/>
      <c r="DF1742" s="239"/>
      <c r="DG1742" s="239"/>
      <c r="DH1742" s="239"/>
      <c r="DI1742" s="239"/>
      <c r="DJ1742" s="239"/>
      <c r="DK1742" s="239"/>
      <c r="DL1742" s="239"/>
    </row>
    <row r="1743" spans="1:116" x14ac:dyDescent="0.4">
      <c r="A1743" s="12"/>
      <c r="B1743" s="319"/>
      <c r="C1743" s="319"/>
      <c r="D1743" s="317" t="s">
        <v>518</v>
      </c>
      <c r="E1743" s="317" t="str">
        <f t="shared" ref="E1743:E1761" si="2413">ROW()&amp;" "&amp;D1743</f>
        <v>1743 SPLIT-SV-VR</v>
      </c>
      <c r="G1743" s="95"/>
      <c r="H1743" s="12"/>
      <c r="I1743" s="60"/>
      <c r="J1743" s="60"/>
      <c r="K1743" s="12"/>
      <c r="L1743" s="12"/>
      <c r="M1743" s="12"/>
      <c r="N1743" s="12"/>
      <c r="O1743" s="12"/>
      <c r="P1743" s="12"/>
      <c r="R1743" s="13"/>
      <c r="S1743" s="76"/>
      <c r="T1743" s="76"/>
      <c r="U1743" s="76"/>
      <c r="V1743" s="76"/>
      <c r="W1743" s="76"/>
      <c r="X1743" s="76"/>
      <c r="Y1743" s="76"/>
      <c r="Z1743" s="76"/>
      <c r="AA1743" s="76"/>
      <c r="AB1743" s="76"/>
      <c r="AC1743" s="76"/>
      <c r="AD1743" s="76"/>
      <c r="AE1743" s="76"/>
      <c r="AF1743" s="76"/>
      <c r="AG1743" s="76"/>
      <c r="AH1743" s="76"/>
      <c r="AI1743" s="76"/>
      <c r="AJ1743" s="76"/>
      <c r="AK1743" s="76"/>
      <c r="AL1743" s="76"/>
      <c r="AM1743" s="76"/>
      <c r="AN1743" s="76"/>
      <c r="AO1743" s="76"/>
      <c r="AP1743" s="76"/>
      <c r="AQ1743" s="76"/>
      <c r="AR1743" s="76"/>
      <c r="AS1743" s="76"/>
      <c r="AT1743" s="76"/>
      <c r="AU1743" s="76"/>
      <c r="AV1743" s="76"/>
      <c r="AW1743" s="76"/>
      <c r="AX1743" s="76"/>
      <c r="AY1743" s="76"/>
      <c r="AZ1743" s="76"/>
      <c r="BA1743" s="76"/>
      <c r="BB1743" s="76"/>
      <c r="BC1743" s="76"/>
      <c r="BD1743" s="76"/>
      <c r="BE1743" s="76"/>
      <c r="BF1743" s="76"/>
      <c r="BG1743" s="76"/>
      <c r="BH1743" s="76"/>
      <c r="BI1743" s="76"/>
      <c r="BJ1743" s="76"/>
      <c r="BK1743" s="76"/>
      <c r="BL1743" s="76"/>
      <c r="BM1743" s="76"/>
      <c r="BN1743" s="76"/>
      <c r="BO1743" s="76"/>
      <c r="BP1743" s="76"/>
      <c r="BQ1743" s="76"/>
      <c r="BR1743" s="76"/>
      <c r="BS1743" s="76"/>
      <c r="BT1743" s="76"/>
      <c r="BU1743" s="76"/>
      <c r="BV1743" s="76"/>
      <c r="BW1743" s="76"/>
      <c r="BX1743" s="76"/>
      <c r="BY1743" s="76"/>
      <c r="BZ1743" s="76"/>
      <c r="CA1743" s="76"/>
      <c r="CB1743" s="76"/>
      <c r="CC1743" s="76"/>
      <c r="CD1743" s="76"/>
      <c r="CE1743" s="76"/>
      <c r="CF1743" s="76"/>
      <c r="CG1743" s="76"/>
      <c r="CH1743" s="76"/>
      <c r="CI1743" s="76"/>
      <c r="CJ1743" s="76"/>
      <c r="CK1743" s="76"/>
      <c r="CL1743" s="76"/>
      <c r="CN1743" s="60"/>
      <c r="CO1743" s="239"/>
      <c r="CP1743" s="239"/>
      <c r="CQ1743" s="239"/>
      <c r="CR1743" s="239"/>
      <c r="CS1743" s="239"/>
      <c r="CT1743" s="239"/>
      <c r="CU1743" s="239"/>
      <c r="CV1743" s="239"/>
      <c r="CW1743" s="239"/>
      <c r="CX1743" s="239"/>
      <c r="CY1743" s="239"/>
      <c r="CZ1743" s="239"/>
      <c r="DA1743" s="239"/>
      <c r="DB1743" s="239"/>
      <c r="DC1743" s="239"/>
      <c r="DD1743" s="239"/>
      <c r="DE1743" s="239"/>
      <c r="DF1743" s="239"/>
      <c r="DG1743" s="239"/>
      <c r="DH1743" s="239"/>
      <c r="DI1743" s="239"/>
      <c r="DJ1743" s="239"/>
      <c r="DK1743" s="239"/>
      <c r="DL1743" s="239"/>
    </row>
    <row r="1744" spans="1:116" x14ac:dyDescent="0.4">
      <c r="A1744" s="12"/>
      <c r="B1744" s="319"/>
      <c r="C1744" s="319"/>
      <c r="D1744" s="317" t="s">
        <v>518</v>
      </c>
      <c r="E1744" s="317" t="str">
        <f t="shared" si="2413"/>
        <v>1744 SPLIT-SV-VR</v>
      </c>
      <c r="G1744" s="95" t="str">
        <f>"% of "&amp;G1742&amp;" by product:"</f>
        <v>% of Primary volume driver by product:</v>
      </c>
      <c r="H1744" s="12"/>
      <c r="I1744" s="60"/>
      <c r="J1744" s="60"/>
      <c r="K1744" s="12"/>
      <c r="L1744" s="12"/>
      <c r="M1744" s="12"/>
      <c r="N1744" s="12"/>
      <c r="O1744" s="12"/>
      <c r="P1744" s="12"/>
      <c r="R1744" s="13"/>
      <c r="S1744" s="76"/>
      <c r="T1744" s="76"/>
      <c r="U1744" s="76"/>
      <c r="V1744" s="76"/>
      <c r="W1744" s="76"/>
      <c r="X1744" s="76"/>
      <c r="Y1744" s="76"/>
      <c r="Z1744" s="76"/>
      <c r="AA1744" s="76"/>
      <c r="AB1744" s="76"/>
      <c r="AC1744" s="76"/>
      <c r="AD1744" s="76"/>
      <c r="AE1744" s="76"/>
      <c r="AF1744" s="76"/>
      <c r="AG1744" s="76"/>
      <c r="AH1744" s="76"/>
      <c r="AI1744" s="76"/>
      <c r="AJ1744" s="76"/>
      <c r="AK1744" s="76"/>
      <c r="AL1744" s="76"/>
      <c r="AM1744" s="76"/>
      <c r="AN1744" s="76"/>
      <c r="AO1744" s="76"/>
      <c r="AP1744" s="76"/>
      <c r="AQ1744" s="76"/>
      <c r="AR1744" s="76"/>
      <c r="AS1744" s="76"/>
      <c r="AT1744" s="76"/>
      <c r="AU1744" s="76"/>
      <c r="AV1744" s="76"/>
      <c r="AW1744" s="76"/>
      <c r="AX1744" s="76"/>
      <c r="AY1744" s="76"/>
      <c r="AZ1744" s="76"/>
      <c r="BA1744" s="76"/>
      <c r="BB1744" s="76"/>
      <c r="BC1744" s="76"/>
      <c r="BD1744" s="76"/>
      <c r="BE1744" s="76"/>
      <c r="BF1744" s="76"/>
      <c r="BG1744" s="76"/>
      <c r="BH1744" s="76"/>
      <c r="BI1744" s="76"/>
      <c r="BJ1744" s="76"/>
      <c r="BK1744" s="76"/>
      <c r="BL1744" s="76"/>
      <c r="BM1744" s="76"/>
      <c r="BN1744" s="76"/>
      <c r="BO1744" s="76"/>
      <c r="BP1744" s="76"/>
      <c r="BQ1744" s="76"/>
      <c r="BR1744" s="76"/>
      <c r="BS1744" s="76"/>
      <c r="BT1744" s="76"/>
      <c r="BU1744" s="76"/>
      <c r="BV1744" s="76"/>
      <c r="BW1744" s="76"/>
      <c r="BX1744" s="76"/>
      <c r="BY1744" s="76"/>
      <c r="BZ1744" s="76"/>
      <c r="CA1744" s="76"/>
      <c r="CB1744" s="76"/>
      <c r="CC1744" s="76"/>
      <c r="CD1744" s="76"/>
      <c r="CE1744" s="76"/>
      <c r="CF1744" s="76"/>
      <c r="CG1744" s="76"/>
      <c r="CH1744" s="76"/>
      <c r="CI1744" s="76"/>
      <c r="CJ1744" s="76"/>
      <c r="CK1744" s="76"/>
      <c r="CL1744" s="76"/>
      <c r="CN1744" s="60"/>
      <c r="CO1744" s="239"/>
      <c r="CP1744" s="239"/>
      <c r="CQ1744" s="239"/>
      <c r="CR1744" s="239"/>
      <c r="CS1744" s="239"/>
      <c r="CT1744" s="239"/>
      <c r="CU1744" s="239"/>
      <c r="CV1744" s="239"/>
      <c r="CW1744" s="239"/>
      <c r="CX1744" s="239"/>
      <c r="CY1744" s="239"/>
      <c r="CZ1744" s="239"/>
      <c r="DA1744" s="239"/>
      <c r="DB1744" s="239"/>
      <c r="DC1744" s="239"/>
      <c r="DD1744" s="239"/>
      <c r="DE1744" s="239"/>
      <c r="DF1744" s="239"/>
      <c r="DG1744" s="239"/>
      <c r="DH1744" s="239"/>
      <c r="DI1744" s="239"/>
      <c r="DJ1744" s="239"/>
      <c r="DK1744" s="239"/>
      <c r="DL1744" s="239"/>
    </row>
    <row r="1745" spans="1:116" x14ac:dyDescent="0.4">
      <c r="A1745" s="12"/>
      <c r="B1745" s="319"/>
      <c r="C1745" s="319"/>
      <c r="D1745" s="317" t="s">
        <v>518</v>
      </c>
      <c r="E1745" s="317" t="str">
        <f t="shared" si="2413"/>
        <v>1745 SPLIT-SV-VR</v>
      </c>
      <c r="G1745" s="242" t="s">
        <v>519</v>
      </c>
      <c r="H1745" s="12"/>
      <c r="I1745" s="60"/>
      <c r="J1745" s="60"/>
      <c r="K1745" s="21">
        <v>0.5</v>
      </c>
      <c r="L1745" s="21">
        <v>0.5</v>
      </c>
      <c r="M1745" s="21">
        <v>0.5</v>
      </c>
      <c r="N1745" s="21">
        <v>0.5</v>
      </c>
      <c r="O1745" s="21">
        <v>0.5</v>
      </c>
      <c r="P1745" s="21">
        <v>0.5</v>
      </c>
      <c r="R1745" s="67"/>
      <c r="S1745" s="150" cm="1">
        <f t="array" ref="S1745">INDEX($K:$P,ROW(),MATCH(S$3,$K$2:$P$2,0))</f>
        <v>0.5</v>
      </c>
      <c r="T1745" s="150" cm="1">
        <f t="array" ref="T1745">INDEX($K:$P,ROW(),MATCH(T$3,$K$2:$P$2,0))</f>
        <v>0.5</v>
      </c>
      <c r="U1745" s="150" cm="1">
        <f t="array" ref="U1745">INDEX($K:$P,ROW(),MATCH(U$3,$K$2:$P$2,0))</f>
        <v>0.5</v>
      </c>
      <c r="V1745" s="150" cm="1">
        <f t="array" ref="V1745">INDEX($K:$P,ROW(),MATCH(V$3,$K$2:$P$2,0))</f>
        <v>0.5</v>
      </c>
      <c r="W1745" s="150" cm="1">
        <f t="array" ref="W1745">INDEX($K:$P,ROW(),MATCH(W$3,$K$2:$P$2,0))</f>
        <v>0.5</v>
      </c>
      <c r="X1745" s="150" cm="1">
        <f t="array" ref="X1745">INDEX($K:$P,ROW(),MATCH(X$3,$K$2:$P$2,0))</f>
        <v>0.5</v>
      </c>
      <c r="Y1745" s="150" cm="1">
        <f t="array" ref="Y1745">INDEX($K:$P,ROW(),MATCH(Y$3,$K$2:$P$2,0))</f>
        <v>0.5</v>
      </c>
      <c r="Z1745" s="150" cm="1">
        <f t="array" ref="Z1745">INDEX($K:$P,ROW(),MATCH(Z$3,$K$2:$P$2,0))</f>
        <v>0.5</v>
      </c>
      <c r="AA1745" s="150" cm="1">
        <f t="array" ref="AA1745">INDEX($K:$P,ROW(),MATCH(AA$3,$K$2:$P$2,0))</f>
        <v>0.5</v>
      </c>
      <c r="AB1745" s="150" cm="1">
        <f t="array" ref="AB1745">INDEX($K:$P,ROW(),MATCH(AB$3,$K$2:$P$2,0))</f>
        <v>0.5</v>
      </c>
      <c r="AC1745" s="150" cm="1">
        <f t="array" ref="AC1745">INDEX($K:$P,ROW(),MATCH(AC$3,$K$2:$P$2,0))</f>
        <v>0.5</v>
      </c>
      <c r="AD1745" s="150" cm="1">
        <f t="array" ref="AD1745">INDEX($K:$P,ROW(),MATCH(AD$3,$K$2:$P$2,0))</f>
        <v>0.5</v>
      </c>
      <c r="AE1745" s="150" cm="1">
        <f t="array" ref="AE1745">INDEX($K:$P,ROW(),MATCH(AE$3,$K$2:$P$2,0))</f>
        <v>0.5</v>
      </c>
      <c r="AF1745" s="150" cm="1">
        <f t="array" ref="AF1745">INDEX($K:$P,ROW(),MATCH(AF$3,$K$2:$P$2,0))</f>
        <v>0.5</v>
      </c>
      <c r="AG1745" s="150" cm="1">
        <f t="array" ref="AG1745">INDEX($K:$P,ROW(),MATCH(AG$3,$K$2:$P$2,0))</f>
        <v>0.5</v>
      </c>
      <c r="AH1745" s="150" cm="1">
        <f t="array" ref="AH1745">INDEX($K:$P,ROW(),MATCH(AH$3,$K$2:$P$2,0))</f>
        <v>0.5</v>
      </c>
      <c r="AI1745" s="150" cm="1">
        <f t="array" ref="AI1745">INDEX($K:$P,ROW(),MATCH(AI$3,$K$2:$P$2,0))</f>
        <v>0.5</v>
      </c>
      <c r="AJ1745" s="150" cm="1">
        <f t="array" ref="AJ1745">INDEX($K:$P,ROW(),MATCH(AJ$3,$K$2:$P$2,0))</f>
        <v>0.5</v>
      </c>
      <c r="AK1745" s="150" cm="1">
        <f t="array" ref="AK1745">INDEX($K:$P,ROW(),MATCH(AK$3,$K$2:$P$2,0))</f>
        <v>0.5</v>
      </c>
      <c r="AL1745" s="150" cm="1">
        <f t="array" ref="AL1745">INDEX($K:$P,ROW(),MATCH(AL$3,$K$2:$P$2,0))</f>
        <v>0.5</v>
      </c>
      <c r="AM1745" s="150" cm="1">
        <f t="array" ref="AM1745">INDEX($K:$P,ROW(),MATCH(AM$3,$K$2:$P$2,0))</f>
        <v>0.5</v>
      </c>
      <c r="AN1745" s="150" cm="1">
        <f t="array" ref="AN1745">INDEX($K:$P,ROW(),MATCH(AN$3,$K$2:$P$2,0))</f>
        <v>0.5</v>
      </c>
      <c r="AO1745" s="150" cm="1">
        <f t="array" ref="AO1745">INDEX($K:$P,ROW(),MATCH(AO$3,$K$2:$P$2,0))</f>
        <v>0.5</v>
      </c>
      <c r="AP1745" s="150" cm="1">
        <f t="array" ref="AP1745">INDEX($K:$P,ROW(),MATCH(AP$3,$K$2:$P$2,0))</f>
        <v>0.5</v>
      </c>
      <c r="AQ1745" s="150" cm="1">
        <f t="array" ref="AQ1745">INDEX($K:$P,ROW(),MATCH(AQ$3,$K$2:$P$2,0))</f>
        <v>0.5</v>
      </c>
      <c r="AR1745" s="150" cm="1">
        <f t="array" ref="AR1745">INDEX($K:$P,ROW(),MATCH(AR$3,$K$2:$P$2,0))</f>
        <v>0.5</v>
      </c>
      <c r="AS1745" s="150" cm="1">
        <f t="array" ref="AS1745">INDEX($K:$P,ROW(),MATCH(AS$3,$K$2:$P$2,0))</f>
        <v>0.5</v>
      </c>
      <c r="AT1745" s="150" cm="1">
        <f t="array" ref="AT1745">INDEX($K:$P,ROW(),MATCH(AT$3,$K$2:$P$2,0))</f>
        <v>0.5</v>
      </c>
      <c r="AU1745" s="150" cm="1">
        <f t="array" ref="AU1745">INDEX($K:$P,ROW(),MATCH(AU$3,$K$2:$P$2,0))</f>
        <v>0.5</v>
      </c>
      <c r="AV1745" s="150" cm="1">
        <f t="array" ref="AV1745">INDEX($K:$P,ROW(),MATCH(AV$3,$K$2:$P$2,0))</f>
        <v>0.5</v>
      </c>
      <c r="AW1745" s="150" cm="1">
        <f t="array" ref="AW1745">INDEX($K:$P,ROW(),MATCH(AW$3,$K$2:$P$2,0))</f>
        <v>0.5</v>
      </c>
      <c r="AX1745" s="150" cm="1">
        <f t="array" ref="AX1745">INDEX($K:$P,ROW(),MATCH(AX$3,$K$2:$P$2,0))</f>
        <v>0.5</v>
      </c>
      <c r="AY1745" s="150" cm="1">
        <f t="array" ref="AY1745">INDEX($K:$P,ROW(),MATCH(AY$3,$K$2:$P$2,0))</f>
        <v>0.5</v>
      </c>
      <c r="AZ1745" s="150" cm="1">
        <f t="array" ref="AZ1745">INDEX($K:$P,ROW(),MATCH(AZ$3,$K$2:$P$2,0))</f>
        <v>0.5</v>
      </c>
      <c r="BA1745" s="150" cm="1">
        <f t="array" ref="BA1745">INDEX($K:$P,ROW(),MATCH(BA$3,$K$2:$P$2,0))</f>
        <v>0.5</v>
      </c>
      <c r="BB1745" s="150" cm="1">
        <f t="array" ref="BB1745">INDEX($K:$P,ROW(),MATCH(BB$3,$K$2:$P$2,0))</f>
        <v>0.5</v>
      </c>
      <c r="BC1745" s="150" cm="1">
        <f t="array" ref="BC1745">INDEX($K:$P,ROW(),MATCH(BC$3,$K$2:$P$2,0))</f>
        <v>0.5</v>
      </c>
      <c r="BD1745" s="150" cm="1">
        <f t="array" ref="BD1745">INDEX($K:$P,ROW(),MATCH(BD$3,$K$2:$P$2,0))</f>
        <v>0.5</v>
      </c>
      <c r="BE1745" s="150" cm="1">
        <f t="array" ref="BE1745">INDEX($K:$P,ROW(),MATCH(BE$3,$K$2:$P$2,0))</f>
        <v>0.5</v>
      </c>
      <c r="BF1745" s="150" cm="1">
        <f t="array" ref="BF1745">INDEX($K:$P,ROW(),MATCH(BF$3,$K$2:$P$2,0))</f>
        <v>0.5</v>
      </c>
      <c r="BG1745" s="150" cm="1">
        <f t="array" ref="BG1745">INDEX($K:$P,ROW(),MATCH(BG$3,$K$2:$P$2,0))</f>
        <v>0.5</v>
      </c>
      <c r="BH1745" s="150" cm="1">
        <f t="array" ref="BH1745">INDEX($K:$P,ROW(),MATCH(BH$3,$K$2:$P$2,0))</f>
        <v>0.5</v>
      </c>
      <c r="BI1745" s="150" cm="1">
        <f t="array" ref="BI1745">INDEX($K:$P,ROW(),MATCH(BI$3,$K$2:$P$2,0))</f>
        <v>0.5</v>
      </c>
      <c r="BJ1745" s="150" cm="1">
        <f t="array" ref="BJ1745">INDEX($K:$P,ROW(),MATCH(BJ$3,$K$2:$P$2,0))</f>
        <v>0.5</v>
      </c>
      <c r="BK1745" s="150" cm="1">
        <f t="array" ref="BK1745">INDEX($K:$P,ROW(),MATCH(BK$3,$K$2:$P$2,0))</f>
        <v>0.5</v>
      </c>
      <c r="BL1745" s="150" cm="1">
        <f t="array" ref="BL1745">INDEX($K:$P,ROW(),MATCH(BL$3,$K$2:$P$2,0))</f>
        <v>0.5</v>
      </c>
      <c r="BM1745" s="150" cm="1">
        <f t="array" ref="BM1745">INDEX($K:$P,ROW(),MATCH(BM$3,$K$2:$P$2,0))</f>
        <v>0.5</v>
      </c>
      <c r="BN1745" s="150" cm="1">
        <f t="array" ref="BN1745">INDEX($K:$P,ROW(),MATCH(BN$3,$K$2:$P$2,0))</f>
        <v>0.5</v>
      </c>
      <c r="BO1745" s="150" cm="1">
        <f t="array" ref="BO1745">INDEX($K:$P,ROW(),MATCH(BO$3,$K$2:$P$2,0))</f>
        <v>0.5</v>
      </c>
      <c r="BP1745" s="150" cm="1">
        <f t="array" ref="BP1745">INDEX($K:$P,ROW(),MATCH(BP$3,$K$2:$P$2,0))</f>
        <v>0.5</v>
      </c>
      <c r="BQ1745" s="150" cm="1">
        <f t="array" ref="BQ1745">INDEX($K:$P,ROW(),MATCH(BQ$3,$K$2:$P$2,0))</f>
        <v>0.5</v>
      </c>
      <c r="BR1745" s="150" cm="1">
        <f t="array" ref="BR1745">INDEX($K:$P,ROW(),MATCH(BR$3,$K$2:$P$2,0))</f>
        <v>0.5</v>
      </c>
      <c r="BS1745" s="150" cm="1">
        <f t="array" ref="BS1745">INDEX($K:$P,ROW(),MATCH(BS$3,$K$2:$P$2,0))</f>
        <v>0.5</v>
      </c>
      <c r="BT1745" s="150" cm="1">
        <f t="array" ref="BT1745">INDEX($K:$P,ROW(),MATCH(BT$3,$K$2:$P$2,0))</f>
        <v>0.5</v>
      </c>
      <c r="BU1745" s="150" cm="1">
        <f t="array" ref="BU1745">INDEX($K:$P,ROW(),MATCH(BU$3,$K$2:$P$2,0))</f>
        <v>0.5</v>
      </c>
      <c r="BV1745" s="150" cm="1">
        <f t="array" ref="BV1745">INDEX($K:$P,ROW(),MATCH(BV$3,$K$2:$P$2,0))</f>
        <v>0.5</v>
      </c>
      <c r="BW1745" s="150" cm="1">
        <f t="array" ref="BW1745">INDEX($K:$P,ROW(),MATCH(BW$3,$K$2:$P$2,0))</f>
        <v>0.5</v>
      </c>
      <c r="BX1745" s="150" cm="1">
        <f t="array" ref="BX1745">INDEX($K:$P,ROW(),MATCH(BX$3,$K$2:$P$2,0))</f>
        <v>0.5</v>
      </c>
      <c r="BY1745" s="150" cm="1">
        <f t="array" ref="BY1745">INDEX($K:$P,ROW(),MATCH(BY$3,$K$2:$P$2,0))</f>
        <v>0.5</v>
      </c>
      <c r="BZ1745" s="150" cm="1">
        <f t="array" ref="BZ1745">INDEX($K:$P,ROW(),MATCH(BZ$3,$K$2:$P$2,0))</f>
        <v>0.5</v>
      </c>
      <c r="CA1745" s="150" cm="1">
        <f t="array" ref="CA1745">INDEX($K:$P,ROW(),MATCH(CA$3,$K$2:$P$2,0))</f>
        <v>0.5</v>
      </c>
      <c r="CB1745" s="150" cm="1">
        <f t="array" ref="CB1745">INDEX($K:$P,ROW(),MATCH(CB$3,$K$2:$P$2,0))</f>
        <v>0.5</v>
      </c>
      <c r="CC1745" s="150" cm="1">
        <f t="array" ref="CC1745">INDEX($K:$P,ROW(),MATCH(CC$3,$K$2:$P$2,0))</f>
        <v>0.5</v>
      </c>
      <c r="CD1745" s="150" cm="1">
        <f t="array" ref="CD1745">INDEX($K:$P,ROW(),MATCH(CD$3,$K$2:$P$2,0))</f>
        <v>0.5</v>
      </c>
      <c r="CE1745" s="150" cm="1">
        <f t="array" ref="CE1745">INDEX($K:$P,ROW(),MATCH(CE$3,$K$2:$P$2,0))</f>
        <v>0.5</v>
      </c>
      <c r="CF1745" s="150" cm="1">
        <f t="array" ref="CF1745">INDEX($K:$P,ROW(),MATCH(CF$3,$K$2:$P$2,0))</f>
        <v>0.5</v>
      </c>
      <c r="CG1745" s="150" cm="1">
        <f t="array" ref="CG1745">INDEX($K:$P,ROW(),MATCH(CG$3,$K$2:$P$2,0))</f>
        <v>0.5</v>
      </c>
      <c r="CH1745" s="150" cm="1">
        <f t="array" ref="CH1745">INDEX($K:$P,ROW(),MATCH(CH$3,$K$2:$P$2,0))</f>
        <v>0.5</v>
      </c>
      <c r="CI1745" s="150" cm="1">
        <f t="array" ref="CI1745">INDEX($K:$P,ROW(),MATCH(CI$3,$K$2:$P$2,0))</f>
        <v>0.5</v>
      </c>
      <c r="CJ1745" s="150" cm="1">
        <f t="array" ref="CJ1745">INDEX($K:$P,ROW(),MATCH(CJ$3,$K$2:$P$2,0))</f>
        <v>0.5</v>
      </c>
      <c r="CK1745" s="150" cm="1">
        <f t="array" ref="CK1745">INDEX($K:$P,ROW(),MATCH(CK$3,$K$2:$P$2,0))</f>
        <v>0.5</v>
      </c>
      <c r="CL1745" s="150" cm="1">
        <f t="array" ref="CL1745">INDEX($K:$P,ROW(),MATCH(CL$3,$K$2:$P$2,0))</f>
        <v>0.5</v>
      </c>
      <c r="CN1745" s="150"/>
      <c r="CO1745" s="150" t="e" cm="1">
        <f t="array" ref="CO1745">INDEX($K:$P,ROW(),MATCH(CO$3,$K$2:$P$2,0))</f>
        <v>#N/A</v>
      </c>
      <c r="CP1745" s="150" t="e" cm="1">
        <f t="array" ref="CP1745">INDEX($K:$P,ROW(),MATCH(CP$3,$K$2:$P$2,0))</f>
        <v>#N/A</v>
      </c>
      <c r="CQ1745" s="150" t="e" cm="1">
        <f t="array" ref="CQ1745">INDEX($K:$P,ROW(),MATCH(CQ$3,$K$2:$P$2,0))</f>
        <v>#N/A</v>
      </c>
      <c r="CR1745" s="150" t="e" cm="1">
        <f t="array" ref="CR1745">INDEX($K:$P,ROW(),MATCH(CR$3,$K$2:$P$2,0))</f>
        <v>#N/A</v>
      </c>
      <c r="CS1745" s="150" t="e" cm="1">
        <f t="array" ref="CS1745">INDEX($K:$P,ROW(),MATCH(CS$3,$K$2:$P$2,0))</f>
        <v>#N/A</v>
      </c>
      <c r="CT1745" s="150" t="e" cm="1">
        <f t="array" ref="CT1745">INDEX($K:$P,ROW(),MATCH(CT$3,$K$2:$P$2,0))</f>
        <v>#N/A</v>
      </c>
      <c r="CU1745" s="150" t="e" cm="1">
        <f t="array" ref="CU1745">INDEX($K:$P,ROW(),MATCH(CU$3,$K$2:$P$2,0))</f>
        <v>#N/A</v>
      </c>
      <c r="CV1745" s="150" t="e" cm="1">
        <f t="array" ref="CV1745">INDEX($K:$P,ROW(),MATCH(CV$3,$K$2:$P$2,0))</f>
        <v>#N/A</v>
      </c>
      <c r="CW1745" s="150" t="e" cm="1">
        <f t="array" ref="CW1745">INDEX($K:$P,ROW(),MATCH(CW$3,$K$2:$P$2,0))</f>
        <v>#N/A</v>
      </c>
      <c r="CX1745" s="150" t="e" cm="1">
        <f t="array" ref="CX1745">INDEX($K:$P,ROW(),MATCH(CX$3,$K$2:$P$2,0))</f>
        <v>#N/A</v>
      </c>
      <c r="CY1745" s="150" t="e" cm="1">
        <f t="array" ref="CY1745">INDEX($K:$P,ROW(),MATCH(CY$3,$K$2:$P$2,0))</f>
        <v>#N/A</v>
      </c>
      <c r="CZ1745" s="150" t="e" cm="1">
        <f t="array" ref="CZ1745">INDEX($K:$P,ROW(),MATCH(CZ$3,$K$2:$P$2,0))</f>
        <v>#N/A</v>
      </c>
      <c r="DA1745" s="150" t="e" cm="1">
        <f t="array" ref="DA1745">INDEX($K:$P,ROW(),MATCH(DA$3,$K$2:$P$2,0))</f>
        <v>#N/A</v>
      </c>
      <c r="DB1745" s="150" t="e" cm="1">
        <f t="array" ref="DB1745">INDEX($K:$P,ROW(),MATCH(DB$3,$K$2:$P$2,0))</f>
        <v>#N/A</v>
      </c>
      <c r="DC1745" s="150" t="e" cm="1">
        <f t="array" ref="DC1745">INDEX($K:$P,ROW(),MATCH(DC$3,$K$2:$P$2,0))</f>
        <v>#N/A</v>
      </c>
      <c r="DD1745" s="150" t="e" cm="1">
        <f t="array" ref="DD1745">INDEX($K:$P,ROW(),MATCH(DD$3,$K$2:$P$2,0))</f>
        <v>#N/A</v>
      </c>
      <c r="DE1745" s="150" t="e" cm="1">
        <f t="array" ref="DE1745">INDEX($K:$P,ROW(),MATCH(DE$3,$K$2:$P$2,0))</f>
        <v>#N/A</v>
      </c>
      <c r="DF1745" s="150" t="e" cm="1">
        <f t="array" ref="DF1745">INDEX($K:$P,ROW(),MATCH(DF$3,$K$2:$P$2,0))</f>
        <v>#N/A</v>
      </c>
      <c r="DG1745" s="150" t="e" cm="1">
        <f t="array" ref="DG1745">INDEX($K:$P,ROW(),MATCH(DG$3,$K$2:$P$2,0))</f>
        <v>#N/A</v>
      </c>
      <c r="DH1745" s="150" t="e" cm="1">
        <f t="array" ref="DH1745">INDEX($K:$P,ROW(),MATCH(DH$3,$K$2:$P$2,0))</f>
        <v>#N/A</v>
      </c>
      <c r="DI1745" s="150" t="e" cm="1">
        <f t="array" ref="DI1745">INDEX($K:$P,ROW(),MATCH(DI$3,$K$2:$P$2,0))</f>
        <v>#N/A</v>
      </c>
      <c r="DJ1745" s="150" t="e" cm="1">
        <f t="array" ref="DJ1745">INDEX($K:$P,ROW(),MATCH(DJ$3,$K$2:$P$2,0))</f>
        <v>#N/A</v>
      </c>
      <c r="DK1745" s="150" t="e" cm="1">
        <f t="array" ref="DK1745">INDEX($K:$P,ROW(),MATCH(DK$3,$K$2:$P$2,0))</f>
        <v>#N/A</v>
      </c>
      <c r="DL1745" s="150" t="e" cm="1">
        <f t="array" ref="DL1745">INDEX($K:$P,ROW(),MATCH(DL$3,$K$2:$P$2,0))</f>
        <v>#N/A</v>
      </c>
    </row>
    <row r="1746" spans="1:116" x14ac:dyDescent="0.4">
      <c r="A1746" s="12"/>
      <c r="B1746" s="319"/>
      <c r="C1746" s="319"/>
      <c r="D1746" s="317" t="s">
        <v>518</v>
      </c>
      <c r="E1746" s="317" t="str">
        <f t="shared" si="2413"/>
        <v>1746 SPLIT-SV-VR</v>
      </c>
      <c r="G1746" s="242" t="s">
        <v>520</v>
      </c>
      <c r="H1746" s="12"/>
      <c r="I1746" s="60"/>
      <c r="J1746" s="60"/>
      <c r="K1746" s="21">
        <f>1-K1745</f>
        <v>0.5</v>
      </c>
      <c r="L1746" s="21">
        <f t="shared" ref="L1746:P1748" si="2414">1-L1745</f>
        <v>0.5</v>
      </c>
      <c r="M1746" s="21">
        <f t="shared" si="2414"/>
        <v>0.5</v>
      </c>
      <c r="N1746" s="21">
        <f t="shared" si="2414"/>
        <v>0.5</v>
      </c>
      <c r="O1746" s="21">
        <f t="shared" si="2414"/>
        <v>0.5</v>
      </c>
      <c r="P1746" s="21">
        <f t="shared" si="2414"/>
        <v>0.5</v>
      </c>
      <c r="R1746" s="67"/>
      <c r="S1746" s="150" cm="1">
        <f t="array" ref="S1746">INDEX($K:$P,ROW(),MATCH(S$3,$K$2:$P$2,0))</f>
        <v>0.5</v>
      </c>
      <c r="T1746" s="150" cm="1">
        <f t="array" ref="T1746">INDEX($K:$P,ROW(),MATCH(T$3,$K$2:$P$2,0))</f>
        <v>0.5</v>
      </c>
      <c r="U1746" s="150" cm="1">
        <f t="array" ref="U1746">INDEX($K:$P,ROW(),MATCH(U$3,$K$2:$P$2,0))</f>
        <v>0.5</v>
      </c>
      <c r="V1746" s="150" cm="1">
        <f t="array" ref="V1746">INDEX($K:$P,ROW(),MATCH(V$3,$K$2:$P$2,0))</f>
        <v>0.5</v>
      </c>
      <c r="W1746" s="150" cm="1">
        <f t="array" ref="W1746">INDEX($K:$P,ROW(),MATCH(W$3,$K$2:$P$2,0))</f>
        <v>0.5</v>
      </c>
      <c r="X1746" s="150" cm="1">
        <f t="array" ref="X1746">INDEX($K:$P,ROW(),MATCH(X$3,$K$2:$P$2,0))</f>
        <v>0.5</v>
      </c>
      <c r="Y1746" s="150" cm="1">
        <f t="array" ref="Y1746">INDEX($K:$P,ROW(),MATCH(Y$3,$K$2:$P$2,0))</f>
        <v>0.5</v>
      </c>
      <c r="Z1746" s="150" cm="1">
        <f t="array" ref="Z1746">INDEX($K:$P,ROW(),MATCH(Z$3,$K$2:$P$2,0))</f>
        <v>0.5</v>
      </c>
      <c r="AA1746" s="150" cm="1">
        <f t="array" ref="AA1746">INDEX($K:$P,ROW(),MATCH(AA$3,$K$2:$P$2,0))</f>
        <v>0.5</v>
      </c>
      <c r="AB1746" s="150" cm="1">
        <f t="array" ref="AB1746">INDEX($K:$P,ROW(),MATCH(AB$3,$K$2:$P$2,0))</f>
        <v>0.5</v>
      </c>
      <c r="AC1746" s="150" cm="1">
        <f t="array" ref="AC1746">INDEX($K:$P,ROW(),MATCH(AC$3,$K$2:$P$2,0))</f>
        <v>0.5</v>
      </c>
      <c r="AD1746" s="150" cm="1">
        <f t="array" ref="AD1746">INDEX($K:$P,ROW(),MATCH(AD$3,$K$2:$P$2,0))</f>
        <v>0.5</v>
      </c>
      <c r="AE1746" s="150" cm="1">
        <f t="array" ref="AE1746">INDEX($K:$P,ROW(),MATCH(AE$3,$K$2:$P$2,0))</f>
        <v>0.5</v>
      </c>
      <c r="AF1746" s="150" cm="1">
        <f t="array" ref="AF1746">INDEX($K:$P,ROW(),MATCH(AF$3,$K$2:$P$2,0))</f>
        <v>0.5</v>
      </c>
      <c r="AG1746" s="150" cm="1">
        <f t="array" ref="AG1746">INDEX($K:$P,ROW(),MATCH(AG$3,$K$2:$P$2,0))</f>
        <v>0.5</v>
      </c>
      <c r="AH1746" s="150" cm="1">
        <f t="array" ref="AH1746">INDEX($K:$P,ROW(),MATCH(AH$3,$K$2:$P$2,0))</f>
        <v>0.5</v>
      </c>
      <c r="AI1746" s="150" cm="1">
        <f t="array" ref="AI1746">INDEX($K:$P,ROW(),MATCH(AI$3,$K$2:$P$2,0))</f>
        <v>0.5</v>
      </c>
      <c r="AJ1746" s="150" cm="1">
        <f t="array" ref="AJ1746">INDEX($K:$P,ROW(),MATCH(AJ$3,$K$2:$P$2,0))</f>
        <v>0.5</v>
      </c>
      <c r="AK1746" s="150" cm="1">
        <f t="array" ref="AK1746">INDEX($K:$P,ROW(),MATCH(AK$3,$K$2:$P$2,0))</f>
        <v>0.5</v>
      </c>
      <c r="AL1746" s="150" cm="1">
        <f t="array" ref="AL1746">INDEX($K:$P,ROW(),MATCH(AL$3,$K$2:$P$2,0))</f>
        <v>0.5</v>
      </c>
      <c r="AM1746" s="150" cm="1">
        <f t="array" ref="AM1746">INDEX($K:$P,ROW(),MATCH(AM$3,$K$2:$P$2,0))</f>
        <v>0.5</v>
      </c>
      <c r="AN1746" s="150" cm="1">
        <f t="array" ref="AN1746">INDEX($K:$P,ROW(),MATCH(AN$3,$K$2:$P$2,0))</f>
        <v>0.5</v>
      </c>
      <c r="AO1746" s="150" cm="1">
        <f t="array" ref="AO1746">INDEX($K:$P,ROW(),MATCH(AO$3,$K$2:$P$2,0))</f>
        <v>0.5</v>
      </c>
      <c r="AP1746" s="150" cm="1">
        <f t="array" ref="AP1746">INDEX($K:$P,ROW(),MATCH(AP$3,$K$2:$P$2,0))</f>
        <v>0.5</v>
      </c>
      <c r="AQ1746" s="150" cm="1">
        <f t="array" ref="AQ1746">INDEX($K:$P,ROW(),MATCH(AQ$3,$K$2:$P$2,0))</f>
        <v>0.5</v>
      </c>
      <c r="AR1746" s="150" cm="1">
        <f t="array" ref="AR1746">INDEX($K:$P,ROW(),MATCH(AR$3,$K$2:$P$2,0))</f>
        <v>0.5</v>
      </c>
      <c r="AS1746" s="150" cm="1">
        <f t="array" ref="AS1746">INDEX($K:$P,ROW(),MATCH(AS$3,$K$2:$P$2,0))</f>
        <v>0.5</v>
      </c>
      <c r="AT1746" s="150" cm="1">
        <f t="array" ref="AT1746">INDEX($K:$P,ROW(),MATCH(AT$3,$K$2:$P$2,0))</f>
        <v>0.5</v>
      </c>
      <c r="AU1746" s="150" cm="1">
        <f t="array" ref="AU1746">INDEX($K:$P,ROW(),MATCH(AU$3,$K$2:$P$2,0))</f>
        <v>0.5</v>
      </c>
      <c r="AV1746" s="150" cm="1">
        <f t="array" ref="AV1746">INDEX($K:$P,ROW(),MATCH(AV$3,$K$2:$P$2,0))</f>
        <v>0.5</v>
      </c>
      <c r="AW1746" s="150" cm="1">
        <f t="array" ref="AW1746">INDEX($K:$P,ROW(),MATCH(AW$3,$K$2:$P$2,0))</f>
        <v>0.5</v>
      </c>
      <c r="AX1746" s="150" cm="1">
        <f t="array" ref="AX1746">INDEX($K:$P,ROW(),MATCH(AX$3,$K$2:$P$2,0))</f>
        <v>0.5</v>
      </c>
      <c r="AY1746" s="150" cm="1">
        <f t="array" ref="AY1746">INDEX($K:$P,ROW(),MATCH(AY$3,$K$2:$P$2,0))</f>
        <v>0.5</v>
      </c>
      <c r="AZ1746" s="150" cm="1">
        <f t="array" ref="AZ1746">INDEX($K:$P,ROW(),MATCH(AZ$3,$K$2:$P$2,0))</f>
        <v>0.5</v>
      </c>
      <c r="BA1746" s="150" cm="1">
        <f t="array" ref="BA1746">INDEX($K:$P,ROW(),MATCH(BA$3,$K$2:$P$2,0))</f>
        <v>0.5</v>
      </c>
      <c r="BB1746" s="150" cm="1">
        <f t="array" ref="BB1746">INDEX($K:$P,ROW(),MATCH(BB$3,$K$2:$P$2,0))</f>
        <v>0.5</v>
      </c>
      <c r="BC1746" s="150" cm="1">
        <f t="array" ref="BC1746">INDEX($K:$P,ROW(),MATCH(BC$3,$K$2:$P$2,0))</f>
        <v>0.5</v>
      </c>
      <c r="BD1746" s="150" cm="1">
        <f t="array" ref="BD1746">INDEX($K:$P,ROW(),MATCH(BD$3,$K$2:$P$2,0))</f>
        <v>0.5</v>
      </c>
      <c r="BE1746" s="150" cm="1">
        <f t="array" ref="BE1746">INDEX($K:$P,ROW(),MATCH(BE$3,$K$2:$P$2,0))</f>
        <v>0.5</v>
      </c>
      <c r="BF1746" s="150" cm="1">
        <f t="array" ref="BF1746">INDEX($K:$P,ROW(),MATCH(BF$3,$K$2:$P$2,0))</f>
        <v>0.5</v>
      </c>
      <c r="BG1746" s="150" cm="1">
        <f t="array" ref="BG1746">INDEX($K:$P,ROW(),MATCH(BG$3,$K$2:$P$2,0))</f>
        <v>0.5</v>
      </c>
      <c r="BH1746" s="150" cm="1">
        <f t="array" ref="BH1746">INDEX($K:$P,ROW(),MATCH(BH$3,$K$2:$P$2,0))</f>
        <v>0.5</v>
      </c>
      <c r="BI1746" s="150" cm="1">
        <f t="array" ref="BI1746">INDEX($K:$P,ROW(),MATCH(BI$3,$K$2:$P$2,0))</f>
        <v>0.5</v>
      </c>
      <c r="BJ1746" s="150" cm="1">
        <f t="array" ref="BJ1746">INDEX($K:$P,ROW(),MATCH(BJ$3,$K$2:$P$2,0))</f>
        <v>0.5</v>
      </c>
      <c r="BK1746" s="150" cm="1">
        <f t="array" ref="BK1746">INDEX($K:$P,ROW(),MATCH(BK$3,$K$2:$P$2,0))</f>
        <v>0.5</v>
      </c>
      <c r="BL1746" s="150" cm="1">
        <f t="array" ref="BL1746">INDEX($K:$P,ROW(),MATCH(BL$3,$K$2:$P$2,0))</f>
        <v>0.5</v>
      </c>
      <c r="BM1746" s="150" cm="1">
        <f t="array" ref="BM1746">INDEX($K:$P,ROW(),MATCH(BM$3,$K$2:$P$2,0))</f>
        <v>0.5</v>
      </c>
      <c r="BN1746" s="150" cm="1">
        <f t="array" ref="BN1746">INDEX($K:$P,ROW(),MATCH(BN$3,$K$2:$P$2,0))</f>
        <v>0.5</v>
      </c>
      <c r="BO1746" s="150" cm="1">
        <f t="array" ref="BO1746">INDEX($K:$P,ROW(),MATCH(BO$3,$K$2:$P$2,0))</f>
        <v>0.5</v>
      </c>
      <c r="BP1746" s="150" cm="1">
        <f t="array" ref="BP1746">INDEX($K:$P,ROW(),MATCH(BP$3,$K$2:$P$2,0))</f>
        <v>0.5</v>
      </c>
      <c r="BQ1746" s="150" cm="1">
        <f t="array" ref="BQ1746">INDEX($K:$P,ROW(),MATCH(BQ$3,$K$2:$P$2,0))</f>
        <v>0.5</v>
      </c>
      <c r="BR1746" s="150" cm="1">
        <f t="array" ref="BR1746">INDEX($K:$P,ROW(),MATCH(BR$3,$K$2:$P$2,0))</f>
        <v>0.5</v>
      </c>
      <c r="BS1746" s="150" cm="1">
        <f t="array" ref="BS1746">INDEX($K:$P,ROW(),MATCH(BS$3,$K$2:$P$2,0))</f>
        <v>0.5</v>
      </c>
      <c r="BT1746" s="150" cm="1">
        <f t="array" ref="BT1746">INDEX($K:$P,ROW(),MATCH(BT$3,$K$2:$P$2,0))</f>
        <v>0.5</v>
      </c>
      <c r="BU1746" s="150" cm="1">
        <f t="array" ref="BU1746">INDEX($K:$P,ROW(),MATCH(BU$3,$K$2:$P$2,0))</f>
        <v>0.5</v>
      </c>
      <c r="BV1746" s="150" cm="1">
        <f t="array" ref="BV1746">INDEX($K:$P,ROW(),MATCH(BV$3,$K$2:$P$2,0))</f>
        <v>0.5</v>
      </c>
      <c r="BW1746" s="150" cm="1">
        <f t="array" ref="BW1746">INDEX($K:$P,ROW(),MATCH(BW$3,$K$2:$P$2,0))</f>
        <v>0.5</v>
      </c>
      <c r="BX1746" s="150" cm="1">
        <f t="array" ref="BX1746">INDEX($K:$P,ROW(),MATCH(BX$3,$K$2:$P$2,0))</f>
        <v>0.5</v>
      </c>
      <c r="BY1746" s="150" cm="1">
        <f t="array" ref="BY1746">INDEX($K:$P,ROW(),MATCH(BY$3,$K$2:$P$2,0))</f>
        <v>0.5</v>
      </c>
      <c r="BZ1746" s="150" cm="1">
        <f t="array" ref="BZ1746">INDEX($K:$P,ROW(),MATCH(BZ$3,$K$2:$P$2,0))</f>
        <v>0.5</v>
      </c>
      <c r="CA1746" s="150" cm="1">
        <f t="array" ref="CA1746">INDEX($K:$P,ROW(),MATCH(CA$3,$K$2:$P$2,0))</f>
        <v>0.5</v>
      </c>
      <c r="CB1746" s="150" cm="1">
        <f t="array" ref="CB1746">INDEX($K:$P,ROW(),MATCH(CB$3,$K$2:$P$2,0))</f>
        <v>0.5</v>
      </c>
      <c r="CC1746" s="150" cm="1">
        <f t="array" ref="CC1746">INDEX($K:$P,ROW(),MATCH(CC$3,$K$2:$P$2,0))</f>
        <v>0.5</v>
      </c>
      <c r="CD1746" s="150" cm="1">
        <f t="array" ref="CD1746">INDEX($K:$P,ROW(),MATCH(CD$3,$K$2:$P$2,0))</f>
        <v>0.5</v>
      </c>
      <c r="CE1746" s="150" cm="1">
        <f t="array" ref="CE1746">INDEX($K:$P,ROW(),MATCH(CE$3,$K$2:$P$2,0))</f>
        <v>0.5</v>
      </c>
      <c r="CF1746" s="150" cm="1">
        <f t="array" ref="CF1746">INDEX($K:$P,ROW(),MATCH(CF$3,$K$2:$P$2,0))</f>
        <v>0.5</v>
      </c>
      <c r="CG1746" s="150" cm="1">
        <f t="array" ref="CG1746">INDEX($K:$P,ROW(),MATCH(CG$3,$K$2:$P$2,0))</f>
        <v>0.5</v>
      </c>
      <c r="CH1746" s="150" cm="1">
        <f t="array" ref="CH1746">INDEX($K:$P,ROW(),MATCH(CH$3,$K$2:$P$2,0))</f>
        <v>0.5</v>
      </c>
      <c r="CI1746" s="150" cm="1">
        <f t="array" ref="CI1746">INDEX($K:$P,ROW(),MATCH(CI$3,$K$2:$P$2,0))</f>
        <v>0.5</v>
      </c>
      <c r="CJ1746" s="150" cm="1">
        <f t="array" ref="CJ1746">INDEX($K:$P,ROW(),MATCH(CJ$3,$K$2:$P$2,0))</f>
        <v>0.5</v>
      </c>
      <c r="CK1746" s="150" cm="1">
        <f t="array" ref="CK1746">INDEX($K:$P,ROW(),MATCH(CK$3,$K$2:$P$2,0))</f>
        <v>0.5</v>
      </c>
      <c r="CL1746" s="150" cm="1">
        <f t="array" ref="CL1746">INDEX($K:$P,ROW(),MATCH(CL$3,$K$2:$P$2,0))</f>
        <v>0.5</v>
      </c>
      <c r="CN1746" s="150"/>
      <c r="CO1746" s="150" t="e" cm="1">
        <f t="array" ref="CO1746">INDEX($K:$P,ROW(),MATCH(CO$3,$K$2:$P$2,0))</f>
        <v>#N/A</v>
      </c>
      <c r="CP1746" s="150" t="e" cm="1">
        <f t="array" ref="CP1746">INDEX($K:$P,ROW(),MATCH(CP$3,$K$2:$P$2,0))</f>
        <v>#N/A</v>
      </c>
      <c r="CQ1746" s="150" t="e" cm="1">
        <f t="array" ref="CQ1746">INDEX($K:$P,ROW(),MATCH(CQ$3,$K$2:$P$2,0))</f>
        <v>#N/A</v>
      </c>
      <c r="CR1746" s="150" t="e" cm="1">
        <f t="array" ref="CR1746">INDEX($K:$P,ROW(),MATCH(CR$3,$K$2:$P$2,0))</f>
        <v>#N/A</v>
      </c>
      <c r="CS1746" s="150" t="e" cm="1">
        <f t="array" ref="CS1746">INDEX($K:$P,ROW(),MATCH(CS$3,$K$2:$P$2,0))</f>
        <v>#N/A</v>
      </c>
      <c r="CT1746" s="150" t="e" cm="1">
        <f t="array" ref="CT1746">INDEX($K:$P,ROW(),MATCH(CT$3,$K$2:$P$2,0))</f>
        <v>#N/A</v>
      </c>
      <c r="CU1746" s="150" t="e" cm="1">
        <f t="array" ref="CU1746">INDEX($K:$P,ROW(),MATCH(CU$3,$K$2:$P$2,0))</f>
        <v>#N/A</v>
      </c>
      <c r="CV1746" s="150" t="e" cm="1">
        <f t="array" ref="CV1746">INDEX($K:$P,ROW(),MATCH(CV$3,$K$2:$P$2,0))</f>
        <v>#N/A</v>
      </c>
      <c r="CW1746" s="150" t="e" cm="1">
        <f t="array" ref="CW1746">INDEX($K:$P,ROW(),MATCH(CW$3,$K$2:$P$2,0))</f>
        <v>#N/A</v>
      </c>
      <c r="CX1746" s="150" t="e" cm="1">
        <f t="array" ref="CX1746">INDEX($K:$P,ROW(),MATCH(CX$3,$K$2:$P$2,0))</f>
        <v>#N/A</v>
      </c>
      <c r="CY1746" s="150" t="e" cm="1">
        <f t="array" ref="CY1746">INDEX($K:$P,ROW(),MATCH(CY$3,$K$2:$P$2,0))</f>
        <v>#N/A</v>
      </c>
      <c r="CZ1746" s="150" t="e" cm="1">
        <f t="array" ref="CZ1746">INDEX($K:$P,ROW(),MATCH(CZ$3,$K$2:$P$2,0))</f>
        <v>#N/A</v>
      </c>
      <c r="DA1746" s="150" t="e" cm="1">
        <f t="array" ref="DA1746">INDEX($K:$P,ROW(),MATCH(DA$3,$K$2:$P$2,0))</f>
        <v>#N/A</v>
      </c>
      <c r="DB1746" s="150" t="e" cm="1">
        <f t="array" ref="DB1746">INDEX($K:$P,ROW(),MATCH(DB$3,$K$2:$P$2,0))</f>
        <v>#N/A</v>
      </c>
      <c r="DC1746" s="150" t="e" cm="1">
        <f t="array" ref="DC1746">INDEX($K:$P,ROW(),MATCH(DC$3,$K$2:$P$2,0))</f>
        <v>#N/A</v>
      </c>
      <c r="DD1746" s="150" t="e" cm="1">
        <f t="array" ref="DD1746">INDEX($K:$P,ROW(),MATCH(DD$3,$K$2:$P$2,0))</f>
        <v>#N/A</v>
      </c>
      <c r="DE1746" s="150" t="e" cm="1">
        <f t="array" ref="DE1746">INDEX($K:$P,ROW(),MATCH(DE$3,$K$2:$P$2,0))</f>
        <v>#N/A</v>
      </c>
      <c r="DF1746" s="150" t="e" cm="1">
        <f t="array" ref="DF1746">INDEX($K:$P,ROW(),MATCH(DF$3,$K$2:$P$2,0))</f>
        <v>#N/A</v>
      </c>
      <c r="DG1746" s="150" t="e" cm="1">
        <f t="array" ref="DG1746">INDEX($K:$P,ROW(),MATCH(DG$3,$K$2:$P$2,0))</f>
        <v>#N/A</v>
      </c>
      <c r="DH1746" s="150" t="e" cm="1">
        <f t="array" ref="DH1746">INDEX($K:$P,ROW(),MATCH(DH$3,$K$2:$P$2,0))</f>
        <v>#N/A</v>
      </c>
      <c r="DI1746" s="150" t="e" cm="1">
        <f t="array" ref="DI1746">INDEX($K:$P,ROW(),MATCH(DI$3,$K$2:$P$2,0))</f>
        <v>#N/A</v>
      </c>
      <c r="DJ1746" s="150" t="e" cm="1">
        <f t="array" ref="DJ1746">INDEX($K:$P,ROW(),MATCH(DJ$3,$K$2:$P$2,0))</f>
        <v>#N/A</v>
      </c>
      <c r="DK1746" s="150" t="e" cm="1">
        <f t="array" ref="DK1746">INDEX($K:$P,ROW(),MATCH(DK$3,$K$2:$P$2,0))</f>
        <v>#N/A</v>
      </c>
      <c r="DL1746" s="150" t="e" cm="1">
        <f t="array" ref="DL1746">INDEX($K:$P,ROW(),MATCH(DL$3,$K$2:$P$2,0))</f>
        <v>#N/A</v>
      </c>
    </row>
    <row r="1747" spans="1:116" x14ac:dyDescent="0.4">
      <c r="A1747" s="12"/>
      <c r="B1747" s="319"/>
      <c r="C1747" s="319"/>
      <c r="D1747" s="317" t="s">
        <v>518</v>
      </c>
      <c r="E1747" s="317" t="str">
        <f t="shared" si="2413"/>
        <v>1747 SPLIT-SV-VR</v>
      </c>
      <c r="G1747" s="145" t="s">
        <v>62</v>
      </c>
      <c r="H1747" s="12"/>
      <c r="I1747" s="60"/>
      <c r="J1747" s="60"/>
      <c r="K1747" s="34">
        <f>1-SUM(K1745:K1746)</f>
        <v>0</v>
      </c>
      <c r="L1747" s="34">
        <f t="shared" ref="L1747:P1749" si="2415">1-SUM(L1745:L1746)</f>
        <v>0</v>
      </c>
      <c r="M1747" s="34">
        <f t="shared" si="2415"/>
        <v>0</v>
      </c>
      <c r="N1747" s="34">
        <f t="shared" si="2415"/>
        <v>0</v>
      </c>
      <c r="O1747" s="34">
        <f t="shared" si="2415"/>
        <v>0</v>
      </c>
      <c r="P1747" s="34">
        <f t="shared" si="2415"/>
        <v>0</v>
      </c>
      <c r="R1747" s="13"/>
      <c r="S1747" s="76"/>
      <c r="T1747" s="76"/>
      <c r="U1747" s="76"/>
      <c r="V1747" s="76"/>
      <c r="W1747" s="76"/>
      <c r="X1747" s="76"/>
      <c r="Y1747" s="76"/>
      <c r="Z1747" s="76"/>
      <c r="AA1747" s="76"/>
      <c r="AB1747" s="76"/>
      <c r="AC1747" s="76"/>
      <c r="AD1747" s="76"/>
      <c r="AE1747" s="76"/>
      <c r="AF1747" s="76"/>
      <c r="AG1747" s="76"/>
      <c r="AH1747" s="76"/>
      <c r="AI1747" s="76"/>
      <c r="AJ1747" s="76"/>
      <c r="AK1747" s="76"/>
      <c r="AL1747" s="76"/>
      <c r="AM1747" s="76"/>
      <c r="AN1747" s="76"/>
      <c r="AO1747" s="76"/>
      <c r="AP1747" s="76"/>
      <c r="AQ1747" s="76"/>
      <c r="AR1747" s="76"/>
      <c r="AS1747" s="76"/>
      <c r="AT1747" s="76"/>
      <c r="AU1747" s="76"/>
      <c r="AV1747" s="76"/>
      <c r="AW1747" s="76"/>
      <c r="AX1747" s="76"/>
      <c r="AY1747" s="76"/>
      <c r="AZ1747" s="76"/>
      <c r="BA1747" s="76"/>
      <c r="BB1747" s="76"/>
      <c r="BC1747" s="76"/>
      <c r="BD1747" s="76"/>
      <c r="BE1747" s="76"/>
      <c r="BF1747" s="76"/>
      <c r="BG1747" s="76"/>
      <c r="BH1747" s="76"/>
      <c r="BI1747" s="76"/>
      <c r="BJ1747" s="76"/>
      <c r="BK1747" s="76"/>
      <c r="BL1747" s="76"/>
      <c r="BM1747" s="76"/>
      <c r="BN1747" s="76"/>
      <c r="BO1747" s="76"/>
      <c r="BP1747" s="76"/>
      <c r="BQ1747" s="76"/>
      <c r="BR1747" s="76"/>
      <c r="BS1747" s="76"/>
      <c r="BT1747" s="76"/>
      <c r="BU1747" s="76"/>
      <c r="BV1747" s="76"/>
      <c r="BW1747" s="76"/>
      <c r="BX1747" s="76"/>
      <c r="BY1747" s="76"/>
      <c r="BZ1747" s="76"/>
      <c r="CA1747" s="76"/>
      <c r="CB1747" s="76"/>
      <c r="CC1747" s="76"/>
      <c r="CD1747" s="76"/>
      <c r="CE1747" s="76"/>
      <c r="CF1747" s="76"/>
      <c r="CG1747" s="76"/>
      <c r="CH1747" s="76"/>
      <c r="CI1747" s="76"/>
      <c r="CJ1747" s="76"/>
      <c r="CK1747" s="76"/>
      <c r="CL1747" s="76"/>
      <c r="CN1747" s="76"/>
      <c r="CO1747" s="76"/>
      <c r="CP1747" s="76"/>
      <c r="CQ1747" s="76"/>
      <c r="CR1747" s="76"/>
      <c r="CS1747" s="76"/>
      <c r="CT1747" s="76"/>
      <c r="CU1747" s="76"/>
      <c r="CV1747" s="76"/>
      <c r="CW1747" s="76"/>
      <c r="CX1747" s="76"/>
      <c r="CY1747" s="76"/>
      <c r="CZ1747" s="76"/>
      <c r="DA1747" s="76"/>
      <c r="DB1747" s="76"/>
      <c r="DC1747" s="76"/>
      <c r="DD1747" s="76"/>
      <c r="DE1747" s="76"/>
      <c r="DF1747" s="76"/>
      <c r="DG1747" s="76"/>
      <c r="DH1747" s="76"/>
      <c r="DI1747" s="76"/>
      <c r="DJ1747" s="76"/>
      <c r="DK1747" s="76"/>
      <c r="DL1747" s="76"/>
    </row>
    <row r="1748" spans="1:116" x14ac:dyDescent="0.4">
      <c r="A1748" s="12"/>
      <c r="B1748" s="319"/>
      <c r="C1748" s="319"/>
      <c r="D1748" s="317" t="s">
        <v>518</v>
      </c>
      <c r="E1748" s="317" t="str">
        <f t="shared" si="2413"/>
        <v>1748 SPLIT-SV-VR</v>
      </c>
      <c r="G1748" s="95"/>
      <c r="H1748" s="12"/>
      <c r="I1748" s="60"/>
      <c r="J1748" s="60"/>
      <c r="K1748" s="12"/>
      <c r="L1748" s="12"/>
      <c r="M1748" s="12"/>
      <c r="N1748" s="12"/>
      <c r="O1748" s="12"/>
      <c r="P1748" s="12"/>
      <c r="R1748" s="13"/>
      <c r="S1748" s="76"/>
      <c r="T1748" s="76"/>
      <c r="U1748" s="76"/>
      <c r="V1748" s="76"/>
      <c r="W1748" s="76"/>
      <c r="X1748" s="76"/>
      <c r="Y1748" s="76"/>
      <c r="Z1748" s="76"/>
      <c r="AA1748" s="76"/>
      <c r="AB1748" s="76"/>
      <c r="AC1748" s="76"/>
      <c r="AD1748" s="76"/>
      <c r="AE1748" s="76"/>
      <c r="AF1748" s="76"/>
      <c r="AG1748" s="76"/>
      <c r="AH1748" s="76"/>
      <c r="AI1748" s="76"/>
      <c r="AJ1748" s="76"/>
      <c r="AK1748" s="76"/>
      <c r="AL1748" s="76"/>
      <c r="AM1748" s="76"/>
      <c r="AN1748" s="76"/>
      <c r="AO1748" s="76"/>
      <c r="AP1748" s="76"/>
      <c r="AQ1748" s="76"/>
      <c r="AR1748" s="76"/>
      <c r="AS1748" s="76"/>
      <c r="AT1748" s="76"/>
      <c r="AU1748" s="76"/>
      <c r="AV1748" s="76"/>
      <c r="AW1748" s="76"/>
      <c r="AX1748" s="76"/>
      <c r="AY1748" s="76"/>
      <c r="AZ1748" s="76"/>
      <c r="BA1748" s="76"/>
      <c r="BB1748" s="76"/>
      <c r="BC1748" s="76"/>
      <c r="BD1748" s="76"/>
      <c r="BE1748" s="76"/>
      <c r="BF1748" s="76"/>
      <c r="BG1748" s="76"/>
      <c r="BH1748" s="76"/>
      <c r="BI1748" s="76"/>
      <c r="BJ1748" s="76"/>
      <c r="BK1748" s="76"/>
      <c r="BL1748" s="76"/>
      <c r="BM1748" s="76"/>
      <c r="BN1748" s="76"/>
      <c r="BO1748" s="76"/>
      <c r="BP1748" s="76"/>
      <c r="BQ1748" s="76"/>
      <c r="BR1748" s="76"/>
      <c r="BS1748" s="76"/>
      <c r="BT1748" s="76"/>
      <c r="BU1748" s="76"/>
      <c r="BV1748" s="76"/>
      <c r="BW1748" s="76"/>
      <c r="BX1748" s="76"/>
      <c r="BY1748" s="76"/>
      <c r="BZ1748" s="76"/>
      <c r="CA1748" s="76"/>
      <c r="CB1748" s="76"/>
      <c r="CC1748" s="76"/>
      <c r="CD1748" s="76"/>
      <c r="CE1748" s="76"/>
      <c r="CF1748" s="76"/>
      <c r="CG1748" s="76"/>
      <c r="CH1748" s="76"/>
      <c r="CI1748" s="76"/>
      <c r="CJ1748" s="76"/>
      <c r="CK1748" s="76"/>
      <c r="CL1748" s="76"/>
      <c r="CN1748" s="76"/>
      <c r="CO1748" s="76"/>
      <c r="CP1748" s="76"/>
      <c r="CQ1748" s="76"/>
      <c r="CR1748" s="76"/>
      <c r="CS1748" s="76"/>
      <c r="CT1748" s="76"/>
      <c r="CU1748" s="76"/>
      <c r="CV1748" s="76"/>
      <c r="CW1748" s="76"/>
      <c r="CX1748" s="76"/>
      <c r="CY1748" s="76"/>
      <c r="CZ1748" s="76"/>
      <c r="DA1748" s="76"/>
      <c r="DB1748" s="76"/>
      <c r="DC1748" s="76"/>
      <c r="DD1748" s="76"/>
      <c r="DE1748" s="76"/>
      <c r="DF1748" s="76"/>
      <c r="DG1748" s="76"/>
      <c r="DH1748" s="76"/>
      <c r="DI1748" s="76"/>
      <c r="DJ1748" s="76"/>
      <c r="DK1748" s="76"/>
      <c r="DL1748" s="76"/>
    </row>
    <row r="1749" spans="1:116" x14ac:dyDescent="0.4">
      <c r="A1749" s="12"/>
      <c r="B1749" s="319"/>
      <c r="C1749" s="319"/>
      <c r="D1749" s="317" t="s">
        <v>518</v>
      </c>
      <c r="E1749" s="317" t="str">
        <f t="shared" si="2413"/>
        <v>1749 SPLIT-SV-VR</v>
      </c>
      <c r="G1749" s="95" t="str">
        <f>"# of "&amp;G1774&amp;"s:"</f>
        <v># of procedures:</v>
      </c>
      <c r="H1749" s="12"/>
      <c r="I1749" s="60"/>
      <c r="J1749" s="60"/>
      <c r="K1749" s="12"/>
      <c r="L1749" s="12"/>
      <c r="M1749" s="12"/>
      <c r="N1749" s="12"/>
      <c r="O1749" s="12"/>
      <c r="P1749" s="12"/>
      <c r="R1749" s="13"/>
      <c r="S1749" s="76"/>
      <c r="T1749" s="76"/>
      <c r="U1749" s="76"/>
      <c r="V1749" s="76"/>
      <c r="W1749" s="76"/>
      <c r="X1749" s="76"/>
      <c r="Y1749" s="76"/>
      <c r="Z1749" s="76"/>
      <c r="AA1749" s="76"/>
      <c r="AB1749" s="76"/>
      <c r="AC1749" s="76"/>
      <c r="AD1749" s="76"/>
      <c r="AE1749" s="76"/>
      <c r="AF1749" s="76"/>
      <c r="AG1749" s="76"/>
      <c r="AH1749" s="76"/>
      <c r="AI1749" s="76"/>
      <c r="AJ1749" s="76"/>
      <c r="AK1749" s="76"/>
      <c r="AL1749" s="76"/>
      <c r="AM1749" s="76"/>
      <c r="AN1749" s="76"/>
      <c r="AO1749" s="76"/>
      <c r="AP1749" s="76"/>
      <c r="AQ1749" s="76"/>
      <c r="AR1749" s="76"/>
      <c r="AS1749" s="76"/>
      <c r="AT1749" s="76"/>
      <c r="AU1749" s="76"/>
      <c r="AV1749" s="76"/>
      <c r="AW1749" s="76"/>
      <c r="AX1749" s="76"/>
      <c r="AY1749" s="76"/>
      <c r="AZ1749" s="76"/>
      <c r="BA1749" s="76"/>
      <c r="BB1749" s="76"/>
      <c r="BC1749" s="76"/>
      <c r="BD1749" s="76"/>
      <c r="BE1749" s="76"/>
      <c r="BF1749" s="76"/>
      <c r="BG1749" s="76"/>
      <c r="BH1749" s="76"/>
      <c r="BI1749" s="76"/>
      <c r="BJ1749" s="76"/>
      <c r="BK1749" s="76"/>
      <c r="BL1749" s="76"/>
      <c r="BM1749" s="76"/>
      <c r="BN1749" s="76"/>
      <c r="BO1749" s="76"/>
      <c r="BP1749" s="76"/>
      <c r="BQ1749" s="76"/>
      <c r="BR1749" s="76"/>
      <c r="BS1749" s="76"/>
      <c r="BT1749" s="76"/>
      <c r="BU1749" s="76"/>
      <c r="BV1749" s="76"/>
      <c r="BW1749" s="76"/>
      <c r="BX1749" s="76"/>
      <c r="BY1749" s="76"/>
      <c r="BZ1749" s="76"/>
      <c r="CA1749" s="76"/>
      <c r="CB1749" s="76"/>
      <c r="CC1749" s="76"/>
      <c r="CD1749" s="76"/>
      <c r="CE1749" s="76"/>
      <c r="CF1749" s="76"/>
      <c r="CG1749" s="76"/>
      <c r="CH1749" s="76"/>
      <c r="CI1749" s="76"/>
      <c r="CJ1749" s="76"/>
      <c r="CK1749" s="76"/>
      <c r="CL1749" s="76"/>
      <c r="CN1749" s="76"/>
      <c r="CO1749" s="76"/>
      <c r="CP1749" s="76"/>
      <c r="CQ1749" s="76"/>
      <c r="CR1749" s="76"/>
      <c r="CS1749" s="76"/>
      <c r="CT1749" s="76"/>
      <c r="CU1749" s="76"/>
      <c r="CV1749" s="76"/>
      <c r="CW1749" s="76"/>
      <c r="CX1749" s="76"/>
      <c r="CY1749" s="76"/>
      <c r="CZ1749" s="76"/>
      <c r="DA1749" s="76"/>
      <c r="DB1749" s="76"/>
      <c r="DC1749" s="76"/>
      <c r="DD1749" s="76"/>
      <c r="DE1749" s="76"/>
      <c r="DF1749" s="76"/>
      <c r="DG1749" s="76"/>
      <c r="DH1749" s="76"/>
      <c r="DI1749" s="76"/>
      <c r="DJ1749" s="76"/>
      <c r="DK1749" s="76"/>
      <c r="DL1749" s="76"/>
    </row>
    <row r="1750" spans="1:116" x14ac:dyDescent="0.4">
      <c r="A1750" s="12"/>
      <c r="B1750" s="319"/>
      <c r="C1750" s="319"/>
      <c r="D1750" s="317" t="s">
        <v>518</v>
      </c>
      <c r="E1750" s="317" t="str">
        <f t="shared" si="2413"/>
        <v>1750 SPLIT-SV-VR</v>
      </c>
      <c r="G1750" s="145" t="str">
        <f>G1745</f>
        <v>Product A</v>
      </c>
      <c r="H1750" s="12"/>
      <c r="I1750" s="60"/>
      <c r="J1750" s="60"/>
      <c r="K1750" s="34">
        <f ca="1">SUMIF($3:$3,K$2,1750:1750)</f>
        <v>30000</v>
      </c>
      <c r="L1750" s="34">
        <f ca="1">SUMIF($3:$3,L$2,1750:1750)</f>
        <v>30000</v>
      </c>
      <c r="M1750" s="34">
        <f ca="1">SUMIF($3:$3,M$2,1750:1750)</f>
        <v>30000</v>
      </c>
      <c r="N1750" s="34">
        <f ca="1">SUMIF($3:$3,N$2,1750:1750)</f>
        <v>30000</v>
      </c>
      <c r="O1750" s="34">
        <f ca="1">SUMIF($3:$3,O$2,1750:1750)</f>
        <v>30000</v>
      </c>
      <c r="P1750" s="34">
        <f ca="1">SUMIF($3:$3,P$2,1750:1750)</f>
        <v>30000</v>
      </c>
      <c r="R1750" s="13"/>
      <c r="S1750" s="76" cm="1">
        <f t="array" aca="1" ref="S1750" ca="1">S1745*INDIRECT(S1736)</f>
        <v>2500</v>
      </c>
      <c r="T1750" s="76" cm="1">
        <f t="array" aca="1" ref="T1750" ca="1">T1745*INDIRECT(T1736)</f>
        <v>2500</v>
      </c>
      <c r="U1750" s="76" cm="1">
        <f t="array" aca="1" ref="U1750" ca="1">U1745*INDIRECT(U1736)</f>
        <v>2500</v>
      </c>
      <c r="V1750" s="76" cm="1">
        <f t="array" aca="1" ref="V1750" ca="1">V1745*INDIRECT(V1736)</f>
        <v>2500</v>
      </c>
      <c r="W1750" s="76" cm="1">
        <f t="array" aca="1" ref="W1750" ca="1">W1745*INDIRECT(W1736)</f>
        <v>2500</v>
      </c>
      <c r="X1750" s="76" cm="1">
        <f t="array" aca="1" ref="X1750" ca="1">X1745*INDIRECT(X1736)</f>
        <v>2500</v>
      </c>
      <c r="Y1750" s="76" cm="1">
        <f t="array" aca="1" ref="Y1750" ca="1">Y1745*INDIRECT(Y1736)</f>
        <v>2500</v>
      </c>
      <c r="Z1750" s="76" cm="1">
        <f t="array" aca="1" ref="Z1750" ca="1">Z1745*INDIRECT(Z1736)</f>
        <v>2500</v>
      </c>
      <c r="AA1750" s="76" cm="1">
        <f t="array" aca="1" ref="AA1750" ca="1">AA1745*INDIRECT(AA1736)</f>
        <v>2500</v>
      </c>
      <c r="AB1750" s="76" cm="1">
        <f t="array" aca="1" ref="AB1750" ca="1">AB1745*INDIRECT(AB1736)</f>
        <v>2500</v>
      </c>
      <c r="AC1750" s="76" cm="1">
        <f t="array" aca="1" ref="AC1750" ca="1">AC1745*INDIRECT(AC1736)</f>
        <v>2500</v>
      </c>
      <c r="AD1750" s="76" cm="1">
        <f t="array" aca="1" ref="AD1750" ca="1">AD1745*INDIRECT(AD1736)</f>
        <v>2500</v>
      </c>
      <c r="AE1750" s="76" cm="1">
        <f t="array" aca="1" ref="AE1750" ca="1">AE1745*INDIRECT(AE1736)</f>
        <v>2500</v>
      </c>
      <c r="AF1750" s="76" cm="1">
        <f t="array" aca="1" ref="AF1750" ca="1">AF1745*INDIRECT(AF1736)</f>
        <v>2500</v>
      </c>
      <c r="AG1750" s="76" cm="1">
        <f t="array" aca="1" ref="AG1750" ca="1">AG1745*INDIRECT(AG1736)</f>
        <v>2500</v>
      </c>
      <c r="AH1750" s="76" cm="1">
        <f t="array" aca="1" ref="AH1750" ca="1">AH1745*INDIRECT(AH1736)</f>
        <v>2500</v>
      </c>
      <c r="AI1750" s="76" cm="1">
        <f t="array" aca="1" ref="AI1750" ca="1">AI1745*INDIRECT(AI1736)</f>
        <v>2500</v>
      </c>
      <c r="AJ1750" s="76" cm="1">
        <f t="array" aca="1" ref="AJ1750" ca="1">AJ1745*INDIRECT(AJ1736)</f>
        <v>2500</v>
      </c>
      <c r="AK1750" s="76" cm="1">
        <f t="array" aca="1" ref="AK1750" ca="1">AK1745*INDIRECT(AK1736)</f>
        <v>2500</v>
      </c>
      <c r="AL1750" s="76" cm="1">
        <f t="array" aca="1" ref="AL1750" ca="1">AL1745*INDIRECT(AL1736)</f>
        <v>2500</v>
      </c>
      <c r="AM1750" s="76" cm="1">
        <f t="array" aca="1" ref="AM1750" ca="1">AM1745*INDIRECT(AM1736)</f>
        <v>2500</v>
      </c>
      <c r="AN1750" s="76" cm="1">
        <f t="array" aca="1" ref="AN1750" ca="1">AN1745*INDIRECT(AN1736)</f>
        <v>2500</v>
      </c>
      <c r="AO1750" s="76" cm="1">
        <f t="array" aca="1" ref="AO1750" ca="1">AO1745*INDIRECT(AO1736)</f>
        <v>2500</v>
      </c>
      <c r="AP1750" s="76" cm="1">
        <f t="array" aca="1" ref="AP1750" ca="1">AP1745*INDIRECT(AP1736)</f>
        <v>2500</v>
      </c>
      <c r="AQ1750" s="76" cm="1">
        <f t="array" aca="1" ref="AQ1750" ca="1">AQ1745*INDIRECT(AQ1736)</f>
        <v>2500</v>
      </c>
      <c r="AR1750" s="76" cm="1">
        <f t="array" aca="1" ref="AR1750" ca="1">AR1745*INDIRECT(AR1736)</f>
        <v>2500</v>
      </c>
      <c r="AS1750" s="76" cm="1">
        <f t="array" aca="1" ref="AS1750" ca="1">AS1745*INDIRECT(AS1736)</f>
        <v>2500</v>
      </c>
      <c r="AT1750" s="76" cm="1">
        <f t="array" aca="1" ref="AT1750" ca="1">AT1745*INDIRECT(AT1736)</f>
        <v>2500</v>
      </c>
      <c r="AU1750" s="76" cm="1">
        <f t="array" aca="1" ref="AU1750" ca="1">AU1745*INDIRECT(AU1736)</f>
        <v>2500</v>
      </c>
      <c r="AV1750" s="76" cm="1">
        <f t="array" aca="1" ref="AV1750" ca="1">AV1745*INDIRECT(AV1736)</f>
        <v>2500</v>
      </c>
      <c r="AW1750" s="76" cm="1">
        <f t="array" aca="1" ref="AW1750" ca="1">AW1745*INDIRECT(AW1736)</f>
        <v>2500</v>
      </c>
      <c r="AX1750" s="76" cm="1">
        <f t="array" aca="1" ref="AX1750" ca="1">AX1745*INDIRECT(AX1736)</f>
        <v>2500</v>
      </c>
      <c r="AY1750" s="76" cm="1">
        <f t="array" aca="1" ref="AY1750" ca="1">AY1745*INDIRECT(AY1736)</f>
        <v>2500</v>
      </c>
      <c r="AZ1750" s="76" cm="1">
        <f t="array" aca="1" ref="AZ1750" ca="1">AZ1745*INDIRECT(AZ1736)</f>
        <v>2500</v>
      </c>
      <c r="BA1750" s="76" cm="1">
        <f t="array" aca="1" ref="BA1750" ca="1">BA1745*INDIRECT(BA1736)</f>
        <v>2500</v>
      </c>
      <c r="BB1750" s="76" cm="1">
        <f t="array" aca="1" ref="BB1750" ca="1">BB1745*INDIRECT(BB1736)</f>
        <v>2500</v>
      </c>
      <c r="BC1750" s="76" cm="1">
        <f t="array" aca="1" ref="BC1750" ca="1">BC1745*INDIRECT(BC1736)</f>
        <v>2500</v>
      </c>
      <c r="BD1750" s="76" cm="1">
        <f t="array" aca="1" ref="BD1750" ca="1">BD1745*INDIRECT(BD1736)</f>
        <v>2500</v>
      </c>
      <c r="BE1750" s="76" cm="1">
        <f t="array" aca="1" ref="BE1750" ca="1">BE1745*INDIRECT(BE1736)</f>
        <v>2500</v>
      </c>
      <c r="BF1750" s="76" cm="1">
        <f t="array" aca="1" ref="BF1750" ca="1">BF1745*INDIRECT(BF1736)</f>
        <v>2500</v>
      </c>
      <c r="BG1750" s="76" cm="1">
        <f t="array" aca="1" ref="BG1750" ca="1">BG1745*INDIRECT(BG1736)</f>
        <v>2500</v>
      </c>
      <c r="BH1750" s="76" cm="1">
        <f t="array" aca="1" ref="BH1750" ca="1">BH1745*INDIRECT(BH1736)</f>
        <v>2500</v>
      </c>
      <c r="BI1750" s="76" cm="1">
        <f t="array" aca="1" ref="BI1750" ca="1">BI1745*INDIRECT(BI1736)</f>
        <v>2500</v>
      </c>
      <c r="BJ1750" s="76" cm="1">
        <f t="array" aca="1" ref="BJ1750" ca="1">BJ1745*INDIRECT(BJ1736)</f>
        <v>2500</v>
      </c>
      <c r="BK1750" s="76" cm="1">
        <f t="array" aca="1" ref="BK1750" ca="1">BK1745*INDIRECT(BK1736)</f>
        <v>2500</v>
      </c>
      <c r="BL1750" s="76" cm="1">
        <f t="array" aca="1" ref="BL1750" ca="1">BL1745*INDIRECT(BL1736)</f>
        <v>2500</v>
      </c>
      <c r="BM1750" s="76" cm="1">
        <f t="array" aca="1" ref="BM1750" ca="1">BM1745*INDIRECT(BM1736)</f>
        <v>2500</v>
      </c>
      <c r="BN1750" s="76" cm="1">
        <f t="array" aca="1" ref="BN1750" ca="1">BN1745*INDIRECT(BN1736)</f>
        <v>2500</v>
      </c>
      <c r="BO1750" s="76" cm="1">
        <f t="array" aca="1" ref="BO1750" ca="1">BO1745*INDIRECT(BO1736)</f>
        <v>2500</v>
      </c>
      <c r="BP1750" s="76" cm="1">
        <f t="array" aca="1" ref="BP1750" ca="1">BP1745*INDIRECT(BP1736)</f>
        <v>2500</v>
      </c>
      <c r="BQ1750" s="76" cm="1">
        <f t="array" aca="1" ref="BQ1750" ca="1">BQ1745*INDIRECT(BQ1736)</f>
        <v>2500</v>
      </c>
      <c r="BR1750" s="76" cm="1">
        <f t="array" aca="1" ref="BR1750" ca="1">BR1745*INDIRECT(BR1736)</f>
        <v>2500</v>
      </c>
      <c r="BS1750" s="76" cm="1">
        <f t="array" aca="1" ref="BS1750" ca="1">BS1745*INDIRECT(BS1736)</f>
        <v>2500</v>
      </c>
      <c r="BT1750" s="76" cm="1">
        <f t="array" aca="1" ref="BT1750" ca="1">BT1745*INDIRECT(BT1736)</f>
        <v>2500</v>
      </c>
      <c r="BU1750" s="76" cm="1">
        <f t="array" aca="1" ref="BU1750" ca="1">BU1745*INDIRECT(BU1736)</f>
        <v>2500</v>
      </c>
      <c r="BV1750" s="76" cm="1">
        <f t="array" aca="1" ref="BV1750" ca="1">BV1745*INDIRECT(BV1736)</f>
        <v>2500</v>
      </c>
      <c r="BW1750" s="76" cm="1">
        <f t="array" aca="1" ref="BW1750" ca="1">BW1745*INDIRECT(BW1736)</f>
        <v>2500</v>
      </c>
      <c r="BX1750" s="76" cm="1">
        <f t="array" aca="1" ref="BX1750" ca="1">BX1745*INDIRECT(BX1736)</f>
        <v>2500</v>
      </c>
      <c r="BY1750" s="76" cm="1">
        <f t="array" aca="1" ref="BY1750" ca="1">BY1745*INDIRECT(BY1736)</f>
        <v>2500</v>
      </c>
      <c r="BZ1750" s="76" cm="1">
        <f t="array" aca="1" ref="BZ1750" ca="1">BZ1745*INDIRECT(BZ1736)</f>
        <v>2500</v>
      </c>
      <c r="CA1750" s="76" cm="1">
        <f t="array" aca="1" ref="CA1750" ca="1">CA1745*INDIRECT(CA1736)</f>
        <v>2500</v>
      </c>
      <c r="CB1750" s="76" cm="1">
        <f t="array" aca="1" ref="CB1750" ca="1">CB1745*INDIRECT(CB1736)</f>
        <v>2500</v>
      </c>
      <c r="CC1750" s="76" cm="1">
        <f t="array" aca="1" ref="CC1750" ca="1">CC1745*INDIRECT(CC1736)</f>
        <v>2500</v>
      </c>
      <c r="CD1750" s="76" cm="1">
        <f t="array" aca="1" ref="CD1750" ca="1">CD1745*INDIRECT(CD1736)</f>
        <v>2500</v>
      </c>
      <c r="CE1750" s="76" cm="1">
        <f t="array" aca="1" ref="CE1750" ca="1">CE1745*INDIRECT(CE1736)</f>
        <v>2500</v>
      </c>
      <c r="CF1750" s="76" cm="1">
        <f t="array" aca="1" ref="CF1750" ca="1">CF1745*INDIRECT(CF1736)</f>
        <v>2500</v>
      </c>
      <c r="CG1750" s="76" cm="1">
        <f t="array" aca="1" ref="CG1750" ca="1">CG1745*INDIRECT(CG1736)</f>
        <v>2500</v>
      </c>
      <c r="CH1750" s="76" cm="1">
        <f t="array" aca="1" ref="CH1750" ca="1">CH1745*INDIRECT(CH1736)</f>
        <v>2500</v>
      </c>
      <c r="CI1750" s="76" cm="1">
        <f t="array" aca="1" ref="CI1750" ca="1">CI1745*INDIRECT(CI1736)</f>
        <v>2500</v>
      </c>
      <c r="CJ1750" s="76" cm="1">
        <f t="array" aca="1" ref="CJ1750" ca="1">CJ1745*INDIRECT(CJ1736)</f>
        <v>2500</v>
      </c>
      <c r="CK1750" s="76" cm="1">
        <f t="array" aca="1" ref="CK1750" ca="1">CK1745*INDIRECT(CK1736)</f>
        <v>2500</v>
      </c>
      <c r="CL1750" s="76" cm="1">
        <f t="array" aca="1" ref="CL1750" ca="1">CL1745*INDIRECT(CL1736)</f>
        <v>2500</v>
      </c>
      <c r="CN1750" s="76"/>
      <c r="CO1750" s="76" t="e" cm="1">
        <f t="array" aca="1" ref="CO1750" ca="1">CO1745*INDIRECT(CO1736)</f>
        <v>#N/A</v>
      </c>
      <c r="CP1750" s="76" t="e" cm="1">
        <f t="array" aca="1" ref="CP1750" ca="1">CP1745*INDIRECT(CP1736)</f>
        <v>#N/A</v>
      </c>
      <c r="CQ1750" s="76" t="e" cm="1">
        <f t="array" aca="1" ref="CQ1750" ca="1">CQ1745*INDIRECT(CQ1736)</f>
        <v>#N/A</v>
      </c>
      <c r="CR1750" s="76" t="e" cm="1">
        <f t="array" aca="1" ref="CR1750" ca="1">CR1745*INDIRECT(CR1736)</f>
        <v>#N/A</v>
      </c>
      <c r="CS1750" s="76" t="e" cm="1">
        <f t="array" aca="1" ref="CS1750" ca="1">CS1745*INDIRECT(CS1736)</f>
        <v>#N/A</v>
      </c>
      <c r="CT1750" s="76" t="e" cm="1">
        <f t="array" aca="1" ref="CT1750" ca="1">CT1745*INDIRECT(CT1736)</f>
        <v>#N/A</v>
      </c>
      <c r="CU1750" s="76" t="e" cm="1">
        <f t="array" aca="1" ref="CU1750" ca="1">CU1745*INDIRECT(CU1736)</f>
        <v>#N/A</v>
      </c>
      <c r="CV1750" s="76" t="e" cm="1">
        <f t="array" aca="1" ref="CV1750" ca="1">CV1745*INDIRECT(CV1736)</f>
        <v>#N/A</v>
      </c>
      <c r="CW1750" s="76" t="e" cm="1">
        <f t="array" aca="1" ref="CW1750" ca="1">CW1745*INDIRECT(CW1736)</f>
        <v>#N/A</v>
      </c>
      <c r="CX1750" s="76" t="e" cm="1">
        <f t="array" aca="1" ref="CX1750" ca="1">CX1745*INDIRECT(CX1736)</f>
        <v>#N/A</v>
      </c>
      <c r="CY1750" s="76" t="e" cm="1">
        <f t="array" aca="1" ref="CY1750" ca="1">CY1745*INDIRECT(CY1736)</f>
        <v>#N/A</v>
      </c>
      <c r="CZ1750" s="76" t="e" cm="1">
        <f t="array" aca="1" ref="CZ1750" ca="1">CZ1745*INDIRECT(CZ1736)</f>
        <v>#N/A</v>
      </c>
      <c r="DA1750" s="76" t="e" cm="1">
        <f t="array" aca="1" ref="DA1750" ca="1">DA1745*INDIRECT(DA1736)</f>
        <v>#N/A</v>
      </c>
      <c r="DB1750" s="76" t="e" cm="1">
        <f t="array" aca="1" ref="DB1750" ca="1">DB1745*INDIRECT(DB1736)</f>
        <v>#N/A</v>
      </c>
      <c r="DC1750" s="76" t="e" cm="1">
        <f t="array" aca="1" ref="DC1750" ca="1">DC1745*INDIRECT(DC1736)</f>
        <v>#N/A</v>
      </c>
      <c r="DD1750" s="76" t="e" cm="1">
        <f t="array" aca="1" ref="DD1750" ca="1">DD1745*INDIRECT(DD1736)</f>
        <v>#N/A</v>
      </c>
      <c r="DE1750" s="76" t="e" cm="1">
        <f t="array" aca="1" ref="DE1750" ca="1">DE1745*INDIRECT(DE1736)</f>
        <v>#N/A</v>
      </c>
      <c r="DF1750" s="76" t="e" cm="1">
        <f t="array" aca="1" ref="DF1750" ca="1">DF1745*INDIRECT(DF1736)</f>
        <v>#N/A</v>
      </c>
      <c r="DG1750" s="76" t="e" cm="1">
        <f t="array" aca="1" ref="DG1750" ca="1">DG1745*INDIRECT(DG1736)</f>
        <v>#N/A</v>
      </c>
      <c r="DH1750" s="76" t="e" cm="1">
        <f t="array" aca="1" ref="DH1750" ca="1">DH1745*INDIRECT(DH1736)</f>
        <v>#N/A</v>
      </c>
      <c r="DI1750" s="76" t="e" cm="1">
        <f t="array" aca="1" ref="DI1750" ca="1">DI1745*INDIRECT(DI1736)</f>
        <v>#N/A</v>
      </c>
      <c r="DJ1750" s="76" t="e" cm="1">
        <f t="array" aca="1" ref="DJ1750" ca="1">DJ1745*INDIRECT(DJ1736)</f>
        <v>#N/A</v>
      </c>
      <c r="DK1750" s="76" t="e" cm="1">
        <f t="array" aca="1" ref="DK1750" ca="1">DK1745*INDIRECT(DK1736)</f>
        <v>#N/A</v>
      </c>
      <c r="DL1750" s="76" t="e" cm="1">
        <f t="array" aca="1" ref="DL1750" ca="1">DL1745*INDIRECT(DL1736)</f>
        <v>#N/A</v>
      </c>
    </row>
    <row r="1751" spans="1:116" x14ac:dyDescent="0.4">
      <c r="A1751" s="12"/>
      <c r="B1751" s="319"/>
      <c r="C1751" s="319"/>
      <c r="D1751" s="317" t="s">
        <v>518</v>
      </c>
      <c r="E1751" s="317" t="str">
        <f t="shared" si="2413"/>
        <v>1751 SPLIT-SV-VR</v>
      </c>
      <c r="G1751" s="145" t="str">
        <f>G1746</f>
        <v>Product B</v>
      </c>
      <c r="H1751" s="12"/>
      <c r="I1751" s="60"/>
      <c r="J1751" s="60"/>
      <c r="K1751" s="34">
        <f ca="1">SUMIF($3:$3,K$2,1751:1751)</f>
        <v>30000</v>
      </c>
      <c r="L1751" s="34">
        <f ca="1">SUMIF($3:$3,L$2,1751:1751)</f>
        <v>30000</v>
      </c>
      <c r="M1751" s="34">
        <f ca="1">SUMIF($3:$3,M$2,1751:1751)</f>
        <v>30000</v>
      </c>
      <c r="N1751" s="34">
        <f ca="1">SUMIF($3:$3,N$2,1751:1751)</f>
        <v>30000</v>
      </c>
      <c r="O1751" s="34">
        <f ca="1">SUMIF($3:$3,O$2,1751:1751)</f>
        <v>30000</v>
      </c>
      <c r="P1751" s="34">
        <f ca="1">SUMIF($3:$3,P$2,1751:1751)</f>
        <v>30000</v>
      </c>
      <c r="R1751" s="13"/>
      <c r="S1751" s="76" cm="1">
        <f t="array" aca="1" ref="S1751" ca="1">S1746*INDIRECT(S1736)</f>
        <v>2500</v>
      </c>
      <c r="T1751" s="76" cm="1">
        <f t="array" aca="1" ref="T1751" ca="1">T1746*INDIRECT(T1736)</f>
        <v>2500</v>
      </c>
      <c r="U1751" s="76" cm="1">
        <f t="array" aca="1" ref="U1751" ca="1">U1746*INDIRECT(U1736)</f>
        <v>2500</v>
      </c>
      <c r="V1751" s="76" cm="1">
        <f t="array" aca="1" ref="V1751" ca="1">V1746*INDIRECT(V1736)</f>
        <v>2500</v>
      </c>
      <c r="W1751" s="76" cm="1">
        <f t="array" aca="1" ref="W1751" ca="1">W1746*INDIRECT(W1736)</f>
        <v>2500</v>
      </c>
      <c r="X1751" s="76" cm="1">
        <f t="array" aca="1" ref="X1751" ca="1">X1746*INDIRECT(X1736)</f>
        <v>2500</v>
      </c>
      <c r="Y1751" s="76" cm="1">
        <f t="array" aca="1" ref="Y1751" ca="1">Y1746*INDIRECT(Y1736)</f>
        <v>2500</v>
      </c>
      <c r="Z1751" s="76" cm="1">
        <f t="array" aca="1" ref="Z1751" ca="1">Z1746*INDIRECT(Z1736)</f>
        <v>2500</v>
      </c>
      <c r="AA1751" s="76" cm="1">
        <f t="array" aca="1" ref="AA1751" ca="1">AA1746*INDIRECT(AA1736)</f>
        <v>2500</v>
      </c>
      <c r="AB1751" s="76" cm="1">
        <f t="array" aca="1" ref="AB1751" ca="1">AB1746*INDIRECT(AB1736)</f>
        <v>2500</v>
      </c>
      <c r="AC1751" s="76" cm="1">
        <f t="array" aca="1" ref="AC1751" ca="1">AC1746*INDIRECT(AC1736)</f>
        <v>2500</v>
      </c>
      <c r="AD1751" s="76" cm="1">
        <f t="array" aca="1" ref="AD1751" ca="1">AD1746*INDIRECT(AD1736)</f>
        <v>2500</v>
      </c>
      <c r="AE1751" s="76" cm="1">
        <f t="array" aca="1" ref="AE1751" ca="1">AE1746*INDIRECT(AE1736)</f>
        <v>2500</v>
      </c>
      <c r="AF1751" s="76" cm="1">
        <f t="array" aca="1" ref="AF1751" ca="1">AF1746*INDIRECT(AF1736)</f>
        <v>2500</v>
      </c>
      <c r="AG1751" s="76" cm="1">
        <f t="array" aca="1" ref="AG1751" ca="1">AG1746*INDIRECT(AG1736)</f>
        <v>2500</v>
      </c>
      <c r="AH1751" s="76" cm="1">
        <f t="array" aca="1" ref="AH1751" ca="1">AH1746*INDIRECT(AH1736)</f>
        <v>2500</v>
      </c>
      <c r="AI1751" s="76" cm="1">
        <f t="array" aca="1" ref="AI1751" ca="1">AI1746*INDIRECT(AI1736)</f>
        <v>2500</v>
      </c>
      <c r="AJ1751" s="76" cm="1">
        <f t="array" aca="1" ref="AJ1751" ca="1">AJ1746*INDIRECT(AJ1736)</f>
        <v>2500</v>
      </c>
      <c r="AK1751" s="76" cm="1">
        <f t="array" aca="1" ref="AK1751" ca="1">AK1746*INDIRECT(AK1736)</f>
        <v>2500</v>
      </c>
      <c r="AL1751" s="76" cm="1">
        <f t="array" aca="1" ref="AL1751" ca="1">AL1746*INDIRECT(AL1736)</f>
        <v>2500</v>
      </c>
      <c r="AM1751" s="76" cm="1">
        <f t="array" aca="1" ref="AM1751" ca="1">AM1746*INDIRECT(AM1736)</f>
        <v>2500</v>
      </c>
      <c r="AN1751" s="76" cm="1">
        <f t="array" aca="1" ref="AN1751" ca="1">AN1746*INDIRECT(AN1736)</f>
        <v>2500</v>
      </c>
      <c r="AO1751" s="76" cm="1">
        <f t="array" aca="1" ref="AO1751" ca="1">AO1746*INDIRECT(AO1736)</f>
        <v>2500</v>
      </c>
      <c r="AP1751" s="76" cm="1">
        <f t="array" aca="1" ref="AP1751" ca="1">AP1746*INDIRECT(AP1736)</f>
        <v>2500</v>
      </c>
      <c r="AQ1751" s="76" cm="1">
        <f t="array" aca="1" ref="AQ1751" ca="1">AQ1746*INDIRECT(AQ1736)</f>
        <v>2500</v>
      </c>
      <c r="AR1751" s="76" cm="1">
        <f t="array" aca="1" ref="AR1751" ca="1">AR1746*INDIRECT(AR1736)</f>
        <v>2500</v>
      </c>
      <c r="AS1751" s="76" cm="1">
        <f t="array" aca="1" ref="AS1751" ca="1">AS1746*INDIRECT(AS1736)</f>
        <v>2500</v>
      </c>
      <c r="AT1751" s="76" cm="1">
        <f t="array" aca="1" ref="AT1751" ca="1">AT1746*INDIRECT(AT1736)</f>
        <v>2500</v>
      </c>
      <c r="AU1751" s="76" cm="1">
        <f t="array" aca="1" ref="AU1751" ca="1">AU1746*INDIRECT(AU1736)</f>
        <v>2500</v>
      </c>
      <c r="AV1751" s="76" cm="1">
        <f t="array" aca="1" ref="AV1751" ca="1">AV1746*INDIRECT(AV1736)</f>
        <v>2500</v>
      </c>
      <c r="AW1751" s="76" cm="1">
        <f t="array" aca="1" ref="AW1751" ca="1">AW1746*INDIRECT(AW1736)</f>
        <v>2500</v>
      </c>
      <c r="AX1751" s="76" cm="1">
        <f t="array" aca="1" ref="AX1751" ca="1">AX1746*INDIRECT(AX1736)</f>
        <v>2500</v>
      </c>
      <c r="AY1751" s="76" cm="1">
        <f t="array" aca="1" ref="AY1751" ca="1">AY1746*INDIRECT(AY1736)</f>
        <v>2500</v>
      </c>
      <c r="AZ1751" s="76" cm="1">
        <f t="array" aca="1" ref="AZ1751" ca="1">AZ1746*INDIRECT(AZ1736)</f>
        <v>2500</v>
      </c>
      <c r="BA1751" s="76" cm="1">
        <f t="array" aca="1" ref="BA1751" ca="1">BA1746*INDIRECT(BA1736)</f>
        <v>2500</v>
      </c>
      <c r="BB1751" s="76" cm="1">
        <f t="array" aca="1" ref="BB1751" ca="1">BB1746*INDIRECT(BB1736)</f>
        <v>2500</v>
      </c>
      <c r="BC1751" s="76" cm="1">
        <f t="array" aca="1" ref="BC1751" ca="1">BC1746*INDIRECT(BC1736)</f>
        <v>2500</v>
      </c>
      <c r="BD1751" s="76" cm="1">
        <f t="array" aca="1" ref="BD1751" ca="1">BD1746*INDIRECT(BD1736)</f>
        <v>2500</v>
      </c>
      <c r="BE1751" s="76" cm="1">
        <f t="array" aca="1" ref="BE1751" ca="1">BE1746*INDIRECT(BE1736)</f>
        <v>2500</v>
      </c>
      <c r="BF1751" s="76" cm="1">
        <f t="array" aca="1" ref="BF1751" ca="1">BF1746*INDIRECT(BF1736)</f>
        <v>2500</v>
      </c>
      <c r="BG1751" s="76" cm="1">
        <f t="array" aca="1" ref="BG1751" ca="1">BG1746*INDIRECT(BG1736)</f>
        <v>2500</v>
      </c>
      <c r="BH1751" s="76" cm="1">
        <f t="array" aca="1" ref="BH1751" ca="1">BH1746*INDIRECT(BH1736)</f>
        <v>2500</v>
      </c>
      <c r="BI1751" s="76" cm="1">
        <f t="array" aca="1" ref="BI1751" ca="1">BI1746*INDIRECT(BI1736)</f>
        <v>2500</v>
      </c>
      <c r="BJ1751" s="76" cm="1">
        <f t="array" aca="1" ref="BJ1751" ca="1">BJ1746*INDIRECT(BJ1736)</f>
        <v>2500</v>
      </c>
      <c r="BK1751" s="76" cm="1">
        <f t="array" aca="1" ref="BK1751" ca="1">BK1746*INDIRECT(BK1736)</f>
        <v>2500</v>
      </c>
      <c r="BL1751" s="76" cm="1">
        <f t="array" aca="1" ref="BL1751" ca="1">BL1746*INDIRECT(BL1736)</f>
        <v>2500</v>
      </c>
      <c r="BM1751" s="76" cm="1">
        <f t="array" aca="1" ref="BM1751" ca="1">BM1746*INDIRECT(BM1736)</f>
        <v>2500</v>
      </c>
      <c r="BN1751" s="76" cm="1">
        <f t="array" aca="1" ref="BN1751" ca="1">BN1746*INDIRECT(BN1736)</f>
        <v>2500</v>
      </c>
      <c r="BO1751" s="76" cm="1">
        <f t="array" aca="1" ref="BO1751" ca="1">BO1746*INDIRECT(BO1736)</f>
        <v>2500</v>
      </c>
      <c r="BP1751" s="76" cm="1">
        <f t="array" aca="1" ref="BP1751" ca="1">BP1746*INDIRECT(BP1736)</f>
        <v>2500</v>
      </c>
      <c r="BQ1751" s="76" cm="1">
        <f t="array" aca="1" ref="BQ1751" ca="1">BQ1746*INDIRECT(BQ1736)</f>
        <v>2500</v>
      </c>
      <c r="BR1751" s="76" cm="1">
        <f t="array" aca="1" ref="BR1751" ca="1">BR1746*INDIRECT(BR1736)</f>
        <v>2500</v>
      </c>
      <c r="BS1751" s="76" cm="1">
        <f t="array" aca="1" ref="BS1751" ca="1">BS1746*INDIRECT(BS1736)</f>
        <v>2500</v>
      </c>
      <c r="BT1751" s="76" cm="1">
        <f t="array" aca="1" ref="BT1751" ca="1">BT1746*INDIRECT(BT1736)</f>
        <v>2500</v>
      </c>
      <c r="BU1751" s="76" cm="1">
        <f t="array" aca="1" ref="BU1751" ca="1">BU1746*INDIRECT(BU1736)</f>
        <v>2500</v>
      </c>
      <c r="BV1751" s="76" cm="1">
        <f t="array" aca="1" ref="BV1751" ca="1">BV1746*INDIRECT(BV1736)</f>
        <v>2500</v>
      </c>
      <c r="BW1751" s="76" cm="1">
        <f t="array" aca="1" ref="BW1751" ca="1">BW1746*INDIRECT(BW1736)</f>
        <v>2500</v>
      </c>
      <c r="BX1751" s="76" cm="1">
        <f t="array" aca="1" ref="BX1751" ca="1">BX1746*INDIRECT(BX1736)</f>
        <v>2500</v>
      </c>
      <c r="BY1751" s="76" cm="1">
        <f t="array" aca="1" ref="BY1751" ca="1">BY1746*INDIRECT(BY1736)</f>
        <v>2500</v>
      </c>
      <c r="BZ1751" s="76" cm="1">
        <f t="array" aca="1" ref="BZ1751" ca="1">BZ1746*INDIRECT(BZ1736)</f>
        <v>2500</v>
      </c>
      <c r="CA1751" s="76" cm="1">
        <f t="array" aca="1" ref="CA1751" ca="1">CA1746*INDIRECT(CA1736)</f>
        <v>2500</v>
      </c>
      <c r="CB1751" s="76" cm="1">
        <f t="array" aca="1" ref="CB1751" ca="1">CB1746*INDIRECT(CB1736)</f>
        <v>2500</v>
      </c>
      <c r="CC1751" s="76" cm="1">
        <f t="array" aca="1" ref="CC1751" ca="1">CC1746*INDIRECT(CC1736)</f>
        <v>2500</v>
      </c>
      <c r="CD1751" s="76" cm="1">
        <f t="array" aca="1" ref="CD1751" ca="1">CD1746*INDIRECT(CD1736)</f>
        <v>2500</v>
      </c>
      <c r="CE1751" s="76" cm="1">
        <f t="array" aca="1" ref="CE1751" ca="1">CE1746*INDIRECT(CE1736)</f>
        <v>2500</v>
      </c>
      <c r="CF1751" s="76" cm="1">
        <f t="array" aca="1" ref="CF1751" ca="1">CF1746*INDIRECT(CF1736)</f>
        <v>2500</v>
      </c>
      <c r="CG1751" s="76" cm="1">
        <f t="array" aca="1" ref="CG1751" ca="1">CG1746*INDIRECT(CG1736)</f>
        <v>2500</v>
      </c>
      <c r="CH1751" s="76" cm="1">
        <f t="array" aca="1" ref="CH1751" ca="1">CH1746*INDIRECT(CH1736)</f>
        <v>2500</v>
      </c>
      <c r="CI1751" s="76" cm="1">
        <f t="array" aca="1" ref="CI1751" ca="1">CI1746*INDIRECT(CI1736)</f>
        <v>2500</v>
      </c>
      <c r="CJ1751" s="76" cm="1">
        <f t="array" aca="1" ref="CJ1751" ca="1">CJ1746*INDIRECT(CJ1736)</f>
        <v>2500</v>
      </c>
      <c r="CK1751" s="76" cm="1">
        <f t="array" aca="1" ref="CK1751" ca="1">CK1746*INDIRECT(CK1736)</f>
        <v>2500</v>
      </c>
      <c r="CL1751" s="76" cm="1">
        <f t="array" aca="1" ref="CL1751" ca="1">CL1746*INDIRECT(CL1736)</f>
        <v>2500</v>
      </c>
      <c r="CN1751" s="76"/>
      <c r="CO1751" s="76" t="e" cm="1">
        <f t="array" aca="1" ref="CO1751" ca="1">CO1746*INDIRECT(CO1736)</f>
        <v>#N/A</v>
      </c>
      <c r="CP1751" s="76" t="e" cm="1">
        <f t="array" aca="1" ref="CP1751" ca="1">CP1746*INDIRECT(CP1736)</f>
        <v>#N/A</v>
      </c>
      <c r="CQ1751" s="76" t="e" cm="1">
        <f t="array" aca="1" ref="CQ1751" ca="1">CQ1746*INDIRECT(CQ1736)</f>
        <v>#N/A</v>
      </c>
      <c r="CR1751" s="76" t="e" cm="1">
        <f t="array" aca="1" ref="CR1751" ca="1">CR1746*INDIRECT(CR1736)</f>
        <v>#N/A</v>
      </c>
      <c r="CS1751" s="76" t="e" cm="1">
        <f t="array" aca="1" ref="CS1751" ca="1">CS1746*INDIRECT(CS1736)</f>
        <v>#N/A</v>
      </c>
      <c r="CT1751" s="76" t="e" cm="1">
        <f t="array" aca="1" ref="CT1751" ca="1">CT1746*INDIRECT(CT1736)</f>
        <v>#N/A</v>
      </c>
      <c r="CU1751" s="76" t="e" cm="1">
        <f t="array" aca="1" ref="CU1751" ca="1">CU1746*INDIRECT(CU1736)</f>
        <v>#N/A</v>
      </c>
      <c r="CV1751" s="76" t="e" cm="1">
        <f t="array" aca="1" ref="CV1751" ca="1">CV1746*INDIRECT(CV1736)</f>
        <v>#N/A</v>
      </c>
      <c r="CW1751" s="76" t="e" cm="1">
        <f t="array" aca="1" ref="CW1751" ca="1">CW1746*INDIRECT(CW1736)</f>
        <v>#N/A</v>
      </c>
      <c r="CX1751" s="76" t="e" cm="1">
        <f t="array" aca="1" ref="CX1751" ca="1">CX1746*INDIRECT(CX1736)</f>
        <v>#N/A</v>
      </c>
      <c r="CY1751" s="76" t="e" cm="1">
        <f t="array" aca="1" ref="CY1751" ca="1">CY1746*INDIRECT(CY1736)</f>
        <v>#N/A</v>
      </c>
      <c r="CZ1751" s="76" t="e" cm="1">
        <f t="array" aca="1" ref="CZ1751" ca="1">CZ1746*INDIRECT(CZ1736)</f>
        <v>#N/A</v>
      </c>
      <c r="DA1751" s="76" t="e" cm="1">
        <f t="array" aca="1" ref="DA1751" ca="1">DA1746*INDIRECT(DA1736)</f>
        <v>#N/A</v>
      </c>
      <c r="DB1751" s="76" t="e" cm="1">
        <f t="array" aca="1" ref="DB1751" ca="1">DB1746*INDIRECT(DB1736)</f>
        <v>#N/A</v>
      </c>
      <c r="DC1751" s="76" t="e" cm="1">
        <f t="array" aca="1" ref="DC1751" ca="1">DC1746*INDIRECT(DC1736)</f>
        <v>#N/A</v>
      </c>
      <c r="DD1751" s="76" t="e" cm="1">
        <f t="array" aca="1" ref="DD1751" ca="1">DD1746*INDIRECT(DD1736)</f>
        <v>#N/A</v>
      </c>
      <c r="DE1751" s="76" t="e" cm="1">
        <f t="array" aca="1" ref="DE1751" ca="1">DE1746*INDIRECT(DE1736)</f>
        <v>#N/A</v>
      </c>
      <c r="DF1751" s="76" t="e" cm="1">
        <f t="array" aca="1" ref="DF1751" ca="1">DF1746*INDIRECT(DF1736)</f>
        <v>#N/A</v>
      </c>
      <c r="DG1751" s="76" t="e" cm="1">
        <f t="array" aca="1" ref="DG1751" ca="1">DG1746*INDIRECT(DG1736)</f>
        <v>#N/A</v>
      </c>
      <c r="DH1751" s="76" t="e" cm="1">
        <f t="array" aca="1" ref="DH1751" ca="1">DH1746*INDIRECT(DH1736)</f>
        <v>#N/A</v>
      </c>
      <c r="DI1751" s="76" t="e" cm="1">
        <f t="array" aca="1" ref="DI1751" ca="1">DI1746*INDIRECT(DI1736)</f>
        <v>#N/A</v>
      </c>
      <c r="DJ1751" s="76" t="e" cm="1">
        <f t="array" aca="1" ref="DJ1751" ca="1">DJ1746*INDIRECT(DJ1736)</f>
        <v>#N/A</v>
      </c>
      <c r="DK1751" s="76" t="e" cm="1">
        <f t="array" aca="1" ref="DK1751" ca="1">DK1746*INDIRECT(DK1736)</f>
        <v>#N/A</v>
      </c>
      <c r="DL1751" s="76" t="e" cm="1">
        <f t="array" aca="1" ref="DL1751" ca="1">DL1746*INDIRECT(DL1736)</f>
        <v>#N/A</v>
      </c>
    </row>
    <row r="1752" spans="1:116" x14ac:dyDescent="0.4">
      <c r="A1752" s="12"/>
      <c r="B1752" s="319"/>
      <c r="C1752" s="319"/>
      <c r="D1752" s="317" t="s">
        <v>518</v>
      </c>
      <c r="E1752" s="317" t="str">
        <f t="shared" si="2413"/>
        <v>1752 SPLIT-SV-VR</v>
      </c>
      <c r="G1752" s="127"/>
      <c r="H1752" s="12"/>
      <c r="I1752" s="60"/>
      <c r="J1752" s="60"/>
      <c r="K1752" s="12"/>
      <c r="L1752" s="12"/>
      <c r="M1752" s="12"/>
      <c r="N1752" s="12"/>
      <c r="O1752" s="12"/>
      <c r="P1752" s="12"/>
      <c r="R1752" s="13"/>
      <c r="S1752" s="76"/>
      <c r="T1752" s="76"/>
      <c r="U1752" s="76"/>
      <c r="V1752" s="76"/>
      <c r="W1752" s="76"/>
      <c r="X1752" s="76"/>
      <c r="Y1752" s="76"/>
      <c r="Z1752" s="76"/>
      <c r="AA1752" s="76"/>
      <c r="AB1752" s="76"/>
      <c r="AC1752" s="76"/>
      <c r="AD1752" s="76"/>
      <c r="AE1752" s="76"/>
      <c r="AF1752" s="76"/>
      <c r="AG1752" s="76"/>
      <c r="AH1752" s="76"/>
      <c r="AI1752" s="76"/>
      <c r="AJ1752" s="76"/>
      <c r="AK1752" s="76"/>
      <c r="AL1752" s="76"/>
      <c r="AM1752" s="76"/>
      <c r="AN1752" s="76"/>
      <c r="AO1752" s="76"/>
      <c r="AP1752" s="76"/>
      <c r="AQ1752" s="76"/>
      <c r="AR1752" s="76"/>
      <c r="AS1752" s="76"/>
      <c r="AT1752" s="76"/>
      <c r="AU1752" s="76"/>
      <c r="AV1752" s="76"/>
      <c r="AW1752" s="76"/>
      <c r="AX1752" s="76"/>
      <c r="AY1752" s="76"/>
      <c r="AZ1752" s="76"/>
      <c r="BA1752" s="76"/>
      <c r="BB1752" s="76"/>
      <c r="BC1752" s="76"/>
      <c r="BD1752" s="76"/>
      <c r="BE1752" s="76"/>
      <c r="BF1752" s="76"/>
      <c r="BG1752" s="76"/>
      <c r="BH1752" s="76"/>
      <c r="BI1752" s="76"/>
      <c r="BJ1752" s="76"/>
      <c r="BK1752" s="76"/>
      <c r="BL1752" s="76"/>
      <c r="BM1752" s="76"/>
      <c r="BN1752" s="76"/>
      <c r="BO1752" s="76"/>
      <c r="BP1752" s="76"/>
      <c r="BQ1752" s="76"/>
      <c r="BR1752" s="76"/>
      <c r="BS1752" s="76"/>
      <c r="BT1752" s="76"/>
      <c r="BU1752" s="76"/>
      <c r="BV1752" s="76"/>
      <c r="BW1752" s="76"/>
      <c r="BX1752" s="76"/>
      <c r="BY1752" s="76"/>
      <c r="BZ1752" s="76"/>
      <c r="CA1752" s="76"/>
      <c r="CB1752" s="76"/>
      <c r="CC1752" s="76"/>
      <c r="CD1752" s="76"/>
      <c r="CE1752" s="76"/>
      <c r="CF1752" s="76"/>
      <c r="CG1752" s="76"/>
      <c r="CH1752" s="76"/>
      <c r="CI1752" s="76"/>
      <c r="CJ1752" s="76"/>
      <c r="CK1752" s="76"/>
      <c r="CL1752" s="76"/>
      <c r="CN1752" s="76"/>
      <c r="CO1752" s="76"/>
      <c r="CP1752" s="76"/>
      <c r="CQ1752" s="76"/>
      <c r="CR1752" s="76"/>
      <c r="CS1752" s="76"/>
      <c r="CT1752" s="76"/>
      <c r="CU1752" s="76"/>
      <c r="CV1752" s="76"/>
      <c r="CW1752" s="76"/>
      <c r="CX1752" s="76"/>
      <c r="CY1752" s="76"/>
      <c r="CZ1752" s="76"/>
      <c r="DA1752" s="76"/>
      <c r="DB1752" s="76"/>
      <c r="DC1752" s="76"/>
      <c r="DD1752" s="76"/>
      <c r="DE1752" s="76"/>
      <c r="DF1752" s="76"/>
      <c r="DG1752" s="76"/>
      <c r="DH1752" s="76"/>
      <c r="DI1752" s="76"/>
      <c r="DJ1752" s="76"/>
      <c r="DK1752" s="76"/>
      <c r="DL1752" s="76"/>
    </row>
    <row r="1753" spans="1:116" x14ac:dyDescent="0.4">
      <c r="A1753" s="12"/>
      <c r="B1753" s="319"/>
      <c r="C1753" s="319"/>
      <c r="D1753" s="317" t="s">
        <v>518</v>
      </c>
      <c r="E1753" s="317" t="str">
        <f t="shared" si="2413"/>
        <v>1753 SPLIT-SV-VR</v>
      </c>
      <c r="G1753" s="95" t="str">
        <f>"Price/"&amp;G1774&amp;":"</f>
        <v>Price/procedure:</v>
      </c>
      <c r="H1753" s="12"/>
      <c r="I1753" s="60"/>
      <c r="J1753" s="60"/>
      <c r="K1753" s="12"/>
      <c r="L1753" s="12"/>
      <c r="M1753" s="12"/>
      <c r="N1753" s="12"/>
      <c r="O1753" s="12"/>
      <c r="P1753" s="12"/>
      <c r="R1753" s="13"/>
      <c r="S1753" s="76"/>
      <c r="T1753" s="76"/>
      <c r="U1753" s="76"/>
      <c r="V1753" s="76"/>
      <c r="W1753" s="76"/>
      <c r="X1753" s="76"/>
      <c r="Y1753" s="76"/>
      <c r="Z1753" s="76"/>
      <c r="AA1753" s="76"/>
      <c r="AB1753" s="76"/>
      <c r="AC1753" s="76"/>
      <c r="AD1753" s="76"/>
      <c r="AE1753" s="76"/>
      <c r="AF1753" s="76"/>
      <c r="AG1753" s="76"/>
      <c r="AH1753" s="76"/>
      <c r="AI1753" s="76"/>
      <c r="AJ1753" s="76"/>
      <c r="AK1753" s="76"/>
      <c r="AL1753" s="76"/>
      <c r="AM1753" s="76"/>
      <c r="AN1753" s="76"/>
      <c r="AO1753" s="76"/>
      <c r="AP1753" s="76"/>
      <c r="AQ1753" s="76"/>
      <c r="AR1753" s="76"/>
      <c r="AS1753" s="76"/>
      <c r="AT1753" s="76"/>
      <c r="AU1753" s="76"/>
      <c r="AV1753" s="76"/>
      <c r="AW1753" s="76"/>
      <c r="AX1753" s="76"/>
      <c r="AY1753" s="76"/>
      <c r="AZ1753" s="76"/>
      <c r="BA1753" s="76"/>
      <c r="BB1753" s="76"/>
      <c r="BC1753" s="76"/>
      <c r="BD1753" s="76"/>
      <c r="BE1753" s="76"/>
      <c r="BF1753" s="76"/>
      <c r="BG1753" s="76"/>
      <c r="BH1753" s="76"/>
      <c r="BI1753" s="76"/>
      <c r="BJ1753" s="76"/>
      <c r="BK1753" s="76"/>
      <c r="BL1753" s="76"/>
      <c r="BM1753" s="76"/>
      <c r="BN1753" s="76"/>
      <c r="BO1753" s="76"/>
      <c r="BP1753" s="76"/>
      <c r="BQ1753" s="76"/>
      <c r="BR1753" s="76"/>
      <c r="BS1753" s="76"/>
      <c r="BT1753" s="76"/>
      <c r="BU1753" s="76"/>
      <c r="BV1753" s="76"/>
      <c r="BW1753" s="76"/>
      <c r="BX1753" s="76"/>
      <c r="BY1753" s="76"/>
      <c r="BZ1753" s="76"/>
      <c r="CA1753" s="76"/>
      <c r="CB1753" s="76"/>
      <c r="CC1753" s="76"/>
      <c r="CD1753" s="76"/>
      <c r="CE1753" s="76"/>
      <c r="CF1753" s="76"/>
      <c r="CG1753" s="76"/>
      <c r="CH1753" s="76"/>
      <c r="CI1753" s="76"/>
      <c r="CJ1753" s="76"/>
      <c r="CK1753" s="76"/>
      <c r="CL1753" s="76"/>
      <c r="CN1753" s="76"/>
      <c r="CO1753" s="76"/>
      <c r="CP1753" s="76"/>
      <c r="CQ1753" s="76"/>
      <c r="CR1753" s="76"/>
      <c r="CS1753" s="76"/>
      <c r="CT1753" s="76"/>
      <c r="CU1753" s="76"/>
      <c r="CV1753" s="76"/>
      <c r="CW1753" s="76"/>
      <c r="CX1753" s="76"/>
      <c r="CY1753" s="76"/>
      <c r="CZ1753" s="76"/>
      <c r="DA1753" s="76"/>
      <c r="DB1753" s="76"/>
      <c r="DC1753" s="76"/>
      <c r="DD1753" s="76"/>
      <c r="DE1753" s="76"/>
      <c r="DF1753" s="76"/>
      <c r="DG1753" s="76"/>
      <c r="DH1753" s="76"/>
      <c r="DI1753" s="76"/>
      <c r="DJ1753" s="76"/>
      <c r="DK1753" s="76"/>
      <c r="DL1753" s="76"/>
    </row>
    <row r="1754" spans="1:116" x14ac:dyDescent="0.4">
      <c r="A1754" s="12"/>
      <c r="B1754" s="319"/>
      <c r="C1754" s="319"/>
      <c r="D1754" s="317" t="s">
        <v>518</v>
      </c>
      <c r="E1754" s="317" t="str">
        <f t="shared" si="2413"/>
        <v>1754 SPLIT-SV-VR</v>
      </c>
      <c r="G1754" s="145" t="str">
        <f>G1745</f>
        <v>Product A</v>
      </c>
      <c r="H1754" s="12"/>
      <c r="I1754" s="60"/>
      <c r="J1754" s="60"/>
      <c r="K1754" s="61">
        <v>100</v>
      </c>
      <c r="L1754" s="61">
        <v>100</v>
      </c>
      <c r="M1754" s="61">
        <v>100</v>
      </c>
      <c r="N1754" s="61">
        <v>100</v>
      </c>
      <c r="O1754" s="61">
        <v>100</v>
      </c>
      <c r="P1754" s="61">
        <v>100</v>
      </c>
      <c r="R1754" s="67"/>
      <c r="S1754" s="147" cm="1">
        <f t="array" ref="S1754">INDEX($K:$P,ROW(),MATCH(S$3,$K$2:$P$2,0))</f>
        <v>100</v>
      </c>
      <c r="T1754" s="147" cm="1">
        <f t="array" ref="T1754">INDEX($K:$P,ROW(),MATCH(T$3,$K$2:$P$2,0))</f>
        <v>100</v>
      </c>
      <c r="U1754" s="147" cm="1">
        <f t="array" ref="U1754">INDEX($K:$P,ROW(),MATCH(U$3,$K$2:$P$2,0))</f>
        <v>100</v>
      </c>
      <c r="V1754" s="147" cm="1">
        <f t="array" ref="V1754">INDEX($K:$P,ROW(),MATCH(V$3,$K$2:$P$2,0))</f>
        <v>100</v>
      </c>
      <c r="W1754" s="147" cm="1">
        <f t="array" ref="W1754">INDEX($K:$P,ROW(),MATCH(W$3,$K$2:$P$2,0))</f>
        <v>100</v>
      </c>
      <c r="X1754" s="147" cm="1">
        <f t="array" ref="X1754">INDEX($K:$P,ROW(),MATCH(X$3,$K$2:$P$2,0))</f>
        <v>100</v>
      </c>
      <c r="Y1754" s="147" cm="1">
        <f t="array" ref="Y1754">INDEX($K:$P,ROW(),MATCH(Y$3,$K$2:$P$2,0))</f>
        <v>100</v>
      </c>
      <c r="Z1754" s="147" cm="1">
        <f t="array" ref="Z1754">INDEX($K:$P,ROW(),MATCH(Z$3,$K$2:$P$2,0))</f>
        <v>100</v>
      </c>
      <c r="AA1754" s="147" cm="1">
        <f t="array" ref="AA1754">INDEX($K:$P,ROW(),MATCH(AA$3,$K$2:$P$2,0))</f>
        <v>100</v>
      </c>
      <c r="AB1754" s="147" cm="1">
        <f t="array" ref="AB1754">INDEX($K:$P,ROW(),MATCH(AB$3,$K$2:$P$2,0))</f>
        <v>100</v>
      </c>
      <c r="AC1754" s="147" cm="1">
        <f t="array" ref="AC1754">INDEX($K:$P,ROW(),MATCH(AC$3,$K$2:$P$2,0))</f>
        <v>100</v>
      </c>
      <c r="AD1754" s="147" cm="1">
        <f t="array" ref="AD1754">INDEX($K:$P,ROW(),MATCH(AD$3,$K$2:$P$2,0))</f>
        <v>100</v>
      </c>
      <c r="AE1754" s="147" cm="1">
        <f t="array" ref="AE1754">INDEX($K:$P,ROW(),MATCH(AE$3,$K$2:$P$2,0))</f>
        <v>100</v>
      </c>
      <c r="AF1754" s="147" cm="1">
        <f t="array" ref="AF1754">INDEX($K:$P,ROW(),MATCH(AF$3,$K$2:$P$2,0))</f>
        <v>100</v>
      </c>
      <c r="AG1754" s="147" cm="1">
        <f t="array" ref="AG1754">INDEX($K:$P,ROW(),MATCH(AG$3,$K$2:$P$2,0))</f>
        <v>100</v>
      </c>
      <c r="AH1754" s="147" cm="1">
        <f t="array" ref="AH1754">INDEX($K:$P,ROW(),MATCH(AH$3,$K$2:$P$2,0))</f>
        <v>100</v>
      </c>
      <c r="AI1754" s="147" cm="1">
        <f t="array" ref="AI1754">INDEX($K:$P,ROW(),MATCH(AI$3,$K$2:$P$2,0))</f>
        <v>100</v>
      </c>
      <c r="AJ1754" s="147" cm="1">
        <f t="array" ref="AJ1754">INDEX($K:$P,ROW(),MATCH(AJ$3,$K$2:$P$2,0))</f>
        <v>100</v>
      </c>
      <c r="AK1754" s="147" cm="1">
        <f t="array" ref="AK1754">INDEX($K:$P,ROW(),MATCH(AK$3,$K$2:$P$2,0))</f>
        <v>100</v>
      </c>
      <c r="AL1754" s="147" cm="1">
        <f t="array" ref="AL1754">INDEX($K:$P,ROW(),MATCH(AL$3,$K$2:$P$2,0))</f>
        <v>100</v>
      </c>
      <c r="AM1754" s="147" cm="1">
        <f t="array" ref="AM1754">INDEX($K:$P,ROW(),MATCH(AM$3,$K$2:$P$2,0))</f>
        <v>100</v>
      </c>
      <c r="AN1754" s="147" cm="1">
        <f t="array" ref="AN1754">INDEX($K:$P,ROW(),MATCH(AN$3,$K$2:$P$2,0))</f>
        <v>100</v>
      </c>
      <c r="AO1754" s="147" cm="1">
        <f t="array" ref="AO1754">INDEX($K:$P,ROW(),MATCH(AO$3,$K$2:$P$2,0))</f>
        <v>100</v>
      </c>
      <c r="AP1754" s="147" cm="1">
        <f t="array" ref="AP1754">INDEX($K:$P,ROW(),MATCH(AP$3,$K$2:$P$2,0))</f>
        <v>100</v>
      </c>
      <c r="AQ1754" s="147" cm="1">
        <f t="array" ref="AQ1754">INDEX($K:$P,ROW(),MATCH(AQ$3,$K$2:$P$2,0))</f>
        <v>100</v>
      </c>
      <c r="AR1754" s="147" cm="1">
        <f t="array" ref="AR1754">INDEX($K:$P,ROW(),MATCH(AR$3,$K$2:$P$2,0))</f>
        <v>100</v>
      </c>
      <c r="AS1754" s="147" cm="1">
        <f t="array" ref="AS1754">INDEX($K:$P,ROW(),MATCH(AS$3,$K$2:$P$2,0))</f>
        <v>100</v>
      </c>
      <c r="AT1754" s="147" cm="1">
        <f t="array" ref="AT1754">INDEX($K:$P,ROW(),MATCH(AT$3,$K$2:$P$2,0))</f>
        <v>100</v>
      </c>
      <c r="AU1754" s="147" cm="1">
        <f t="array" ref="AU1754">INDEX($K:$P,ROW(),MATCH(AU$3,$K$2:$P$2,0))</f>
        <v>100</v>
      </c>
      <c r="AV1754" s="147" cm="1">
        <f t="array" ref="AV1754">INDEX($K:$P,ROW(),MATCH(AV$3,$K$2:$P$2,0))</f>
        <v>100</v>
      </c>
      <c r="AW1754" s="147" cm="1">
        <f t="array" ref="AW1754">INDEX($K:$P,ROW(),MATCH(AW$3,$K$2:$P$2,0))</f>
        <v>100</v>
      </c>
      <c r="AX1754" s="147" cm="1">
        <f t="array" ref="AX1754">INDEX($K:$P,ROW(),MATCH(AX$3,$K$2:$P$2,0))</f>
        <v>100</v>
      </c>
      <c r="AY1754" s="147" cm="1">
        <f t="array" ref="AY1754">INDEX($K:$P,ROW(),MATCH(AY$3,$K$2:$P$2,0))</f>
        <v>100</v>
      </c>
      <c r="AZ1754" s="147" cm="1">
        <f t="array" ref="AZ1754">INDEX($K:$P,ROW(),MATCH(AZ$3,$K$2:$P$2,0))</f>
        <v>100</v>
      </c>
      <c r="BA1754" s="147" cm="1">
        <f t="array" ref="BA1754">INDEX($K:$P,ROW(),MATCH(BA$3,$K$2:$P$2,0))</f>
        <v>100</v>
      </c>
      <c r="BB1754" s="147" cm="1">
        <f t="array" ref="BB1754">INDEX($K:$P,ROW(),MATCH(BB$3,$K$2:$P$2,0))</f>
        <v>100</v>
      </c>
      <c r="BC1754" s="147" cm="1">
        <f t="array" ref="BC1754">INDEX($K:$P,ROW(),MATCH(BC$3,$K$2:$P$2,0))</f>
        <v>100</v>
      </c>
      <c r="BD1754" s="147" cm="1">
        <f t="array" ref="BD1754">INDEX($K:$P,ROW(),MATCH(BD$3,$K$2:$P$2,0))</f>
        <v>100</v>
      </c>
      <c r="BE1754" s="147" cm="1">
        <f t="array" ref="BE1754">INDEX($K:$P,ROW(),MATCH(BE$3,$K$2:$P$2,0))</f>
        <v>100</v>
      </c>
      <c r="BF1754" s="147" cm="1">
        <f t="array" ref="BF1754">INDEX($K:$P,ROW(),MATCH(BF$3,$K$2:$P$2,0))</f>
        <v>100</v>
      </c>
      <c r="BG1754" s="147" cm="1">
        <f t="array" ref="BG1754">INDEX($K:$P,ROW(),MATCH(BG$3,$K$2:$P$2,0))</f>
        <v>100</v>
      </c>
      <c r="BH1754" s="147" cm="1">
        <f t="array" ref="BH1754">INDEX($K:$P,ROW(),MATCH(BH$3,$K$2:$P$2,0))</f>
        <v>100</v>
      </c>
      <c r="BI1754" s="147" cm="1">
        <f t="array" ref="BI1754">INDEX($K:$P,ROW(),MATCH(BI$3,$K$2:$P$2,0))</f>
        <v>100</v>
      </c>
      <c r="BJ1754" s="147" cm="1">
        <f t="array" ref="BJ1754">INDEX($K:$P,ROW(),MATCH(BJ$3,$K$2:$P$2,0))</f>
        <v>100</v>
      </c>
      <c r="BK1754" s="147" cm="1">
        <f t="array" ref="BK1754">INDEX($K:$P,ROW(),MATCH(BK$3,$K$2:$P$2,0))</f>
        <v>100</v>
      </c>
      <c r="BL1754" s="147" cm="1">
        <f t="array" ref="BL1754">INDEX($K:$P,ROW(),MATCH(BL$3,$K$2:$P$2,0))</f>
        <v>100</v>
      </c>
      <c r="BM1754" s="147" cm="1">
        <f t="array" ref="BM1754">INDEX($K:$P,ROW(),MATCH(BM$3,$K$2:$P$2,0))</f>
        <v>100</v>
      </c>
      <c r="BN1754" s="147" cm="1">
        <f t="array" ref="BN1754">INDEX($K:$P,ROW(),MATCH(BN$3,$K$2:$P$2,0))</f>
        <v>100</v>
      </c>
      <c r="BO1754" s="147" cm="1">
        <f t="array" ref="BO1754">INDEX($K:$P,ROW(),MATCH(BO$3,$K$2:$P$2,0))</f>
        <v>100</v>
      </c>
      <c r="BP1754" s="147" cm="1">
        <f t="array" ref="BP1754">INDEX($K:$P,ROW(),MATCH(BP$3,$K$2:$P$2,0))</f>
        <v>100</v>
      </c>
      <c r="BQ1754" s="147" cm="1">
        <f t="array" ref="BQ1754">INDEX($K:$P,ROW(),MATCH(BQ$3,$K$2:$P$2,0))</f>
        <v>100</v>
      </c>
      <c r="BR1754" s="147" cm="1">
        <f t="array" ref="BR1754">INDEX($K:$P,ROW(),MATCH(BR$3,$K$2:$P$2,0))</f>
        <v>100</v>
      </c>
      <c r="BS1754" s="147" cm="1">
        <f t="array" ref="BS1754">INDEX($K:$P,ROW(),MATCH(BS$3,$K$2:$P$2,0))</f>
        <v>100</v>
      </c>
      <c r="BT1754" s="147" cm="1">
        <f t="array" ref="BT1754">INDEX($K:$P,ROW(),MATCH(BT$3,$K$2:$P$2,0))</f>
        <v>100</v>
      </c>
      <c r="BU1754" s="147" cm="1">
        <f t="array" ref="BU1754">INDEX($K:$P,ROW(),MATCH(BU$3,$K$2:$P$2,0))</f>
        <v>100</v>
      </c>
      <c r="BV1754" s="147" cm="1">
        <f t="array" ref="BV1754">INDEX($K:$P,ROW(),MATCH(BV$3,$K$2:$P$2,0))</f>
        <v>100</v>
      </c>
      <c r="BW1754" s="147" cm="1">
        <f t="array" ref="BW1754">INDEX($K:$P,ROW(),MATCH(BW$3,$K$2:$P$2,0))</f>
        <v>100</v>
      </c>
      <c r="BX1754" s="147" cm="1">
        <f t="array" ref="BX1754">INDEX($K:$P,ROW(),MATCH(BX$3,$K$2:$P$2,0))</f>
        <v>100</v>
      </c>
      <c r="BY1754" s="147" cm="1">
        <f t="array" ref="BY1754">INDEX($K:$P,ROW(),MATCH(BY$3,$K$2:$P$2,0))</f>
        <v>100</v>
      </c>
      <c r="BZ1754" s="147" cm="1">
        <f t="array" ref="BZ1754">INDEX($K:$P,ROW(),MATCH(BZ$3,$K$2:$P$2,0))</f>
        <v>100</v>
      </c>
      <c r="CA1754" s="147" cm="1">
        <f t="array" ref="CA1754">INDEX($K:$P,ROW(),MATCH(CA$3,$K$2:$P$2,0))</f>
        <v>100</v>
      </c>
      <c r="CB1754" s="147" cm="1">
        <f t="array" ref="CB1754">INDEX($K:$P,ROW(),MATCH(CB$3,$K$2:$P$2,0))</f>
        <v>100</v>
      </c>
      <c r="CC1754" s="147" cm="1">
        <f t="array" ref="CC1754">INDEX($K:$P,ROW(),MATCH(CC$3,$K$2:$P$2,0))</f>
        <v>100</v>
      </c>
      <c r="CD1754" s="147" cm="1">
        <f t="array" ref="CD1754">INDEX($K:$P,ROW(),MATCH(CD$3,$K$2:$P$2,0))</f>
        <v>100</v>
      </c>
      <c r="CE1754" s="147" cm="1">
        <f t="array" ref="CE1754">INDEX($K:$P,ROW(),MATCH(CE$3,$K$2:$P$2,0))</f>
        <v>100</v>
      </c>
      <c r="CF1754" s="147" cm="1">
        <f t="array" ref="CF1754">INDEX($K:$P,ROW(),MATCH(CF$3,$K$2:$P$2,0))</f>
        <v>100</v>
      </c>
      <c r="CG1754" s="147" cm="1">
        <f t="array" ref="CG1754">INDEX($K:$P,ROW(),MATCH(CG$3,$K$2:$P$2,0))</f>
        <v>100</v>
      </c>
      <c r="CH1754" s="147" cm="1">
        <f t="array" ref="CH1754">INDEX($K:$P,ROW(),MATCH(CH$3,$K$2:$P$2,0))</f>
        <v>100</v>
      </c>
      <c r="CI1754" s="147" cm="1">
        <f t="array" ref="CI1754">INDEX($K:$P,ROW(),MATCH(CI$3,$K$2:$P$2,0))</f>
        <v>100</v>
      </c>
      <c r="CJ1754" s="147" cm="1">
        <f t="array" ref="CJ1754">INDEX($K:$P,ROW(),MATCH(CJ$3,$K$2:$P$2,0))</f>
        <v>100</v>
      </c>
      <c r="CK1754" s="147" cm="1">
        <f t="array" ref="CK1754">INDEX($K:$P,ROW(),MATCH(CK$3,$K$2:$P$2,0))</f>
        <v>100</v>
      </c>
      <c r="CL1754" s="147" cm="1">
        <f t="array" ref="CL1754">INDEX($K:$P,ROW(),MATCH(CL$3,$K$2:$P$2,0))</f>
        <v>100</v>
      </c>
      <c r="CN1754" s="147"/>
      <c r="CO1754" s="147" t="e" cm="1">
        <f t="array" ref="CO1754">INDEX($K:$P,ROW(),MATCH(CO$3,$K$2:$P$2,0))</f>
        <v>#N/A</v>
      </c>
      <c r="CP1754" s="147" t="e" cm="1">
        <f t="array" ref="CP1754">INDEX($K:$P,ROW(),MATCH(CP$3,$K$2:$P$2,0))</f>
        <v>#N/A</v>
      </c>
      <c r="CQ1754" s="147" t="e" cm="1">
        <f t="array" ref="CQ1754">INDEX($K:$P,ROW(),MATCH(CQ$3,$K$2:$P$2,0))</f>
        <v>#N/A</v>
      </c>
      <c r="CR1754" s="147" t="e" cm="1">
        <f t="array" ref="CR1754">INDEX($K:$P,ROW(),MATCH(CR$3,$K$2:$P$2,0))</f>
        <v>#N/A</v>
      </c>
      <c r="CS1754" s="147" t="e" cm="1">
        <f t="array" ref="CS1754">INDEX($K:$P,ROW(),MATCH(CS$3,$K$2:$P$2,0))</f>
        <v>#N/A</v>
      </c>
      <c r="CT1754" s="147" t="e" cm="1">
        <f t="array" ref="CT1754">INDEX($K:$P,ROW(),MATCH(CT$3,$K$2:$P$2,0))</f>
        <v>#N/A</v>
      </c>
      <c r="CU1754" s="147" t="e" cm="1">
        <f t="array" ref="CU1754">INDEX($K:$P,ROW(),MATCH(CU$3,$K$2:$P$2,0))</f>
        <v>#N/A</v>
      </c>
      <c r="CV1754" s="147" t="e" cm="1">
        <f t="array" ref="CV1754">INDEX($K:$P,ROW(),MATCH(CV$3,$K$2:$P$2,0))</f>
        <v>#N/A</v>
      </c>
      <c r="CW1754" s="147" t="e" cm="1">
        <f t="array" ref="CW1754">INDEX($K:$P,ROW(),MATCH(CW$3,$K$2:$P$2,0))</f>
        <v>#N/A</v>
      </c>
      <c r="CX1754" s="147" t="e" cm="1">
        <f t="array" ref="CX1754">INDEX($K:$P,ROW(),MATCH(CX$3,$K$2:$P$2,0))</f>
        <v>#N/A</v>
      </c>
      <c r="CY1754" s="147" t="e" cm="1">
        <f t="array" ref="CY1754">INDEX($K:$P,ROW(),MATCH(CY$3,$K$2:$P$2,0))</f>
        <v>#N/A</v>
      </c>
      <c r="CZ1754" s="147" t="e" cm="1">
        <f t="array" ref="CZ1754">INDEX($K:$P,ROW(),MATCH(CZ$3,$K$2:$P$2,0))</f>
        <v>#N/A</v>
      </c>
      <c r="DA1754" s="147" t="e" cm="1">
        <f t="array" ref="DA1754">INDEX($K:$P,ROW(),MATCH(DA$3,$K$2:$P$2,0))</f>
        <v>#N/A</v>
      </c>
      <c r="DB1754" s="147" t="e" cm="1">
        <f t="array" ref="DB1754">INDEX($K:$P,ROW(),MATCH(DB$3,$K$2:$P$2,0))</f>
        <v>#N/A</v>
      </c>
      <c r="DC1754" s="147" t="e" cm="1">
        <f t="array" ref="DC1754">INDEX($K:$P,ROW(),MATCH(DC$3,$K$2:$P$2,0))</f>
        <v>#N/A</v>
      </c>
      <c r="DD1754" s="147" t="e" cm="1">
        <f t="array" ref="DD1754">INDEX($K:$P,ROW(),MATCH(DD$3,$K$2:$P$2,0))</f>
        <v>#N/A</v>
      </c>
      <c r="DE1754" s="147" t="e" cm="1">
        <f t="array" ref="DE1754">INDEX($K:$P,ROW(),MATCH(DE$3,$K$2:$P$2,0))</f>
        <v>#N/A</v>
      </c>
      <c r="DF1754" s="147" t="e" cm="1">
        <f t="array" ref="DF1754">INDEX($K:$P,ROW(),MATCH(DF$3,$K$2:$P$2,0))</f>
        <v>#N/A</v>
      </c>
      <c r="DG1754" s="147" t="e" cm="1">
        <f t="array" ref="DG1754">INDEX($K:$P,ROW(),MATCH(DG$3,$K$2:$P$2,0))</f>
        <v>#N/A</v>
      </c>
      <c r="DH1754" s="147" t="e" cm="1">
        <f t="array" ref="DH1754">INDEX($K:$P,ROW(),MATCH(DH$3,$K$2:$P$2,0))</f>
        <v>#N/A</v>
      </c>
      <c r="DI1754" s="147" t="e" cm="1">
        <f t="array" ref="DI1754">INDEX($K:$P,ROW(),MATCH(DI$3,$K$2:$P$2,0))</f>
        <v>#N/A</v>
      </c>
      <c r="DJ1754" s="147" t="e" cm="1">
        <f t="array" ref="DJ1754">INDEX($K:$P,ROW(),MATCH(DJ$3,$K$2:$P$2,0))</f>
        <v>#N/A</v>
      </c>
      <c r="DK1754" s="147" t="e" cm="1">
        <f t="array" ref="DK1754">INDEX($K:$P,ROW(),MATCH(DK$3,$K$2:$P$2,0))</f>
        <v>#N/A</v>
      </c>
      <c r="DL1754" s="147" t="e" cm="1">
        <f t="array" ref="DL1754">INDEX($K:$P,ROW(),MATCH(DL$3,$K$2:$P$2,0))</f>
        <v>#N/A</v>
      </c>
    </row>
    <row r="1755" spans="1:116" x14ac:dyDescent="0.4">
      <c r="A1755" s="12"/>
      <c r="B1755" s="319"/>
      <c r="C1755" s="319"/>
      <c r="D1755" s="317" t="s">
        <v>518</v>
      </c>
      <c r="E1755" s="317" t="str">
        <f t="shared" si="2413"/>
        <v>1755 SPLIT-SV-VR</v>
      </c>
      <c r="G1755" s="145" t="str">
        <f>G1746</f>
        <v>Product B</v>
      </c>
      <c r="H1755" s="12"/>
      <c r="I1755" s="60"/>
      <c r="J1755" s="60"/>
      <c r="K1755" s="61">
        <v>200</v>
      </c>
      <c r="L1755" s="61">
        <v>200</v>
      </c>
      <c r="M1755" s="61">
        <v>200</v>
      </c>
      <c r="N1755" s="61">
        <v>200</v>
      </c>
      <c r="O1755" s="61">
        <v>200</v>
      </c>
      <c r="P1755" s="61">
        <v>200</v>
      </c>
      <c r="R1755" s="13"/>
      <c r="S1755" s="147" cm="1">
        <f t="array" ref="S1755">INDEX($K:$P,ROW(),MATCH(S$3,$K$2:$P$2,0))</f>
        <v>200</v>
      </c>
      <c r="T1755" s="147" cm="1">
        <f t="array" ref="T1755">INDEX($K:$P,ROW(),MATCH(T$3,$K$2:$P$2,0))</f>
        <v>200</v>
      </c>
      <c r="U1755" s="147" cm="1">
        <f t="array" ref="U1755">INDEX($K:$P,ROW(),MATCH(U$3,$K$2:$P$2,0))</f>
        <v>200</v>
      </c>
      <c r="V1755" s="147" cm="1">
        <f t="array" ref="V1755">INDEX($K:$P,ROW(),MATCH(V$3,$K$2:$P$2,0))</f>
        <v>200</v>
      </c>
      <c r="W1755" s="147" cm="1">
        <f t="array" ref="W1755">INDEX($K:$P,ROW(),MATCH(W$3,$K$2:$P$2,0))</f>
        <v>200</v>
      </c>
      <c r="X1755" s="147" cm="1">
        <f t="array" ref="X1755">INDEX($K:$P,ROW(),MATCH(X$3,$K$2:$P$2,0))</f>
        <v>200</v>
      </c>
      <c r="Y1755" s="147" cm="1">
        <f t="array" ref="Y1755">INDEX($K:$P,ROW(),MATCH(Y$3,$K$2:$P$2,0))</f>
        <v>200</v>
      </c>
      <c r="Z1755" s="147" cm="1">
        <f t="array" ref="Z1755">INDEX($K:$P,ROW(),MATCH(Z$3,$K$2:$P$2,0))</f>
        <v>200</v>
      </c>
      <c r="AA1755" s="147" cm="1">
        <f t="array" ref="AA1755">INDEX($K:$P,ROW(),MATCH(AA$3,$K$2:$P$2,0))</f>
        <v>200</v>
      </c>
      <c r="AB1755" s="147" cm="1">
        <f t="array" ref="AB1755">INDEX($K:$P,ROW(),MATCH(AB$3,$K$2:$P$2,0))</f>
        <v>200</v>
      </c>
      <c r="AC1755" s="147" cm="1">
        <f t="array" ref="AC1755">INDEX($K:$P,ROW(),MATCH(AC$3,$K$2:$P$2,0))</f>
        <v>200</v>
      </c>
      <c r="AD1755" s="147" cm="1">
        <f t="array" ref="AD1755">INDEX($K:$P,ROW(),MATCH(AD$3,$K$2:$P$2,0))</f>
        <v>200</v>
      </c>
      <c r="AE1755" s="147" cm="1">
        <f t="array" ref="AE1755">INDEX($K:$P,ROW(),MATCH(AE$3,$K$2:$P$2,0))</f>
        <v>200</v>
      </c>
      <c r="AF1755" s="147" cm="1">
        <f t="array" ref="AF1755">INDEX($K:$P,ROW(),MATCH(AF$3,$K$2:$P$2,0))</f>
        <v>200</v>
      </c>
      <c r="AG1755" s="147" cm="1">
        <f t="array" ref="AG1755">INDEX($K:$P,ROW(),MATCH(AG$3,$K$2:$P$2,0))</f>
        <v>200</v>
      </c>
      <c r="AH1755" s="147" cm="1">
        <f t="array" ref="AH1755">INDEX($K:$P,ROW(),MATCH(AH$3,$K$2:$P$2,0))</f>
        <v>200</v>
      </c>
      <c r="AI1755" s="147" cm="1">
        <f t="array" ref="AI1755">INDEX($K:$P,ROW(),MATCH(AI$3,$K$2:$P$2,0))</f>
        <v>200</v>
      </c>
      <c r="AJ1755" s="147" cm="1">
        <f t="array" ref="AJ1755">INDEX($K:$P,ROW(),MATCH(AJ$3,$K$2:$P$2,0))</f>
        <v>200</v>
      </c>
      <c r="AK1755" s="147" cm="1">
        <f t="array" ref="AK1755">INDEX($K:$P,ROW(),MATCH(AK$3,$K$2:$P$2,0))</f>
        <v>200</v>
      </c>
      <c r="AL1755" s="147" cm="1">
        <f t="array" ref="AL1755">INDEX($K:$P,ROW(),MATCH(AL$3,$K$2:$P$2,0))</f>
        <v>200</v>
      </c>
      <c r="AM1755" s="147" cm="1">
        <f t="array" ref="AM1755">INDEX($K:$P,ROW(),MATCH(AM$3,$K$2:$P$2,0))</f>
        <v>200</v>
      </c>
      <c r="AN1755" s="147" cm="1">
        <f t="array" ref="AN1755">INDEX($K:$P,ROW(),MATCH(AN$3,$K$2:$P$2,0))</f>
        <v>200</v>
      </c>
      <c r="AO1755" s="147" cm="1">
        <f t="array" ref="AO1755">INDEX($K:$P,ROW(),MATCH(AO$3,$K$2:$P$2,0))</f>
        <v>200</v>
      </c>
      <c r="AP1755" s="147" cm="1">
        <f t="array" ref="AP1755">INDEX($K:$P,ROW(),MATCH(AP$3,$K$2:$P$2,0))</f>
        <v>200</v>
      </c>
      <c r="AQ1755" s="147" cm="1">
        <f t="array" ref="AQ1755">INDEX($K:$P,ROW(),MATCH(AQ$3,$K$2:$P$2,0))</f>
        <v>200</v>
      </c>
      <c r="AR1755" s="147" cm="1">
        <f t="array" ref="AR1755">INDEX($K:$P,ROW(),MATCH(AR$3,$K$2:$P$2,0))</f>
        <v>200</v>
      </c>
      <c r="AS1755" s="147" cm="1">
        <f t="array" ref="AS1755">INDEX($K:$P,ROW(),MATCH(AS$3,$K$2:$P$2,0))</f>
        <v>200</v>
      </c>
      <c r="AT1755" s="147" cm="1">
        <f t="array" ref="AT1755">INDEX($K:$P,ROW(),MATCH(AT$3,$K$2:$P$2,0))</f>
        <v>200</v>
      </c>
      <c r="AU1755" s="147" cm="1">
        <f t="array" ref="AU1755">INDEX($K:$P,ROW(),MATCH(AU$3,$K$2:$P$2,0))</f>
        <v>200</v>
      </c>
      <c r="AV1755" s="147" cm="1">
        <f t="array" ref="AV1755">INDEX($K:$P,ROW(),MATCH(AV$3,$K$2:$P$2,0))</f>
        <v>200</v>
      </c>
      <c r="AW1755" s="147" cm="1">
        <f t="array" ref="AW1755">INDEX($K:$P,ROW(),MATCH(AW$3,$K$2:$P$2,0))</f>
        <v>200</v>
      </c>
      <c r="AX1755" s="147" cm="1">
        <f t="array" ref="AX1755">INDEX($K:$P,ROW(),MATCH(AX$3,$K$2:$P$2,0))</f>
        <v>200</v>
      </c>
      <c r="AY1755" s="147" cm="1">
        <f t="array" ref="AY1755">INDEX($K:$P,ROW(),MATCH(AY$3,$K$2:$P$2,0))</f>
        <v>200</v>
      </c>
      <c r="AZ1755" s="147" cm="1">
        <f t="array" ref="AZ1755">INDEX($K:$P,ROW(),MATCH(AZ$3,$K$2:$P$2,0))</f>
        <v>200</v>
      </c>
      <c r="BA1755" s="147" cm="1">
        <f t="array" ref="BA1755">INDEX($K:$P,ROW(),MATCH(BA$3,$K$2:$P$2,0))</f>
        <v>200</v>
      </c>
      <c r="BB1755" s="147" cm="1">
        <f t="array" ref="BB1755">INDEX($K:$P,ROW(),MATCH(BB$3,$K$2:$P$2,0))</f>
        <v>200</v>
      </c>
      <c r="BC1755" s="147" cm="1">
        <f t="array" ref="BC1755">INDEX($K:$P,ROW(),MATCH(BC$3,$K$2:$P$2,0))</f>
        <v>200</v>
      </c>
      <c r="BD1755" s="147" cm="1">
        <f t="array" ref="BD1755">INDEX($K:$P,ROW(),MATCH(BD$3,$K$2:$P$2,0))</f>
        <v>200</v>
      </c>
      <c r="BE1755" s="147" cm="1">
        <f t="array" ref="BE1755">INDEX($K:$P,ROW(),MATCH(BE$3,$K$2:$P$2,0))</f>
        <v>200</v>
      </c>
      <c r="BF1755" s="147" cm="1">
        <f t="array" ref="BF1755">INDEX($K:$P,ROW(),MATCH(BF$3,$K$2:$P$2,0))</f>
        <v>200</v>
      </c>
      <c r="BG1755" s="147" cm="1">
        <f t="array" ref="BG1755">INDEX($K:$P,ROW(),MATCH(BG$3,$K$2:$P$2,0))</f>
        <v>200</v>
      </c>
      <c r="BH1755" s="147" cm="1">
        <f t="array" ref="BH1755">INDEX($K:$P,ROW(),MATCH(BH$3,$K$2:$P$2,0))</f>
        <v>200</v>
      </c>
      <c r="BI1755" s="147" cm="1">
        <f t="array" ref="BI1755">INDEX($K:$P,ROW(),MATCH(BI$3,$K$2:$P$2,0))</f>
        <v>200</v>
      </c>
      <c r="BJ1755" s="147" cm="1">
        <f t="array" ref="BJ1755">INDEX($K:$P,ROW(),MATCH(BJ$3,$K$2:$P$2,0))</f>
        <v>200</v>
      </c>
      <c r="BK1755" s="147" cm="1">
        <f t="array" ref="BK1755">INDEX($K:$P,ROW(),MATCH(BK$3,$K$2:$P$2,0))</f>
        <v>200</v>
      </c>
      <c r="BL1755" s="147" cm="1">
        <f t="array" ref="BL1755">INDEX($K:$P,ROW(),MATCH(BL$3,$K$2:$P$2,0))</f>
        <v>200</v>
      </c>
      <c r="BM1755" s="147" cm="1">
        <f t="array" ref="BM1755">INDEX($K:$P,ROW(),MATCH(BM$3,$K$2:$P$2,0))</f>
        <v>200</v>
      </c>
      <c r="BN1755" s="147" cm="1">
        <f t="array" ref="BN1755">INDEX($K:$P,ROW(),MATCH(BN$3,$K$2:$P$2,0))</f>
        <v>200</v>
      </c>
      <c r="BO1755" s="147" cm="1">
        <f t="array" ref="BO1755">INDEX($K:$P,ROW(),MATCH(BO$3,$K$2:$P$2,0))</f>
        <v>200</v>
      </c>
      <c r="BP1755" s="147" cm="1">
        <f t="array" ref="BP1755">INDEX($K:$P,ROW(),MATCH(BP$3,$K$2:$P$2,0))</f>
        <v>200</v>
      </c>
      <c r="BQ1755" s="147" cm="1">
        <f t="array" ref="BQ1755">INDEX($K:$P,ROW(),MATCH(BQ$3,$K$2:$P$2,0))</f>
        <v>200</v>
      </c>
      <c r="BR1755" s="147" cm="1">
        <f t="array" ref="BR1755">INDEX($K:$P,ROW(),MATCH(BR$3,$K$2:$P$2,0))</f>
        <v>200</v>
      </c>
      <c r="BS1755" s="147" cm="1">
        <f t="array" ref="BS1755">INDEX($K:$P,ROW(),MATCH(BS$3,$K$2:$P$2,0))</f>
        <v>200</v>
      </c>
      <c r="BT1755" s="147" cm="1">
        <f t="array" ref="BT1755">INDEX($K:$P,ROW(),MATCH(BT$3,$K$2:$P$2,0))</f>
        <v>200</v>
      </c>
      <c r="BU1755" s="147" cm="1">
        <f t="array" ref="BU1755">INDEX($K:$P,ROW(),MATCH(BU$3,$K$2:$P$2,0))</f>
        <v>200</v>
      </c>
      <c r="BV1755" s="147" cm="1">
        <f t="array" ref="BV1755">INDEX($K:$P,ROW(),MATCH(BV$3,$K$2:$P$2,0))</f>
        <v>200</v>
      </c>
      <c r="BW1755" s="147" cm="1">
        <f t="array" ref="BW1755">INDEX($K:$P,ROW(),MATCH(BW$3,$K$2:$P$2,0))</f>
        <v>200</v>
      </c>
      <c r="BX1755" s="147" cm="1">
        <f t="array" ref="BX1755">INDEX($K:$P,ROW(),MATCH(BX$3,$K$2:$P$2,0))</f>
        <v>200</v>
      </c>
      <c r="BY1755" s="147" cm="1">
        <f t="array" ref="BY1755">INDEX($K:$P,ROW(),MATCH(BY$3,$K$2:$P$2,0))</f>
        <v>200</v>
      </c>
      <c r="BZ1755" s="147" cm="1">
        <f t="array" ref="BZ1755">INDEX($K:$P,ROW(),MATCH(BZ$3,$K$2:$P$2,0))</f>
        <v>200</v>
      </c>
      <c r="CA1755" s="147" cm="1">
        <f t="array" ref="CA1755">INDEX($K:$P,ROW(),MATCH(CA$3,$K$2:$P$2,0))</f>
        <v>200</v>
      </c>
      <c r="CB1755" s="147" cm="1">
        <f t="array" ref="CB1755">INDEX($K:$P,ROW(),MATCH(CB$3,$K$2:$P$2,0))</f>
        <v>200</v>
      </c>
      <c r="CC1755" s="147" cm="1">
        <f t="array" ref="CC1755">INDEX($K:$P,ROW(),MATCH(CC$3,$K$2:$P$2,0))</f>
        <v>200</v>
      </c>
      <c r="CD1755" s="147" cm="1">
        <f t="array" ref="CD1755">INDEX($K:$P,ROW(),MATCH(CD$3,$K$2:$P$2,0))</f>
        <v>200</v>
      </c>
      <c r="CE1755" s="147" cm="1">
        <f t="array" ref="CE1755">INDEX($K:$P,ROW(),MATCH(CE$3,$K$2:$P$2,0))</f>
        <v>200</v>
      </c>
      <c r="CF1755" s="147" cm="1">
        <f t="array" ref="CF1755">INDEX($K:$P,ROW(),MATCH(CF$3,$K$2:$P$2,0))</f>
        <v>200</v>
      </c>
      <c r="CG1755" s="147" cm="1">
        <f t="array" ref="CG1755">INDEX($K:$P,ROW(),MATCH(CG$3,$K$2:$P$2,0))</f>
        <v>200</v>
      </c>
      <c r="CH1755" s="147" cm="1">
        <f t="array" ref="CH1755">INDEX($K:$P,ROW(),MATCH(CH$3,$K$2:$P$2,0))</f>
        <v>200</v>
      </c>
      <c r="CI1755" s="147" cm="1">
        <f t="array" ref="CI1755">INDEX($K:$P,ROW(),MATCH(CI$3,$K$2:$P$2,0))</f>
        <v>200</v>
      </c>
      <c r="CJ1755" s="147" cm="1">
        <f t="array" ref="CJ1755">INDEX($K:$P,ROW(),MATCH(CJ$3,$K$2:$P$2,0))</f>
        <v>200</v>
      </c>
      <c r="CK1755" s="147" cm="1">
        <f t="array" ref="CK1755">INDEX($K:$P,ROW(),MATCH(CK$3,$K$2:$P$2,0))</f>
        <v>200</v>
      </c>
      <c r="CL1755" s="147" cm="1">
        <f t="array" ref="CL1755">INDEX($K:$P,ROW(),MATCH(CL$3,$K$2:$P$2,0))</f>
        <v>200</v>
      </c>
      <c r="CN1755" s="147"/>
      <c r="CO1755" s="147" t="e" cm="1">
        <f t="array" ref="CO1755">INDEX($K:$P,ROW(),MATCH(CO$3,$K$2:$P$2,0))</f>
        <v>#N/A</v>
      </c>
      <c r="CP1755" s="147" t="e" cm="1">
        <f t="array" ref="CP1755">INDEX($K:$P,ROW(),MATCH(CP$3,$K$2:$P$2,0))</f>
        <v>#N/A</v>
      </c>
      <c r="CQ1755" s="147" t="e" cm="1">
        <f t="array" ref="CQ1755">INDEX($K:$P,ROW(),MATCH(CQ$3,$K$2:$P$2,0))</f>
        <v>#N/A</v>
      </c>
      <c r="CR1755" s="147" t="e" cm="1">
        <f t="array" ref="CR1755">INDEX($K:$P,ROW(),MATCH(CR$3,$K$2:$P$2,0))</f>
        <v>#N/A</v>
      </c>
      <c r="CS1755" s="147" t="e" cm="1">
        <f t="array" ref="CS1755">INDEX($K:$P,ROW(),MATCH(CS$3,$K$2:$P$2,0))</f>
        <v>#N/A</v>
      </c>
      <c r="CT1755" s="147" t="e" cm="1">
        <f t="array" ref="CT1755">INDEX($K:$P,ROW(),MATCH(CT$3,$K$2:$P$2,0))</f>
        <v>#N/A</v>
      </c>
      <c r="CU1755" s="147" t="e" cm="1">
        <f t="array" ref="CU1755">INDEX($K:$P,ROW(),MATCH(CU$3,$K$2:$P$2,0))</f>
        <v>#N/A</v>
      </c>
      <c r="CV1755" s="147" t="e" cm="1">
        <f t="array" ref="CV1755">INDEX($K:$P,ROW(),MATCH(CV$3,$K$2:$P$2,0))</f>
        <v>#N/A</v>
      </c>
      <c r="CW1755" s="147" t="e" cm="1">
        <f t="array" ref="CW1755">INDEX($K:$P,ROW(),MATCH(CW$3,$K$2:$P$2,0))</f>
        <v>#N/A</v>
      </c>
      <c r="CX1755" s="147" t="e" cm="1">
        <f t="array" ref="CX1755">INDEX($K:$P,ROW(),MATCH(CX$3,$K$2:$P$2,0))</f>
        <v>#N/A</v>
      </c>
      <c r="CY1755" s="147" t="e" cm="1">
        <f t="array" ref="CY1755">INDEX($K:$P,ROW(),MATCH(CY$3,$K$2:$P$2,0))</f>
        <v>#N/A</v>
      </c>
      <c r="CZ1755" s="147" t="e" cm="1">
        <f t="array" ref="CZ1755">INDEX($K:$P,ROW(),MATCH(CZ$3,$K$2:$P$2,0))</f>
        <v>#N/A</v>
      </c>
      <c r="DA1755" s="147" t="e" cm="1">
        <f t="array" ref="DA1755">INDEX($K:$P,ROW(),MATCH(DA$3,$K$2:$P$2,0))</f>
        <v>#N/A</v>
      </c>
      <c r="DB1755" s="147" t="e" cm="1">
        <f t="array" ref="DB1755">INDEX($K:$P,ROW(),MATCH(DB$3,$K$2:$P$2,0))</f>
        <v>#N/A</v>
      </c>
      <c r="DC1755" s="147" t="e" cm="1">
        <f t="array" ref="DC1755">INDEX($K:$P,ROW(),MATCH(DC$3,$K$2:$P$2,0))</f>
        <v>#N/A</v>
      </c>
      <c r="DD1755" s="147" t="e" cm="1">
        <f t="array" ref="DD1755">INDEX($K:$P,ROW(),MATCH(DD$3,$K$2:$P$2,0))</f>
        <v>#N/A</v>
      </c>
      <c r="DE1755" s="147" t="e" cm="1">
        <f t="array" ref="DE1755">INDEX($K:$P,ROW(),MATCH(DE$3,$K$2:$P$2,0))</f>
        <v>#N/A</v>
      </c>
      <c r="DF1755" s="147" t="e" cm="1">
        <f t="array" ref="DF1755">INDEX($K:$P,ROW(),MATCH(DF$3,$K$2:$P$2,0))</f>
        <v>#N/A</v>
      </c>
      <c r="DG1755" s="147" t="e" cm="1">
        <f t="array" ref="DG1755">INDEX($K:$P,ROW(),MATCH(DG$3,$K$2:$P$2,0))</f>
        <v>#N/A</v>
      </c>
      <c r="DH1755" s="147" t="e" cm="1">
        <f t="array" ref="DH1755">INDEX($K:$P,ROW(),MATCH(DH$3,$K$2:$P$2,0))</f>
        <v>#N/A</v>
      </c>
      <c r="DI1755" s="147" t="e" cm="1">
        <f t="array" ref="DI1755">INDEX($K:$P,ROW(),MATCH(DI$3,$K$2:$P$2,0))</f>
        <v>#N/A</v>
      </c>
      <c r="DJ1755" s="147" t="e" cm="1">
        <f t="array" ref="DJ1755">INDEX($K:$P,ROW(),MATCH(DJ$3,$K$2:$P$2,0))</f>
        <v>#N/A</v>
      </c>
      <c r="DK1755" s="147" t="e" cm="1">
        <f t="array" ref="DK1755">INDEX($K:$P,ROW(),MATCH(DK$3,$K$2:$P$2,0))</f>
        <v>#N/A</v>
      </c>
      <c r="DL1755" s="147" t="e" cm="1">
        <f t="array" ref="DL1755">INDEX($K:$P,ROW(),MATCH(DL$3,$K$2:$P$2,0))</f>
        <v>#N/A</v>
      </c>
    </row>
    <row r="1756" spans="1:116" x14ac:dyDescent="0.4">
      <c r="A1756" s="12"/>
      <c r="B1756" s="319"/>
      <c r="C1756" s="319"/>
      <c r="D1756" s="317" t="s">
        <v>518</v>
      </c>
      <c r="E1756" s="317" t="str">
        <f t="shared" si="2413"/>
        <v>1756 SPLIT-SV-VR</v>
      </c>
      <c r="G1756" s="95"/>
      <c r="H1756" s="12"/>
      <c r="I1756" s="60"/>
      <c r="J1756" s="60"/>
      <c r="K1756" s="12"/>
      <c r="L1756" s="12"/>
      <c r="M1756" s="12"/>
      <c r="N1756" s="12"/>
      <c r="O1756" s="12"/>
      <c r="P1756" s="12"/>
      <c r="R1756" s="13"/>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c r="CN1756" s="76"/>
      <c r="CO1756" s="76"/>
      <c r="CP1756" s="76"/>
      <c r="CQ1756" s="76"/>
      <c r="CR1756" s="76"/>
      <c r="CS1756" s="76"/>
      <c r="CT1756" s="76"/>
      <c r="CU1756" s="76"/>
      <c r="CV1756" s="76"/>
      <c r="CW1756" s="76"/>
      <c r="CX1756" s="76"/>
      <c r="CY1756" s="76"/>
      <c r="CZ1756" s="76"/>
      <c r="DA1756" s="76"/>
      <c r="DB1756" s="76"/>
      <c r="DC1756" s="76"/>
      <c r="DD1756" s="76"/>
      <c r="DE1756" s="76"/>
      <c r="DF1756" s="76"/>
      <c r="DG1756" s="76"/>
      <c r="DH1756" s="76"/>
      <c r="DI1756" s="76"/>
      <c r="DJ1756" s="76"/>
      <c r="DK1756" s="76"/>
      <c r="DL1756" s="76"/>
    </row>
    <row r="1757" spans="1:116" x14ac:dyDescent="0.4">
      <c r="A1757" s="12"/>
      <c r="B1757" s="319"/>
      <c r="C1757" s="319"/>
      <c r="D1757" s="317" t="s">
        <v>518</v>
      </c>
      <c r="E1757" s="317" t="str">
        <f t="shared" si="2413"/>
        <v>1757 SPLIT-SV-VR</v>
      </c>
      <c r="G1757" s="95" t="s">
        <v>241</v>
      </c>
      <c r="H1757" s="12"/>
      <c r="I1757" s="60"/>
      <c r="J1757" s="60"/>
      <c r="K1757" s="12"/>
      <c r="L1757" s="12"/>
      <c r="M1757" s="12"/>
      <c r="N1757" s="12"/>
      <c r="O1757" s="12"/>
      <c r="P1757" s="12"/>
      <c r="R1757" s="13"/>
      <c r="S1757" s="76"/>
      <c r="T1757" s="76"/>
      <c r="U1757" s="76"/>
      <c r="V1757" s="76"/>
      <c r="W1757" s="76"/>
      <c r="X1757" s="76"/>
      <c r="Y1757" s="76"/>
      <c r="Z1757" s="76"/>
      <c r="AA1757" s="76"/>
      <c r="AB1757" s="76"/>
      <c r="AC1757" s="76"/>
      <c r="AD1757" s="76"/>
      <c r="AE1757" s="76"/>
      <c r="AF1757" s="76"/>
      <c r="AG1757" s="76"/>
      <c r="AH1757" s="76"/>
      <c r="AI1757" s="76"/>
      <c r="AJ1757" s="76"/>
      <c r="AK1757" s="76"/>
      <c r="AL1757" s="76"/>
      <c r="AM1757" s="76"/>
      <c r="AN1757" s="76"/>
      <c r="AO1757" s="76"/>
      <c r="AP1757" s="76"/>
      <c r="AQ1757" s="76"/>
      <c r="AR1757" s="76"/>
      <c r="AS1757" s="76"/>
      <c r="AT1757" s="76"/>
      <c r="AU1757" s="76"/>
      <c r="AV1757" s="76"/>
      <c r="AW1757" s="76"/>
      <c r="AX1757" s="76"/>
      <c r="AY1757" s="76"/>
      <c r="AZ1757" s="76"/>
      <c r="BA1757" s="76"/>
      <c r="BB1757" s="76"/>
      <c r="BC1757" s="76"/>
      <c r="BD1757" s="76"/>
      <c r="BE1757" s="76"/>
      <c r="BF1757" s="76"/>
      <c r="BG1757" s="76"/>
      <c r="BH1757" s="76"/>
      <c r="BI1757" s="76"/>
      <c r="BJ1757" s="76"/>
      <c r="BK1757" s="76"/>
      <c r="BL1757" s="76"/>
      <c r="BM1757" s="76"/>
      <c r="BN1757" s="76"/>
      <c r="BO1757" s="76"/>
      <c r="BP1757" s="76"/>
      <c r="BQ1757" s="76"/>
      <c r="BR1757" s="76"/>
      <c r="BS1757" s="76"/>
      <c r="BT1757" s="76"/>
      <c r="BU1757" s="76"/>
      <c r="BV1757" s="76"/>
      <c r="BW1757" s="76"/>
      <c r="BX1757" s="76"/>
      <c r="BY1757" s="76"/>
      <c r="BZ1757" s="76"/>
      <c r="CA1757" s="76"/>
      <c r="CB1757" s="76"/>
      <c r="CC1757" s="76"/>
      <c r="CD1757" s="76"/>
      <c r="CE1757" s="76"/>
      <c r="CF1757" s="76"/>
      <c r="CG1757" s="76"/>
      <c r="CH1757" s="76"/>
      <c r="CI1757" s="76"/>
      <c r="CJ1757" s="76"/>
      <c r="CK1757" s="76"/>
      <c r="CL1757" s="76"/>
      <c r="CN1757" s="76"/>
      <c r="CO1757" s="76"/>
      <c r="CP1757" s="76"/>
      <c r="CQ1757" s="76"/>
      <c r="CR1757" s="76"/>
      <c r="CS1757" s="76"/>
      <c r="CT1757" s="76"/>
      <c r="CU1757" s="76"/>
      <c r="CV1757" s="76"/>
      <c r="CW1757" s="76"/>
      <c r="CX1757" s="76"/>
      <c r="CY1757" s="76"/>
      <c r="CZ1757" s="76"/>
      <c r="DA1757" s="76"/>
      <c r="DB1757" s="76"/>
      <c r="DC1757" s="76"/>
      <c r="DD1757" s="76"/>
      <c r="DE1757" s="76"/>
      <c r="DF1757" s="76"/>
      <c r="DG1757" s="76"/>
      <c r="DH1757" s="76"/>
      <c r="DI1757" s="76"/>
      <c r="DJ1757" s="76"/>
      <c r="DK1757" s="76"/>
      <c r="DL1757" s="76"/>
    </row>
    <row r="1758" spans="1:116" x14ac:dyDescent="0.4">
      <c r="A1758" s="12"/>
      <c r="B1758" s="319"/>
      <c r="C1758" s="319"/>
      <c r="D1758" s="317" t="s">
        <v>518</v>
      </c>
      <c r="E1758" s="317" t="str">
        <f t="shared" si="2413"/>
        <v>1758 SPLIT-SV-VR</v>
      </c>
      <c r="G1758" s="158" t="str">
        <f>G1754</f>
        <v>Product A</v>
      </c>
      <c r="H1758" s="12"/>
      <c r="I1758" s="60"/>
      <c r="J1758" s="60"/>
      <c r="K1758" s="53">
        <f ca="1">SUMIF($3:$3,K$2,1758:1758)</f>
        <v>3000000</v>
      </c>
      <c r="L1758" s="53">
        <f ca="1">SUMIF($3:$3,L$2,1758:1758)</f>
        <v>3000000</v>
      </c>
      <c r="M1758" s="53">
        <f ca="1">SUMIF($3:$3,M$2,1758:1758)</f>
        <v>3000000</v>
      </c>
      <c r="N1758" s="53">
        <f ca="1">SUMIF($3:$3,N$2,1758:1758)</f>
        <v>3000000</v>
      </c>
      <c r="O1758" s="53">
        <f ca="1">SUMIF($3:$3,O$2,1758:1758)</f>
        <v>3000000</v>
      </c>
      <c r="P1758" s="53">
        <f ca="1">SUMIF($3:$3,P$2,1758:1758)</f>
        <v>3000000</v>
      </c>
      <c r="R1758" s="13"/>
      <c r="S1758" s="80">
        <f ca="1">S1750*S1754</f>
        <v>250000</v>
      </c>
      <c r="T1758" s="80">
        <f t="shared" ref="T1758:CE1760" ca="1" si="2416">T1750*T1754</f>
        <v>250000</v>
      </c>
      <c r="U1758" s="80">
        <f t="shared" ca="1" si="2416"/>
        <v>250000</v>
      </c>
      <c r="V1758" s="80">
        <f t="shared" ca="1" si="2416"/>
        <v>250000</v>
      </c>
      <c r="W1758" s="80">
        <f t="shared" ca="1" si="2416"/>
        <v>250000</v>
      </c>
      <c r="X1758" s="80">
        <f t="shared" ca="1" si="2416"/>
        <v>250000</v>
      </c>
      <c r="Y1758" s="80">
        <f t="shared" ca="1" si="2416"/>
        <v>250000</v>
      </c>
      <c r="Z1758" s="80">
        <f t="shared" ca="1" si="2416"/>
        <v>250000</v>
      </c>
      <c r="AA1758" s="80">
        <f t="shared" ca="1" si="2416"/>
        <v>250000</v>
      </c>
      <c r="AB1758" s="80">
        <f t="shared" ca="1" si="2416"/>
        <v>250000</v>
      </c>
      <c r="AC1758" s="80">
        <f t="shared" ca="1" si="2416"/>
        <v>250000</v>
      </c>
      <c r="AD1758" s="80">
        <f t="shared" ca="1" si="2416"/>
        <v>250000</v>
      </c>
      <c r="AE1758" s="80">
        <f t="shared" ca="1" si="2416"/>
        <v>250000</v>
      </c>
      <c r="AF1758" s="80">
        <f t="shared" ca="1" si="2416"/>
        <v>250000</v>
      </c>
      <c r="AG1758" s="80">
        <f t="shared" ca="1" si="2416"/>
        <v>250000</v>
      </c>
      <c r="AH1758" s="80">
        <f t="shared" ca="1" si="2416"/>
        <v>250000</v>
      </c>
      <c r="AI1758" s="80">
        <f t="shared" ca="1" si="2416"/>
        <v>250000</v>
      </c>
      <c r="AJ1758" s="80">
        <f t="shared" ca="1" si="2416"/>
        <v>250000</v>
      </c>
      <c r="AK1758" s="80">
        <f t="shared" ca="1" si="2416"/>
        <v>250000</v>
      </c>
      <c r="AL1758" s="80">
        <f t="shared" ca="1" si="2416"/>
        <v>250000</v>
      </c>
      <c r="AM1758" s="80">
        <f t="shared" ca="1" si="2416"/>
        <v>250000</v>
      </c>
      <c r="AN1758" s="80">
        <f t="shared" ca="1" si="2416"/>
        <v>250000</v>
      </c>
      <c r="AO1758" s="80">
        <f t="shared" ca="1" si="2416"/>
        <v>250000</v>
      </c>
      <c r="AP1758" s="80">
        <f t="shared" ca="1" si="2416"/>
        <v>250000</v>
      </c>
      <c r="AQ1758" s="80">
        <f t="shared" ca="1" si="2416"/>
        <v>250000</v>
      </c>
      <c r="AR1758" s="80">
        <f t="shared" ca="1" si="2416"/>
        <v>250000</v>
      </c>
      <c r="AS1758" s="80">
        <f t="shared" ca="1" si="2416"/>
        <v>250000</v>
      </c>
      <c r="AT1758" s="80">
        <f t="shared" ca="1" si="2416"/>
        <v>250000</v>
      </c>
      <c r="AU1758" s="80">
        <f t="shared" ca="1" si="2416"/>
        <v>250000</v>
      </c>
      <c r="AV1758" s="80">
        <f t="shared" ca="1" si="2416"/>
        <v>250000</v>
      </c>
      <c r="AW1758" s="80">
        <f t="shared" ca="1" si="2416"/>
        <v>250000</v>
      </c>
      <c r="AX1758" s="80">
        <f t="shared" ca="1" si="2416"/>
        <v>250000</v>
      </c>
      <c r="AY1758" s="80">
        <f t="shared" ca="1" si="2416"/>
        <v>250000</v>
      </c>
      <c r="AZ1758" s="80">
        <f t="shared" ca="1" si="2416"/>
        <v>250000</v>
      </c>
      <c r="BA1758" s="80">
        <f t="shared" ca="1" si="2416"/>
        <v>250000</v>
      </c>
      <c r="BB1758" s="80">
        <f t="shared" ca="1" si="2416"/>
        <v>250000</v>
      </c>
      <c r="BC1758" s="80">
        <f t="shared" ca="1" si="2416"/>
        <v>250000</v>
      </c>
      <c r="BD1758" s="80">
        <f t="shared" ca="1" si="2416"/>
        <v>250000</v>
      </c>
      <c r="BE1758" s="80">
        <f t="shared" ca="1" si="2416"/>
        <v>250000</v>
      </c>
      <c r="BF1758" s="80">
        <f t="shared" ca="1" si="2416"/>
        <v>250000</v>
      </c>
      <c r="BG1758" s="80">
        <f t="shared" ca="1" si="2416"/>
        <v>250000</v>
      </c>
      <c r="BH1758" s="80">
        <f t="shared" ca="1" si="2416"/>
        <v>250000</v>
      </c>
      <c r="BI1758" s="80">
        <f t="shared" ca="1" si="2416"/>
        <v>250000</v>
      </c>
      <c r="BJ1758" s="80">
        <f t="shared" ca="1" si="2416"/>
        <v>250000</v>
      </c>
      <c r="BK1758" s="80">
        <f t="shared" ca="1" si="2416"/>
        <v>250000</v>
      </c>
      <c r="BL1758" s="80">
        <f t="shared" ca="1" si="2416"/>
        <v>250000</v>
      </c>
      <c r="BM1758" s="80">
        <f t="shared" ca="1" si="2416"/>
        <v>250000</v>
      </c>
      <c r="BN1758" s="80">
        <f t="shared" ca="1" si="2416"/>
        <v>250000</v>
      </c>
      <c r="BO1758" s="80">
        <f t="shared" ca="1" si="2416"/>
        <v>250000</v>
      </c>
      <c r="BP1758" s="80">
        <f t="shared" ca="1" si="2416"/>
        <v>250000</v>
      </c>
      <c r="BQ1758" s="80">
        <f t="shared" ca="1" si="2416"/>
        <v>250000</v>
      </c>
      <c r="BR1758" s="80">
        <f t="shared" ca="1" si="2416"/>
        <v>250000</v>
      </c>
      <c r="BS1758" s="80">
        <f t="shared" ca="1" si="2416"/>
        <v>250000</v>
      </c>
      <c r="BT1758" s="80">
        <f t="shared" ca="1" si="2416"/>
        <v>250000</v>
      </c>
      <c r="BU1758" s="80">
        <f t="shared" ca="1" si="2416"/>
        <v>250000</v>
      </c>
      <c r="BV1758" s="80">
        <f t="shared" ca="1" si="2416"/>
        <v>250000</v>
      </c>
      <c r="BW1758" s="80">
        <f t="shared" ca="1" si="2416"/>
        <v>250000</v>
      </c>
      <c r="BX1758" s="80">
        <f t="shared" ca="1" si="2416"/>
        <v>250000</v>
      </c>
      <c r="BY1758" s="80">
        <f t="shared" ca="1" si="2416"/>
        <v>250000</v>
      </c>
      <c r="BZ1758" s="80">
        <f t="shared" ca="1" si="2416"/>
        <v>250000</v>
      </c>
      <c r="CA1758" s="80">
        <f t="shared" ca="1" si="2416"/>
        <v>250000</v>
      </c>
      <c r="CB1758" s="80">
        <f t="shared" ca="1" si="2416"/>
        <v>250000</v>
      </c>
      <c r="CC1758" s="80">
        <f t="shared" ca="1" si="2416"/>
        <v>250000</v>
      </c>
      <c r="CD1758" s="80">
        <f t="shared" ca="1" si="2416"/>
        <v>250000</v>
      </c>
      <c r="CE1758" s="80">
        <f t="shared" ca="1" si="2416"/>
        <v>250000</v>
      </c>
      <c r="CF1758" s="80">
        <f t="shared" ref="CF1758:CL1760" ca="1" si="2417">CF1750*CF1754</f>
        <v>250000</v>
      </c>
      <c r="CG1758" s="80">
        <f t="shared" ca="1" si="2417"/>
        <v>250000</v>
      </c>
      <c r="CH1758" s="80">
        <f t="shared" ca="1" si="2417"/>
        <v>250000</v>
      </c>
      <c r="CI1758" s="80">
        <f t="shared" ca="1" si="2417"/>
        <v>250000</v>
      </c>
      <c r="CJ1758" s="80">
        <f t="shared" ca="1" si="2417"/>
        <v>250000</v>
      </c>
      <c r="CK1758" s="80">
        <f t="shared" ca="1" si="2417"/>
        <v>250000</v>
      </c>
      <c r="CL1758" s="80">
        <f t="shared" ca="1" si="2417"/>
        <v>250000</v>
      </c>
      <c r="CN1758" s="80"/>
      <c r="CO1758" s="80" t="e">
        <f t="shared" ref="CO1758:DL1760" ca="1" si="2418">CO1750*CO1754</f>
        <v>#N/A</v>
      </c>
      <c r="CP1758" s="80" t="e">
        <f t="shared" ca="1" si="2418"/>
        <v>#N/A</v>
      </c>
      <c r="CQ1758" s="80" t="e">
        <f t="shared" ca="1" si="2418"/>
        <v>#N/A</v>
      </c>
      <c r="CR1758" s="80" t="e">
        <f t="shared" ca="1" si="2418"/>
        <v>#N/A</v>
      </c>
      <c r="CS1758" s="80" t="e">
        <f t="shared" ca="1" si="2418"/>
        <v>#N/A</v>
      </c>
      <c r="CT1758" s="80" t="e">
        <f t="shared" ca="1" si="2418"/>
        <v>#N/A</v>
      </c>
      <c r="CU1758" s="80" t="e">
        <f t="shared" ca="1" si="2418"/>
        <v>#N/A</v>
      </c>
      <c r="CV1758" s="80" t="e">
        <f t="shared" ca="1" si="2418"/>
        <v>#N/A</v>
      </c>
      <c r="CW1758" s="80" t="e">
        <f t="shared" ca="1" si="2418"/>
        <v>#N/A</v>
      </c>
      <c r="CX1758" s="80" t="e">
        <f t="shared" ca="1" si="2418"/>
        <v>#N/A</v>
      </c>
      <c r="CY1758" s="80" t="e">
        <f t="shared" ca="1" si="2418"/>
        <v>#N/A</v>
      </c>
      <c r="CZ1758" s="80" t="e">
        <f t="shared" ca="1" si="2418"/>
        <v>#N/A</v>
      </c>
      <c r="DA1758" s="80" t="e">
        <f t="shared" ca="1" si="2418"/>
        <v>#N/A</v>
      </c>
      <c r="DB1758" s="80" t="e">
        <f t="shared" ca="1" si="2418"/>
        <v>#N/A</v>
      </c>
      <c r="DC1758" s="80" t="e">
        <f t="shared" ca="1" si="2418"/>
        <v>#N/A</v>
      </c>
      <c r="DD1758" s="80" t="e">
        <f t="shared" ca="1" si="2418"/>
        <v>#N/A</v>
      </c>
      <c r="DE1758" s="80" t="e">
        <f t="shared" ca="1" si="2418"/>
        <v>#N/A</v>
      </c>
      <c r="DF1758" s="80" t="e">
        <f t="shared" ca="1" si="2418"/>
        <v>#N/A</v>
      </c>
      <c r="DG1758" s="80" t="e">
        <f t="shared" ca="1" si="2418"/>
        <v>#N/A</v>
      </c>
      <c r="DH1758" s="80" t="e">
        <f t="shared" ca="1" si="2418"/>
        <v>#N/A</v>
      </c>
      <c r="DI1758" s="80" t="e">
        <f t="shared" ca="1" si="2418"/>
        <v>#N/A</v>
      </c>
      <c r="DJ1758" s="80" t="e">
        <f t="shared" ca="1" si="2418"/>
        <v>#N/A</v>
      </c>
      <c r="DK1758" s="80" t="e">
        <f t="shared" ca="1" si="2418"/>
        <v>#N/A</v>
      </c>
      <c r="DL1758" s="80" t="e">
        <f t="shared" ca="1" si="2418"/>
        <v>#N/A</v>
      </c>
    </row>
    <row r="1759" spans="1:116" x14ac:dyDescent="0.4">
      <c r="A1759" s="12"/>
      <c r="B1759" s="319"/>
      <c r="C1759" s="319"/>
      <c r="D1759" s="317" t="s">
        <v>518</v>
      </c>
      <c r="E1759" s="317" t="str">
        <f t="shared" si="2413"/>
        <v>1759 SPLIT-SV-VR</v>
      </c>
      <c r="G1759" s="158" t="str">
        <f>G1755</f>
        <v>Product B</v>
      </c>
      <c r="H1759" s="12"/>
      <c r="I1759" s="60"/>
      <c r="J1759" s="60"/>
      <c r="K1759" s="238">
        <f ca="1">SUMIF($3:$3,K$2,1759:1759)</f>
        <v>6000000</v>
      </c>
      <c r="L1759" s="238">
        <f ca="1">SUMIF($3:$3,L$2,1759:1759)</f>
        <v>6000000</v>
      </c>
      <c r="M1759" s="238">
        <f ca="1">SUMIF($3:$3,M$2,1759:1759)</f>
        <v>6000000</v>
      </c>
      <c r="N1759" s="238">
        <f ca="1">SUMIF($3:$3,N$2,1759:1759)</f>
        <v>6000000</v>
      </c>
      <c r="O1759" s="238">
        <f ca="1">SUMIF($3:$3,O$2,1759:1759)</f>
        <v>6000000</v>
      </c>
      <c r="P1759" s="238">
        <f ca="1">SUMIF($3:$3,P$2,1759:1759)</f>
        <v>6000000</v>
      </c>
      <c r="R1759" s="13"/>
      <c r="S1759" s="80">
        <f ca="1">S1751*S1755</f>
        <v>500000</v>
      </c>
      <c r="T1759" s="80">
        <f t="shared" ref="T1759:CE1761" ca="1" si="2419">T1751*T1755</f>
        <v>500000</v>
      </c>
      <c r="U1759" s="80">
        <f t="shared" ca="1" si="2419"/>
        <v>500000</v>
      </c>
      <c r="V1759" s="80">
        <f t="shared" ca="1" si="2419"/>
        <v>500000</v>
      </c>
      <c r="W1759" s="80">
        <f t="shared" ca="1" si="2419"/>
        <v>500000</v>
      </c>
      <c r="X1759" s="80">
        <f t="shared" ca="1" si="2419"/>
        <v>500000</v>
      </c>
      <c r="Y1759" s="80">
        <f t="shared" ca="1" si="2419"/>
        <v>500000</v>
      </c>
      <c r="Z1759" s="80">
        <f t="shared" ca="1" si="2419"/>
        <v>500000</v>
      </c>
      <c r="AA1759" s="80">
        <f t="shared" ca="1" si="2419"/>
        <v>500000</v>
      </c>
      <c r="AB1759" s="80">
        <f t="shared" ca="1" si="2419"/>
        <v>500000</v>
      </c>
      <c r="AC1759" s="80">
        <f t="shared" ca="1" si="2419"/>
        <v>500000</v>
      </c>
      <c r="AD1759" s="80">
        <f t="shared" ca="1" si="2419"/>
        <v>500000</v>
      </c>
      <c r="AE1759" s="80">
        <f t="shared" ca="1" si="2419"/>
        <v>500000</v>
      </c>
      <c r="AF1759" s="80">
        <f t="shared" ca="1" si="2419"/>
        <v>500000</v>
      </c>
      <c r="AG1759" s="80">
        <f t="shared" ca="1" si="2419"/>
        <v>500000</v>
      </c>
      <c r="AH1759" s="80">
        <f t="shared" ca="1" si="2419"/>
        <v>500000</v>
      </c>
      <c r="AI1759" s="80">
        <f t="shared" ca="1" si="2419"/>
        <v>500000</v>
      </c>
      <c r="AJ1759" s="80">
        <f t="shared" ca="1" si="2419"/>
        <v>500000</v>
      </c>
      <c r="AK1759" s="80">
        <f t="shared" ca="1" si="2419"/>
        <v>500000</v>
      </c>
      <c r="AL1759" s="80">
        <f t="shared" ca="1" si="2419"/>
        <v>500000</v>
      </c>
      <c r="AM1759" s="80">
        <f t="shared" ca="1" si="2419"/>
        <v>500000</v>
      </c>
      <c r="AN1759" s="80">
        <f t="shared" ca="1" si="2419"/>
        <v>500000</v>
      </c>
      <c r="AO1759" s="80">
        <f t="shared" ca="1" si="2419"/>
        <v>500000</v>
      </c>
      <c r="AP1759" s="80">
        <f t="shared" ca="1" si="2419"/>
        <v>500000</v>
      </c>
      <c r="AQ1759" s="80">
        <f t="shared" ca="1" si="2419"/>
        <v>500000</v>
      </c>
      <c r="AR1759" s="80">
        <f t="shared" ca="1" si="2419"/>
        <v>500000</v>
      </c>
      <c r="AS1759" s="80">
        <f t="shared" ca="1" si="2419"/>
        <v>500000</v>
      </c>
      <c r="AT1759" s="80">
        <f t="shared" ca="1" si="2419"/>
        <v>500000</v>
      </c>
      <c r="AU1759" s="80">
        <f t="shared" ca="1" si="2419"/>
        <v>500000</v>
      </c>
      <c r="AV1759" s="80">
        <f t="shared" ca="1" si="2419"/>
        <v>500000</v>
      </c>
      <c r="AW1759" s="80">
        <f t="shared" ca="1" si="2419"/>
        <v>500000</v>
      </c>
      <c r="AX1759" s="80">
        <f t="shared" ca="1" si="2419"/>
        <v>500000</v>
      </c>
      <c r="AY1759" s="80">
        <f t="shared" ca="1" si="2419"/>
        <v>500000</v>
      </c>
      <c r="AZ1759" s="80">
        <f t="shared" ca="1" si="2419"/>
        <v>500000</v>
      </c>
      <c r="BA1759" s="80">
        <f t="shared" ca="1" si="2419"/>
        <v>500000</v>
      </c>
      <c r="BB1759" s="80">
        <f t="shared" ca="1" si="2419"/>
        <v>500000</v>
      </c>
      <c r="BC1759" s="80">
        <f t="shared" ca="1" si="2419"/>
        <v>500000</v>
      </c>
      <c r="BD1759" s="80">
        <f t="shared" ca="1" si="2419"/>
        <v>500000</v>
      </c>
      <c r="BE1759" s="80">
        <f t="shared" ca="1" si="2419"/>
        <v>500000</v>
      </c>
      <c r="BF1759" s="80">
        <f t="shared" ca="1" si="2419"/>
        <v>500000</v>
      </c>
      <c r="BG1759" s="80">
        <f t="shared" ca="1" si="2419"/>
        <v>500000</v>
      </c>
      <c r="BH1759" s="80">
        <f t="shared" ca="1" si="2419"/>
        <v>500000</v>
      </c>
      <c r="BI1759" s="80">
        <f t="shared" ca="1" si="2419"/>
        <v>500000</v>
      </c>
      <c r="BJ1759" s="80">
        <f t="shared" ca="1" si="2419"/>
        <v>500000</v>
      </c>
      <c r="BK1759" s="80">
        <f t="shared" ca="1" si="2419"/>
        <v>500000</v>
      </c>
      <c r="BL1759" s="80">
        <f t="shared" ca="1" si="2419"/>
        <v>500000</v>
      </c>
      <c r="BM1759" s="80">
        <f t="shared" ca="1" si="2419"/>
        <v>500000</v>
      </c>
      <c r="BN1759" s="80">
        <f t="shared" ca="1" si="2419"/>
        <v>500000</v>
      </c>
      <c r="BO1759" s="80">
        <f t="shared" ca="1" si="2419"/>
        <v>500000</v>
      </c>
      <c r="BP1759" s="80">
        <f t="shared" ca="1" si="2419"/>
        <v>500000</v>
      </c>
      <c r="BQ1759" s="80">
        <f t="shared" ca="1" si="2419"/>
        <v>500000</v>
      </c>
      <c r="BR1759" s="80">
        <f t="shared" ca="1" si="2419"/>
        <v>500000</v>
      </c>
      <c r="BS1759" s="80">
        <f t="shared" ca="1" si="2419"/>
        <v>500000</v>
      </c>
      <c r="BT1759" s="80">
        <f t="shared" ca="1" si="2419"/>
        <v>500000</v>
      </c>
      <c r="BU1759" s="80">
        <f t="shared" ca="1" si="2419"/>
        <v>500000</v>
      </c>
      <c r="BV1759" s="80">
        <f t="shared" ca="1" si="2419"/>
        <v>500000</v>
      </c>
      <c r="BW1759" s="80">
        <f t="shared" ca="1" si="2419"/>
        <v>500000</v>
      </c>
      <c r="BX1759" s="80">
        <f t="shared" ca="1" si="2419"/>
        <v>500000</v>
      </c>
      <c r="BY1759" s="80">
        <f t="shared" ca="1" si="2419"/>
        <v>500000</v>
      </c>
      <c r="BZ1759" s="80">
        <f t="shared" ca="1" si="2419"/>
        <v>500000</v>
      </c>
      <c r="CA1759" s="80">
        <f t="shared" ca="1" si="2419"/>
        <v>500000</v>
      </c>
      <c r="CB1759" s="80">
        <f t="shared" ca="1" si="2419"/>
        <v>500000</v>
      </c>
      <c r="CC1759" s="80">
        <f t="shared" ca="1" si="2419"/>
        <v>500000</v>
      </c>
      <c r="CD1759" s="80">
        <f t="shared" ca="1" si="2419"/>
        <v>500000</v>
      </c>
      <c r="CE1759" s="80">
        <f t="shared" ca="1" si="2419"/>
        <v>500000</v>
      </c>
      <c r="CF1759" s="80">
        <f t="shared" ref="CF1759:CL1761" ca="1" si="2420">CF1751*CF1755</f>
        <v>500000</v>
      </c>
      <c r="CG1759" s="80">
        <f t="shared" ca="1" si="2420"/>
        <v>500000</v>
      </c>
      <c r="CH1759" s="80">
        <f t="shared" ca="1" si="2420"/>
        <v>500000</v>
      </c>
      <c r="CI1759" s="80">
        <f t="shared" ca="1" si="2420"/>
        <v>500000</v>
      </c>
      <c r="CJ1759" s="80">
        <f t="shared" ca="1" si="2420"/>
        <v>500000</v>
      </c>
      <c r="CK1759" s="80">
        <f t="shared" ca="1" si="2420"/>
        <v>500000</v>
      </c>
      <c r="CL1759" s="80">
        <f t="shared" ca="1" si="2420"/>
        <v>500000</v>
      </c>
      <c r="CN1759" s="80"/>
      <c r="CO1759" s="80" t="e">
        <f t="shared" ref="CO1759:DL1761" ca="1" si="2421">CO1751*CO1755</f>
        <v>#N/A</v>
      </c>
      <c r="CP1759" s="80" t="e">
        <f t="shared" ca="1" si="2421"/>
        <v>#N/A</v>
      </c>
      <c r="CQ1759" s="80" t="e">
        <f t="shared" ca="1" si="2421"/>
        <v>#N/A</v>
      </c>
      <c r="CR1759" s="80" t="e">
        <f t="shared" ca="1" si="2421"/>
        <v>#N/A</v>
      </c>
      <c r="CS1759" s="80" t="e">
        <f t="shared" ca="1" si="2421"/>
        <v>#N/A</v>
      </c>
      <c r="CT1759" s="80" t="e">
        <f t="shared" ca="1" si="2421"/>
        <v>#N/A</v>
      </c>
      <c r="CU1759" s="80" t="e">
        <f t="shared" ca="1" si="2421"/>
        <v>#N/A</v>
      </c>
      <c r="CV1759" s="80" t="e">
        <f t="shared" ca="1" si="2421"/>
        <v>#N/A</v>
      </c>
      <c r="CW1759" s="80" t="e">
        <f t="shared" ca="1" si="2421"/>
        <v>#N/A</v>
      </c>
      <c r="CX1759" s="80" t="e">
        <f t="shared" ca="1" si="2421"/>
        <v>#N/A</v>
      </c>
      <c r="CY1759" s="80" t="e">
        <f t="shared" ca="1" si="2421"/>
        <v>#N/A</v>
      </c>
      <c r="CZ1759" s="80" t="e">
        <f t="shared" ca="1" si="2421"/>
        <v>#N/A</v>
      </c>
      <c r="DA1759" s="80" t="e">
        <f t="shared" ca="1" si="2421"/>
        <v>#N/A</v>
      </c>
      <c r="DB1759" s="80" t="e">
        <f t="shared" ca="1" si="2421"/>
        <v>#N/A</v>
      </c>
      <c r="DC1759" s="80" t="e">
        <f t="shared" ca="1" si="2421"/>
        <v>#N/A</v>
      </c>
      <c r="DD1759" s="80" t="e">
        <f t="shared" ca="1" si="2421"/>
        <v>#N/A</v>
      </c>
      <c r="DE1759" s="80" t="e">
        <f t="shared" ca="1" si="2421"/>
        <v>#N/A</v>
      </c>
      <c r="DF1759" s="80" t="e">
        <f t="shared" ca="1" si="2421"/>
        <v>#N/A</v>
      </c>
      <c r="DG1759" s="80" t="e">
        <f t="shared" ca="1" si="2421"/>
        <v>#N/A</v>
      </c>
      <c r="DH1759" s="80" t="e">
        <f t="shared" ca="1" si="2421"/>
        <v>#N/A</v>
      </c>
      <c r="DI1759" s="80" t="e">
        <f t="shared" ca="1" si="2421"/>
        <v>#N/A</v>
      </c>
      <c r="DJ1759" s="80" t="e">
        <f t="shared" ca="1" si="2421"/>
        <v>#N/A</v>
      </c>
      <c r="DK1759" s="80" t="e">
        <f t="shared" ca="1" si="2421"/>
        <v>#N/A</v>
      </c>
      <c r="DL1759" s="80" t="e">
        <f t="shared" ca="1" si="2421"/>
        <v>#N/A</v>
      </c>
    </row>
    <row r="1760" spans="1:116" x14ac:dyDescent="0.4">
      <c r="B1760" s="317"/>
      <c r="C1760" s="317" t="s">
        <v>198</v>
      </c>
      <c r="D1760" s="317" t="s">
        <v>518</v>
      </c>
      <c r="E1760" s="317" t="str">
        <f t="shared" si="2412"/>
        <v>1760 SPLIT-SV-VR</v>
      </c>
      <c r="G1760" s="126" t="str">
        <f>"Total revenue - "&amp;G1733</f>
        <v>Total revenue - Surgical procedures</v>
      </c>
      <c r="H1760" s="12"/>
      <c r="I1760" s="60"/>
      <c r="J1760" s="60"/>
      <c r="K1760" s="33">
        <f ca="1">SUMIF($3:$3,K$2,1760:1760)</f>
        <v>9000000</v>
      </c>
      <c r="L1760" s="33">
        <f ca="1">SUMIF($3:$3,L$2,1760:1760)</f>
        <v>9000000</v>
      </c>
      <c r="M1760" s="33">
        <f ca="1">SUMIF($3:$3,M$2,1760:1760)</f>
        <v>9000000</v>
      </c>
      <c r="N1760" s="33">
        <f ca="1">SUMIF($3:$3,N$2,1760:1760)</f>
        <v>9000000</v>
      </c>
      <c r="O1760" s="33">
        <f ca="1">SUMIF($3:$3,O$2,1760:1760)</f>
        <v>9000000</v>
      </c>
      <c r="P1760" s="33">
        <f ca="1">SUMIF($3:$3,P$2,1760:1760)</f>
        <v>9000000</v>
      </c>
      <c r="R1760" s="15"/>
      <c r="S1760" s="148">
        <f ca="1">SUM(S1758:S1759)</f>
        <v>750000</v>
      </c>
      <c r="T1760" s="148">
        <f t="shared" ref="T1760:CE1762" ca="1" si="2422">SUM(T1758:T1759)</f>
        <v>750000</v>
      </c>
      <c r="U1760" s="148">
        <f t="shared" ca="1" si="2422"/>
        <v>750000</v>
      </c>
      <c r="V1760" s="148">
        <f t="shared" ca="1" si="2422"/>
        <v>750000</v>
      </c>
      <c r="W1760" s="148">
        <f t="shared" ca="1" si="2422"/>
        <v>750000</v>
      </c>
      <c r="X1760" s="148">
        <f t="shared" ca="1" si="2422"/>
        <v>750000</v>
      </c>
      <c r="Y1760" s="148">
        <f t="shared" ca="1" si="2422"/>
        <v>750000</v>
      </c>
      <c r="Z1760" s="148">
        <f t="shared" ca="1" si="2422"/>
        <v>750000</v>
      </c>
      <c r="AA1760" s="148">
        <f t="shared" ca="1" si="2422"/>
        <v>750000</v>
      </c>
      <c r="AB1760" s="148">
        <f t="shared" ca="1" si="2422"/>
        <v>750000</v>
      </c>
      <c r="AC1760" s="148">
        <f t="shared" ca="1" si="2422"/>
        <v>750000</v>
      </c>
      <c r="AD1760" s="148">
        <f t="shared" ca="1" si="2422"/>
        <v>750000</v>
      </c>
      <c r="AE1760" s="148">
        <f t="shared" ca="1" si="2422"/>
        <v>750000</v>
      </c>
      <c r="AF1760" s="148">
        <f t="shared" ca="1" si="2422"/>
        <v>750000</v>
      </c>
      <c r="AG1760" s="148">
        <f t="shared" ca="1" si="2422"/>
        <v>750000</v>
      </c>
      <c r="AH1760" s="148">
        <f t="shared" ca="1" si="2422"/>
        <v>750000</v>
      </c>
      <c r="AI1760" s="148">
        <f t="shared" ca="1" si="2422"/>
        <v>750000</v>
      </c>
      <c r="AJ1760" s="148">
        <f t="shared" ca="1" si="2422"/>
        <v>750000</v>
      </c>
      <c r="AK1760" s="148">
        <f t="shared" ca="1" si="2422"/>
        <v>750000</v>
      </c>
      <c r="AL1760" s="148">
        <f t="shared" ca="1" si="2422"/>
        <v>750000</v>
      </c>
      <c r="AM1760" s="148">
        <f t="shared" ca="1" si="2422"/>
        <v>750000</v>
      </c>
      <c r="AN1760" s="148">
        <f t="shared" ca="1" si="2422"/>
        <v>750000</v>
      </c>
      <c r="AO1760" s="148">
        <f t="shared" ca="1" si="2422"/>
        <v>750000</v>
      </c>
      <c r="AP1760" s="148">
        <f t="shared" ca="1" si="2422"/>
        <v>750000</v>
      </c>
      <c r="AQ1760" s="148">
        <f t="shared" ca="1" si="2422"/>
        <v>750000</v>
      </c>
      <c r="AR1760" s="148">
        <f t="shared" ca="1" si="2422"/>
        <v>750000</v>
      </c>
      <c r="AS1760" s="148">
        <f t="shared" ca="1" si="2422"/>
        <v>750000</v>
      </c>
      <c r="AT1760" s="148">
        <f t="shared" ca="1" si="2422"/>
        <v>750000</v>
      </c>
      <c r="AU1760" s="148">
        <f t="shared" ca="1" si="2422"/>
        <v>750000</v>
      </c>
      <c r="AV1760" s="148">
        <f t="shared" ca="1" si="2422"/>
        <v>750000</v>
      </c>
      <c r="AW1760" s="148">
        <f t="shared" ca="1" si="2422"/>
        <v>750000</v>
      </c>
      <c r="AX1760" s="148">
        <f t="shared" ca="1" si="2422"/>
        <v>750000</v>
      </c>
      <c r="AY1760" s="148">
        <f t="shared" ca="1" si="2422"/>
        <v>750000</v>
      </c>
      <c r="AZ1760" s="148">
        <f t="shared" ca="1" si="2422"/>
        <v>750000</v>
      </c>
      <c r="BA1760" s="148">
        <f t="shared" ca="1" si="2422"/>
        <v>750000</v>
      </c>
      <c r="BB1760" s="148">
        <f t="shared" ca="1" si="2422"/>
        <v>750000</v>
      </c>
      <c r="BC1760" s="148">
        <f t="shared" ca="1" si="2422"/>
        <v>750000</v>
      </c>
      <c r="BD1760" s="148">
        <f t="shared" ca="1" si="2422"/>
        <v>750000</v>
      </c>
      <c r="BE1760" s="148">
        <f t="shared" ca="1" si="2422"/>
        <v>750000</v>
      </c>
      <c r="BF1760" s="148">
        <f t="shared" ca="1" si="2422"/>
        <v>750000</v>
      </c>
      <c r="BG1760" s="148">
        <f t="shared" ca="1" si="2422"/>
        <v>750000</v>
      </c>
      <c r="BH1760" s="148">
        <f t="shared" ca="1" si="2422"/>
        <v>750000</v>
      </c>
      <c r="BI1760" s="148">
        <f t="shared" ca="1" si="2422"/>
        <v>750000</v>
      </c>
      <c r="BJ1760" s="148">
        <f t="shared" ca="1" si="2422"/>
        <v>750000</v>
      </c>
      <c r="BK1760" s="148">
        <f t="shared" ca="1" si="2422"/>
        <v>750000</v>
      </c>
      <c r="BL1760" s="148">
        <f t="shared" ca="1" si="2422"/>
        <v>750000</v>
      </c>
      <c r="BM1760" s="148">
        <f t="shared" ca="1" si="2422"/>
        <v>750000</v>
      </c>
      <c r="BN1760" s="148">
        <f t="shared" ca="1" si="2422"/>
        <v>750000</v>
      </c>
      <c r="BO1760" s="148">
        <f t="shared" ca="1" si="2422"/>
        <v>750000</v>
      </c>
      <c r="BP1760" s="148">
        <f t="shared" ca="1" si="2422"/>
        <v>750000</v>
      </c>
      <c r="BQ1760" s="148">
        <f t="shared" ca="1" si="2422"/>
        <v>750000</v>
      </c>
      <c r="BR1760" s="148">
        <f t="shared" ca="1" si="2422"/>
        <v>750000</v>
      </c>
      <c r="BS1760" s="148">
        <f t="shared" ca="1" si="2422"/>
        <v>750000</v>
      </c>
      <c r="BT1760" s="148">
        <f t="shared" ca="1" si="2422"/>
        <v>750000</v>
      </c>
      <c r="BU1760" s="148">
        <f t="shared" ca="1" si="2422"/>
        <v>750000</v>
      </c>
      <c r="BV1760" s="148">
        <f t="shared" ca="1" si="2422"/>
        <v>750000</v>
      </c>
      <c r="BW1760" s="148">
        <f t="shared" ca="1" si="2422"/>
        <v>750000</v>
      </c>
      <c r="BX1760" s="148">
        <f t="shared" ca="1" si="2422"/>
        <v>750000</v>
      </c>
      <c r="BY1760" s="148">
        <f t="shared" ca="1" si="2422"/>
        <v>750000</v>
      </c>
      <c r="BZ1760" s="148">
        <f t="shared" ca="1" si="2422"/>
        <v>750000</v>
      </c>
      <c r="CA1760" s="148">
        <f t="shared" ca="1" si="2422"/>
        <v>750000</v>
      </c>
      <c r="CB1760" s="148">
        <f t="shared" ca="1" si="2422"/>
        <v>750000</v>
      </c>
      <c r="CC1760" s="148">
        <f t="shared" ca="1" si="2422"/>
        <v>750000</v>
      </c>
      <c r="CD1760" s="148">
        <f t="shared" ca="1" si="2422"/>
        <v>750000</v>
      </c>
      <c r="CE1760" s="148">
        <f t="shared" ca="1" si="2422"/>
        <v>750000</v>
      </c>
      <c r="CF1760" s="148">
        <f t="shared" ref="CF1760:CL1762" ca="1" si="2423">SUM(CF1758:CF1759)</f>
        <v>750000</v>
      </c>
      <c r="CG1760" s="148">
        <f t="shared" ca="1" si="2423"/>
        <v>750000</v>
      </c>
      <c r="CH1760" s="148">
        <f t="shared" ca="1" si="2423"/>
        <v>750000</v>
      </c>
      <c r="CI1760" s="148">
        <f t="shared" ca="1" si="2423"/>
        <v>750000</v>
      </c>
      <c r="CJ1760" s="148">
        <f t="shared" ca="1" si="2423"/>
        <v>750000</v>
      </c>
      <c r="CK1760" s="148">
        <f t="shared" ca="1" si="2423"/>
        <v>750000</v>
      </c>
      <c r="CL1760" s="148">
        <f t="shared" ca="1" si="2423"/>
        <v>750000</v>
      </c>
      <c r="CN1760" s="77"/>
      <c r="CO1760" s="148" t="e">
        <f t="shared" ref="CO1760:DL1762" ca="1" si="2424">SUM(CO1758:CO1759)</f>
        <v>#N/A</v>
      </c>
      <c r="CP1760" s="148" t="e">
        <f t="shared" ca="1" si="2424"/>
        <v>#N/A</v>
      </c>
      <c r="CQ1760" s="148" t="e">
        <f t="shared" ca="1" si="2424"/>
        <v>#N/A</v>
      </c>
      <c r="CR1760" s="148" t="e">
        <f t="shared" ca="1" si="2424"/>
        <v>#N/A</v>
      </c>
      <c r="CS1760" s="148" t="e">
        <f t="shared" ca="1" si="2424"/>
        <v>#N/A</v>
      </c>
      <c r="CT1760" s="148" t="e">
        <f t="shared" ca="1" si="2424"/>
        <v>#N/A</v>
      </c>
      <c r="CU1760" s="148" t="e">
        <f t="shared" ca="1" si="2424"/>
        <v>#N/A</v>
      </c>
      <c r="CV1760" s="148" t="e">
        <f t="shared" ca="1" si="2424"/>
        <v>#N/A</v>
      </c>
      <c r="CW1760" s="148" t="e">
        <f t="shared" ca="1" si="2424"/>
        <v>#N/A</v>
      </c>
      <c r="CX1760" s="148" t="e">
        <f t="shared" ca="1" si="2424"/>
        <v>#N/A</v>
      </c>
      <c r="CY1760" s="148" t="e">
        <f t="shared" ca="1" si="2424"/>
        <v>#N/A</v>
      </c>
      <c r="CZ1760" s="148" t="e">
        <f t="shared" ca="1" si="2424"/>
        <v>#N/A</v>
      </c>
      <c r="DA1760" s="148" t="e">
        <f t="shared" ca="1" si="2424"/>
        <v>#N/A</v>
      </c>
      <c r="DB1760" s="148" t="e">
        <f t="shared" ca="1" si="2424"/>
        <v>#N/A</v>
      </c>
      <c r="DC1760" s="148" t="e">
        <f t="shared" ca="1" si="2424"/>
        <v>#N/A</v>
      </c>
      <c r="DD1760" s="148" t="e">
        <f t="shared" ca="1" si="2424"/>
        <v>#N/A</v>
      </c>
      <c r="DE1760" s="148" t="e">
        <f t="shared" ca="1" si="2424"/>
        <v>#N/A</v>
      </c>
      <c r="DF1760" s="148" t="e">
        <f t="shared" ca="1" si="2424"/>
        <v>#N/A</v>
      </c>
      <c r="DG1760" s="148" t="e">
        <f t="shared" ca="1" si="2424"/>
        <v>#N/A</v>
      </c>
      <c r="DH1760" s="148" t="e">
        <f t="shared" ca="1" si="2424"/>
        <v>#N/A</v>
      </c>
      <c r="DI1760" s="148" t="e">
        <f t="shared" ca="1" si="2424"/>
        <v>#N/A</v>
      </c>
      <c r="DJ1760" s="148" t="e">
        <f t="shared" ca="1" si="2424"/>
        <v>#N/A</v>
      </c>
      <c r="DK1760" s="148" t="e">
        <f t="shared" ca="1" si="2424"/>
        <v>#N/A</v>
      </c>
      <c r="DL1760" s="148" t="e">
        <f t="shared" ca="1" si="2424"/>
        <v>#N/A</v>
      </c>
    </row>
    <row r="1761" spans="1:116" x14ac:dyDescent="0.4">
      <c r="B1761" s="317"/>
      <c r="C1761" s="317"/>
      <c r="D1761" s="317" t="s">
        <v>518</v>
      </c>
      <c r="E1761" s="317" t="str">
        <f t="shared" ref="E1761:E1763" si="2425">ROW()&amp;" "&amp;D1761</f>
        <v>1761 SPLIT-SV-VR</v>
      </c>
      <c r="G1761" s="126"/>
      <c r="H1761" s="12"/>
      <c r="I1761" s="60"/>
      <c r="J1761" s="60"/>
      <c r="K1761" s="33"/>
      <c r="L1761" s="33"/>
      <c r="M1761" s="33"/>
      <c r="N1761" s="33"/>
      <c r="O1761" s="33"/>
      <c r="P1761" s="33"/>
      <c r="R1761" s="15"/>
      <c r="S1761" s="77"/>
      <c r="T1761" s="77"/>
      <c r="U1761" s="77"/>
      <c r="V1761" s="77"/>
      <c r="W1761" s="77"/>
      <c r="X1761" s="77"/>
      <c r="Y1761" s="77"/>
      <c r="Z1761" s="77"/>
      <c r="AA1761" s="77"/>
      <c r="AB1761" s="77"/>
      <c r="AC1761" s="77"/>
      <c r="AD1761" s="77"/>
      <c r="AE1761" s="77"/>
      <c r="AF1761" s="77"/>
      <c r="AG1761" s="77"/>
      <c r="AH1761" s="77"/>
      <c r="AI1761" s="77"/>
      <c r="AJ1761" s="77"/>
      <c r="AK1761" s="77"/>
      <c r="AL1761" s="77"/>
      <c r="AM1761" s="77"/>
      <c r="AN1761" s="77"/>
      <c r="AO1761" s="77"/>
      <c r="AP1761" s="77"/>
      <c r="AQ1761" s="77"/>
      <c r="AR1761" s="77"/>
      <c r="AS1761" s="77"/>
      <c r="AT1761" s="77"/>
      <c r="AU1761" s="77"/>
      <c r="AV1761" s="77"/>
      <c r="AW1761" s="77"/>
      <c r="AX1761" s="77"/>
      <c r="AY1761" s="77"/>
      <c r="AZ1761" s="77"/>
      <c r="BA1761" s="77"/>
      <c r="BB1761" s="77"/>
      <c r="BC1761" s="77"/>
      <c r="BD1761" s="77"/>
      <c r="BE1761" s="77"/>
      <c r="BF1761" s="77"/>
      <c r="BG1761" s="77"/>
      <c r="BH1761" s="77"/>
      <c r="BI1761" s="77"/>
      <c r="BJ1761" s="77"/>
      <c r="BK1761" s="77"/>
      <c r="BL1761" s="77"/>
      <c r="BM1761" s="77"/>
      <c r="BN1761" s="77"/>
      <c r="BO1761" s="77"/>
      <c r="BP1761" s="77"/>
      <c r="BQ1761" s="77"/>
      <c r="BR1761" s="77"/>
      <c r="BS1761" s="77"/>
      <c r="BT1761" s="77"/>
      <c r="BU1761" s="77"/>
      <c r="BV1761" s="77"/>
      <c r="BW1761" s="77"/>
      <c r="BX1761" s="77"/>
      <c r="BY1761" s="77"/>
      <c r="BZ1761" s="77"/>
      <c r="CA1761" s="77"/>
      <c r="CB1761" s="77"/>
      <c r="CC1761" s="77"/>
      <c r="CD1761" s="77"/>
      <c r="CE1761" s="77"/>
      <c r="CF1761" s="77"/>
      <c r="CG1761" s="77"/>
      <c r="CH1761" s="77"/>
      <c r="CI1761" s="77"/>
      <c r="CJ1761" s="77"/>
      <c r="CK1761" s="77"/>
      <c r="CL1761" s="77"/>
      <c r="CN1761" s="77"/>
      <c r="CO1761" s="77"/>
      <c r="CP1761" s="77"/>
      <c r="CQ1761" s="77"/>
      <c r="CR1761" s="77"/>
      <c r="CS1761" s="77"/>
      <c r="CT1761" s="77"/>
      <c r="CU1761" s="77"/>
      <c r="CV1761" s="77"/>
      <c r="CW1761" s="77"/>
      <c r="CX1761" s="77"/>
      <c r="CY1761" s="77"/>
      <c r="CZ1761" s="77"/>
      <c r="DA1761" s="77"/>
      <c r="DB1761" s="77"/>
      <c r="DC1761" s="77"/>
      <c r="DD1761" s="77"/>
      <c r="DE1761" s="77"/>
      <c r="DF1761" s="77"/>
      <c r="DG1761" s="77"/>
      <c r="DH1761" s="77"/>
      <c r="DI1761" s="77"/>
      <c r="DJ1761" s="77"/>
      <c r="DK1761" s="77"/>
      <c r="DL1761" s="77"/>
    </row>
    <row r="1762" spans="1:116" x14ac:dyDescent="0.4">
      <c r="A1762" s="12"/>
      <c r="B1762" s="319"/>
      <c r="C1762" s="319"/>
      <c r="D1762" s="317" t="s">
        <v>518</v>
      </c>
      <c r="E1762" s="317" t="str">
        <f t="shared" ref="E1762:E1771" si="2426">ROW()&amp;" "&amp;D1762</f>
        <v>1762 SPLIT-SV-VR</v>
      </c>
      <c r="G1762" s="95" t="str">
        <f>"COGS/"&amp;G1774&amp;":"</f>
        <v>COGS/procedure:</v>
      </c>
      <c r="H1762" s="12"/>
      <c r="I1762" s="60"/>
      <c r="J1762" s="60"/>
      <c r="K1762" s="12"/>
      <c r="L1762" s="12"/>
      <c r="M1762" s="12"/>
      <c r="N1762" s="12"/>
      <c r="O1762" s="12"/>
      <c r="P1762" s="12"/>
      <c r="R1762" s="13"/>
      <c r="S1762" s="76"/>
      <c r="T1762" s="76"/>
      <c r="U1762" s="76"/>
      <c r="V1762" s="76"/>
      <c r="W1762" s="76"/>
      <c r="X1762" s="76"/>
      <c r="Y1762" s="76"/>
      <c r="Z1762" s="76"/>
      <c r="AA1762" s="76"/>
      <c r="AB1762" s="76"/>
      <c r="AC1762" s="76"/>
      <c r="AD1762" s="76"/>
      <c r="AE1762" s="76"/>
      <c r="AF1762" s="76"/>
      <c r="AG1762" s="76"/>
      <c r="AH1762" s="76"/>
      <c r="AI1762" s="76"/>
      <c r="AJ1762" s="76"/>
      <c r="AK1762" s="76"/>
      <c r="AL1762" s="76"/>
      <c r="AM1762" s="76"/>
      <c r="AN1762" s="76"/>
      <c r="AO1762" s="76"/>
      <c r="AP1762" s="76"/>
      <c r="AQ1762" s="76"/>
      <c r="AR1762" s="76"/>
      <c r="AS1762" s="76"/>
      <c r="AT1762" s="76"/>
      <c r="AU1762" s="76"/>
      <c r="AV1762" s="76"/>
      <c r="AW1762" s="76"/>
      <c r="AX1762" s="76"/>
      <c r="AY1762" s="76"/>
      <c r="AZ1762" s="76"/>
      <c r="BA1762" s="76"/>
      <c r="BB1762" s="76"/>
      <c r="BC1762" s="76"/>
      <c r="BD1762" s="76"/>
      <c r="BE1762" s="76"/>
      <c r="BF1762" s="76"/>
      <c r="BG1762" s="76"/>
      <c r="BH1762" s="76"/>
      <c r="BI1762" s="76"/>
      <c r="BJ1762" s="76"/>
      <c r="BK1762" s="76"/>
      <c r="BL1762" s="76"/>
      <c r="BM1762" s="76"/>
      <c r="BN1762" s="76"/>
      <c r="BO1762" s="76"/>
      <c r="BP1762" s="76"/>
      <c r="BQ1762" s="76"/>
      <c r="BR1762" s="76"/>
      <c r="BS1762" s="76"/>
      <c r="BT1762" s="76"/>
      <c r="BU1762" s="76"/>
      <c r="BV1762" s="76"/>
      <c r="BW1762" s="76"/>
      <c r="BX1762" s="76"/>
      <c r="BY1762" s="76"/>
      <c r="BZ1762" s="76"/>
      <c r="CA1762" s="76"/>
      <c r="CB1762" s="76"/>
      <c r="CC1762" s="76"/>
      <c r="CD1762" s="76"/>
      <c r="CE1762" s="76"/>
      <c r="CF1762" s="76"/>
      <c r="CG1762" s="76"/>
      <c r="CH1762" s="76"/>
      <c r="CI1762" s="76"/>
      <c r="CJ1762" s="76"/>
      <c r="CK1762" s="76"/>
      <c r="CL1762" s="76"/>
      <c r="CN1762" s="76"/>
      <c r="CO1762" s="76"/>
      <c r="CP1762" s="76"/>
      <c r="CQ1762" s="76"/>
      <c r="CR1762" s="76"/>
      <c r="CS1762" s="76"/>
      <c r="CT1762" s="76"/>
      <c r="CU1762" s="76"/>
      <c r="CV1762" s="76"/>
      <c r="CW1762" s="76"/>
      <c r="CX1762" s="76"/>
      <c r="CY1762" s="76"/>
      <c r="CZ1762" s="76"/>
      <c r="DA1762" s="76"/>
      <c r="DB1762" s="76"/>
      <c r="DC1762" s="76"/>
      <c r="DD1762" s="76"/>
      <c r="DE1762" s="76"/>
      <c r="DF1762" s="76"/>
      <c r="DG1762" s="76"/>
      <c r="DH1762" s="76"/>
      <c r="DI1762" s="76"/>
      <c r="DJ1762" s="76"/>
      <c r="DK1762" s="76"/>
      <c r="DL1762" s="76"/>
    </row>
    <row r="1763" spans="1:116" x14ac:dyDescent="0.4">
      <c r="A1763" s="12"/>
      <c r="B1763" s="319"/>
      <c r="C1763" s="319"/>
      <c r="D1763" s="317" t="s">
        <v>518</v>
      </c>
      <c r="E1763" s="317" t="str">
        <f t="shared" si="2426"/>
        <v>1763 SPLIT-SV-VR</v>
      </c>
      <c r="G1763" s="145" t="str">
        <f>G1754</f>
        <v>Product A</v>
      </c>
      <c r="H1763" s="12"/>
      <c r="I1763" s="60"/>
      <c r="J1763" s="60"/>
      <c r="K1763" s="61">
        <v>50</v>
      </c>
      <c r="L1763" s="61">
        <v>50</v>
      </c>
      <c r="M1763" s="61">
        <v>50</v>
      </c>
      <c r="N1763" s="61">
        <v>50</v>
      </c>
      <c r="O1763" s="61">
        <v>50</v>
      </c>
      <c r="P1763" s="61">
        <v>50</v>
      </c>
      <c r="R1763" s="67"/>
      <c r="S1763" s="147" cm="1">
        <f t="array" ref="S1763">INDEX($K:$P,ROW(),MATCH(S$3,$K$2:$P$2,0))</f>
        <v>50</v>
      </c>
      <c r="T1763" s="147" cm="1">
        <f t="array" ref="T1763">INDEX($K:$P,ROW(),MATCH(T$3,$K$2:$P$2,0))</f>
        <v>50</v>
      </c>
      <c r="U1763" s="147" cm="1">
        <f t="array" ref="U1763">INDEX($K:$P,ROW(),MATCH(U$3,$K$2:$P$2,0))</f>
        <v>50</v>
      </c>
      <c r="V1763" s="147" cm="1">
        <f t="array" ref="V1763">INDEX($K:$P,ROW(),MATCH(V$3,$K$2:$P$2,0))</f>
        <v>50</v>
      </c>
      <c r="W1763" s="147" cm="1">
        <f t="array" ref="W1763">INDEX($K:$P,ROW(),MATCH(W$3,$K$2:$P$2,0))</f>
        <v>50</v>
      </c>
      <c r="X1763" s="147" cm="1">
        <f t="array" ref="X1763">INDEX($K:$P,ROW(),MATCH(X$3,$K$2:$P$2,0))</f>
        <v>50</v>
      </c>
      <c r="Y1763" s="147" cm="1">
        <f t="array" ref="Y1763">INDEX($K:$P,ROW(),MATCH(Y$3,$K$2:$P$2,0))</f>
        <v>50</v>
      </c>
      <c r="Z1763" s="147" cm="1">
        <f t="array" ref="Z1763">INDEX($K:$P,ROW(),MATCH(Z$3,$K$2:$P$2,0))</f>
        <v>50</v>
      </c>
      <c r="AA1763" s="147" cm="1">
        <f t="array" ref="AA1763">INDEX($K:$P,ROW(),MATCH(AA$3,$K$2:$P$2,0))</f>
        <v>50</v>
      </c>
      <c r="AB1763" s="147" cm="1">
        <f t="array" ref="AB1763">INDEX($K:$P,ROW(),MATCH(AB$3,$K$2:$P$2,0))</f>
        <v>50</v>
      </c>
      <c r="AC1763" s="147" cm="1">
        <f t="array" ref="AC1763">INDEX($K:$P,ROW(),MATCH(AC$3,$K$2:$P$2,0))</f>
        <v>50</v>
      </c>
      <c r="AD1763" s="147" cm="1">
        <f t="array" ref="AD1763">INDEX($K:$P,ROW(),MATCH(AD$3,$K$2:$P$2,0))</f>
        <v>50</v>
      </c>
      <c r="AE1763" s="147" cm="1">
        <f t="array" ref="AE1763">INDEX($K:$P,ROW(),MATCH(AE$3,$K$2:$P$2,0))</f>
        <v>50</v>
      </c>
      <c r="AF1763" s="147" cm="1">
        <f t="array" ref="AF1763">INDEX($K:$P,ROW(),MATCH(AF$3,$K$2:$P$2,0))</f>
        <v>50</v>
      </c>
      <c r="AG1763" s="147" cm="1">
        <f t="array" ref="AG1763">INDEX($K:$P,ROW(),MATCH(AG$3,$K$2:$P$2,0))</f>
        <v>50</v>
      </c>
      <c r="AH1763" s="147" cm="1">
        <f t="array" ref="AH1763">INDEX($K:$P,ROW(),MATCH(AH$3,$K$2:$P$2,0))</f>
        <v>50</v>
      </c>
      <c r="AI1763" s="147" cm="1">
        <f t="array" ref="AI1763">INDEX($K:$P,ROW(),MATCH(AI$3,$K$2:$P$2,0))</f>
        <v>50</v>
      </c>
      <c r="AJ1763" s="147" cm="1">
        <f t="array" ref="AJ1763">INDEX($K:$P,ROW(),MATCH(AJ$3,$K$2:$P$2,0))</f>
        <v>50</v>
      </c>
      <c r="AK1763" s="147" cm="1">
        <f t="array" ref="AK1763">INDEX($K:$P,ROW(),MATCH(AK$3,$K$2:$P$2,0))</f>
        <v>50</v>
      </c>
      <c r="AL1763" s="147" cm="1">
        <f t="array" ref="AL1763">INDEX($K:$P,ROW(),MATCH(AL$3,$K$2:$P$2,0))</f>
        <v>50</v>
      </c>
      <c r="AM1763" s="147" cm="1">
        <f t="array" ref="AM1763">INDEX($K:$P,ROW(),MATCH(AM$3,$K$2:$P$2,0))</f>
        <v>50</v>
      </c>
      <c r="AN1763" s="147" cm="1">
        <f t="array" ref="AN1763">INDEX($K:$P,ROW(),MATCH(AN$3,$K$2:$P$2,0))</f>
        <v>50</v>
      </c>
      <c r="AO1763" s="147" cm="1">
        <f t="array" ref="AO1763">INDEX($K:$P,ROW(),MATCH(AO$3,$K$2:$P$2,0))</f>
        <v>50</v>
      </c>
      <c r="AP1763" s="147" cm="1">
        <f t="array" ref="AP1763">INDEX($K:$P,ROW(),MATCH(AP$3,$K$2:$P$2,0))</f>
        <v>50</v>
      </c>
      <c r="AQ1763" s="147" cm="1">
        <f t="array" ref="AQ1763">INDEX($K:$P,ROW(),MATCH(AQ$3,$K$2:$P$2,0))</f>
        <v>50</v>
      </c>
      <c r="AR1763" s="147" cm="1">
        <f t="array" ref="AR1763">INDEX($K:$P,ROW(),MATCH(AR$3,$K$2:$P$2,0))</f>
        <v>50</v>
      </c>
      <c r="AS1763" s="147" cm="1">
        <f t="array" ref="AS1763">INDEX($K:$P,ROW(),MATCH(AS$3,$K$2:$P$2,0))</f>
        <v>50</v>
      </c>
      <c r="AT1763" s="147" cm="1">
        <f t="array" ref="AT1763">INDEX($K:$P,ROW(),MATCH(AT$3,$K$2:$P$2,0))</f>
        <v>50</v>
      </c>
      <c r="AU1763" s="147" cm="1">
        <f t="array" ref="AU1763">INDEX($K:$P,ROW(),MATCH(AU$3,$K$2:$P$2,0))</f>
        <v>50</v>
      </c>
      <c r="AV1763" s="147" cm="1">
        <f t="array" ref="AV1763">INDEX($K:$P,ROW(),MATCH(AV$3,$K$2:$P$2,0))</f>
        <v>50</v>
      </c>
      <c r="AW1763" s="147" cm="1">
        <f t="array" ref="AW1763">INDEX($K:$P,ROW(),MATCH(AW$3,$K$2:$P$2,0))</f>
        <v>50</v>
      </c>
      <c r="AX1763" s="147" cm="1">
        <f t="array" ref="AX1763">INDEX($K:$P,ROW(),MATCH(AX$3,$K$2:$P$2,0))</f>
        <v>50</v>
      </c>
      <c r="AY1763" s="147" cm="1">
        <f t="array" ref="AY1763">INDEX($K:$P,ROW(),MATCH(AY$3,$K$2:$P$2,0))</f>
        <v>50</v>
      </c>
      <c r="AZ1763" s="147" cm="1">
        <f t="array" ref="AZ1763">INDEX($K:$P,ROW(),MATCH(AZ$3,$K$2:$P$2,0))</f>
        <v>50</v>
      </c>
      <c r="BA1763" s="147" cm="1">
        <f t="array" ref="BA1763">INDEX($K:$P,ROW(),MATCH(BA$3,$K$2:$P$2,0))</f>
        <v>50</v>
      </c>
      <c r="BB1763" s="147" cm="1">
        <f t="array" ref="BB1763">INDEX($K:$P,ROW(),MATCH(BB$3,$K$2:$P$2,0))</f>
        <v>50</v>
      </c>
      <c r="BC1763" s="147" cm="1">
        <f t="array" ref="BC1763">INDEX($K:$P,ROW(),MATCH(BC$3,$K$2:$P$2,0))</f>
        <v>50</v>
      </c>
      <c r="BD1763" s="147" cm="1">
        <f t="array" ref="BD1763">INDEX($K:$P,ROW(),MATCH(BD$3,$K$2:$P$2,0))</f>
        <v>50</v>
      </c>
      <c r="BE1763" s="147" cm="1">
        <f t="array" ref="BE1763">INDEX($K:$P,ROW(),MATCH(BE$3,$K$2:$P$2,0))</f>
        <v>50</v>
      </c>
      <c r="BF1763" s="147" cm="1">
        <f t="array" ref="BF1763">INDEX($K:$P,ROW(),MATCH(BF$3,$K$2:$P$2,0))</f>
        <v>50</v>
      </c>
      <c r="BG1763" s="147" cm="1">
        <f t="array" ref="BG1763">INDEX($K:$P,ROW(),MATCH(BG$3,$K$2:$P$2,0))</f>
        <v>50</v>
      </c>
      <c r="BH1763" s="147" cm="1">
        <f t="array" ref="BH1763">INDEX($K:$P,ROW(),MATCH(BH$3,$K$2:$P$2,0))</f>
        <v>50</v>
      </c>
      <c r="BI1763" s="147" cm="1">
        <f t="array" ref="BI1763">INDEX($K:$P,ROW(),MATCH(BI$3,$K$2:$P$2,0))</f>
        <v>50</v>
      </c>
      <c r="BJ1763" s="147" cm="1">
        <f t="array" ref="BJ1763">INDEX($K:$P,ROW(),MATCH(BJ$3,$K$2:$P$2,0))</f>
        <v>50</v>
      </c>
      <c r="BK1763" s="147" cm="1">
        <f t="array" ref="BK1763">INDEX($K:$P,ROW(),MATCH(BK$3,$K$2:$P$2,0))</f>
        <v>50</v>
      </c>
      <c r="BL1763" s="147" cm="1">
        <f t="array" ref="BL1763">INDEX($K:$P,ROW(),MATCH(BL$3,$K$2:$P$2,0))</f>
        <v>50</v>
      </c>
      <c r="BM1763" s="147" cm="1">
        <f t="array" ref="BM1763">INDEX($K:$P,ROW(),MATCH(BM$3,$K$2:$P$2,0))</f>
        <v>50</v>
      </c>
      <c r="BN1763" s="147" cm="1">
        <f t="array" ref="BN1763">INDEX($K:$P,ROW(),MATCH(BN$3,$K$2:$P$2,0))</f>
        <v>50</v>
      </c>
      <c r="BO1763" s="147" cm="1">
        <f t="array" ref="BO1763">INDEX($K:$P,ROW(),MATCH(BO$3,$K$2:$P$2,0))</f>
        <v>50</v>
      </c>
      <c r="BP1763" s="147" cm="1">
        <f t="array" ref="BP1763">INDEX($K:$P,ROW(),MATCH(BP$3,$K$2:$P$2,0))</f>
        <v>50</v>
      </c>
      <c r="BQ1763" s="147" cm="1">
        <f t="array" ref="BQ1763">INDEX($K:$P,ROW(),MATCH(BQ$3,$K$2:$P$2,0))</f>
        <v>50</v>
      </c>
      <c r="BR1763" s="147" cm="1">
        <f t="array" ref="BR1763">INDEX($K:$P,ROW(),MATCH(BR$3,$K$2:$P$2,0))</f>
        <v>50</v>
      </c>
      <c r="BS1763" s="147" cm="1">
        <f t="array" ref="BS1763">INDEX($K:$P,ROW(),MATCH(BS$3,$K$2:$P$2,0))</f>
        <v>50</v>
      </c>
      <c r="BT1763" s="147" cm="1">
        <f t="array" ref="BT1763">INDEX($K:$P,ROW(),MATCH(BT$3,$K$2:$P$2,0))</f>
        <v>50</v>
      </c>
      <c r="BU1763" s="147" cm="1">
        <f t="array" ref="BU1763">INDEX($K:$P,ROW(),MATCH(BU$3,$K$2:$P$2,0))</f>
        <v>50</v>
      </c>
      <c r="BV1763" s="147" cm="1">
        <f t="array" ref="BV1763">INDEX($K:$P,ROW(),MATCH(BV$3,$K$2:$P$2,0))</f>
        <v>50</v>
      </c>
      <c r="BW1763" s="147" cm="1">
        <f t="array" ref="BW1763">INDEX($K:$P,ROW(),MATCH(BW$3,$K$2:$P$2,0))</f>
        <v>50</v>
      </c>
      <c r="BX1763" s="147" cm="1">
        <f t="array" ref="BX1763">INDEX($K:$P,ROW(),MATCH(BX$3,$K$2:$P$2,0))</f>
        <v>50</v>
      </c>
      <c r="BY1763" s="147" cm="1">
        <f t="array" ref="BY1763">INDEX($K:$P,ROW(),MATCH(BY$3,$K$2:$P$2,0))</f>
        <v>50</v>
      </c>
      <c r="BZ1763" s="147" cm="1">
        <f t="array" ref="BZ1763">INDEX($K:$P,ROW(),MATCH(BZ$3,$K$2:$P$2,0))</f>
        <v>50</v>
      </c>
      <c r="CA1763" s="147" cm="1">
        <f t="array" ref="CA1763">INDEX($K:$P,ROW(),MATCH(CA$3,$K$2:$P$2,0))</f>
        <v>50</v>
      </c>
      <c r="CB1763" s="147" cm="1">
        <f t="array" ref="CB1763">INDEX($K:$P,ROW(),MATCH(CB$3,$K$2:$P$2,0))</f>
        <v>50</v>
      </c>
      <c r="CC1763" s="147" cm="1">
        <f t="array" ref="CC1763">INDEX($K:$P,ROW(),MATCH(CC$3,$K$2:$P$2,0))</f>
        <v>50</v>
      </c>
      <c r="CD1763" s="147" cm="1">
        <f t="array" ref="CD1763">INDEX($K:$P,ROW(),MATCH(CD$3,$K$2:$P$2,0))</f>
        <v>50</v>
      </c>
      <c r="CE1763" s="147" cm="1">
        <f t="array" ref="CE1763">INDEX($K:$P,ROW(),MATCH(CE$3,$K$2:$P$2,0))</f>
        <v>50</v>
      </c>
      <c r="CF1763" s="147" cm="1">
        <f t="array" ref="CF1763">INDEX($K:$P,ROW(),MATCH(CF$3,$K$2:$P$2,0))</f>
        <v>50</v>
      </c>
      <c r="CG1763" s="147" cm="1">
        <f t="array" ref="CG1763">INDEX($K:$P,ROW(),MATCH(CG$3,$K$2:$P$2,0))</f>
        <v>50</v>
      </c>
      <c r="CH1763" s="147" cm="1">
        <f t="array" ref="CH1763">INDEX($K:$P,ROW(),MATCH(CH$3,$K$2:$P$2,0))</f>
        <v>50</v>
      </c>
      <c r="CI1763" s="147" cm="1">
        <f t="array" ref="CI1763">INDEX($K:$P,ROW(),MATCH(CI$3,$K$2:$P$2,0))</f>
        <v>50</v>
      </c>
      <c r="CJ1763" s="147" cm="1">
        <f t="array" ref="CJ1763">INDEX($K:$P,ROW(),MATCH(CJ$3,$K$2:$P$2,0))</f>
        <v>50</v>
      </c>
      <c r="CK1763" s="147" cm="1">
        <f t="array" ref="CK1763">INDEX($K:$P,ROW(),MATCH(CK$3,$K$2:$P$2,0))</f>
        <v>50</v>
      </c>
      <c r="CL1763" s="147" cm="1">
        <f t="array" ref="CL1763">INDEX($K:$P,ROW(),MATCH(CL$3,$K$2:$P$2,0))</f>
        <v>50</v>
      </c>
      <c r="CN1763" s="147"/>
      <c r="CO1763" s="147" t="e" cm="1">
        <f t="array" ref="CO1763">INDEX($K:$P,ROW(),MATCH(CO$3,$K$2:$P$2,0))</f>
        <v>#N/A</v>
      </c>
      <c r="CP1763" s="147" t="e" cm="1">
        <f t="array" ref="CP1763">INDEX($K:$P,ROW(),MATCH(CP$3,$K$2:$P$2,0))</f>
        <v>#N/A</v>
      </c>
      <c r="CQ1763" s="147" t="e" cm="1">
        <f t="array" ref="CQ1763">INDEX($K:$P,ROW(),MATCH(CQ$3,$K$2:$P$2,0))</f>
        <v>#N/A</v>
      </c>
      <c r="CR1763" s="147" t="e" cm="1">
        <f t="array" ref="CR1763">INDEX($K:$P,ROW(),MATCH(CR$3,$K$2:$P$2,0))</f>
        <v>#N/A</v>
      </c>
      <c r="CS1763" s="147" t="e" cm="1">
        <f t="array" ref="CS1763">INDEX($K:$P,ROW(),MATCH(CS$3,$K$2:$P$2,0))</f>
        <v>#N/A</v>
      </c>
      <c r="CT1763" s="147" t="e" cm="1">
        <f t="array" ref="CT1763">INDEX($K:$P,ROW(),MATCH(CT$3,$K$2:$P$2,0))</f>
        <v>#N/A</v>
      </c>
      <c r="CU1763" s="147" t="e" cm="1">
        <f t="array" ref="CU1763">INDEX($K:$P,ROW(),MATCH(CU$3,$K$2:$P$2,0))</f>
        <v>#N/A</v>
      </c>
      <c r="CV1763" s="147" t="e" cm="1">
        <f t="array" ref="CV1763">INDEX($K:$P,ROW(),MATCH(CV$3,$K$2:$P$2,0))</f>
        <v>#N/A</v>
      </c>
      <c r="CW1763" s="147" t="e" cm="1">
        <f t="array" ref="CW1763">INDEX($K:$P,ROW(),MATCH(CW$3,$K$2:$P$2,0))</f>
        <v>#N/A</v>
      </c>
      <c r="CX1763" s="147" t="e" cm="1">
        <f t="array" ref="CX1763">INDEX($K:$P,ROW(),MATCH(CX$3,$K$2:$P$2,0))</f>
        <v>#N/A</v>
      </c>
      <c r="CY1763" s="147" t="e" cm="1">
        <f t="array" ref="CY1763">INDEX($K:$P,ROW(),MATCH(CY$3,$K$2:$P$2,0))</f>
        <v>#N/A</v>
      </c>
      <c r="CZ1763" s="147" t="e" cm="1">
        <f t="array" ref="CZ1763">INDEX($K:$P,ROW(),MATCH(CZ$3,$K$2:$P$2,0))</f>
        <v>#N/A</v>
      </c>
      <c r="DA1763" s="147" t="e" cm="1">
        <f t="array" ref="DA1763">INDEX($K:$P,ROW(),MATCH(DA$3,$K$2:$P$2,0))</f>
        <v>#N/A</v>
      </c>
      <c r="DB1763" s="147" t="e" cm="1">
        <f t="array" ref="DB1763">INDEX($K:$P,ROW(),MATCH(DB$3,$K$2:$P$2,0))</f>
        <v>#N/A</v>
      </c>
      <c r="DC1763" s="147" t="e" cm="1">
        <f t="array" ref="DC1763">INDEX($K:$P,ROW(),MATCH(DC$3,$K$2:$P$2,0))</f>
        <v>#N/A</v>
      </c>
      <c r="DD1763" s="147" t="e" cm="1">
        <f t="array" ref="DD1763">INDEX($K:$P,ROW(),MATCH(DD$3,$K$2:$P$2,0))</f>
        <v>#N/A</v>
      </c>
      <c r="DE1763" s="147" t="e" cm="1">
        <f t="array" ref="DE1763">INDEX($K:$P,ROW(),MATCH(DE$3,$K$2:$P$2,0))</f>
        <v>#N/A</v>
      </c>
      <c r="DF1763" s="147" t="e" cm="1">
        <f t="array" ref="DF1763">INDEX($K:$P,ROW(),MATCH(DF$3,$K$2:$P$2,0))</f>
        <v>#N/A</v>
      </c>
      <c r="DG1763" s="147" t="e" cm="1">
        <f t="array" ref="DG1763">INDEX($K:$P,ROW(),MATCH(DG$3,$K$2:$P$2,0))</f>
        <v>#N/A</v>
      </c>
      <c r="DH1763" s="147" t="e" cm="1">
        <f t="array" ref="DH1763">INDEX($K:$P,ROW(),MATCH(DH$3,$K$2:$P$2,0))</f>
        <v>#N/A</v>
      </c>
      <c r="DI1763" s="147" t="e" cm="1">
        <f t="array" ref="DI1763">INDEX($K:$P,ROW(),MATCH(DI$3,$K$2:$P$2,0))</f>
        <v>#N/A</v>
      </c>
      <c r="DJ1763" s="147" t="e" cm="1">
        <f t="array" ref="DJ1763">INDEX($K:$P,ROW(),MATCH(DJ$3,$K$2:$P$2,0))</f>
        <v>#N/A</v>
      </c>
      <c r="DK1763" s="147" t="e" cm="1">
        <f t="array" ref="DK1763">INDEX($K:$P,ROW(),MATCH(DK$3,$K$2:$P$2,0))</f>
        <v>#N/A</v>
      </c>
      <c r="DL1763" s="147" t="e" cm="1">
        <f t="array" ref="DL1763">INDEX($K:$P,ROW(),MATCH(DL$3,$K$2:$P$2,0))</f>
        <v>#N/A</v>
      </c>
    </row>
    <row r="1764" spans="1:116" x14ac:dyDescent="0.4">
      <c r="A1764" s="12"/>
      <c r="B1764" s="319"/>
      <c r="C1764" s="319"/>
      <c r="D1764" s="317" t="s">
        <v>518</v>
      </c>
      <c r="E1764" s="317" t="str">
        <f t="shared" si="2426"/>
        <v>1764 SPLIT-SV-VR</v>
      </c>
      <c r="G1764" s="145" t="str">
        <f>G1755</f>
        <v>Product B</v>
      </c>
      <c r="H1764" s="12"/>
      <c r="I1764" s="60"/>
      <c r="J1764" s="60"/>
      <c r="K1764" s="61">
        <v>100</v>
      </c>
      <c r="L1764" s="61">
        <v>100</v>
      </c>
      <c r="M1764" s="61">
        <v>100</v>
      </c>
      <c r="N1764" s="61">
        <v>100</v>
      </c>
      <c r="O1764" s="61">
        <v>100</v>
      </c>
      <c r="P1764" s="61">
        <v>100</v>
      </c>
      <c r="R1764" s="13"/>
      <c r="S1764" s="147" cm="1">
        <f t="array" ref="S1764">INDEX($K:$P,ROW(),MATCH(S$3,$K$2:$P$2,0))</f>
        <v>100</v>
      </c>
      <c r="T1764" s="147" cm="1">
        <f t="array" ref="T1764">INDEX($K:$P,ROW(),MATCH(T$3,$K$2:$P$2,0))</f>
        <v>100</v>
      </c>
      <c r="U1764" s="147" cm="1">
        <f t="array" ref="U1764">INDEX($K:$P,ROW(),MATCH(U$3,$K$2:$P$2,0))</f>
        <v>100</v>
      </c>
      <c r="V1764" s="147" cm="1">
        <f t="array" ref="V1764">INDEX($K:$P,ROW(),MATCH(V$3,$K$2:$P$2,0))</f>
        <v>100</v>
      </c>
      <c r="W1764" s="147" cm="1">
        <f t="array" ref="W1764">INDEX($K:$P,ROW(),MATCH(W$3,$K$2:$P$2,0))</f>
        <v>100</v>
      </c>
      <c r="X1764" s="147" cm="1">
        <f t="array" ref="X1764">INDEX($K:$P,ROW(),MATCH(X$3,$K$2:$P$2,0))</f>
        <v>100</v>
      </c>
      <c r="Y1764" s="147" cm="1">
        <f t="array" ref="Y1764">INDEX($K:$P,ROW(),MATCH(Y$3,$K$2:$P$2,0))</f>
        <v>100</v>
      </c>
      <c r="Z1764" s="147" cm="1">
        <f t="array" ref="Z1764">INDEX($K:$P,ROW(),MATCH(Z$3,$K$2:$P$2,0))</f>
        <v>100</v>
      </c>
      <c r="AA1764" s="147" cm="1">
        <f t="array" ref="AA1764">INDEX($K:$P,ROW(),MATCH(AA$3,$K$2:$P$2,0))</f>
        <v>100</v>
      </c>
      <c r="AB1764" s="147" cm="1">
        <f t="array" ref="AB1764">INDEX($K:$P,ROW(),MATCH(AB$3,$K$2:$P$2,0))</f>
        <v>100</v>
      </c>
      <c r="AC1764" s="147" cm="1">
        <f t="array" ref="AC1764">INDEX($K:$P,ROW(),MATCH(AC$3,$K$2:$P$2,0))</f>
        <v>100</v>
      </c>
      <c r="AD1764" s="147" cm="1">
        <f t="array" ref="AD1764">INDEX($K:$P,ROW(),MATCH(AD$3,$K$2:$P$2,0))</f>
        <v>100</v>
      </c>
      <c r="AE1764" s="147" cm="1">
        <f t="array" ref="AE1764">INDEX($K:$P,ROW(),MATCH(AE$3,$K$2:$P$2,0))</f>
        <v>100</v>
      </c>
      <c r="AF1764" s="147" cm="1">
        <f t="array" ref="AF1764">INDEX($K:$P,ROW(),MATCH(AF$3,$K$2:$P$2,0))</f>
        <v>100</v>
      </c>
      <c r="AG1764" s="147" cm="1">
        <f t="array" ref="AG1764">INDEX($K:$P,ROW(),MATCH(AG$3,$K$2:$P$2,0))</f>
        <v>100</v>
      </c>
      <c r="AH1764" s="147" cm="1">
        <f t="array" ref="AH1764">INDEX($K:$P,ROW(),MATCH(AH$3,$K$2:$P$2,0))</f>
        <v>100</v>
      </c>
      <c r="AI1764" s="147" cm="1">
        <f t="array" ref="AI1764">INDEX($K:$P,ROW(),MATCH(AI$3,$K$2:$P$2,0))</f>
        <v>100</v>
      </c>
      <c r="AJ1764" s="147" cm="1">
        <f t="array" ref="AJ1764">INDEX($K:$P,ROW(),MATCH(AJ$3,$K$2:$P$2,0))</f>
        <v>100</v>
      </c>
      <c r="AK1764" s="147" cm="1">
        <f t="array" ref="AK1764">INDEX($K:$P,ROW(),MATCH(AK$3,$K$2:$P$2,0))</f>
        <v>100</v>
      </c>
      <c r="AL1764" s="147" cm="1">
        <f t="array" ref="AL1764">INDEX($K:$P,ROW(),MATCH(AL$3,$K$2:$P$2,0))</f>
        <v>100</v>
      </c>
      <c r="AM1764" s="147" cm="1">
        <f t="array" ref="AM1764">INDEX($K:$P,ROW(),MATCH(AM$3,$K$2:$P$2,0))</f>
        <v>100</v>
      </c>
      <c r="AN1764" s="147" cm="1">
        <f t="array" ref="AN1764">INDEX($K:$P,ROW(),MATCH(AN$3,$K$2:$P$2,0))</f>
        <v>100</v>
      </c>
      <c r="AO1764" s="147" cm="1">
        <f t="array" ref="AO1764">INDEX($K:$P,ROW(),MATCH(AO$3,$K$2:$P$2,0))</f>
        <v>100</v>
      </c>
      <c r="AP1764" s="147" cm="1">
        <f t="array" ref="AP1764">INDEX($K:$P,ROW(),MATCH(AP$3,$K$2:$P$2,0))</f>
        <v>100</v>
      </c>
      <c r="AQ1764" s="147" cm="1">
        <f t="array" ref="AQ1764">INDEX($K:$P,ROW(),MATCH(AQ$3,$K$2:$P$2,0))</f>
        <v>100</v>
      </c>
      <c r="AR1764" s="147" cm="1">
        <f t="array" ref="AR1764">INDEX($K:$P,ROW(),MATCH(AR$3,$K$2:$P$2,0))</f>
        <v>100</v>
      </c>
      <c r="AS1764" s="147" cm="1">
        <f t="array" ref="AS1764">INDEX($K:$P,ROW(),MATCH(AS$3,$K$2:$P$2,0))</f>
        <v>100</v>
      </c>
      <c r="AT1764" s="147" cm="1">
        <f t="array" ref="AT1764">INDEX($K:$P,ROW(),MATCH(AT$3,$K$2:$P$2,0))</f>
        <v>100</v>
      </c>
      <c r="AU1764" s="147" cm="1">
        <f t="array" ref="AU1764">INDEX($K:$P,ROW(),MATCH(AU$3,$K$2:$P$2,0))</f>
        <v>100</v>
      </c>
      <c r="AV1764" s="147" cm="1">
        <f t="array" ref="AV1764">INDEX($K:$P,ROW(),MATCH(AV$3,$K$2:$P$2,0))</f>
        <v>100</v>
      </c>
      <c r="AW1764" s="147" cm="1">
        <f t="array" ref="AW1764">INDEX($K:$P,ROW(),MATCH(AW$3,$K$2:$P$2,0))</f>
        <v>100</v>
      </c>
      <c r="AX1764" s="147" cm="1">
        <f t="array" ref="AX1764">INDEX($K:$P,ROW(),MATCH(AX$3,$K$2:$P$2,0))</f>
        <v>100</v>
      </c>
      <c r="AY1764" s="147" cm="1">
        <f t="array" ref="AY1764">INDEX($K:$P,ROW(),MATCH(AY$3,$K$2:$P$2,0))</f>
        <v>100</v>
      </c>
      <c r="AZ1764" s="147" cm="1">
        <f t="array" ref="AZ1764">INDEX($K:$P,ROW(),MATCH(AZ$3,$K$2:$P$2,0))</f>
        <v>100</v>
      </c>
      <c r="BA1764" s="147" cm="1">
        <f t="array" ref="BA1764">INDEX($K:$P,ROW(),MATCH(BA$3,$K$2:$P$2,0))</f>
        <v>100</v>
      </c>
      <c r="BB1764" s="147" cm="1">
        <f t="array" ref="BB1764">INDEX($K:$P,ROW(),MATCH(BB$3,$K$2:$P$2,0))</f>
        <v>100</v>
      </c>
      <c r="BC1764" s="147" cm="1">
        <f t="array" ref="BC1764">INDEX($K:$P,ROW(),MATCH(BC$3,$K$2:$P$2,0))</f>
        <v>100</v>
      </c>
      <c r="BD1764" s="147" cm="1">
        <f t="array" ref="BD1764">INDEX($K:$P,ROW(),MATCH(BD$3,$K$2:$P$2,0))</f>
        <v>100</v>
      </c>
      <c r="BE1764" s="147" cm="1">
        <f t="array" ref="BE1764">INDEX($K:$P,ROW(),MATCH(BE$3,$K$2:$P$2,0))</f>
        <v>100</v>
      </c>
      <c r="BF1764" s="147" cm="1">
        <f t="array" ref="BF1764">INDEX($K:$P,ROW(),MATCH(BF$3,$K$2:$P$2,0))</f>
        <v>100</v>
      </c>
      <c r="BG1764" s="147" cm="1">
        <f t="array" ref="BG1764">INDEX($K:$P,ROW(),MATCH(BG$3,$K$2:$P$2,0))</f>
        <v>100</v>
      </c>
      <c r="BH1764" s="147" cm="1">
        <f t="array" ref="BH1764">INDEX($K:$P,ROW(),MATCH(BH$3,$K$2:$P$2,0))</f>
        <v>100</v>
      </c>
      <c r="BI1764" s="147" cm="1">
        <f t="array" ref="BI1764">INDEX($K:$P,ROW(),MATCH(BI$3,$K$2:$P$2,0))</f>
        <v>100</v>
      </c>
      <c r="BJ1764" s="147" cm="1">
        <f t="array" ref="BJ1764">INDEX($K:$P,ROW(),MATCH(BJ$3,$K$2:$P$2,0))</f>
        <v>100</v>
      </c>
      <c r="BK1764" s="147" cm="1">
        <f t="array" ref="BK1764">INDEX($K:$P,ROW(),MATCH(BK$3,$K$2:$P$2,0))</f>
        <v>100</v>
      </c>
      <c r="BL1764" s="147" cm="1">
        <f t="array" ref="BL1764">INDEX($K:$P,ROW(),MATCH(BL$3,$K$2:$P$2,0))</f>
        <v>100</v>
      </c>
      <c r="BM1764" s="147" cm="1">
        <f t="array" ref="BM1764">INDEX($K:$P,ROW(),MATCH(BM$3,$K$2:$P$2,0))</f>
        <v>100</v>
      </c>
      <c r="BN1764" s="147" cm="1">
        <f t="array" ref="BN1764">INDEX($K:$P,ROW(),MATCH(BN$3,$K$2:$P$2,0))</f>
        <v>100</v>
      </c>
      <c r="BO1764" s="147" cm="1">
        <f t="array" ref="BO1764">INDEX($K:$P,ROW(),MATCH(BO$3,$K$2:$P$2,0))</f>
        <v>100</v>
      </c>
      <c r="BP1764" s="147" cm="1">
        <f t="array" ref="BP1764">INDEX($K:$P,ROW(),MATCH(BP$3,$K$2:$P$2,0))</f>
        <v>100</v>
      </c>
      <c r="BQ1764" s="147" cm="1">
        <f t="array" ref="BQ1764">INDEX($K:$P,ROW(),MATCH(BQ$3,$K$2:$P$2,0))</f>
        <v>100</v>
      </c>
      <c r="BR1764" s="147" cm="1">
        <f t="array" ref="BR1764">INDEX($K:$P,ROW(),MATCH(BR$3,$K$2:$P$2,0))</f>
        <v>100</v>
      </c>
      <c r="BS1764" s="147" cm="1">
        <f t="array" ref="BS1764">INDEX($K:$P,ROW(),MATCH(BS$3,$K$2:$P$2,0))</f>
        <v>100</v>
      </c>
      <c r="BT1764" s="147" cm="1">
        <f t="array" ref="BT1764">INDEX($K:$P,ROW(),MATCH(BT$3,$K$2:$P$2,0))</f>
        <v>100</v>
      </c>
      <c r="BU1764" s="147" cm="1">
        <f t="array" ref="BU1764">INDEX($K:$P,ROW(),MATCH(BU$3,$K$2:$P$2,0))</f>
        <v>100</v>
      </c>
      <c r="BV1764" s="147" cm="1">
        <f t="array" ref="BV1764">INDEX($K:$P,ROW(),MATCH(BV$3,$K$2:$P$2,0))</f>
        <v>100</v>
      </c>
      <c r="BW1764" s="147" cm="1">
        <f t="array" ref="BW1764">INDEX($K:$P,ROW(),MATCH(BW$3,$K$2:$P$2,0))</f>
        <v>100</v>
      </c>
      <c r="BX1764" s="147" cm="1">
        <f t="array" ref="BX1764">INDEX($K:$P,ROW(),MATCH(BX$3,$K$2:$P$2,0))</f>
        <v>100</v>
      </c>
      <c r="BY1764" s="147" cm="1">
        <f t="array" ref="BY1764">INDEX($K:$P,ROW(),MATCH(BY$3,$K$2:$P$2,0))</f>
        <v>100</v>
      </c>
      <c r="BZ1764" s="147" cm="1">
        <f t="array" ref="BZ1764">INDEX($K:$P,ROW(),MATCH(BZ$3,$K$2:$P$2,0))</f>
        <v>100</v>
      </c>
      <c r="CA1764" s="147" cm="1">
        <f t="array" ref="CA1764">INDEX($K:$P,ROW(),MATCH(CA$3,$K$2:$P$2,0))</f>
        <v>100</v>
      </c>
      <c r="CB1764" s="147" cm="1">
        <f t="array" ref="CB1764">INDEX($K:$P,ROW(),MATCH(CB$3,$K$2:$P$2,0))</f>
        <v>100</v>
      </c>
      <c r="CC1764" s="147" cm="1">
        <f t="array" ref="CC1764">INDEX($K:$P,ROW(),MATCH(CC$3,$K$2:$P$2,0))</f>
        <v>100</v>
      </c>
      <c r="CD1764" s="147" cm="1">
        <f t="array" ref="CD1764">INDEX($K:$P,ROW(),MATCH(CD$3,$K$2:$P$2,0))</f>
        <v>100</v>
      </c>
      <c r="CE1764" s="147" cm="1">
        <f t="array" ref="CE1764">INDEX($K:$P,ROW(),MATCH(CE$3,$K$2:$P$2,0))</f>
        <v>100</v>
      </c>
      <c r="CF1764" s="147" cm="1">
        <f t="array" ref="CF1764">INDEX($K:$P,ROW(),MATCH(CF$3,$K$2:$P$2,0))</f>
        <v>100</v>
      </c>
      <c r="CG1764" s="147" cm="1">
        <f t="array" ref="CG1764">INDEX($K:$P,ROW(),MATCH(CG$3,$K$2:$P$2,0))</f>
        <v>100</v>
      </c>
      <c r="CH1764" s="147" cm="1">
        <f t="array" ref="CH1764">INDEX($K:$P,ROW(),MATCH(CH$3,$K$2:$P$2,0))</f>
        <v>100</v>
      </c>
      <c r="CI1764" s="147" cm="1">
        <f t="array" ref="CI1764">INDEX($K:$P,ROW(),MATCH(CI$3,$K$2:$P$2,0))</f>
        <v>100</v>
      </c>
      <c r="CJ1764" s="147" cm="1">
        <f t="array" ref="CJ1764">INDEX($K:$P,ROW(),MATCH(CJ$3,$K$2:$P$2,0))</f>
        <v>100</v>
      </c>
      <c r="CK1764" s="147" cm="1">
        <f t="array" ref="CK1764">INDEX($K:$P,ROW(),MATCH(CK$3,$K$2:$P$2,0))</f>
        <v>100</v>
      </c>
      <c r="CL1764" s="147" cm="1">
        <f t="array" ref="CL1764">INDEX($K:$P,ROW(),MATCH(CL$3,$K$2:$P$2,0))</f>
        <v>100</v>
      </c>
      <c r="CN1764" s="147"/>
      <c r="CO1764" s="147" t="e" cm="1">
        <f t="array" ref="CO1764">INDEX($K:$P,ROW(),MATCH(CO$3,$K$2:$P$2,0))</f>
        <v>#N/A</v>
      </c>
      <c r="CP1764" s="147" t="e" cm="1">
        <f t="array" ref="CP1764">INDEX($K:$P,ROW(),MATCH(CP$3,$K$2:$P$2,0))</f>
        <v>#N/A</v>
      </c>
      <c r="CQ1764" s="147" t="e" cm="1">
        <f t="array" ref="CQ1764">INDEX($K:$P,ROW(),MATCH(CQ$3,$K$2:$P$2,0))</f>
        <v>#N/A</v>
      </c>
      <c r="CR1764" s="147" t="e" cm="1">
        <f t="array" ref="CR1764">INDEX($K:$P,ROW(),MATCH(CR$3,$K$2:$P$2,0))</f>
        <v>#N/A</v>
      </c>
      <c r="CS1764" s="147" t="e" cm="1">
        <f t="array" ref="CS1764">INDEX($K:$P,ROW(),MATCH(CS$3,$K$2:$P$2,0))</f>
        <v>#N/A</v>
      </c>
      <c r="CT1764" s="147" t="e" cm="1">
        <f t="array" ref="CT1764">INDEX($K:$P,ROW(),MATCH(CT$3,$K$2:$P$2,0))</f>
        <v>#N/A</v>
      </c>
      <c r="CU1764" s="147" t="e" cm="1">
        <f t="array" ref="CU1764">INDEX($K:$P,ROW(),MATCH(CU$3,$K$2:$P$2,0))</f>
        <v>#N/A</v>
      </c>
      <c r="CV1764" s="147" t="e" cm="1">
        <f t="array" ref="CV1764">INDEX($K:$P,ROW(),MATCH(CV$3,$K$2:$P$2,0))</f>
        <v>#N/A</v>
      </c>
      <c r="CW1764" s="147" t="e" cm="1">
        <f t="array" ref="CW1764">INDEX($K:$P,ROW(),MATCH(CW$3,$K$2:$P$2,0))</f>
        <v>#N/A</v>
      </c>
      <c r="CX1764" s="147" t="e" cm="1">
        <f t="array" ref="CX1764">INDEX($K:$P,ROW(),MATCH(CX$3,$K$2:$P$2,0))</f>
        <v>#N/A</v>
      </c>
      <c r="CY1764" s="147" t="e" cm="1">
        <f t="array" ref="CY1764">INDEX($K:$P,ROW(),MATCH(CY$3,$K$2:$P$2,0))</f>
        <v>#N/A</v>
      </c>
      <c r="CZ1764" s="147" t="e" cm="1">
        <f t="array" ref="CZ1764">INDEX($K:$P,ROW(),MATCH(CZ$3,$K$2:$P$2,0))</f>
        <v>#N/A</v>
      </c>
      <c r="DA1764" s="147" t="e" cm="1">
        <f t="array" ref="DA1764">INDEX($K:$P,ROW(),MATCH(DA$3,$K$2:$P$2,0))</f>
        <v>#N/A</v>
      </c>
      <c r="DB1764" s="147" t="e" cm="1">
        <f t="array" ref="DB1764">INDEX($K:$P,ROW(),MATCH(DB$3,$K$2:$P$2,0))</f>
        <v>#N/A</v>
      </c>
      <c r="DC1764" s="147" t="e" cm="1">
        <f t="array" ref="DC1764">INDEX($K:$P,ROW(),MATCH(DC$3,$K$2:$P$2,0))</f>
        <v>#N/A</v>
      </c>
      <c r="DD1764" s="147" t="e" cm="1">
        <f t="array" ref="DD1764">INDEX($K:$P,ROW(),MATCH(DD$3,$K$2:$P$2,0))</f>
        <v>#N/A</v>
      </c>
      <c r="DE1764" s="147" t="e" cm="1">
        <f t="array" ref="DE1764">INDEX($K:$P,ROW(),MATCH(DE$3,$K$2:$P$2,0))</f>
        <v>#N/A</v>
      </c>
      <c r="DF1764" s="147" t="e" cm="1">
        <f t="array" ref="DF1764">INDEX($K:$P,ROW(),MATCH(DF$3,$K$2:$P$2,0))</f>
        <v>#N/A</v>
      </c>
      <c r="DG1764" s="147" t="e" cm="1">
        <f t="array" ref="DG1764">INDEX($K:$P,ROW(),MATCH(DG$3,$K$2:$P$2,0))</f>
        <v>#N/A</v>
      </c>
      <c r="DH1764" s="147" t="e" cm="1">
        <f t="array" ref="DH1764">INDEX($K:$P,ROW(),MATCH(DH$3,$K$2:$P$2,0))</f>
        <v>#N/A</v>
      </c>
      <c r="DI1764" s="147" t="e" cm="1">
        <f t="array" ref="DI1764">INDEX($K:$P,ROW(),MATCH(DI$3,$K$2:$P$2,0))</f>
        <v>#N/A</v>
      </c>
      <c r="DJ1764" s="147" t="e" cm="1">
        <f t="array" ref="DJ1764">INDEX($K:$P,ROW(),MATCH(DJ$3,$K$2:$P$2,0))</f>
        <v>#N/A</v>
      </c>
      <c r="DK1764" s="147" t="e" cm="1">
        <f t="array" ref="DK1764">INDEX($K:$P,ROW(),MATCH(DK$3,$K$2:$P$2,0))</f>
        <v>#N/A</v>
      </c>
      <c r="DL1764" s="147" t="e" cm="1">
        <f t="array" ref="DL1764">INDEX($K:$P,ROW(),MATCH(DL$3,$K$2:$P$2,0))</f>
        <v>#N/A</v>
      </c>
    </row>
    <row r="1765" spans="1:116" x14ac:dyDescent="0.4">
      <c r="A1765" s="12"/>
      <c r="B1765" s="319"/>
      <c r="C1765" s="319"/>
      <c r="D1765" s="317" t="s">
        <v>518</v>
      </c>
      <c r="E1765" s="317" t="str">
        <f t="shared" si="2426"/>
        <v>1765 SPLIT-SV-VR</v>
      </c>
      <c r="G1765" s="95"/>
      <c r="H1765" s="12"/>
      <c r="I1765" s="60"/>
      <c r="J1765" s="60"/>
      <c r="K1765" s="12"/>
      <c r="L1765" s="12"/>
      <c r="M1765" s="12"/>
      <c r="N1765" s="12"/>
      <c r="O1765" s="12"/>
      <c r="P1765" s="12"/>
      <c r="R1765" s="13"/>
      <c r="S1765" s="76"/>
      <c r="T1765" s="76"/>
      <c r="U1765" s="76"/>
      <c r="V1765" s="76"/>
      <c r="W1765" s="76"/>
      <c r="X1765" s="76"/>
      <c r="Y1765" s="76"/>
      <c r="Z1765" s="76"/>
      <c r="AA1765" s="76"/>
      <c r="AB1765" s="76"/>
      <c r="AC1765" s="76"/>
      <c r="AD1765" s="76"/>
      <c r="AE1765" s="76"/>
      <c r="AF1765" s="76"/>
      <c r="AG1765" s="76"/>
      <c r="AH1765" s="76"/>
      <c r="AI1765" s="76"/>
      <c r="AJ1765" s="76"/>
      <c r="AK1765" s="76"/>
      <c r="AL1765" s="76"/>
      <c r="AM1765" s="76"/>
      <c r="AN1765" s="76"/>
      <c r="AO1765" s="76"/>
      <c r="AP1765" s="76"/>
      <c r="AQ1765" s="76"/>
      <c r="AR1765" s="76"/>
      <c r="AS1765" s="76"/>
      <c r="AT1765" s="76"/>
      <c r="AU1765" s="76"/>
      <c r="AV1765" s="76"/>
      <c r="AW1765" s="76"/>
      <c r="AX1765" s="76"/>
      <c r="AY1765" s="76"/>
      <c r="AZ1765" s="76"/>
      <c r="BA1765" s="76"/>
      <c r="BB1765" s="76"/>
      <c r="BC1765" s="76"/>
      <c r="BD1765" s="76"/>
      <c r="BE1765" s="76"/>
      <c r="BF1765" s="76"/>
      <c r="BG1765" s="76"/>
      <c r="BH1765" s="76"/>
      <c r="BI1765" s="76"/>
      <c r="BJ1765" s="76"/>
      <c r="BK1765" s="76"/>
      <c r="BL1765" s="76"/>
      <c r="BM1765" s="76"/>
      <c r="BN1765" s="76"/>
      <c r="BO1765" s="76"/>
      <c r="BP1765" s="76"/>
      <c r="BQ1765" s="76"/>
      <c r="BR1765" s="76"/>
      <c r="BS1765" s="76"/>
      <c r="BT1765" s="76"/>
      <c r="BU1765" s="76"/>
      <c r="BV1765" s="76"/>
      <c r="BW1765" s="76"/>
      <c r="BX1765" s="76"/>
      <c r="BY1765" s="76"/>
      <c r="BZ1765" s="76"/>
      <c r="CA1765" s="76"/>
      <c r="CB1765" s="76"/>
      <c r="CC1765" s="76"/>
      <c r="CD1765" s="76"/>
      <c r="CE1765" s="76"/>
      <c r="CF1765" s="76"/>
      <c r="CG1765" s="76"/>
      <c r="CH1765" s="76"/>
      <c r="CI1765" s="76"/>
      <c r="CJ1765" s="76"/>
      <c r="CK1765" s="76"/>
      <c r="CL1765" s="76"/>
      <c r="CN1765" s="76"/>
      <c r="CO1765" s="76"/>
      <c r="CP1765" s="76"/>
      <c r="CQ1765" s="76"/>
      <c r="CR1765" s="76"/>
      <c r="CS1765" s="76"/>
      <c r="CT1765" s="76"/>
      <c r="CU1765" s="76"/>
      <c r="CV1765" s="76"/>
      <c r="CW1765" s="76"/>
      <c r="CX1765" s="76"/>
      <c r="CY1765" s="76"/>
      <c r="CZ1765" s="76"/>
      <c r="DA1765" s="76"/>
      <c r="DB1765" s="76"/>
      <c r="DC1765" s="76"/>
      <c r="DD1765" s="76"/>
      <c r="DE1765" s="76"/>
      <c r="DF1765" s="76"/>
      <c r="DG1765" s="76"/>
      <c r="DH1765" s="76"/>
      <c r="DI1765" s="76"/>
      <c r="DJ1765" s="76"/>
      <c r="DK1765" s="76"/>
      <c r="DL1765" s="76"/>
    </row>
    <row r="1766" spans="1:116" x14ac:dyDescent="0.4">
      <c r="A1766" s="12"/>
      <c r="B1766" s="319"/>
      <c r="C1766" s="319"/>
      <c r="D1766" s="317" t="s">
        <v>518</v>
      </c>
      <c r="E1766" s="317" t="str">
        <f t="shared" si="2426"/>
        <v>1766 SPLIT-SV-VR</v>
      </c>
      <c r="G1766" s="95" t="s">
        <v>522</v>
      </c>
      <c r="H1766" s="12"/>
      <c r="I1766" s="60"/>
      <c r="J1766" s="60"/>
      <c r="K1766" s="12"/>
      <c r="L1766" s="12"/>
      <c r="M1766" s="12"/>
      <c r="N1766" s="12"/>
      <c r="O1766" s="12"/>
      <c r="P1766" s="12"/>
      <c r="R1766" s="13"/>
      <c r="S1766" s="76"/>
      <c r="T1766" s="76"/>
      <c r="U1766" s="76"/>
      <c r="V1766" s="76"/>
      <c r="W1766" s="76"/>
      <c r="X1766" s="76"/>
      <c r="Y1766" s="76"/>
      <c r="Z1766" s="76"/>
      <c r="AA1766" s="76"/>
      <c r="AB1766" s="76"/>
      <c r="AC1766" s="76"/>
      <c r="AD1766" s="76"/>
      <c r="AE1766" s="76"/>
      <c r="AF1766" s="76"/>
      <c r="AG1766" s="76"/>
      <c r="AH1766" s="76"/>
      <c r="AI1766" s="76"/>
      <c r="AJ1766" s="76"/>
      <c r="AK1766" s="76"/>
      <c r="AL1766" s="76"/>
      <c r="AM1766" s="76"/>
      <c r="AN1766" s="76"/>
      <c r="AO1766" s="76"/>
      <c r="AP1766" s="76"/>
      <c r="AQ1766" s="76"/>
      <c r="AR1766" s="76"/>
      <c r="AS1766" s="76"/>
      <c r="AT1766" s="76"/>
      <c r="AU1766" s="76"/>
      <c r="AV1766" s="76"/>
      <c r="AW1766" s="76"/>
      <c r="AX1766" s="76"/>
      <c r="AY1766" s="76"/>
      <c r="AZ1766" s="76"/>
      <c r="BA1766" s="76"/>
      <c r="BB1766" s="76"/>
      <c r="BC1766" s="76"/>
      <c r="BD1766" s="76"/>
      <c r="BE1766" s="76"/>
      <c r="BF1766" s="76"/>
      <c r="BG1766" s="76"/>
      <c r="BH1766" s="76"/>
      <c r="BI1766" s="76"/>
      <c r="BJ1766" s="76"/>
      <c r="BK1766" s="76"/>
      <c r="BL1766" s="76"/>
      <c r="BM1766" s="76"/>
      <c r="BN1766" s="76"/>
      <c r="BO1766" s="76"/>
      <c r="BP1766" s="76"/>
      <c r="BQ1766" s="76"/>
      <c r="BR1766" s="76"/>
      <c r="BS1766" s="76"/>
      <c r="BT1766" s="76"/>
      <c r="BU1766" s="76"/>
      <c r="BV1766" s="76"/>
      <c r="BW1766" s="76"/>
      <c r="BX1766" s="76"/>
      <c r="BY1766" s="76"/>
      <c r="BZ1766" s="76"/>
      <c r="CA1766" s="76"/>
      <c r="CB1766" s="76"/>
      <c r="CC1766" s="76"/>
      <c r="CD1766" s="76"/>
      <c r="CE1766" s="76"/>
      <c r="CF1766" s="76"/>
      <c r="CG1766" s="76"/>
      <c r="CH1766" s="76"/>
      <c r="CI1766" s="76"/>
      <c r="CJ1766" s="76"/>
      <c r="CK1766" s="76"/>
      <c r="CL1766" s="76"/>
      <c r="CN1766" s="76"/>
      <c r="CO1766" s="76"/>
      <c r="CP1766" s="76"/>
      <c r="CQ1766" s="76"/>
      <c r="CR1766" s="76"/>
      <c r="CS1766" s="76"/>
      <c r="CT1766" s="76"/>
      <c r="CU1766" s="76"/>
      <c r="CV1766" s="76"/>
      <c r="CW1766" s="76"/>
      <c r="CX1766" s="76"/>
      <c r="CY1766" s="76"/>
      <c r="CZ1766" s="76"/>
      <c r="DA1766" s="76"/>
      <c r="DB1766" s="76"/>
      <c r="DC1766" s="76"/>
      <c r="DD1766" s="76"/>
      <c r="DE1766" s="76"/>
      <c r="DF1766" s="76"/>
      <c r="DG1766" s="76"/>
      <c r="DH1766" s="76"/>
      <c r="DI1766" s="76"/>
      <c r="DJ1766" s="76"/>
      <c r="DK1766" s="76"/>
      <c r="DL1766" s="76"/>
    </row>
    <row r="1767" spans="1:116" x14ac:dyDescent="0.4">
      <c r="A1767" s="12"/>
      <c r="B1767" s="319"/>
      <c r="C1767" s="319"/>
      <c r="D1767" s="317" t="s">
        <v>518</v>
      </c>
      <c r="E1767" s="317" t="str">
        <f t="shared" si="2426"/>
        <v>1767 SPLIT-SV-VR</v>
      </c>
      <c r="G1767" s="158" t="str">
        <f>G1763</f>
        <v>Product A</v>
      </c>
      <c r="H1767" s="12"/>
      <c r="I1767" s="60"/>
      <c r="J1767" s="60"/>
      <c r="K1767" s="53">
        <f ca="1">SUMIF($3:$3,K$2,1767:1767)</f>
        <v>-1500000</v>
      </c>
      <c r="L1767" s="53">
        <f ca="1">SUMIF($3:$3,L$2,1767:1767)</f>
        <v>-1500000</v>
      </c>
      <c r="M1767" s="53">
        <f ca="1">SUMIF($3:$3,M$2,1767:1767)</f>
        <v>-1500000</v>
      </c>
      <c r="N1767" s="53">
        <f ca="1">SUMIF($3:$3,N$2,1767:1767)</f>
        <v>-1500000</v>
      </c>
      <c r="O1767" s="53">
        <f ca="1">SUMIF($3:$3,O$2,1767:1767)</f>
        <v>-1500000</v>
      </c>
      <c r="P1767" s="53">
        <f ca="1">SUMIF($3:$3,P$2,1767:1767)</f>
        <v>-1500000</v>
      </c>
      <c r="R1767" s="13"/>
      <c r="S1767" s="80">
        <f ca="1">-S1750*S1763</f>
        <v>-125000</v>
      </c>
      <c r="T1767" s="80">
        <f t="shared" ref="T1767:CE1769" ca="1" si="2427">-T1750*T1763</f>
        <v>-125000</v>
      </c>
      <c r="U1767" s="80">
        <f t="shared" ca="1" si="2427"/>
        <v>-125000</v>
      </c>
      <c r="V1767" s="80">
        <f t="shared" ca="1" si="2427"/>
        <v>-125000</v>
      </c>
      <c r="W1767" s="80">
        <f t="shared" ca="1" si="2427"/>
        <v>-125000</v>
      </c>
      <c r="X1767" s="80">
        <f t="shared" ca="1" si="2427"/>
        <v>-125000</v>
      </c>
      <c r="Y1767" s="80">
        <f t="shared" ca="1" si="2427"/>
        <v>-125000</v>
      </c>
      <c r="Z1767" s="80">
        <f t="shared" ca="1" si="2427"/>
        <v>-125000</v>
      </c>
      <c r="AA1767" s="80">
        <f t="shared" ca="1" si="2427"/>
        <v>-125000</v>
      </c>
      <c r="AB1767" s="80">
        <f t="shared" ca="1" si="2427"/>
        <v>-125000</v>
      </c>
      <c r="AC1767" s="80">
        <f t="shared" ca="1" si="2427"/>
        <v>-125000</v>
      </c>
      <c r="AD1767" s="80">
        <f t="shared" ca="1" si="2427"/>
        <v>-125000</v>
      </c>
      <c r="AE1767" s="80">
        <f t="shared" ca="1" si="2427"/>
        <v>-125000</v>
      </c>
      <c r="AF1767" s="80">
        <f t="shared" ca="1" si="2427"/>
        <v>-125000</v>
      </c>
      <c r="AG1767" s="80">
        <f t="shared" ca="1" si="2427"/>
        <v>-125000</v>
      </c>
      <c r="AH1767" s="80">
        <f t="shared" ca="1" si="2427"/>
        <v>-125000</v>
      </c>
      <c r="AI1767" s="80">
        <f t="shared" ca="1" si="2427"/>
        <v>-125000</v>
      </c>
      <c r="AJ1767" s="80">
        <f t="shared" ca="1" si="2427"/>
        <v>-125000</v>
      </c>
      <c r="AK1767" s="80">
        <f t="shared" ca="1" si="2427"/>
        <v>-125000</v>
      </c>
      <c r="AL1767" s="80">
        <f t="shared" ca="1" si="2427"/>
        <v>-125000</v>
      </c>
      <c r="AM1767" s="80">
        <f t="shared" ca="1" si="2427"/>
        <v>-125000</v>
      </c>
      <c r="AN1767" s="80">
        <f t="shared" ca="1" si="2427"/>
        <v>-125000</v>
      </c>
      <c r="AO1767" s="80">
        <f t="shared" ca="1" si="2427"/>
        <v>-125000</v>
      </c>
      <c r="AP1767" s="80">
        <f t="shared" ca="1" si="2427"/>
        <v>-125000</v>
      </c>
      <c r="AQ1767" s="80">
        <f t="shared" ca="1" si="2427"/>
        <v>-125000</v>
      </c>
      <c r="AR1767" s="80">
        <f t="shared" ca="1" si="2427"/>
        <v>-125000</v>
      </c>
      <c r="AS1767" s="80">
        <f t="shared" ca="1" si="2427"/>
        <v>-125000</v>
      </c>
      <c r="AT1767" s="80">
        <f t="shared" ca="1" si="2427"/>
        <v>-125000</v>
      </c>
      <c r="AU1767" s="80">
        <f t="shared" ca="1" si="2427"/>
        <v>-125000</v>
      </c>
      <c r="AV1767" s="80">
        <f t="shared" ca="1" si="2427"/>
        <v>-125000</v>
      </c>
      <c r="AW1767" s="80">
        <f t="shared" ca="1" si="2427"/>
        <v>-125000</v>
      </c>
      <c r="AX1767" s="80">
        <f t="shared" ca="1" si="2427"/>
        <v>-125000</v>
      </c>
      <c r="AY1767" s="80">
        <f t="shared" ca="1" si="2427"/>
        <v>-125000</v>
      </c>
      <c r="AZ1767" s="80">
        <f t="shared" ca="1" si="2427"/>
        <v>-125000</v>
      </c>
      <c r="BA1767" s="80">
        <f t="shared" ca="1" si="2427"/>
        <v>-125000</v>
      </c>
      <c r="BB1767" s="80">
        <f t="shared" ca="1" si="2427"/>
        <v>-125000</v>
      </c>
      <c r="BC1767" s="80">
        <f t="shared" ca="1" si="2427"/>
        <v>-125000</v>
      </c>
      <c r="BD1767" s="80">
        <f t="shared" ca="1" si="2427"/>
        <v>-125000</v>
      </c>
      <c r="BE1767" s="80">
        <f t="shared" ca="1" si="2427"/>
        <v>-125000</v>
      </c>
      <c r="BF1767" s="80">
        <f t="shared" ca="1" si="2427"/>
        <v>-125000</v>
      </c>
      <c r="BG1767" s="80">
        <f t="shared" ca="1" si="2427"/>
        <v>-125000</v>
      </c>
      <c r="BH1767" s="80">
        <f t="shared" ca="1" si="2427"/>
        <v>-125000</v>
      </c>
      <c r="BI1767" s="80">
        <f t="shared" ca="1" si="2427"/>
        <v>-125000</v>
      </c>
      <c r="BJ1767" s="80">
        <f t="shared" ca="1" si="2427"/>
        <v>-125000</v>
      </c>
      <c r="BK1767" s="80">
        <f t="shared" ca="1" si="2427"/>
        <v>-125000</v>
      </c>
      <c r="BL1767" s="80">
        <f t="shared" ca="1" si="2427"/>
        <v>-125000</v>
      </c>
      <c r="BM1767" s="80">
        <f t="shared" ca="1" si="2427"/>
        <v>-125000</v>
      </c>
      <c r="BN1767" s="80">
        <f t="shared" ca="1" si="2427"/>
        <v>-125000</v>
      </c>
      <c r="BO1767" s="80">
        <f t="shared" ca="1" si="2427"/>
        <v>-125000</v>
      </c>
      <c r="BP1767" s="80">
        <f t="shared" ca="1" si="2427"/>
        <v>-125000</v>
      </c>
      <c r="BQ1767" s="80">
        <f t="shared" ca="1" si="2427"/>
        <v>-125000</v>
      </c>
      <c r="BR1767" s="80">
        <f t="shared" ca="1" si="2427"/>
        <v>-125000</v>
      </c>
      <c r="BS1767" s="80">
        <f t="shared" ca="1" si="2427"/>
        <v>-125000</v>
      </c>
      <c r="BT1767" s="80">
        <f t="shared" ca="1" si="2427"/>
        <v>-125000</v>
      </c>
      <c r="BU1767" s="80">
        <f t="shared" ca="1" si="2427"/>
        <v>-125000</v>
      </c>
      <c r="BV1767" s="80">
        <f t="shared" ca="1" si="2427"/>
        <v>-125000</v>
      </c>
      <c r="BW1767" s="80">
        <f t="shared" ca="1" si="2427"/>
        <v>-125000</v>
      </c>
      <c r="BX1767" s="80">
        <f t="shared" ca="1" si="2427"/>
        <v>-125000</v>
      </c>
      <c r="BY1767" s="80">
        <f t="shared" ca="1" si="2427"/>
        <v>-125000</v>
      </c>
      <c r="BZ1767" s="80">
        <f t="shared" ca="1" si="2427"/>
        <v>-125000</v>
      </c>
      <c r="CA1767" s="80">
        <f t="shared" ca="1" si="2427"/>
        <v>-125000</v>
      </c>
      <c r="CB1767" s="80">
        <f t="shared" ca="1" si="2427"/>
        <v>-125000</v>
      </c>
      <c r="CC1767" s="80">
        <f t="shared" ca="1" si="2427"/>
        <v>-125000</v>
      </c>
      <c r="CD1767" s="80">
        <f t="shared" ca="1" si="2427"/>
        <v>-125000</v>
      </c>
      <c r="CE1767" s="80">
        <f t="shared" ca="1" si="2427"/>
        <v>-125000</v>
      </c>
      <c r="CF1767" s="80">
        <f t="shared" ref="CF1767:CL1769" ca="1" si="2428">-CF1750*CF1763</f>
        <v>-125000</v>
      </c>
      <c r="CG1767" s="80">
        <f t="shared" ca="1" si="2428"/>
        <v>-125000</v>
      </c>
      <c r="CH1767" s="80">
        <f t="shared" ca="1" si="2428"/>
        <v>-125000</v>
      </c>
      <c r="CI1767" s="80">
        <f t="shared" ca="1" si="2428"/>
        <v>-125000</v>
      </c>
      <c r="CJ1767" s="80">
        <f t="shared" ca="1" si="2428"/>
        <v>-125000</v>
      </c>
      <c r="CK1767" s="80">
        <f t="shared" ca="1" si="2428"/>
        <v>-125000</v>
      </c>
      <c r="CL1767" s="80">
        <f t="shared" ca="1" si="2428"/>
        <v>-125000</v>
      </c>
      <c r="CN1767" s="80"/>
      <c r="CO1767" s="80" t="e">
        <f t="shared" ref="CO1767:DL1769" ca="1" si="2429">-CO1750*CO1763</f>
        <v>#N/A</v>
      </c>
      <c r="CP1767" s="80" t="e">
        <f t="shared" ca="1" si="2429"/>
        <v>#N/A</v>
      </c>
      <c r="CQ1767" s="80" t="e">
        <f t="shared" ca="1" si="2429"/>
        <v>#N/A</v>
      </c>
      <c r="CR1767" s="80" t="e">
        <f t="shared" ca="1" si="2429"/>
        <v>#N/A</v>
      </c>
      <c r="CS1767" s="80" t="e">
        <f t="shared" ca="1" si="2429"/>
        <v>#N/A</v>
      </c>
      <c r="CT1767" s="80" t="e">
        <f t="shared" ca="1" si="2429"/>
        <v>#N/A</v>
      </c>
      <c r="CU1767" s="80" t="e">
        <f t="shared" ca="1" si="2429"/>
        <v>#N/A</v>
      </c>
      <c r="CV1767" s="80" t="e">
        <f t="shared" ca="1" si="2429"/>
        <v>#N/A</v>
      </c>
      <c r="CW1767" s="80" t="e">
        <f t="shared" ca="1" si="2429"/>
        <v>#N/A</v>
      </c>
      <c r="CX1767" s="80" t="e">
        <f t="shared" ca="1" si="2429"/>
        <v>#N/A</v>
      </c>
      <c r="CY1767" s="80" t="e">
        <f t="shared" ca="1" si="2429"/>
        <v>#N/A</v>
      </c>
      <c r="CZ1767" s="80" t="e">
        <f t="shared" ca="1" si="2429"/>
        <v>#N/A</v>
      </c>
      <c r="DA1767" s="80" t="e">
        <f t="shared" ca="1" si="2429"/>
        <v>#N/A</v>
      </c>
      <c r="DB1767" s="80" t="e">
        <f t="shared" ca="1" si="2429"/>
        <v>#N/A</v>
      </c>
      <c r="DC1767" s="80" t="e">
        <f t="shared" ca="1" si="2429"/>
        <v>#N/A</v>
      </c>
      <c r="DD1767" s="80" t="e">
        <f t="shared" ca="1" si="2429"/>
        <v>#N/A</v>
      </c>
      <c r="DE1767" s="80" t="e">
        <f t="shared" ca="1" si="2429"/>
        <v>#N/A</v>
      </c>
      <c r="DF1767" s="80" t="e">
        <f t="shared" ca="1" si="2429"/>
        <v>#N/A</v>
      </c>
      <c r="DG1767" s="80" t="e">
        <f t="shared" ca="1" si="2429"/>
        <v>#N/A</v>
      </c>
      <c r="DH1767" s="80" t="e">
        <f t="shared" ca="1" si="2429"/>
        <v>#N/A</v>
      </c>
      <c r="DI1767" s="80" t="e">
        <f t="shared" ca="1" si="2429"/>
        <v>#N/A</v>
      </c>
      <c r="DJ1767" s="80" t="e">
        <f t="shared" ca="1" si="2429"/>
        <v>#N/A</v>
      </c>
      <c r="DK1767" s="80" t="e">
        <f t="shared" ca="1" si="2429"/>
        <v>#N/A</v>
      </c>
      <c r="DL1767" s="80" t="e">
        <f t="shared" ca="1" si="2429"/>
        <v>#N/A</v>
      </c>
    </row>
    <row r="1768" spans="1:116" x14ac:dyDescent="0.4">
      <c r="A1768" s="12"/>
      <c r="B1768" s="319"/>
      <c r="C1768" s="319"/>
      <c r="D1768" s="317" t="s">
        <v>518</v>
      </c>
      <c r="E1768" s="317" t="str">
        <f t="shared" si="2426"/>
        <v>1768 SPLIT-SV-VR</v>
      </c>
      <c r="G1768" s="158" t="str">
        <f>G1764</f>
        <v>Product B</v>
      </c>
      <c r="H1768" s="12"/>
      <c r="I1768" s="60"/>
      <c r="J1768" s="60"/>
      <c r="K1768" s="238">
        <f ca="1">SUMIF($3:$3,K$2,1768:1768)</f>
        <v>-3000000</v>
      </c>
      <c r="L1768" s="238">
        <f ca="1">SUMIF($3:$3,L$2,1768:1768)</f>
        <v>-3000000</v>
      </c>
      <c r="M1768" s="238">
        <f ca="1">SUMIF($3:$3,M$2,1768:1768)</f>
        <v>-3000000</v>
      </c>
      <c r="N1768" s="238">
        <f ca="1">SUMIF($3:$3,N$2,1768:1768)</f>
        <v>-3000000</v>
      </c>
      <c r="O1768" s="238">
        <f ca="1">SUMIF($3:$3,O$2,1768:1768)</f>
        <v>-3000000</v>
      </c>
      <c r="P1768" s="238">
        <f ca="1">SUMIF($3:$3,P$2,1768:1768)</f>
        <v>-3000000</v>
      </c>
      <c r="R1768" s="13"/>
      <c r="S1768" s="243">
        <f ca="1">-S1751*S1764</f>
        <v>-250000</v>
      </c>
      <c r="T1768" s="243">
        <f t="shared" ref="T1768:CE1770" ca="1" si="2430">-T1751*T1764</f>
        <v>-250000</v>
      </c>
      <c r="U1768" s="243">
        <f t="shared" ca="1" si="2430"/>
        <v>-250000</v>
      </c>
      <c r="V1768" s="243">
        <f t="shared" ca="1" si="2430"/>
        <v>-250000</v>
      </c>
      <c r="W1768" s="243">
        <f t="shared" ca="1" si="2430"/>
        <v>-250000</v>
      </c>
      <c r="X1768" s="243">
        <f t="shared" ca="1" si="2430"/>
        <v>-250000</v>
      </c>
      <c r="Y1768" s="243">
        <f t="shared" ca="1" si="2430"/>
        <v>-250000</v>
      </c>
      <c r="Z1768" s="243">
        <f t="shared" ca="1" si="2430"/>
        <v>-250000</v>
      </c>
      <c r="AA1768" s="243">
        <f t="shared" ca="1" si="2430"/>
        <v>-250000</v>
      </c>
      <c r="AB1768" s="243">
        <f t="shared" ca="1" si="2430"/>
        <v>-250000</v>
      </c>
      <c r="AC1768" s="243">
        <f t="shared" ca="1" si="2430"/>
        <v>-250000</v>
      </c>
      <c r="AD1768" s="243">
        <f t="shared" ca="1" si="2430"/>
        <v>-250000</v>
      </c>
      <c r="AE1768" s="243">
        <f t="shared" ca="1" si="2430"/>
        <v>-250000</v>
      </c>
      <c r="AF1768" s="243">
        <f t="shared" ca="1" si="2430"/>
        <v>-250000</v>
      </c>
      <c r="AG1768" s="243">
        <f t="shared" ca="1" si="2430"/>
        <v>-250000</v>
      </c>
      <c r="AH1768" s="243">
        <f t="shared" ca="1" si="2430"/>
        <v>-250000</v>
      </c>
      <c r="AI1768" s="243">
        <f t="shared" ca="1" si="2430"/>
        <v>-250000</v>
      </c>
      <c r="AJ1768" s="243">
        <f t="shared" ca="1" si="2430"/>
        <v>-250000</v>
      </c>
      <c r="AK1768" s="243">
        <f t="shared" ca="1" si="2430"/>
        <v>-250000</v>
      </c>
      <c r="AL1768" s="243">
        <f t="shared" ca="1" si="2430"/>
        <v>-250000</v>
      </c>
      <c r="AM1768" s="243">
        <f t="shared" ca="1" si="2430"/>
        <v>-250000</v>
      </c>
      <c r="AN1768" s="243">
        <f t="shared" ca="1" si="2430"/>
        <v>-250000</v>
      </c>
      <c r="AO1768" s="243">
        <f t="shared" ca="1" si="2430"/>
        <v>-250000</v>
      </c>
      <c r="AP1768" s="243">
        <f t="shared" ca="1" si="2430"/>
        <v>-250000</v>
      </c>
      <c r="AQ1768" s="243">
        <f t="shared" ca="1" si="2430"/>
        <v>-250000</v>
      </c>
      <c r="AR1768" s="243">
        <f t="shared" ca="1" si="2430"/>
        <v>-250000</v>
      </c>
      <c r="AS1768" s="243">
        <f t="shared" ca="1" si="2430"/>
        <v>-250000</v>
      </c>
      <c r="AT1768" s="243">
        <f t="shared" ca="1" si="2430"/>
        <v>-250000</v>
      </c>
      <c r="AU1768" s="243">
        <f t="shared" ca="1" si="2430"/>
        <v>-250000</v>
      </c>
      <c r="AV1768" s="243">
        <f t="shared" ca="1" si="2430"/>
        <v>-250000</v>
      </c>
      <c r="AW1768" s="243">
        <f t="shared" ca="1" si="2430"/>
        <v>-250000</v>
      </c>
      <c r="AX1768" s="243">
        <f t="shared" ca="1" si="2430"/>
        <v>-250000</v>
      </c>
      <c r="AY1768" s="243">
        <f t="shared" ca="1" si="2430"/>
        <v>-250000</v>
      </c>
      <c r="AZ1768" s="243">
        <f t="shared" ca="1" si="2430"/>
        <v>-250000</v>
      </c>
      <c r="BA1768" s="243">
        <f t="shared" ca="1" si="2430"/>
        <v>-250000</v>
      </c>
      <c r="BB1768" s="243">
        <f t="shared" ca="1" si="2430"/>
        <v>-250000</v>
      </c>
      <c r="BC1768" s="243">
        <f t="shared" ca="1" si="2430"/>
        <v>-250000</v>
      </c>
      <c r="BD1768" s="243">
        <f t="shared" ca="1" si="2430"/>
        <v>-250000</v>
      </c>
      <c r="BE1768" s="243">
        <f t="shared" ca="1" si="2430"/>
        <v>-250000</v>
      </c>
      <c r="BF1768" s="243">
        <f t="shared" ca="1" si="2430"/>
        <v>-250000</v>
      </c>
      <c r="BG1768" s="243">
        <f t="shared" ca="1" si="2430"/>
        <v>-250000</v>
      </c>
      <c r="BH1768" s="243">
        <f t="shared" ca="1" si="2430"/>
        <v>-250000</v>
      </c>
      <c r="BI1768" s="243">
        <f t="shared" ca="1" si="2430"/>
        <v>-250000</v>
      </c>
      <c r="BJ1768" s="243">
        <f t="shared" ca="1" si="2430"/>
        <v>-250000</v>
      </c>
      <c r="BK1768" s="243">
        <f t="shared" ca="1" si="2430"/>
        <v>-250000</v>
      </c>
      <c r="BL1768" s="243">
        <f t="shared" ca="1" si="2430"/>
        <v>-250000</v>
      </c>
      <c r="BM1768" s="243">
        <f t="shared" ca="1" si="2430"/>
        <v>-250000</v>
      </c>
      <c r="BN1768" s="243">
        <f t="shared" ca="1" si="2430"/>
        <v>-250000</v>
      </c>
      <c r="BO1768" s="243">
        <f t="shared" ca="1" si="2430"/>
        <v>-250000</v>
      </c>
      <c r="BP1768" s="243">
        <f t="shared" ca="1" si="2430"/>
        <v>-250000</v>
      </c>
      <c r="BQ1768" s="243">
        <f t="shared" ca="1" si="2430"/>
        <v>-250000</v>
      </c>
      <c r="BR1768" s="243">
        <f t="shared" ca="1" si="2430"/>
        <v>-250000</v>
      </c>
      <c r="BS1768" s="243">
        <f t="shared" ca="1" si="2430"/>
        <v>-250000</v>
      </c>
      <c r="BT1768" s="243">
        <f t="shared" ca="1" si="2430"/>
        <v>-250000</v>
      </c>
      <c r="BU1768" s="243">
        <f t="shared" ca="1" si="2430"/>
        <v>-250000</v>
      </c>
      <c r="BV1768" s="243">
        <f t="shared" ca="1" si="2430"/>
        <v>-250000</v>
      </c>
      <c r="BW1768" s="243">
        <f t="shared" ca="1" si="2430"/>
        <v>-250000</v>
      </c>
      <c r="BX1768" s="243">
        <f t="shared" ca="1" si="2430"/>
        <v>-250000</v>
      </c>
      <c r="BY1768" s="243">
        <f t="shared" ca="1" si="2430"/>
        <v>-250000</v>
      </c>
      <c r="BZ1768" s="243">
        <f t="shared" ca="1" si="2430"/>
        <v>-250000</v>
      </c>
      <c r="CA1768" s="243">
        <f t="shared" ca="1" si="2430"/>
        <v>-250000</v>
      </c>
      <c r="CB1768" s="243">
        <f t="shared" ca="1" si="2430"/>
        <v>-250000</v>
      </c>
      <c r="CC1768" s="243">
        <f t="shared" ca="1" si="2430"/>
        <v>-250000</v>
      </c>
      <c r="CD1768" s="243">
        <f t="shared" ca="1" si="2430"/>
        <v>-250000</v>
      </c>
      <c r="CE1768" s="243">
        <f t="shared" ca="1" si="2430"/>
        <v>-250000</v>
      </c>
      <c r="CF1768" s="243">
        <f t="shared" ref="CF1768:CL1770" ca="1" si="2431">-CF1751*CF1764</f>
        <v>-250000</v>
      </c>
      <c r="CG1768" s="243">
        <f t="shared" ca="1" si="2431"/>
        <v>-250000</v>
      </c>
      <c r="CH1768" s="243">
        <f t="shared" ca="1" si="2431"/>
        <v>-250000</v>
      </c>
      <c r="CI1768" s="243">
        <f t="shared" ca="1" si="2431"/>
        <v>-250000</v>
      </c>
      <c r="CJ1768" s="243">
        <f t="shared" ca="1" si="2431"/>
        <v>-250000</v>
      </c>
      <c r="CK1768" s="243">
        <f t="shared" ca="1" si="2431"/>
        <v>-250000</v>
      </c>
      <c r="CL1768" s="243">
        <f t="shared" ca="1" si="2431"/>
        <v>-250000</v>
      </c>
      <c r="CN1768" s="80"/>
      <c r="CO1768" s="243" t="e">
        <f t="shared" ref="CO1768:DL1770" ca="1" si="2432">-CO1751*CO1764</f>
        <v>#N/A</v>
      </c>
      <c r="CP1768" s="243" t="e">
        <f t="shared" ca="1" si="2432"/>
        <v>#N/A</v>
      </c>
      <c r="CQ1768" s="243" t="e">
        <f t="shared" ca="1" si="2432"/>
        <v>#N/A</v>
      </c>
      <c r="CR1768" s="243" t="e">
        <f t="shared" ca="1" si="2432"/>
        <v>#N/A</v>
      </c>
      <c r="CS1768" s="243" t="e">
        <f t="shared" ca="1" si="2432"/>
        <v>#N/A</v>
      </c>
      <c r="CT1768" s="243" t="e">
        <f t="shared" ca="1" si="2432"/>
        <v>#N/A</v>
      </c>
      <c r="CU1768" s="243" t="e">
        <f t="shared" ca="1" si="2432"/>
        <v>#N/A</v>
      </c>
      <c r="CV1768" s="243" t="e">
        <f t="shared" ca="1" si="2432"/>
        <v>#N/A</v>
      </c>
      <c r="CW1768" s="243" t="e">
        <f t="shared" ca="1" si="2432"/>
        <v>#N/A</v>
      </c>
      <c r="CX1768" s="243" t="e">
        <f t="shared" ca="1" si="2432"/>
        <v>#N/A</v>
      </c>
      <c r="CY1768" s="243" t="e">
        <f t="shared" ca="1" si="2432"/>
        <v>#N/A</v>
      </c>
      <c r="CZ1768" s="243" t="e">
        <f t="shared" ca="1" si="2432"/>
        <v>#N/A</v>
      </c>
      <c r="DA1768" s="243" t="e">
        <f t="shared" ca="1" si="2432"/>
        <v>#N/A</v>
      </c>
      <c r="DB1768" s="243" t="e">
        <f t="shared" ca="1" si="2432"/>
        <v>#N/A</v>
      </c>
      <c r="DC1768" s="243" t="e">
        <f t="shared" ca="1" si="2432"/>
        <v>#N/A</v>
      </c>
      <c r="DD1768" s="243" t="e">
        <f t="shared" ca="1" si="2432"/>
        <v>#N/A</v>
      </c>
      <c r="DE1768" s="243" t="e">
        <f t="shared" ca="1" si="2432"/>
        <v>#N/A</v>
      </c>
      <c r="DF1768" s="243" t="e">
        <f t="shared" ca="1" si="2432"/>
        <v>#N/A</v>
      </c>
      <c r="DG1768" s="243" t="e">
        <f t="shared" ca="1" si="2432"/>
        <v>#N/A</v>
      </c>
      <c r="DH1768" s="243" t="e">
        <f t="shared" ca="1" si="2432"/>
        <v>#N/A</v>
      </c>
      <c r="DI1768" s="243" t="e">
        <f t="shared" ca="1" si="2432"/>
        <v>#N/A</v>
      </c>
      <c r="DJ1768" s="243" t="e">
        <f t="shared" ca="1" si="2432"/>
        <v>#N/A</v>
      </c>
      <c r="DK1768" s="243" t="e">
        <f t="shared" ca="1" si="2432"/>
        <v>#N/A</v>
      </c>
      <c r="DL1768" s="243" t="e">
        <f t="shared" ca="1" si="2432"/>
        <v>#N/A</v>
      </c>
    </row>
    <row r="1769" spans="1:116" x14ac:dyDescent="0.4">
      <c r="B1769" s="317"/>
      <c r="C1769" s="317" t="s">
        <v>203</v>
      </c>
      <c r="D1769" s="317" t="s">
        <v>518</v>
      </c>
      <c r="E1769" s="317" t="str">
        <f t="shared" si="2426"/>
        <v>1769 SPLIT-SV-VR</v>
      </c>
      <c r="G1769" s="126" t="str">
        <f>"Total COGS - "&amp;G1733</f>
        <v>Total COGS - Surgical procedures</v>
      </c>
      <c r="H1769" s="12"/>
      <c r="I1769" s="60"/>
      <c r="J1769" s="60"/>
      <c r="K1769" s="33">
        <f ca="1">SUMIF($3:$3,K$2,1769:1769)</f>
        <v>-4500000</v>
      </c>
      <c r="L1769" s="33">
        <f ca="1">SUMIF($3:$3,L$2,1769:1769)</f>
        <v>-4500000</v>
      </c>
      <c r="M1769" s="33">
        <f ca="1">SUMIF($3:$3,M$2,1769:1769)</f>
        <v>-4500000</v>
      </c>
      <c r="N1769" s="33">
        <f ca="1">SUMIF($3:$3,N$2,1769:1769)</f>
        <v>-4500000</v>
      </c>
      <c r="O1769" s="33">
        <f ca="1">SUMIF($3:$3,O$2,1769:1769)</f>
        <v>-4500000</v>
      </c>
      <c r="P1769" s="33">
        <f ca="1">SUMIF($3:$3,P$2,1769:1769)</f>
        <v>-4500000</v>
      </c>
      <c r="R1769" s="15"/>
      <c r="S1769" s="77">
        <f ca="1">SUM(S1767:S1768)</f>
        <v>-375000</v>
      </c>
      <c r="T1769" s="148">
        <f t="shared" ref="T1769:T1771" ca="1" si="2433">SUM(T1767:T1768)</f>
        <v>-375000</v>
      </c>
      <c r="U1769" s="148">
        <f t="shared" ref="U1769:U1771" ca="1" si="2434">SUM(U1767:U1768)</f>
        <v>-375000</v>
      </c>
      <c r="V1769" s="148">
        <f t="shared" ref="V1769:V1771" ca="1" si="2435">SUM(V1767:V1768)</f>
        <v>-375000</v>
      </c>
      <c r="W1769" s="148">
        <f t="shared" ref="W1769:W1771" ca="1" si="2436">SUM(W1767:W1768)</f>
        <v>-375000</v>
      </c>
      <c r="X1769" s="148">
        <f t="shared" ref="X1769:X1771" ca="1" si="2437">SUM(X1767:X1768)</f>
        <v>-375000</v>
      </c>
      <c r="Y1769" s="148">
        <f t="shared" ref="Y1769:Y1771" ca="1" si="2438">SUM(Y1767:Y1768)</f>
        <v>-375000</v>
      </c>
      <c r="Z1769" s="148">
        <f t="shared" ref="Z1769:Z1771" ca="1" si="2439">SUM(Z1767:Z1768)</f>
        <v>-375000</v>
      </c>
      <c r="AA1769" s="148">
        <f t="shared" ref="AA1769:AA1771" ca="1" si="2440">SUM(AA1767:AA1768)</f>
        <v>-375000</v>
      </c>
      <c r="AB1769" s="148">
        <f t="shared" ref="AB1769:AB1771" ca="1" si="2441">SUM(AB1767:AB1768)</f>
        <v>-375000</v>
      </c>
      <c r="AC1769" s="148">
        <f t="shared" ref="AC1769:AC1771" ca="1" si="2442">SUM(AC1767:AC1768)</f>
        <v>-375000</v>
      </c>
      <c r="AD1769" s="148">
        <f t="shared" ref="AD1769:AD1771" ca="1" si="2443">SUM(AD1767:AD1768)</f>
        <v>-375000</v>
      </c>
      <c r="AE1769" s="148">
        <f t="shared" ref="AE1769:AE1771" ca="1" si="2444">SUM(AE1767:AE1768)</f>
        <v>-375000</v>
      </c>
      <c r="AF1769" s="148">
        <f t="shared" ref="AF1769:AF1771" ca="1" si="2445">SUM(AF1767:AF1768)</f>
        <v>-375000</v>
      </c>
      <c r="AG1769" s="148">
        <f t="shared" ref="AG1769:AG1771" ca="1" si="2446">SUM(AG1767:AG1768)</f>
        <v>-375000</v>
      </c>
      <c r="AH1769" s="148">
        <f t="shared" ref="AH1769:AH1771" ca="1" si="2447">SUM(AH1767:AH1768)</f>
        <v>-375000</v>
      </c>
      <c r="AI1769" s="148">
        <f t="shared" ref="AI1769:AI1771" ca="1" si="2448">SUM(AI1767:AI1768)</f>
        <v>-375000</v>
      </c>
      <c r="AJ1769" s="148">
        <f t="shared" ref="AJ1769:AJ1771" ca="1" si="2449">SUM(AJ1767:AJ1768)</f>
        <v>-375000</v>
      </c>
      <c r="AK1769" s="148">
        <f t="shared" ref="AK1769:AK1771" ca="1" si="2450">SUM(AK1767:AK1768)</f>
        <v>-375000</v>
      </c>
      <c r="AL1769" s="148">
        <f t="shared" ref="AL1769:AL1771" ca="1" si="2451">SUM(AL1767:AL1768)</f>
        <v>-375000</v>
      </c>
      <c r="AM1769" s="148">
        <f t="shared" ref="AM1769:AM1771" ca="1" si="2452">SUM(AM1767:AM1768)</f>
        <v>-375000</v>
      </c>
      <c r="AN1769" s="148">
        <f t="shared" ref="AN1769:AN1771" ca="1" si="2453">SUM(AN1767:AN1768)</f>
        <v>-375000</v>
      </c>
      <c r="AO1769" s="148">
        <f t="shared" ref="AO1769:AO1771" ca="1" si="2454">SUM(AO1767:AO1768)</f>
        <v>-375000</v>
      </c>
      <c r="AP1769" s="148">
        <f t="shared" ref="AP1769:AP1771" ca="1" si="2455">SUM(AP1767:AP1768)</f>
        <v>-375000</v>
      </c>
      <c r="AQ1769" s="148">
        <f t="shared" ref="AQ1769:AQ1771" ca="1" si="2456">SUM(AQ1767:AQ1768)</f>
        <v>-375000</v>
      </c>
      <c r="AR1769" s="148">
        <f t="shared" ref="AR1769:AR1771" ca="1" si="2457">SUM(AR1767:AR1768)</f>
        <v>-375000</v>
      </c>
      <c r="AS1769" s="148">
        <f t="shared" ref="AS1769:AS1771" ca="1" si="2458">SUM(AS1767:AS1768)</f>
        <v>-375000</v>
      </c>
      <c r="AT1769" s="148">
        <f t="shared" ref="AT1769:AT1771" ca="1" si="2459">SUM(AT1767:AT1768)</f>
        <v>-375000</v>
      </c>
      <c r="AU1769" s="148">
        <f t="shared" ref="AU1769:AU1771" ca="1" si="2460">SUM(AU1767:AU1768)</f>
        <v>-375000</v>
      </c>
      <c r="AV1769" s="148">
        <f t="shared" ref="AV1769:AV1771" ca="1" si="2461">SUM(AV1767:AV1768)</f>
        <v>-375000</v>
      </c>
      <c r="AW1769" s="148">
        <f t="shared" ref="AW1769:AW1771" ca="1" si="2462">SUM(AW1767:AW1768)</f>
        <v>-375000</v>
      </c>
      <c r="AX1769" s="148">
        <f t="shared" ref="AX1769:AX1771" ca="1" si="2463">SUM(AX1767:AX1768)</f>
        <v>-375000</v>
      </c>
      <c r="AY1769" s="148">
        <f t="shared" ref="AY1769:AY1771" ca="1" si="2464">SUM(AY1767:AY1768)</f>
        <v>-375000</v>
      </c>
      <c r="AZ1769" s="148">
        <f t="shared" ref="AZ1769:AZ1771" ca="1" si="2465">SUM(AZ1767:AZ1768)</f>
        <v>-375000</v>
      </c>
      <c r="BA1769" s="148">
        <f t="shared" ref="BA1769:BA1771" ca="1" si="2466">SUM(BA1767:BA1768)</f>
        <v>-375000</v>
      </c>
      <c r="BB1769" s="148">
        <f t="shared" ref="BB1769:BB1771" ca="1" si="2467">SUM(BB1767:BB1768)</f>
        <v>-375000</v>
      </c>
      <c r="BC1769" s="148">
        <f t="shared" ref="BC1769:BC1771" ca="1" si="2468">SUM(BC1767:BC1768)</f>
        <v>-375000</v>
      </c>
      <c r="BD1769" s="148">
        <f t="shared" ref="BD1769:BD1771" ca="1" si="2469">SUM(BD1767:BD1768)</f>
        <v>-375000</v>
      </c>
      <c r="BE1769" s="148">
        <f t="shared" ref="BE1769:BE1771" ca="1" si="2470">SUM(BE1767:BE1768)</f>
        <v>-375000</v>
      </c>
      <c r="BF1769" s="148">
        <f t="shared" ref="BF1769:BF1771" ca="1" si="2471">SUM(BF1767:BF1768)</f>
        <v>-375000</v>
      </c>
      <c r="BG1769" s="148">
        <f t="shared" ref="BG1769:BG1771" ca="1" si="2472">SUM(BG1767:BG1768)</f>
        <v>-375000</v>
      </c>
      <c r="BH1769" s="148">
        <f t="shared" ref="BH1769:BH1771" ca="1" si="2473">SUM(BH1767:BH1768)</f>
        <v>-375000</v>
      </c>
      <c r="BI1769" s="148">
        <f t="shared" ref="BI1769:BI1771" ca="1" si="2474">SUM(BI1767:BI1768)</f>
        <v>-375000</v>
      </c>
      <c r="BJ1769" s="148">
        <f t="shared" ref="BJ1769:BJ1771" ca="1" si="2475">SUM(BJ1767:BJ1768)</f>
        <v>-375000</v>
      </c>
      <c r="BK1769" s="148">
        <f t="shared" ref="BK1769:BK1771" ca="1" si="2476">SUM(BK1767:BK1768)</f>
        <v>-375000</v>
      </c>
      <c r="BL1769" s="148">
        <f t="shared" ref="BL1769:BL1771" ca="1" si="2477">SUM(BL1767:BL1768)</f>
        <v>-375000</v>
      </c>
      <c r="BM1769" s="148">
        <f t="shared" ref="BM1769:BM1771" ca="1" si="2478">SUM(BM1767:BM1768)</f>
        <v>-375000</v>
      </c>
      <c r="BN1769" s="148">
        <f t="shared" ref="BN1769:BN1771" ca="1" si="2479">SUM(BN1767:BN1768)</f>
        <v>-375000</v>
      </c>
      <c r="BO1769" s="148">
        <f t="shared" ref="BO1769:BO1771" ca="1" si="2480">SUM(BO1767:BO1768)</f>
        <v>-375000</v>
      </c>
      <c r="BP1769" s="148">
        <f t="shared" ref="BP1769:BP1771" ca="1" si="2481">SUM(BP1767:BP1768)</f>
        <v>-375000</v>
      </c>
      <c r="BQ1769" s="148">
        <f t="shared" ref="BQ1769:BQ1771" ca="1" si="2482">SUM(BQ1767:BQ1768)</f>
        <v>-375000</v>
      </c>
      <c r="BR1769" s="148">
        <f t="shared" ref="BR1769:BR1771" ca="1" si="2483">SUM(BR1767:BR1768)</f>
        <v>-375000</v>
      </c>
      <c r="BS1769" s="148">
        <f t="shared" ref="BS1769:BS1771" ca="1" si="2484">SUM(BS1767:BS1768)</f>
        <v>-375000</v>
      </c>
      <c r="BT1769" s="148">
        <f t="shared" ref="BT1769:BT1771" ca="1" si="2485">SUM(BT1767:BT1768)</f>
        <v>-375000</v>
      </c>
      <c r="BU1769" s="148">
        <f t="shared" ref="BU1769:BU1771" ca="1" si="2486">SUM(BU1767:BU1768)</f>
        <v>-375000</v>
      </c>
      <c r="BV1769" s="148">
        <f t="shared" ref="BV1769:BV1771" ca="1" si="2487">SUM(BV1767:BV1768)</f>
        <v>-375000</v>
      </c>
      <c r="BW1769" s="148">
        <f t="shared" ref="BW1769:BW1771" ca="1" si="2488">SUM(BW1767:BW1768)</f>
        <v>-375000</v>
      </c>
      <c r="BX1769" s="148">
        <f t="shared" ref="BX1769:BX1771" ca="1" si="2489">SUM(BX1767:BX1768)</f>
        <v>-375000</v>
      </c>
      <c r="BY1769" s="148">
        <f t="shared" ref="BY1769:BY1771" ca="1" si="2490">SUM(BY1767:BY1768)</f>
        <v>-375000</v>
      </c>
      <c r="BZ1769" s="148">
        <f t="shared" ref="BZ1769:BZ1771" ca="1" si="2491">SUM(BZ1767:BZ1768)</f>
        <v>-375000</v>
      </c>
      <c r="CA1769" s="148">
        <f t="shared" ref="CA1769:CA1771" ca="1" si="2492">SUM(CA1767:CA1768)</f>
        <v>-375000</v>
      </c>
      <c r="CB1769" s="148">
        <f t="shared" ref="CB1769:CB1771" ca="1" si="2493">SUM(CB1767:CB1768)</f>
        <v>-375000</v>
      </c>
      <c r="CC1769" s="148">
        <f t="shared" ref="CC1769:CC1771" ca="1" si="2494">SUM(CC1767:CC1768)</f>
        <v>-375000</v>
      </c>
      <c r="CD1769" s="148">
        <f t="shared" ref="CD1769:CD1771" ca="1" si="2495">SUM(CD1767:CD1768)</f>
        <v>-375000</v>
      </c>
      <c r="CE1769" s="148">
        <f t="shared" ref="CE1769:CE1771" ca="1" si="2496">SUM(CE1767:CE1768)</f>
        <v>-375000</v>
      </c>
      <c r="CF1769" s="148">
        <f t="shared" ref="CF1769:CF1771" ca="1" si="2497">SUM(CF1767:CF1768)</f>
        <v>-375000</v>
      </c>
      <c r="CG1769" s="148">
        <f t="shared" ref="CG1769:CG1771" ca="1" si="2498">SUM(CG1767:CG1768)</f>
        <v>-375000</v>
      </c>
      <c r="CH1769" s="148">
        <f t="shared" ref="CH1769:CH1771" ca="1" si="2499">SUM(CH1767:CH1768)</f>
        <v>-375000</v>
      </c>
      <c r="CI1769" s="148">
        <f t="shared" ref="CI1769:CI1771" ca="1" si="2500">SUM(CI1767:CI1768)</f>
        <v>-375000</v>
      </c>
      <c r="CJ1769" s="148">
        <f t="shared" ref="CJ1769:CJ1771" ca="1" si="2501">SUM(CJ1767:CJ1768)</f>
        <v>-375000</v>
      </c>
      <c r="CK1769" s="148">
        <f t="shared" ref="CK1769:CK1771" ca="1" si="2502">SUM(CK1767:CK1768)</f>
        <v>-375000</v>
      </c>
      <c r="CL1769" s="148">
        <f t="shared" ref="CL1769:DL1771" ca="1" si="2503">SUM(CL1767:CL1768)</f>
        <v>-375000</v>
      </c>
      <c r="CN1769" s="77"/>
      <c r="CO1769" s="148" t="e">
        <f t="shared" ca="1" si="2503"/>
        <v>#N/A</v>
      </c>
      <c r="CP1769" s="148" t="e">
        <f t="shared" ca="1" si="2503"/>
        <v>#N/A</v>
      </c>
      <c r="CQ1769" s="148" t="e">
        <f t="shared" ca="1" si="2503"/>
        <v>#N/A</v>
      </c>
      <c r="CR1769" s="148" t="e">
        <f t="shared" ca="1" si="2503"/>
        <v>#N/A</v>
      </c>
      <c r="CS1769" s="148" t="e">
        <f t="shared" ca="1" si="2503"/>
        <v>#N/A</v>
      </c>
      <c r="CT1769" s="148" t="e">
        <f t="shared" ca="1" si="2503"/>
        <v>#N/A</v>
      </c>
      <c r="CU1769" s="148" t="e">
        <f t="shared" ca="1" si="2503"/>
        <v>#N/A</v>
      </c>
      <c r="CV1769" s="148" t="e">
        <f t="shared" ca="1" si="2503"/>
        <v>#N/A</v>
      </c>
      <c r="CW1769" s="148" t="e">
        <f t="shared" ca="1" si="2503"/>
        <v>#N/A</v>
      </c>
      <c r="CX1769" s="148" t="e">
        <f t="shared" ca="1" si="2503"/>
        <v>#N/A</v>
      </c>
      <c r="CY1769" s="148" t="e">
        <f t="shared" ca="1" si="2503"/>
        <v>#N/A</v>
      </c>
      <c r="CZ1769" s="148" t="e">
        <f t="shared" ca="1" si="2503"/>
        <v>#N/A</v>
      </c>
      <c r="DA1769" s="148" t="e">
        <f t="shared" ca="1" si="2503"/>
        <v>#N/A</v>
      </c>
      <c r="DB1769" s="148" t="e">
        <f t="shared" ca="1" si="2503"/>
        <v>#N/A</v>
      </c>
      <c r="DC1769" s="148" t="e">
        <f t="shared" ca="1" si="2503"/>
        <v>#N/A</v>
      </c>
      <c r="DD1769" s="148" t="e">
        <f t="shared" ca="1" si="2503"/>
        <v>#N/A</v>
      </c>
      <c r="DE1769" s="148" t="e">
        <f t="shared" ca="1" si="2503"/>
        <v>#N/A</v>
      </c>
      <c r="DF1769" s="148" t="e">
        <f t="shared" ca="1" si="2503"/>
        <v>#N/A</v>
      </c>
      <c r="DG1769" s="148" t="e">
        <f t="shared" ca="1" si="2503"/>
        <v>#N/A</v>
      </c>
      <c r="DH1769" s="148" t="e">
        <f t="shared" ca="1" si="2503"/>
        <v>#N/A</v>
      </c>
      <c r="DI1769" s="148" t="e">
        <f t="shared" ca="1" si="2503"/>
        <v>#N/A</v>
      </c>
      <c r="DJ1769" s="148" t="e">
        <f t="shared" ca="1" si="2503"/>
        <v>#N/A</v>
      </c>
      <c r="DK1769" s="148" t="e">
        <f t="shared" ca="1" si="2503"/>
        <v>#N/A</v>
      </c>
      <c r="DL1769" s="148" t="e">
        <f t="shared" ca="1" si="2503"/>
        <v>#N/A</v>
      </c>
    </row>
    <row r="1770" spans="1:116" x14ac:dyDescent="0.4">
      <c r="B1770" s="317"/>
      <c r="C1770" s="317"/>
      <c r="D1770" s="317" t="s">
        <v>518</v>
      </c>
      <c r="E1770" s="317" t="str">
        <f t="shared" ref="E1770:E1774" si="2504">ROW()&amp;" "&amp;D1770</f>
        <v>1770 SPLIT-SV-VR</v>
      </c>
      <c r="G1770" s="126"/>
      <c r="H1770" s="12"/>
      <c r="I1770" s="60"/>
      <c r="J1770" s="60"/>
      <c r="K1770" s="33"/>
      <c r="L1770" s="33"/>
      <c r="M1770" s="33"/>
      <c r="N1770" s="33"/>
      <c r="O1770" s="33"/>
      <c r="P1770" s="33"/>
      <c r="R1770" s="15"/>
      <c r="S1770" s="77"/>
      <c r="T1770" s="77"/>
      <c r="U1770" s="77"/>
      <c r="V1770" s="77"/>
      <c r="W1770" s="77"/>
      <c r="X1770" s="77"/>
      <c r="Y1770" s="77"/>
      <c r="Z1770" s="77"/>
      <c r="AA1770" s="77"/>
      <c r="AB1770" s="77"/>
      <c r="AC1770" s="77"/>
      <c r="AD1770" s="77"/>
      <c r="AE1770" s="77"/>
      <c r="AF1770" s="77"/>
      <c r="AG1770" s="77"/>
      <c r="AH1770" s="77"/>
      <c r="AI1770" s="77"/>
      <c r="AJ1770" s="77"/>
      <c r="AK1770" s="77"/>
      <c r="AL1770" s="77"/>
      <c r="AM1770" s="77"/>
      <c r="AN1770" s="77"/>
      <c r="AO1770" s="77"/>
      <c r="AP1770" s="77"/>
      <c r="AQ1770" s="77"/>
      <c r="AR1770" s="77"/>
      <c r="AS1770" s="77"/>
      <c r="AT1770" s="77"/>
      <c r="AU1770" s="77"/>
      <c r="AV1770" s="77"/>
      <c r="AW1770" s="77"/>
      <c r="AX1770" s="77"/>
      <c r="AY1770" s="77"/>
      <c r="AZ1770" s="77"/>
      <c r="BA1770" s="77"/>
      <c r="BB1770" s="77"/>
      <c r="BC1770" s="77"/>
      <c r="BD1770" s="77"/>
      <c r="BE1770" s="77"/>
      <c r="BF1770" s="77"/>
      <c r="BG1770" s="77"/>
      <c r="BH1770" s="77"/>
      <c r="BI1770" s="77"/>
      <c r="BJ1770" s="77"/>
      <c r="BK1770" s="77"/>
      <c r="BL1770" s="77"/>
      <c r="BM1770" s="77"/>
      <c r="BN1770" s="77"/>
      <c r="BO1770" s="77"/>
      <c r="BP1770" s="77"/>
      <c r="BQ1770" s="77"/>
      <c r="BR1770" s="77"/>
      <c r="BS1770" s="77"/>
      <c r="BT1770" s="77"/>
      <c r="BU1770" s="77"/>
      <c r="BV1770" s="77"/>
      <c r="BW1770" s="77"/>
      <c r="BX1770" s="77"/>
      <c r="BY1770" s="77"/>
      <c r="BZ1770" s="77"/>
      <c r="CA1770" s="77"/>
      <c r="CB1770" s="77"/>
      <c r="CC1770" s="77"/>
      <c r="CD1770" s="77"/>
      <c r="CE1770" s="77"/>
      <c r="CF1770" s="77"/>
      <c r="CG1770" s="77"/>
      <c r="CH1770" s="77"/>
      <c r="CI1770" s="77"/>
      <c r="CJ1770" s="77"/>
      <c r="CK1770" s="77"/>
      <c r="CL1770" s="77"/>
      <c r="CN1770" s="77"/>
      <c r="CO1770" s="77"/>
      <c r="CP1770" s="77"/>
      <c r="CQ1770" s="77"/>
      <c r="CR1770" s="77"/>
      <c r="CS1770" s="77"/>
      <c r="CT1770" s="77"/>
      <c r="CU1770" s="77"/>
      <c r="CV1770" s="77"/>
      <c r="CW1770" s="77"/>
      <c r="CX1770" s="77"/>
      <c r="CY1770" s="77"/>
      <c r="CZ1770" s="77"/>
      <c r="DA1770" s="77"/>
      <c r="DB1770" s="77"/>
      <c r="DC1770" s="77"/>
      <c r="DD1770" s="77"/>
      <c r="DE1770" s="77"/>
      <c r="DF1770" s="77"/>
      <c r="DG1770" s="77"/>
      <c r="DH1770" s="77"/>
      <c r="DI1770" s="77"/>
      <c r="DJ1770" s="77"/>
      <c r="DK1770" s="77"/>
      <c r="DL1770" s="77"/>
    </row>
    <row r="1771" spans="1:116" x14ac:dyDescent="0.4">
      <c r="B1771" s="317"/>
      <c r="C1771" s="317"/>
      <c r="D1771" s="317" t="s">
        <v>518</v>
      </c>
      <c r="E1771" s="317" t="str">
        <f t="shared" si="2504"/>
        <v>1771 SPLIT-SV-VR</v>
      </c>
      <c r="G1771" s="126" t="s">
        <v>68</v>
      </c>
      <c r="H1771" s="12"/>
      <c r="I1771" s="60"/>
      <c r="J1771" s="60"/>
      <c r="K1771" s="33">
        <f t="shared" ref="K1771:P1771" ca="1" si="2505">SUMIF($3:$3,K$2,1771:1771)</f>
        <v>4500000</v>
      </c>
      <c r="L1771" s="33">
        <f t="shared" ca="1" si="2505"/>
        <v>4500000</v>
      </c>
      <c r="M1771" s="33">
        <f t="shared" ca="1" si="2505"/>
        <v>4500000</v>
      </c>
      <c r="N1771" s="33">
        <f t="shared" ca="1" si="2505"/>
        <v>4500000</v>
      </c>
      <c r="O1771" s="33">
        <f t="shared" ca="1" si="2505"/>
        <v>4500000</v>
      </c>
      <c r="P1771" s="33">
        <f t="shared" ca="1" si="2505"/>
        <v>4500000</v>
      </c>
      <c r="R1771" s="15"/>
      <c r="S1771" s="77">
        <f ca="1">S1760+S1769</f>
        <v>375000</v>
      </c>
      <c r="T1771" s="77">
        <f t="shared" ref="T1771:CE1773" ca="1" si="2506">T1760+T1769</f>
        <v>375000</v>
      </c>
      <c r="U1771" s="77">
        <f t="shared" ca="1" si="2506"/>
        <v>375000</v>
      </c>
      <c r="V1771" s="77">
        <f t="shared" ca="1" si="2506"/>
        <v>375000</v>
      </c>
      <c r="W1771" s="77">
        <f t="shared" ca="1" si="2506"/>
        <v>375000</v>
      </c>
      <c r="X1771" s="77">
        <f t="shared" ca="1" si="2506"/>
        <v>375000</v>
      </c>
      <c r="Y1771" s="77">
        <f t="shared" ca="1" si="2506"/>
        <v>375000</v>
      </c>
      <c r="Z1771" s="77">
        <f t="shared" ca="1" si="2506"/>
        <v>375000</v>
      </c>
      <c r="AA1771" s="77">
        <f t="shared" ca="1" si="2506"/>
        <v>375000</v>
      </c>
      <c r="AB1771" s="77">
        <f t="shared" ca="1" si="2506"/>
        <v>375000</v>
      </c>
      <c r="AC1771" s="77">
        <f t="shared" ca="1" si="2506"/>
        <v>375000</v>
      </c>
      <c r="AD1771" s="77">
        <f t="shared" ca="1" si="2506"/>
        <v>375000</v>
      </c>
      <c r="AE1771" s="77">
        <f t="shared" ca="1" si="2506"/>
        <v>375000</v>
      </c>
      <c r="AF1771" s="77">
        <f t="shared" ca="1" si="2506"/>
        <v>375000</v>
      </c>
      <c r="AG1771" s="77">
        <f t="shared" ca="1" si="2506"/>
        <v>375000</v>
      </c>
      <c r="AH1771" s="77">
        <f t="shared" ca="1" si="2506"/>
        <v>375000</v>
      </c>
      <c r="AI1771" s="77">
        <f t="shared" ca="1" si="2506"/>
        <v>375000</v>
      </c>
      <c r="AJ1771" s="77">
        <f t="shared" ca="1" si="2506"/>
        <v>375000</v>
      </c>
      <c r="AK1771" s="77">
        <f t="shared" ca="1" si="2506"/>
        <v>375000</v>
      </c>
      <c r="AL1771" s="77">
        <f t="shared" ca="1" si="2506"/>
        <v>375000</v>
      </c>
      <c r="AM1771" s="77">
        <f t="shared" ca="1" si="2506"/>
        <v>375000</v>
      </c>
      <c r="AN1771" s="77">
        <f t="shared" ca="1" si="2506"/>
        <v>375000</v>
      </c>
      <c r="AO1771" s="77">
        <f t="shared" ca="1" si="2506"/>
        <v>375000</v>
      </c>
      <c r="AP1771" s="77">
        <f t="shared" ca="1" si="2506"/>
        <v>375000</v>
      </c>
      <c r="AQ1771" s="77">
        <f t="shared" ca="1" si="2506"/>
        <v>375000</v>
      </c>
      <c r="AR1771" s="77">
        <f t="shared" ca="1" si="2506"/>
        <v>375000</v>
      </c>
      <c r="AS1771" s="77">
        <f t="shared" ca="1" si="2506"/>
        <v>375000</v>
      </c>
      <c r="AT1771" s="77">
        <f t="shared" ca="1" si="2506"/>
        <v>375000</v>
      </c>
      <c r="AU1771" s="77">
        <f t="shared" ca="1" si="2506"/>
        <v>375000</v>
      </c>
      <c r="AV1771" s="77">
        <f t="shared" ca="1" si="2506"/>
        <v>375000</v>
      </c>
      <c r="AW1771" s="77">
        <f t="shared" ca="1" si="2506"/>
        <v>375000</v>
      </c>
      <c r="AX1771" s="77">
        <f t="shared" ca="1" si="2506"/>
        <v>375000</v>
      </c>
      <c r="AY1771" s="77">
        <f t="shared" ca="1" si="2506"/>
        <v>375000</v>
      </c>
      <c r="AZ1771" s="77">
        <f t="shared" ca="1" si="2506"/>
        <v>375000</v>
      </c>
      <c r="BA1771" s="77">
        <f t="shared" ca="1" si="2506"/>
        <v>375000</v>
      </c>
      <c r="BB1771" s="77">
        <f t="shared" ca="1" si="2506"/>
        <v>375000</v>
      </c>
      <c r="BC1771" s="77">
        <f t="shared" ca="1" si="2506"/>
        <v>375000</v>
      </c>
      <c r="BD1771" s="77">
        <f t="shared" ca="1" si="2506"/>
        <v>375000</v>
      </c>
      <c r="BE1771" s="77">
        <f t="shared" ca="1" si="2506"/>
        <v>375000</v>
      </c>
      <c r="BF1771" s="77">
        <f t="shared" ca="1" si="2506"/>
        <v>375000</v>
      </c>
      <c r="BG1771" s="77">
        <f t="shared" ca="1" si="2506"/>
        <v>375000</v>
      </c>
      <c r="BH1771" s="77">
        <f t="shared" ca="1" si="2506"/>
        <v>375000</v>
      </c>
      <c r="BI1771" s="77">
        <f t="shared" ca="1" si="2506"/>
        <v>375000</v>
      </c>
      <c r="BJ1771" s="77">
        <f t="shared" ca="1" si="2506"/>
        <v>375000</v>
      </c>
      <c r="BK1771" s="77">
        <f t="shared" ca="1" si="2506"/>
        <v>375000</v>
      </c>
      <c r="BL1771" s="77">
        <f t="shared" ca="1" si="2506"/>
        <v>375000</v>
      </c>
      <c r="BM1771" s="77">
        <f t="shared" ca="1" si="2506"/>
        <v>375000</v>
      </c>
      <c r="BN1771" s="77">
        <f t="shared" ca="1" si="2506"/>
        <v>375000</v>
      </c>
      <c r="BO1771" s="77">
        <f t="shared" ca="1" si="2506"/>
        <v>375000</v>
      </c>
      <c r="BP1771" s="77">
        <f t="shared" ca="1" si="2506"/>
        <v>375000</v>
      </c>
      <c r="BQ1771" s="77">
        <f t="shared" ca="1" si="2506"/>
        <v>375000</v>
      </c>
      <c r="BR1771" s="77">
        <f t="shared" ca="1" si="2506"/>
        <v>375000</v>
      </c>
      <c r="BS1771" s="77">
        <f t="shared" ca="1" si="2506"/>
        <v>375000</v>
      </c>
      <c r="BT1771" s="77">
        <f t="shared" ca="1" si="2506"/>
        <v>375000</v>
      </c>
      <c r="BU1771" s="77">
        <f t="shared" ca="1" si="2506"/>
        <v>375000</v>
      </c>
      <c r="BV1771" s="77">
        <f t="shared" ca="1" si="2506"/>
        <v>375000</v>
      </c>
      <c r="BW1771" s="77">
        <f t="shared" ca="1" si="2506"/>
        <v>375000</v>
      </c>
      <c r="BX1771" s="77">
        <f t="shared" ca="1" si="2506"/>
        <v>375000</v>
      </c>
      <c r="BY1771" s="77">
        <f t="shared" ca="1" si="2506"/>
        <v>375000</v>
      </c>
      <c r="BZ1771" s="77">
        <f t="shared" ca="1" si="2506"/>
        <v>375000</v>
      </c>
      <c r="CA1771" s="77">
        <f t="shared" ca="1" si="2506"/>
        <v>375000</v>
      </c>
      <c r="CB1771" s="77">
        <f t="shared" ca="1" si="2506"/>
        <v>375000</v>
      </c>
      <c r="CC1771" s="77">
        <f t="shared" ca="1" si="2506"/>
        <v>375000</v>
      </c>
      <c r="CD1771" s="77">
        <f t="shared" ca="1" si="2506"/>
        <v>375000</v>
      </c>
      <c r="CE1771" s="77">
        <f t="shared" ca="1" si="2506"/>
        <v>375000</v>
      </c>
      <c r="CF1771" s="77">
        <f t="shared" ref="CF1771:CL1773" ca="1" si="2507">CF1760+CF1769</f>
        <v>375000</v>
      </c>
      <c r="CG1771" s="77">
        <f t="shared" ca="1" si="2507"/>
        <v>375000</v>
      </c>
      <c r="CH1771" s="77">
        <f t="shared" ca="1" si="2507"/>
        <v>375000</v>
      </c>
      <c r="CI1771" s="77">
        <f t="shared" ca="1" si="2507"/>
        <v>375000</v>
      </c>
      <c r="CJ1771" s="77">
        <f t="shared" ca="1" si="2507"/>
        <v>375000</v>
      </c>
      <c r="CK1771" s="77">
        <f t="shared" ca="1" si="2507"/>
        <v>375000</v>
      </c>
      <c r="CL1771" s="77">
        <f t="shared" ca="1" si="2507"/>
        <v>375000</v>
      </c>
      <c r="CN1771" s="77"/>
      <c r="CO1771" s="77" t="e">
        <f t="shared" ref="CO1771:DL1773" ca="1" si="2508">CO1760+CO1769</f>
        <v>#N/A</v>
      </c>
      <c r="CP1771" s="77" t="e">
        <f t="shared" ca="1" si="2508"/>
        <v>#N/A</v>
      </c>
      <c r="CQ1771" s="77" t="e">
        <f t="shared" ca="1" si="2508"/>
        <v>#N/A</v>
      </c>
      <c r="CR1771" s="77" t="e">
        <f t="shared" ca="1" si="2508"/>
        <v>#N/A</v>
      </c>
      <c r="CS1771" s="77" t="e">
        <f t="shared" ca="1" si="2508"/>
        <v>#N/A</v>
      </c>
      <c r="CT1771" s="77" t="e">
        <f t="shared" ca="1" si="2508"/>
        <v>#N/A</v>
      </c>
      <c r="CU1771" s="77" t="e">
        <f t="shared" ca="1" si="2508"/>
        <v>#N/A</v>
      </c>
      <c r="CV1771" s="77" t="e">
        <f t="shared" ca="1" si="2508"/>
        <v>#N/A</v>
      </c>
      <c r="CW1771" s="77" t="e">
        <f t="shared" ca="1" si="2508"/>
        <v>#N/A</v>
      </c>
      <c r="CX1771" s="77" t="e">
        <f t="shared" ca="1" si="2508"/>
        <v>#N/A</v>
      </c>
      <c r="CY1771" s="77" t="e">
        <f t="shared" ca="1" si="2508"/>
        <v>#N/A</v>
      </c>
      <c r="CZ1771" s="77" t="e">
        <f t="shared" ca="1" si="2508"/>
        <v>#N/A</v>
      </c>
      <c r="DA1771" s="77" t="e">
        <f t="shared" ca="1" si="2508"/>
        <v>#N/A</v>
      </c>
      <c r="DB1771" s="77" t="e">
        <f t="shared" ca="1" si="2508"/>
        <v>#N/A</v>
      </c>
      <c r="DC1771" s="77" t="e">
        <f t="shared" ca="1" si="2508"/>
        <v>#N/A</v>
      </c>
      <c r="DD1771" s="77" t="e">
        <f t="shared" ca="1" si="2508"/>
        <v>#N/A</v>
      </c>
      <c r="DE1771" s="77" t="e">
        <f t="shared" ca="1" si="2508"/>
        <v>#N/A</v>
      </c>
      <c r="DF1771" s="77" t="e">
        <f t="shared" ca="1" si="2508"/>
        <v>#N/A</v>
      </c>
      <c r="DG1771" s="77" t="e">
        <f t="shared" ca="1" si="2508"/>
        <v>#N/A</v>
      </c>
      <c r="DH1771" s="77" t="e">
        <f t="shared" ca="1" si="2508"/>
        <v>#N/A</v>
      </c>
      <c r="DI1771" s="77" t="e">
        <f t="shared" ca="1" si="2508"/>
        <v>#N/A</v>
      </c>
      <c r="DJ1771" s="77" t="e">
        <f t="shared" ca="1" si="2508"/>
        <v>#N/A</v>
      </c>
      <c r="DK1771" s="77" t="e">
        <f t="shared" ca="1" si="2508"/>
        <v>#N/A</v>
      </c>
      <c r="DL1771" s="77" t="e">
        <f t="shared" ca="1" si="2508"/>
        <v>#N/A</v>
      </c>
    </row>
    <row r="1772" spans="1:116" x14ac:dyDescent="0.4">
      <c r="B1772" s="317"/>
      <c r="C1772" s="317"/>
      <c r="D1772" s="317" t="s">
        <v>518</v>
      </c>
      <c r="E1772" s="317" t="str">
        <f t="shared" si="2504"/>
        <v>1772 SPLIT-SV-VR</v>
      </c>
      <c r="G1772" s="145" t="s">
        <v>225</v>
      </c>
      <c r="H1772" s="12"/>
      <c r="I1772" s="60"/>
      <c r="J1772" s="60"/>
      <c r="K1772" s="20">
        <f ca="1">K1771/K1760</f>
        <v>0.5</v>
      </c>
      <c r="L1772" s="20">
        <f t="shared" ref="L1772:P1774" ca="1" si="2509">L1771/L1760</f>
        <v>0.5</v>
      </c>
      <c r="M1772" s="20">
        <f t="shared" ca="1" si="2509"/>
        <v>0.5</v>
      </c>
      <c r="N1772" s="20">
        <f t="shared" ca="1" si="2509"/>
        <v>0.5</v>
      </c>
      <c r="O1772" s="20">
        <f t="shared" ca="1" si="2509"/>
        <v>0.5</v>
      </c>
      <c r="P1772" s="20">
        <f t="shared" ca="1" si="2509"/>
        <v>0.5</v>
      </c>
      <c r="R1772" s="15"/>
      <c r="S1772" s="150">
        <f ca="1">S1771/S1760</f>
        <v>0.5</v>
      </c>
      <c r="T1772" s="150">
        <f t="shared" ref="T1772:CE1774" ca="1" si="2510">T1771/T1760</f>
        <v>0.5</v>
      </c>
      <c r="U1772" s="150">
        <f t="shared" ca="1" si="2510"/>
        <v>0.5</v>
      </c>
      <c r="V1772" s="150">
        <f t="shared" ca="1" si="2510"/>
        <v>0.5</v>
      </c>
      <c r="W1772" s="150">
        <f t="shared" ca="1" si="2510"/>
        <v>0.5</v>
      </c>
      <c r="X1772" s="150">
        <f t="shared" ca="1" si="2510"/>
        <v>0.5</v>
      </c>
      <c r="Y1772" s="150">
        <f t="shared" ca="1" si="2510"/>
        <v>0.5</v>
      </c>
      <c r="Z1772" s="150">
        <f t="shared" ca="1" si="2510"/>
        <v>0.5</v>
      </c>
      <c r="AA1772" s="150">
        <f t="shared" ca="1" si="2510"/>
        <v>0.5</v>
      </c>
      <c r="AB1772" s="150">
        <f t="shared" ca="1" si="2510"/>
        <v>0.5</v>
      </c>
      <c r="AC1772" s="150">
        <f t="shared" ca="1" si="2510"/>
        <v>0.5</v>
      </c>
      <c r="AD1772" s="150">
        <f t="shared" ca="1" si="2510"/>
        <v>0.5</v>
      </c>
      <c r="AE1772" s="150">
        <f t="shared" ca="1" si="2510"/>
        <v>0.5</v>
      </c>
      <c r="AF1772" s="150">
        <f t="shared" ca="1" si="2510"/>
        <v>0.5</v>
      </c>
      <c r="AG1772" s="150">
        <f t="shared" ca="1" si="2510"/>
        <v>0.5</v>
      </c>
      <c r="AH1772" s="150">
        <f t="shared" ca="1" si="2510"/>
        <v>0.5</v>
      </c>
      <c r="AI1772" s="150">
        <f t="shared" ca="1" si="2510"/>
        <v>0.5</v>
      </c>
      <c r="AJ1772" s="150">
        <f t="shared" ca="1" si="2510"/>
        <v>0.5</v>
      </c>
      <c r="AK1772" s="150">
        <f t="shared" ca="1" si="2510"/>
        <v>0.5</v>
      </c>
      <c r="AL1772" s="150">
        <f t="shared" ca="1" si="2510"/>
        <v>0.5</v>
      </c>
      <c r="AM1772" s="150">
        <f t="shared" ca="1" si="2510"/>
        <v>0.5</v>
      </c>
      <c r="AN1772" s="150">
        <f t="shared" ca="1" si="2510"/>
        <v>0.5</v>
      </c>
      <c r="AO1772" s="150">
        <f t="shared" ca="1" si="2510"/>
        <v>0.5</v>
      </c>
      <c r="AP1772" s="150">
        <f t="shared" ca="1" si="2510"/>
        <v>0.5</v>
      </c>
      <c r="AQ1772" s="150">
        <f t="shared" ca="1" si="2510"/>
        <v>0.5</v>
      </c>
      <c r="AR1772" s="150">
        <f t="shared" ca="1" si="2510"/>
        <v>0.5</v>
      </c>
      <c r="AS1772" s="150">
        <f t="shared" ca="1" si="2510"/>
        <v>0.5</v>
      </c>
      <c r="AT1772" s="150">
        <f t="shared" ca="1" si="2510"/>
        <v>0.5</v>
      </c>
      <c r="AU1772" s="150">
        <f t="shared" ca="1" si="2510"/>
        <v>0.5</v>
      </c>
      <c r="AV1772" s="150">
        <f t="shared" ca="1" si="2510"/>
        <v>0.5</v>
      </c>
      <c r="AW1772" s="150">
        <f t="shared" ca="1" si="2510"/>
        <v>0.5</v>
      </c>
      <c r="AX1772" s="150">
        <f t="shared" ca="1" si="2510"/>
        <v>0.5</v>
      </c>
      <c r="AY1772" s="150">
        <f t="shared" ca="1" si="2510"/>
        <v>0.5</v>
      </c>
      <c r="AZ1772" s="150">
        <f t="shared" ca="1" si="2510"/>
        <v>0.5</v>
      </c>
      <c r="BA1772" s="150">
        <f t="shared" ca="1" si="2510"/>
        <v>0.5</v>
      </c>
      <c r="BB1772" s="150">
        <f t="shared" ca="1" si="2510"/>
        <v>0.5</v>
      </c>
      <c r="BC1772" s="150">
        <f t="shared" ca="1" si="2510"/>
        <v>0.5</v>
      </c>
      <c r="BD1772" s="150">
        <f t="shared" ca="1" si="2510"/>
        <v>0.5</v>
      </c>
      <c r="BE1772" s="150">
        <f t="shared" ca="1" si="2510"/>
        <v>0.5</v>
      </c>
      <c r="BF1772" s="150">
        <f t="shared" ca="1" si="2510"/>
        <v>0.5</v>
      </c>
      <c r="BG1772" s="150">
        <f t="shared" ca="1" si="2510"/>
        <v>0.5</v>
      </c>
      <c r="BH1772" s="150">
        <f t="shared" ca="1" si="2510"/>
        <v>0.5</v>
      </c>
      <c r="BI1772" s="150">
        <f t="shared" ca="1" si="2510"/>
        <v>0.5</v>
      </c>
      <c r="BJ1772" s="150">
        <f t="shared" ca="1" si="2510"/>
        <v>0.5</v>
      </c>
      <c r="BK1772" s="150">
        <f t="shared" ca="1" si="2510"/>
        <v>0.5</v>
      </c>
      <c r="BL1772" s="150">
        <f t="shared" ca="1" si="2510"/>
        <v>0.5</v>
      </c>
      <c r="BM1772" s="150">
        <f t="shared" ca="1" si="2510"/>
        <v>0.5</v>
      </c>
      <c r="BN1772" s="150">
        <f t="shared" ca="1" si="2510"/>
        <v>0.5</v>
      </c>
      <c r="BO1772" s="150">
        <f t="shared" ca="1" si="2510"/>
        <v>0.5</v>
      </c>
      <c r="BP1772" s="150">
        <f t="shared" ca="1" si="2510"/>
        <v>0.5</v>
      </c>
      <c r="BQ1772" s="150">
        <f t="shared" ca="1" si="2510"/>
        <v>0.5</v>
      </c>
      <c r="BR1772" s="150">
        <f t="shared" ca="1" si="2510"/>
        <v>0.5</v>
      </c>
      <c r="BS1772" s="150">
        <f t="shared" ca="1" si="2510"/>
        <v>0.5</v>
      </c>
      <c r="BT1772" s="150">
        <f t="shared" ca="1" si="2510"/>
        <v>0.5</v>
      </c>
      <c r="BU1772" s="150">
        <f t="shared" ca="1" si="2510"/>
        <v>0.5</v>
      </c>
      <c r="BV1772" s="150">
        <f t="shared" ca="1" si="2510"/>
        <v>0.5</v>
      </c>
      <c r="BW1772" s="150">
        <f t="shared" ca="1" si="2510"/>
        <v>0.5</v>
      </c>
      <c r="BX1772" s="150">
        <f t="shared" ca="1" si="2510"/>
        <v>0.5</v>
      </c>
      <c r="BY1772" s="150">
        <f t="shared" ca="1" si="2510"/>
        <v>0.5</v>
      </c>
      <c r="BZ1772" s="150">
        <f t="shared" ca="1" si="2510"/>
        <v>0.5</v>
      </c>
      <c r="CA1772" s="150">
        <f t="shared" ca="1" si="2510"/>
        <v>0.5</v>
      </c>
      <c r="CB1772" s="150">
        <f t="shared" ca="1" si="2510"/>
        <v>0.5</v>
      </c>
      <c r="CC1772" s="150">
        <f t="shared" ca="1" si="2510"/>
        <v>0.5</v>
      </c>
      <c r="CD1772" s="150">
        <f t="shared" ca="1" si="2510"/>
        <v>0.5</v>
      </c>
      <c r="CE1772" s="150">
        <f t="shared" ca="1" si="2510"/>
        <v>0.5</v>
      </c>
      <c r="CF1772" s="150">
        <f t="shared" ref="CF1772:CL1774" ca="1" si="2511">CF1771/CF1760</f>
        <v>0.5</v>
      </c>
      <c r="CG1772" s="150">
        <f t="shared" ca="1" si="2511"/>
        <v>0.5</v>
      </c>
      <c r="CH1772" s="150">
        <f t="shared" ca="1" si="2511"/>
        <v>0.5</v>
      </c>
      <c r="CI1772" s="150">
        <f t="shared" ca="1" si="2511"/>
        <v>0.5</v>
      </c>
      <c r="CJ1772" s="150">
        <f t="shared" ca="1" si="2511"/>
        <v>0.5</v>
      </c>
      <c r="CK1772" s="150">
        <f t="shared" ca="1" si="2511"/>
        <v>0.5</v>
      </c>
      <c r="CL1772" s="150">
        <f t="shared" ca="1" si="2511"/>
        <v>0.5</v>
      </c>
      <c r="CN1772" s="150"/>
      <c r="CO1772" s="150" t="e">
        <f t="shared" ref="CO1772:DL1774" ca="1" si="2512">CO1771/CO1760</f>
        <v>#N/A</v>
      </c>
      <c r="CP1772" s="150" t="e">
        <f t="shared" ca="1" si="2512"/>
        <v>#N/A</v>
      </c>
      <c r="CQ1772" s="150" t="e">
        <f t="shared" ca="1" si="2512"/>
        <v>#N/A</v>
      </c>
      <c r="CR1772" s="150" t="e">
        <f t="shared" ca="1" si="2512"/>
        <v>#N/A</v>
      </c>
      <c r="CS1772" s="150" t="e">
        <f t="shared" ca="1" si="2512"/>
        <v>#N/A</v>
      </c>
      <c r="CT1772" s="150" t="e">
        <f t="shared" ca="1" si="2512"/>
        <v>#N/A</v>
      </c>
      <c r="CU1772" s="150" t="e">
        <f t="shared" ca="1" si="2512"/>
        <v>#N/A</v>
      </c>
      <c r="CV1772" s="150" t="e">
        <f t="shared" ca="1" si="2512"/>
        <v>#N/A</v>
      </c>
      <c r="CW1772" s="150" t="e">
        <f t="shared" ca="1" si="2512"/>
        <v>#N/A</v>
      </c>
      <c r="CX1772" s="150" t="e">
        <f t="shared" ca="1" si="2512"/>
        <v>#N/A</v>
      </c>
      <c r="CY1772" s="150" t="e">
        <f t="shared" ca="1" si="2512"/>
        <v>#N/A</v>
      </c>
      <c r="CZ1772" s="150" t="e">
        <f t="shared" ca="1" si="2512"/>
        <v>#N/A</v>
      </c>
      <c r="DA1772" s="150" t="e">
        <f t="shared" ca="1" si="2512"/>
        <v>#N/A</v>
      </c>
      <c r="DB1772" s="150" t="e">
        <f t="shared" ca="1" si="2512"/>
        <v>#N/A</v>
      </c>
      <c r="DC1772" s="150" t="e">
        <f t="shared" ca="1" si="2512"/>
        <v>#N/A</v>
      </c>
      <c r="DD1772" s="150" t="e">
        <f t="shared" ca="1" si="2512"/>
        <v>#N/A</v>
      </c>
      <c r="DE1772" s="150" t="e">
        <f t="shared" ca="1" si="2512"/>
        <v>#N/A</v>
      </c>
      <c r="DF1772" s="150" t="e">
        <f t="shared" ca="1" si="2512"/>
        <v>#N/A</v>
      </c>
      <c r="DG1772" s="150" t="e">
        <f t="shared" ca="1" si="2512"/>
        <v>#N/A</v>
      </c>
      <c r="DH1772" s="150" t="e">
        <f t="shared" ca="1" si="2512"/>
        <v>#N/A</v>
      </c>
      <c r="DI1772" s="150" t="e">
        <f t="shared" ca="1" si="2512"/>
        <v>#N/A</v>
      </c>
      <c r="DJ1772" s="150" t="e">
        <f t="shared" ca="1" si="2512"/>
        <v>#N/A</v>
      </c>
      <c r="DK1772" s="150" t="e">
        <f t="shared" ca="1" si="2512"/>
        <v>#N/A</v>
      </c>
      <c r="DL1772" s="150" t="e">
        <f t="shared" ca="1" si="2512"/>
        <v>#N/A</v>
      </c>
    </row>
    <row r="1773" spans="1:116" x14ac:dyDescent="0.4">
      <c r="B1773" s="317" t="s">
        <v>332</v>
      </c>
      <c r="C1773" s="317"/>
      <c r="D1773" s="317" t="s">
        <v>518</v>
      </c>
      <c r="E1773" s="317" t="str">
        <f t="shared" si="2412"/>
        <v>1773 SPLIT-SV-VR</v>
      </c>
      <c r="G1773" s="136" t="str">
        <f>G1733</f>
        <v>Surgical procedures</v>
      </c>
      <c r="H1773" s="12"/>
      <c r="I1773" s="60"/>
      <c r="J1773" s="60"/>
      <c r="K1773" s="38"/>
      <c r="L1773" s="38"/>
      <c r="M1773" s="38"/>
      <c r="N1773" s="38"/>
      <c r="O1773" s="38"/>
      <c r="P1773" s="38"/>
      <c r="R1773" s="15"/>
      <c r="S1773" s="240"/>
      <c r="T1773" s="240"/>
      <c r="U1773" s="240"/>
      <c r="V1773" s="240"/>
      <c r="W1773" s="240"/>
      <c r="X1773" s="240"/>
      <c r="Y1773" s="240"/>
      <c r="Z1773" s="240"/>
      <c r="AA1773" s="240"/>
      <c r="AB1773" s="240"/>
      <c r="AC1773" s="240"/>
      <c r="AD1773" s="240"/>
      <c r="AE1773" s="240"/>
      <c r="AF1773" s="240"/>
      <c r="AG1773" s="240"/>
      <c r="AH1773" s="240"/>
      <c r="AI1773" s="240"/>
      <c r="AJ1773" s="240"/>
      <c r="AK1773" s="240"/>
      <c r="AL1773" s="240"/>
      <c r="AM1773" s="240"/>
      <c r="AN1773" s="240"/>
      <c r="AO1773" s="240"/>
      <c r="AP1773" s="240"/>
      <c r="AQ1773" s="240"/>
      <c r="AR1773" s="240"/>
      <c r="AS1773" s="240"/>
      <c r="AT1773" s="240"/>
      <c r="AU1773" s="240"/>
      <c r="AV1773" s="240"/>
      <c r="AW1773" s="240"/>
      <c r="AX1773" s="240"/>
      <c r="AY1773" s="240"/>
      <c r="AZ1773" s="240"/>
      <c r="BA1773" s="240"/>
      <c r="BB1773" s="240"/>
      <c r="BC1773" s="240"/>
      <c r="BD1773" s="240"/>
      <c r="BE1773" s="240"/>
      <c r="BF1773" s="240"/>
      <c r="BG1773" s="240"/>
      <c r="BH1773" s="240"/>
      <c r="BI1773" s="240"/>
      <c r="BJ1773" s="240"/>
      <c r="BK1773" s="240"/>
      <c r="BL1773" s="240"/>
      <c r="BM1773" s="240"/>
      <c r="BN1773" s="240"/>
      <c r="BO1773" s="240"/>
      <c r="BP1773" s="240"/>
      <c r="BQ1773" s="240"/>
      <c r="BR1773" s="240"/>
      <c r="BS1773" s="240"/>
      <c r="BT1773" s="240"/>
      <c r="BU1773" s="240"/>
      <c r="BV1773" s="240"/>
      <c r="BW1773" s="240"/>
      <c r="BX1773" s="240"/>
      <c r="BY1773" s="240"/>
      <c r="BZ1773" s="240"/>
      <c r="CA1773" s="240"/>
      <c r="CB1773" s="240"/>
      <c r="CC1773" s="240"/>
      <c r="CD1773" s="240"/>
      <c r="CE1773" s="240"/>
      <c r="CF1773" s="240"/>
      <c r="CG1773" s="240"/>
      <c r="CH1773" s="240"/>
      <c r="CI1773" s="240"/>
      <c r="CJ1773" s="240"/>
      <c r="CK1773" s="240"/>
      <c r="CL1773" s="240"/>
      <c r="CN1773" s="60"/>
      <c r="CO1773" s="76"/>
      <c r="CP1773" s="76"/>
      <c r="CQ1773" s="76"/>
      <c r="CR1773" s="76"/>
      <c r="CS1773" s="76"/>
      <c r="CT1773" s="76"/>
      <c r="CU1773" s="76"/>
      <c r="CV1773" s="76"/>
      <c r="CW1773" s="76"/>
      <c r="CX1773" s="76"/>
      <c r="CY1773" s="76"/>
      <c r="CZ1773" s="76"/>
      <c r="DA1773" s="76"/>
      <c r="DB1773" s="76"/>
      <c r="DC1773" s="76"/>
      <c r="DD1773" s="76"/>
      <c r="DE1773" s="76"/>
      <c r="DF1773" s="76"/>
      <c r="DG1773" s="76"/>
      <c r="DH1773" s="76"/>
      <c r="DI1773" s="76"/>
      <c r="DJ1773" s="76"/>
      <c r="DK1773" s="76"/>
      <c r="DL1773" s="76"/>
    </row>
    <row r="1774" spans="1:116" x14ac:dyDescent="0.4">
      <c r="B1774" s="317" t="s">
        <v>332</v>
      </c>
      <c r="C1774" s="317"/>
      <c r="D1774" s="317" t="s">
        <v>518</v>
      </c>
      <c r="E1774" s="317" t="str">
        <f>ROW()&amp;" "&amp;D1774</f>
        <v>1774 SPLIT-SV-VR</v>
      </c>
      <c r="G1774" s="185" t="str">
        <f>G1734</f>
        <v>procedure</v>
      </c>
      <c r="H1774" s="27"/>
      <c r="I1774" s="78"/>
      <c r="J1774" s="78"/>
      <c r="K1774" s="33"/>
      <c r="L1774" s="33"/>
      <c r="M1774" s="33"/>
      <c r="N1774" s="33"/>
      <c r="O1774" s="33"/>
      <c r="P1774" s="33"/>
      <c r="R1774" s="33"/>
      <c r="S1774" s="80"/>
      <c r="T1774" s="80"/>
      <c r="U1774" s="80"/>
      <c r="V1774" s="80"/>
      <c r="W1774" s="80"/>
      <c r="X1774" s="80"/>
      <c r="Y1774" s="80"/>
      <c r="Z1774" s="80"/>
      <c r="AA1774" s="80"/>
      <c r="AB1774" s="80"/>
      <c r="AC1774" s="80"/>
      <c r="AD1774" s="80"/>
      <c r="AE1774" s="80"/>
      <c r="AF1774" s="80"/>
      <c r="AG1774" s="80"/>
      <c r="AH1774" s="80"/>
      <c r="AI1774" s="80"/>
      <c r="AJ1774" s="80"/>
      <c r="AK1774" s="80"/>
      <c r="AL1774" s="80"/>
      <c r="AM1774" s="80"/>
      <c r="AN1774" s="80"/>
      <c r="AO1774" s="80"/>
      <c r="AP1774" s="80"/>
      <c r="AQ1774" s="80"/>
      <c r="AR1774" s="80"/>
      <c r="AS1774" s="80"/>
      <c r="AT1774" s="80"/>
      <c r="AU1774" s="80"/>
      <c r="AV1774" s="80"/>
      <c r="AW1774" s="80"/>
      <c r="AX1774" s="80"/>
      <c r="AY1774" s="80"/>
      <c r="AZ1774" s="80"/>
      <c r="BA1774" s="80"/>
      <c r="BB1774" s="80"/>
      <c r="BC1774" s="80"/>
      <c r="BD1774" s="80"/>
      <c r="BE1774" s="80"/>
      <c r="BF1774" s="80"/>
      <c r="BG1774" s="80"/>
      <c r="BH1774" s="80"/>
      <c r="BI1774" s="80"/>
      <c r="BJ1774" s="80"/>
      <c r="BK1774" s="80"/>
      <c r="BL1774" s="80"/>
      <c r="BM1774" s="80"/>
      <c r="BN1774" s="80"/>
      <c r="BO1774" s="80"/>
      <c r="BP1774" s="80"/>
      <c r="BQ1774" s="80"/>
      <c r="BR1774" s="80"/>
      <c r="BS1774" s="80"/>
      <c r="BT1774" s="80"/>
      <c r="BU1774" s="80"/>
      <c r="BV1774" s="80"/>
      <c r="BW1774" s="80"/>
      <c r="BX1774" s="80"/>
      <c r="BY1774" s="80"/>
      <c r="BZ1774" s="80"/>
      <c r="CA1774" s="80"/>
      <c r="CB1774" s="80"/>
      <c r="CC1774" s="80"/>
      <c r="CD1774" s="80"/>
      <c r="CE1774" s="80"/>
      <c r="CF1774" s="80"/>
      <c r="CG1774" s="80"/>
      <c r="CH1774" s="80"/>
      <c r="CI1774" s="80"/>
      <c r="CJ1774" s="80"/>
      <c r="CK1774" s="80"/>
      <c r="CL1774" s="80"/>
      <c r="CN1774" s="78"/>
      <c r="CO1774" s="77"/>
      <c r="CP1774" s="77"/>
      <c r="CQ1774" s="77"/>
      <c r="CR1774" s="77"/>
      <c r="CS1774" s="77"/>
      <c r="CT1774" s="77"/>
      <c r="CU1774" s="77"/>
      <c r="CV1774" s="77"/>
      <c r="CW1774" s="77"/>
      <c r="CX1774" s="77"/>
      <c r="CY1774" s="77"/>
      <c r="CZ1774" s="77"/>
      <c r="DA1774" s="77"/>
      <c r="DB1774" s="77"/>
      <c r="DC1774" s="77"/>
      <c r="DD1774" s="77"/>
      <c r="DE1774" s="77"/>
      <c r="DF1774" s="77"/>
      <c r="DG1774" s="77"/>
      <c r="DH1774" s="77"/>
      <c r="DI1774" s="77"/>
      <c r="DJ1774" s="77"/>
      <c r="DK1774" s="77"/>
      <c r="DL1774" s="77"/>
    </row>
    <row r="1775" spans="1:116" x14ac:dyDescent="0.4">
      <c r="B1775" s="317" t="s">
        <v>332</v>
      </c>
      <c r="C1775" s="317"/>
      <c r="D1775" s="317" t="s">
        <v>518</v>
      </c>
      <c r="E1775" s="317" t="str">
        <f t="shared" ref="E1775:E1782" si="2513">ROW()&amp;" "&amp;D1775</f>
        <v>1775 SPLIT-SV-VR</v>
      </c>
      <c r="G1775" s="191" t="s">
        <v>461</v>
      </c>
      <c r="H1775" s="27"/>
      <c r="I1775" s="78"/>
      <c r="J1775" s="78"/>
      <c r="K1775" s="33"/>
      <c r="L1775" s="33"/>
      <c r="M1775" s="33"/>
      <c r="N1775" s="33"/>
      <c r="O1775" s="33"/>
      <c r="P1775" s="33"/>
      <c r="R1775" s="33"/>
      <c r="S1775" s="212" t="str">
        <f>ADDRESS(ROW(S1760),COLUMN(S1760),2)</f>
        <v>S$1760</v>
      </c>
      <c r="T1775" s="212" t="str">
        <f t="shared" ref="T1775:CE1777" si="2514">ADDRESS(ROW(T1760),COLUMN(T1760),2)</f>
        <v>T$1760</v>
      </c>
      <c r="U1775" s="212" t="str">
        <f t="shared" si="2514"/>
        <v>U$1760</v>
      </c>
      <c r="V1775" s="212" t="str">
        <f t="shared" si="2514"/>
        <v>V$1760</v>
      </c>
      <c r="W1775" s="212" t="str">
        <f t="shared" si="2514"/>
        <v>W$1760</v>
      </c>
      <c r="X1775" s="212" t="str">
        <f t="shared" si="2514"/>
        <v>X$1760</v>
      </c>
      <c r="Y1775" s="212" t="str">
        <f t="shared" si="2514"/>
        <v>Y$1760</v>
      </c>
      <c r="Z1775" s="212" t="str">
        <f t="shared" si="2514"/>
        <v>Z$1760</v>
      </c>
      <c r="AA1775" s="212" t="str">
        <f t="shared" si="2514"/>
        <v>AA$1760</v>
      </c>
      <c r="AB1775" s="212" t="str">
        <f t="shared" si="2514"/>
        <v>AB$1760</v>
      </c>
      <c r="AC1775" s="212" t="str">
        <f t="shared" si="2514"/>
        <v>AC$1760</v>
      </c>
      <c r="AD1775" s="212" t="str">
        <f t="shared" si="2514"/>
        <v>AD$1760</v>
      </c>
      <c r="AE1775" s="212" t="str">
        <f t="shared" si="2514"/>
        <v>AE$1760</v>
      </c>
      <c r="AF1775" s="212" t="str">
        <f t="shared" si="2514"/>
        <v>AF$1760</v>
      </c>
      <c r="AG1775" s="212" t="str">
        <f t="shared" si="2514"/>
        <v>AG$1760</v>
      </c>
      <c r="AH1775" s="212" t="str">
        <f t="shared" si="2514"/>
        <v>AH$1760</v>
      </c>
      <c r="AI1775" s="212" t="str">
        <f t="shared" si="2514"/>
        <v>AI$1760</v>
      </c>
      <c r="AJ1775" s="212" t="str">
        <f t="shared" si="2514"/>
        <v>AJ$1760</v>
      </c>
      <c r="AK1775" s="212" t="str">
        <f t="shared" si="2514"/>
        <v>AK$1760</v>
      </c>
      <c r="AL1775" s="212" t="str">
        <f t="shared" si="2514"/>
        <v>AL$1760</v>
      </c>
      <c r="AM1775" s="212" t="str">
        <f t="shared" si="2514"/>
        <v>AM$1760</v>
      </c>
      <c r="AN1775" s="212" t="str">
        <f t="shared" si="2514"/>
        <v>AN$1760</v>
      </c>
      <c r="AO1775" s="212" t="str">
        <f t="shared" si="2514"/>
        <v>AO$1760</v>
      </c>
      <c r="AP1775" s="212" t="str">
        <f t="shared" si="2514"/>
        <v>AP$1760</v>
      </c>
      <c r="AQ1775" s="212" t="str">
        <f t="shared" si="2514"/>
        <v>AQ$1760</v>
      </c>
      <c r="AR1775" s="212" t="str">
        <f t="shared" si="2514"/>
        <v>AR$1760</v>
      </c>
      <c r="AS1775" s="212" t="str">
        <f t="shared" si="2514"/>
        <v>AS$1760</v>
      </c>
      <c r="AT1775" s="212" t="str">
        <f t="shared" si="2514"/>
        <v>AT$1760</v>
      </c>
      <c r="AU1775" s="212" t="str">
        <f t="shared" si="2514"/>
        <v>AU$1760</v>
      </c>
      <c r="AV1775" s="212" t="str">
        <f t="shared" si="2514"/>
        <v>AV$1760</v>
      </c>
      <c r="AW1775" s="212" t="str">
        <f t="shared" si="2514"/>
        <v>AW$1760</v>
      </c>
      <c r="AX1775" s="212" t="str">
        <f t="shared" si="2514"/>
        <v>AX$1760</v>
      </c>
      <c r="AY1775" s="212" t="str">
        <f t="shared" si="2514"/>
        <v>AY$1760</v>
      </c>
      <c r="AZ1775" s="212" t="str">
        <f t="shared" si="2514"/>
        <v>AZ$1760</v>
      </c>
      <c r="BA1775" s="212" t="str">
        <f t="shared" si="2514"/>
        <v>BA$1760</v>
      </c>
      <c r="BB1775" s="212" t="str">
        <f t="shared" si="2514"/>
        <v>BB$1760</v>
      </c>
      <c r="BC1775" s="212" t="str">
        <f t="shared" si="2514"/>
        <v>BC$1760</v>
      </c>
      <c r="BD1775" s="212" t="str">
        <f t="shared" si="2514"/>
        <v>BD$1760</v>
      </c>
      <c r="BE1775" s="212" t="str">
        <f t="shared" si="2514"/>
        <v>BE$1760</v>
      </c>
      <c r="BF1775" s="212" t="str">
        <f t="shared" si="2514"/>
        <v>BF$1760</v>
      </c>
      <c r="BG1775" s="212" t="str">
        <f t="shared" si="2514"/>
        <v>BG$1760</v>
      </c>
      <c r="BH1775" s="212" t="str">
        <f t="shared" si="2514"/>
        <v>BH$1760</v>
      </c>
      <c r="BI1775" s="212" t="str">
        <f t="shared" si="2514"/>
        <v>BI$1760</v>
      </c>
      <c r="BJ1775" s="212" t="str">
        <f t="shared" si="2514"/>
        <v>BJ$1760</v>
      </c>
      <c r="BK1775" s="212" t="str">
        <f t="shared" si="2514"/>
        <v>BK$1760</v>
      </c>
      <c r="BL1775" s="212" t="str">
        <f t="shared" si="2514"/>
        <v>BL$1760</v>
      </c>
      <c r="BM1775" s="212" t="str">
        <f t="shared" si="2514"/>
        <v>BM$1760</v>
      </c>
      <c r="BN1775" s="212" t="str">
        <f t="shared" si="2514"/>
        <v>BN$1760</v>
      </c>
      <c r="BO1775" s="212" t="str">
        <f t="shared" si="2514"/>
        <v>BO$1760</v>
      </c>
      <c r="BP1775" s="212" t="str">
        <f t="shared" si="2514"/>
        <v>BP$1760</v>
      </c>
      <c r="BQ1775" s="212" t="str">
        <f t="shared" si="2514"/>
        <v>BQ$1760</v>
      </c>
      <c r="BR1775" s="212" t="str">
        <f t="shared" si="2514"/>
        <v>BR$1760</v>
      </c>
      <c r="BS1775" s="212" t="str">
        <f t="shared" si="2514"/>
        <v>BS$1760</v>
      </c>
      <c r="BT1775" s="212" t="str">
        <f t="shared" si="2514"/>
        <v>BT$1760</v>
      </c>
      <c r="BU1775" s="212" t="str">
        <f t="shared" si="2514"/>
        <v>BU$1760</v>
      </c>
      <c r="BV1775" s="212" t="str">
        <f t="shared" si="2514"/>
        <v>BV$1760</v>
      </c>
      <c r="BW1775" s="212" t="str">
        <f t="shared" si="2514"/>
        <v>BW$1760</v>
      </c>
      <c r="BX1775" s="212" t="str">
        <f t="shared" si="2514"/>
        <v>BX$1760</v>
      </c>
      <c r="BY1775" s="212" t="str">
        <f t="shared" si="2514"/>
        <v>BY$1760</v>
      </c>
      <c r="BZ1775" s="212" t="str">
        <f t="shared" si="2514"/>
        <v>BZ$1760</v>
      </c>
      <c r="CA1775" s="212" t="str">
        <f t="shared" si="2514"/>
        <v>CA$1760</v>
      </c>
      <c r="CB1775" s="212" t="str">
        <f t="shared" si="2514"/>
        <v>CB$1760</v>
      </c>
      <c r="CC1775" s="212" t="str">
        <f t="shared" si="2514"/>
        <v>CC$1760</v>
      </c>
      <c r="CD1775" s="212" t="str">
        <f t="shared" si="2514"/>
        <v>CD$1760</v>
      </c>
      <c r="CE1775" s="212" t="str">
        <f t="shared" si="2514"/>
        <v>CE$1760</v>
      </c>
      <c r="CF1775" s="212" t="str">
        <f t="shared" ref="CF1775:CL1777" si="2515">ADDRESS(ROW(CF1760),COLUMN(CF1760),2)</f>
        <v>CF$1760</v>
      </c>
      <c r="CG1775" s="212" t="str">
        <f t="shared" si="2515"/>
        <v>CG$1760</v>
      </c>
      <c r="CH1775" s="212" t="str">
        <f t="shared" si="2515"/>
        <v>CH$1760</v>
      </c>
      <c r="CI1775" s="212" t="str">
        <f t="shared" si="2515"/>
        <v>CI$1760</v>
      </c>
      <c r="CJ1775" s="212" t="str">
        <f t="shared" si="2515"/>
        <v>CJ$1760</v>
      </c>
      <c r="CK1775" s="212" t="str">
        <f t="shared" si="2515"/>
        <v>CK$1760</v>
      </c>
      <c r="CL1775" s="212" t="str">
        <f t="shared" si="2515"/>
        <v>CL$1760</v>
      </c>
      <c r="CN1775" s="78"/>
      <c r="CO1775" s="212" t="str">
        <f t="shared" ref="CO1775:DL1777" si="2516">ADDRESS(ROW(CO1760),COLUMN(CO1760),2)</f>
        <v>CO$1760</v>
      </c>
      <c r="CP1775" s="212" t="str">
        <f t="shared" si="2516"/>
        <v>CP$1760</v>
      </c>
      <c r="CQ1775" s="212" t="str">
        <f t="shared" si="2516"/>
        <v>CQ$1760</v>
      </c>
      <c r="CR1775" s="212" t="str">
        <f t="shared" si="2516"/>
        <v>CR$1760</v>
      </c>
      <c r="CS1775" s="212" t="str">
        <f t="shared" si="2516"/>
        <v>CS$1760</v>
      </c>
      <c r="CT1775" s="212" t="str">
        <f t="shared" si="2516"/>
        <v>CT$1760</v>
      </c>
      <c r="CU1775" s="212" t="str">
        <f t="shared" si="2516"/>
        <v>CU$1760</v>
      </c>
      <c r="CV1775" s="212" t="str">
        <f t="shared" si="2516"/>
        <v>CV$1760</v>
      </c>
      <c r="CW1775" s="212" t="str">
        <f t="shared" si="2516"/>
        <v>CW$1760</v>
      </c>
      <c r="CX1775" s="212" t="str">
        <f t="shared" si="2516"/>
        <v>CX$1760</v>
      </c>
      <c r="CY1775" s="212" t="str">
        <f t="shared" si="2516"/>
        <v>CY$1760</v>
      </c>
      <c r="CZ1775" s="212" t="str">
        <f t="shared" si="2516"/>
        <v>CZ$1760</v>
      </c>
      <c r="DA1775" s="212" t="str">
        <f t="shared" si="2516"/>
        <v>DA$1760</v>
      </c>
      <c r="DB1775" s="212" t="str">
        <f t="shared" si="2516"/>
        <v>DB$1760</v>
      </c>
      <c r="DC1775" s="212" t="str">
        <f t="shared" si="2516"/>
        <v>DC$1760</v>
      </c>
      <c r="DD1775" s="212" t="str">
        <f t="shared" si="2516"/>
        <v>DD$1760</v>
      </c>
      <c r="DE1775" s="212" t="str">
        <f t="shared" si="2516"/>
        <v>DE$1760</v>
      </c>
      <c r="DF1775" s="212" t="str">
        <f t="shared" si="2516"/>
        <v>DF$1760</v>
      </c>
      <c r="DG1775" s="212" t="str">
        <f t="shared" si="2516"/>
        <v>DG$1760</v>
      </c>
      <c r="DH1775" s="212" t="str">
        <f t="shared" si="2516"/>
        <v>DH$1760</v>
      </c>
      <c r="DI1775" s="212" t="str">
        <f t="shared" si="2516"/>
        <v>DI$1760</v>
      </c>
      <c r="DJ1775" s="212" t="str">
        <f t="shared" si="2516"/>
        <v>DJ$1760</v>
      </c>
      <c r="DK1775" s="212" t="str">
        <f t="shared" si="2516"/>
        <v>DK$1760</v>
      </c>
      <c r="DL1775" s="212" t="str">
        <f t="shared" si="2516"/>
        <v>DL$1760</v>
      </c>
    </row>
    <row r="1776" spans="1:116" x14ac:dyDescent="0.4">
      <c r="B1776" s="317" t="s">
        <v>332</v>
      </c>
      <c r="C1776" s="317"/>
      <c r="D1776" s="317" t="s">
        <v>518</v>
      </c>
      <c r="E1776" s="317" t="str">
        <f t="shared" si="2513"/>
        <v>1776 SPLIT-SV-VR</v>
      </c>
      <c r="G1776" s="136" t="s">
        <v>462</v>
      </c>
      <c r="K1776" s="53"/>
      <c r="L1776" s="53"/>
      <c r="M1776" s="53"/>
      <c r="N1776" s="53"/>
      <c r="O1776" s="53"/>
      <c r="P1776" s="53"/>
      <c r="R1776" s="24"/>
      <c r="S1776" s="179" t="str">
        <f>S1736</f>
        <v>S$17</v>
      </c>
      <c r="T1776" s="179" t="str">
        <f t="shared" ref="T1776:CE1778" si="2517">T1736</f>
        <v>T$17</v>
      </c>
      <c r="U1776" s="179" t="str">
        <f t="shared" si="2517"/>
        <v>U$17</v>
      </c>
      <c r="V1776" s="179" t="str">
        <f t="shared" si="2517"/>
        <v>V$17</v>
      </c>
      <c r="W1776" s="179" t="str">
        <f t="shared" si="2517"/>
        <v>W$17</v>
      </c>
      <c r="X1776" s="179" t="str">
        <f t="shared" si="2517"/>
        <v>X$17</v>
      </c>
      <c r="Y1776" s="179" t="str">
        <f t="shared" si="2517"/>
        <v>Y$17</v>
      </c>
      <c r="Z1776" s="179" t="str">
        <f t="shared" si="2517"/>
        <v>Z$17</v>
      </c>
      <c r="AA1776" s="179" t="str">
        <f t="shared" si="2517"/>
        <v>AA$17</v>
      </c>
      <c r="AB1776" s="179" t="str">
        <f t="shared" si="2517"/>
        <v>AB$17</v>
      </c>
      <c r="AC1776" s="179" t="str">
        <f t="shared" si="2517"/>
        <v>AC$17</v>
      </c>
      <c r="AD1776" s="179" t="str">
        <f t="shared" si="2517"/>
        <v>AD$17</v>
      </c>
      <c r="AE1776" s="179" t="str">
        <f t="shared" si="2517"/>
        <v>AE$17</v>
      </c>
      <c r="AF1776" s="179" t="str">
        <f t="shared" si="2517"/>
        <v>AF$17</v>
      </c>
      <c r="AG1776" s="179" t="str">
        <f t="shared" si="2517"/>
        <v>AG$17</v>
      </c>
      <c r="AH1776" s="179" t="str">
        <f t="shared" si="2517"/>
        <v>AH$17</v>
      </c>
      <c r="AI1776" s="179" t="str">
        <f t="shared" si="2517"/>
        <v>AI$17</v>
      </c>
      <c r="AJ1776" s="179" t="str">
        <f t="shared" si="2517"/>
        <v>AJ$17</v>
      </c>
      <c r="AK1776" s="179" t="str">
        <f t="shared" si="2517"/>
        <v>AK$17</v>
      </c>
      <c r="AL1776" s="179" t="str">
        <f t="shared" si="2517"/>
        <v>AL$17</v>
      </c>
      <c r="AM1776" s="179" t="str">
        <f t="shared" si="2517"/>
        <v>AM$17</v>
      </c>
      <c r="AN1776" s="179" t="str">
        <f t="shared" si="2517"/>
        <v>AN$17</v>
      </c>
      <c r="AO1776" s="179" t="str">
        <f t="shared" si="2517"/>
        <v>AO$17</v>
      </c>
      <c r="AP1776" s="179" t="str">
        <f t="shared" si="2517"/>
        <v>AP$17</v>
      </c>
      <c r="AQ1776" s="179" t="str">
        <f t="shared" si="2517"/>
        <v>AQ$17</v>
      </c>
      <c r="AR1776" s="179" t="str">
        <f t="shared" si="2517"/>
        <v>AR$17</v>
      </c>
      <c r="AS1776" s="179" t="str">
        <f t="shared" si="2517"/>
        <v>AS$17</v>
      </c>
      <c r="AT1776" s="179" t="str">
        <f t="shared" si="2517"/>
        <v>AT$17</v>
      </c>
      <c r="AU1776" s="179" t="str">
        <f t="shared" si="2517"/>
        <v>AU$17</v>
      </c>
      <c r="AV1776" s="179" t="str">
        <f t="shared" si="2517"/>
        <v>AV$17</v>
      </c>
      <c r="AW1776" s="179" t="str">
        <f t="shared" si="2517"/>
        <v>AW$17</v>
      </c>
      <c r="AX1776" s="179" t="str">
        <f t="shared" si="2517"/>
        <v>AX$17</v>
      </c>
      <c r="AY1776" s="179" t="str">
        <f t="shared" si="2517"/>
        <v>AY$17</v>
      </c>
      <c r="AZ1776" s="179" t="str">
        <f t="shared" si="2517"/>
        <v>AZ$17</v>
      </c>
      <c r="BA1776" s="179" t="str">
        <f t="shared" si="2517"/>
        <v>BA$17</v>
      </c>
      <c r="BB1776" s="179" t="str">
        <f t="shared" si="2517"/>
        <v>BB$17</v>
      </c>
      <c r="BC1776" s="179" t="str">
        <f t="shared" si="2517"/>
        <v>BC$17</v>
      </c>
      <c r="BD1776" s="179" t="str">
        <f t="shared" si="2517"/>
        <v>BD$17</v>
      </c>
      <c r="BE1776" s="179" t="str">
        <f t="shared" si="2517"/>
        <v>BE$17</v>
      </c>
      <c r="BF1776" s="179" t="str">
        <f t="shared" si="2517"/>
        <v>BF$17</v>
      </c>
      <c r="BG1776" s="179" t="str">
        <f t="shared" si="2517"/>
        <v>BG$17</v>
      </c>
      <c r="BH1776" s="179" t="str">
        <f t="shared" si="2517"/>
        <v>BH$17</v>
      </c>
      <c r="BI1776" s="179" t="str">
        <f t="shared" si="2517"/>
        <v>BI$17</v>
      </c>
      <c r="BJ1776" s="179" t="str">
        <f t="shared" si="2517"/>
        <v>BJ$17</v>
      </c>
      <c r="BK1776" s="179" t="str">
        <f t="shared" si="2517"/>
        <v>BK$17</v>
      </c>
      <c r="BL1776" s="179" t="str">
        <f t="shared" si="2517"/>
        <v>BL$17</v>
      </c>
      <c r="BM1776" s="179" t="str">
        <f t="shared" si="2517"/>
        <v>BM$17</v>
      </c>
      <c r="BN1776" s="179" t="str">
        <f t="shared" si="2517"/>
        <v>BN$17</v>
      </c>
      <c r="BO1776" s="179" t="str">
        <f t="shared" si="2517"/>
        <v>BO$17</v>
      </c>
      <c r="BP1776" s="179" t="str">
        <f t="shared" si="2517"/>
        <v>BP$17</v>
      </c>
      <c r="BQ1776" s="179" t="str">
        <f t="shared" si="2517"/>
        <v>BQ$17</v>
      </c>
      <c r="BR1776" s="179" t="str">
        <f t="shared" si="2517"/>
        <v>BR$17</v>
      </c>
      <c r="BS1776" s="179" t="str">
        <f t="shared" si="2517"/>
        <v>BS$17</v>
      </c>
      <c r="BT1776" s="179" t="str">
        <f t="shared" si="2517"/>
        <v>BT$17</v>
      </c>
      <c r="BU1776" s="179" t="str">
        <f t="shared" si="2517"/>
        <v>BU$17</v>
      </c>
      <c r="BV1776" s="179" t="str">
        <f t="shared" si="2517"/>
        <v>BV$17</v>
      </c>
      <c r="BW1776" s="179" t="str">
        <f t="shared" si="2517"/>
        <v>BW$17</v>
      </c>
      <c r="BX1776" s="179" t="str">
        <f t="shared" si="2517"/>
        <v>BX$17</v>
      </c>
      <c r="BY1776" s="179" t="str">
        <f t="shared" si="2517"/>
        <v>BY$17</v>
      </c>
      <c r="BZ1776" s="179" t="str">
        <f t="shared" si="2517"/>
        <v>BZ$17</v>
      </c>
      <c r="CA1776" s="179" t="str">
        <f t="shared" si="2517"/>
        <v>CA$17</v>
      </c>
      <c r="CB1776" s="179" t="str">
        <f t="shared" si="2517"/>
        <v>CB$17</v>
      </c>
      <c r="CC1776" s="179" t="str">
        <f t="shared" si="2517"/>
        <v>CC$17</v>
      </c>
      <c r="CD1776" s="179" t="str">
        <f t="shared" si="2517"/>
        <v>CD$17</v>
      </c>
      <c r="CE1776" s="179" t="str">
        <f t="shared" si="2517"/>
        <v>CE$17</v>
      </c>
      <c r="CF1776" s="179" t="str">
        <f t="shared" ref="CF1776:CL1778" si="2518">CF1736</f>
        <v>CF$17</v>
      </c>
      <c r="CG1776" s="179" t="str">
        <f t="shared" si="2518"/>
        <v>CG$17</v>
      </c>
      <c r="CH1776" s="179" t="str">
        <f t="shared" si="2518"/>
        <v>CH$17</v>
      </c>
      <c r="CI1776" s="179" t="str">
        <f t="shared" si="2518"/>
        <v>CI$17</v>
      </c>
      <c r="CJ1776" s="179" t="str">
        <f t="shared" si="2518"/>
        <v>CJ$17</v>
      </c>
      <c r="CK1776" s="179" t="str">
        <f t="shared" si="2518"/>
        <v>CK$17</v>
      </c>
      <c r="CL1776" s="179" t="str">
        <f t="shared" si="2518"/>
        <v>CL$17</v>
      </c>
      <c r="CO1776" s="179" t="str">
        <f t="shared" ref="CO1776:DL1778" si="2519">CO1736</f>
        <v>CO$17</v>
      </c>
      <c r="CP1776" s="179" t="str">
        <f t="shared" si="2519"/>
        <v>CP$17</v>
      </c>
      <c r="CQ1776" s="179" t="str">
        <f t="shared" si="2519"/>
        <v>CQ$17</v>
      </c>
      <c r="CR1776" s="179" t="str">
        <f t="shared" si="2519"/>
        <v>CR$17</v>
      </c>
      <c r="CS1776" s="179" t="str">
        <f t="shared" si="2519"/>
        <v>CS$17</v>
      </c>
      <c r="CT1776" s="179" t="str">
        <f t="shared" si="2519"/>
        <v>CT$17</v>
      </c>
      <c r="CU1776" s="179" t="str">
        <f t="shared" si="2519"/>
        <v>CU$17</v>
      </c>
      <c r="CV1776" s="179" t="str">
        <f t="shared" si="2519"/>
        <v>CV$17</v>
      </c>
      <c r="CW1776" s="179" t="str">
        <f t="shared" si="2519"/>
        <v>CW$17</v>
      </c>
      <c r="CX1776" s="179" t="str">
        <f t="shared" si="2519"/>
        <v>CX$17</v>
      </c>
      <c r="CY1776" s="179" t="str">
        <f t="shared" si="2519"/>
        <v>CY$17</v>
      </c>
      <c r="CZ1776" s="179" t="str">
        <f t="shared" si="2519"/>
        <v>CZ$17</v>
      </c>
      <c r="DA1776" s="179" t="str">
        <f t="shared" si="2519"/>
        <v>DA$17</v>
      </c>
      <c r="DB1776" s="179" t="str">
        <f t="shared" si="2519"/>
        <v>DB$17</v>
      </c>
      <c r="DC1776" s="179" t="str">
        <f t="shared" si="2519"/>
        <v>DC$17</v>
      </c>
      <c r="DD1776" s="179" t="str">
        <f t="shared" si="2519"/>
        <v>DD$17</v>
      </c>
      <c r="DE1776" s="179" t="str">
        <f t="shared" si="2519"/>
        <v>DE$17</v>
      </c>
      <c r="DF1776" s="179" t="str">
        <f t="shared" si="2519"/>
        <v>DF$17</v>
      </c>
      <c r="DG1776" s="179" t="str">
        <f t="shared" si="2519"/>
        <v>DG$17</v>
      </c>
      <c r="DH1776" s="179" t="str">
        <f t="shared" si="2519"/>
        <v>DH$17</v>
      </c>
      <c r="DI1776" s="179" t="str">
        <f t="shared" si="2519"/>
        <v>DI$17</v>
      </c>
      <c r="DJ1776" s="179" t="str">
        <f t="shared" si="2519"/>
        <v>DJ$17</v>
      </c>
      <c r="DK1776" s="179" t="str">
        <f t="shared" si="2519"/>
        <v>DK$17</v>
      </c>
      <c r="DL1776" s="179" t="str">
        <f t="shared" si="2519"/>
        <v>DL$17</v>
      </c>
    </row>
    <row r="1777" spans="1:116" x14ac:dyDescent="0.4">
      <c r="B1777" s="317" t="s">
        <v>332</v>
      </c>
      <c r="C1777" s="317"/>
      <c r="D1777" s="317" t="s">
        <v>518</v>
      </c>
      <c r="E1777" s="317" t="str">
        <f t="shared" si="2513"/>
        <v>1777 SPLIT-SV-VR</v>
      </c>
      <c r="G1777" s="191" t="str">
        <f>G1769</f>
        <v>Total COGS - Surgical procedures</v>
      </c>
      <c r="H1777" s="12"/>
      <c r="I1777" s="60"/>
      <c r="J1777" s="60"/>
      <c r="K1777" s="15"/>
      <c r="L1777" s="15"/>
      <c r="M1777" s="15"/>
      <c r="N1777" s="15"/>
      <c r="O1777" s="15"/>
      <c r="P1777" s="15"/>
      <c r="R1777" s="15"/>
      <c r="S1777" s="80"/>
      <c r="T1777" s="80"/>
      <c r="U1777" s="80"/>
      <c r="V1777" s="80"/>
      <c r="W1777" s="80"/>
      <c r="X1777" s="80"/>
      <c r="Y1777" s="80"/>
      <c r="Z1777" s="80"/>
      <c r="AA1777" s="80"/>
      <c r="AB1777" s="80"/>
      <c r="AC1777" s="80"/>
      <c r="AD1777" s="80"/>
      <c r="AE1777" s="80"/>
      <c r="AF1777" s="80"/>
      <c r="AG1777" s="80"/>
      <c r="AH1777" s="80"/>
      <c r="AI1777" s="80"/>
      <c r="AJ1777" s="80"/>
      <c r="AK1777" s="80"/>
      <c r="AL1777" s="80"/>
      <c r="AM1777" s="80"/>
      <c r="AN1777" s="80"/>
      <c r="AO1777" s="80"/>
      <c r="AP1777" s="80"/>
      <c r="AQ1777" s="80"/>
      <c r="AR1777" s="80"/>
      <c r="AS1777" s="80"/>
      <c r="AT1777" s="80"/>
      <c r="AU1777" s="80"/>
      <c r="AV1777" s="80"/>
      <c r="AW1777" s="80"/>
      <c r="AX1777" s="80"/>
      <c r="AY1777" s="80"/>
      <c r="AZ1777" s="80"/>
      <c r="BA1777" s="80"/>
      <c r="BB1777" s="80"/>
      <c r="BC1777" s="80"/>
      <c r="BD1777" s="80"/>
      <c r="BE1777" s="80"/>
      <c r="BF1777" s="80"/>
      <c r="BG1777" s="80"/>
      <c r="BH1777" s="80"/>
      <c r="BI1777" s="80"/>
      <c r="BJ1777" s="80"/>
      <c r="BK1777" s="80"/>
      <c r="BL1777" s="80"/>
      <c r="BM1777" s="80"/>
      <c r="BN1777" s="80"/>
      <c r="BO1777" s="80"/>
      <c r="BP1777" s="80"/>
      <c r="BQ1777" s="80"/>
      <c r="BR1777" s="80"/>
      <c r="BS1777" s="80"/>
      <c r="BT1777" s="80"/>
      <c r="BU1777" s="80"/>
      <c r="BV1777" s="80"/>
      <c r="BW1777" s="80"/>
      <c r="BX1777" s="80"/>
      <c r="BY1777" s="80"/>
      <c r="BZ1777" s="80"/>
      <c r="CA1777" s="80"/>
      <c r="CB1777" s="80"/>
      <c r="CC1777" s="80"/>
      <c r="CD1777" s="80"/>
      <c r="CE1777" s="80"/>
      <c r="CF1777" s="80"/>
      <c r="CG1777" s="80"/>
      <c r="CH1777" s="80"/>
      <c r="CI1777" s="80"/>
      <c r="CJ1777" s="80"/>
      <c r="CK1777" s="80"/>
      <c r="CL1777" s="80"/>
      <c r="CN1777" s="60"/>
      <c r="CO1777" s="80"/>
      <c r="CP1777" s="80"/>
      <c r="CQ1777" s="80"/>
      <c r="CR1777" s="80"/>
      <c r="CS1777" s="80"/>
      <c r="CT1777" s="80"/>
      <c r="CU1777" s="80"/>
      <c r="CV1777" s="80"/>
      <c r="CW1777" s="80"/>
      <c r="CX1777" s="80"/>
      <c r="CY1777" s="80"/>
      <c r="CZ1777" s="80"/>
      <c r="DA1777" s="80"/>
      <c r="DB1777" s="80"/>
      <c r="DC1777" s="80"/>
      <c r="DD1777" s="80"/>
      <c r="DE1777" s="80"/>
      <c r="DF1777" s="80"/>
      <c r="DG1777" s="80"/>
      <c r="DH1777" s="80"/>
      <c r="DI1777" s="80"/>
      <c r="DJ1777" s="80"/>
      <c r="DK1777" s="80"/>
      <c r="DL1777" s="80"/>
    </row>
    <row r="1778" spans="1:116" x14ac:dyDescent="0.4">
      <c r="B1778" s="317" t="s">
        <v>332</v>
      </c>
      <c r="C1778" s="317"/>
      <c r="D1778" s="317" t="s">
        <v>518</v>
      </c>
      <c r="E1778" s="317" t="str">
        <f t="shared" si="2513"/>
        <v>1778 SPLIT-SV-VR</v>
      </c>
      <c r="G1778" s="136" t="str">
        <f>G1738</f>
        <v xml:space="preserve">secondary unit </v>
      </c>
      <c r="H1778" s="12"/>
      <c r="I1778" s="60"/>
      <c r="J1778" s="60"/>
      <c r="K1778" s="15"/>
      <c r="L1778" s="15"/>
      <c r="M1778" s="15"/>
      <c r="N1778" s="15"/>
      <c r="O1778" s="15"/>
      <c r="P1778" s="15"/>
      <c r="R1778" s="15"/>
      <c r="S1778" s="179"/>
      <c r="T1778" s="179"/>
      <c r="U1778" s="179"/>
      <c r="V1778" s="179"/>
      <c r="W1778" s="179"/>
      <c r="X1778" s="179"/>
      <c r="Y1778" s="179"/>
      <c r="Z1778" s="179"/>
      <c r="AA1778" s="179"/>
      <c r="AB1778" s="179"/>
      <c r="AC1778" s="179"/>
      <c r="AD1778" s="179"/>
      <c r="AE1778" s="179"/>
      <c r="AF1778" s="179"/>
      <c r="AG1778" s="179"/>
      <c r="AH1778" s="179"/>
      <c r="AI1778" s="179"/>
      <c r="AJ1778" s="179"/>
      <c r="AK1778" s="179"/>
      <c r="AL1778" s="179"/>
      <c r="AM1778" s="179"/>
      <c r="AN1778" s="179"/>
      <c r="AO1778" s="179"/>
      <c r="AP1778" s="179"/>
      <c r="AQ1778" s="179"/>
      <c r="AR1778" s="179"/>
      <c r="AS1778" s="179"/>
      <c r="AT1778" s="179"/>
      <c r="AU1778" s="179"/>
      <c r="AV1778" s="179"/>
      <c r="AW1778" s="179"/>
      <c r="AX1778" s="179"/>
      <c r="AY1778" s="179"/>
      <c r="AZ1778" s="179"/>
      <c r="BA1778" s="179"/>
      <c r="BB1778" s="179"/>
      <c r="BC1778" s="179"/>
      <c r="BD1778" s="179"/>
      <c r="BE1778" s="179"/>
      <c r="BF1778" s="179"/>
      <c r="BG1778" s="179"/>
      <c r="BH1778" s="179"/>
      <c r="BI1778" s="179"/>
      <c r="BJ1778" s="179"/>
      <c r="BK1778" s="179"/>
      <c r="BL1778" s="179"/>
      <c r="BM1778" s="179"/>
      <c r="BN1778" s="179"/>
      <c r="BO1778" s="179"/>
      <c r="BP1778" s="179"/>
      <c r="BQ1778" s="179"/>
      <c r="BR1778" s="179"/>
      <c r="BS1778" s="179"/>
      <c r="BT1778" s="179"/>
      <c r="BU1778" s="179"/>
      <c r="BV1778" s="179"/>
      <c r="BW1778" s="179"/>
      <c r="BX1778" s="179"/>
      <c r="BY1778" s="179"/>
      <c r="BZ1778" s="179"/>
      <c r="CA1778" s="179"/>
      <c r="CB1778" s="179"/>
      <c r="CC1778" s="179"/>
      <c r="CD1778" s="179"/>
      <c r="CE1778" s="179"/>
      <c r="CF1778" s="179"/>
      <c r="CG1778" s="179"/>
      <c r="CH1778" s="179"/>
      <c r="CI1778" s="179"/>
      <c r="CJ1778" s="179"/>
      <c r="CK1778" s="179"/>
      <c r="CL1778" s="179"/>
      <c r="CN1778" s="60"/>
      <c r="CO1778" s="179"/>
      <c r="CP1778" s="179"/>
      <c r="CQ1778" s="179"/>
      <c r="CR1778" s="179"/>
      <c r="CS1778" s="179"/>
      <c r="CT1778" s="179"/>
      <c r="CU1778" s="179"/>
      <c r="CV1778" s="179"/>
      <c r="CW1778" s="179"/>
      <c r="CX1778" s="179"/>
      <c r="CY1778" s="179"/>
      <c r="CZ1778" s="179"/>
      <c r="DA1778" s="179"/>
      <c r="DB1778" s="179"/>
      <c r="DC1778" s="179"/>
      <c r="DD1778" s="179"/>
      <c r="DE1778" s="179"/>
      <c r="DF1778" s="179"/>
      <c r="DG1778" s="179"/>
      <c r="DH1778" s="179"/>
      <c r="DI1778" s="179"/>
      <c r="DJ1778" s="179"/>
      <c r="DK1778" s="179"/>
      <c r="DL1778" s="179"/>
    </row>
    <row r="1779" spans="1:116" x14ac:dyDescent="0.4">
      <c r="B1779" s="317" t="s">
        <v>332</v>
      </c>
      <c r="C1779" s="317"/>
      <c r="D1779" s="317" t="s">
        <v>518</v>
      </c>
      <c r="E1779" s="317" t="str">
        <f t="shared" si="2513"/>
        <v>1779 SPLIT-SV-VR</v>
      </c>
      <c r="G1779" s="136" t="str">
        <f>G1739</f>
        <v>Secondary revenue driver</v>
      </c>
      <c r="H1779" s="12"/>
      <c r="I1779" s="60"/>
      <c r="J1779" s="60"/>
      <c r="K1779" s="15"/>
      <c r="L1779" s="15"/>
      <c r="M1779" s="15"/>
      <c r="N1779" s="15"/>
      <c r="O1779" s="15"/>
      <c r="P1779" s="15"/>
      <c r="R1779" s="15"/>
      <c r="S1779" s="212" t="str">
        <f>ADDRESS(ROW(S1769),COLUMN(S1769),2)</f>
        <v>S$1769</v>
      </c>
      <c r="T1779" s="212" t="str">
        <f t="shared" ref="T1779:CE1781" si="2520">ADDRESS(ROW(T1769),COLUMN(T1769),2)</f>
        <v>T$1769</v>
      </c>
      <c r="U1779" s="212" t="str">
        <f t="shared" si="2520"/>
        <v>U$1769</v>
      </c>
      <c r="V1779" s="212" t="str">
        <f t="shared" si="2520"/>
        <v>V$1769</v>
      </c>
      <c r="W1779" s="212" t="str">
        <f t="shared" si="2520"/>
        <v>W$1769</v>
      </c>
      <c r="X1779" s="212" t="str">
        <f t="shared" si="2520"/>
        <v>X$1769</v>
      </c>
      <c r="Y1779" s="212" t="str">
        <f t="shared" si="2520"/>
        <v>Y$1769</v>
      </c>
      <c r="Z1779" s="212" t="str">
        <f t="shared" si="2520"/>
        <v>Z$1769</v>
      </c>
      <c r="AA1779" s="212" t="str">
        <f t="shared" si="2520"/>
        <v>AA$1769</v>
      </c>
      <c r="AB1779" s="212" t="str">
        <f t="shared" si="2520"/>
        <v>AB$1769</v>
      </c>
      <c r="AC1779" s="212" t="str">
        <f t="shared" si="2520"/>
        <v>AC$1769</v>
      </c>
      <c r="AD1779" s="212" t="str">
        <f t="shared" si="2520"/>
        <v>AD$1769</v>
      </c>
      <c r="AE1779" s="212" t="str">
        <f t="shared" si="2520"/>
        <v>AE$1769</v>
      </c>
      <c r="AF1779" s="212" t="str">
        <f t="shared" si="2520"/>
        <v>AF$1769</v>
      </c>
      <c r="AG1779" s="212" t="str">
        <f t="shared" si="2520"/>
        <v>AG$1769</v>
      </c>
      <c r="AH1779" s="212" t="str">
        <f t="shared" si="2520"/>
        <v>AH$1769</v>
      </c>
      <c r="AI1779" s="212" t="str">
        <f t="shared" si="2520"/>
        <v>AI$1769</v>
      </c>
      <c r="AJ1779" s="212" t="str">
        <f t="shared" si="2520"/>
        <v>AJ$1769</v>
      </c>
      <c r="AK1779" s="212" t="str">
        <f t="shared" si="2520"/>
        <v>AK$1769</v>
      </c>
      <c r="AL1779" s="212" t="str">
        <f t="shared" si="2520"/>
        <v>AL$1769</v>
      </c>
      <c r="AM1779" s="212" t="str">
        <f t="shared" si="2520"/>
        <v>AM$1769</v>
      </c>
      <c r="AN1779" s="212" t="str">
        <f t="shared" si="2520"/>
        <v>AN$1769</v>
      </c>
      <c r="AO1779" s="212" t="str">
        <f t="shared" si="2520"/>
        <v>AO$1769</v>
      </c>
      <c r="AP1779" s="212" t="str">
        <f t="shared" si="2520"/>
        <v>AP$1769</v>
      </c>
      <c r="AQ1779" s="212" t="str">
        <f t="shared" si="2520"/>
        <v>AQ$1769</v>
      </c>
      <c r="AR1779" s="212" t="str">
        <f t="shared" si="2520"/>
        <v>AR$1769</v>
      </c>
      <c r="AS1779" s="212" t="str">
        <f t="shared" si="2520"/>
        <v>AS$1769</v>
      </c>
      <c r="AT1779" s="212" t="str">
        <f t="shared" si="2520"/>
        <v>AT$1769</v>
      </c>
      <c r="AU1779" s="212" t="str">
        <f t="shared" si="2520"/>
        <v>AU$1769</v>
      </c>
      <c r="AV1779" s="212" t="str">
        <f t="shared" si="2520"/>
        <v>AV$1769</v>
      </c>
      <c r="AW1779" s="212" t="str">
        <f t="shared" si="2520"/>
        <v>AW$1769</v>
      </c>
      <c r="AX1779" s="212" t="str">
        <f t="shared" si="2520"/>
        <v>AX$1769</v>
      </c>
      <c r="AY1779" s="212" t="str">
        <f t="shared" si="2520"/>
        <v>AY$1769</v>
      </c>
      <c r="AZ1779" s="212" t="str">
        <f t="shared" si="2520"/>
        <v>AZ$1769</v>
      </c>
      <c r="BA1779" s="212" t="str">
        <f t="shared" si="2520"/>
        <v>BA$1769</v>
      </c>
      <c r="BB1779" s="212" t="str">
        <f t="shared" si="2520"/>
        <v>BB$1769</v>
      </c>
      <c r="BC1779" s="212" t="str">
        <f t="shared" si="2520"/>
        <v>BC$1769</v>
      </c>
      <c r="BD1779" s="212" t="str">
        <f t="shared" si="2520"/>
        <v>BD$1769</v>
      </c>
      <c r="BE1779" s="212" t="str">
        <f t="shared" si="2520"/>
        <v>BE$1769</v>
      </c>
      <c r="BF1779" s="212" t="str">
        <f t="shared" si="2520"/>
        <v>BF$1769</v>
      </c>
      <c r="BG1779" s="212" t="str">
        <f t="shared" si="2520"/>
        <v>BG$1769</v>
      </c>
      <c r="BH1779" s="212" t="str">
        <f t="shared" si="2520"/>
        <v>BH$1769</v>
      </c>
      <c r="BI1779" s="212" t="str">
        <f t="shared" si="2520"/>
        <v>BI$1769</v>
      </c>
      <c r="BJ1779" s="212" t="str">
        <f t="shared" si="2520"/>
        <v>BJ$1769</v>
      </c>
      <c r="BK1779" s="212" t="str">
        <f t="shared" si="2520"/>
        <v>BK$1769</v>
      </c>
      <c r="BL1779" s="212" t="str">
        <f t="shared" si="2520"/>
        <v>BL$1769</v>
      </c>
      <c r="BM1779" s="212" t="str">
        <f t="shared" si="2520"/>
        <v>BM$1769</v>
      </c>
      <c r="BN1779" s="212" t="str">
        <f t="shared" si="2520"/>
        <v>BN$1769</v>
      </c>
      <c r="BO1779" s="212" t="str">
        <f t="shared" si="2520"/>
        <v>BO$1769</v>
      </c>
      <c r="BP1779" s="212" t="str">
        <f t="shared" si="2520"/>
        <v>BP$1769</v>
      </c>
      <c r="BQ1779" s="212" t="str">
        <f t="shared" si="2520"/>
        <v>BQ$1769</v>
      </c>
      <c r="BR1779" s="212" t="str">
        <f t="shared" si="2520"/>
        <v>BR$1769</v>
      </c>
      <c r="BS1779" s="212" t="str">
        <f t="shared" si="2520"/>
        <v>BS$1769</v>
      </c>
      <c r="BT1779" s="212" t="str">
        <f t="shared" si="2520"/>
        <v>BT$1769</v>
      </c>
      <c r="BU1779" s="212" t="str">
        <f t="shared" si="2520"/>
        <v>BU$1769</v>
      </c>
      <c r="BV1779" s="212" t="str">
        <f t="shared" si="2520"/>
        <v>BV$1769</v>
      </c>
      <c r="BW1779" s="212" t="str">
        <f t="shared" si="2520"/>
        <v>BW$1769</v>
      </c>
      <c r="BX1779" s="212" t="str">
        <f t="shared" si="2520"/>
        <v>BX$1769</v>
      </c>
      <c r="BY1779" s="212" t="str">
        <f t="shared" si="2520"/>
        <v>BY$1769</v>
      </c>
      <c r="BZ1779" s="212" t="str">
        <f t="shared" si="2520"/>
        <v>BZ$1769</v>
      </c>
      <c r="CA1779" s="212" t="str">
        <f t="shared" si="2520"/>
        <v>CA$1769</v>
      </c>
      <c r="CB1779" s="212" t="str">
        <f t="shared" si="2520"/>
        <v>CB$1769</v>
      </c>
      <c r="CC1779" s="212" t="str">
        <f t="shared" si="2520"/>
        <v>CC$1769</v>
      </c>
      <c r="CD1779" s="212" t="str">
        <f t="shared" si="2520"/>
        <v>CD$1769</v>
      </c>
      <c r="CE1779" s="212" t="str">
        <f t="shared" si="2520"/>
        <v>CE$1769</v>
      </c>
      <c r="CF1779" s="212" t="str">
        <f t="shared" ref="CF1779:CL1781" si="2521">ADDRESS(ROW(CF1769),COLUMN(CF1769),2)</f>
        <v>CF$1769</v>
      </c>
      <c r="CG1779" s="212" t="str">
        <f t="shared" si="2521"/>
        <v>CG$1769</v>
      </c>
      <c r="CH1779" s="212" t="str">
        <f t="shared" si="2521"/>
        <v>CH$1769</v>
      </c>
      <c r="CI1779" s="212" t="str">
        <f t="shared" si="2521"/>
        <v>CI$1769</v>
      </c>
      <c r="CJ1779" s="212" t="str">
        <f t="shared" si="2521"/>
        <v>CJ$1769</v>
      </c>
      <c r="CK1779" s="212" t="str">
        <f t="shared" si="2521"/>
        <v>CK$1769</v>
      </c>
      <c r="CL1779" s="212" t="str">
        <f t="shared" si="2521"/>
        <v>CL$1769</v>
      </c>
      <c r="CN1779" s="60"/>
      <c r="CO1779" s="212" t="str">
        <f t="shared" ref="CO1779:DL1781" si="2522">ADDRESS(ROW(CO1769),COLUMN(CO1769),2)</f>
        <v>CO$1769</v>
      </c>
      <c r="CP1779" s="212" t="str">
        <f t="shared" si="2522"/>
        <v>CP$1769</v>
      </c>
      <c r="CQ1779" s="212" t="str">
        <f t="shared" si="2522"/>
        <v>CQ$1769</v>
      </c>
      <c r="CR1779" s="212" t="str">
        <f t="shared" si="2522"/>
        <v>CR$1769</v>
      </c>
      <c r="CS1779" s="212" t="str">
        <f t="shared" si="2522"/>
        <v>CS$1769</v>
      </c>
      <c r="CT1779" s="212" t="str">
        <f t="shared" si="2522"/>
        <v>CT$1769</v>
      </c>
      <c r="CU1779" s="212" t="str">
        <f t="shared" si="2522"/>
        <v>CU$1769</v>
      </c>
      <c r="CV1779" s="212" t="str">
        <f t="shared" si="2522"/>
        <v>CV$1769</v>
      </c>
      <c r="CW1779" s="212" t="str">
        <f t="shared" si="2522"/>
        <v>CW$1769</v>
      </c>
      <c r="CX1779" s="212" t="str">
        <f t="shared" si="2522"/>
        <v>CX$1769</v>
      </c>
      <c r="CY1779" s="212" t="str">
        <f t="shared" si="2522"/>
        <v>CY$1769</v>
      </c>
      <c r="CZ1779" s="212" t="str">
        <f t="shared" si="2522"/>
        <v>CZ$1769</v>
      </c>
      <c r="DA1779" s="212" t="str">
        <f t="shared" si="2522"/>
        <v>DA$1769</v>
      </c>
      <c r="DB1779" s="212" t="str">
        <f t="shared" si="2522"/>
        <v>DB$1769</v>
      </c>
      <c r="DC1779" s="212" t="str">
        <f t="shared" si="2522"/>
        <v>DC$1769</v>
      </c>
      <c r="DD1779" s="212" t="str">
        <f t="shared" si="2522"/>
        <v>DD$1769</v>
      </c>
      <c r="DE1779" s="212" t="str">
        <f t="shared" si="2522"/>
        <v>DE$1769</v>
      </c>
      <c r="DF1779" s="212" t="str">
        <f t="shared" si="2522"/>
        <v>DF$1769</v>
      </c>
      <c r="DG1779" s="212" t="str">
        <f t="shared" si="2522"/>
        <v>DG$1769</v>
      </c>
      <c r="DH1779" s="212" t="str">
        <f t="shared" si="2522"/>
        <v>DH$1769</v>
      </c>
      <c r="DI1779" s="212" t="str">
        <f t="shared" si="2522"/>
        <v>DI$1769</v>
      </c>
      <c r="DJ1779" s="212" t="str">
        <f t="shared" si="2522"/>
        <v>DJ$1769</v>
      </c>
      <c r="DK1779" s="212" t="str">
        <f t="shared" si="2522"/>
        <v>DK$1769</v>
      </c>
      <c r="DL1779" s="212" t="str">
        <f t="shared" si="2522"/>
        <v>DL$1769</v>
      </c>
    </row>
    <row r="1780" spans="1:116" x14ac:dyDescent="0.4">
      <c r="B1780" s="317" t="s">
        <v>332</v>
      </c>
      <c r="C1780" s="317"/>
      <c r="D1780" s="317" t="s">
        <v>518</v>
      </c>
      <c r="E1780" s="317" t="str">
        <f t="shared" si="2513"/>
        <v>1780 SPLIT-SV-VR</v>
      </c>
      <c r="G1780" s="136" t="str">
        <f>G1740</f>
        <v>Secondary volume driver</v>
      </c>
      <c r="H1780" s="12"/>
      <c r="I1780" s="60"/>
      <c r="J1780" s="60"/>
      <c r="K1780" s="15"/>
      <c r="L1780" s="15"/>
      <c r="M1780" s="15"/>
      <c r="N1780" s="15"/>
      <c r="O1780" s="15"/>
      <c r="P1780" s="15"/>
      <c r="R1780" s="15"/>
      <c r="S1780" s="179"/>
      <c r="T1780" s="179"/>
      <c r="U1780" s="179"/>
      <c r="V1780" s="179"/>
      <c r="W1780" s="179"/>
      <c r="X1780" s="179"/>
      <c r="Y1780" s="179"/>
      <c r="Z1780" s="179"/>
      <c r="AA1780" s="179"/>
      <c r="AB1780" s="179"/>
      <c r="AC1780" s="179"/>
      <c r="AD1780" s="179"/>
      <c r="AE1780" s="179"/>
      <c r="AF1780" s="179"/>
      <c r="AG1780" s="179"/>
      <c r="AH1780" s="179"/>
      <c r="AI1780" s="179"/>
      <c r="AJ1780" s="179"/>
      <c r="AK1780" s="179"/>
      <c r="AL1780" s="179"/>
      <c r="AM1780" s="179"/>
      <c r="AN1780" s="179"/>
      <c r="AO1780" s="179"/>
      <c r="AP1780" s="179"/>
      <c r="AQ1780" s="179"/>
      <c r="AR1780" s="179"/>
      <c r="AS1780" s="179"/>
      <c r="AT1780" s="179"/>
      <c r="AU1780" s="179"/>
      <c r="AV1780" s="179"/>
      <c r="AW1780" s="179"/>
      <c r="AX1780" s="179"/>
      <c r="AY1780" s="179"/>
      <c r="AZ1780" s="179"/>
      <c r="BA1780" s="179"/>
      <c r="BB1780" s="179"/>
      <c r="BC1780" s="179"/>
      <c r="BD1780" s="179"/>
      <c r="BE1780" s="179"/>
      <c r="BF1780" s="179"/>
      <c r="BG1780" s="179"/>
      <c r="BH1780" s="179"/>
      <c r="BI1780" s="179"/>
      <c r="BJ1780" s="179"/>
      <c r="BK1780" s="179"/>
      <c r="BL1780" s="179"/>
      <c r="BM1780" s="179"/>
      <c r="BN1780" s="179"/>
      <c r="BO1780" s="179"/>
      <c r="BP1780" s="179"/>
      <c r="BQ1780" s="179"/>
      <c r="BR1780" s="179"/>
      <c r="BS1780" s="179"/>
      <c r="BT1780" s="179"/>
      <c r="BU1780" s="179"/>
      <c r="BV1780" s="179"/>
      <c r="BW1780" s="179"/>
      <c r="BX1780" s="179"/>
      <c r="BY1780" s="179"/>
      <c r="BZ1780" s="179"/>
      <c r="CA1780" s="179"/>
      <c r="CB1780" s="179"/>
      <c r="CC1780" s="179"/>
      <c r="CD1780" s="179"/>
      <c r="CE1780" s="179"/>
      <c r="CF1780" s="179"/>
      <c r="CG1780" s="179"/>
      <c r="CH1780" s="179"/>
      <c r="CI1780" s="179"/>
      <c r="CJ1780" s="179"/>
      <c r="CK1780" s="179"/>
      <c r="CL1780" s="179"/>
      <c r="CN1780" s="60"/>
      <c r="CO1780" s="179"/>
      <c r="CP1780" s="179"/>
      <c r="CQ1780" s="179"/>
      <c r="CR1780" s="179"/>
      <c r="CS1780" s="179"/>
      <c r="CT1780" s="179"/>
      <c r="CU1780" s="179"/>
      <c r="CV1780" s="179"/>
      <c r="CW1780" s="179"/>
      <c r="CX1780" s="179"/>
      <c r="CY1780" s="179"/>
      <c r="CZ1780" s="179"/>
      <c r="DA1780" s="179"/>
      <c r="DB1780" s="179"/>
      <c r="DC1780" s="179"/>
      <c r="DD1780" s="179"/>
      <c r="DE1780" s="179"/>
      <c r="DF1780" s="179"/>
      <c r="DG1780" s="179"/>
      <c r="DH1780" s="179"/>
      <c r="DI1780" s="179"/>
      <c r="DJ1780" s="179"/>
      <c r="DK1780" s="179"/>
      <c r="DL1780" s="179"/>
    </row>
    <row r="1782" spans="1:116" s="164" customFormat="1" x14ac:dyDescent="0.4">
      <c r="A1782" s="206" t="s">
        <v>537</v>
      </c>
      <c r="B1782" s="27" t="s">
        <v>537</v>
      </c>
      <c r="C1782" s="27" t="s">
        <v>537</v>
      </c>
      <c r="D1782" s="27" t="s">
        <v>537</v>
      </c>
      <c r="E1782" s="27" t="s">
        <v>537</v>
      </c>
      <c r="F1782" s="27" t="s">
        <v>537</v>
      </c>
      <c r="G1782" s="206" t="s">
        <v>537</v>
      </c>
      <c r="H1782" s="206" t="s">
        <v>537</v>
      </c>
      <c r="I1782" s="206" t="s">
        <v>537</v>
      </c>
      <c r="J1782" s="206"/>
      <c r="K1782" s="206" t="s">
        <v>537</v>
      </c>
      <c r="L1782" s="206" t="s">
        <v>537</v>
      </c>
      <c r="M1782" s="206" t="s">
        <v>537</v>
      </c>
      <c r="N1782" s="206" t="s">
        <v>537</v>
      </c>
      <c r="O1782" s="206" t="s">
        <v>537</v>
      </c>
      <c r="P1782" s="206" t="s">
        <v>537</v>
      </c>
      <c r="Q1782"/>
      <c r="R1782" s="204"/>
      <c r="S1782" s="204"/>
      <c r="T1782" s="204"/>
      <c r="U1782" s="204"/>
      <c r="V1782" s="204"/>
      <c r="W1782" s="204"/>
      <c r="X1782" s="204"/>
      <c r="Y1782" s="204"/>
      <c r="Z1782" s="204"/>
      <c r="AA1782" s="204"/>
      <c r="AB1782" s="204"/>
      <c r="AC1782" s="204"/>
      <c r="AD1782" s="204"/>
      <c r="AE1782" s="204"/>
      <c r="AF1782" s="204"/>
      <c r="AG1782" s="204"/>
      <c r="AH1782" s="204"/>
      <c r="AI1782" s="204"/>
      <c r="AJ1782" s="204"/>
      <c r="AK1782" s="204"/>
      <c r="AL1782" s="204"/>
      <c r="AM1782" s="204"/>
      <c r="AN1782" s="204"/>
      <c r="AO1782" s="204"/>
      <c r="AP1782" s="204"/>
      <c r="AQ1782" s="204"/>
      <c r="AR1782" s="204"/>
      <c r="AS1782" s="204"/>
      <c r="AT1782" s="204"/>
      <c r="AU1782" s="204"/>
      <c r="AV1782" s="204"/>
      <c r="AW1782" s="204"/>
      <c r="AX1782" s="204"/>
      <c r="AY1782" s="204"/>
      <c r="AZ1782" s="204"/>
      <c r="BA1782" s="204"/>
      <c r="BB1782" s="204"/>
      <c r="BC1782" s="204"/>
      <c r="BD1782" s="204"/>
      <c r="BE1782" s="204"/>
      <c r="BF1782" s="204"/>
      <c r="BG1782" s="204"/>
      <c r="BH1782" s="204"/>
      <c r="BI1782" s="204"/>
      <c r="BJ1782" s="204"/>
      <c r="BK1782" s="204"/>
      <c r="BL1782" s="204"/>
      <c r="BM1782" s="204"/>
      <c r="BN1782" s="204"/>
      <c r="BO1782" s="204"/>
      <c r="BP1782" s="204"/>
      <c r="BQ1782" s="204"/>
      <c r="BR1782" s="204"/>
      <c r="BS1782" s="204"/>
      <c r="BT1782" s="204"/>
      <c r="BU1782" s="204"/>
      <c r="BV1782" s="204"/>
      <c r="BW1782" s="204"/>
      <c r="BX1782" s="204"/>
      <c r="BY1782" s="204"/>
      <c r="BZ1782" s="204"/>
      <c r="CA1782" s="204"/>
      <c r="CB1782" s="204"/>
      <c r="CC1782" s="204"/>
      <c r="CD1782" s="204"/>
      <c r="CE1782" s="204"/>
      <c r="CF1782" s="204"/>
      <c r="CG1782" s="204"/>
      <c r="CH1782" s="204"/>
      <c r="CI1782" s="204"/>
      <c r="CJ1782" s="204"/>
      <c r="CK1782" s="204"/>
      <c r="CL1782" s="204"/>
      <c r="CM1782"/>
      <c r="CN1782" s="206" t="s">
        <v>537</v>
      </c>
    </row>
    <row r="1783" spans="1:116" x14ac:dyDescent="0.4">
      <c r="A1783" s="174"/>
      <c r="E1783" s="8"/>
      <c r="G1783" s="175" t="s">
        <v>490</v>
      </c>
      <c r="H1783" s="174"/>
      <c r="I1783" s="176"/>
      <c r="J1783" s="176"/>
      <c r="K1783" s="197"/>
      <c r="L1783" s="197"/>
      <c r="M1783" s="197"/>
      <c r="N1783" s="197"/>
      <c r="O1783" s="197"/>
      <c r="P1783" s="197"/>
      <c r="R1783" s="198"/>
      <c r="S1783" s="174"/>
      <c r="T1783" s="174"/>
      <c r="U1783" s="174"/>
      <c r="V1783" s="174"/>
      <c r="W1783" s="174"/>
      <c r="X1783" s="174"/>
      <c r="Y1783" s="174"/>
      <c r="Z1783" s="174"/>
      <c r="AA1783" s="174"/>
      <c r="AB1783" s="174"/>
      <c r="AC1783" s="174"/>
      <c r="AD1783" s="174"/>
      <c r="AE1783" s="174"/>
      <c r="AF1783" s="174"/>
      <c r="AG1783" s="174"/>
      <c r="AH1783" s="174"/>
      <c r="AI1783" s="174"/>
      <c r="AJ1783" s="174"/>
      <c r="AK1783" s="174"/>
      <c r="AL1783" s="174"/>
      <c r="AM1783" s="174"/>
      <c r="AN1783" s="174"/>
      <c r="AO1783" s="174"/>
      <c r="AP1783" s="174"/>
      <c r="AQ1783" s="174"/>
      <c r="AR1783" s="174"/>
      <c r="AS1783" s="174"/>
      <c r="AT1783" s="174"/>
      <c r="AU1783" s="174"/>
      <c r="AV1783" s="174"/>
      <c r="AW1783" s="174"/>
      <c r="AX1783" s="174"/>
      <c r="AY1783" s="174"/>
      <c r="AZ1783" s="174"/>
      <c r="BA1783" s="174"/>
      <c r="BB1783" s="174"/>
      <c r="BC1783" s="174"/>
      <c r="BD1783" s="174"/>
      <c r="BE1783" s="174"/>
      <c r="BF1783" s="174"/>
      <c r="BG1783" s="174"/>
      <c r="BH1783" s="174"/>
      <c r="BI1783" s="174"/>
      <c r="BJ1783" s="174"/>
      <c r="BK1783" s="174"/>
      <c r="BL1783" s="174"/>
      <c r="BM1783" s="174"/>
      <c r="BN1783" s="174"/>
      <c r="BO1783" s="174"/>
      <c r="BP1783" s="174"/>
      <c r="BQ1783" s="174"/>
      <c r="BR1783" s="174"/>
      <c r="BS1783" s="174"/>
      <c r="BT1783" s="174"/>
      <c r="BU1783" s="174"/>
      <c r="BV1783" s="174"/>
      <c r="BW1783" s="174"/>
      <c r="BX1783" s="174"/>
      <c r="BY1783" s="174"/>
      <c r="BZ1783" s="174"/>
      <c r="CA1783" s="174"/>
      <c r="CB1783" s="174"/>
      <c r="CC1783" s="174"/>
      <c r="CD1783" s="174"/>
      <c r="CE1783" s="174"/>
      <c r="CF1783" s="174"/>
      <c r="CG1783" s="174"/>
      <c r="CH1783" s="174"/>
      <c r="CI1783" s="174"/>
      <c r="CJ1783" s="174"/>
      <c r="CK1783" s="174"/>
      <c r="CL1783" s="174"/>
      <c r="CN1783" s="176"/>
      <c r="CO1783" s="174"/>
      <c r="CP1783" s="174"/>
      <c r="CQ1783" s="174"/>
      <c r="CR1783" s="174"/>
      <c r="CS1783" s="174"/>
      <c r="CT1783" s="174"/>
      <c r="CU1783" s="174"/>
      <c r="CV1783" s="174"/>
      <c r="CW1783" s="174"/>
      <c r="CX1783" s="174"/>
      <c r="CY1783" s="174"/>
      <c r="CZ1783" s="174"/>
      <c r="DA1783" s="174"/>
      <c r="DB1783" s="174"/>
      <c r="DC1783" s="174"/>
      <c r="DD1783" s="174"/>
      <c r="DE1783" s="174"/>
      <c r="DF1783" s="174"/>
      <c r="DG1783" s="174"/>
      <c r="DH1783" s="174"/>
      <c r="DI1783" s="174"/>
      <c r="DJ1783" s="174"/>
      <c r="DK1783" s="174"/>
      <c r="DL1783" s="174"/>
    </row>
    <row r="1784" spans="1:116" x14ac:dyDescent="0.4">
      <c r="A1784" s="174"/>
      <c r="E1784" s="8"/>
      <c r="G1784" s="175" t="s">
        <v>492</v>
      </c>
      <c r="H1784" s="174"/>
      <c r="I1784" s="176"/>
      <c r="J1784" s="176"/>
      <c r="K1784" s="197"/>
      <c r="L1784" s="197"/>
      <c r="M1784" s="197"/>
      <c r="N1784" s="197"/>
      <c r="O1784" s="197"/>
      <c r="P1784" s="197"/>
      <c r="R1784" s="198"/>
      <c r="S1784" s="174"/>
      <c r="T1784" s="174"/>
      <c r="U1784" s="174"/>
      <c r="V1784" s="174"/>
      <c r="W1784" s="174"/>
      <c r="X1784" s="174"/>
      <c r="Y1784" s="174"/>
      <c r="Z1784" s="174"/>
      <c r="AA1784" s="174"/>
      <c r="AB1784" s="174"/>
      <c r="AC1784" s="174"/>
      <c r="AD1784" s="174"/>
      <c r="AE1784" s="174"/>
      <c r="AF1784" s="174"/>
      <c r="AG1784" s="174"/>
      <c r="AH1784" s="174"/>
      <c r="AI1784" s="174"/>
      <c r="AJ1784" s="174"/>
      <c r="AK1784" s="174"/>
      <c r="AL1784" s="174"/>
      <c r="AM1784" s="174"/>
      <c r="AN1784" s="174"/>
      <c r="AO1784" s="174"/>
      <c r="AP1784" s="174"/>
      <c r="AQ1784" s="174"/>
      <c r="AR1784" s="174"/>
      <c r="AS1784" s="174"/>
      <c r="AT1784" s="174"/>
      <c r="AU1784" s="174"/>
      <c r="AV1784" s="174"/>
      <c r="AW1784" s="174"/>
      <c r="AX1784" s="174"/>
      <c r="AY1784" s="174"/>
      <c r="AZ1784" s="174"/>
      <c r="BA1784" s="174"/>
      <c r="BB1784" s="174"/>
      <c r="BC1784" s="174"/>
      <c r="BD1784" s="174"/>
      <c r="BE1784" s="174"/>
      <c r="BF1784" s="174"/>
      <c r="BG1784" s="174"/>
      <c r="BH1784" s="174"/>
      <c r="BI1784" s="174"/>
      <c r="BJ1784" s="174"/>
      <c r="BK1784" s="174"/>
      <c r="BL1784" s="174"/>
      <c r="BM1784" s="174"/>
      <c r="BN1784" s="174"/>
      <c r="BO1784" s="174"/>
      <c r="BP1784" s="174"/>
      <c r="BQ1784" s="174"/>
      <c r="BR1784" s="174"/>
      <c r="BS1784" s="174"/>
      <c r="BT1784" s="174"/>
      <c r="BU1784" s="174"/>
      <c r="BV1784" s="174"/>
      <c r="BW1784" s="174"/>
      <c r="BX1784" s="174"/>
      <c r="BY1784" s="174"/>
      <c r="BZ1784" s="174"/>
      <c r="CA1784" s="174"/>
      <c r="CB1784" s="174"/>
      <c r="CC1784" s="174"/>
      <c r="CD1784" s="174"/>
      <c r="CE1784" s="174"/>
      <c r="CF1784" s="174"/>
      <c r="CG1784" s="174"/>
      <c r="CH1784" s="174"/>
      <c r="CI1784" s="174"/>
      <c r="CJ1784" s="174"/>
      <c r="CK1784" s="174"/>
      <c r="CL1784" s="174"/>
      <c r="CN1784" s="176"/>
      <c r="CO1784" s="174"/>
      <c r="CP1784" s="174"/>
      <c r="CQ1784" s="174"/>
      <c r="CR1784" s="174"/>
      <c r="CS1784" s="174"/>
      <c r="CT1784" s="174"/>
      <c r="CU1784" s="174"/>
      <c r="CV1784" s="174"/>
      <c r="CW1784" s="174"/>
      <c r="CX1784" s="174"/>
      <c r="CY1784" s="174"/>
      <c r="CZ1784" s="174"/>
      <c r="DA1784" s="174"/>
      <c r="DB1784" s="174"/>
      <c r="DC1784" s="174"/>
      <c r="DD1784" s="174"/>
      <c r="DE1784" s="174"/>
      <c r="DF1784" s="174"/>
      <c r="DG1784" s="174"/>
      <c r="DH1784" s="174"/>
      <c r="DI1784" s="174"/>
      <c r="DJ1784" s="174"/>
      <c r="DK1784" s="174"/>
      <c r="DL1784" s="174"/>
    </row>
    <row r="1785" spans="1:116" x14ac:dyDescent="0.4">
      <c r="A1785" s="174"/>
      <c r="E1785" s="8"/>
      <c r="G1785" s="175" t="s">
        <v>461</v>
      </c>
      <c r="H1785" s="174"/>
      <c r="I1785" s="176"/>
      <c r="J1785" s="176"/>
      <c r="K1785" s="197"/>
      <c r="L1785" s="197"/>
      <c r="M1785" s="197"/>
      <c r="N1785" s="197"/>
      <c r="O1785" s="197"/>
      <c r="P1785" s="197"/>
      <c r="R1785" s="198"/>
      <c r="S1785" s="199" t="str">
        <f t="shared" ref="S1785:AX1785" si="2523">S$20</f>
        <v>S$16</v>
      </c>
      <c r="T1785" s="199" t="str">
        <f t="shared" si="2523"/>
        <v>T$16</v>
      </c>
      <c r="U1785" s="199" t="str">
        <f t="shared" si="2523"/>
        <v>U$16</v>
      </c>
      <c r="V1785" s="199" t="str">
        <f t="shared" si="2523"/>
        <v>V$16</v>
      </c>
      <c r="W1785" s="199" t="str">
        <f t="shared" si="2523"/>
        <v>W$16</v>
      </c>
      <c r="X1785" s="199" t="str">
        <f t="shared" si="2523"/>
        <v>X$16</v>
      </c>
      <c r="Y1785" s="199" t="str">
        <f t="shared" si="2523"/>
        <v>Y$16</v>
      </c>
      <c r="Z1785" s="199" t="str">
        <f t="shared" si="2523"/>
        <v>Z$16</v>
      </c>
      <c r="AA1785" s="199" t="str">
        <f t="shared" si="2523"/>
        <v>AA$16</v>
      </c>
      <c r="AB1785" s="199" t="str">
        <f t="shared" si="2523"/>
        <v>AB$16</v>
      </c>
      <c r="AC1785" s="199" t="str">
        <f t="shared" si="2523"/>
        <v>AC$16</v>
      </c>
      <c r="AD1785" s="199" t="str">
        <f t="shared" si="2523"/>
        <v>AD$16</v>
      </c>
      <c r="AE1785" s="199" t="str">
        <f t="shared" si="2523"/>
        <v>AE$16</v>
      </c>
      <c r="AF1785" s="199" t="str">
        <f t="shared" si="2523"/>
        <v>AF$16</v>
      </c>
      <c r="AG1785" s="199" t="str">
        <f t="shared" si="2523"/>
        <v>AG$16</v>
      </c>
      <c r="AH1785" s="199" t="str">
        <f t="shared" si="2523"/>
        <v>AH$16</v>
      </c>
      <c r="AI1785" s="199" t="str">
        <f t="shared" si="2523"/>
        <v>AI$16</v>
      </c>
      <c r="AJ1785" s="199" t="str">
        <f t="shared" si="2523"/>
        <v>AJ$16</v>
      </c>
      <c r="AK1785" s="199" t="str">
        <f t="shared" si="2523"/>
        <v>AK$16</v>
      </c>
      <c r="AL1785" s="199" t="str">
        <f t="shared" si="2523"/>
        <v>AL$16</v>
      </c>
      <c r="AM1785" s="199" t="str">
        <f t="shared" si="2523"/>
        <v>AM$16</v>
      </c>
      <c r="AN1785" s="199" t="str">
        <f t="shared" si="2523"/>
        <v>AN$16</v>
      </c>
      <c r="AO1785" s="199" t="str">
        <f t="shared" si="2523"/>
        <v>AO$16</v>
      </c>
      <c r="AP1785" s="199" t="str">
        <f t="shared" si="2523"/>
        <v>AP$16</v>
      </c>
      <c r="AQ1785" s="199" t="str">
        <f t="shared" si="2523"/>
        <v>AQ$16</v>
      </c>
      <c r="AR1785" s="199" t="str">
        <f t="shared" si="2523"/>
        <v>AR$16</v>
      </c>
      <c r="AS1785" s="199" t="str">
        <f t="shared" si="2523"/>
        <v>AS$16</v>
      </c>
      <c r="AT1785" s="199" t="str">
        <f t="shared" si="2523"/>
        <v>AT$16</v>
      </c>
      <c r="AU1785" s="199" t="str">
        <f t="shared" si="2523"/>
        <v>AU$16</v>
      </c>
      <c r="AV1785" s="199" t="str">
        <f t="shared" si="2523"/>
        <v>AV$16</v>
      </c>
      <c r="AW1785" s="199" t="str">
        <f t="shared" si="2523"/>
        <v>AW$16</v>
      </c>
      <c r="AX1785" s="199" t="str">
        <f t="shared" si="2523"/>
        <v>AX$16</v>
      </c>
      <c r="AY1785" s="199" t="str">
        <f t="shared" ref="AY1785:CD1785" si="2524">AY$20</f>
        <v>AY$16</v>
      </c>
      <c r="AZ1785" s="199" t="str">
        <f t="shared" si="2524"/>
        <v>AZ$16</v>
      </c>
      <c r="BA1785" s="199" t="str">
        <f t="shared" si="2524"/>
        <v>BA$16</v>
      </c>
      <c r="BB1785" s="199" t="str">
        <f t="shared" si="2524"/>
        <v>BB$16</v>
      </c>
      <c r="BC1785" s="199" t="str">
        <f t="shared" si="2524"/>
        <v>BC$16</v>
      </c>
      <c r="BD1785" s="199" t="str">
        <f t="shared" si="2524"/>
        <v>BD$16</v>
      </c>
      <c r="BE1785" s="199" t="str">
        <f t="shared" si="2524"/>
        <v>BE$16</v>
      </c>
      <c r="BF1785" s="199" t="str">
        <f t="shared" si="2524"/>
        <v>BF$16</v>
      </c>
      <c r="BG1785" s="199" t="str">
        <f t="shared" si="2524"/>
        <v>BG$16</v>
      </c>
      <c r="BH1785" s="199" t="str">
        <f t="shared" si="2524"/>
        <v>BH$16</v>
      </c>
      <c r="BI1785" s="199" t="str">
        <f t="shared" si="2524"/>
        <v>BI$16</v>
      </c>
      <c r="BJ1785" s="199" t="str">
        <f t="shared" si="2524"/>
        <v>BJ$16</v>
      </c>
      <c r="BK1785" s="199" t="str">
        <f t="shared" si="2524"/>
        <v>BK$16</v>
      </c>
      <c r="BL1785" s="199" t="str">
        <f t="shared" si="2524"/>
        <v>BL$16</v>
      </c>
      <c r="BM1785" s="199" t="str">
        <f t="shared" si="2524"/>
        <v>BM$16</v>
      </c>
      <c r="BN1785" s="199" t="str">
        <f t="shared" si="2524"/>
        <v>BN$16</v>
      </c>
      <c r="BO1785" s="199" t="str">
        <f t="shared" si="2524"/>
        <v>BO$16</v>
      </c>
      <c r="BP1785" s="199" t="str">
        <f t="shared" si="2524"/>
        <v>BP$16</v>
      </c>
      <c r="BQ1785" s="199" t="str">
        <f t="shared" si="2524"/>
        <v>BQ$16</v>
      </c>
      <c r="BR1785" s="199" t="str">
        <f t="shared" si="2524"/>
        <v>BR$16</v>
      </c>
      <c r="BS1785" s="199" t="str">
        <f t="shared" si="2524"/>
        <v>BS$16</v>
      </c>
      <c r="BT1785" s="199" t="str">
        <f t="shared" si="2524"/>
        <v>BT$16</v>
      </c>
      <c r="BU1785" s="199" t="str">
        <f t="shared" si="2524"/>
        <v>BU$16</v>
      </c>
      <c r="BV1785" s="199" t="str">
        <f t="shared" si="2524"/>
        <v>BV$16</v>
      </c>
      <c r="BW1785" s="199" t="str">
        <f t="shared" si="2524"/>
        <v>BW$16</v>
      </c>
      <c r="BX1785" s="199" t="str">
        <f t="shared" si="2524"/>
        <v>BX$16</v>
      </c>
      <c r="BY1785" s="199" t="str">
        <f t="shared" si="2524"/>
        <v>BY$16</v>
      </c>
      <c r="BZ1785" s="199" t="str">
        <f t="shared" si="2524"/>
        <v>BZ$16</v>
      </c>
      <c r="CA1785" s="199" t="str">
        <f t="shared" si="2524"/>
        <v>CA$16</v>
      </c>
      <c r="CB1785" s="199" t="str">
        <f t="shared" si="2524"/>
        <v>CB$16</v>
      </c>
      <c r="CC1785" s="199" t="str">
        <f t="shared" si="2524"/>
        <v>CC$16</v>
      </c>
      <c r="CD1785" s="199" t="str">
        <f t="shared" si="2524"/>
        <v>CD$16</v>
      </c>
      <c r="CE1785" s="199" t="str">
        <f t="shared" ref="CE1785:CL1785" si="2525">CE$20</f>
        <v>CE$16</v>
      </c>
      <c r="CF1785" s="199" t="str">
        <f t="shared" si="2525"/>
        <v>CF$16</v>
      </c>
      <c r="CG1785" s="199" t="str">
        <f t="shared" si="2525"/>
        <v>CG$16</v>
      </c>
      <c r="CH1785" s="199" t="str">
        <f t="shared" si="2525"/>
        <v>CH$16</v>
      </c>
      <c r="CI1785" s="199" t="str">
        <f t="shared" si="2525"/>
        <v>CI$16</v>
      </c>
      <c r="CJ1785" s="199" t="str">
        <f t="shared" si="2525"/>
        <v>CJ$16</v>
      </c>
      <c r="CK1785" s="199" t="str">
        <f t="shared" si="2525"/>
        <v>CK$16</v>
      </c>
      <c r="CL1785" s="199" t="str">
        <f t="shared" si="2525"/>
        <v>CL$16</v>
      </c>
      <c r="CN1785" s="176"/>
      <c r="CO1785" s="199" t="str">
        <f t="shared" ref="CO1785:DL1785" si="2526">CO$20</f>
        <v>CO$16</v>
      </c>
      <c r="CP1785" s="199" t="str">
        <f t="shared" si="2526"/>
        <v>CP$16</v>
      </c>
      <c r="CQ1785" s="199" t="str">
        <f t="shared" si="2526"/>
        <v>CQ$16</v>
      </c>
      <c r="CR1785" s="199" t="str">
        <f t="shared" si="2526"/>
        <v>CR$16</v>
      </c>
      <c r="CS1785" s="199" t="str">
        <f t="shared" si="2526"/>
        <v>CS$16</v>
      </c>
      <c r="CT1785" s="199" t="str">
        <f t="shared" si="2526"/>
        <v>CT$16</v>
      </c>
      <c r="CU1785" s="199" t="str">
        <f t="shared" si="2526"/>
        <v>CU$16</v>
      </c>
      <c r="CV1785" s="199" t="str">
        <f t="shared" si="2526"/>
        <v>CV$16</v>
      </c>
      <c r="CW1785" s="199" t="str">
        <f t="shared" si="2526"/>
        <v>CW$16</v>
      </c>
      <c r="CX1785" s="199" t="str">
        <f t="shared" si="2526"/>
        <v>CX$16</v>
      </c>
      <c r="CY1785" s="199" t="str">
        <f t="shared" si="2526"/>
        <v>CY$16</v>
      </c>
      <c r="CZ1785" s="199" t="str">
        <f t="shared" si="2526"/>
        <v>CZ$16</v>
      </c>
      <c r="DA1785" s="199" t="str">
        <f t="shared" si="2526"/>
        <v>DA$16</v>
      </c>
      <c r="DB1785" s="199" t="str">
        <f t="shared" si="2526"/>
        <v>DB$16</v>
      </c>
      <c r="DC1785" s="199" t="str">
        <f t="shared" si="2526"/>
        <v>DC$16</v>
      </c>
      <c r="DD1785" s="199" t="str">
        <f t="shared" si="2526"/>
        <v>DD$16</v>
      </c>
      <c r="DE1785" s="199" t="str">
        <f t="shared" si="2526"/>
        <v>DE$16</v>
      </c>
      <c r="DF1785" s="199" t="str">
        <f t="shared" si="2526"/>
        <v>DF$16</v>
      </c>
      <c r="DG1785" s="199" t="str">
        <f t="shared" si="2526"/>
        <v>DG$16</v>
      </c>
      <c r="DH1785" s="199" t="str">
        <f t="shared" si="2526"/>
        <v>DH$16</v>
      </c>
      <c r="DI1785" s="199" t="str">
        <f t="shared" si="2526"/>
        <v>DI$16</v>
      </c>
      <c r="DJ1785" s="199" t="str">
        <f t="shared" si="2526"/>
        <v>DJ$16</v>
      </c>
      <c r="DK1785" s="199" t="str">
        <f t="shared" si="2526"/>
        <v>DK$16</v>
      </c>
      <c r="DL1785" s="199" t="str">
        <f t="shared" si="2526"/>
        <v>DL$16</v>
      </c>
    </row>
    <row r="1786" spans="1:116" x14ac:dyDescent="0.4">
      <c r="A1786" s="174"/>
      <c r="E1786" s="8"/>
      <c r="G1786" s="175" t="s">
        <v>462</v>
      </c>
      <c r="H1786" s="200"/>
      <c r="I1786" s="201"/>
      <c r="J1786" s="201"/>
      <c r="K1786" s="202"/>
      <c r="L1786" s="202"/>
      <c r="M1786" s="202"/>
      <c r="N1786" s="202"/>
      <c r="O1786" s="202"/>
      <c r="P1786" s="202"/>
      <c r="R1786" s="202"/>
      <c r="S1786" s="199" t="str">
        <f t="shared" ref="S1786:AX1786" si="2527">S$21</f>
        <v>S$17</v>
      </c>
      <c r="T1786" s="199" t="str">
        <f t="shared" si="2527"/>
        <v>T$17</v>
      </c>
      <c r="U1786" s="199" t="str">
        <f t="shared" si="2527"/>
        <v>U$17</v>
      </c>
      <c r="V1786" s="199" t="str">
        <f t="shared" si="2527"/>
        <v>V$17</v>
      </c>
      <c r="W1786" s="199" t="str">
        <f t="shared" si="2527"/>
        <v>W$17</v>
      </c>
      <c r="X1786" s="199" t="str">
        <f t="shared" si="2527"/>
        <v>X$17</v>
      </c>
      <c r="Y1786" s="199" t="str">
        <f t="shared" si="2527"/>
        <v>Y$17</v>
      </c>
      <c r="Z1786" s="199" t="str">
        <f t="shared" si="2527"/>
        <v>Z$17</v>
      </c>
      <c r="AA1786" s="199" t="str">
        <f t="shared" si="2527"/>
        <v>AA$17</v>
      </c>
      <c r="AB1786" s="199" t="str">
        <f t="shared" si="2527"/>
        <v>AB$17</v>
      </c>
      <c r="AC1786" s="199" t="str">
        <f t="shared" si="2527"/>
        <v>AC$17</v>
      </c>
      <c r="AD1786" s="199" t="str">
        <f t="shared" si="2527"/>
        <v>AD$17</v>
      </c>
      <c r="AE1786" s="199" t="str">
        <f t="shared" si="2527"/>
        <v>AE$17</v>
      </c>
      <c r="AF1786" s="199" t="str">
        <f t="shared" si="2527"/>
        <v>AF$17</v>
      </c>
      <c r="AG1786" s="199" t="str">
        <f t="shared" si="2527"/>
        <v>AG$17</v>
      </c>
      <c r="AH1786" s="199" t="str">
        <f t="shared" si="2527"/>
        <v>AH$17</v>
      </c>
      <c r="AI1786" s="199" t="str">
        <f t="shared" si="2527"/>
        <v>AI$17</v>
      </c>
      <c r="AJ1786" s="199" t="str">
        <f t="shared" si="2527"/>
        <v>AJ$17</v>
      </c>
      <c r="AK1786" s="199" t="str">
        <f t="shared" si="2527"/>
        <v>AK$17</v>
      </c>
      <c r="AL1786" s="199" t="str">
        <f t="shared" si="2527"/>
        <v>AL$17</v>
      </c>
      <c r="AM1786" s="199" t="str">
        <f t="shared" si="2527"/>
        <v>AM$17</v>
      </c>
      <c r="AN1786" s="199" t="str">
        <f t="shared" si="2527"/>
        <v>AN$17</v>
      </c>
      <c r="AO1786" s="199" t="str">
        <f t="shared" si="2527"/>
        <v>AO$17</v>
      </c>
      <c r="AP1786" s="199" t="str">
        <f t="shared" si="2527"/>
        <v>AP$17</v>
      </c>
      <c r="AQ1786" s="199" t="str">
        <f t="shared" si="2527"/>
        <v>AQ$17</v>
      </c>
      <c r="AR1786" s="199" t="str">
        <f t="shared" si="2527"/>
        <v>AR$17</v>
      </c>
      <c r="AS1786" s="199" t="str">
        <f t="shared" si="2527"/>
        <v>AS$17</v>
      </c>
      <c r="AT1786" s="199" t="str">
        <f t="shared" si="2527"/>
        <v>AT$17</v>
      </c>
      <c r="AU1786" s="199" t="str">
        <f t="shared" si="2527"/>
        <v>AU$17</v>
      </c>
      <c r="AV1786" s="199" t="str">
        <f t="shared" si="2527"/>
        <v>AV$17</v>
      </c>
      <c r="AW1786" s="199" t="str">
        <f t="shared" si="2527"/>
        <v>AW$17</v>
      </c>
      <c r="AX1786" s="199" t="str">
        <f t="shared" si="2527"/>
        <v>AX$17</v>
      </c>
      <c r="AY1786" s="199" t="str">
        <f t="shared" ref="AY1786:CD1786" si="2528">AY$21</f>
        <v>AY$17</v>
      </c>
      <c r="AZ1786" s="199" t="str">
        <f t="shared" si="2528"/>
        <v>AZ$17</v>
      </c>
      <c r="BA1786" s="199" t="str">
        <f t="shared" si="2528"/>
        <v>BA$17</v>
      </c>
      <c r="BB1786" s="199" t="str">
        <f t="shared" si="2528"/>
        <v>BB$17</v>
      </c>
      <c r="BC1786" s="199" t="str">
        <f t="shared" si="2528"/>
        <v>BC$17</v>
      </c>
      <c r="BD1786" s="199" t="str">
        <f t="shared" si="2528"/>
        <v>BD$17</v>
      </c>
      <c r="BE1786" s="199" t="str">
        <f t="shared" si="2528"/>
        <v>BE$17</v>
      </c>
      <c r="BF1786" s="199" t="str">
        <f t="shared" si="2528"/>
        <v>BF$17</v>
      </c>
      <c r="BG1786" s="199" t="str">
        <f t="shared" si="2528"/>
        <v>BG$17</v>
      </c>
      <c r="BH1786" s="199" t="str">
        <f t="shared" si="2528"/>
        <v>BH$17</v>
      </c>
      <c r="BI1786" s="199" t="str">
        <f t="shared" si="2528"/>
        <v>BI$17</v>
      </c>
      <c r="BJ1786" s="199" t="str">
        <f t="shared" si="2528"/>
        <v>BJ$17</v>
      </c>
      <c r="BK1786" s="199" t="str">
        <f t="shared" si="2528"/>
        <v>BK$17</v>
      </c>
      <c r="BL1786" s="199" t="str">
        <f t="shared" si="2528"/>
        <v>BL$17</v>
      </c>
      <c r="BM1786" s="199" t="str">
        <f t="shared" si="2528"/>
        <v>BM$17</v>
      </c>
      <c r="BN1786" s="199" t="str">
        <f t="shared" si="2528"/>
        <v>BN$17</v>
      </c>
      <c r="BO1786" s="199" t="str">
        <f t="shared" si="2528"/>
        <v>BO$17</v>
      </c>
      <c r="BP1786" s="199" t="str">
        <f t="shared" si="2528"/>
        <v>BP$17</v>
      </c>
      <c r="BQ1786" s="199" t="str">
        <f t="shared" si="2528"/>
        <v>BQ$17</v>
      </c>
      <c r="BR1786" s="199" t="str">
        <f t="shared" si="2528"/>
        <v>BR$17</v>
      </c>
      <c r="BS1786" s="199" t="str">
        <f t="shared" si="2528"/>
        <v>BS$17</v>
      </c>
      <c r="BT1786" s="199" t="str">
        <f t="shared" si="2528"/>
        <v>BT$17</v>
      </c>
      <c r="BU1786" s="199" t="str">
        <f t="shared" si="2528"/>
        <v>BU$17</v>
      </c>
      <c r="BV1786" s="199" t="str">
        <f t="shared" si="2528"/>
        <v>BV$17</v>
      </c>
      <c r="BW1786" s="199" t="str">
        <f t="shared" si="2528"/>
        <v>BW$17</v>
      </c>
      <c r="BX1786" s="199" t="str">
        <f t="shared" si="2528"/>
        <v>BX$17</v>
      </c>
      <c r="BY1786" s="199" t="str">
        <f t="shared" si="2528"/>
        <v>BY$17</v>
      </c>
      <c r="BZ1786" s="199" t="str">
        <f t="shared" si="2528"/>
        <v>BZ$17</v>
      </c>
      <c r="CA1786" s="199" t="str">
        <f t="shared" si="2528"/>
        <v>CA$17</v>
      </c>
      <c r="CB1786" s="199" t="str">
        <f t="shared" si="2528"/>
        <v>CB$17</v>
      </c>
      <c r="CC1786" s="199" t="str">
        <f t="shared" si="2528"/>
        <v>CC$17</v>
      </c>
      <c r="CD1786" s="199" t="str">
        <f t="shared" si="2528"/>
        <v>CD$17</v>
      </c>
      <c r="CE1786" s="199" t="str">
        <f t="shared" ref="CE1786:CL1786" si="2529">CE$21</f>
        <v>CE$17</v>
      </c>
      <c r="CF1786" s="199" t="str">
        <f t="shared" si="2529"/>
        <v>CF$17</v>
      </c>
      <c r="CG1786" s="199" t="str">
        <f t="shared" si="2529"/>
        <v>CG$17</v>
      </c>
      <c r="CH1786" s="199" t="str">
        <f t="shared" si="2529"/>
        <v>CH$17</v>
      </c>
      <c r="CI1786" s="199" t="str">
        <f t="shared" si="2529"/>
        <v>CI$17</v>
      </c>
      <c r="CJ1786" s="199" t="str">
        <f t="shared" si="2529"/>
        <v>CJ$17</v>
      </c>
      <c r="CK1786" s="199" t="str">
        <f t="shared" si="2529"/>
        <v>CK$17</v>
      </c>
      <c r="CL1786" s="199" t="str">
        <f t="shared" si="2529"/>
        <v>CL$17</v>
      </c>
      <c r="CN1786" s="201"/>
      <c r="CO1786" s="199" t="str">
        <f t="shared" ref="CO1786:DL1786" si="2530">CO$21</f>
        <v>CO$17</v>
      </c>
      <c r="CP1786" s="199" t="str">
        <f t="shared" si="2530"/>
        <v>CP$17</v>
      </c>
      <c r="CQ1786" s="199" t="str">
        <f t="shared" si="2530"/>
        <v>CQ$17</v>
      </c>
      <c r="CR1786" s="199" t="str">
        <f t="shared" si="2530"/>
        <v>CR$17</v>
      </c>
      <c r="CS1786" s="199" t="str">
        <f t="shared" si="2530"/>
        <v>CS$17</v>
      </c>
      <c r="CT1786" s="199" t="str">
        <f t="shared" si="2530"/>
        <v>CT$17</v>
      </c>
      <c r="CU1786" s="199" t="str">
        <f t="shared" si="2530"/>
        <v>CU$17</v>
      </c>
      <c r="CV1786" s="199" t="str">
        <f t="shared" si="2530"/>
        <v>CV$17</v>
      </c>
      <c r="CW1786" s="199" t="str">
        <f t="shared" si="2530"/>
        <v>CW$17</v>
      </c>
      <c r="CX1786" s="199" t="str">
        <f t="shared" si="2530"/>
        <v>CX$17</v>
      </c>
      <c r="CY1786" s="199" t="str">
        <f t="shared" si="2530"/>
        <v>CY$17</v>
      </c>
      <c r="CZ1786" s="199" t="str">
        <f t="shared" si="2530"/>
        <v>CZ$17</v>
      </c>
      <c r="DA1786" s="199" t="str">
        <f t="shared" si="2530"/>
        <v>DA$17</v>
      </c>
      <c r="DB1786" s="199" t="str">
        <f t="shared" si="2530"/>
        <v>DB$17</v>
      </c>
      <c r="DC1786" s="199" t="str">
        <f t="shared" si="2530"/>
        <v>DC$17</v>
      </c>
      <c r="DD1786" s="199" t="str">
        <f t="shared" si="2530"/>
        <v>DD$17</v>
      </c>
      <c r="DE1786" s="199" t="str">
        <f t="shared" si="2530"/>
        <v>DE$17</v>
      </c>
      <c r="DF1786" s="199" t="str">
        <f t="shared" si="2530"/>
        <v>DF$17</v>
      </c>
      <c r="DG1786" s="199" t="str">
        <f t="shared" si="2530"/>
        <v>DG$17</v>
      </c>
      <c r="DH1786" s="199" t="str">
        <f t="shared" si="2530"/>
        <v>DH$17</v>
      </c>
      <c r="DI1786" s="199" t="str">
        <f t="shared" si="2530"/>
        <v>DI$17</v>
      </c>
      <c r="DJ1786" s="199" t="str">
        <f t="shared" si="2530"/>
        <v>DJ$17</v>
      </c>
      <c r="DK1786" s="199" t="str">
        <f t="shared" si="2530"/>
        <v>DK$17</v>
      </c>
      <c r="DL1786" s="199" t="str">
        <f t="shared" si="2530"/>
        <v>DL$17</v>
      </c>
    </row>
    <row r="1787" spans="1:116" x14ac:dyDescent="0.4">
      <c r="A1787" s="174"/>
      <c r="E1787" s="8"/>
      <c r="G1787" s="175" t="s">
        <v>491</v>
      </c>
      <c r="H1787" s="200"/>
      <c r="I1787" s="201"/>
      <c r="J1787" s="201"/>
      <c r="K1787" s="202"/>
      <c r="L1787" s="202"/>
      <c r="M1787" s="202"/>
      <c r="N1787" s="202"/>
      <c r="O1787" s="202"/>
      <c r="P1787" s="202"/>
      <c r="R1787" s="202"/>
      <c r="S1787" s="190"/>
      <c r="T1787" s="190"/>
      <c r="U1787" s="190"/>
      <c r="V1787" s="190"/>
      <c r="W1787" s="190"/>
      <c r="X1787" s="190"/>
      <c r="Y1787" s="190"/>
      <c r="Z1787" s="190"/>
      <c r="AA1787" s="190"/>
      <c r="AB1787" s="190"/>
      <c r="AC1787" s="190"/>
      <c r="AD1787" s="190"/>
      <c r="AE1787" s="190"/>
      <c r="AF1787" s="190"/>
      <c r="AG1787" s="190"/>
      <c r="AH1787" s="190"/>
      <c r="AI1787" s="190"/>
      <c r="AJ1787" s="190"/>
      <c r="AK1787" s="190"/>
      <c r="AL1787" s="190"/>
      <c r="AM1787" s="190"/>
      <c r="AN1787" s="190"/>
      <c r="AO1787" s="190"/>
      <c r="AP1787" s="190"/>
      <c r="AQ1787" s="190"/>
      <c r="AR1787" s="190"/>
      <c r="AS1787" s="190"/>
      <c r="AT1787" s="190"/>
      <c r="AU1787" s="190"/>
      <c r="AV1787" s="190"/>
      <c r="AW1787" s="190"/>
      <c r="AX1787" s="190"/>
      <c r="AY1787" s="190"/>
      <c r="AZ1787" s="190"/>
      <c r="BA1787" s="190"/>
      <c r="BB1787" s="190"/>
      <c r="BC1787" s="190"/>
      <c r="BD1787" s="190"/>
      <c r="BE1787" s="190"/>
      <c r="BF1787" s="190"/>
      <c r="BG1787" s="190"/>
      <c r="BH1787" s="190"/>
      <c r="BI1787" s="190"/>
      <c r="BJ1787" s="190"/>
      <c r="BK1787" s="190"/>
      <c r="BL1787" s="190"/>
      <c r="BM1787" s="190"/>
      <c r="BN1787" s="190"/>
      <c r="BO1787" s="190"/>
      <c r="BP1787" s="190"/>
      <c r="BQ1787" s="190"/>
      <c r="BR1787" s="190"/>
      <c r="BS1787" s="190"/>
      <c r="BT1787" s="190"/>
      <c r="BU1787" s="190"/>
      <c r="BV1787" s="190"/>
      <c r="BW1787" s="190"/>
      <c r="BX1787" s="190"/>
      <c r="BY1787" s="190"/>
      <c r="BZ1787" s="190"/>
      <c r="CA1787" s="190"/>
      <c r="CB1787" s="190"/>
      <c r="CC1787" s="190"/>
      <c r="CD1787" s="190"/>
      <c r="CE1787" s="190"/>
      <c r="CF1787" s="190"/>
      <c r="CG1787" s="190"/>
      <c r="CH1787" s="190"/>
      <c r="CI1787" s="190"/>
      <c r="CJ1787" s="190"/>
      <c r="CK1787" s="190"/>
      <c r="CL1787" s="190"/>
      <c r="CN1787" s="201"/>
      <c r="CO1787" s="190"/>
      <c r="CP1787" s="190"/>
      <c r="CQ1787" s="190"/>
      <c r="CR1787" s="190"/>
      <c r="CS1787" s="190"/>
      <c r="CT1787" s="190"/>
      <c r="CU1787" s="190"/>
      <c r="CV1787" s="190"/>
      <c r="CW1787" s="190"/>
      <c r="CX1787" s="190"/>
      <c r="CY1787" s="190"/>
      <c r="CZ1787" s="190"/>
      <c r="DA1787" s="190"/>
      <c r="DB1787" s="190"/>
      <c r="DC1787" s="190"/>
      <c r="DD1787" s="190"/>
      <c r="DE1787" s="190"/>
      <c r="DF1787" s="190"/>
      <c r="DG1787" s="190"/>
      <c r="DH1787" s="190"/>
      <c r="DI1787" s="190"/>
      <c r="DJ1787" s="190"/>
      <c r="DK1787" s="190"/>
      <c r="DL1787" s="190"/>
    </row>
    <row r="1788" spans="1:116" x14ac:dyDescent="0.4">
      <c r="A1788" s="174"/>
      <c r="E1788" s="8"/>
      <c r="G1788" s="175" t="s">
        <v>505</v>
      </c>
      <c r="H1788" s="200"/>
      <c r="I1788" s="201"/>
      <c r="J1788" s="201"/>
      <c r="K1788" s="202"/>
      <c r="L1788" s="202"/>
      <c r="M1788" s="202"/>
      <c r="N1788" s="202"/>
      <c r="O1788" s="202"/>
      <c r="P1788" s="202"/>
      <c r="R1788" s="202"/>
      <c r="S1788" s="190"/>
      <c r="T1788" s="190"/>
      <c r="U1788" s="190"/>
      <c r="V1788" s="190"/>
      <c r="W1788" s="190"/>
      <c r="X1788" s="190"/>
      <c r="Y1788" s="190"/>
      <c r="Z1788" s="190"/>
      <c r="AA1788" s="190"/>
      <c r="AB1788" s="190"/>
      <c r="AC1788" s="190"/>
      <c r="AD1788" s="190"/>
      <c r="AE1788" s="190"/>
      <c r="AF1788" s="190"/>
      <c r="AG1788" s="190"/>
      <c r="AH1788" s="190"/>
      <c r="AI1788" s="190"/>
      <c r="AJ1788" s="190"/>
      <c r="AK1788" s="190"/>
      <c r="AL1788" s="190"/>
      <c r="AM1788" s="190"/>
      <c r="AN1788" s="190"/>
      <c r="AO1788" s="190"/>
      <c r="AP1788" s="190"/>
      <c r="AQ1788" s="190"/>
      <c r="AR1788" s="190"/>
      <c r="AS1788" s="190"/>
      <c r="AT1788" s="190"/>
      <c r="AU1788" s="190"/>
      <c r="AV1788" s="190"/>
      <c r="AW1788" s="190"/>
      <c r="AX1788" s="190"/>
      <c r="AY1788" s="190"/>
      <c r="AZ1788" s="190"/>
      <c r="BA1788" s="190"/>
      <c r="BB1788" s="190"/>
      <c r="BC1788" s="190"/>
      <c r="BD1788" s="190"/>
      <c r="BE1788" s="190"/>
      <c r="BF1788" s="190"/>
      <c r="BG1788" s="190"/>
      <c r="BH1788" s="190"/>
      <c r="BI1788" s="190"/>
      <c r="BJ1788" s="190"/>
      <c r="BK1788" s="190"/>
      <c r="BL1788" s="190"/>
      <c r="BM1788" s="190"/>
      <c r="BN1788" s="190"/>
      <c r="BO1788" s="190"/>
      <c r="BP1788" s="190"/>
      <c r="BQ1788" s="190"/>
      <c r="BR1788" s="190"/>
      <c r="BS1788" s="190"/>
      <c r="BT1788" s="190"/>
      <c r="BU1788" s="190"/>
      <c r="BV1788" s="190"/>
      <c r="BW1788" s="190"/>
      <c r="BX1788" s="190"/>
      <c r="BY1788" s="190"/>
      <c r="BZ1788" s="190"/>
      <c r="CA1788" s="190"/>
      <c r="CB1788" s="190"/>
      <c r="CC1788" s="190"/>
      <c r="CD1788" s="190"/>
      <c r="CE1788" s="190"/>
      <c r="CF1788" s="190"/>
      <c r="CG1788" s="190"/>
      <c r="CH1788" s="190"/>
      <c r="CI1788" s="190"/>
      <c r="CJ1788" s="190"/>
      <c r="CK1788" s="190"/>
      <c r="CL1788" s="190"/>
      <c r="CN1788" s="201"/>
      <c r="CO1788" s="190"/>
      <c r="CP1788" s="190"/>
      <c r="CQ1788" s="190"/>
      <c r="CR1788" s="190"/>
      <c r="CS1788" s="190"/>
      <c r="CT1788" s="190"/>
      <c r="CU1788" s="190"/>
      <c r="CV1788" s="190"/>
      <c r="CW1788" s="190"/>
      <c r="CX1788" s="190"/>
      <c r="CY1788" s="190"/>
      <c r="CZ1788" s="190"/>
      <c r="DA1788" s="190"/>
      <c r="DB1788" s="190"/>
      <c r="DC1788" s="190"/>
      <c r="DD1788" s="190"/>
      <c r="DE1788" s="190"/>
      <c r="DF1788" s="190"/>
      <c r="DG1788" s="190"/>
      <c r="DH1788" s="190"/>
      <c r="DI1788" s="190"/>
      <c r="DJ1788" s="190"/>
      <c r="DK1788" s="190"/>
      <c r="DL1788" s="190"/>
    </row>
    <row r="1789" spans="1:116" x14ac:dyDescent="0.4">
      <c r="A1789" s="174"/>
      <c r="E1789" s="8"/>
      <c r="G1789" s="175" t="s">
        <v>463</v>
      </c>
      <c r="H1789" s="200"/>
      <c r="I1789" s="201"/>
      <c r="J1789" s="201"/>
      <c r="K1789" s="202"/>
      <c r="L1789" s="202"/>
      <c r="M1789" s="202"/>
      <c r="N1789" s="202"/>
      <c r="O1789" s="202"/>
      <c r="P1789" s="202"/>
      <c r="R1789" s="202"/>
      <c r="S1789" s="190" t="str">
        <f t="shared" ref="S1789:AX1789" si="2531">S$22</f>
        <v>S$18</v>
      </c>
      <c r="T1789" s="190" t="str">
        <f t="shared" si="2531"/>
        <v>T$18</v>
      </c>
      <c r="U1789" s="190" t="str">
        <f t="shared" si="2531"/>
        <v>U$18</v>
      </c>
      <c r="V1789" s="190" t="str">
        <f t="shared" si="2531"/>
        <v>V$18</v>
      </c>
      <c r="W1789" s="190" t="str">
        <f t="shared" si="2531"/>
        <v>W$18</v>
      </c>
      <c r="X1789" s="190" t="str">
        <f t="shared" si="2531"/>
        <v>X$18</v>
      </c>
      <c r="Y1789" s="190" t="str">
        <f t="shared" si="2531"/>
        <v>Y$18</v>
      </c>
      <c r="Z1789" s="190" t="str">
        <f t="shared" si="2531"/>
        <v>Z$18</v>
      </c>
      <c r="AA1789" s="190" t="str">
        <f t="shared" si="2531"/>
        <v>AA$18</v>
      </c>
      <c r="AB1789" s="190" t="str">
        <f t="shared" si="2531"/>
        <v>AB$18</v>
      </c>
      <c r="AC1789" s="190" t="str">
        <f t="shared" si="2531"/>
        <v>AC$18</v>
      </c>
      <c r="AD1789" s="190" t="str">
        <f t="shared" si="2531"/>
        <v>AD$18</v>
      </c>
      <c r="AE1789" s="190" t="str">
        <f t="shared" si="2531"/>
        <v>AE$18</v>
      </c>
      <c r="AF1789" s="190" t="str">
        <f t="shared" si="2531"/>
        <v>AF$18</v>
      </c>
      <c r="AG1789" s="190" t="str">
        <f t="shared" si="2531"/>
        <v>AG$18</v>
      </c>
      <c r="AH1789" s="190" t="str">
        <f t="shared" si="2531"/>
        <v>AH$18</v>
      </c>
      <c r="AI1789" s="190" t="str">
        <f t="shared" si="2531"/>
        <v>AI$18</v>
      </c>
      <c r="AJ1789" s="190" t="str">
        <f t="shared" si="2531"/>
        <v>AJ$18</v>
      </c>
      <c r="AK1789" s="190" t="str">
        <f t="shared" si="2531"/>
        <v>AK$18</v>
      </c>
      <c r="AL1789" s="190" t="str">
        <f t="shared" si="2531"/>
        <v>AL$18</v>
      </c>
      <c r="AM1789" s="190" t="str">
        <f t="shared" si="2531"/>
        <v>AM$18</v>
      </c>
      <c r="AN1789" s="190" t="str">
        <f t="shared" si="2531"/>
        <v>AN$18</v>
      </c>
      <c r="AO1789" s="190" t="str">
        <f t="shared" si="2531"/>
        <v>AO$18</v>
      </c>
      <c r="AP1789" s="190" t="str">
        <f t="shared" si="2531"/>
        <v>AP$18</v>
      </c>
      <c r="AQ1789" s="190" t="str">
        <f t="shared" si="2531"/>
        <v>AQ$18</v>
      </c>
      <c r="AR1789" s="190" t="str">
        <f t="shared" si="2531"/>
        <v>AR$18</v>
      </c>
      <c r="AS1789" s="190" t="str">
        <f t="shared" si="2531"/>
        <v>AS$18</v>
      </c>
      <c r="AT1789" s="190" t="str">
        <f t="shared" si="2531"/>
        <v>AT$18</v>
      </c>
      <c r="AU1789" s="190" t="str">
        <f t="shared" si="2531"/>
        <v>AU$18</v>
      </c>
      <c r="AV1789" s="190" t="str">
        <f t="shared" si="2531"/>
        <v>AV$18</v>
      </c>
      <c r="AW1789" s="190" t="str">
        <f t="shared" si="2531"/>
        <v>AW$18</v>
      </c>
      <c r="AX1789" s="190" t="str">
        <f t="shared" si="2531"/>
        <v>AX$18</v>
      </c>
      <c r="AY1789" s="190" t="str">
        <f t="shared" ref="AY1789:CD1789" si="2532">AY$22</f>
        <v>AY$18</v>
      </c>
      <c r="AZ1789" s="190" t="str">
        <f t="shared" si="2532"/>
        <v>AZ$18</v>
      </c>
      <c r="BA1789" s="190" t="str">
        <f t="shared" si="2532"/>
        <v>BA$18</v>
      </c>
      <c r="BB1789" s="190" t="str">
        <f t="shared" si="2532"/>
        <v>BB$18</v>
      </c>
      <c r="BC1789" s="190" t="str">
        <f t="shared" si="2532"/>
        <v>BC$18</v>
      </c>
      <c r="BD1789" s="190" t="str">
        <f t="shared" si="2532"/>
        <v>BD$18</v>
      </c>
      <c r="BE1789" s="190" t="str">
        <f t="shared" si="2532"/>
        <v>BE$18</v>
      </c>
      <c r="BF1789" s="190" t="str">
        <f t="shared" si="2532"/>
        <v>BF$18</v>
      </c>
      <c r="BG1789" s="190" t="str">
        <f t="shared" si="2532"/>
        <v>BG$18</v>
      </c>
      <c r="BH1789" s="190" t="str">
        <f t="shared" si="2532"/>
        <v>BH$18</v>
      </c>
      <c r="BI1789" s="190" t="str">
        <f t="shared" si="2532"/>
        <v>BI$18</v>
      </c>
      <c r="BJ1789" s="190" t="str">
        <f t="shared" si="2532"/>
        <v>BJ$18</v>
      </c>
      <c r="BK1789" s="190" t="str">
        <f t="shared" si="2532"/>
        <v>BK$18</v>
      </c>
      <c r="BL1789" s="190" t="str">
        <f t="shared" si="2532"/>
        <v>BL$18</v>
      </c>
      <c r="BM1789" s="190" t="str">
        <f t="shared" si="2532"/>
        <v>BM$18</v>
      </c>
      <c r="BN1789" s="190" t="str">
        <f t="shared" si="2532"/>
        <v>BN$18</v>
      </c>
      <c r="BO1789" s="190" t="str">
        <f t="shared" si="2532"/>
        <v>BO$18</v>
      </c>
      <c r="BP1789" s="190" t="str">
        <f t="shared" si="2532"/>
        <v>BP$18</v>
      </c>
      <c r="BQ1789" s="190" t="str">
        <f t="shared" si="2532"/>
        <v>BQ$18</v>
      </c>
      <c r="BR1789" s="190" t="str">
        <f t="shared" si="2532"/>
        <v>BR$18</v>
      </c>
      <c r="BS1789" s="190" t="str">
        <f t="shared" si="2532"/>
        <v>BS$18</v>
      </c>
      <c r="BT1789" s="190" t="str">
        <f t="shared" si="2532"/>
        <v>BT$18</v>
      </c>
      <c r="BU1789" s="190" t="str">
        <f t="shared" si="2532"/>
        <v>BU$18</v>
      </c>
      <c r="BV1789" s="190" t="str">
        <f t="shared" si="2532"/>
        <v>BV$18</v>
      </c>
      <c r="BW1789" s="190" t="str">
        <f t="shared" si="2532"/>
        <v>BW$18</v>
      </c>
      <c r="BX1789" s="190" t="str">
        <f t="shared" si="2532"/>
        <v>BX$18</v>
      </c>
      <c r="BY1789" s="190" t="str">
        <f t="shared" si="2532"/>
        <v>BY$18</v>
      </c>
      <c r="BZ1789" s="190" t="str">
        <f t="shared" si="2532"/>
        <v>BZ$18</v>
      </c>
      <c r="CA1789" s="190" t="str">
        <f t="shared" si="2532"/>
        <v>CA$18</v>
      </c>
      <c r="CB1789" s="190" t="str">
        <f t="shared" si="2532"/>
        <v>CB$18</v>
      </c>
      <c r="CC1789" s="190" t="str">
        <f t="shared" si="2532"/>
        <v>CC$18</v>
      </c>
      <c r="CD1789" s="190" t="str">
        <f t="shared" si="2532"/>
        <v>CD$18</v>
      </c>
      <c r="CE1789" s="190" t="str">
        <f t="shared" ref="CE1789:CL1789" si="2533">CE$22</f>
        <v>CE$18</v>
      </c>
      <c r="CF1789" s="190" t="str">
        <f t="shared" si="2533"/>
        <v>CF$18</v>
      </c>
      <c r="CG1789" s="190" t="str">
        <f t="shared" si="2533"/>
        <v>CG$18</v>
      </c>
      <c r="CH1789" s="190" t="str">
        <f t="shared" si="2533"/>
        <v>CH$18</v>
      </c>
      <c r="CI1789" s="190" t="str">
        <f t="shared" si="2533"/>
        <v>CI$18</v>
      </c>
      <c r="CJ1789" s="190" t="str">
        <f t="shared" si="2533"/>
        <v>CJ$18</v>
      </c>
      <c r="CK1789" s="190" t="str">
        <f t="shared" si="2533"/>
        <v>CK$18</v>
      </c>
      <c r="CL1789" s="190" t="str">
        <f t="shared" si="2533"/>
        <v>CL$18</v>
      </c>
      <c r="CN1789" s="201"/>
      <c r="CO1789" s="190" t="str">
        <f t="shared" ref="CO1789:DL1789" si="2534">CO$22</f>
        <v>CO$18</v>
      </c>
      <c r="CP1789" s="190" t="str">
        <f t="shared" si="2534"/>
        <v>CP$18</v>
      </c>
      <c r="CQ1789" s="190" t="str">
        <f t="shared" si="2534"/>
        <v>CQ$18</v>
      </c>
      <c r="CR1789" s="190" t="str">
        <f t="shared" si="2534"/>
        <v>CR$18</v>
      </c>
      <c r="CS1789" s="190" t="str">
        <f t="shared" si="2534"/>
        <v>CS$18</v>
      </c>
      <c r="CT1789" s="190" t="str">
        <f t="shared" si="2534"/>
        <v>CT$18</v>
      </c>
      <c r="CU1789" s="190" t="str">
        <f t="shared" si="2534"/>
        <v>CU$18</v>
      </c>
      <c r="CV1789" s="190" t="str">
        <f t="shared" si="2534"/>
        <v>CV$18</v>
      </c>
      <c r="CW1789" s="190" t="str">
        <f t="shared" si="2534"/>
        <v>CW$18</v>
      </c>
      <c r="CX1789" s="190" t="str">
        <f t="shared" si="2534"/>
        <v>CX$18</v>
      </c>
      <c r="CY1789" s="190" t="str">
        <f t="shared" si="2534"/>
        <v>CY$18</v>
      </c>
      <c r="CZ1789" s="190" t="str">
        <f t="shared" si="2534"/>
        <v>CZ$18</v>
      </c>
      <c r="DA1789" s="190" t="str">
        <f t="shared" si="2534"/>
        <v>DA$18</v>
      </c>
      <c r="DB1789" s="190" t="str">
        <f t="shared" si="2534"/>
        <v>DB$18</v>
      </c>
      <c r="DC1789" s="190" t="str">
        <f t="shared" si="2534"/>
        <v>DC$18</v>
      </c>
      <c r="DD1789" s="190" t="str">
        <f t="shared" si="2534"/>
        <v>DD$18</v>
      </c>
      <c r="DE1789" s="190" t="str">
        <f t="shared" si="2534"/>
        <v>DE$18</v>
      </c>
      <c r="DF1789" s="190" t="str">
        <f t="shared" si="2534"/>
        <v>DF$18</v>
      </c>
      <c r="DG1789" s="190" t="str">
        <f t="shared" si="2534"/>
        <v>DG$18</v>
      </c>
      <c r="DH1789" s="190" t="str">
        <f t="shared" si="2534"/>
        <v>DH$18</v>
      </c>
      <c r="DI1789" s="190" t="str">
        <f t="shared" si="2534"/>
        <v>DI$18</v>
      </c>
      <c r="DJ1789" s="190" t="str">
        <f t="shared" si="2534"/>
        <v>DJ$18</v>
      </c>
      <c r="DK1789" s="190" t="str">
        <f t="shared" si="2534"/>
        <v>DK$18</v>
      </c>
      <c r="DL1789" s="190" t="str">
        <f t="shared" si="2534"/>
        <v>DL$18</v>
      </c>
    </row>
    <row r="1790" spans="1:116" x14ac:dyDescent="0.4">
      <c r="A1790" s="174"/>
      <c r="E1790" s="8"/>
      <c r="G1790" s="175" t="s">
        <v>464</v>
      </c>
      <c r="H1790" s="200"/>
      <c r="I1790" s="201"/>
      <c r="J1790" s="201"/>
      <c r="K1790" s="202"/>
      <c r="L1790" s="202"/>
      <c r="M1790" s="202"/>
      <c r="N1790" s="202"/>
      <c r="O1790" s="202"/>
      <c r="P1790" s="202"/>
      <c r="R1790" s="202"/>
      <c r="S1790" s="190" t="str">
        <f t="shared" ref="S1790:AX1790" si="2535">S$23</f>
        <v>S$19</v>
      </c>
      <c r="T1790" s="190" t="str">
        <f t="shared" si="2535"/>
        <v>T$19</v>
      </c>
      <c r="U1790" s="190" t="str">
        <f t="shared" si="2535"/>
        <v>U$19</v>
      </c>
      <c r="V1790" s="190" t="str">
        <f t="shared" si="2535"/>
        <v>V$19</v>
      </c>
      <c r="W1790" s="190" t="str">
        <f t="shared" si="2535"/>
        <v>W$19</v>
      </c>
      <c r="X1790" s="190" t="str">
        <f t="shared" si="2535"/>
        <v>X$19</v>
      </c>
      <c r="Y1790" s="190" t="str">
        <f t="shared" si="2535"/>
        <v>Y$19</v>
      </c>
      <c r="Z1790" s="190" t="str">
        <f t="shared" si="2535"/>
        <v>Z$19</v>
      </c>
      <c r="AA1790" s="190" t="str">
        <f t="shared" si="2535"/>
        <v>AA$19</v>
      </c>
      <c r="AB1790" s="190" t="str">
        <f t="shared" si="2535"/>
        <v>AB$19</v>
      </c>
      <c r="AC1790" s="190" t="str">
        <f t="shared" si="2535"/>
        <v>AC$19</v>
      </c>
      <c r="AD1790" s="190" t="str">
        <f t="shared" si="2535"/>
        <v>AD$19</v>
      </c>
      <c r="AE1790" s="190" t="str">
        <f t="shared" si="2535"/>
        <v>AE$19</v>
      </c>
      <c r="AF1790" s="190" t="str">
        <f t="shared" si="2535"/>
        <v>AF$19</v>
      </c>
      <c r="AG1790" s="190" t="str">
        <f t="shared" si="2535"/>
        <v>AG$19</v>
      </c>
      <c r="AH1790" s="190" t="str">
        <f t="shared" si="2535"/>
        <v>AH$19</v>
      </c>
      <c r="AI1790" s="190" t="str">
        <f t="shared" si="2535"/>
        <v>AI$19</v>
      </c>
      <c r="AJ1790" s="190" t="str">
        <f t="shared" si="2535"/>
        <v>AJ$19</v>
      </c>
      <c r="AK1790" s="190" t="str">
        <f t="shared" si="2535"/>
        <v>AK$19</v>
      </c>
      <c r="AL1790" s="190" t="str">
        <f t="shared" si="2535"/>
        <v>AL$19</v>
      </c>
      <c r="AM1790" s="190" t="str">
        <f t="shared" si="2535"/>
        <v>AM$19</v>
      </c>
      <c r="AN1790" s="190" t="str">
        <f t="shared" si="2535"/>
        <v>AN$19</v>
      </c>
      <c r="AO1790" s="190" t="str">
        <f t="shared" si="2535"/>
        <v>AO$19</v>
      </c>
      <c r="AP1790" s="190" t="str">
        <f t="shared" si="2535"/>
        <v>AP$19</v>
      </c>
      <c r="AQ1790" s="190" t="str">
        <f t="shared" si="2535"/>
        <v>AQ$19</v>
      </c>
      <c r="AR1790" s="190" t="str">
        <f t="shared" si="2535"/>
        <v>AR$19</v>
      </c>
      <c r="AS1790" s="190" t="str">
        <f t="shared" si="2535"/>
        <v>AS$19</v>
      </c>
      <c r="AT1790" s="190" t="str">
        <f t="shared" si="2535"/>
        <v>AT$19</v>
      </c>
      <c r="AU1790" s="190" t="str">
        <f t="shared" si="2535"/>
        <v>AU$19</v>
      </c>
      <c r="AV1790" s="190" t="str">
        <f t="shared" si="2535"/>
        <v>AV$19</v>
      </c>
      <c r="AW1790" s="190" t="str">
        <f t="shared" si="2535"/>
        <v>AW$19</v>
      </c>
      <c r="AX1790" s="190" t="str">
        <f t="shared" si="2535"/>
        <v>AX$19</v>
      </c>
      <c r="AY1790" s="190" t="str">
        <f t="shared" ref="AY1790:CD1790" si="2536">AY$23</f>
        <v>AY$19</v>
      </c>
      <c r="AZ1790" s="190" t="str">
        <f t="shared" si="2536"/>
        <v>AZ$19</v>
      </c>
      <c r="BA1790" s="190" t="str">
        <f t="shared" si="2536"/>
        <v>BA$19</v>
      </c>
      <c r="BB1790" s="190" t="str">
        <f t="shared" si="2536"/>
        <v>BB$19</v>
      </c>
      <c r="BC1790" s="190" t="str">
        <f t="shared" si="2536"/>
        <v>BC$19</v>
      </c>
      <c r="BD1790" s="190" t="str">
        <f t="shared" si="2536"/>
        <v>BD$19</v>
      </c>
      <c r="BE1790" s="190" t="str">
        <f t="shared" si="2536"/>
        <v>BE$19</v>
      </c>
      <c r="BF1790" s="190" t="str">
        <f t="shared" si="2536"/>
        <v>BF$19</v>
      </c>
      <c r="BG1790" s="190" t="str">
        <f t="shared" si="2536"/>
        <v>BG$19</v>
      </c>
      <c r="BH1790" s="190" t="str">
        <f t="shared" si="2536"/>
        <v>BH$19</v>
      </c>
      <c r="BI1790" s="190" t="str">
        <f t="shared" si="2536"/>
        <v>BI$19</v>
      </c>
      <c r="BJ1790" s="190" t="str">
        <f t="shared" si="2536"/>
        <v>BJ$19</v>
      </c>
      <c r="BK1790" s="190" t="str">
        <f t="shared" si="2536"/>
        <v>BK$19</v>
      </c>
      <c r="BL1790" s="190" t="str">
        <f t="shared" si="2536"/>
        <v>BL$19</v>
      </c>
      <c r="BM1790" s="190" t="str">
        <f t="shared" si="2536"/>
        <v>BM$19</v>
      </c>
      <c r="BN1790" s="190" t="str">
        <f t="shared" si="2536"/>
        <v>BN$19</v>
      </c>
      <c r="BO1790" s="190" t="str">
        <f t="shared" si="2536"/>
        <v>BO$19</v>
      </c>
      <c r="BP1790" s="190" t="str">
        <f t="shared" si="2536"/>
        <v>BP$19</v>
      </c>
      <c r="BQ1790" s="190" t="str">
        <f t="shared" si="2536"/>
        <v>BQ$19</v>
      </c>
      <c r="BR1790" s="190" t="str">
        <f t="shared" si="2536"/>
        <v>BR$19</v>
      </c>
      <c r="BS1790" s="190" t="str">
        <f t="shared" si="2536"/>
        <v>BS$19</v>
      </c>
      <c r="BT1790" s="190" t="str">
        <f t="shared" si="2536"/>
        <v>BT$19</v>
      </c>
      <c r="BU1790" s="190" t="str">
        <f t="shared" si="2536"/>
        <v>BU$19</v>
      </c>
      <c r="BV1790" s="190" t="str">
        <f t="shared" si="2536"/>
        <v>BV$19</v>
      </c>
      <c r="BW1790" s="190" t="str">
        <f t="shared" si="2536"/>
        <v>BW$19</v>
      </c>
      <c r="BX1790" s="190" t="str">
        <f t="shared" si="2536"/>
        <v>BX$19</v>
      </c>
      <c r="BY1790" s="190" t="str">
        <f t="shared" si="2536"/>
        <v>BY$19</v>
      </c>
      <c r="BZ1790" s="190" t="str">
        <f t="shared" si="2536"/>
        <v>BZ$19</v>
      </c>
      <c r="CA1790" s="190" t="str">
        <f t="shared" si="2536"/>
        <v>CA$19</v>
      </c>
      <c r="CB1790" s="190" t="str">
        <f t="shared" si="2536"/>
        <v>CB$19</v>
      </c>
      <c r="CC1790" s="190" t="str">
        <f t="shared" si="2536"/>
        <v>CC$19</v>
      </c>
      <c r="CD1790" s="190" t="str">
        <f t="shared" si="2536"/>
        <v>CD$19</v>
      </c>
      <c r="CE1790" s="190" t="str">
        <f t="shared" ref="CE1790:CL1790" si="2537">CE$23</f>
        <v>CE$19</v>
      </c>
      <c r="CF1790" s="190" t="str">
        <f t="shared" si="2537"/>
        <v>CF$19</v>
      </c>
      <c r="CG1790" s="190" t="str">
        <f t="shared" si="2537"/>
        <v>CG$19</v>
      </c>
      <c r="CH1790" s="190" t="str">
        <f t="shared" si="2537"/>
        <v>CH$19</v>
      </c>
      <c r="CI1790" s="190" t="str">
        <f t="shared" si="2537"/>
        <v>CI$19</v>
      </c>
      <c r="CJ1790" s="190" t="str">
        <f t="shared" si="2537"/>
        <v>CJ$19</v>
      </c>
      <c r="CK1790" s="190" t="str">
        <f t="shared" si="2537"/>
        <v>CK$19</v>
      </c>
      <c r="CL1790" s="190" t="str">
        <f t="shared" si="2537"/>
        <v>CL$19</v>
      </c>
      <c r="CN1790" s="201"/>
      <c r="CO1790" s="190" t="str">
        <f t="shared" ref="CO1790:DL1790" si="2538">CO$23</f>
        <v>CO$19</v>
      </c>
      <c r="CP1790" s="190" t="str">
        <f t="shared" si="2538"/>
        <v>CP$19</v>
      </c>
      <c r="CQ1790" s="190" t="str">
        <f t="shared" si="2538"/>
        <v>CQ$19</v>
      </c>
      <c r="CR1790" s="190" t="str">
        <f t="shared" si="2538"/>
        <v>CR$19</v>
      </c>
      <c r="CS1790" s="190" t="str">
        <f t="shared" si="2538"/>
        <v>CS$19</v>
      </c>
      <c r="CT1790" s="190" t="str">
        <f t="shared" si="2538"/>
        <v>CT$19</v>
      </c>
      <c r="CU1790" s="190" t="str">
        <f t="shared" si="2538"/>
        <v>CU$19</v>
      </c>
      <c r="CV1790" s="190" t="str">
        <f t="shared" si="2538"/>
        <v>CV$19</v>
      </c>
      <c r="CW1790" s="190" t="str">
        <f t="shared" si="2538"/>
        <v>CW$19</v>
      </c>
      <c r="CX1790" s="190" t="str">
        <f t="shared" si="2538"/>
        <v>CX$19</v>
      </c>
      <c r="CY1790" s="190" t="str">
        <f t="shared" si="2538"/>
        <v>CY$19</v>
      </c>
      <c r="CZ1790" s="190" t="str">
        <f t="shared" si="2538"/>
        <v>CZ$19</v>
      </c>
      <c r="DA1790" s="190" t="str">
        <f t="shared" si="2538"/>
        <v>DA$19</v>
      </c>
      <c r="DB1790" s="190" t="str">
        <f t="shared" si="2538"/>
        <v>DB$19</v>
      </c>
      <c r="DC1790" s="190" t="str">
        <f t="shared" si="2538"/>
        <v>DC$19</v>
      </c>
      <c r="DD1790" s="190" t="str">
        <f t="shared" si="2538"/>
        <v>DD$19</v>
      </c>
      <c r="DE1790" s="190" t="str">
        <f t="shared" si="2538"/>
        <v>DE$19</v>
      </c>
      <c r="DF1790" s="190" t="str">
        <f t="shared" si="2538"/>
        <v>DF$19</v>
      </c>
      <c r="DG1790" s="190" t="str">
        <f t="shared" si="2538"/>
        <v>DG$19</v>
      </c>
      <c r="DH1790" s="190" t="str">
        <f t="shared" si="2538"/>
        <v>DH$19</v>
      </c>
      <c r="DI1790" s="190" t="str">
        <f t="shared" si="2538"/>
        <v>DI$19</v>
      </c>
      <c r="DJ1790" s="190" t="str">
        <f t="shared" si="2538"/>
        <v>DJ$19</v>
      </c>
      <c r="DK1790" s="190" t="str">
        <f t="shared" si="2538"/>
        <v>DK$19</v>
      </c>
      <c r="DL1790" s="190" t="str">
        <f t="shared" si="2538"/>
        <v>DL$19</v>
      </c>
    </row>
    <row r="1791" spans="1:116" x14ac:dyDescent="0.4">
      <c r="A1791" s="31" t="s">
        <v>218</v>
      </c>
      <c r="B1791" s="31" t="s">
        <v>243</v>
      </c>
      <c r="C1791" s="31"/>
      <c r="D1791" t="s">
        <v>529</v>
      </c>
      <c r="E1791" s="8" t="str">
        <f t="shared" ref="E1791:E1802" si="2539">ROW()&amp;" "&amp;D1791</f>
        <v>1791 FCCA-F</v>
      </c>
      <c r="F1791" t="s">
        <v>530</v>
      </c>
      <c r="G1791" s="70" t="s">
        <v>531</v>
      </c>
      <c r="H1791" s="48"/>
      <c r="I1791" s="297"/>
      <c r="J1791" s="297"/>
      <c r="K1791" s="48"/>
      <c r="L1791" s="48"/>
      <c r="M1791" s="48"/>
      <c r="N1791" s="48"/>
      <c r="O1791" s="48"/>
      <c r="P1791" s="48"/>
      <c r="R1791" s="70"/>
      <c r="S1791" s="298"/>
      <c r="T1791" s="298"/>
      <c r="U1791" s="298"/>
      <c r="V1791" s="298"/>
      <c r="W1791" s="298"/>
      <c r="X1791" s="298"/>
      <c r="Y1791" s="298"/>
      <c r="Z1791" s="298"/>
      <c r="AA1791" s="298"/>
      <c r="AB1791" s="298"/>
      <c r="AC1791" s="298"/>
      <c r="AD1791" s="298"/>
      <c r="AE1791" s="298"/>
      <c r="AF1791" s="298"/>
      <c r="AG1791" s="298"/>
      <c r="AH1791" s="298"/>
      <c r="AI1791" s="298"/>
      <c r="AJ1791" s="298"/>
      <c r="AK1791" s="298"/>
      <c r="AL1791" s="298"/>
      <c r="AM1791" s="298"/>
      <c r="AN1791" s="298"/>
      <c r="AO1791" s="298"/>
      <c r="AP1791" s="298"/>
      <c r="AQ1791" s="298"/>
      <c r="AR1791" s="298"/>
      <c r="AS1791" s="298"/>
      <c r="AT1791" s="298"/>
      <c r="AU1791" s="298"/>
      <c r="AV1791" s="298"/>
      <c r="AW1791" s="298"/>
      <c r="AX1791" s="298"/>
      <c r="AY1791" s="298"/>
      <c r="AZ1791" s="298"/>
      <c r="BA1791" s="298"/>
      <c r="BB1791" s="298"/>
      <c r="BC1791" s="298"/>
      <c r="BD1791" s="298"/>
      <c r="BE1791" s="298"/>
      <c r="BF1791" s="298"/>
      <c r="BG1791" s="298"/>
      <c r="BH1791" s="298"/>
      <c r="BI1791" s="298"/>
      <c r="BJ1791" s="298"/>
      <c r="BK1791" s="298"/>
      <c r="BL1791" s="298"/>
      <c r="BM1791" s="298"/>
      <c r="BN1791" s="298"/>
      <c r="BO1791" s="298"/>
      <c r="BP1791" s="298"/>
      <c r="BQ1791" s="298"/>
      <c r="BR1791" s="298"/>
      <c r="BS1791" s="298"/>
      <c r="BT1791" s="298"/>
      <c r="BU1791" s="298"/>
      <c r="BV1791" s="298"/>
      <c r="BW1791" s="298"/>
      <c r="BX1791" s="298"/>
      <c r="BY1791" s="298"/>
      <c r="BZ1791" s="298"/>
      <c r="CA1791" s="298"/>
      <c r="CB1791" s="298"/>
      <c r="CC1791" s="298"/>
      <c r="CD1791" s="298"/>
      <c r="CE1791" s="298"/>
      <c r="CF1791" s="298"/>
      <c r="CG1791" s="298"/>
      <c r="CH1791" s="298"/>
      <c r="CI1791" s="298"/>
      <c r="CJ1791" s="298"/>
      <c r="CK1791" s="298"/>
      <c r="CL1791" s="298"/>
      <c r="CN1791" s="297"/>
      <c r="CO1791" s="298"/>
      <c r="CP1791" s="298"/>
      <c r="CQ1791" s="298"/>
      <c r="CR1791" s="298"/>
      <c r="CS1791" s="298"/>
      <c r="CT1791" s="298"/>
      <c r="CU1791" s="298"/>
      <c r="CV1791" s="298"/>
      <c r="CW1791" s="298"/>
      <c r="CX1791" s="298"/>
      <c r="CY1791" s="298"/>
      <c r="CZ1791" s="298"/>
      <c r="DA1791" s="298"/>
      <c r="DB1791" s="298"/>
      <c r="DC1791" s="298"/>
      <c r="DD1791" s="298"/>
      <c r="DE1791" s="298"/>
      <c r="DF1791" s="298"/>
      <c r="DG1791" s="298"/>
      <c r="DH1791" s="298"/>
      <c r="DI1791" s="298"/>
      <c r="DJ1791" s="298"/>
      <c r="DK1791" s="298"/>
      <c r="DL1791" s="298"/>
    </row>
    <row r="1792" spans="1:116" x14ac:dyDescent="0.4">
      <c r="B1792" t="str">
        <f>E1792</f>
        <v>1792 FCCA-F</v>
      </c>
      <c r="C1792" t="s">
        <v>224</v>
      </c>
      <c r="D1792" t="s">
        <v>529</v>
      </c>
      <c r="E1792" s="8" t="str">
        <f t="shared" si="2539"/>
        <v>1792 FCCA-F</v>
      </c>
      <c r="G1792" s="125" t="str">
        <f>"Current asset - "&amp;(SUBSTITUTE(G1791,":",""))</f>
        <v>Current asset - Fixed constant current asset</v>
      </c>
      <c r="J1792" s="74">
        <v>1000</v>
      </c>
      <c r="K1792" s="53">
        <f t="shared" ref="K1792:P1792" si="2540">SUMIF($4:$4,K$2,1792:1792)</f>
        <v>1000</v>
      </c>
      <c r="L1792" s="53">
        <f t="shared" si="2540"/>
        <v>1000</v>
      </c>
      <c r="M1792" s="53">
        <f t="shared" si="2540"/>
        <v>1000</v>
      </c>
      <c r="N1792" s="53">
        <f t="shared" si="2540"/>
        <v>1000</v>
      </c>
      <c r="O1792" s="53">
        <f t="shared" si="2540"/>
        <v>1000</v>
      </c>
      <c r="P1792" s="53">
        <f t="shared" si="2540"/>
        <v>1000</v>
      </c>
      <c r="R1792" s="24">
        <f>$J1792</f>
        <v>1000</v>
      </c>
      <c r="S1792" s="80">
        <f>R1792</f>
        <v>1000</v>
      </c>
      <c r="T1792" s="80">
        <f t="shared" ref="T1792:CE1794" si="2541">S1792</f>
        <v>1000</v>
      </c>
      <c r="U1792" s="80">
        <f t="shared" si="2541"/>
        <v>1000</v>
      </c>
      <c r="V1792" s="80">
        <f t="shared" si="2541"/>
        <v>1000</v>
      </c>
      <c r="W1792" s="80">
        <f t="shared" si="2541"/>
        <v>1000</v>
      </c>
      <c r="X1792" s="80">
        <f t="shared" si="2541"/>
        <v>1000</v>
      </c>
      <c r="Y1792" s="80">
        <f t="shared" si="2541"/>
        <v>1000</v>
      </c>
      <c r="Z1792" s="80">
        <f t="shared" si="2541"/>
        <v>1000</v>
      </c>
      <c r="AA1792" s="80">
        <f t="shared" si="2541"/>
        <v>1000</v>
      </c>
      <c r="AB1792" s="80">
        <f t="shared" si="2541"/>
        <v>1000</v>
      </c>
      <c r="AC1792" s="80">
        <f t="shared" si="2541"/>
        <v>1000</v>
      </c>
      <c r="AD1792" s="80">
        <f t="shared" si="2541"/>
        <v>1000</v>
      </c>
      <c r="AE1792" s="80">
        <f t="shared" si="2541"/>
        <v>1000</v>
      </c>
      <c r="AF1792" s="80">
        <f t="shared" si="2541"/>
        <v>1000</v>
      </c>
      <c r="AG1792" s="80">
        <f t="shared" si="2541"/>
        <v>1000</v>
      </c>
      <c r="AH1792" s="80">
        <f t="shared" si="2541"/>
        <v>1000</v>
      </c>
      <c r="AI1792" s="80">
        <f t="shared" si="2541"/>
        <v>1000</v>
      </c>
      <c r="AJ1792" s="80">
        <f t="shared" si="2541"/>
        <v>1000</v>
      </c>
      <c r="AK1792" s="80">
        <f t="shared" si="2541"/>
        <v>1000</v>
      </c>
      <c r="AL1792" s="80">
        <f t="shared" si="2541"/>
        <v>1000</v>
      </c>
      <c r="AM1792" s="80">
        <f t="shared" si="2541"/>
        <v>1000</v>
      </c>
      <c r="AN1792" s="80">
        <f t="shared" si="2541"/>
        <v>1000</v>
      </c>
      <c r="AO1792" s="80">
        <f t="shared" si="2541"/>
        <v>1000</v>
      </c>
      <c r="AP1792" s="80">
        <f t="shared" si="2541"/>
        <v>1000</v>
      </c>
      <c r="AQ1792" s="80">
        <f t="shared" si="2541"/>
        <v>1000</v>
      </c>
      <c r="AR1792" s="80">
        <f t="shared" si="2541"/>
        <v>1000</v>
      </c>
      <c r="AS1792" s="80">
        <f t="shared" si="2541"/>
        <v>1000</v>
      </c>
      <c r="AT1792" s="80">
        <f t="shared" si="2541"/>
        <v>1000</v>
      </c>
      <c r="AU1792" s="80">
        <f t="shared" si="2541"/>
        <v>1000</v>
      </c>
      <c r="AV1792" s="80">
        <f t="shared" si="2541"/>
        <v>1000</v>
      </c>
      <c r="AW1792" s="80">
        <f t="shared" si="2541"/>
        <v>1000</v>
      </c>
      <c r="AX1792" s="80">
        <f t="shared" si="2541"/>
        <v>1000</v>
      </c>
      <c r="AY1792" s="80">
        <f t="shared" si="2541"/>
        <v>1000</v>
      </c>
      <c r="AZ1792" s="80">
        <f t="shared" si="2541"/>
        <v>1000</v>
      </c>
      <c r="BA1792" s="80">
        <f t="shared" si="2541"/>
        <v>1000</v>
      </c>
      <c r="BB1792" s="80">
        <f t="shared" si="2541"/>
        <v>1000</v>
      </c>
      <c r="BC1792" s="80">
        <f t="shared" si="2541"/>
        <v>1000</v>
      </c>
      <c r="BD1792" s="80">
        <f t="shared" si="2541"/>
        <v>1000</v>
      </c>
      <c r="BE1792" s="80">
        <f t="shared" si="2541"/>
        <v>1000</v>
      </c>
      <c r="BF1792" s="80">
        <f t="shared" si="2541"/>
        <v>1000</v>
      </c>
      <c r="BG1792" s="80">
        <f t="shared" si="2541"/>
        <v>1000</v>
      </c>
      <c r="BH1792" s="80">
        <f t="shared" si="2541"/>
        <v>1000</v>
      </c>
      <c r="BI1792" s="80">
        <f t="shared" si="2541"/>
        <v>1000</v>
      </c>
      <c r="BJ1792" s="80">
        <f t="shared" si="2541"/>
        <v>1000</v>
      </c>
      <c r="BK1792" s="80">
        <f t="shared" si="2541"/>
        <v>1000</v>
      </c>
      <c r="BL1792" s="80">
        <f t="shared" si="2541"/>
        <v>1000</v>
      </c>
      <c r="BM1792" s="80">
        <f t="shared" si="2541"/>
        <v>1000</v>
      </c>
      <c r="BN1792" s="80">
        <f t="shared" si="2541"/>
        <v>1000</v>
      </c>
      <c r="BO1792" s="80">
        <f t="shared" si="2541"/>
        <v>1000</v>
      </c>
      <c r="BP1792" s="80">
        <f t="shared" si="2541"/>
        <v>1000</v>
      </c>
      <c r="BQ1792" s="80">
        <f t="shared" si="2541"/>
        <v>1000</v>
      </c>
      <c r="BR1792" s="80">
        <f t="shared" si="2541"/>
        <v>1000</v>
      </c>
      <c r="BS1792" s="80">
        <f t="shared" si="2541"/>
        <v>1000</v>
      </c>
      <c r="BT1792" s="80">
        <f t="shared" si="2541"/>
        <v>1000</v>
      </c>
      <c r="BU1792" s="80">
        <f t="shared" si="2541"/>
        <v>1000</v>
      </c>
      <c r="BV1792" s="80">
        <f t="shared" si="2541"/>
        <v>1000</v>
      </c>
      <c r="BW1792" s="80">
        <f t="shared" si="2541"/>
        <v>1000</v>
      </c>
      <c r="BX1792" s="80">
        <f t="shared" si="2541"/>
        <v>1000</v>
      </c>
      <c r="BY1792" s="80">
        <f t="shared" si="2541"/>
        <v>1000</v>
      </c>
      <c r="BZ1792" s="80">
        <f t="shared" si="2541"/>
        <v>1000</v>
      </c>
      <c r="CA1792" s="80">
        <f t="shared" si="2541"/>
        <v>1000</v>
      </c>
      <c r="CB1792" s="80">
        <f t="shared" si="2541"/>
        <v>1000</v>
      </c>
      <c r="CC1792" s="80">
        <f t="shared" si="2541"/>
        <v>1000</v>
      </c>
      <c r="CD1792" s="80">
        <f t="shared" si="2541"/>
        <v>1000</v>
      </c>
      <c r="CE1792" s="80">
        <f t="shared" si="2541"/>
        <v>1000</v>
      </c>
      <c r="CF1792" s="80">
        <f t="shared" ref="CF1792:CL1794" si="2542">CE1792</f>
        <v>1000</v>
      </c>
      <c r="CG1792" s="80">
        <f t="shared" si="2542"/>
        <v>1000</v>
      </c>
      <c r="CH1792" s="80">
        <f t="shared" si="2542"/>
        <v>1000</v>
      </c>
      <c r="CI1792" s="80">
        <f t="shared" si="2542"/>
        <v>1000</v>
      </c>
      <c r="CJ1792" s="80">
        <f t="shared" si="2542"/>
        <v>1000</v>
      </c>
      <c r="CK1792" s="80">
        <f t="shared" si="2542"/>
        <v>1000</v>
      </c>
      <c r="CL1792" s="80">
        <f t="shared" si="2542"/>
        <v>1000</v>
      </c>
      <c r="CN1792" s="74">
        <f>J1792</f>
        <v>1000</v>
      </c>
      <c r="CO1792" s="80">
        <f t="shared" ref="CO1792:CO1794" si="2543">CN1792</f>
        <v>1000</v>
      </c>
      <c r="CP1792" s="80">
        <f t="shared" ref="CP1792:CP1794" si="2544">CO1792</f>
        <v>1000</v>
      </c>
      <c r="CQ1792" s="80">
        <f t="shared" ref="CQ1792:CQ1794" si="2545">CP1792</f>
        <v>1000</v>
      </c>
      <c r="CR1792" s="80">
        <f t="shared" ref="CR1792:CR1794" si="2546">CQ1792</f>
        <v>1000</v>
      </c>
      <c r="CS1792" s="80">
        <f t="shared" ref="CS1792:CS1794" si="2547">CR1792</f>
        <v>1000</v>
      </c>
      <c r="CT1792" s="80">
        <f t="shared" ref="CT1792:CT1794" si="2548">CS1792</f>
        <v>1000</v>
      </c>
      <c r="CU1792" s="80">
        <f t="shared" ref="CU1792:CU1794" si="2549">CT1792</f>
        <v>1000</v>
      </c>
      <c r="CV1792" s="80">
        <f t="shared" ref="CV1792:CV1794" si="2550">CU1792</f>
        <v>1000</v>
      </c>
      <c r="CW1792" s="80">
        <f t="shared" ref="CW1792:CW1794" si="2551">CV1792</f>
        <v>1000</v>
      </c>
      <c r="CX1792" s="80">
        <f t="shared" ref="CX1792:CX1794" si="2552">CW1792</f>
        <v>1000</v>
      </c>
      <c r="CY1792" s="80">
        <f t="shared" ref="CY1792:CY1794" si="2553">CX1792</f>
        <v>1000</v>
      </c>
      <c r="CZ1792" s="80">
        <f t="shared" ref="CZ1792:CZ1794" si="2554">CY1792</f>
        <v>1000</v>
      </c>
      <c r="DA1792" s="80">
        <f t="shared" ref="DA1792:DA1794" si="2555">CZ1792</f>
        <v>1000</v>
      </c>
      <c r="DB1792" s="80">
        <f t="shared" ref="DB1792:DB1794" si="2556">DA1792</f>
        <v>1000</v>
      </c>
      <c r="DC1792" s="80">
        <f t="shared" ref="DC1792:DC1794" si="2557">DB1792</f>
        <v>1000</v>
      </c>
      <c r="DD1792" s="80">
        <f t="shared" ref="DD1792:DD1794" si="2558">DC1792</f>
        <v>1000</v>
      </c>
      <c r="DE1792" s="80">
        <f t="shared" ref="DE1792:DE1794" si="2559">DD1792</f>
        <v>1000</v>
      </c>
      <c r="DF1792" s="80">
        <f t="shared" ref="DF1792:DF1794" si="2560">DE1792</f>
        <v>1000</v>
      </c>
      <c r="DG1792" s="80">
        <f t="shared" ref="DG1792:DG1794" si="2561">DF1792</f>
        <v>1000</v>
      </c>
      <c r="DH1792" s="80">
        <f t="shared" ref="DH1792:DH1794" si="2562">DG1792</f>
        <v>1000</v>
      </c>
      <c r="DI1792" s="80">
        <f t="shared" ref="DI1792:DI1794" si="2563">DH1792</f>
        <v>1000</v>
      </c>
      <c r="DJ1792" s="80">
        <f t="shared" ref="DJ1792:DJ1794" si="2564">DI1792</f>
        <v>1000</v>
      </c>
      <c r="DK1792" s="80">
        <f t="shared" ref="DK1792:DL1794" si="2565">DJ1792</f>
        <v>1000</v>
      </c>
      <c r="DL1792" s="80">
        <f t="shared" si="2565"/>
        <v>1000</v>
      </c>
    </row>
    <row r="1793" spans="1:116" x14ac:dyDescent="0.4">
      <c r="D1793" t="s">
        <v>529</v>
      </c>
      <c r="E1793" s="8" t="str">
        <f t="shared" si="2539"/>
        <v>1793 FCCA-F</v>
      </c>
      <c r="G1793" s="126"/>
      <c r="H1793" s="27"/>
      <c r="I1793" s="77"/>
      <c r="J1793" s="77"/>
      <c r="K1793" s="28"/>
      <c r="L1793" s="28"/>
      <c r="M1793" s="28"/>
      <c r="N1793" s="28"/>
      <c r="O1793" s="28"/>
      <c r="P1793" s="28"/>
      <c r="R1793" s="33"/>
      <c r="S1793" s="77"/>
      <c r="T1793" s="77"/>
      <c r="U1793" s="77"/>
      <c r="V1793" s="77"/>
      <c r="W1793" s="77"/>
      <c r="X1793" s="77"/>
      <c r="Y1793" s="77"/>
      <c r="Z1793" s="77"/>
      <c r="AA1793" s="77"/>
      <c r="AB1793" s="77"/>
      <c r="AC1793" s="77"/>
      <c r="AD1793" s="77"/>
      <c r="AE1793" s="77"/>
      <c r="AF1793" s="77"/>
      <c r="AG1793" s="77"/>
      <c r="AH1793" s="77"/>
      <c r="AI1793" s="77"/>
      <c r="AJ1793" s="77"/>
      <c r="AK1793" s="77"/>
      <c r="AL1793" s="77"/>
      <c r="AM1793" s="77"/>
      <c r="AN1793" s="77"/>
      <c r="AO1793" s="77"/>
      <c r="AP1793" s="77"/>
      <c r="AQ1793" s="77"/>
      <c r="AR1793" s="77"/>
      <c r="AS1793" s="77"/>
      <c r="AT1793" s="77"/>
      <c r="AU1793" s="77"/>
      <c r="AV1793" s="77"/>
      <c r="AW1793" s="77"/>
      <c r="AX1793" s="77"/>
      <c r="AY1793" s="77"/>
      <c r="AZ1793" s="77"/>
      <c r="BA1793" s="77"/>
      <c r="BB1793" s="77"/>
      <c r="BC1793" s="77"/>
      <c r="BD1793" s="77"/>
      <c r="BE1793" s="77"/>
      <c r="BF1793" s="77"/>
      <c r="BG1793" s="77"/>
      <c r="BH1793" s="77"/>
      <c r="BI1793" s="77"/>
      <c r="BJ1793" s="77"/>
      <c r="BK1793" s="77"/>
      <c r="BL1793" s="77"/>
      <c r="BM1793" s="77"/>
      <c r="BN1793" s="77"/>
      <c r="BO1793" s="77"/>
      <c r="BP1793" s="77"/>
      <c r="BQ1793" s="77"/>
      <c r="BR1793" s="77"/>
      <c r="BS1793" s="77"/>
      <c r="BT1793" s="77"/>
      <c r="BU1793" s="77"/>
      <c r="BV1793" s="77"/>
      <c r="BW1793" s="77"/>
      <c r="BX1793" s="77"/>
      <c r="BY1793" s="77"/>
      <c r="BZ1793" s="77"/>
      <c r="CA1793" s="77"/>
      <c r="CB1793" s="77"/>
      <c r="CC1793" s="77"/>
      <c r="CD1793" s="77"/>
      <c r="CE1793" s="77"/>
      <c r="CF1793" s="77"/>
      <c r="CG1793" s="77"/>
      <c r="CH1793" s="77"/>
      <c r="CI1793" s="77"/>
      <c r="CJ1793" s="77"/>
      <c r="CK1793" s="77"/>
      <c r="CL1793" s="77"/>
      <c r="CN1793" s="77"/>
      <c r="CO1793" s="77"/>
      <c r="CP1793" s="77"/>
      <c r="CQ1793" s="77"/>
      <c r="CR1793" s="77"/>
      <c r="CS1793" s="77"/>
      <c r="CT1793" s="77"/>
      <c r="CU1793" s="77"/>
      <c r="CV1793" s="77"/>
      <c r="CW1793" s="77"/>
      <c r="CX1793" s="77"/>
      <c r="CY1793" s="77"/>
      <c r="CZ1793" s="77"/>
      <c r="DA1793" s="77"/>
      <c r="DB1793" s="77"/>
      <c r="DC1793" s="77"/>
      <c r="DD1793" s="77"/>
      <c r="DE1793" s="77"/>
      <c r="DF1793" s="77"/>
      <c r="DG1793" s="77"/>
      <c r="DH1793" s="77"/>
      <c r="DI1793" s="77"/>
      <c r="DJ1793" s="77"/>
      <c r="DK1793" s="77"/>
      <c r="DL1793" s="77"/>
    </row>
    <row r="1794" spans="1:116" x14ac:dyDescent="0.4">
      <c r="C1794" t="s">
        <v>234</v>
      </c>
      <c r="D1794" t="s">
        <v>529</v>
      </c>
      <c r="E1794" s="8" t="str">
        <f t="shared" si="2539"/>
        <v>1794 FCCA-F</v>
      </c>
      <c r="G1794" s="125" t="str">
        <f>"Change in "&amp;G1792</f>
        <v>Change in Current asset - Fixed constant current asset</v>
      </c>
      <c r="I1794" s="74"/>
      <c r="J1794" s="74"/>
      <c r="K1794" s="53">
        <f t="shared" ref="K1794:P1794" si="2566">SUMIF($3:$3,K$2,1794:1794)</f>
        <v>0</v>
      </c>
      <c r="L1794" s="53">
        <f t="shared" si="2566"/>
        <v>0</v>
      </c>
      <c r="M1794" s="53">
        <f t="shared" si="2566"/>
        <v>0</v>
      </c>
      <c r="N1794" s="53">
        <f t="shared" si="2566"/>
        <v>0</v>
      </c>
      <c r="O1794" s="53">
        <f t="shared" si="2566"/>
        <v>0</v>
      </c>
      <c r="P1794" s="53">
        <f t="shared" si="2566"/>
        <v>0</v>
      </c>
      <c r="R1794" s="24"/>
      <c r="S1794" s="80">
        <f>R1792-S1792</f>
        <v>0</v>
      </c>
      <c r="T1794" s="80">
        <f t="shared" ref="T1794:CE1796" si="2567">S1792-T1792</f>
        <v>0</v>
      </c>
      <c r="U1794" s="80">
        <f t="shared" si="2567"/>
        <v>0</v>
      </c>
      <c r="V1794" s="80">
        <f t="shared" si="2567"/>
        <v>0</v>
      </c>
      <c r="W1794" s="80">
        <f t="shared" si="2567"/>
        <v>0</v>
      </c>
      <c r="X1794" s="80">
        <f t="shared" si="2567"/>
        <v>0</v>
      </c>
      <c r="Y1794" s="80">
        <f t="shared" si="2567"/>
        <v>0</v>
      </c>
      <c r="Z1794" s="80">
        <f t="shared" si="2567"/>
        <v>0</v>
      </c>
      <c r="AA1794" s="80">
        <f t="shared" si="2567"/>
        <v>0</v>
      </c>
      <c r="AB1794" s="80">
        <f t="shared" si="2567"/>
        <v>0</v>
      </c>
      <c r="AC1794" s="80">
        <f t="shared" si="2567"/>
        <v>0</v>
      </c>
      <c r="AD1794" s="80">
        <f t="shared" si="2567"/>
        <v>0</v>
      </c>
      <c r="AE1794" s="80">
        <f t="shared" si="2567"/>
        <v>0</v>
      </c>
      <c r="AF1794" s="80">
        <f t="shared" si="2567"/>
        <v>0</v>
      </c>
      <c r="AG1794" s="80">
        <f t="shared" si="2567"/>
        <v>0</v>
      </c>
      <c r="AH1794" s="80">
        <f t="shared" si="2567"/>
        <v>0</v>
      </c>
      <c r="AI1794" s="80">
        <f t="shared" si="2567"/>
        <v>0</v>
      </c>
      <c r="AJ1794" s="80">
        <f t="shared" si="2567"/>
        <v>0</v>
      </c>
      <c r="AK1794" s="80">
        <f t="shared" si="2567"/>
        <v>0</v>
      </c>
      <c r="AL1794" s="80">
        <f t="shared" si="2567"/>
        <v>0</v>
      </c>
      <c r="AM1794" s="80">
        <f t="shared" si="2567"/>
        <v>0</v>
      </c>
      <c r="AN1794" s="80">
        <f t="shared" si="2567"/>
        <v>0</v>
      </c>
      <c r="AO1794" s="80">
        <f t="shared" si="2567"/>
        <v>0</v>
      </c>
      <c r="AP1794" s="80">
        <f t="shared" si="2567"/>
        <v>0</v>
      </c>
      <c r="AQ1794" s="80">
        <f t="shared" si="2567"/>
        <v>0</v>
      </c>
      <c r="AR1794" s="80">
        <f t="shared" si="2567"/>
        <v>0</v>
      </c>
      <c r="AS1794" s="80">
        <f t="shared" si="2567"/>
        <v>0</v>
      </c>
      <c r="AT1794" s="80">
        <f t="shared" si="2567"/>
        <v>0</v>
      </c>
      <c r="AU1794" s="80">
        <f t="shared" si="2567"/>
        <v>0</v>
      </c>
      <c r="AV1794" s="80">
        <f t="shared" si="2567"/>
        <v>0</v>
      </c>
      <c r="AW1794" s="80">
        <f t="shared" si="2567"/>
        <v>0</v>
      </c>
      <c r="AX1794" s="80">
        <f t="shared" si="2567"/>
        <v>0</v>
      </c>
      <c r="AY1794" s="80">
        <f t="shared" si="2567"/>
        <v>0</v>
      </c>
      <c r="AZ1794" s="80">
        <f t="shared" si="2567"/>
        <v>0</v>
      </c>
      <c r="BA1794" s="80">
        <f t="shared" si="2567"/>
        <v>0</v>
      </c>
      <c r="BB1794" s="80">
        <f t="shared" si="2567"/>
        <v>0</v>
      </c>
      <c r="BC1794" s="80">
        <f t="shared" si="2567"/>
        <v>0</v>
      </c>
      <c r="BD1794" s="80">
        <f t="shared" si="2567"/>
        <v>0</v>
      </c>
      <c r="BE1794" s="80">
        <f t="shared" si="2567"/>
        <v>0</v>
      </c>
      <c r="BF1794" s="80">
        <f t="shared" si="2567"/>
        <v>0</v>
      </c>
      <c r="BG1794" s="80">
        <f t="shared" si="2567"/>
        <v>0</v>
      </c>
      <c r="BH1794" s="80">
        <f t="shared" si="2567"/>
        <v>0</v>
      </c>
      <c r="BI1794" s="80">
        <f t="shared" si="2567"/>
        <v>0</v>
      </c>
      <c r="BJ1794" s="80">
        <f t="shared" si="2567"/>
        <v>0</v>
      </c>
      <c r="BK1794" s="80">
        <f t="shared" si="2567"/>
        <v>0</v>
      </c>
      <c r="BL1794" s="80">
        <f t="shared" si="2567"/>
        <v>0</v>
      </c>
      <c r="BM1794" s="80">
        <f t="shared" si="2567"/>
        <v>0</v>
      </c>
      <c r="BN1794" s="80">
        <f t="shared" si="2567"/>
        <v>0</v>
      </c>
      <c r="BO1794" s="80">
        <f t="shared" si="2567"/>
        <v>0</v>
      </c>
      <c r="BP1794" s="80">
        <f t="shared" si="2567"/>
        <v>0</v>
      </c>
      <c r="BQ1794" s="80">
        <f t="shared" si="2567"/>
        <v>0</v>
      </c>
      <c r="BR1794" s="80">
        <f t="shared" si="2567"/>
        <v>0</v>
      </c>
      <c r="BS1794" s="80">
        <f t="shared" si="2567"/>
        <v>0</v>
      </c>
      <c r="BT1794" s="80">
        <f t="shared" si="2567"/>
        <v>0</v>
      </c>
      <c r="BU1794" s="80">
        <f t="shared" si="2567"/>
        <v>0</v>
      </c>
      <c r="BV1794" s="80">
        <f t="shared" si="2567"/>
        <v>0</v>
      </c>
      <c r="BW1794" s="80">
        <f t="shared" si="2567"/>
        <v>0</v>
      </c>
      <c r="BX1794" s="80">
        <f t="shared" si="2567"/>
        <v>0</v>
      </c>
      <c r="BY1794" s="80">
        <f t="shared" si="2567"/>
        <v>0</v>
      </c>
      <c r="BZ1794" s="80">
        <f t="shared" si="2567"/>
        <v>0</v>
      </c>
      <c r="CA1794" s="80">
        <f t="shared" si="2567"/>
        <v>0</v>
      </c>
      <c r="CB1794" s="80">
        <f t="shared" si="2567"/>
        <v>0</v>
      </c>
      <c r="CC1794" s="80">
        <f t="shared" si="2567"/>
        <v>0</v>
      </c>
      <c r="CD1794" s="80">
        <f t="shared" si="2567"/>
        <v>0</v>
      </c>
      <c r="CE1794" s="80">
        <f t="shared" si="2567"/>
        <v>0</v>
      </c>
      <c r="CF1794" s="80">
        <f t="shared" ref="CF1794:CL1796" si="2568">CE1792-CF1792</f>
        <v>0</v>
      </c>
      <c r="CG1794" s="80">
        <f t="shared" si="2568"/>
        <v>0</v>
      </c>
      <c r="CH1794" s="80">
        <f t="shared" si="2568"/>
        <v>0</v>
      </c>
      <c r="CI1794" s="80">
        <f t="shared" si="2568"/>
        <v>0</v>
      </c>
      <c r="CJ1794" s="80">
        <f t="shared" si="2568"/>
        <v>0</v>
      </c>
      <c r="CK1794" s="80">
        <f t="shared" si="2568"/>
        <v>0</v>
      </c>
      <c r="CL1794" s="80">
        <f t="shared" si="2568"/>
        <v>0</v>
      </c>
      <c r="CN1794" s="74"/>
      <c r="CO1794" s="80">
        <f t="shared" ref="CO1794:CO1796" si="2569">CN1792-CO1792</f>
        <v>0</v>
      </c>
      <c r="CP1794" s="80">
        <f t="shared" ref="CP1794:CP1796" si="2570">CO1792-CP1792</f>
        <v>0</v>
      </c>
      <c r="CQ1794" s="80">
        <f t="shared" ref="CQ1794:CQ1796" si="2571">CP1792-CQ1792</f>
        <v>0</v>
      </c>
      <c r="CR1794" s="80">
        <f t="shared" ref="CR1794:CR1796" si="2572">CQ1792-CR1792</f>
        <v>0</v>
      </c>
      <c r="CS1794" s="80">
        <f t="shared" ref="CS1794:CS1796" si="2573">CR1792-CS1792</f>
        <v>0</v>
      </c>
      <c r="CT1794" s="80">
        <f t="shared" ref="CT1794:CT1796" si="2574">CS1792-CT1792</f>
        <v>0</v>
      </c>
      <c r="CU1794" s="80">
        <f t="shared" ref="CU1794:CU1796" si="2575">CT1792-CU1792</f>
        <v>0</v>
      </c>
      <c r="CV1794" s="80">
        <f t="shared" ref="CV1794:CV1796" si="2576">CU1792-CV1792</f>
        <v>0</v>
      </c>
      <c r="CW1794" s="80">
        <f t="shared" ref="CW1794:CW1796" si="2577">CV1792-CW1792</f>
        <v>0</v>
      </c>
      <c r="CX1794" s="80">
        <f t="shared" ref="CX1794:CX1796" si="2578">CW1792-CX1792</f>
        <v>0</v>
      </c>
      <c r="CY1794" s="80">
        <f t="shared" ref="CY1794:CY1796" si="2579">CX1792-CY1792</f>
        <v>0</v>
      </c>
      <c r="CZ1794" s="80">
        <f t="shared" ref="CZ1794:CZ1796" si="2580">CY1792-CZ1792</f>
        <v>0</v>
      </c>
      <c r="DA1794" s="80">
        <f t="shared" ref="DA1794:DA1796" si="2581">CZ1792-DA1792</f>
        <v>0</v>
      </c>
      <c r="DB1794" s="80">
        <f t="shared" ref="DB1794:DB1796" si="2582">DA1792-DB1792</f>
        <v>0</v>
      </c>
      <c r="DC1794" s="80">
        <f t="shared" ref="DC1794:DC1796" si="2583">DB1792-DC1792</f>
        <v>0</v>
      </c>
      <c r="DD1794" s="80">
        <f t="shared" ref="DD1794:DD1796" si="2584">DC1792-DD1792</f>
        <v>0</v>
      </c>
      <c r="DE1794" s="80">
        <f t="shared" ref="DE1794:DE1796" si="2585">DD1792-DE1792</f>
        <v>0</v>
      </c>
      <c r="DF1794" s="80">
        <f t="shared" ref="DF1794:DF1796" si="2586">DE1792-DF1792</f>
        <v>0</v>
      </c>
      <c r="DG1794" s="80">
        <f t="shared" ref="DG1794:DG1796" si="2587">DF1792-DG1792</f>
        <v>0</v>
      </c>
      <c r="DH1794" s="80">
        <f t="shared" ref="DH1794:DH1796" si="2588">DG1792-DH1792</f>
        <v>0</v>
      </c>
      <c r="DI1794" s="80">
        <f t="shared" ref="DI1794:DI1796" si="2589">DH1792-DI1792</f>
        <v>0</v>
      </c>
      <c r="DJ1794" s="80">
        <f t="shared" ref="DJ1794:DJ1796" si="2590">DI1792-DJ1792</f>
        <v>0</v>
      </c>
      <c r="DK1794" s="80">
        <f t="shared" ref="DK1794:DL1796" si="2591">DJ1792-DK1792</f>
        <v>0</v>
      </c>
      <c r="DL1794" s="80">
        <f t="shared" si="2591"/>
        <v>0</v>
      </c>
    </row>
    <row r="1795" spans="1:116" x14ac:dyDescent="0.4">
      <c r="D1795" t="s">
        <v>529</v>
      </c>
      <c r="E1795" s="8" t="str">
        <f t="shared" ref="E1795:E1797" si="2592">ROW()&amp;" "&amp;D1795</f>
        <v>1795 FCCA-F</v>
      </c>
      <c r="G1795" s="125"/>
      <c r="I1795" s="74"/>
      <c r="J1795" s="74"/>
      <c r="K1795" s="53"/>
      <c r="L1795" s="53"/>
      <c r="M1795" s="53"/>
      <c r="N1795" s="53"/>
      <c r="O1795" s="53"/>
      <c r="P1795" s="53"/>
      <c r="R1795" s="24"/>
      <c r="S1795" s="80"/>
      <c r="T1795" s="80"/>
      <c r="U1795" s="80"/>
      <c r="V1795" s="80"/>
      <c r="W1795" s="80"/>
      <c r="X1795" s="80"/>
      <c r="Y1795" s="80"/>
      <c r="Z1795" s="80"/>
      <c r="AA1795" s="80"/>
      <c r="AB1795" s="80"/>
      <c r="AC1795" s="80"/>
      <c r="AD1795" s="80"/>
      <c r="AE1795" s="80"/>
      <c r="AF1795" s="80"/>
      <c r="AG1795" s="80"/>
      <c r="AH1795" s="80"/>
      <c r="AI1795" s="80"/>
      <c r="AJ1795" s="80"/>
      <c r="AK1795" s="80"/>
      <c r="AL1795" s="80"/>
      <c r="AM1795" s="80"/>
      <c r="AN1795" s="80"/>
      <c r="AO1795" s="80"/>
      <c r="AP1795" s="80"/>
      <c r="AQ1795" s="80"/>
      <c r="AR1795" s="80"/>
      <c r="AS1795" s="80"/>
      <c r="AT1795" s="80"/>
      <c r="AU1795" s="80"/>
      <c r="AV1795" s="80"/>
      <c r="AW1795" s="80"/>
      <c r="AX1795" s="80"/>
      <c r="AY1795" s="80"/>
      <c r="AZ1795" s="80"/>
      <c r="BA1795" s="80"/>
      <c r="BB1795" s="80"/>
      <c r="BC1795" s="80"/>
      <c r="BD1795" s="80"/>
      <c r="BE1795" s="80"/>
      <c r="BF1795" s="80"/>
      <c r="BG1795" s="80"/>
      <c r="BH1795" s="80"/>
      <c r="BI1795" s="80"/>
      <c r="BJ1795" s="80"/>
      <c r="BK1795" s="80"/>
      <c r="BL1795" s="80"/>
      <c r="BM1795" s="80"/>
      <c r="BN1795" s="80"/>
      <c r="BO1795" s="80"/>
      <c r="BP1795" s="80"/>
      <c r="BQ1795" s="80"/>
      <c r="BR1795" s="80"/>
      <c r="BS1795" s="80"/>
      <c r="BT1795" s="80"/>
      <c r="BU1795" s="80"/>
      <c r="BV1795" s="80"/>
      <c r="BW1795" s="80"/>
      <c r="BX1795" s="80"/>
      <c r="BY1795" s="80"/>
      <c r="BZ1795" s="80"/>
      <c r="CA1795" s="80"/>
      <c r="CB1795" s="80"/>
      <c r="CC1795" s="80"/>
      <c r="CD1795" s="80"/>
      <c r="CE1795" s="80"/>
      <c r="CF1795" s="80"/>
      <c r="CG1795" s="80"/>
      <c r="CH1795" s="80"/>
      <c r="CI1795" s="80"/>
      <c r="CJ1795" s="80"/>
      <c r="CK1795" s="80"/>
      <c r="CL1795" s="80"/>
      <c r="CN1795" s="74"/>
      <c r="CO1795" s="80"/>
      <c r="CP1795" s="80"/>
      <c r="CQ1795" s="80"/>
      <c r="CR1795" s="80"/>
      <c r="CS1795" s="80"/>
      <c r="CT1795" s="80"/>
      <c r="CU1795" s="80"/>
      <c r="CV1795" s="80"/>
      <c r="CW1795" s="80"/>
      <c r="CX1795" s="80"/>
      <c r="CY1795" s="80"/>
      <c r="CZ1795" s="80"/>
      <c r="DA1795" s="80"/>
      <c r="DB1795" s="80"/>
      <c r="DC1795" s="80"/>
      <c r="DD1795" s="80"/>
      <c r="DE1795" s="80"/>
      <c r="DF1795" s="80"/>
      <c r="DG1795" s="80"/>
      <c r="DH1795" s="80"/>
      <c r="DI1795" s="80"/>
      <c r="DJ1795" s="80"/>
      <c r="DK1795" s="80"/>
      <c r="DL1795" s="80"/>
    </row>
    <row r="1796" spans="1:116" x14ac:dyDescent="0.4">
      <c r="B1796" t="s">
        <v>332</v>
      </c>
      <c r="D1796" t="s">
        <v>529</v>
      </c>
      <c r="E1796" s="8" t="str">
        <f t="shared" si="2539"/>
        <v>1796 FCCA-F</v>
      </c>
      <c r="G1796" s="136" t="str">
        <f>G1783</f>
        <v>(Primary label)</v>
      </c>
      <c r="H1796" s="27"/>
      <c r="I1796" s="78"/>
      <c r="J1796" s="78"/>
      <c r="K1796" s="33"/>
      <c r="L1796" s="33"/>
      <c r="M1796" s="33"/>
      <c r="N1796" s="33"/>
      <c r="O1796" s="33"/>
      <c r="P1796" s="33"/>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8"/>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B1797" t="s">
        <v>332</v>
      </c>
      <c r="D1797" t="s">
        <v>529</v>
      </c>
      <c r="E1797" s="8" t="str">
        <f t="shared" si="2539"/>
        <v>1797 FCCA-F</v>
      </c>
      <c r="G1797" s="136" t="str">
        <f>G1784</f>
        <v>primary unit</v>
      </c>
      <c r="H1797" s="27"/>
      <c r="I1797" s="78"/>
      <c r="J1797" s="78"/>
      <c r="K1797" s="33"/>
      <c r="L1797" s="33"/>
      <c r="M1797" s="33"/>
      <c r="N1797" s="33"/>
      <c r="O1797" s="33"/>
      <c r="P1797" s="33"/>
      <c r="R1797" s="33"/>
      <c r="S1797" s="77"/>
      <c r="T1797" s="77"/>
      <c r="U1797" s="77"/>
      <c r="V1797" s="77"/>
      <c r="W1797" s="77"/>
      <c r="X1797" s="77"/>
      <c r="Y1797" s="77"/>
      <c r="Z1797" s="77"/>
      <c r="AA1797" s="77"/>
      <c r="AB1797" s="77"/>
      <c r="AC1797" s="77"/>
      <c r="AD1797" s="77"/>
      <c r="AE1797" s="77"/>
      <c r="AF1797" s="77"/>
      <c r="AG1797" s="77"/>
      <c r="AH1797" s="77"/>
      <c r="AI1797" s="77"/>
      <c r="AJ1797" s="77"/>
      <c r="AK1797" s="77"/>
      <c r="AL1797" s="77"/>
      <c r="AM1797" s="77"/>
      <c r="AN1797" s="77"/>
      <c r="AO1797" s="77"/>
      <c r="AP1797" s="77"/>
      <c r="AQ1797" s="77"/>
      <c r="AR1797" s="77"/>
      <c r="AS1797" s="77"/>
      <c r="AT1797" s="77"/>
      <c r="AU1797" s="77"/>
      <c r="AV1797" s="77"/>
      <c r="AW1797" s="77"/>
      <c r="AX1797" s="77"/>
      <c r="AY1797" s="77"/>
      <c r="AZ1797" s="77"/>
      <c r="BA1797" s="77"/>
      <c r="BB1797" s="77"/>
      <c r="BC1797" s="77"/>
      <c r="BD1797" s="77"/>
      <c r="BE1797" s="77"/>
      <c r="BF1797" s="77"/>
      <c r="BG1797" s="77"/>
      <c r="BH1797" s="77"/>
      <c r="BI1797" s="77"/>
      <c r="BJ1797" s="77"/>
      <c r="BK1797" s="77"/>
      <c r="BL1797" s="77"/>
      <c r="BM1797" s="77"/>
      <c r="BN1797" s="77"/>
      <c r="BO1797" s="77"/>
      <c r="BP1797" s="77"/>
      <c r="BQ1797" s="77"/>
      <c r="BR1797" s="77"/>
      <c r="BS1797" s="77"/>
      <c r="BT1797" s="77"/>
      <c r="BU1797" s="77"/>
      <c r="BV1797" s="77"/>
      <c r="BW1797" s="77"/>
      <c r="BX1797" s="77"/>
      <c r="BY1797" s="77"/>
      <c r="BZ1797" s="77"/>
      <c r="CA1797" s="77"/>
      <c r="CB1797" s="77"/>
      <c r="CC1797" s="77"/>
      <c r="CD1797" s="77"/>
      <c r="CE1797" s="77"/>
      <c r="CF1797" s="77"/>
      <c r="CG1797" s="77"/>
      <c r="CH1797" s="77"/>
      <c r="CI1797" s="77"/>
      <c r="CJ1797" s="77"/>
      <c r="CK1797" s="77"/>
      <c r="CL1797" s="77"/>
      <c r="CN1797" s="78"/>
      <c r="CO1797" s="77"/>
      <c r="CP1797" s="77"/>
      <c r="CQ1797" s="77"/>
      <c r="CR1797" s="77"/>
      <c r="CS1797" s="77"/>
      <c r="CT1797" s="77"/>
      <c r="CU1797" s="77"/>
      <c r="CV1797" s="77"/>
      <c r="CW1797" s="77"/>
      <c r="CX1797" s="77"/>
      <c r="CY1797" s="77"/>
      <c r="CZ1797" s="77"/>
      <c r="DA1797" s="77"/>
      <c r="DB1797" s="77"/>
      <c r="DC1797" s="77"/>
      <c r="DD1797" s="77"/>
      <c r="DE1797" s="77"/>
      <c r="DF1797" s="77"/>
      <c r="DG1797" s="77"/>
      <c r="DH1797" s="77"/>
      <c r="DI1797" s="77"/>
      <c r="DJ1797" s="77"/>
      <c r="DK1797" s="77"/>
      <c r="DL1797" s="77"/>
    </row>
    <row r="1798" spans="1:116" x14ac:dyDescent="0.4">
      <c r="B1798" t="s">
        <v>332</v>
      </c>
      <c r="D1798" t="s">
        <v>529</v>
      </c>
      <c r="E1798" s="8" t="str">
        <f t="shared" si="2539"/>
        <v>1798 FCCA-F</v>
      </c>
      <c r="G1798" s="136" t="str">
        <f>G1785</f>
        <v>Primary revenue driver</v>
      </c>
      <c r="K1798" s="53"/>
      <c r="L1798" s="53"/>
      <c r="M1798" s="53"/>
      <c r="N1798" s="53"/>
      <c r="O1798" s="53"/>
      <c r="P1798" s="53"/>
      <c r="R1798" s="24"/>
      <c r="S1798" s="179" t="str">
        <f t="shared" ref="S1798:AX1800" si="2593">S1785</f>
        <v>S$16</v>
      </c>
      <c r="T1798" s="179" t="str">
        <f t="shared" si="2593"/>
        <v>T$16</v>
      </c>
      <c r="U1798" s="179" t="str">
        <f t="shared" si="2593"/>
        <v>U$16</v>
      </c>
      <c r="V1798" s="179" t="str">
        <f t="shared" si="2593"/>
        <v>V$16</v>
      </c>
      <c r="W1798" s="179" t="str">
        <f t="shared" si="2593"/>
        <v>W$16</v>
      </c>
      <c r="X1798" s="179" t="str">
        <f t="shared" si="2593"/>
        <v>X$16</v>
      </c>
      <c r="Y1798" s="179" t="str">
        <f t="shared" si="2593"/>
        <v>Y$16</v>
      </c>
      <c r="Z1798" s="179" t="str">
        <f t="shared" si="2593"/>
        <v>Z$16</v>
      </c>
      <c r="AA1798" s="179" t="str">
        <f t="shared" si="2593"/>
        <v>AA$16</v>
      </c>
      <c r="AB1798" s="179" t="str">
        <f t="shared" si="2593"/>
        <v>AB$16</v>
      </c>
      <c r="AC1798" s="179" t="str">
        <f t="shared" si="2593"/>
        <v>AC$16</v>
      </c>
      <c r="AD1798" s="179" t="str">
        <f t="shared" si="2593"/>
        <v>AD$16</v>
      </c>
      <c r="AE1798" s="179" t="str">
        <f t="shared" si="2593"/>
        <v>AE$16</v>
      </c>
      <c r="AF1798" s="179" t="str">
        <f t="shared" si="2593"/>
        <v>AF$16</v>
      </c>
      <c r="AG1798" s="179" t="str">
        <f t="shared" si="2593"/>
        <v>AG$16</v>
      </c>
      <c r="AH1798" s="179" t="str">
        <f t="shared" si="2593"/>
        <v>AH$16</v>
      </c>
      <c r="AI1798" s="179" t="str">
        <f t="shared" si="2593"/>
        <v>AI$16</v>
      </c>
      <c r="AJ1798" s="179" t="str">
        <f t="shared" si="2593"/>
        <v>AJ$16</v>
      </c>
      <c r="AK1798" s="179" t="str">
        <f t="shared" si="2593"/>
        <v>AK$16</v>
      </c>
      <c r="AL1798" s="179" t="str">
        <f t="shared" si="2593"/>
        <v>AL$16</v>
      </c>
      <c r="AM1798" s="179" t="str">
        <f t="shared" si="2593"/>
        <v>AM$16</v>
      </c>
      <c r="AN1798" s="179" t="str">
        <f t="shared" si="2593"/>
        <v>AN$16</v>
      </c>
      <c r="AO1798" s="179" t="str">
        <f t="shared" si="2593"/>
        <v>AO$16</v>
      </c>
      <c r="AP1798" s="179" t="str">
        <f t="shared" si="2593"/>
        <v>AP$16</v>
      </c>
      <c r="AQ1798" s="179" t="str">
        <f t="shared" si="2593"/>
        <v>AQ$16</v>
      </c>
      <c r="AR1798" s="179" t="str">
        <f t="shared" si="2593"/>
        <v>AR$16</v>
      </c>
      <c r="AS1798" s="179" t="str">
        <f t="shared" si="2593"/>
        <v>AS$16</v>
      </c>
      <c r="AT1798" s="179" t="str">
        <f t="shared" si="2593"/>
        <v>AT$16</v>
      </c>
      <c r="AU1798" s="179" t="str">
        <f t="shared" si="2593"/>
        <v>AU$16</v>
      </c>
      <c r="AV1798" s="179" t="str">
        <f t="shared" si="2593"/>
        <v>AV$16</v>
      </c>
      <c r="AW1798" s="179" t="str">
        <f t="shared" si="2593"/>
        <v>AW$16</v>
      </c>
      <c r="AX1798" s="179" t="str">
        <f t="shared" si="2593"/>
        <v>AX$16</v>
      </c>
      <c r="AY1798" s="179" t="str">
        <f t="shared" ref="AY1798:CD1800" si="2594">AY1785</f>
        <v>AY$16</v>
      </c>
      <c r="AZ1798" s="179" t="str">
        <f t="shared" si="2594"/>
        <v>AZ$16</v>
      </c>
      <c r="BA1798" s="179" t="str">
        <f t="shared" si="2594"/>
        <v>BA$16</v>
      </c>
      <c r="BB1798" s="179" t="str">
        <f t="shared" si="2594"/>
        <v>BB$16</v>
      </c>
      <c r="BC1798" s="179" t="str">
        <f t="shared" si="2594"/>
        <v>BC$16</v>
      </c>
      <c r="BD1798" s="179" t="str">
        <f t="shared" si="2594"/>
        <v>BD$16</v>
      </c>
      <c r="BE1798" s="179" t="str">
        <f t="shared" si="2594"/>
        <v>BE$16</v>
      </c>
      <c r="BF1798" s="179" t="str">
        <f t="shared" si="2594"/>
        <v>BF$16</v>
      </c>
      <c r="BG1798" s="179" t="str">
        <f t="shared" si="2594"/>
        <v>BG$16</v>
      </c>
      <c r="BH1798" s="179" t="str">
        <f t="shared" si="2594"/>
        <v>BH$16</v>
      </c>
      <c r="BI1798" s="179" t="str">
        <f t="shared" si="2594"/>
        <v>BI$16</v>
      </c>
      <c r="BJ1798" s="179" t="str">
        <f t="shared" si="2594"/>
        <v>BJ$16</v>
      </c>
      <c r="BK1798" s="179" t="str">
        <f t="shared" si="2594"/>
        <v>BK$16</v>
      </c>
      <c r="BL1798" s="179" t="str">
        <f t="shared" si="2594"/>
        <v>BL$16</v>
      </c>
      <c r="BM1798" s="179" t="str">
        <f t="shared" si="2594"/>
        <v>BM$16</v>
      </c>
      <c r="BN1798" s="179" t="str">
        <f t="shared" si="2594"/>
        <v>BN$16</v>
      </c>
      <c r="BO1798" s="179" t="str">
        <f t="shared" si="2594"/>
        <v>BO$16</v>
      </c>
      <c r="BP1798" s="179" t="str">
        <f t="shared" si="2594"/>
        <v>BP$16</v>
      </c>
      <c r="BQ1798" s="179" t="str">
        <f t="shared" si="2594"/>
        <v>BQ$16</v>
      </c>
      <c r="BR1798" s="179" t="str">
        <f t="shared" si="2594"/>
        <v>BR$16</v>
      </c>
      <c r="BS1798" s="179" t="str">
        <f t="shared" si="2594"/>
        <v>BS$16</v>
      </c>
      <c r="BT1798" s="179" t="str">
        <f t="shared" si="2594"/>
        <v>BT$16</v>
      </c>
      <c r="BU1798" s="179" t="str">
        <f t="shared" si="2594"/>
        <v>BU$16</v>
      </c>
      <c r="BV1798" s="179" t="str">
        <f t="shared" si="2594"/>
        <v>BV$16</v>
      </c>
      <c r="BW1798" s="179" t="str">
        <f t="shared" si="2594"/>
        <v>BW$16</v>
      </c>
      <c r="BX1798" s="179" t="str">
        <f t="shared" si="2594"/>
        <v>BX$16</v>
      </c>
      <c r="BY1798" s="179" t="str">
        <f t="shared" si="2594"/>
        <v>BY$16</v>
      </c>
      <c r="BZ1798" s="179" t="str">
        <f t="shared" si="2594"/>
        <v>BZ$16</v>
      </c>
      <c r="CA1798" s="179" t="str">
        <f t="shared" si="2594"/>
        <v>CA$16</v>
      </c>
      <c r="CB1798" s="179" t="str">
        <f t="shared" si="2594"/>
        <v>CB$16</v>
      </c>
      <c r="CC1798" s="179" t="str">
        <f t="shared" si="2594"/>
        <v>CC$16</v>
      </c>
      <c r="CD1798" s="179" t="str">
        <f t="shared" si="2594"/>
        <v>CD$16</v>
      </c>
      <c r="CE1798" s="179" t="str">
        <f t="shared" ref="CE1798:CL1800" si="2595">CE1785</f>
        <v>CE$16</v>
      </c>
      <c r="CF1798" s="179" t="str">
        <f t="shared" si="2595"/>
        <v>CF$16</v>
      </c>
      <c r="CG1798" s="179" t="str">
        <f t="shared" si="2595"/>
        <v>CG$16</v>
      </c>
      <c r="CH1798" s="179" t="str">
        <f t="shared" si="2595"/>
        <v>CH$16</v>
      </c>
      <c r="CI1798" s="179" t="str">
        <f t="shared" si="2595"/>
        <v>CI$16</v>
      </c>
      <c r="CJ1798" s="179" t="str">
        <f t="shared" si="2595"/>
        <v>CJ$16</v>
      </c>
      <c r="CK1798" s="179" t="str">
        <f t="shared" si="2595"/>
        <v>CK$16</v>
      </c>
      <c r="CL1798" s="179" t="str">
        <f t="shared" si="2595"/>
        <v>CL$16</v>
      </c>
      <c r="CO1798" s="179" t="str">
        <f t="shared" ref="CO1798:DL1800" si="2596">CO1785</f>
        <v>CO$16</v>
      </c>
      <c r="CP1798" s="179" t="str">
        <f t="shared" si="2596"/>
        <v>CP$16</v>
      </c>
      <c r="CQ1798" s="179" t="str">
        <f t="shared" si="2596"/>
        <v>CQ$16</v>
      </c>
      <c r="CR1798" s="179" t="str">
        <f t="shared" si="2596"/>
        <v>CR$16</v>
      </c>
      <c r="CS1798" s="179" t="str">
        <f t="shared" si="2596"/>
        <v>CS$16</v>
      </c>
      <c r="CT1798" s="179" t="str">
        <f t="shared" si="2596"/>
        <v>CT$16</v>
      </c>
      <c r="CU1798" s="179" t="str">
        <f t="shared" si="2596"/>
        <v>CU$16</v>
      </c>
      <c r="CV1798" s="179" t="str">
        <f t="shared" si="2596"/>
        <v>CV$16</v>
      </c>
      <c r="CW1798" s="179" t="str">
        <f t="shared" si="2596"/>
        <v>CW$16</v>
      </c>
      <c r="CX1798" s="179" t="str">
        <f t="shared" si="2596"/>
        <v>CX$16</v>
      </c>
      <c r="CY1798" s="179" t="str">
        <f t="shared" si="2596"/>
        <v>CY$16</v>
      </c>
      <c r="CZ1798" s="179" t="str">
        <f t="shared" si="2596"/>
        <v>CZ$16</v>
      </c>
      <c r="DA1798" s="179" t="str">
        <f t="shared" si="2596"/>
        <v>DA$16</v>
      </c>
      <c r="DB1798" s="179" t="str">
        <f t="shared" si="2596"/>
        <v>DB$16</v>
      </c>
      <c r="DC1798" s="179" t="str">
        <f t="shared" si="2596"/>
        <v>DC$16</v>
      </c>
      <c r="DD1798" s="179" t="str">
        <f t="shared" si="2596"/>
        <v>DD$16</v>
      </c>
      <c r="DE1798" s="179" t="str">
        <f t="shared" si="2596"/>
        <v>DE$16</v>
      </c>
      <c r="DF1798" s="179" t="str">
        <f t="shared" si="2596"/>
        <v>DF$16</v>
      </c>
      <c r="DG1798" s="179" t="str">
        <f t="shared" si="2596"/>
        <v>DG$16</v>
      </c>
      <c r="DH1798" s="179" t="str">
        <f t="shared" si="2596"/>
        <v>DH$16</v>
      </c>
      <c r="DI1798" s="179" t="str">
        <f t="shared" si="2596"/>
        <v>DI$16</v>
      </c>
      <c r="DJ1798" s="179" t="str">
        <f t="shared" si="2596"/>
        <v>DJ$16</v>
      </c>
      <c r="DK1798" s="179" t="str">
        <f t="shared" si="2596"/>
        <v>DK$16</v>
      </c>
      <c r="DL1798" s="179" t="str">
        <f t="shared" si="2596"/>
        <v>DL$16</v>
      </c>
    </row>
    <row r="1799" spans="1:116" x14ac:dyDescent="0.4">
      <c r="B1799" t="s">
        <v>332</v>
      </c>
      <c r="D1799" t="s">
        <v>529</v>
      </c>
      <c r="E1799" s="8" t="str">
        <f t="shared" si="2539"/>
        <v>1799 FCCA-F</v>
      </c>
      <c r="G1799" s="136" t="str">
        <f>G1786</f>
        <v>Primary volume driver</v>
      </c>
      <c r="H1799" s="12"/>
      <c r="I1799" s="60"/>
      <c r="J1799" s="60"/>
      <c r="K1799" s="15"/>
      <c r="L1799" s="15"/>
      <c r="M1799" s="15"/>
      <c r="N1799" s="15"/>
      <c r="O1799" s="15"/>
      <c r="P1799" s="15"/>
      <c r="R1799" s="15"/>
      <c r="S1799" s="179" t="str">
        <f t="shared" ref="S1799:AX1801" si="2597">S1786</f>
        <v>S$17</v>
      </c>
      <c r="T1799" s="179" t="str">
        <f t="shared" si="2597"/>
        <v>T$17</v>
      </c>
      <c r="U1799" s="179" t="str">
        <f t="shared" si="2597"/>
        <v>U$17</v>
      </c>
      <c r="V1799" s="179" t="str">
        <f t="shared" si="2597"/>
        <v>V$17</v>
      </c>
      <c r="W1799" s="179" t="str">
        <f t="shared" si="2597"/>
        <v>W$17</v>
      </c>
      <c r="X1799" s="179" t="str">
        <f t="shared" si="2597"/>
        <v>X$17</v>
      </c>
      <c r="Y1799" s="179" t="str">
        <f t="shared" si="2597"/>
        <v>Y$17</v>
      </c>
      <c r="Z1799" s="179" t="str">
        <f t="shared" si="2597"/>
        <v>Z$17</v>
      </c>
      <c r="AA1799" s="179" t="str">
        <f t="shared" si="2597"/>
        <v>AA$17</v>
      </c>
      <c r="AB1799" s="179" t="str">
        <f t="shared" si="2597"/>
        <v>AB$17</v>
      </c>
      <c r="AC1799" s="179" t="str">
        <f t="shared" si="2597"/>
        <v>AC$17</v>
      </c>
      <c r="AD1799" s="179" t="str">
        <f t="shared" si="2597"/>
        <v>AD$17</v>
      </c>
      <c r="AE1799" s="179" t="str">
        <f t="shared" si="2597"/>
        <v>AE$17</v>
      </c>
      <c r="AF1799" s="179" t="str">
        <f t="shared" si="2597"/>
        <v>AF$17</v>
      </c>
      <c r="AG1799" s="179" t="str">
        <f t="shared" si="2597"/>
        <v>AG$17</v>
      </c>
      <c r="AH1799" s="179" t="str">
        <f t="shared" si="2597"/>
        <v>AH$17</v>
      </c>
      <c r="AI1799" s="179" t="str">
        <f t="shared" si="2597"/>
        <v>AI$17</v>
      </c>
      <c r="AJ1799" s="179" t="str">
        <f t="shared" si="2597"/>
        <v>AJ$17</v>
      </c>
      <c r="AK1799" s="179" t="str">
        <f t="shared" si="2597"/>
        <v>AK$17</v>
      </c>
      <c r="AL1799" s="179" t="str">
        <f t="shared" si="2597"/>
        <v>AL$17</v>
      </c>
      <c r="AM1799" s="179" t="str">
        <f t="shared" si="2597"/>
        <v>AM$17</v>
      </c>
      <c r="AN1799" s="179" t="str">
        <f t="shared" si="2597"/>
        <v>AN$17</v>
      </c>
      <c r="AO1799" s="179" t="str">
        <f t="shared" si="2597"/>
        <v>AO$17</v>
      </c>
      <c r="AP1799" s="179" t="str">
        <f t="shared" si="2597"/>
        <v>AP$17</v>
      </c>
      <c r="AQ1799" s="179" t="str">
        <f t="shared" si="2597"/>
        <v>AQ$17</v>
      </c>
      <c r="AR1799" s="179" t="str">
        <f t="shared" si="2597"/>
        <v>AR$17</v>
      </c>
      <c r="AS1799" s="179" t="str">
        <f t="shared" si="2597"/>
        <v>AS$17</v>
      </c>
      <c r="AT1799" s="179" t="str">
        <f t="shared" si="2597"/>
        <v>AT$17</v>
      </c>
      <c r="AU1799" s="179" t="str">
        <f t="shared" si="2597"/>
        <v>AU$17</v>
      </c>
      <c r="AV1799" s="179" t="str">
        <f t="shared" si="2597"/>
        <v>AV$17</v>
      </c>
      <c r="AW1799" s="179" t="str">
        <f t="shared" si="2597"/>
        <v>AW$17</v>
      </c>
      <c r="AX1799" s="179" t="str">
        <f t="shared" si="2597"/>
        <v>AX$17</v>
      </c>
      <c r="AY1799" s="179" t="str">
        <f t="shared" ref="AY1799:CD1801" si="2598">AY1786</f>
        <v>AY$17</v>
      </c>
      <c r="AZ1799" s="179" t="str">
        <f t="shared" si="2598"/>
        <v>AZ$17</v>
      </c>
      <c r="BA1799" s="179" t="str">
        <f t="shared" si="2598"/>
        <v>BA$17</v>
      </c>
      <c r="BB1799" s="179" t="str">
        <f t="shared" si="2598"/>
        <v>BB$17</v>
      </c>
      <c r="BC1799" s="179" t="str">
        <f t="shared" si="2598"/>
        <v>BC$17</v>
      </c>
      <c r="BD1799" s="179" t="str">
        <f t="shared" si="2598"/>
        <v>BD$17</v>
      </c>
      <c r="BE1799" s="179" t="str">
        <f t="shared" si="2598"/>
        <v>BE$17</v>
      </c>
      <c r="BF1799" s="179" t="str">
        <f t="shared" si="2598"/>
        <v>BF$17</v>
      </c>
      <c r="BG1799" s="179" t="str">
        <f t="shared" si="2598"/>
        <v>BG$17</v>
      </c>
      <c r="BH1799" s="179" t="str">
        <f t="shared" si="2598"/>
        <v>BH$17</v>
      </c>
      <c r="BI1799" s="179" t="str">
        <f t="shared" si="2598"/>
        <v>BI$17</v>
      </c>
      <c r="BJ1799" s="179" t="str">
        <f t="shared" si="2598"/>
        <v>BJ$17</v>
      </c>
      <c r="BK1799" s="179" t="str">
        <f t="shared" si="2598"/>
        <v>BK$17</v>
      </c>
      <c r="BL1799" s="179" t="str">
        <f t="shared" si="2598"/>
        <v>BL$17</v>
      </c>
      <c r="BM1799" s="179" t="str">
        <f t="shared" si="2598"/>
        <v>BM$17</v>
      </c>
      <c r="BN1799" s="179" t="str">
        <f t="shared" si="2598"/>
        <v>BN$17</v>
      </c>
      <c r="BO1799" s="179" t="str">
        <f t="shared" si="2598"/>
        <v>BO$17</v>
      </c>
      <c r="BP1799" s="179" t="str">
        <f t="shared" si="2598"/>
        <v>BP$17</v>
      </c>
      <c r="BQ1799" s="179" t="str">
        <f t="shared" si="2598"/>
        <v>BQ$17</v>
      </c>
      <c r="BR1799" s="179" t="str">
        <f t="shared" si="2598"/>
        <v>BR$17</v>
      </c>
      <c r="BS1799" s="179" t="str">
        <f t="shared" si="2598"/>
        <v>BS$17</v>
      </c>
      <c r="BT1799" s="179" t="str">
        <f t="shared" si="2598"/>
        <v>BT$17</v>
      </c>
      <c r="BU1799" s="179" t="str">
        <f t="shared" si="2598"/>
        <v>BU$17</v>
      </c>
      <c r="BV1799" s="179" t="str">
        <f t="shared" si="2598"/>
        <v>BV$17</v>
      </c>
      <c r="BW1799" s="179" t="str">
        <f t="shared" si="2598"/>
        <v>BW$17</v>
      </c>
      <c r="BX1799" s="179" t="str">
        <f t="shared" si="2598"/>
        <v>BX$17</v>
      </c>
      <c r="BY1799" s="179" t="str">
        <f t="shared" si="2598"/>
        <v>BY$17</v>
      </c>
      <c r="BZ1799" s="179" t="str">
        <f t="shared" si="2598"/>
        <v>BZ$17</v>
      </c>
      <c r="CA1799" s="179" t="str">
        <f t="shared" si="2598"/>
        <v>CA$17</v>
      </c>
      <c r="CB1799" s="179" t="str">
        <f t="shared" si="2598"/>
        <v>CB$17</v>
      </c>
      <c r="CC1799" s="179" t="str">
        <f t="shared" si="2598"/>
        <v>CC$17</v>
      </c>
      <c r="CD1799" s="179" t="str">
        <f t="shared" si="2598"/>
        <v>CD$17</v>
      </c>
      <c r="CE1799" s="179" t="str">
        <f t="shared" ref="CE1799:CL1801" si="2599">CE1786</f>
        <v>CE$17</v>
      </c>
      <c r="CF1799" s="179" t="str">
        <f t="shared" si="2599"/>
        <v>CF$17</v>
      </c>
      <c r="CG1799" s="179" t="str">
        <f t="shared" si="2599"/>
        <v>CG$17</v>
      </c>
      <c r="CH1799" s="179" t="str">
        <f t="shared" si="2599"/>
        <v>CH$17</v>
      </c>
      <c r="CI1799" s="179" t="str">
        <f t="shared" si="2599"/>
        <v>CI$17</v>
      </c>
      <c r="CJ1799" s="179" t="str">
        <f t="shared" si="2599"/>
        <v>CJ$17</v>
      </c>
      <c r="CK1799" s="179" t="str">
        <f t="shared" si="2599"/>
        <v>CK$17</v>
      </c>
      <c r="CL1799" s="179" t="str">
        <f t="shared" si="2599"/>
        <v>CL$17</v>
      </c>
      <c r="CN1799" s="60"/>
      <c r="CO1799" s="179" t="str">
        <f t="shared" ref="CO1799:DL1801" si="2600">CO1786</f>
        <v>CO$17</v>
      </c>
      <c r="CP1799" s="179" t="str">
        <f t="shared" si="2600"/>
        <v>CP$17</v>
      </c>
      <c r="CQ1799" s="179" t="str">
        <f t="shared" si="2600"/>
        <v>CQ$17</v>
      </c>
      <c r="CR1799" s="179" t="str">
        <f t="shared" si="2600"/>
        <v>CR$17</v>
      </c>
      <c r="CS1799" s="179" t="str">
        <f t="shared" si="2600"/>
        <v>CS$17</v>
      </c>
      <c r="CT1799" s="179" t="str">
        <f t="shared" si="2600"/>
        <v>CT$17</v>
      </c>
      <c r="CU1799" s="179" t="str">
        <f t="shared" si="2600"/>
        <v>CU$17</v>
      </c>
      <c r="CV1799" s="179" t="str">
        <f t="shared" si="2600"/>
        <v>CV$17</v>
      </c>
      <c r="CW1799" s="179" t="str">
        <f t="shared" si="2600"/>
        <v>CW$17</v>
      </c>
      <c r="CX1799" s="179" t="str">
        <f t="shared" si="2600"/>
        <v>CX$17</v>
      </c>
      <c r="CY1799" s="179" t="str">
        <f t="shared" si="2600"/>
        <v>CY$17</v>
      </c>
      <c r="CZ1799" s="179" t="str">
        <f t="shared" si="2600"/>
        <v>CZ$17</v>
      </c>
      <c r="DA1799" s="179" t="str">
        <f t="shared" si="2600"/>
        <v>DA$17</v>
      </c>
      <c r="DB1799" s="179" t="str">
        <f t="shared" si="2600"/>
        <v>DB$17</v>
      </c>
      <c r="DC1799" s="179" t="str">
        <f t="shared" si="2600"/>
        <v>DC$17</v>
      </c>
      <c r="DD1799" s="179" t="str">
        <f t="shared" si="2600"/>
        <v>DD$17</v>
      </c>
      <c r="DE1799" s="179" t="str">
        <f t="shared" si="2600"/>
        <v>DE$17</v>
      </c>
      <c r="DF1799" s="179" t="str">
        <f t="shared" si="2600"/>
        <v>DF$17</v>
      </c>
      <c r="DG1799" s="179" t="str">
        <f t="shared" si="2600"/>
        <v>DG$17</v>
      </c>
      <c r="DH1799" s="179" t="str">
        <f t="shared" si="2600"/>
        <v>DH$17</v>
      </c>
      <c r="DI1799" s="179" t="str">
        <f t="shared" si="2600"/>
        <v>DI$17</v>
      </c>
      <c r="DJ1799" s="179" t="str">
        <f t="shared" si="2600"/>
        <v>DJ$17</v>
      </c>
      <c r="DK1799" s="179" t="str">
        <f t="shared" si="2600"/>
        <v>DK$17</v>
      </c>
      <c r="DL1799" s="179" t="str">
        <f t="shared" si="2600"/>
        <v>DL$17</v>
      </c>
    </row>
    <row r="1800" spans="1:116" x14ac:dyDescent="0.4">
      <c r="B1800" t="s">
        <v>332</v>
      </c>
      <c r="D1800" t="s">
        <v>529</v>
      </c>
      <c r="E1800" s="8" t="str">
        <f t="shared" si="2539"/>
        <v>1800 FCCA-F</v>
      </c>
      <c r="G1800" s="191" t="str">
        <f>G1791</f>
        <v>Fixed constant current asset:</v>
      </c>
      <c r="H1800" s="12"/>
      <c r="I1800" s="60"/>
      <c r="J1800" s="60"/>
      <c r="K1800" s="15"/>
      <c r="L1800" s="15"/>
      <c r="M1800" s="15"/>
      <c r="N1800" s="15"/>
      <c r="O1800" s="15"/>
      <c r="P1800" s="15"/>
      <c r="R1800" s="15"/>
      <c r="S1800" s="179">
        <f t="shared" ref="S1800:AX1802" si="2601">S1787</f>
        <v>0</v>
      </c>
      <c r="T1800" s="179">
        <f t="shared" si="2601"/>
        <v>0</v>
      </c>
      <c r="U1800" s="179">
        <f t="shared" si="2601"/>
        <v>0</v>
      </c>
      <c r="V1800" s="179">
        <f t="shared" si="2601"/>
        <v>0</v>
      </c>
      <c r="W1800" s="179">
        <f t="shared" si="2601"/>
        <v>0</v>
      </c>
      <c r="X1800" s="179">
        <f t="shared" si="2601"/>
        <v>0</v>
      </c>
      <c r="Y1800" s="179">
        <f t="shared" si="2601"/>
        <v>0</v>
      </c>
      <c r="Z1800" s="179">
        <f t="shared" si="2601"/>
        <v>0</v>
      </c>
      <c r="AA1800" s="179">
        <f t="shared" si="2601"/>
        <v>0</v>
      </c>
      <c r="AB1800" s="179">
        <f t="shared" si="2601"/>
        <v>0</v>
      </c>
      <c r="AC1800" s="179">
        <f t="shared" si="2601"/>
        <v>0</v>
      </c>
      <c r="AD1800" s="179">
        <f t="shared" si="2601"/>
        <v>0</v>
      </c>
      <c r="AE1800" s="179">
        <f t="shared" si="2601"/>
        <v>0</v>
      </c>
      <c r="AF1800" s="179">
        <f t="shared" si="2601"/>
        <v>0</v>
      </c>
      <c r="AG1800" s="179">
        <f t="shared" si="2601"/>
        <v>0</v>
      </c>
      <c r="AH1800" s="179">
        <f t="shared" si="2601"/>
        <v>0</v>
      </c>
      <c r="AI1800" s="179">
        <f t="shared" si="2601"/>
        <v>0</v>
      </c>
      <c r="AJ1800" s="179">
        <f t="shared" si="2601"/>
        <v>0</v>
      </c>
      <c r="AK1800" s="179">
        <f t="shared" si="2601"/>
        <v>0</v>
      </c>
      <c r="AL1800" s="179">
        <f t="shared" si="2601"/>
        <v>0</v>
      </c>
      <c r="AM1800" s="179">
        <f t="shared" si="2601"/>
        <v>0</v>
      </c>
      <c r="AN1800" s="179">
        <f t="shared" si="2601"/>
        <v>0</v>
      </c>
      <c r="AO1800" s="179">
        <f t="shared" si="2601"/>
        <v>0</v>
      </c>
      <c r="AP1800" s="179">
        <f t="shared" si="2601"/>
        <v>0</v>
      </c>
      <c r="AQ1800" s="179">
        <f t="shared" si="2601"/>
        <v>0</v>
      </c>
      <c r="AR1800" s="179">
        <f t="shared" si="2601"/>
        <v>0</v>
      </c>
      <c r="AS1800" s="179">
        <f t="shared" si="2601"/>
        <v>0</v>
      </c>
      <c r="AT1800" s="179">
        <f t="shared" si="2601"/>
        <v>0</v>
      </c>
      <c r="AU1800" s="179">
        <f t="shared" si="2601"/>
        <v>0</v>
      </c>
      <c r="AV1800" s="179">
        <f t="shared" si="2601"/>
        <v>0</v>
      </c>
      <c r="AW1800" s="179">
        <f t="shared" si="2601"/>
        <v>0</v>
      </c>
      <c r="AX1800" s="179">
        <f t="shared" si="2601"/>
        <v>0</v>
      </c>
      <c r="AY1800" s="179">
        <f t="shared" ref="AY1800:CD1802" si="2602">AY1787</f>
        <v>0</v>
      </c>
      <c r="AZ1800" s="179">
        <f t="shared" si="2602"/>
        <v>0</v>
      </c>
      <c r="BA1800" s="179">
        <f t="shared" si="2602"/>
        <v>0</v>
      </c>
      <c r="BB1800" s="179">
        <f t="shared" si="2602"/>
        <v>0</v>
      </c>
      <c r="BC1800" s="179">
        <f t="shared" si="2602"/>
        <v>0</v>
      </c>
      <c r="BD1800" s="179">
        <f t="shared" si="2602"/>
        <v>0</v>
      </c>
      <c r="BE1800" s="179">
        <f t="shared" si="2602"/>
        <v>0</v>
      </c>
      <c r="BF1800" s="179">
        <f t="shared" si="2602"/>
        <v>0</v>
      </c>
      <c r="BG1800" s="179">
        <f t="shared" si="2602"/>
        <v>0</v>
      </c>
      <c r="BH1800" s="179">
        <f t="shared" si="2602"/>
        <v>0</v>
      </c>
      <c r="BI1800" s="179">
        <f t="shared" si="2602"/>
        <v>0</v>
      </c>
      <c r="BJ1800" s="179">
        <f t="shared" si="2602"/>
        <v>0</v>
      </c>
      <c r="BK1800" s="179">
        <f t="shared" si="2602"/>
        <v>0</v>
      </c>
      <c r="BL1800" s="179">
        <f t="shared" si="2602"/>
        <v>0</v>
      </c>
      <c r="BM1800" s="179">
        <f t="shared" si="2602"/>
        <v>0</v>
      </c>
      <c r="BN1800" s="179">
        <f t="shared" si="2602"/>
        <v>0</v>
      </c>
      <c r="BO1800" s="179">
        <f t="shared" si="2602"/>
        <v>0</v>
      </c>
      <c r="BP1800" s="179">
        <f t="shared" si="2602"/>
        <v>0</v>
      </c>
      <c r="BQ1800" s="179">
        <f t="shared" si="2602"/>
        <v>0</v>
      </c>
      <c r="BR1800" s="179">
        <f t="shared" si="2602"/>
        <v>0</v>
      </c>
      <c r="BS1800" s="179">
        <f t="shared" si="2602"/>
        <v>0</v>
      </c>
      <c r="BT1800" s="179">
        <f t="shared" si="2602"/>
        <v>0</v>
      </c>
      <c r="BU1800" s="179">
        <f t="shared" si="2602"/>
        <v>0</v>
      </c>
      <c r="BV1800" s="179">
        <f t="shared" si="2602"/>
        <v>0</v>
      </c>
      <c r="BW1800" s="179">
        <f t="shared" si="2602"/>
        <v>0</v>
      </c>
      <c r="BX1800" s="179">
        <f t="shared" si="2602"/>
        <v>0</v>
      </c>
      <c r="BY1800" s="179">
        <f t="shared" si="2602"/>
        <v>0</v>
      </c>
      <c r="BZ1800" s="179">
        <f t="shared" si="2602"/>
        <v>0</v>
      </c>
      <c r="CA1800" s="179">
        <f t="shared" si="2602"/>
        <v>0</v>
      </c>
      <c r="CB1800" s="179">
        <f t="shared" si="2602"/>
        <v>0</v>
      </c>
      <c r="CC1800" s="179">
        <f t="shared" si="2602"/>
        <v>0</v>
      </c>
      <c r="CD1800" s="179">
        <f t="shared" si="2602"/>
        <v>0</v>
      </c>
      <c r="CE1800" s="179">
        <f t="shared" ref="CE1800:CL1802" si="2603">CE1787</f>
        <v>0</v>
      </c>
      <c r="CF1800" s="179">
        <f t="shared" si="2603"/>
        <v>0</v>
      </c>
      <c r="CG1800" s="179">
        <f t="shared" si="2603"/>
        <v>0</v>
      </c>
      <c r="CH1800" s="179">
        <f t="shared" si="2603"/>
        <v>0</v>
      </c>
      <c r="CI1800" s="179">
        <f t="shared" si="2603"/>
        <v>0</v>
      </c>
      <c r="CJ1800" s="179">
        <f t="shared" si="2603"/>
        <v>0</v>
      </c>
      <c r="CK1800" s="179">
        <f t="shared" si="2603"/>
        <v>0</v>
      </c>
      <c r="CL1800" s="179">
        <f t="shared" si="2603"/>
        <v>0</v>
      </c>
      <c r="CN1800" s="60"/>
      <c r="CO1800" s="179">
        <f t="shared" ref="CO1800:DL1802" si="2604">CO1787</f>
        <v>0</v>
      </c>
      <c r="CP1800" s="179">
        <f t="shared" si="2604"/>
        <v>0</v>
      </c>
      <c r="CQ1800" s="179">
        <f t="shared" si="2604"/>
        <v>0</v>
      </c>
      <c r="CR1800" s="179">
        <f t="shared" si="2604"/>
        <v>0</v>
      </c>
      <c r="CS1800" s="179">
        <f t="shared" si="2604"/>
        <v>0</v>
      </c>
      <c r="CT1800" s="179">
        <f t="shared" si="2604"/>
        <v>0</v>
      </c>
      <c r="CU1800" s="179">
        <f t="shared" si="2604"/>
        <v>0</v>
      </c>
      <c r="CV1800" s="179">
        <f t="shared" si="2604"/>
        <v>0</v>
      </c>
      <c r="CW1800" s="179">
        <f t="shared" si="2604"/>
        <v>0</v>
      </c>
      <c r="CX1800" s="179">
        <f t="shared" si="2604"/>
        <v>0</v>
      </c>
      <c r="CY1800" s="179">
        <f t="shared" si="2604"/>
        <v>0</v>
      </c>
      <c r="CZ1800" s="179">
        <f t="shared" si="2604"/>
        <v>0</v>
      </c>
      <c r="DA1800" s="179">
        <f t="shared" si="2604"/>
        <v>0</v>
      </c>
      <c r="DB1800" s="179">
        <f t="shared" si="2604"/>
        <v>0</v>
      </c>
      <c r="DC1800" s="179">
        <f t="shared" si="2604"/>
        <v>0</v>
      </c>
      <c r="DD1800" s="179">
        <f t="shared" si="2604"/>
        <v>0</v>
      </c>
      <c r="DE1800" s="179">
        <f t="shared" si="2604"/>
        <v>0</v>
      </c>
      <c r="DF1800" s="179">
        <f t="shared" si="2604"/>
        <v>0</v>
      </c>
      <c r="DG1800" s="179">
        <f t="shared" si="2604"/>
        <v>0</v>
      </c>
      <c r="DH1800" s="179">
        <f t="shared" si="2604"/>
        <v>0</v>
      </c>
      <c r="DI1800" s="179">
        <f t="shared" si="2604"/>
        <v>0</v>
      </c>
      <c r="DJ1800" s="179">
        <f t="shared" si="2604"/>
        <v>0</v>
      </c>
      <c r="DK1800" s="179">
        <f t="shared" si="2604"/>
        <v>0</v>
      </c>
      <c r="DL1800" s="179">
        <f t="shared" si="2604"/>
        <v>0</v>
      </c>
    </row>
    <row r="1801" spans="1:116" x14ac:dyDescent="0.4">
      <c r="B1801" t="s">
        <v>332</v>
      </c>
      <c r="D1801" t="s">
        <v>529</v>
      </c>
      <c r="E1801" s="8" t="str">
        <f t="shared" ref="E1801:E1803" si="2605">ROW()&amp;" "&amp;D1801</f>
        <v>1801 FCCA-F</v>
      </c>
      <c r="G1801" s="241" t="str">
        <f>IFERROR(SUBSTITUTE(TRIM(MID(G1791, SEARCH("-", G1791) + 1, LEN(G1791))),":",""),"no unit")</f>
        <v>no unit</v>
      </c>
      <c r="H1801" s="12"/>
      <c r="I1801" s="60"/>
      <c r="J1801" s="60"/>
      <c r="K1801" s="15"/>
      <c r="L1801" s="15"/>
      <c r="M1801" s="15"/>
      <c r="N1801" s="15"/>
      <c r="O1801" s="15"/>
      <c r="P1801" s="15"/>
      <c r="R1801" s="15"/>
      <c r="S1801" s="179"/>
      <c r="T1801" s="179"/>
      <c r="U1801" s="179"/>
      <c r="V1801" s="179"/>
      <c r="W1801" s="179"/>
      <c r="X1801" s="179"/>
      <c r="Y1801" s="179"/>
      <c r="Z1801" s="179"/>
      <c r="AA1801" s="179"/>
      <c r="AB1801" s="179"/>
      <c r="AC1801" s="179"/>
      <c r="AD1801" s="179"/>
      <c r="AE1801" s="179"/>
      <c r="AF1801" s="179"/>
      <c r="AG1801" s="179"/>
      <c r="AH1801" s="179"/>
      <c r="AI1801" s="179"/>
      <c r="AJ1801" s="179"/>
      <c r="AK1801" s="179"/>
      <c r="AL1801" s="179"/>
      <c r="AM1801" s="179"/>
      <c r="AN1801" s="179"/>
      <c r="AO1801" s="179"/>
      <c r="AP1801" s="179"/>
      <c r="AQ1801" s="179"/>
      <c r="AR1801" s="179"/>
      <c r="AS1801" s="179"/>
      <c r="AT1801" s="179"/>
      <c r="AU1801" s="179"/>
      <c r="AV1801" s="179"/>
      <c r="AW1801" s="179"/>
      <c r="AX1801" s="179"/>
      <c r="AY1801" s="179"/>
      <c r="AZ1801" s="179"/>
      <c r="BA1801" s="179"/>
      <c r="BB1801" s="179"/>
      <c r="BC1801" s="179"/>
      <c r="BD1801" s="179"/>
      <c r="BE1801" s="179"/>
      <c r="BF1801" s="179"/>
      <c r="BG1801" s="179"/>
      <c r="BH1801" s="179"/>
      <c r="BI1801" s="179"/>
      <c r="BJ1801" s="179"/>
      <c r="BK1801" s="179"/>
      <c r="BL1801" s="179"/>
      <c r="BM1801" s="179"/>
      <c r="BN1801" s="179"/>
      <c r="BO1801" s="179"/>
      <c r="BP1801" s="179"/>
      <c r="BQ1801" s="179"/>
      <c r="BR1801" s="179"/>
      <c r="BS1801" s="179"/>
      <c r="BT1801" s="179"/>
      <c r="BU1801" s="179"/>
      <c r="BV1801" s="179"/>
      <c r="BW1801" s="179"/>
      <c r="BX1801" s="179"/>
      <c r="BY1801" s="179"/>
      <c r="BZ1801" s="179"/>
      <c r="CA1801" s="179"/>
      <c r="CB1801" s="179"/>
      <c r="CC1801" s="179"/>
      <c r="CD1801" s="179"/>
      <c r="CE1801" s="179"/>
      <c r="CF1801" s="179"/>
      <c r="CG1801" s="179"/>
      <c r="CH1801" s="179"/>
      <c r="CI1801" s="179"/>
      <c r="CJ1801" s="179"/>
      <c r="CK1801" s="179"/>
      <c r="CL1801" s="179"/>
      <c r="CN1801" s="60"/>
      <c r="CO1801" s="179"/>
      <c r="CP1801" s="179"/>
      <c r="CQ1801" s="179"/>
      <c r="CR1801" s="179"/>
      <c r="CS1801" s="179"/>
      <c r="CT1801" s="179"/>
      <c r="CU1801" s="179"/>
      <c r="CV1801" s="179"/>
      <c r="CW1801" s="179"/>
      <c r="CX1801" s="179"/>
      <c r="CY1801" s="179"/>
      <c r="CZ1801" s="179"/>
      <c r="DA1801" s="179"/>
      <c r="DB1801" s="179"/>
      <c r="DC1801" s="179"/>
      <c r="DD1801" s="179"/>
      <c r="DE1801" s="179"/>
      <c r="DF1801" s="179"/>
      <c r="DG1801" s="179"/>
      <c r="DH1801" s="179"/>
      <c r="DI1801" s="179"/>
      <c r="DJ1801" s="179"/>
      <c r="DK1801" s="179"/>
      <c r="DL1801" s="179"/>
    </row>
    <row r="1802" spans="1:116" x14ac:dyDescent="0.4">
      <c r="B1802" t="s">
        <v>332</v>
      </c>
      <c r="D1802" t="s">
        <v>529</v>
      </c>
      <c r="E1802" s="8" t="str">
        <f>ROW()&amp;" "&amp;D1802</f>
        <v>1802 FCCA-F</v>
      </c>
      <c r="G1802" s="136" t="str">
        <f>G1789</f>
        <v>Secondary revenue driver</v>
      </c>
      <c r="H1802" s="12"/>
      <c r="I1802" s="60"/>
      <c r="J1802" s="60"/>
      <c r="K1802" s="15"/>
      <c r="L1802" s="15"/>
      <c r="M1802" s="15"/>
      <c r="N1802" s="15"/>
      <c r="O1802" s="15"/>
      <c r="P1802" s="15"/>
      <c r="R1802" s="15"/>
      <c r="S1802" s="4" t="str">
        <f t="shared" ref="S1802:AX1804" si="2606">ADDRESS(ROW(S1792),COLUMN(S1792),2)</f>
        <v>S$1792</v>
      </c>
      <c r="T1802" s="4" t="str">
        <f t="shared" si="2606"/>
        <v>T$1792</v>
      </c>
      <c r="U1802" s="4" t="str">
        <f t="shared" si="2606"/>
        <v>U$1792</v>
      </c>
      <c r="V1802" s="4" t="str">
        <f t="shared" si="2606"/>
        <v>V$1792</v>
      </c>
      <c r="W1802" s="4" t="str">
        <f t="shared" si="2606"/>
        <v>W$1792</v>
      </c>
      <c r="X1802" s="4" t="str">
        <f t="shared" si="2606"/>
        <v>X$1792</v>
      </c>
      <c r="Y1802" s="4" t="str">
        <f t="shared" si="2606"/>
        <v>Y$1792</v>
      </c>
      <c r="Z1802" s="4" t="str">
        <f t="shared" si="2606"/>
        <v>Z$1792</v>
      </c>
      <c r="AA1802" s="4" t="str">
        <f t="shared" si="2606"/>
        <v>AA$1792</v>
      </c>
      <c r="AB1802" s="4" t="str">
        <f t="shared" si="2606"/>
        <v>AB$1792</v>
      </c>
      <c r="AC1802" s="4" t="str">
        <f t="shared" si="2606"/>
        <v>AC$1792</v>
      </c>
      <c r="AD1802" s="4" t="str">
        <f t="shared" si="2606"/>
        <v>AD$1792</v>
      </c>
      <c r="AE1802" s="4" t="str">
        <f t="shared" si="2606"/>
        <v>AE$1792</v>
      </c>
      <c r="AF1802" s="4" t="str">
        <f t="shared" si="2606"/>
        <v>AF$1792</v>
      </c>
      <c r="AG1802" s="4" t="str">
        <f t="shared" si="2606"/>
        <v>AG$1792</v>
      </c>
      <c r="AH1802" s="4" t="str">
        <f t="shared" si="2606"/>
        <v>AH$1792</v>
      </c>
      <c r="AI1802" s="4" t="str">
        <f t="shared" si="2606"/>
        <v>AI$1792</v>
      </c>
      <c r="AJ1802" s="4" t="str">
        <f t="shared" si="2606"/>
        <v>AJ$1792</v>
      </c>
      <c r="AK1802" s="4" t="str">
        <f t="shared" si="2606"/>
        <v>AK$1792</v>
      </c>
      <c r="AL1802" s="4" t="str">
        <f t="shared" si="2606"/>
        <v>AL$1792</v>
      </c>
      <c r="AM1802" s="4" t="str">
        <f t="shared" si="2606"/>
        <v>AM$1792</v>
      </c>
      <c r="AN1802" s="4" t="str">
        <f t="shared" si="2606"/>
        <v>AN$1792</v>
      </c>
      <c r="AO1802" s="4" t="str">
        <f t="shared" si="2606"/>
        <v>AO$1792</v>
      </c>
      <c r="AP1802" s="4" t="str">
        <f t="shared" si="2606"/>
        <v>AP$1792</v>
      </c>
      <c r="AQ1802" s="4" t="str">
        <f t="shared" si="2606"/>
        <v>AQ$1792</v>
      </c>
      <c r="AR1802" s="4" t="str">
        <f t="shared" si="2606"/>
        <v>AR$1792</v>
      </c>
      <c r="AS1802" s="4" t="str">
        <f t="shared" si="2606"/>
        <v>AS$1792</v>
      </c>
      <c r="AT1802" s="4" t="str">
        <f t="shared" si="2606"/>
        <v>AT$1792</v>
      </c>
      <c r="AU1802" s="4" t="str">
        <f t="shared" si="2606"/>
        <v>AU$1792</v>
      </c>
      <c r="AV1802" s="4" t="str">
        <f t="shared" si="2606"/>
        <v>AV$1792</v>
      </c>
      <c r="AW1802" s="4" t="str">
        <f t="shared" si="2606"/>
        <v>AW$1792</v>
      </c>
      <c r="AX1802" s="4" t="str">
        <f t="shared" si="2606"/>
        <v>AX$1792</v>
      </c>
      <c r="AY1802" s="4" t="str">
        <f t="shared" ref="AY1802:CD1804" si="2607">ADDRESS(ROW(AY1792),COLUMN(AY1792),2)</f>
        <v>AY$1792</v>
      </c>
      <c r="AZ1802" s="4" t="str">
        <f t="shared" si="2607"/>
        <v>AZ$1792</v>
      </c>
      <c r="BA1802" s="4" t="str">
        <f t="shared" si="2607"/>
        <v>BA$1792</v>
      </c>
      <c r="BB1802" s="4" t="str">
        <f t="shared" si="2607"/>
        <v>BB$1792</v>
      </c>
      <c r="BC1802" s="4" t="str">
        <f t="shared" si="2607"/>
        <v>BC$1792</v>
      </c>
      <c r="BD1802" s="4" t="str">
        <f t="shared" si="2607"/>
        <v>BD$1792</v>
      </c>
      <c r="BE1802" s="4" t="str">
        <f t="shared" si="2607"/>
        <v>BE$1792</v>
      </c>
      <c r="BF1802" s="4" t="str">
        <f t="shared" si="2607"/>
        <v>BF$1792</v>
      </c>
      <c r="BG1802" s="4" t="str">
        <f t="shared" si="2607"/>
        <v>BG$1792</v>
      </c>
      <c r="BH1802" s="4" t="str">
        <f t="shared" si="2607"/>
        <v>BH$1792</v>
      </c>
      <c r="BI1802" s="4" t="str">
        <f t="shared" si="2607"/>
        <v>BI$1792</v>
      </c>
      <c r="BJ1802" s="4" t="str">
        <f t="shared" si="2607"/>
        <v>BJ$1792</v>
      </c>
      <c r="BK1802" s="4" t="str">
        <f t="shared" si="2607"/>
        <v>BK$1792</v>
      </c>
      <c r="BL1802" s="4" t="str">
        <f t="shared" si="2607"/>
        <v>BL$1792</v>
      </c>
      <c r="BM1802" s="4" t="str">
        <f t="shared" si="2607"/>
        <v>BM$1792</v>
      </c>
      <c r="BN1802" s="4" t="str">
        <f t="shared" si="2607"/>
        <v>BN$1792</v>
      </c>
      <c r="BO1802" s="4" t="str">
        <f t="shared" si="2607"/>
        <v>BO$1792</v>
      </c>
      <c r="BP1802" s="4" t="str">
        <f t="shared" si="2607"/>
        <v>BP$1792</v>
      </c>
      <c r="BQ1802" s="4" t="str">
        <f t="shared" si="2607"/>
        <v>BQ$1792</v>
      </c>
      <c r="BR1802" s="4" t="str">
        <f t="shared" si="2607"/>
        <v>BR$1792</v>
      </c>
      <c r="BS1802" s="4" t="str">
        <f t="shared" si="2607"/>
        <v>BS$1792</v>
      </c>
      <c r="BT1802" s="4" t="str">
        <f t="shared" si="2607"/>
        <v>BT$1792</v>
      </c>
      <c r="BU1802" s="4" t="str">
        <f t="shared" si="2607"/>
        <v>BU$1792</v>
      </c>
      <c r="BV1802" s="4" t="str">
        <f t="shared" si="2607"/>
        <v>BV$1792</v>
      </c>
      <c r="BW1802" s="4" t="str">
        <f t="shared" si="2607"/>
        <v>BW$1792</v>
      </c>
      <c r="BX1802" s="4" t="str">
        <f t="shared" si="2607"/>
        <v>BX$1792</v>
      </c>
      <c r="BY1802" s="4" t="str">
        <f t="shared" si="2607"/>
        <v>BY$1792</v>
      </c>
      <c r="BZ1802" s="4" t="str">
        <f t="shared" si="2607"/>
        <v>BZ$1792</v>
      </c>
      <c r="CA1802" s="4" t="str">
        <f t="shared" si="2607"/>
        <v>CA$1792</v>
      </c>
      <c r="CB1802" s="4" t="str">
        <f t="shared" si="2607"/>
        <v>CB$1792</v>
      </c>
      <c r="CC1802" s="4" t="str">
        <f t="shared" si="2607"/>
        <v>CC$1792</v>
      </c>
      <c r="CD1802" s="4" t="str">
        <f t="shared" si="2607"/>
        <v>CD$1792</v>
      </c>
      <c r="CE1802" s="4" t="str">
        <f t="shared" ref="CE1802:CL1804" si="2608">ADDRESS(ROW(CE1792),COLUMN(CE1792),2)</f>
        <v>CE$1792</v>
      </c>
      <c r="CF1802" s="4" t="str">
        <f t="shared" si="2608"/>
        <v>CF$1792</v>
      </c>
      <c r="CG1802" s="4" t="str">
        <f t="shared" si="2608"/>
        <v>CG$1792</v>
      </c>
      <c r="CH1802" s="4" t="str">
        <f t="shared" si="2608"/>
        <v>CH$1792</v>
      </c>
      <c r="CI1802" s="4" t="str">
        <f t="shared" si="2608"/>
        <v>CI$1792</v>
      </c>
      <c r="CJ1802" s="4" t="str">
        <f t="shared" si="2608"/>
        <v>CJ$1792</v>
      </c>
      <c r="CK1802" s="4" t="str">
        <f t="shared" si="2608"/>
        <v>CK$1792</v>
      </c>
      <c r="CL1802" s="4" t="str">
        <f t="shared" si="2608"/>
        <v>CL$1792</v>
      </c>
      <c r="CN1802" s="60"/>
      <c r="CO1802" s="4" t="str">
        <f t="shared" ref="CO1802:DL1804" si="2609">ADDRESS(ROW(CO1792),COLUMN(CO1792),2)</f>
        <v>CO$1792</v>
      </c>
      <c r="CP1802" s="4" t="str">
        <f t="shared" si="2609"/>
        <v>CP$1792</v>
      </c>
      <c r="CQ1802" s="4" t="str">
        <f t="shared" si="2609"/>
        <v>CQ$1792</v>
      </c>
      <c r="CR1802" s="4" t="str">
        <f t="shared" si="2609"/>
        <v>CR$1792</v>
      </c>
      <c r="CS1802" s="4" t="str">
        <f t="shared" si="2609"/>
        <v>CS$1792</v>
      </c>
      <c r="CT1802" s="4" t="str">
        <f t="shared" si="2609"/>
        <v>CT$1792</v>
      </c>
      <c r="CU1802" s="4" t="str">
        <f t="shared" si="2609"/>
        <v>CU$1792</v>
      </c>
      <c r="CV1802" s="4" t="str">
        <f t="shared" si="2609"/>
        <v>CV$1792</v>
      </c>
      <c r="CW1802" s="4" t="str">
        <f t="shared" si="2609"/>
        <v>CW$1792</v>
      </c>
      <c r="CX1802" s="4" t="str">
        <f t="shared" si="2609"/>
        <v>CX$1792</v>
      </c>
      <c r="CY1802" s="4" t="str">
        <f t="shared" si="2609"/>
        <v>CY$1792</v>
      </c>
      <c r="CZ1802" s="4" t="str">
        <f t="shared" si="2609"/>
        <v>CZ$1792</v>
      </c>
      <c r="DA1802" s="4" t="str">
        <f t="shared" si="2609"/>
        <v>DA$1792</v>
      </c>
      <c r="DB1802" s="4" t="str">
        <f t="shared" si="2609"/>
        <v>DB$1792</v>
      </c>
      <c r="DC1802" s="4" t="str">
        <f t="shared" si="2609"/>
        <v>DC$1792</v>
      </c>
      <c r="DD1802" s="4" t="str">
        <f t="shared" si="2609"/>
        <v>DD$1792</v>
      </c>
      <c r="DE1802" s="4" t="str">
        <f t="shared" si="2609"/>
        <v>DE$1792</v>
      </c>
      <c r="DF1802" s="4" t="str">
        <f t="shared" si="2609"/>
        <v>DF$1792</v>
      </c>
      <c r="DG1802" s="4" t="str">
        <f t="shared" si="2609"/>
        <v>DG$1792</v>
      </c>
      <c r="DH1802" s="4" t="str">
        <f t="shared" si="2609"/>
        <v>DH$1792</v>
      </c>
      <c r="DI1802" s="4" t="str">
        <f t="shared" si="2609"/>
        <v>DI$1792</v>
      </c>
      <c r="DJ1802" s="4" t="str">
        <f t="shared" si="2609"/>
        <v>DJ$1792</v>
      </c>
      <c r="DK1802" s="4" t="str">
        <f t="shared" si="2609"/>
        <v>DK$1792</v>
      </c>
      <c r="DL1802" s="4" t="str">
        <f t="shared" si="2609"/>
        <v>DL$1792</v>
      </c>
    </row>
    <row r="1803" spans="1:116" x14ac:dyDescent="0.4">
      <c r="B1803" t="s">
        <v>332</v>
      </c>
      <c r="D1803" t="s">
        <v>529</v>
      </c>
      <c r="E1803" s="8" t="str">
        <f>ROW()&amp;" "&amp;D1803</f>
        <v>1803 FCCA-F</v>
      </c>
      <c r="G1803" s="136" t="str">
        <f>G1790</f>
        <v>Secondary volume driver</v>
      </c>
      <c r="H1803" s="12"/>
      <c r="I1803" s="60"/>
      <c r="J1803" s="60"/>
      <c r="K1803" s="15"/>
      <c r="L1803" s="15"/>
      <c r="M1803" s="15"/>
      <c r="N1803" s="15"/>
      <c r="O1803" s="15"/>
      <c r="P1803" s="15"/>
      <c r="R1803" s="15"/>
      <c r="S1803" s="179" t="str">
        <f t="shared" ref="S1803:AX1805" si="2610">S1790</f>
        <v>S$19</v>
      </c>
      <c r="T1803" s="179" t="str">
        <f t="shared" si="2610"/>
        <v>T$19</v>
      </c>
      <c r="U1803" s="179" t="str">
        <f t="shared" si="2610"/>
        <v>U$19</v>
      </c>
      <c r="V1803" s="179" t="str">
        <f t="shared" si="2610"/>
        <v>V$19</v>
      </c>
      <c r="W1803" s="179" t="str">
        <f t="shared" si="2610"/>
        <v>W$19</v>
      </c>
      <c r="X1803" s="179" t="str">
        <f t="shared" si="2610"/>
        <v>X$19</v>
      </c>
      <c r="Y1803" s="179" t="str">
        <f t="shared" si="2610"/>
        <v>Y$19</v>
      </c>
      <c r="Z1803" s="179" t="str">
        <f t="shared" si="2610"/>
        <v>Z$19</v>
      </c>
      <c r="AA1803" s="179" t="str">
        <f t="shared" si="2610"/>
        <v>AA$19</v>
      </c>
      <c r="AB1803" s="179" t="str">
        <f t="shared" si="2610"/>
        <v>AB$19</v>
      </c>
      <c r="AC1803" s="179" t="str">
        <f t="shared" si="2610"/>
        <v>AC$19</v>
      </c>
      <c r="AD1803" s="179" t="str">
        <f t="shared" si="2610"/>
        <v>AD$19</v>
      </c>
      <c r="AE1803" s="179" t="str">
        <f t="shared" si="2610"/>
        <v>AE$19</v>
      </c>
      <c r="AF1803" s="179" t="str">
        <f t="shared" si="2610"/>
        <v>AF$19</v>
      </c>
      <c r="AG1803" s="179" t="str">
        <f t="shared" si="2610"/>
        <v>AG$19</v>
      </c>
      <c r="AH1803" s="179" t="str">
        <f t="shared" si="2610"/>
        <v>AH$19</v>
      </c>
      <c r="AI1803" s="179" t="str">
        <f t="shared" si="2610"/>
        <v>AI$19</v>
      </c>
      <c r="AJ1803" s="179" t="str">
        <f t="shared" si="2610"/>
        <v>AJ$19</v>
      </c>
      <c r="AK1803" s="179" t="str">
        <f t="shared" si="2610"/>
        <v>AK$19</v>
      </c>
      <c r="AL1803" s="179" t="str">
        <f t="shared" si="2610"/>
        <v>AL$19</v>
      </c>
      <c r="AM1803" s="179" t="str">
        <f t="shared" si="2610"/>
        <v>AM$19</v>
      </c>
      <c r="AN1803" s="179" t="str">
        <f t="shared" si="2610"/>
        <v>AN$19</v>
      </c>
      <c r="AO1803" s="179" t="str">
        <f t="shared" si="2610"/>
        <v>AO$19</v>
      </c>
      <c r="AP1803" s="179" t="str">
        <f t="shared" si="2610"/>
        <v>AP$19</v>
      </c>
      <c r="AQ1803" s="179" t="str">
        <f t="shared" si="2610"/>
        <v>AQ$19</v>
      </c>
      <c r="AR1803" s="179" t="str">
        <f t="shared" si="2610"/>
        <v>AR$19</v>
      </c>
      <c r="AS1803" s="179" t="str">
        <f t="shared" si="2610"/>
        <v>AS$19</v>
      </c>
      <c r="AT1803" s="179" t="str">
        <f t="shared" si="2610"/>
        <v>AT$19</v>
      </c>
      <c r="AU1803" s="179" t="str">
        <f t="shared" si="2610"/>
        <v>AU$19</v>
      </c>
      <c r="AV1803" s="179" t="str">
        <f t="shared" si="2610"/>
        <v>AV$19</v>
      </c>
      <c r="AW1803" s="179" t="str">
        <f t="shared" si="2610"/>
        <v>AW$19</v>
      </c>
      <c r="AX1803" s="179" t="str">
        <f t="shared" si="2610"/>
        <v>AX$19</v>
      </c>
      <c r="AY1803" s="179" t="str">
        <f t="shared" ref="AY1803:CD1805" si="2611">AY1790</f>
        <v>AY$19</v>
      </c>
      <c r="AZ1803" s="179" t="str">
        <f t="shared" si="2611"/>
        <v>AZ$19</v>
      </c>
      <c r="BA1803" s="179" t="str">
        <f t="shared" si="2611"/>
        <v>BA$19</v>
      </c>
      <c r="BB1803" s="179" t="str">
        <f t="shared" si="2611"/>
        <v>BB$19</v>
      </c>
      <c r="BC1803" s="179" t="str">
        <f t="shared" si="2611"/>
        <v>BC$19</v>
      </c>
      <c r="BD1803" s="179" t="str">
        <f t="shared" si="2611"/>
        <v>BD$19</v>
      </c>
      <c r="BE1803" s="179" t="str">
        <f t="shared" si="2611"/>
        <v>BE$19</v>
      </c>
      <c r="BF1803" s="179" t="str">
        <f t="shared" si="2611"/>
        <v>BF$19</v>
      </c>
      <c r="BG1803" s="179" t="str">
        <f t="shared" si="2611"/>
        <v>BG$19</v>
      </c>
      <c r="BH1803" s="179" t="str">
        <f t="shared" si="2611"/>
        <v>BH$19</v>
      </c>
      <c r="BI1803" s="179" t="str">
        <f t="shared" si="2611"/>
        <v>BI$19</v>
      </c>
      <c r="BJ1803" s="179" t="str">
        <f t="shared" si="2611"/>
        <v>BJ$19</v>
      </c>
      <c r="BK1803" s="179" t="str">
        <f t="shared" si="2611"/>
        <v>BK$19</v>
      </c>
      <c r="BL1803" s="179" t="str">
        <f t="shared" si="2611"/>
        <v>BL$19</v>
      </c>
      <c r="BM1803" s="179" t="str">
        <f t="shared" si="2611"/>
        <v>BM$19</v>
      </c>
      <c r="BN1803" s="179" t="str">
        <f t="shared" si="2611"/>
        <v>BN$19</v>
      </c>
      <c r="BO1803" s="179" t="str">
        <f t="shared" si="2611"/>
        <v>BO$19</v>
      </c>
      <c r="BP1803" s="179" t="str">
        <f t="shared" si="2611"/>
        <v>BP$19</v>
      </c>
      <c r="BQ1803" s="179" t="str">
        <f t="shared" si="2611"/>
        <v>BQ$19</v>
      </c>
      <c r="BR1803" s="179" t="str">
        <f t="shared" si="2611"/>
        <v>BR$19</v>
      </c>
      <c r="BS1803" s="179" t="str">
        <f t="shared" si="2611"/>
        <v>BS$19</v>
      </c>
      <c r="BT1803" s="179" t="str">
        <f t="shared" si="2611"/>
        <v>BT$19</v>
      </c>
      <c r="BU1803" s="179" t="str">
        <f t="shared" si="2611"/>
        <v>BU$19</v>
      </c>
      <c r="BV1803" s="179" t="str">
        <f t="shared" si="2611"/>
        <v>BV$19</v>
      </c>
      <c r="BW1803" s="179" t="str">
        <f t="shared" si="2611"/>
        <v>BW$19</v>
      </c>
      <c r="BX1803" s="179" t="str">
        <f t="shared" si="2611"/>
        <v>BX$19</v>
      </c>
      <c r="BY1803" s="179" t="str">
        <f t="shared" si="2611"/>
        <v>BY$19</v>
      </c>
      <c r="BZ1803" s="179" t="str">
        <f t="shared" si="2611"/>
        <v>BZ$19</v>
      </c>
      <c r="CA1803" s="179" t="str">
        <f t="shared" si="2611"/>
        <v>CA$19</v>
      </c>
      <c r="CB1803" s="179" t="str">
        <f t="shared" si="2611"/>
        <v>CB$19</v>
      </c>
      <c r="CC1803" s="179" t="str">
        <f t="shared" si="2611"/>
        <v>CC$19</v>
      </c>
      <c r="CD1803" s="179" t="str">
        <f t="shared" si="2611"/>
        <v>CD$19</v>
      </c>
      <c r="CE1803" s="179" t="str">
        <f t="shared" ref="CE1803:CL1805" si="2612">CE1790</f>
        <v>CE$19</v>
      </c>
      <c r="CF1803" s="179" t="str">
        <f t="shared" si="2612"/>
        <v>CF$19</v>
      </c>
      <c r="CG1803" s="179" t="str">
        <f t="shared" si="2612"/>
        <v>CG$19</v>
      </c>
      <c r="CH1803" s="179" t="str">
        <f t="shared" si="2612"/>
        <v>CH$19</v>
      </c>
      <c r="CI1803" s="179" t="str">
        <f t="shared" si="2612"/>
        <v>CI$19</v>
      </c>
      <c r="CJ1803" s="179" t="str">
        <f t="shared" si="2612"/>
        <v>CJ$19</v>
      </c>
      <c r="CK1803" s="179" t="str">
        <f t="shared" si="2612"/>
        <v>CK$19</v>
      </c>
      <c r="CL1803" s="179" t="str">
        <f t="shared" si="2612"/>
        <v>CL$19</v>
      </c>
      <c r="CN1803" s="60"/>
      <c r="CO1803" s="179" t="str">
        <f t="shared" ref="CO1803:DL1805" si="2613">CO1790</f>
        <v>CO$19</v>
      </c>
      <c r="CP1803" s="179" t="str">
        <f t="shared" si="2613"/>
        <v>CP$19</v>
      </c>
      <c r="CQ1803" s="179" t="str">
        <f t="shared" si="2613"/>
        <v>CQ$19</v>
      </c>
      <c r="CR1803" s="179" t="str">
        <f t="shared" si="2613"/>
        <v>CR$19</v>
      </c>
      <c r="CS1803" s="179" t="str">
        <f t="shared" si="2613"/>
        <v>CS$19</v>
      </c>
      <c r="CT1803" s="179" t="str">
        <f t="shared" si="2613"/>
        <v>CT$19</v>
      </c>
      <c r="CU1803" s="179" t="str">
        <f t="shared" si="2613"/>
        <v>CU$19</v>
      </c>
      <c r="CV1803" s="179" t="str">
        <f t="shared" si="2613"/>
        <v>CV$19</v>
      </c>
      <c r="CW1803" s="179" t="str">
        <f t="shared" si="2613"/>
        <v>CW$19</v>
      </c>
      <c r="CX1803" s="179" t="str">
        <f t="shared" si="2613"/>
        <v>CX$19</v>
      </c>
      <c r="CY1803" s="179" t="str">
        <f t="shared" si="2613"/>
        <v>CY$19</v>
      </c>
      <c r="CZ1803" s="179" t="str">
        <f t="shared" si="2613"/>
        <v>CZ$19</v>
      </c>
      <c r="DA1803" s="179" t="str">
        <f t="shared" si="2613"/>
        <v>DA$19</v>
      </c>
      <c r="DB1803" s="179" t="str">
        <f t="shared" si="2613"/>
        <v>DB$19</v>
      </c>
      <c r="DC1803" s="179" t="str">
        <f t="shared" si="2613"/>
        <v>DC$19</v>
      </c>
      <c r="DD1803" s="179" t="str">
        <f t="shared" si="2613"/>
        <v>DD$19</v>
      </c>
      <c r="DE1803" s="179" t="str">
        <f t="shared" si="2613"/>
        <v>DE$19</v>
      </c>
      <c r="DF1803" s="179" t="str">
        <f t="shared" si="2613"/>
        <v>DF$19</v>
      </c>
      <c r="DG1803" s="179" t="str">
        <f t="shared" si="2613"/>
        <v>DG$19</v>
      </c>
      <c r="DH1803" s="179" t="str">
        <f t="shared" si="2613"/>
        <v>DH$19</v>
      </c>
      <c r="DI1803" s="179" t="str">
        <f t="shared" si="2613"/>
        <v>DI$19</v>
      </c>
      <c r="DJ1803" s="179" t="str">
        <f t="shared" si="2613"/>
        <v>DJ$19</v>
      </c>
      <c r="DK1803" s="179" t="str">
        <f t="shared" si="2613"/>
        <v>DK$19</v>
      </c>
      <c r="DL1803" s="179" t="str">
        <f t="shared" si="2613"/>
        <v>DL$19</v>
      </c>
    </row>
    <row r="1804" spans="1:116" x14ac:dyDescent="0.4">
      <c r="E1804" s="8"/>
      <c r="G1804" s="136"/>
      <c r="H1804" s="12"/>
      <c r="I1804" s="60"/>
      <c r="J1804" s="60"/>
      <c r="K1804" s="15"/>
      <c r="L1804" s="15"/>
      <c r="M1804" s="15"/>
      <c r="N1804" s="15"/>
      <c r="O1804" s="15"/>
      <c r="P1804" s="15"/>
      <c r="R1804" s="15"/>
      <c r="S1804" s="179"/>
      <c r="T1804" s="179"/>
      <c r="U1804" s="179"/>
      <c r="V1804" s="179"/>
      <c r="W1804" s="179"/>
      <c r="X1804" s="179"/>
      <c r="Y1804" s="179"/>
      <c r="Z1804" s="179"/>
      <c r="AA1804" s="179"/>
      <c r="AB1804" s="179"/>
      <c r="AC1804" s="179"/>
      <c r="AD1804" s="179"/>
      <c r="AE1804" s="179"/>
      <c r="AF1804" s="179"/>
      <c r="AG1804" s="179"/>
      <c r="AH1804" s="179"/>
      <c r="AI1804" s="179"/>
      <c r="AJ1804" s="179"/>
      <c r="AK1804" s="179"/>
      <c r="AL1804" s="179"/>
      <c r="AM1804" s="179"/>
      <c r="AN1804" s="179"/>
      <c r="AO1804" s="179"/>
      <c r="AP1804" s="179"/>
      <c r="AQ1804" s="179"/>
      <c r="AR1804" s="179"/>
      <c r="AS1804" s="179"/>
      <c r="AT1804" s="179"/>
      <c r="AU1804" s="179"/>
      <c r="AV1804" s="179"/>
      <c r="AW1804" s="179"/>
      <c r="AX1804" s="179"/>
      <c r="AY1804" s="179"/>
      <c r="AZ1804" s="179"/>
      <c r="BA1804" s="179"/>
      <c r="BB1804" s="179"/>
      <c r="BC1804" s="179"/>
      <c r="BD1804" s="179"/>
      <c r="BE1804" s="179"/>
      <c r="BF1804" s="179"/>
      <c r="BG1804" s="179"/>
      <c r="BH1804" s="179"/>
      <c r="BI1804" s="179"/>
      <c r="BJ1804" s="179"/>
      <c r="BK1804" s="179"/>
      <c r="BL1804" s="179"/>
      <c r="BM1804" s="179"/>
      <c r="BN1804" s="179"/>
      <c r="BO1804" s="179"/>
      <c r="BP1804" s="179"/>
      <c r="BQ1804" s="179"/>
      <c r="BR1804" s="179"/>
      <c r="BS1804" s="179"/>
      <c r="BT1804" s="179"/>
      <c r="BU1804" s="179"/>
      <c r="BV1804" s="179"/>
      <c r="BW1804" s="179"/>
      <c r="BX1804" s="179"/>
      <c r="BY1804" s="179"/>
      <c r="BZ1804" s="179"/>
      <c r="CA1804" s="179"/>
      <c r="CB1804" s="179"/>
      <c r="CC1804" s="179"/>
      <c r="CD1804" s="179"/>
      <c r="CE1804" s="179"/>
      <c r="CF1804" s="179"/>
      <c r="CG1804" s="179"/>
      <c r="CH1804" s="179"/>
      <c r="CI1804" s="179"/>
      <c r="CJ1804" s="179"/>
      <c r="CK1804" s="179"/>
      <c r="CL1804" s="179"/>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A1805" s="174"/>
      <c r="E1805" s="8"/>
      <c r="G1805" s="175" t="s">
        <v>490</v>
      </c>
      <c r="H1805" s="174"/>
      <c r="I1805" s="176"/>
      <c r="J1805" s="176"/>
      <c r="K1805" s="197"/>
      <c r="L1805" s="197"/>
      <c r="M1805" s="197"/>
      <c r="N1805" s="197"/>
      <c r="O1805" s="197"/>
      <c r="P1805" s="197"/>
      <c r="R1805" s="198"/>
      <c r="S1805" s="174"/>
      <c r="T1805" s="174"/>
      <c r="U1805" s="174"/>
      <c r="V1805" s="174"/>
      <c r="W1805" s="174"/>
      <c r="X1805" s="174"/>
      <c r="Y1805" s="174"/>
      <c r="Z1805" s="174"/>
      <c r="AA1805" s="174"/>
      <c r="AB1805" s="174"/>
      <c r="AC1805" s="174"/>
      <c r="AD1805" s="174"/>
      <c r="AE1805" s="174"/>
      <c r="AF1805" s="174"/>
      <c r="AG1805" s="174"/>
      <c r="AH1805" s="174"/>
      <c r="AI1805" s="174"/>
      <c r="AJ1805" s="174"/>
      <c r="AK1805" s="174"/>
      <c r="AL1805" s="174"/>
      <c r="AM1805" s="174"/>
      <c r="AN1805" s="174"/>
      <c r="AO1805" s="174"/>
      <c r="AP1805" s="174"/>
      <c r="AQ1805" s="174"/>
      <c r="AR1805" s="174"/>
      <c r="AS1805" s="174"/>
      <c r="AT1805" s="174"/>
      <c r="AU1805" s="174"/>
      <c r="AV1805" s="174"/>
      <c r="AW1805" s="174"/>
      <c r="AX1805" s="174"/>
      <c r="AY1805" s="174"/>
      <c r="AZ1805" s="174"/>
      <c r="BA1805" s="174"/>
      <c r="BB1805" s="174"/>
      <c r="BC1805" s="174"/>
      <c r="BD1805" s="174"/>
      <c r="BE1805" s="174"/>
      <c r="BF1805" s="174"/>
      <c r="BG1805" s="174"/>
      <c r="BH1805" s="174"/>
      <c r="BI1805" s="174"/>
      <c r="BJ1805" s="174"/>
      <c r="BK1805" s="174"/>
      <c r="BL1805" s="174"/>
      <c r="BM1805" s="174"/>
      <c r="BN1805" s="174"/>
      <c r="BO1805" s="174"/>
      <c r="BP1805" s="174"/>
      <c r="BQ1805" s="174"/>
      <c r="BR1805" s="174"/>
      <c r="BS1805" s="174"/>
      <c r="BT1805" s="174"/>
      <c r="BU1805" s="174"/>
      <c r="BV1805" s="174"/>
      <c r="BW1805" s="174"/>
      <c r="BX1805" s="174"/>
      <c r="BY1805" s="174"/>
      <c r="BZ1805" s="174"/>
      <c r="CA1805" s="174"/>
      <c r="CB1805" s="174"/>
      <c r="CC1805" s="174"/>
      <c r="CD1805" s="174"/>
      <c r="CE1805" s="174"/>
      <c r="CF1805" s="174"/>
      <c r="CG1805" s="174"/>
      <c r="CH1805" s="174"/>
      <c r="CI1805" s="174"/>
      <c r="CJ1805" s="174"/>
      <c r="CK1805" s="174"/>
      <c r="CL1805" s="174"/>
      <c r="CN1805" s="176"/>
      <c r="CO1805" s="174"/>
      <c r="CP1805" s="174"/>
      <c r="CQ1805" s="174"/>
      <c r="CR1805" s="174"/>
      <c r="CS1805" s="174"/>
      <c r="CT1805" s="174"/>
      <c r="CU1805" s="174"/>
      <c r="CV1805" s="174"/>
      <c r="CW1805" s="174"/>
      <c r="CX1805" s="174"/>
      <c r="CY1805" s="174"/>
      <c r="CZ1805" s="174"/>
      <c r="DA1805" s="174"/>
      <c r="DB1805" s="174"/>
      <c r="DC1805" s="174"/>
      <c r="DD1805" s="174"/>
      <c r="DE1805" s="174"/>
      <c r="DF1805" s="174"/>
      <c r="DG1805" s="174"/>
      <c r="DH1805" s="174"/>
      <c r="DI1805" s="174"/>
      <c r="DJ1805" s="174"/>
      <c r="DK1805" s="174"/>
      <c r="DL1805" s="174"/>
    </row>
    <row r="1806" spans="1:116" x14ac:dyDescent="0.4">
      <c r="A1806" s="174"/>
      <c r="E1806" s="8"/>
      <c r="G1806" s="175" t="s">
        <v>492</v>
      </c>
      <c r="H1806" s="174"/>
      <c r="I1806" s="176"/>
      <c r="J1806" s="176"/>
      <c r="K1806" s="197"/>
      <c r="L1806" s="197"/>
      <c r="M1806" s="197"/>
      <c r="N1806" s="197"/>
      <c r="O1806" s="197"/>
      <c r="P1806" s="197"/>
      <c r="R1806" s="198"/>
      <c r="S1806" s="174"/>
      <c r="T1806" s="174"/>
      <c r="U1806" s="174"/>
      <c r="V1806" s="174"/>
      <c r="W1806" s="174"/>
      <c r="X1806" s="174"/>
      <c r="Y1806" s="174"/>
      <c r="Z1806" s="174"/>
      <c r="AA1806" s="174"/>
      <c r="AB1806" s="174"/>
      <c r="AC1806" s="174"/>
      <c r="AD1806" s="174"/>
      <c r="AE1806" s="174"/>
      <c r="AF1806" s="174"/>
      <c r="AG1806" s="174"/>
      <c r="AH1806" s="174"/>
      <c r="AI1806" s="174"/>
      <c r="AJ1806" s="174"/>
      <c r="AK1806" s="174"/>
      <c r="AL1806" s="174"/>
      <c r="AM1806" s="174"/>
      <c r="AN1806" s="174"/>
      <c r="AO1806" s="174"/>
      <c r="AP1806" s="174"/>
      <c r="AQ1806" s="174"/>
      <c r="AR1806" s="174"/>
      <c r="AS1806" s="174"/>
      <c r="AT1806" s="174"/>
      <c r="AU1806" s="174"/>
      <c r="AV1806" s="174"/>
      <c r="AW1806" s="174"/>
      <c r="AX1806" s="174"/>
      <c r="AY1806" s="174"/>
      <c r="AZ1806" s="174"/>
      <c r="BA1806" s="174"/>
      <c r="BB1806" s="174"/>
      <c r="BC1806" s="174"/>
      <c r="BD1806" s="174"/>
      <c r="BE1806" s="174"/>
      <c r="BF1806" s="174"/>
      <c r="BG1806" s="174"/>
      <c r="BH1806" s="174"/>
      <c r="BI1806" s="174"/>
      <c r="BJ1806" s="174"/>
      <c r="BK1806" s="174"/>
      <c r="BL1806" s="174"/>
      <c r="BM1806" s="174"/>
      <c r="BN1806" s="174"/>
      <c r="BO1806" s="174"/>
      <c r="BP1806" s="174"/>
      <c r="BQ1806" s="174"/>
      <c r="BR1806" s="174"/>
      <c r="BS1806" s="174"/>
      <c r="BT1806" s="174"/>
      <c r="BU1806" s="174"/>
      <c r="BV1806" s="174"/>
      <c r="BW1806" s="174"/>
      <c r="BX1806" s="174"/>
      <c r="BY1806" s="174"/>
      <c r="BZ1806" s="174"/>
      <c r="CA1806" s="174"/>
      <c r="CB1806" s="174"/>
      <c r="CC1806" s="174"/>
      <c r="CD1806" s="174"/>
      <c r="CE1806" s="174"/>
      <c r="CF1806" s="174"/>
      <c r="CG1806" s="174"/>
      <c r="CH1806" s="174"/>
      <c r="CI1806" s="174"/>
      <c r="CJ1806" s="174"/>
      <c r="CK1806" s="174"/>
      <c r="CL1806" s="174"/>
      <c r="CN1806" s="176"/>
      <c r="CO1806" s="174"/>
      <c r="CP1806" s="174"/>
      <c r="CQ1806" s="174"/>
      <c r="CR1806" s="174"/>
      <c r="CS1806" s="174"/>
      <c r="CT1806" s="174"/>
      <c r="CU1806" s="174"/>
      <c r="CV1806" s="174"/>
      <c r="CW1806" s="174"/>
      <c r="CX1806" s="174"/>
      <c r="CY1806" s="174"/>
      <c r="CZ1806" s="174"/>
      <c r="DA1806" s="174"/>
      <c r="DB1806" s="174"/>
      <c r="DC1806" s="174"/>
      <c r="DD1806" s="174"/>
      <c r="DE1806" s="174"/>
      <c r="DF1806" s="174"/>
      <c r="DG1806" s="174"/>
      <c r="DH1806" s="174"/>
      <c r="DI1806" s="174"/>
      <c r="DJ1806" s="174"/>
      <c r="DK1806" s="174"/>
      <c r="DL1806" s="174"/>
    </row>
    <row r="1807" spans="1:116" x14ac:dyDescent="0.4">
      <c r="A1807" s="174"/>
      <c r="E1807" s="8"/>
      <c r="G1807" s="175" t="s">
        <v>461</v>
      </c>
      <c r="H1807" s="174"/>
      <c r="I1807" s="176"/>
      <c r="J1807" s="176"/>
      <c r="K1807" s="197"/>
      <c r="L1807" s="197"/>
      <c r="M1807" s="197"/>
      <c r="N1807" s="197"/>
      <c r="O1807" s="197"/>
      <c r="P1807" s="197"/>
      <c r="R1807" s="198"/>
      <c r="S1807" s="199" t="str">
        <f t="shared" ref="S1807:CD1807" si="2614">S$20</f>
        <v>S$16</v>
      </c>
      <c r="T1807" s="199" t="str">
        <f t="shared" si="2614"/>
        <v>T$16</v>
      </c>
      <c r="U1807" s="199" t="str">
        <f t="shared" si="2614"/>
        <v>U$16</v>
      </c>
      <c r="V1807" s="199" t="str">
        <f t="shared" si="2614"/>
        <v>V$16</v>
      </c>
      <c r="W1807" s="199" t="str">
        <f t="shared" si="2614"/>
        <v>W$16</v>
      </c>
      <c r="X1807" s="199" t="str">
        <f t="shared" si="2614"/>
        <v>X$16</v>
      </c>
      <c r="Y1807" s="199" t="str">
        <f t="shared" si="2614"/>
        <v>Y$16</v>
      </c>
      <c r="Z1807" s="199" t="str">
        <f t="shared" si="2614"/>
        <v>Z$16</v>
      </c>
      <c r="AA1807" s="199" t="str">
        <f t="shared" si="2614"/>
        <v>AA$16</v>
      </c>
      <c r="AB1807" s="199" t="str">
        <f t="shared" si="2614"/>
        <v>AB$16</v>
      </c>
      <c r="AC1807" s="199" t="str">
        <f t="shared" si="2614"/>
        <v>AC$16</v>
      </c>
      <c r="AD1807" s="199" t="str">
        <f t="shared" si="2614"/>
        <v>AD$16</v>
      </c>
      <c r="AE1807" s="199" t="str">
        <f t="shared" si="2614"/>
        <v>AE$16</v>
      </c>
      <c r="AF1807" s="199" t="str">
        <f t="shared" si="2614"/>
        <v>AF$16</v>
      </c>
      <c r="AG1807" s="199" t="str">
        <f t="shared" si="2614"/>
        <v>AG$16</v>
      </c>
      <c r="AH1807" s="199" t="str">
        <f t="shared" si="2614"/>
        <v>AH$16</v>
      </c>
      <c r="AI1807" s="199" t="str">
        <f t="shared" si="2614"/>
        <v>AI$16</v>
      </c>
      <c r="AJ1807" s="199" t="str">
        <f t="shared" si="2614"/>
        <v>AJ$16</v>
      </c>
      <c r="AK1807" s="199" t="str">
        <f t="shared" si="2614"/>
        <v>AK$16</v>
      </c>
      <c r="AL1807" s="199" t="str">
        <f t="shared" si="2614"/>
        <v>AL$16</v>
      </c>
      <c r="AM1807" s="199" t="str">
        <f t="shared" si="2614"/>
        <v>AM$16</v>
      </c>
      <c r="AN1807" s="199" t="str">
        <f t="shared" si="2614"/>
        <v>AN$16</v>
      </c>
      <c r="AO1807" s="199" t="str">
        <f t="shared" si="2614"/>
        <v>AO$16</v>
      </c>
      <c r="AP1807" s="199" t="str">
        <f t="shared" si="2614"/>
        <v>AP$16</v>
      </c>
      <c r="AQ1807" s="199" t="str">
        <f t="shared" si="2614"/>
        <v>AQ$16</v>
      </c>
      <c r="AR1807" s="199" t="str">
        <f t="shared" si="2614"/>
        <v>AR$16</v>
      </c>
      <c r="AS1807" s="199" t="str">
        <f t="shared" si="2614"/>
        <v>AS$16</v>
      </c>
      <c r="AT1807" s="199" t="str">
        <f t="shared" si="2614"/>
        <v>AT$16</v>
      </c>
      <c r="AU1807" s="199" t="str">
        <f t="shared" si="2614"/>
        <v>AU$16</v>
      </c>
      <c r="AV1807" s="199" t="str">
        <f t="shared" si="2614"/>
        <v>AV$16</v>
      </c>
      <c r="AW1807" s="199" t="str">
        <f t="shared" si="2614"/>
        <v>AW$16</v>
      </c>
      <c r="AX1807" s="199" t="str">
        <f t="shared" si="2614"/>
        <v>AX$16</v>
      </c>
      <c r="AY1807" s="199" t="str">
        <f t="shared" si="2614"/>
        <v>AY$16</v>
      </c>
      <c r="AZ1807" s="199" t="str">
        <f t="shared" si="2614"/>
        <v>AZ$16</v>
      </c>
      <c r="BA1807" s="199" t="str">
        <f t="shared" si="2614"/>
        <v>BA$16</v>
      </c>
      <c r="BB1807" s="199" t="str">
        <f t="shared" si="2614"/>
        <v>BB$16</v>
      </c>
      <c r="BC1807" s="199" t="str">
        <f t="shared" si="2614"/>
        <v>BC$16</v>
      </c>
      <c r="BD1807" s="199" t="str">
        <f t="shared" si="2614"/>
        <v>BD$16</v>
      </c>
      <c r="BE1807" s="199" t="str">
        <f t="shared" si="2614"/>
        <v>BE$16</v>
      </c>
      <c r="BF1807" s="199" t="str">
        <f t="shared" si="2614"/>
        <v>BF$16</v>
      </c>
      <c r="BG1807" s="199" t="str">
        <f t="shared" si="2614"/>
        <v>BG$16</v>
      </c>
      <c r="BH1807" s="199" t="str">
        <f t="shared" si="2614"/>
        <v>BH$16</v>
      </c>
      <c r="BI1807" s="199" t="str">
        <f t="shared" si="2614"/>
        <v>BI$16</v>
      </c>
      <c r="BJ1807" s="199" t="str">
        <f t="shared" si="2614"/>
        <v>BJ$16</v>
      </c>
      <c r="BK1807" s="199" t="str">
        <f t="shared" si="2614"/>
        <v>BK$16</v>
      </c>
      <c r="BL1807" s="199" t="str">
        <f t="shared" si="2614"/>
        <v>BL$16</v>
      </c>
      <c r="BM1807" s="199" t="str">
        <f t="shared" si="2614"/>
        <v>BM$16</v>
      </c>
      <c r="BN1807" s="199" t="str">
        <f t="shared" si="2614"/>
        <v>BN$16</v>
      </c>
      <c r="BO1807" s="199" t="str">
        <f t="shared" si="2614"/>
        <v>BO$16</v>
      </c>
      <c r="BP1807" s="199" t="str">
        <f t="shared" si="2614"/>
        <v>BP$16</v>
      </c>
      <c r="BQ1807" s="199" t="str">
        <f t="shared" si="2614"/>
        <v>BQ$16</v>
      </c>
      <c r="BR1807" s="199" t="str">
        <f t="shared" si="2614"/>
        <v>BR$16</v>
      </c>
      <c r="BS1807" s="199" t="str">
        <f t="shared" si="2614"/>
        <v>BS$16</v>
      </c>
      <c r="BT1807" s="199" t="str">
        <f t="shared" si="2614"/>
        <v>BT$16</v>
      </c>
      <c r="BU1807" s="199" t="str">
        <f t="shared" si="2614"/>
        <v>BU$16</v>
      </c>
      <c r="BV1807" s="199" t="str">
        <f t="shared" si="2614"/>
        <v>BV$16</v>
      </c>
      <c r="BW1807" s="199" t="str">
        <f t="shared" si="2614"/>
        <v>BW$16</v>
      </c>
      <c r="BX1807" s="199" t="str">
        <f t="shared" si="2614"/>
        <v>BX$16</v>
      </c>
      <c r="BY1807" s="199" t="str">
        <f t="shared" si="2614"/>
        <v>BY$16</v>
      </c>
      <c r="BZ1807" s="199" t="str">
        <f t="shared" si="2614"/>
        <v>BZ$16</v>
      </c>
      <c r="CA1807" s="199" t="str">
        <f t="shared" si="2614"/>
        <v>CA$16</v>
      </c>
      <c r="CB1807" s="199" t="str">
        <f t="shared" si="2614"/>
        <v>CB$16</v>
      </c>
      <c r="CC1807" s="199" t="str">
        <f t="shared" si="2614"/>
        <v>CC$16</v>
      </c>
      <c r="CD1807" s="199" t="str">
        <f t="shared" si="2614"/>
        <v>CD$16</v>
      </c>
      <c r="CE1807" s="199" t="str">
        <f t="shared" ref="CE1807:CL1807" si="2615">CE$20</f>
        <v>CE$16</v>
      </c>
      <c r="CF1807" s="199" t="str">
        <f t="shared" si="2615"/>
        <v>CF$16</v>
      </c>
      <c r="CG1807" s="199" t="str">
        <f t="shared" si="2615"/>
        <v>CG$16</v>
      </c>
      <c r="CH1807" s="199" t="str">
        <f t="shared" si="2615"/>
        <v>CH$16</v>
      </c>
      <c r="CI1807" s="199" t="str">
        <f t="shared" si="2615"/>
        <v>CI$16</v>
      </c>
      <c r="CJ1807" s="199" t="str">
        <f t="shared" si="2615"/>
        <v>CJ$16</v>
      </c>
      <c r="CK1807" s="199" t="str">
        <f t="shared" si="2615"/>
        <v>CK$16</v>
      </c>
      <c r="CL1807" s="199" t="str">
        <f t="shared" si="2615"/>
        <v>CL$16</v>
      </c>
      <c r="CN1807" s="176"/>
      <c r="CO1807" s="199" t="str">
        <f t="shared" ref="CO1807:DL1807" si="2616">CO$20</f>
        <v>CO$16</v>
      </c>
      <c r="CP1807" s="199" t="str">
        <f t="shared" si="2616"/>
        <v>CP$16</v>
      </c>
      <c r="CQ1807" s="199" t="str">
        <f t="shared" si="2616"/>
        <v>CQ$16</v>
      </c>
      <c r="CR1807" s="199" t="str">
        <f t="shared" si="2616"/>
        <v>CR$16</v>
      </c>
      <c r="CS1807" s="199" t="str">
        <f t="shared" si="2616"/>
        <v>CS$16</v>
      </c>
      <c r="CT1807" s="199" t="str">
        <f t="shared" si="2616"/>
        <v>CT$16</v>
      </c>
      <c r="CU1807" s="199" t="str">
        <f t="shared" si="2616"/>
        <v>CU$16</v>
      </c>
      <c r="CV1807" s="199" t="str">
        <f t="shared" si="2616"/>
        <v>CV$16</v>
      </c>
      <c r="CW1807" s="199" t="str">
        <f t="shared" si="2616"/>
        <v>CW$16</v>
      </c>
      <c r="CX1807" s="199" t="str">
        <f t="shared" si="2616"/>
        <v>CX$16</v>
      </c>
      <c r="CY1807" s="199" t="str">
        <f t="shared" si="2616"/>
        <v>CY$16</v>
      </c>
      <c r="CZ1807" s="199" t="str">
        <f t="shared" si="2616"/>
        <v>CZ$16</v>
      </c>
      <c r="DA1807" s="199" t="str">
        <f t="shared" si="2616"/>
        <v>DA$16</v>
      </c>
      <c r="DB1807" s="199" t="str">
        <f t="shared" si="2616"/>
        <v>DB$16</v>
      </c>
      <c r="DC1807" s="199" t="str">
        <f t="shared" si="2616"/>
        <v>DC$16</v>
      </c>
      <c r="DD1807" s="199" t="str">
        <f t="shared" si="2616"/>
        <v>DD$16</v>
      </c>
      <c r="DE1807" s="199" t="str">
        <f t="shared" si="2616"/>
        <v>DE$16</v>
      </c>
      <c r="DF1807" s="199" t="str">
        <f t="shared" si="2616"/>
        <v>DF$16</v>
      </c>
      <c r="DG1807" s="199" t="str">
        <f t="shared" si="2616"/>
        <v>DG$16</v>
      </c>
      <c r="DH1807" s="199" t="str">
        <f t="shared" si="2616"/>
        <v>DH$16</v>
      </c>
      <c r="DI1807" s="199" t="str">
        <f t="shared" si="2616"/>
        <v>DI$16</v>
      </c>
      <c r="DJ1807" s="199" t="str">
        <f t="shared" si="2616"/>
        <v>DJ$16</v>
      </c>
      <c r="DK1807" s="199" t="str">
        <f t="shared" si="2616"/>
        <v>DK$16</v>
      </c>
      <c r="DL1807" s="199" t="str">
        <f t="shared" si="2616"/>
        <v>DL$16</v>
      </c>
    </row>
    <row r="1808" spans="1:116" x14ac:dyDescent="0.4">
      <c r="A1808" s="174"/>
      <c r="E1808" s="8"/>
      <c r="G1808" s="175" t="s">
        <v>462</v>
      </c>
      <c r="H1808" s="200"/>
      <c r="I1808" s="201"/>
      <c r="J1808" s="201"/>
      <c r="K1808" s="202"/>
      <c r="L1808" s="202"/>
      <c r="M1808" s="202"/>
      <c r="N1808" s="202"/>
      <c r="O1808" s="202"/>
      <c r="P1808" s="202"/>
      <c r="R1808" s="202"/>
      <c r="S1808" s="199" t="str">
        <f t="shared" ref="S1808:CD1808" si="2617">S$21</f>
        <v>S$17</v>
      </c>
      <c r="T1808" s="199" t="str">
        <f t="shared" si="2617"/>
        <v>T$17</v>
      </c>
      <c r="U1808" s="199" t="str">
        <f t="shared" si="2617"/>
        <v>U$17</v>
      </c>
      <c r="V1808" s="199" t="str">
        <f t="shared" si="2617"/>
        <v>V$17</v>
      </c>
      <c r="W1808" s="199" t="str">
        <f t="shared" si="2617"/>
        <v>W$17</v>
      </c>
      <c r="X1808" s="199" t="str">
        <f t="shared" si="2617"/>
        <v>X$17</v>
      </c>
      <c r="Y1808" s="199" t="str">
        <f t="shared" si="2617"/>
        <v>Y$17</v>
      </c>
      <c r="Z1808" s="199" t="str">
        <f t="shared" si="2617"/>
        <v>Z$17</v>
      </c>
      <c r="AA1808" s="199" t="str">
        <f t="shared" si="2617"/>
        <v>AA$17</v>
      </c>
      <c r="AB1808" s="199" t="str">
        <f t="shared" si="2617"/>
        <v>AB$17</v>
      </c>
      <c r="AC1808" s="199" t="str">
        <f t="shared" si="2617"/>
        <v>AC$17</v>
      </c>
      <c r="AD1808" s="199" t="str">
        <f t="shared" si="2617"/>
        <v>AD$17</v>
      </c>
      <c r="AE1808" s="199" t="str">
        <f t="shared" si="2617"/>
        <v>AE$17</v>
      </c>
      <c r="AF1808" s="199" t="str">
        <f t="shared" si="2617"/>
        <v>AF$17</v>
      </c>
      <c r="AG1808" s="199" t="str">
        <f t="shared" si="2617"/>
        <v>AG$17</v>
      </c>
      <c r="AH1808" s="199" t="str">
        <f t="shared" si="2617"/>
        <v>AH$17</v>
      </c>
      <c r="AI1808" s="199" t="str">
        <f t="shared" si="2617"/>
        <v>AI$17</v>
      </c>
      <c r="AJ1808" s="199" t="str">
        <f t="shared" si="2617"/>
        <v>AJ$17</v>
      </c>
      <c r="AK1808" s="199" t="str">
        <f t="shared" si="2617"/>
        <v>AK$17</v>
      </c>
      <c r="AL1808" s="199" t="str">
        <f t="shared" si="2617"/>
        <v>AL$17</v>
      </c>
      <c r="AM1808" s="199" t="str">
        <f t="shared" si="2617"/>
        <v>AM$17</v>
      </c>
      <c r="AN1808" s="199" t="str">
        <f t="shared" si="2617"/>
        <v>AN$17</v>
      </c>
      <c r="AO1808" s="199" t="str">
        <f t="shared" si="2617"/>
        <v>AO$17</v>
      </c>
      <c r="AP1808" s="199" t="str">
        <f t="shared" si="2617"/>
        <v>AP$17</v>
      </c>
      <c r="AQ1808" s="199" t="str">
        <f t="shared" si="2617"/>
        <v>AQ$17</v>
      </c>
      <c r="AR1808" s="199" t="str">
        <f t="shared" si="2617"/>
        <v>AR$17</v>
      </c>
      <c r="AS1808" s="199" t="str">
        <f t="shared" si="2617"/>
        <v>AS$17</v>
      </c>
      <c r="AT1808" s="199" t="str">
        <f t="shared" si="2617"/>
        <v>AT$17</v>
      </c>
      <c r="AU1808" s="199" t="str">
        <f t="shared" si="2617"/>
        <v>AU$17</v>
      </c>
      <c r="AV1808" s="199" t="str">
        <f t="shared" si="2617"/>
        <v>AV$17</v>
      </c>
      <c r="AW1808" s="199" t="str">
        <f t="shared" si="2617"/>
        <v>AW$17</v>
      </c>
      <c r="AX1808" s="199" t="str">
        <f t="shared" si="2617"/>
        <v>AX$17</v>
      </c>
      <c r="AY1808" s="199" t="str">
        <f t="shared" si="2617"/>
        <v>AY$17</v>
      </c>
      <c r="AZ1808" s="199" t="str">
        <f t="shared" si="2617"/>
        <v>AZ$17</v>
      </c>
      <c r="BA1808" s="199" t="str">
        <f t="shared" si="2617"/>
        <v>BA$17</v>
      </c>
      <c r="BB1808" s="199" t="str">
        <f t="shared" si="2617"/>
        <v>BB$17</v>
      </c>
      <c r="BC1808" s="199" t="str">
        <f t="shared" si="2617"/>
        <v>BC$17</v>
      </c>
      <c r="BD1808" s="199" t="str">
        <f t="shared" si="2617"/>
        <v>BD$17</v>
      </c>
      <c r="BE1808" s="199" t="str">
        <f t="shared" si="2617"/>
        <v>BE$17</v>
      </c>
      <c r="BF1808" s="199" t="str">
        <f t="shared" si="2617"/>
        <v>BF$17</v>
      </c>
      <c r="BG1808" s="199" t="str">
        <f t="shared" si="2617"/>
        <v>BG$17</v>
      </c>
      <c r="BH1808" s="199" t="str">
        <f t="shared" si="2617"/>
        <v>BH$17</v>
      </c>
      <c r="BI1808" s="199" t="str">
        <f t="shared" si="2617"/>
        <v>BI$17</v>
      </c>
      <c r="BJ1808" s="199" t="str">
        <f t="shared" si="2617"/>
        <v>BJ$17</v>
      </c>
      <c r="BK1808" s="199" t="str">
        <f t="shared" si="2617"/>
        <v>BK$17</v>
      </c>
      <c r="BL1808" s="199" t="str">
        <f t="shared" si="2617"/>
        <v>BL$17</v>
      </c>
      <c r="BM1808" s="199" t="str">
        <f t="shared" si="2617"/>
        <v>BM$17</v>
      </c>
      <c r="BN1808" s="199" t="str">
        <f t="shared" si="2617"/>
        <v>BN$17</v>
      </c>
      <c r="BO1808" s="199" t="str">
        <f t="shared" si="2617"/>
        <v>BO$17</v>
      </c>
      <c r="BP1808" s="199" t="str">
        <f t="shared" si="2617"/>
        <v>BP$17</v>
      </c>
      <c r="BQ1808" s="199" t="str">
        <f t="shared" si="2617"/>
        <v>BQ$17</v>
      </c>
      <c r="BR1808" s="199" t="str">
        <f t="shared" si="2617"/>
        <v>BR$17</v>
      </c>
      <c r="BS1808" s="199" t="str">
        <f t="shared" si="2617"/>
        <v>BS$17</v>
      </c>
      <c r="BT1808" s="199" t="str">
        <f t="shared" si="2617"/>
        <v>BT$17</v>
      </c>
      <c r="BU1808" s="199" t="str">
        <f t="shared" si="2617"/>
        <v>BU$17</v>
      </c>
      <c r="BV1808" s="199" t="str">
        <f t="shared" si="2617"/>
        <v>BV$17</v>
      </c>
      <c r="BW1808" s="199" t="str">
        <f t="shared" si="2617"/>
        <v>BW$17</v>
      </c>
      <c r="BX1808" s="199" t="str">
        <f t="shared" si="2617"/>
        <v>BX$17</v>
      </c>
      <c r="BY1808" s="199" t="str">
        <f t="shared" si="2617"/>
        <v>BY$17</v>
      </c>
      <c r="BZ1808" s="199" t="str">
        <f t="shared" si="2617"/>
        <v>BZ$17</v>
      </c>
      <c r="CA1808" s="199" t="str">
        <f t="shared" si="2617"/>
        <v>CA$17</v>
      </c>
      <c r="CB1808" s="199" t="str">
        <f t="shared" si="2617"/>
        <v>CB$17</v>
      </c>
      <c r="CC1808" s="199" t="str">
        <f t="shared" si="2617"/>
        <v>CC$17</v>
      </c>
      <c r="CD1808" s="199" t="str">
        <f t="shared" si="2617"/>
        <v>CD$17</v>
      </c>
      <c r="CE1808" s="199" t="str">
        <f t="shared" ref="CE1808:CL1808" si="2618">CE$21</f>
        <v>CE$17</v>
      </c>
      <c r="CF1808" s="199" t="str">
        <f t="shared" si="2618"/>
        <v>CF$17</v>
      </c>
      <c r="CG1808" s="199" t="str">
        <f t="shared" si="2618"/>
        <v>CG$17</v>
      </c>
      <c r="CH1808" s="199" t="str">
        <f t="shared" si="2618"/>
        <v>CH$17</v>
      </c>
      <c r="CI1808" s="199" t="str">
        <f t="shared" si="2618"/>
        <v>CI$17</v>
      </c>
      <c r="CJ1808" s="199" t="str">
        <f t="shared" si="2618"/>
        <v>CJ$17</v>
      </c>
      <c r="CK1808" s="199" t="str">
        <f t="shared" si="2618"/>
        <v>CK$17</v>
      </c>
      <c r="CL1808" s="199" t="str">
        <f t="shared" si="2618"/>
        <v>CL$17</v>
      </c>
      <c r="CN1808" s="201"/>
      <c r="CO1808" s="199" t="str">
        <f t="shared" ref="CO1808:DL1808" si="2619">CO$21</f>
        <v>CO$17</v>
      </c>
      <c r="CP1808" s="199" t="str">
        <f t="shared" si="2619"/>
        <v>CP$17</v>
      </c>
      <c r="CQ1808" s="199" t="str">
        <f t="shared" si="2619"/>
        <v>CQ$17</v>
      </c>
      <c r="CR1808" s="199" t="str">
        <f t="shared" si="2619"/>
        <v>CR$17</v>
      </c>
      <c r="CS1808" s="199" t="str">
        <f t="shared" si="2619"/>
        <v>CS$17</v>
      </c>
      <c r="CT1808" s="199" t="str">
        <f t="shared" si="2619"/>
        <v>CT$17</v>
      </c>
      <c r="CU1808" s="199" t="str">
        <f t="shared" si="2619"/>
        <v>CU$17</v>
      </c>
      <c r="CV1808" s="199" t="str">
        <f t="shared" si="2619"/>
        <v>CV$17</v>
      </c>
      <c r="CW1808" s="199" t="str">
        <f t="shared" si="2619"/>
        <v>CW$17</v>
      </c>
      <c r="CX1808" s="199" t="str">
        <f t="shared" si="2619"/>
        <v>CX$17</v>
      </c>
      <c r="CY1808" s="199" t="str">
        <f t="shared" si="2619"/>
        <v>CY$17</v>
      </c>
      <c r="CZ1808" s="199" t="str">
        <f t="shared" si="2619"/>
        <v>CZ$17</v>
      </c>
      <c r="DA1808" s="199" t="str">
        <f t="shared" si="2619"/>
        <v>DA$17</v>
      </c>
      <c r="DB1808" s="199" t="str">
        <f t="shared" si="2619"/>
        <v>DB$17</v>
      </c>
      <c r="DC1808" s="199" t="str">
        <f t="shared" si="2619"/>
        <v>DC$17</v>
      </c>
      <c r="DD1808" s="199" t="str">
        <f t="shared" si="2619"/>
        <v>DD$17</v>
      </c>
      <c r="DE1808" s="199" t="str">
        <f t="shared" si="2619"/>
        <v>DE$17</v>
      </c>
      <c r="DF1808" s="199" t="str">
        <f t="shared" si="2619"/>
        <v>DF$17</v>
      </c>
      <c r="DG1808" s="199" t="str">
        <f t="shared" si="2619"/>
        <v>DG$17</v>
      </c>
      <c r="DH1808" s="199" t="str">
        <f t="shared" si="2619"/>
        <v>DH$17</v>
      </c>
      <c r="DI1808" s="199" t="str">
        <f t="shared" si="2619"/>
        <v>DI$17</v>
      </c>
      <c r="DJ1808" s="199" t="str">
        <f t="shared" si="2619"/>
        <v>DJ$17</v>
      </c>
      <c r="DK1808" s="199" t="str">
        <f t="shared" si="2619"/>
        <v>DK$17</v>
      </c>
      <c r="DL1808" s="199" t="str">
        <f t="shared" si="2619"/>
        <v>DL$17</v>
      </c>
    </row>
    <row r="1809" spans="1:116" x14ac:dyDescent="0.4">
      <c r="A1809" s="174"/>
      <c r="E1809" s="8"/>
      <c r="G1809" s="175" t="s">
        <v>491</v>
      </c>
      <c r="H1809" s="200"/>
      <c r="I1809" s="201"/>
      <c r="J1809" s="201"/>
      <c r="K1809" s="202"/>
      <c r="L1809" s="202"/>
      <c r="M1809" s="202"/>
      <c r="N1809" s="202"/>
      <c r="O1809" s="202"/>
      <c r="P1809" s="202"/>
      <c r="R1809" s="202"/>
      <c r="S1809" s="190"/>
      <c r="T1809" s="190"/>
      <c r="U1809" s="190"/>
      <c r="V1809" s="190"/>
      <c r="W1809" s="190"/>
      <c r="X1809" s="190"/>
      <c r="Y1809" s="190"/>
      <c r="Z1809" s="190"/>
      <c r="AA1809" s="190"/>
      <c r="AB1809" s="190"/>
      <c r="AC1809" s="190"/>
      <c r="AD1809" s="190"/>
      <c r="AE1809" s="190"/>
      <c r="AF1809" s="190"/>
      <c r="AG1809" s="190"/>
      <c r="AH1809" s="190"/>
      <c r="AI1809" s="190"/>
      <c r="AJ1809" s="190"/>
      <c r="AK1809" s="190"/>
      <c r="AL1809" s="190"/>
      <c r="AM1809" s="190"/>
      <c r="AN1809" s="190"/>
      <c r="AO1809" s="190"/>
      <c r="AP1809" s="190"/>
      <c r="AQ1809" s="190"/>
      <c r="AR1809" s="190"/>
      <c r="AS1809" s="190"/>
      <c r="AT1809" s="190"/>
      <c r="AU1809" s="190"/>
      <c r="AV1809" s="190"/>
      <c r="AW1809" s="190"/>
      <c r="AX1809" s="190"/>
      <c r="AY1809" s="190"/>
      <c r="AZ1809" s="190"/>
      <c r="BA1809" s="190"/>
      <c r="BB1809" s="190"/>
      <c r="BC1809" s="190"/>
      <c r="BD1809" s="190"/>
      <c r="BE1809" s="190"/>
      <c r="BF1809" s="190"/>
      <c r="BG1809" s="190"/>
      <c r="BH1809" s="190"/>
      <c r="BI1809" s="190"/>
      <c r="BJ1809" s="190"/>
      <c r="BK1809" s="190"/>
      <c r="BL1809" s="190"/>
      <c r="BM1809" s="190"/>
      <c r="BN1809" s="190"/>
      <c r="BO1809" s="190"/>
      <c r="BP1809" s="190"/>
      <c r="BQ1809" s="190"/>
      <c r="BR1809" s="190"/>
      <c r="BS1809" s="190"/>
      <c r="BT1809" s="190"/>
      <c r="BU1809" s="190"/>
      <c r="BV1809" s="190"/>
      <c r="BW1809" s="190"/>
      <c r="BX1809" s="190"/>
      <c r="BY1809" s="190"/>
      <c r="BZ1809" s="190"/>
      <c r="CA1809" s="190"/>
      <c r="CB1809" s="190"/>
      <c r="CC1809" s="190"/>
      <c r="CD1809" s="190"/>
      <c r="CE1809" s="190"/>
      <c r="CF1809" s="190"/>
      <c r="CG1809" s="190"/>
      <c r="CH1809" s="190"/>
      <c r="CI1809" s="190"/>
      <c r="CJ1809" s="190"/>
      <c r="CK1809" s="190"/>
      <c r="CL1809" s="190"/>
      <c r="CN1809" s="201"/>
      <c r="CO1809" s="190"/>
      <c r="CP1809" s="190"/>
      <c r="CQ1809" s="190"/>
      <c r="CR1809" s="190"/>
      <c r="CS1809" s="190"/>
      <c r="CT1809" s="190"/>
      <c r="CU1809" s="190"/>
      <c r="CV1809" s="190"/>
      <c r="CW1809" s="190"/>
      <c r="CX1809" s="190"/>
      <c r="CY1809" s="190"/>
      <c r="CZ1809" s="190"/>
      <c r="DA1809" s="190"/>
      <c r="DB1809" s="190"/>
      <c r="DC1809" s="190"/>
      <c r="DD1809" s="190"/>
      <c r="DE1809" s="190"/>
      <c r="DF1809" s="190"/>
      <c r="DG1809" s="190"/>
      <c r="DH1809" s="190"/>
      <c r="DI1809" s="190"/>
      <c r="DJ1809" s="190"/>
      <c r="DK1809" s="190"/>
      <c r="DL1809" s="190"/>
    </row>
    <row r="1810" spans="1:116" x14ac:dyDescent="0.4">
      <c r="A1810" s="174"/>
      <c r="E1810" s="8"/>
      <c r="G1810" s="175" t="s">
        <v>505</v>
      </c>
      <c r="H1810" s="200"/>
      <c r="I1810" s="201"/>
      <c r="J1810" s="201"/>
      <c r="K1810" s="202"/>
      <c r="L1810" s="202"/>
      <c r="M1810" s="202"/>
      <c r="N1810" s="202"/>
      <c r="O1810" s="202"/>
      <c r="P1810" s="202"/>
      <c r="R1810" s="202"/>
      <c r="S1810" s="190"/>
      <c r="T1810" s="190"/>
      <c r="U1810" s="190"/>
      <c r="V1810" s="190"/>
      <c r="W1810" s="190"/>
      <c r="X1810" s="190"/>
      <c r="Y1810" s="190"/>
      <c r="Z1810" s="190"/>
      <c r="AA1810" s="190"/>
      <c r="AB1810" s="190"/>
      <c r="AC1810" s="190"/>
      <c r="AD1810" s="190"/>
      <c r="AE1810" s="190"/>
      <c r="AF1810" s="190"/>
      <c r="AG1810" s="190"/>
      <c r="AH1810" s="190"/>
      <c r="AI1810" s="190"/>
      <c r="AJ1810" s="190"/>
      <c r="AK1810" s="190"/>
      <c r="AL1810" s="190"/>
      <c r="AM1810" s="190"/>
      <c r="AN1810" s="190"/>
      <c r="AO1810" s="190"/>
      <c r="AP1810" s="190"/>
      <c r="AQ1810" s="190"/>
      <c r="AR1810" s="190"/>
      <c r="AS1810" s="190"/>
      <c r="AT1810" s="190"/>
      <c r="AU1810" s="190"/>
      <c r="AV1810" s="190"/>
      <c r="AW1810" s="190"/>
      <c r="AX1810" s="190"/>
      <c r="AY1810" s="190"/>
      <c r="AZ1810" s="190"/>
      <c r="BA1810" s="190"/>
      <c r="BB1810" s="190"/>
      <c r="BC1810" s="190"/>
      <c r="BD1810" s="190"/>
      <c r="BE1810" s="190"/>
      <c r="BF1810" s="190"/>
      <c r="BG1810" s="190"/>
      <c r="BH1810" s="190"/>
      <c r="BI1810" s="190"/>
      <c r="BJ1810" s="190"/>
      <c r="BK1810" s="190"/>
      <c r="BL1810" s="190"/>
      <c r="BM1810" s="190"/>
      <c r="BN1810" s="190"/>
      <c r="BO1810" s="190"/>
      <c r="BP1810" s="190"/>
      <c r="BQ1810" s="190"/>
      <c r="BR1810" s="190"/>
      <c r="BS1810" s="190"/>
      <c r="BT1810" s="190"/>
      <c r="BU1810" s="190"/>
      <c r="BV1810" s="190"/>
      <c r="BW1810" s="190"/>
      <c r="BX1810" s="190"/>
      <c r="BY1810" s="190"/>
      <c r="BZ1810" s="190"/>
      <c r="CA1810" s="190"/>
      <c r="CB1810" s="190"/>
      <c r="CC1810" s="190"/>
      <c r="CD1810" s="190"/>
      <c r="CE1810" s="190"/>
      <c r="CF1810" s="190"/>
      <c r="CG1810" s="190"/>
      <c r="CH1810" s="190"/>
      <c r="CI1810" s="190"/>
      <c r="CJ1810" s="190"/>
      <c r="CK1810" s="190"/>
      <c r="CL1810" s="190"/>
      <c r="CN1810" s="201"/>
      <c r="CO1810" s="190"/>
      <c r="CP1810" s="190"/>
      <c r="CQ1810" s="190"/>
      <c r="CR1810" s="190"/>
      <c r="CS1810" s="190"/>
      <c r="CT1810" s="190"/>
      <c r="CU1810" s="190"/>
      <c r="CV1810" s="190"/>
      <c r="CW1810" s="190"/>
      <c r="CX1810" s="190"/>
      <c r="CY1810" s="190"/>
      <c r="CZ1810" s="190"/>
      <c r="DA1810" s="190"/>
      <c r="DB1810" s="190"/>
      <c r="DC1810" s="190"/>
      <c r="DD1810" s="190"/>
      <c r="DE1810" s="190"/>
      <c r="DF1810" s="190"/>
      <c r="DG1810" s="190"/>
      <c r="DH1810" s="190"/>
      <c r="DI1810" s="190"/>
      <c r="DJ1810" s="190"/>
      <c r="DK1810" s="190"/>
      <c r="DL1810" s="190"/>
    </row>
    <row r="1811" spans="1:116" x14ac:dyDescent="0.4">
      <c r="A1811" s="174"/>
      <c r="E1811" s="8"/>
      <c r="G1811" s="175" t="s">
        <v>463</v>
      </c>
      <c r="H1811" s="200"/>
      <c r="I1811" s="201"/>
      <c r="J1811" s="201"/>
      <c r="K1811" s="202"/>
      <c r="L1811" s="202"/>
      <c r="M1811" s="202"/>
      <c r="N1811" s="202"/>
      <c r="O1811" s="202"/>
      <c r="P1811" s="202"/>
      <c r="R1811" s="202"/>
      <c r="S1811" s="190" t="str">
        <f t="shared" ref="S1811:CD1811" si="2620">S$22</f>
        <v>S$18</v>
      </c>
      <c r="T1811" s="190" t="str">
        <f t="shared" si="2620"/>
        <v>T$18</v>
      </c>
      <c r="U1811" s="190" t="str">
        <f t="shared" si="2620"/>
        <v>U$18</v>
      </c>
      <c r="V1811" s="190" t="str">
        <f t="shared" si="2620"/>
        <v>V$18</v>
      </c>
      <c r="W1811" s="190" t="str">
        <f t="shared" si="2620"/>
        <v>W$18</v>
      </c>
      <c r="X1811" s="190" t="str">
        <f t="shared" si="2620"/>
        <v>X$18</v>
      </c>
      <c r="Y1811" s="190" t="str">
        <f t="shared" si="2620"/>
        <v>Y$18</v>
      </c>
      <c r="Z1811" s="190" t="str">
        <f t="shared" si="2620"/>
        <v>Z$18</v>
      </c>
      <c r="AA1811" s="190" t="str">
        <f t="shared" si="2620"/>
        <v>AA$18</v>
      </c>
      <c r="AB1811" s="190" t="str">
        <f t="shared" si="2620"/>
        <v>AB$18</v>
      </c>
      <c r="AC1811" s="190" t="str">
        <f t="shared" si="2620"/>
        <v>AC$18</v>
      </c>
      <c r="AD1811" s="190" t="str">
        <f t="shared" si="2620"/>
        <v>AD$18</v>
      </c>
      <c r="AE1811" s="190" t="str">
        <f t="shared" si="2620"/>
        <v>AE$18</v>
      </c>
      <c r="AF1811" s="190" t="str">
        <f t="shared" si="2620"/>
        <v>AF$18</v>
      </c>
      <c r="AG1811" s="190" t="str">
        <f t="shared" si="2620"/>
        <v>AG$18</v>
      </c>
      <c r="AH1811" s="190" t="str">
        <f t="shared" si="2620"/>
        <v>AH$18</v>
      </c>
      <c r="AI1811" s="190" t="str">
        <f t="shared" si="2620"/>
        <v>AI$18</v>
      </c>
      <c r="AJ1811" s="190" t="str">
        <f t="shared" si="2620"/>
        <v>AJ$18</v>
      </c>
      <c r="AK1811" s="190" t="str">
        <f t="shared" si="2620"/>
        <v>AK$18</v>
      </c>
      <c r="AL1811" s="190" t="str">
        <f t="shared" si="2620"/>
        <v>AL$18</v>
      </c>
      <c r="AM1811" s="190" t="str">
        <f t="shared" si="2620"/>
        <v>AM$18</v>
      </c>
      <c r="AN1811" s="190" t="str">
        <f t="shared" si="2620"/>
        <v>AN$18</v>
      </c>
      <c r="AO1811" s="190" t="str">
        <f t="shared" si="2620"/>
        <v>AO$18</v>
      </c>
      <c r="AP1811" s="190" t="str">
        <f t="shared" si="2620"/>
        <v>AP$18</v>
      </c>
      <c r="AQ1811" s="190" t="str">
        <f t="shared" si="2620"/>
        <v>AQ$18</v>
      </c>
      <c r="AR1811" s="190" t="str">
        <f t="shared" si="2620"/>
        <v>AR$18</v>
      </c>
      <c r="AS1811" s="190" t="str">
        <f t="shared" si="2620"/>
        <v>AS$18</v>
      </c>
      <c r="AT1811" s="190" t="str">
        <f t="shared" si="2620"/>
        <v>AT$18</v>
      </c>
      <c r="AU1811" s="190" t="str">
        <f t="shared" si="2620"/>
        <v>AU$18</v>
      </c>
      <c r="AV1811" s="190" t="str">
        <f t="shared" si="2620"/>
        <v>AV$18</v>
      </c>
      <c r="AW1811" s="190" t="str">
        <f t="shared" si="2620"/>
        <v>AW$18</v>
      </c>
      <c r="AX1811" s="190" t="str">
        <f t="shared" si="2620"/>
        <v>AX$18</v>
      </c>
      <c r="AY1811" s="190" t="str">
        <f t="shared" si="2620"/>
        <v>AY$18</v>
      </c>
      <c r="AZ1811" s="190" t="str">
        <f t="shared" si="2620"/>
        <v>AZ$18</v>
      </c>
      <c r="BA1811" s="190" t="str">
        <f t="shared" si="2620"/>
        <v>BA$18</v>
      </c>
      <c r="BB1811" s="190" t="str">
        <f t="shared" si="2620"/>
        <v>BB$18</v>
      </c>
      <c r="BC1811" s="190" t="str">
        <f t="shared" si="2620"/>
        <v>BC$18</v>
      </c>
      <c r="BD1811" s="190" t="str">
        <f t="shared" si="2620"/>
        <v>BD$18</v>
      </c>
      <c r="BE1811" s="190" t="str">
        <f t="shared" si="2620"/>
        <v>BE$18</v>
      </c>
      <c r="BF1811" s="190" t="str">
        <f t="shared" si="2620"/>
        <v>BF$18</v>
      </c>
      <c r="BG1811" s="190" t="str">
        <f t="shared" si="2620"/>
        <v>BG$18</v>
      </c>
      <c r="BH1811" s="190" t="str">
        <f t="shared" si="2620"/>
        <v>BH$18</v>
      </c>
      <c r="BI1811" s="190" t="str">
        <f t="shared" si="2620"/>
        <v>BI$18</v>
      </c>
      <c r="BJ1811" s="190" t="str">
        <f t="shared" si="2620"/>
        <v>BJ$18</v>
      </c>
      <c r="BK1811" s="190" t="str">
        <f t="shared" si="2620"/>
        <v>BK$18</v>
      </c>
      <c r="BL1811" s="190" t="str">
        <f t="shared" si="2620"/>
        <v>BL$18</v>
      </c>
      <c r="BM1811" s="190" t="str">
        <f t="shared" si="2620"/>
        <v>BM$18</v>
      </c>
      <c r="BN1811" s="190" t="str">
        <f t="shared" si="2620"/>
        <v>BN$18</v>
      </c>
      <c r="BO1811" s="190" t="str">
        <f t="shared" si="2620"/>
        <v>BO$18</v>
      </c>
      <c r="BP1811" s="190" t="str">
        <f t="shared" si="2620"/>
        <v>BP$18</v>
      </c>
      <c r="BQ1811" s="190" t="str">
        <f t="shared" si="2620"/>
        <v>BQ$18</v>
      </c>
      <c r="BR1811" s="190" t="str">
        <f t="shared" si="2620"/>
        <v>BR$18</v>
      </c>
      <c r="BS1811" s="190" t="str">
        <f t="shared" si="2620"/>
        <v>BS$18</v>
      </c>
      <c r="BT1811" s="190" t="str">
        <f t="shared" si="2620"/>
        <v>BT$18</v>
      </c>
      <c r="BU1811" s="190" t="str">
        <f t="shared" si="2620"/>
        <v>BU$18</v>
      </c>
      <c r="BV1811" s="190" t="str">
        <f t="shared" si="2620"/>
        <v>BV$18</v>
      </c>
      <c r="BW1811" s="190" t="str">
        <f t="shared" si="2620"/>
        <v>BW$18</v>
      </c>
      <c r="BX1811" s="190" t="str">
        <f t="shared" si="2620"/>
        <v>BX$18</v>
      </c>
      <c r="BY1811" s="190" t="str">
        <f t="shared" si="2620"/>
        <v>BY$18</v>
      </c>
      <c r="BZ1811" s="190" t="str">
        <f t="shared" si="2620"/>
        <v>BZ$18</v>
      </c>
      <c r="CA1811" s="190" t="str">
        <f t="shared" si="2620"/>
        <v>CA$18</v>
      </c>
      <c r="CB1811" s="190" t="str">
        <f t="shared" si="2620"/>
        <v>CB$18</v>
      </c>
      <c r="CC1811" s="190" t="str">
        <f t="shared" si="2620"/>
        <v>CC$18</v>
      </c>
      <c r="CD1811" s="190" t="str">
        <f t="shared" si="2620"/>
        <v>CD$18</v>
      </c>
      <c r="CE1811" s="190" t="str">
        <f t="shared" ref="CE1811:CL1811" si="2621">CE$22</f>
        <v>CE$18</v>
      </c>
      <c r="CF1811" s="190" t="str">
        <f t="shared" si="2621"/>
        <v>CF$18</v>
      </c>
      <c r="CG1811" s="190" t="str">
        <f t="shared" si="2621"/>
        <v>CG$18</v>
      </c>
      <c r="CH1811" s="190" t="str">
        <f t="shared" si="2621"/>
        <v>CH$18</v>
      </c>
      <c r="CI1811" s="190" t="str">
        <f t="shared" si="2621"/>
        <v>CI$18</v>
      </c>
      <c r="CJ1811" s="190" t="str">
        <f t="shared" si="2621"/>
        <v>CJ$18</v>
      </c>
      <c r="CK1811" s="190" t="str">
        <f t="shared" si="2621"/>
        <v>CK$18</v>
      </c>
      <c r="CL1811" s="190" t="str">
        <f t="shared" si="2621"/>
        <v>CL$18</v>
      </c>
      <c r="CN1811" s="201"/>
      <c r="CO1811" s="190" t="str">
        <f t="shared" ref="CO1811:DL1811" si="2622">CO$22</f>
        <v>CO$18</v>
      </c>
      <c r="CP1811" s="190" t="str">
        <f t="shared" si="2622"/>
        <v>CP$18</v>
      </c>
      <c r="CQ1811" s="190" t="str">
        <f t="shared" si="2622"/>
        <v>CQ$18</v>
      </c>
      <c r="CR1811" s="190" t="str">
        <f t="shared" si="2622"/>
        <v>CR$18</v>
      </c>
      <c r="CS1811" s="190" t="str">
        <f t="shared" si="2622"/>
        <v>CS$18</v>
      </c>
      <c r="CT1811" s="190" t="str">
        <f t="shared" si="2622"/>
        <v>CT$18</v>
      </c>
      <c r="CU1811" s="190" t="str">
        <f t="shared" si="2622"/>
        <v>CU$18</v>
      </c>
      <c r="CV1811" s="190" t="str">
        <f t="shared" si="2622"/>
        <v>CV$18</v>
      </c>
      <c r="CW1811" s="190" t="str">
        <f t="shared" si="2622"/>
        <v>CW$18</v>
      </c>
      <c r="CX1811" s="190" t="str">
        <f t="shared" si="2622"/>
        <v>CX$18</v>
      </c>
      <c r="CY1811" s="190" t="str">
        <f t="shared" si="2622"/>
        <v>CY$18</v>
      </c>
      <c r="CZ1811" s="190" t="str">
        <f t="shared" si="2622"/>
        <v>CZ$18</v>
      </c>
      <c r="DA1811" s="190" t="str">
        <f t="shared" si="2622"/>
        <v>DA$18</v>
      </c>
      <c r="DB1811" s="190" t="str">
        <f t="shared" si="2622"/>
        <v>DB$18</v>
      </c>
      <c r="DC1811" s="190" t="str">
        <f t="shared" si="2622"/>
        <v>DC$18</v>
      </c>
      <c r="DD1811" s="190" t="str">
        <f t="shared" si="2622"/>
        <v>DD$18</v>
      </c>
      <c r="DE1811" s="190" t="str">
        <f t="shared" si="2622"/>
        <v>DE$18</v>
      </c>
      <c r="DF1811" s="190" t="str">
        <f t="shared" si="2622"/>
        <v>DF$18</v>
      </c>
      <c r="DG1811" s="190" t="str">
        <f t="shared" si="2622"/>
        <v>DG$18</v>
      </c>
      <c r="DH1811" s="190" t="str">
        <f t="shared" si="2622"/>
        <v>DH$18</v>
      </c>
      <c r="DI1811" s="190" t="str">
        <f t="shared" si="2622"/>
        <v>DI$18</v>
      </c>
      <c r="DJ1811" s="190" t="str">
        <f t="shared" si="2622"/>
        <v>DJ$18</v>
      </c>
      <c r="DK1811" s="190" t="str">
        <f t="shared" si="2622"/>
        <v>DK$18</v>
      </c>
      <c r="DL1811" s="190" t="str">
        <f t="shared" si="2622"/>
        <v>DL$18</v>
      </c>
    </row>
    <row r="1812" spans="1:116" x14ac:dyDescent="0.4">
      <c r="A1812" s="174"/>
      <c r="E1812" s="8"/>
      <c r="G1812" s="175" t="s">
        <v>464</v>
      </c>
      <c r="H1812" s="200"/>
      <c r="I1812" s="201"/>
      <c r="J1812" s="201"/>
      <c r="K1812" s="202"/>
      <c r="L1812" s="202"/>
      <c r="M1812" s="202"/>
      <c r="N1812" s="202"/>
      <c r="O1812" s="202"/>
      <c r="P1812" s="202"/>
      <c r="R1812" s="202"/>
      <c r="S1812" s="190" t="str">
        <f t="shared" ref="S1812:CD1812" si="2623">S$23</f>
        <v>S$19</v>
      </c>
      <c r="T1812" s="190" t="str">
        <f t="shared" si="2623"/>
        <v>T$19</v>
      </c>
      <c r="U1812" s="190" t="str">
        <f t="shared" si="2623"/>
        <v>U$19</v>
      </c>
      <c r="V1812" s="190" t="str">
        <f t="shared" si="2623"/>
        <v>V$19</v>
      </c>
      <c r="W1812" s="190" t="str">
        <f t="shared" si="2623"/>
        <v>W$19</v>
      </c>
      <c r="X1812" s="190" t="str">
        <f t="shared" si="2623"/>
        <v>X$19</v>
      </c>
      <c r="Y1812" s="190" t="str">
        <f t="shared" si="2623"/>
        <v>Y$19</v>
      </c>
      <c r="Z1812" s="190" t="str">
        <f t="shared" si="2623"/>
        <v>Z$19</v>
      </c>
      <c r="AA1812" s="190" t="str">
        <f t="shared" si="2623"/>
        <v>AA$19</v>
      </c>
      <c r="AB1812" s="190" t="str">
        <f t="shared" si="2623"/>
        <v>AB$19</v>
      </c>
      <c r="AC1812" s="190" t="str">
        <f t="shared" si="2623"/>
        <v>AC$19</v>
      </c>
      <c r="AD1812" s="190" t="str">
        <f t="shared" si="2623"/>
        <v>AD$19</v>
      </c>
      <c r="AE1812" s="190" t="str">
        <f t="shared" si="2623"/>
        <v>AE$19</v>
      </c>
      <c r="AF1812" s="190" t="str">
        <f t="shared" si="2623"/>
        <v>AF$19</v>
      </c>
      <c r="AG1812" s="190" t="str">
        <f t="shared" si="2623"/>
        <v>AG$19</v>
      </c>
      <c r="AH1812" s="190" t="str">
        <f t="shared" si="2623"/>
        <v>AH$19</v>
      </c>
      <c r="AI1812" s="190" t="str">
        <f t="shared" si="2623"/>
        <v>AI$19</v>
      </c>
      <c r="AJ1812" s="190" t="str">
        <f t="shared" si="2623"/>
        <v>AJ$19</v>
      </c>
      <c r="AK1812" s="190" t="str">
        <f t="shared" si="2623"/>
        <v>AK$19</v>
      </c>
      <c r="AL1812" s="190" t="str">
        <f t="shared" si="2623"/>
        <v>AL$19</v>
      </c>
      <c r="AM1812" s="190" t="str">
        <f t="shared" si="2623"/>
        <v>AM$19</v>
      </c>
      <c r="AN1812" s="190" t="str">
        <f t="shared" si="2623"/>
        <v>AN$19</v>
      </c>
      <c r="AO1812" s="190" t="str">
        <f t="shared" si="2623"/>
        <v>AO$19</v>
      </c>
      <c r="AP1812" s="190" t="str">
        <f t="shared" si="2623"/>
        <v>AP$19</v>
      </c>
      <c r="AQ1812" s="190" t="str">
        <f t="shared" si="2623"/>
        <v>AQ$19</v>
      </c>
      <c r="AR1812" s="190" t="str">
        <f t="shared" si="2623"/>
        <v>AR$19</v>
      </c>
      <c r="AS1812" s="190" t="str">
        <f t="shared" si="2623"/>
        <v>AS$19</v>
      </c>
      <c r="AT1812" s="190" t="str">
        <f t="shared" si="2623"/>
        <v>AT$19</v>
      </c>
      <c r="AU1812" s="190" t="str">
        <f t="shared" si="2623"/>
        <v>AU$19</v>
      </c>
      <c r="AV1812" s="190" t="str">
        <f t="shared" si="2623"/>
        <v>AV$19</v>
      </c>
      <c r="AW1812" s="190" t="str">
        <f t="shared" si="2623"/>
        <v>AW$19</v>
      </c>
      <c r="AX1812" s="190" t="str">
        <f t="shared" si="2623"/>
        <v>AX$19</v>
      </c>
      <c r="AY1812" s="190" t="str">
        <f t="shared" si="2623"/>
        <v>AY$19</v>
      </c>
      <c r="AZ1812" s="190" t="str">
        <f t="shared" si="2623"/>
        <v>AZ$19</v>
      </c>
      <c r="BA1812" s="190" t="str">
        <f t="shared" si="2623"/>
        <v>BA$19</v>
      </c>
      <c r="BB1812" s="190" t="str">
        <f t="shared" si="2623"/>
        <v>BB$19</v>
      </c>
      <c r="BC1812" s="190" t="str">
        <f t="shared" si="2623"/>
        <v>BC$19</v>
      </c>
      <c r="BD1812" s="190" t="str">
        <f t="shared" si="2623"/>
        <v>BD$19</v>
      </c>
      <c r="BE1812" s="190" t="str">
        <f t="shared" si="2623"/>
        <v>BE$19</v>
      </c>
      <c r="BF1812" s="190" t="str">
        <f t="shared" si="2623"/>
        <v>BF$19</v>
      </c>
      <c r="BG1812" s="190" t="str">
        <f t="shared" si="2623"/>
        <v>BG$19</v>
      </c>
      <c r="BH1812" s="190" t="str">
        <f t="shared" si="2623"/>
        <v>BH$19</v>
      </c>
      <c r="BI1812" s="190" t="str">
        <f t="shared" si="2623"/>
        <v>BI$19</v>
      </c>
      <c r="BJ1812" s="190" t="str">
        <f t="shared" si="2623"/>
        <v>BJ$19</v>
      </c>
      <c r="BK1812" s="190" t="str">
        <f t="shared" si="2623"/>
        <v>BK$19</v>
      </c>
      <c r="BL1812" s="190" t="str">
        <f t="shared" si="2623"/>
        <v>BL$19</v>
      </c>
      <c r="BM1812" s="190" t="str">
        <f t="shared" si="2623"/>
        <v>BM$19</v>
      </c>
      <c r="BN1812" s="190" t="str">
        <f t="shared" si="2623"/>
        <v>BN$19</v>
      </c>
      <c r="BO1812" s="190" t="str">
        <f t="shared" si="2623"/>
        <v>BO$19</v>
      </c>
      <c r="BP1812" s="190" t="str">
        <f t="shared" si="2623"/>
        <v>BP$19</v>
      </c>
      <c r="BQ1812" s="190" t="str">
        <f t="shared" si="2623"/>
        <v>BQ$19</v>
      </c>
      <c r="BR1812" s="190" t="str">
        <f t="shared" si="2623"/>
        <v>BR$19</v>
      </c>
      <c r="BS1812" s="190" t="str">
        <f t="shared" si="2623"/>
        <v>BS$19</v>
      </c>
      <c r="BT1812" s="190" t="str">
        <f t="shared" si="2623"/>
        <v>BT$19</v>
      </c>
      <c r="BU1812" s="190" t="str">
        <f t="shared" si="2623"/>
        <v>BU$19</v>
      </c>
      <c r="BV1812" s="190" t="str">
        <f t="shared" si="2623"/>
        <v>BV$19</v>
      </c>
      <c r="BW1812" s="190" t="str">
        <f t="shared" si="2623"/>
        <v>BW$19</v>
      </c>
      <c r="BX1812" s="190" t="str">
        <f t="shared" si="2623"/>
        <v>BX$19</v>
      </c>
      <c r="BY1812" s="190" t="str">
        <f t="shared" si="2623"/>
        <v>BY$19</v>
      </c>
      <c r="BZ1812" s="190" t="str">
        <f t="shared" si="2623"/>
        <v>BZ$19</v>
      </c>
      <c r="CA1812" s="190" t="str">
        <f t="shared" si="2623"/>
        <v>CA$19</v>
      </c>
      <c r="CB1812" s="190" t="str">
        <f t="shared" si="2623"/>
        <v>CB$19</v>
      </c>
      <c r="CC1812" s="190" t="str">
        <f t="shared" si="2623"/>
        <v>CC$19</v>
      </c>
      <c r="CD1812" s="190" t="str">
        <f t="shared" si="2623"/>
        <v>CD$19</v>
      </c>
      <c r="CE1812" s="190" t="str">
        <f t="shared" ref="CE1812:CL1812" si="2624">CE$23</f>
        <v>CE$19</v>
      </c>
      <c r="CF1812" s="190" t="str">
        <f t="shared" si="2624"/>
        <v>CF$19</v>
      </c>
      <c r="CG1812" s="190" t="str">
        <f t="shared" si="2624"/>
        <v>CG$19</v>
      </c>
      <c r="CH1812" s="190" t="str">
        <f t="shared" si="2624"/>
        <v>CH$19</v>
      </c>
      <c r="CI1812" s="190" t="str">
        <f t="shared" si="2624"/>
        <v>CI$19</v>
      </c>
      <c r="CJ1812" s="190" t="str">
        <f t="shared" si="2624"/>
        <v>CJ$19</v>
      </c>
      <c r="CK1812" s="190" t="str">
        <f t="shared" si="2624"/>
        <v>CK$19</v>
      </c>
      <c r="CL1812" s="190" t="str">
        <f t="shared" si="2624"/>
        <v>CL$19</v>
      </c>
      <c r="CN1812" s="201"/>
      <c r="CO1812" s="190" t="str">
        <f t="shared" ref="CO1812:DL1812" si="2625">CO$23</f>
        <v>CO$19</v>
      </c>
      <c r="CP1812" s="190" t="str">
        <f t="shared" si="2625"/>
        <v>CP$19</v>
      </c>
      <c r="CQ1812" s="190" t="str">
        <f t="shared" si="2625"/>
        <v>CQ$19</v>
      </c>
      <c r="CR1812" s="190" t="str">
        <f t="shared" si="2625"/>
        <v>CR$19</v>
      </c>
      <c r="CS1812" s="190" t="str">
        <f t="shared" si="2625"/>
        <v>CS$19</v>
      </c>
      <c r="CT1812" s="190" t="str">
        <f t="shared" si="2625"/>
        <v>CT$19</v>
      </c>
      <c r="CU1812" s="190" t="str">
        <f t="shared" si="2625"/>
        <v>CU$19</v>
      </c>
      <c r="CV1812" s="190" t="str">
        <f t="shared" si="2625"/>
        <v>CV$19</v>
      </c>
      <c r="CW1812" s="190" t="str">
        <f t="shared" si="2625"/>
        <v>CW$19</v>
      </c>
      <c r="CX1812" s="190" t="str">
        <f t="shared" si="2625"/>
        <v>CX$19</v>
      </c>
      <c r="CY1812" s="190" t="str">
        <f t="shared" si="2625"/>
        <v>CY$19</v>
      </c>
      <c r="CZ1812" s="190" t="str">
        <f t="shared" si="2625"/>
        <v>CZ$19</v>
      </c>
      <c r="DA1812" s="190" t="str">
        <f t="shared" si="2625"/>
        <v>DA$19</v>
      </c>
      <c r="DB1812" s="190" t="str">
        <f t="shared" si="2625"/>
        <v>DB$19</v>
      </c>
      <c r="DC1812" s="190" t="str">
        <f t="shared" si="2625"/>
        <v>DC$19</v>
      </c>
      <c r="DD1812" s="190" t="str">
        <f t="shared" si="2625"/>
        <v>DD$19</v>
      </c>
      <c r="DE1812" s="190" t="str">
        <f t="shared" si="2625"/>
        <v>DE$19</v>
      </c>
      <c r="DF1812" s="190" t="str">
        <f t="shared" si="2625"/>
        <v>DF$19</v>
      </c>
      <c r="DG1812" s="190" t="str">
        <f t="shared" si="2625"/>
        <v>DG$19</v>
      </c>
      <c r="DH1812" s="190" t="str">
        <f t="shared" si="2625"/>
        <v>DH$19</v>
      </c>
      <c r="DI1812" s="190" t="str">
        <f t="shared" si="2625"/>
        <v>DI$19</v>
      </c>
      <c r="DJ1812" s="190" t="str">
        <f t="shared" si="2625"/>
        <v>DJ$19</v>
      </c>
      <c r="DK1812" s="190" t="str">
        <f t="shared" si="2625"/>
        <v>DK$19</v>
      </c>
      <c r="DL1812" s="190" t="str">
        <f t="shared" si="2625"/>
        <v>DL$19</v>
      </c>
    </row>
    <row r="1813" spans="1:116" x14ac:dyDescent="0.4">
      <c r="A1813" s="31" t="s">
        <v>218</v>
      </c>
      <c r="B1813" s="31" t="s">
        <v>243</v>
      </c>
      <c r="C1813" s="31"/>
      <c r="D1813" t="s">
        <v>528</v>
      </c>
      <c r="E1813" s="8" t="str">
        <f t="shared" ref="E1813:E1816" si="2626">ROW()&amp;" "&amp;D1813</f>
        <v>1813 FCCL-F</v>
      </c>
      <c r="F1813" t="s">
        <v>526</v>
      </c>
      <c r="G1813" s="70" t="s">
        <v>527</v>
      </c>
      <c r="H1813" s="48"/>
      <c r="I1813" s="297"/>
      <c r="J1813" s="297"/>
      <c r="K1813" s="48"/>
      <c r="L1813" s="48"/>
      <c r="M1813" s="48"/>
      <c r="N1813" s="48"/>
      <c r="O1813" s="48"/>
      <c r="P1813" s="48"/>
      <c r="R1813" s="70"/>
      <c r="S1813" s="298"/>
      <c r="T1813" s="298"/>
      <c r="U1813" s="298"/>
      <c r="V1813" s="298"/>
      <c r="W1813" s="298"/>
      <c r="X1813" s="298"/>
      <c r="Y1813" s="298"/>
      <c r="Z1813" s="298"/>
      <c r="AA1813" s="298"/>
      <c r="AB1813" s="298"/>
      <c r="AC1813" s="298"/>
      <c r="AD1813" s="298"/>
      <c r="AE1813" s="298"/>
      <c r="AF1813" s="298"/>
      <c r="AG1813" s="298"/>
      <c r="AH1813" s="298"/>
      <c r="AI1813" s="298"/>
      <c r="AJ1813" s="298"/>
      <c r="AK1813" s="298"/>
      <c r="AL1813" s="298"/>
      <c r="AM1813" s="298"/>
      <c r="AN1813" s="298"/>
      <c r="AO1813" s="298"/>
      <c r="AP1813" s="298"/>
      <c r="AQ1813" s="298"/>
      <c r="AR1813" s="298"/>
      <c r="AS1813" s="298"/>
      <c r="AT1813" s="298"/>
      <c r="AU1813" s="298"/>
      <c r="AV1813" s="298"/>
      <c r="AW1813" s="298"/>
      <c r="AX1813" s="298"/>
      <c r="AY1813" s="298"/>
      <c r="AZ1813" s="298"/>
      <c r="BA1813" s="298"/>
      <c r="BB1813" s="298"/>
      <c r="BC1813" s="298"/>
      <c r="BD1813" s="298"/>
      <c r="BE1813" s="298"/>
      <c r="BF1813" s="298"/>
      <c r="BG1813" s="298"/>
      <c r="BH1813" s="298"/>
      <c r="BI1813" s="298"/>
      <c r="BJ1813" s="298"/>
      <c r="BK1813" s="298"/>
      <c r="BL1813" s="298"/>
      <c r="BM1813" s="298"/>
      <c r="BN1813" s="298"/>
      <c r="BO1813" s="298"/>
      <c r="BP1813" s="298"/>
      <c r="BQ1813" s="298"/>
      <c r="BR1813" s="298"/>
      <c r="BS1813" s="298"/>
      <c r="BT1813" s="298"/>
      <c r="BU1813" s="298"/>
      <c r="BV1813" s="298"/>
      <c r="BW1813" s="298"/>
      <c r="BX1813" s="298"/>
      <c r="BY1813" s="298"/>
      <c r="BZ1813" s="298"/>
      <c r="CA1813" s="298"/>
      <c r="CB1813" s="298"/>
      <c r="CC1813" s="298"/>
      <c r="CD1813" s="298"/>
      <c r="CE1813" s="298"/>
      <c r="CF1813" s="298"/>
      <c r="CG1813" s="298"/>
      <c r="CH1813" s="298"/>
      <c r="CI1813" s="298"/>
      <c r="CJ1813" s="298"/>
      <c r="CK1813" s="298"/>
      <c r="CL1813" s="298"/>
      <c r="CN1813" s="297"/>
      <c r="CO1813" s="298"/>
      <c r="CP1813" s="298"/>
      <c r="CQ1813" s="298"/>
      <c r="CR1813" s="298"/>
      <c r="CS1813" s="298"/>
      <c r="CT1813" s="298"/>
      <c r="CU1813" s="298"/>
      <c r="CV1813" s="298"/>
      <c r="CW1813" s="298"/>
      <c r="CX1813" s="298"/>
      <c r="CY1813" s="298"/>
      <c r="CZ1813" s="298"/>
      <c r="DA1813" s="298"/>
      <c r="DB1813" s="298"/>
      <c r="DC1813" s="298"/>
      <c r="DD1813" s="298"/>
      <c r="DE1813" s="298"/>
      <c r="DF1813" s="298"/>
      <c r="DG1813" s="298"/>
      <c r="DH1813" s="298"/>
      <c r="DI1813" s="298"/>
      <c r="DJ1813" s="298"/>
      <c r="DK1813" s="298"/>
      <c r="DL1813" s="298"/>
    </row>
    <row r="1814" spans="1:116" x14ac:dyDescent="0.4">
      <c r="B1814" t="str">
        <f>E1814</f>
        <v>1814 FCCL-F</v>
      </c>
      <c r="C1814" t="s">
        <v>232</v>
      </c>
      <c r="D1814" t="s">
        <v>528</v>
      </c>
      <c r="E1814" s="8" t="str">
        <f t="shared" si="2626"/>
        <v>1814 FCCL-F</v>
      </c>
      <c r="G1814" s="125" t="str">
        <f>"Current liability - "&amp;(SUBSTITUTE(G1813,":",""))</f>
        <v>Current liability - Fixed constant current liability</v>
      </c>
      <c r="J1814" s="74">
        <v>1000</v>
      </c>
      <c r="K1814" s="53">
        <f t="shared" ref="K1814:P1814" si="2627">SUMIF($4:$4,K$2,1814:1814)</f>
        <v>1000</v>
      </c>
      <c r="L1814" s="53">
        <f t="shared" si="2627"/>
        <v>1000</v>
      </c>
      <c r="M1814" s="53">
        <f t="shared" si="2627"/>
        <v>1000</v>
      </c>
      <c r="N1814" s="53">
        <f t="shared" si="2627"/>
        <v>1000</v>
      </c>
      <c r="O1814" s="53">
        <f t="shared" si="2627"/>
        <v>1000</v>
      </c>
      <c r="P1814" s="53">
        <f t="shared" si="2627"/>
        <v>1000</v>
      </c>
      <c r="R1814" s="24">
        <f>$J1814</f>
        <v>1000</v>
      </c>
      <c r="S1814" s="80">
        <f>R1814</f>
        <v>1000</v>
      </c>
      <c r="T1814" s="80">
        <f t="shared" ref="T1814:T1816" si="2628">S1814</f>
        <v>1000</v>
      </c>
      <c r="U1814" s="80">
        <f t="shared" ref="U1814:U1816" si="2629">T1814</f>
        <v>1000</v>
      </c>
      <c r="V1814" s="80">
        <f t="shared" ref="V1814:V1816" si="2630">U1814</f>
        <v>1000</v>
      </c>
      <c r="W1814" s="80">
        <f t="shared" ref="W1814:W1816" si="2631">V1814</f>
        <v>1000</v>
      </c>
      <c r="X1814" s="80">
        <f t="shared" ref="X1814:X1816" si="2632">W1814</f>
        <v>1000</v>
      </c>
      <c r="Y1814" s="80">
        <f t="shared" ref="Y1814:Y1816" si="2633">X1814</f>
        <v>1000</v>
      </c>
      <c r="Z1814" s="80">
        <f t="shared" ref="Z1814:Z1816" si="2634">Y1814</f>
        <v>1000</v>
      </c>
      <c r="AA1814" s="80">
        <f t="shared" ref="AA1814:AA1816" si="2635">Z1814</f>
        <v>1000</v>
      </c>
      <c r="AB1814" s="80">
        <f t="shared" ref="AB1814:AB1816" si="2636">AA1814</f>
        <v>1000</v>
      </c>
      <c r="AC1814" s="80">
        <f t="shared" ref="AC1814:AC1816" si="2637">AB1814</f>
        <v>1000</v>
      </c>
      <c r="AD1814" s="80">
        <f t="shared" ref="AD1814:AD1816" si="2638">AC1814</f>
        <v>1000</v>
      </c>
      <c r="AE1814" s="80">
        <f t="shared" ref="AE1814:AE1816" si="2639">AD1814</f>
        <v>1000</v>
      </c>
      <c r="AF1814" s="80">
        <f t="shared" ref="AF1814:AF1816" si="2640">AE1814</f>
        <v>1000</v>
      </c>
      <c r="AG1814" s="80">
        <f t="shared" ref="AG1814:AG1816" si="2641">AF1814</f>
        <v>1000</v>
      </c>
      <c r="AH1814" s="80">
        <f t="shared" ref="AH1814:AH1816" si="2642">AG1814</f>
        <v>1000</v>
      </c>
      <c r="AI1814" s="80">
        <f t="shared" ref="AI1814:AI1816" si="2643">AH1814</f>
        <v>1000</v>
      </c>
      <c r="AJ1814" s="80">
        <f t="shared" ref="AJ1814:AJ1816" si="2644">AI1814</f>
        <v>1000</v>
      </c>
      <c r="AK1814" s="80">
        <f t="shared" ref="AK1814:AK1816" si="2645">AJ1814</f>
        <v>1000</v>
      </c>
      <c r="AL1814" s="80">
        <f t="shared" ref="AL1814:AL1816" si="2646">AK1814</f>
        <v>1000</v>
      </c>
      <c r="AM1814" s="80">
        <f t="shared" ref="AM1814:AM1816" si="2647">AL1814</f>
        <v>1000</v>
      </c>
      <c r="AN1814" s="80">
        <f t="shared" ref="AN1814:AN1816" si="2648">AM1814</f>
        <v>1000</v>
      </c>
      <c r="AO1814" s="80">
        <f t="shared" ref="AO1814:AO1816" si="2649">AN1814</f>
        <v>1000</v>
      </c>
      <c r="AP1814" s="80">
        <f t="shared" ref="AP1814:AP1816" si="2650">AO1814</f>
        <v>1000</v>
      </c>
      <c r="AQ1814" s="80">
        <f t="shared" ref="AQ1814:AQ1816" si="2651">AP1814</f>
        <v>1000</v>
      </c>
      <c r="AR1814" s="80">
        <f t="shared" ref="AR1814:AR1816" si="2652">AQ1814</f>
        <v>1000</v>
      </c>
      <c r="AS1814" s="80">
        <f t="shared" ref="AS1814:AS1816" si="2653">AR1814</f>
        <v>1000</v>
      </c>
      <c r="AT1814" s="80">
        <f t="shared" ref="AT1814:AT1816" si="2654">AS1814</f>
        <v>1000</v>
      </c>
      <c r="AU1814" s="80">
        <f t="shared" ref="AU1814:AU1816" si="2655">AT1814</f>
        <v>1000</v>
      </c>
      <c r="AV1814" s="80">
        <f t="shared" ref="AV1814:AV1816" si="2656">AU1814</f>
        <v>1000</v>
      </c>
      <c r="AW1814" s="80">
        <f t="shared" ref="AW1814:AW1816" si="2657">AV1814</f>
        <v>1000</v>
      </c>
      <c r="AX1814" s="80">
        <f t="shared" ref="AX1814:AX1816" si="2658">AW1814</f>
        <v>1000</v>
      </c>
      <c r="AY1814" s="80">
        <f t="shared" ref="AY1814:AY1816" si="2659">AX1814</f>
        <v>1000</v>
      </c>
      <c r="AZ1814" s="80">
        <f t="shared" ref="AZ1814:AZ1816" si="2660">AY1814</f>
        <v>1000</v>
      </c>
      <c r="BA1814" s="80">
        <f t="shared" ref="BA1814:BA1816" si="2661">AZ1814</f>
        <v>1000</v>
      </c>
      <c r="BB1814" s="80">
        <f t="shared" ref="BB1814:BB1816" si="2662">BA1814</f>
        <v>1000</v>
      </c>
      <c r="BC1814" s="80">
        <f t="shared" ref="BC1814:BC1816" si="2663">BB1814</f>
        <v>1000</v>
      </c>
      <c r="BD1814" s="80">
        <f t="shared" ref="BD1814:BD1816" si="2664">BC1814</f>
        <v>1000</v>
      </c>
      <c r="BE1814" s="80">
        <f t="shared" ref="BE1814:BE1816" si="2665">BD1814</f>
        <v>1000</v>
      </c>
      <c r="BF1814" s="80">
        <f t="shared" ref="BF1814:BF1816" si="2666">BE1814</f>
        <v>1000</v>
      </c>
      <c r="BG1814" s="80">
        <f t="shared" ref="BG1814:BG1816" si="2667">BF1814</f>
        <v>1000</v>
      </c>
      <c r="BH1814" s="80">
        <f t="shared" ref="BH1814:BH1816" si="2668">BG1814</f>
        <v>1000</v>
      </c>
      <c r="BI1814" s="80">
        <f t="shared" ref="BI1814:BI1816" si="2669">BH1814</f>
        <v>1000</v>
      </c>
      <c r="BJ1814" s="80">
        <f t="shared" ref="BJ1814:BJ1816" si="2670">BI1814</f>
        <v>1000</v>
      </c>
      <c r="BK1814" s="80">
        <f t="shared" ref="BK1814:BK1816" si="2671">BJ1814</f>
        <v>1000</v>
      </c>
      <c r="BL1814" s="80">
        <f t="shared" ref="BL1814:BL1816" si="2672">BK1814</f>
        <v>1000</v>
      </c>
      <c r="BM1814" s="80">
        <f t="shared" ref="BM1814:BM1816" si="2673">BL1814</f>
        <v>1000</v>
      </c>
      <c r="BN1814" s="80">
        <f t="shared" ref="BN1814:BN1816" si="2674">BM1814</f>
        <v>1000</v>
      </c>
      <c r="BO1814" s="80">
        <f t="shared" ref="BO1814:BO1816" si="2675">BN1814</f>
        <v>1000</v>
      </c>
      <c r="BP1814" s="80">
        <f t="shared" ref="BP1814:BP1816" si="2676">BO1814</f>
        <v>1000</v>
      </c>
      <c r="BQ1814" s="80">
        <f t="shared" ref="BQ1814:BQ1816" si="2677">BP1814</f>
        <v>1000</v>
      </c>
      <c r="BR1814" s="80">
        <f t="shared" ref="BR1814:BR1816" si="2678">BQ1814</f>
        <v>1000</v>
      </c>
      <c r="BS1814" s="80">
        <f t="shared" ref="BS1814:BS1816" si="2679">BR1814</f>
        <v>1000</v>
      </c>
      <c r="BT1814" s="80">
        <f t="shared" ref="BT1814:BT1816" si="2680">BS1814</f>
        <v>1000</v>
      </c>
      <c r="BU1814" s="80">
        <f t="shared" ref="BU1814:BU1816" si="2681">BT1814</f>
        <v>1000</v>
      </c>
      <c r="BV1814" s="80">
        <f t="shared" ref="BV1814:BV1816" si="2682">BU1814</f>
        <v>1000</v>
      </c>
      <c r="BW1814" s="80">
        <f t="shared" ref="BW1814:BW1816" si="2683">BV1814</f>
        <v>1000</v>
      </c>
      <c r="BX1814" s="80">
        <f t="shared" ref="BX1814:BX1816" si="2684">BW1814</f>
        <v>1000</v>
      </c>
      <c r="BY1814" s="80">
        <f t="shared" ref="BY1814:BY1816" si="2685">BX1814</f>
        <v>1000</v>
      </c>
      <c r="BZ1814" s="80">
        <f t="shared" ref="BZ1814:BZ1816" si="2686">BY1814</f>
        <v>1000</v>
      </c>
      <c r="CA1814" s="80">
        <f t="shared" ref="CA1814:CA1816" si="2687">BZ1814</f>
        <v>1000</v>
      </c>
      <c r="CB1814" s="80">
        <f t="shared" ref="CB1814:CB1816" si="2688">CA1814</f>
        <v>1000</v>
      </c>
      <c r="CC1814" s="80">
        <f t="shared" ref="CC1814:CC1816" si="2689">CB1814</f>
        <v>1000</v>
      </c>
      <c r="CD1814" s="80">
        <f t="shared" ref="CD1814:CD1816" si="2690">CC1814</f>
        <v>1000</v>
      </c>
      <c r="CE1814" s="80">
        <f t="shared" ref="CE1814:CE1816" si="2691">CD1814</f>
        <v>1000</v>
      </c>
      <c r="CF1814" s="80">
        <f t="shared" ref="CF1814:CF1816" si="2692">CE1814</f>
        <v>1000</v>
      </c>
      <c r="CG1814" s="80">
        <f t="shared" ref="CG1814:CG1816" si="2693">CF1814</f>
        <v>1000</v>
      </c>
      <c r="CH1814" s="80">
        <f t="shared" ref="CH1814:CH1816" si="2694">CG1814</f>
        <v>1000</v>
      </c>
      <c r="CI1814" s="80">
        <f t="shared" ref="CI1814:CI1816" si="2695">CH1814</f>
        <v>1000</v>
      </c>
      <c r="CJ1814" s="80">
        <f t="shared" ref="CJ1814:CJ1816" si="2696">CI1814</f>
        <v>1000</v>
      </c>
      <c r="CK1814" s="80">
        <f t="shared" ref="CK1814:CK1816" si="2697">CJ1814</f>
        <v>1000</v>
      </c>
      <c r="CL1814" s="80">
        <f t="shared" ref="CL1814:CL1816" si="2698">CK1814</f>
        <v>1000</v>
      </c>
      <c r="CN1814" s="74">
        <f>J1814</f>
        <v>1000</v>
      </c>
      <c r="CO1814" s="80">
        <f t="shared" ref="CO1814:CO1816" si="2699">CN1814</f>
        <v>1000</v>
      </c>
      <c r="CP1814" s="80">
        <f t="shared" ref="CP1814:CP1816" si="2700">CO1814</f>
        <v>1000</v>
      </c>
      <c r="CQ1814" s="80">
        <f t="shared" ref="CQ1814:CQ1816" si="2701">CP1814</f>
        <v>1000</v>
      </c>
      <c r="CR1814" s="80">
        <f t="shared" ref="CR1814:CR1816" si="2702">CQ1814</f>
        <v>1000</v>
      </c>
      <c r="CS1814" s="80">
        <f t="shared" ref="CS1814:CS1816" si="2703">CR1814</f>
        <v>1000</v>
      </c>
      <c r="CT1814" s="80">
        <f t="shared" ref="CT1814:CT1816" si="2704">CS1814</f>
        <v>1000</v>
      </c>
      <c r="CU1814" s="80">
        <f t="shared" ref="CU1814:CU1816" si="2705">CT1814</f>
        <v>1000</v>
      </c>
      <c r="CV1814" s="80">
        <f t="shared" ref="CV1814:CV1816" si="2706">CU1814</f>
        <v>1000</v>
      </c>
      <c r="CW1814" s="80">
        <f t="shared" ref="CW1814:CW1816" si="2707">CV1814</f>
        <v>1000</v>
      </c>
      <c r="CX1814" s="80">
        <f t="shared" ref="CX1814:CX1816" si="2708">CW1814</f>
        <v>1000</v>
      </c>
      <c r="CY1814" s="80">
        <f t="shared" ref="CY1814:CY1816" si="2709">CX1814</f>
        <v>1000</v>
      </c>
      <c r="CZ1814" s="80">
        <f t="shared" ref="CZ1814:CZ1816" si="2710">CY1814</f>
        <v>1000</v>
      </c>
      <c r="DA1814" s="80">
        <f t="shared" ref="DA1814:DA1816" si="2711">CZ1814</f>
        <v>1000</v>
      </c>
      <c r="DB1814" s="80">
        <f t="shared" ref="DB1814:DB1816" si="2712">DA1814</f>
        <v>1000</v>
      </c>
      <c r="DC1814" s="80">
        <f t="shared" ref="DC1814:DC1816" si="2713">DB1814</f>
        <v>1000</v>
      </c>
      <c r="DD1814" s="80">
        <f t="shared" ref="DD1814:DD1816" si="2714">DC1814</f>
        <v>1000</v>
      </c>
      <c r="DE1814" s="80">
        <f t="shared" ref="DE1814:DE1816" si="2715">DD1814</f>
        <v>1000</v>
      </c>
      <c r="DF1814" s="80">
        <f t="shared" ref="DF1814:DF1816" si="2716">DE1814</f>
        <v>1000</v>
      </c>
      <c r="DG1814" s="80">
        <f t="shared" ref="DG1814:DG1816" si="2717">DF1814</f>
        <v>1000</v>
      </c>
      <c r="DH1814" s="80">
        <f t="shared" ref="DH1814:DH1816" si="2718">DG1814</f>
        <v>1000</v>
      </c>
      <c r="DI1814" s="80">
        <f t="shared" ref="DI1814:DI1816" si="2719">DH1814</f>
        <v>1000</v>
      </c>
      <c r="DJ1814" s="80">
        <f t="shared" ref="DJ1814:DJ1816" si="2720">DI1814</f>
        <v>1000</v>
      </c>
      <c r="DK1814" s="80">
        <f t="shared" ref="DK1814:DL1816" si="2721">DJ1814</f>
        <v>1000</v>
      </c>
      <c r="DL1814" s="80">
        <f t="shared" si="2721"/>
        <v>1000</v>
      </c>
    </row>
    <row r="1815" spans="1:116" x14ac:dyDescent="0.4">
      <c r="D1815" t="s">
        <v>528</v>
      </c>
      <c r="E1815" s="8" t="str">
        <f>ROW()&amp;" "&amp;D1815</f>
        <v>1815 FCCL-F</v>
      </c>
      <c r="G1815" s="126"/>
      <c r="H1815" s="27"/>
      <c r="I1815" s="77"/>
      <c r="J1815" s="77"/>
      <c r="K1815" s="28"/>
      <c r="L1815" s="28"/>
      <c r="M1815" s="28"/>
      <c r="N1815" s="28"/>
      <c r="O1815" s="28"/>
      <c r="P1815" s="28"/>
      <c r="R1815" s="33"/>
      <c r="S1815" s="77"/>
      <c r="T1815" s="77"/>
      <c r="U1815" s="77"/>
      <c r="V1815" s="77"/>
      <c r="W1815" s="77"/>
      <c r="X1815" s="77"/>
      <c r="Y1815" s="77"/>
      <c r="Z1815" s="77"/>
      <c r="AA1815" s="77"/>
      <c r="AB1815" s="77"/>
      <c r="AC1815" s="77"/>
      <c r="AD1815" s="77"/>
      <c r="AE1815" s="77"/>
      <c r="AF1815" s="77"/>
      <c r="AG1815" s="77"/>
      <c r="AH1815" s="77"/>
      <c r="AI1815" s="77"/>
      <c r="AJ1815" s="77"/>
      <c r="AK1815" s="77"/>
      <c r="AL1815" s="77"/>
      <c r="AM1815" s="77"/>
      <c r="AN1815" s="77"/>
      <c r="AO1815" s="77"/>
      <c r="AP1815" s="77"/>
      <c r="AQ1815" s="77"/>
      <c r="AR1815" s="77"/>
      <c r="AS1815" s="77"/>
      <c r="AT1815" s="77"/>
      <c r="AU1815" s="77"/>
      <c r="AV1815" s="77"/>
      <c r="AW1815" s="77"/>
      <c r="AX1815" s="77"/>
      <c r="AY1815" s="77"/>
      <c r="AZ1815" s="77"/>
      <c r="BA1815" s="77"/>
      <c r="BB1815" s="77"/>
      <c r="BC1815" s="77"/>
      <c r="BD1815" s="77"/>
      <c r="BE1815" s="77"/>
      <c r="BF1815" s="77"/>
      <c r="BG1815" s="77"/>
      <c r="BH1815" s="77"/>
      <c r="BI1815" s="77"/>
      <c r="BJ1815" s="77"/>
      <c r="BK1815" s="77"/>
      <c r="BL1815" s="77"/>
      <c r="BM1815" s="77"/>
      <c r="BN1815" s="77"/>
      <c r="BO1815" s="77"/>
      <c r="BP1815" s="77"/>
      <c r="BQ1815" s="77"/>
      <c r="BR1815" s="77"/>
      <c r="BS1815" s="77"/>
      <c r="BT1815" s="77"/>
      <c r="BU1815" s="77"/>
      <c r="BV1815" s="77"/>
      <c r="BW1815" s="77"/>
      <c r="BX1815" s="77"/>
      <c r="BY1815" s="77"/>
      <c r="BZ1815" s="77"/>
      <c r="CA1815" s="77"/>
      <c r="CB1815" s="77"/>
      <c r="CC1815" s="77"/>
      <c r="CD1815" s="77"/>
      <c r="CE1815" s="77"/>
      <c r="CF1815" s="77"/>
      <c r="CG1815" s="77"/>
      <c r="CH1815" s="77"/>
      <c r="CI1815" s="77"/>
      <c r="CJ1815" s="77"/>
      <c r="CK1815" s="77"/>
      <c r="CL1815" s="77"/>
      <c r="CN1815" s="77"/>
      <c r="CO1815" s="77"/>
      <c r="CP1815" s="77"/>
      <c r="CQ1815" s="77"/>
      <c r="CR1815" s="77"/>
      <c r="CS1815" s="77"/>
      <c r="CT1815" s="77"/>
      <c r="CU1815" s="77"/>
      <c r="CV1815" s="77"/>
      <c r="CW1815" s="77"/>
      <c r="CX1815" s="77"/>
      <c r="CY1815" s="77"/>
      <c r="CZ1815" s="77"/>
      <c r="DA1815" s="77"/>
      <c r="DB1815" s="77"/>
      <c r="DC1815" s="77"/>
      <c r="DD1815" s="77"/>
      <c r="DE1815" s="77"/>
      <c r="DF1815" s="77"/>
      <c r="DG1815" s="77"/>
      <c r="DH1815" s="77"/>
      <c r="DI1815" s="77"/>
      <c r="DJ1815" s="77"/>
      <c r="DK1815" s="77"/>
      <c r="DL1815" s="77"/>
    </row>
    <row r="1816" spans="1:116" x14ac:dyDescent="0.4">
      <c r="C1816" t="s">
        <v>234</v>
      </c>
      <c r="D1816" t="s">
        <v>528</v>
      </c>
      <c r="E1816" s="8" t="str">
        <f>ROW()&amp;" "&amp;D1816</f>
        <v>1816 FCCL-F</v>
      </c>
      <c r="G1816" s="125" t="str">
        <f>"Change in "&amp;G1814</f>
        <v>Change in Current liability - Fixed constant current liability</v>
      </c>
      <c r="I1816" s="74"/>
      <c r="J1816" s="74"/>
      <c r="K1816" s="53">
        <f t="shared" ref="K1816:P1816" si="2722">SUMIF($3:$3,K$2,1816:1816)</f>
        <v>0</v>
      </c>
      <c r="L1816" s="53">
        <f t="shared" si="2722"/>
        <v>0</v>
      </c>
      <c r="M1816" s="53">
        <f t="shared" si="2722"/>
        <v>0</v>
      </c>
      <c r="N1816" s="53">
        <f t="shared" si="2722"/>
        <v>0</v>
      </c>
      <c r="O1816" s="53">
        <f t="shared" si="2722"/>
        <v>0</v>
      </c>
      <c r="P1816" s="53">
        <f t="shared" si="2722"/>
        <v>0</v>
      </c>
      <c r="R1816" s="24"/>
      <c r="S1816" s="80">
        <f>S1814-R1814</f>
        <v>0</v>
      </c>
      <c r="T1816" s="80">
        <f t="shared" ref="T1816:CE1818" si="2723">T1814-S1814</f>
        <v>0</v>
      </c>
      <c r="U1816" s="80">
        <f t="shared" si="2723"/>
        <v>0</v>
      </c>
      <c r="V1816" s="80">
        <f t="shared" si="2723"/>
        <v>0</v>
      </c>
      <c r="W1816" s="80">
        <f t="shared" si="2723"/>
        <v>0</v>
      </c>
      <c r="X1816" s="80">
        <f t="shared" si="2723"/>
        <v>0</v>
      </c>
      <c r="Y1816" s="80">
        <f t="shared" si="2723"/>
        <v>0</v>
      </c>
      <c r="Z1816" s="80">
        <f t="shared" si="2723"/>
        <v>0</v>
      </c>
      <c r="AA1816" s="80">
        <f t="shared" si="2723"/>
        <v>0</v>
      </c>
      <c r="AB1816" s="80">
        <f t="shared" si="2723"/>
        <v>0</v>
      </c>
      <c r="AC1816" s="80">
        <f t="shared" si="2723"/>
        <v>0</v>
      </c>
      <c r="AD1816" s="80">
        <f t="shared" si="2723"/>
        <v>0</v>
      </c>
      <c r="AE1816" s="80">
        <f t="shared" si="2723"/>
        <v>0</v>
      </c>
      <c r="AF1816" s="80">
        <f t="shared" si="2723"/>
        <v>0</v>
      </c>
      <c r="AG1816" s="80">
        <f t="shared" si="2723"/>
        <v>0</v>
      </c>
      <c r="AH1816" s="80">
        <f t="shared" si="2723"/>
        <v>0</v>
      </c>
      <c r="AI1816" s="80">
        <f t="shared" si="2723"/>
        <v>0</v>
      </c>
      <c r="AJ1816" s="80">
        <f t="shared" si="2723"/>
        <v>0</v>
      </c>
      <c r="AK1816" s="80">
        <f t="shared" si="2723"/>
        <v>0</v>
      </c>
      <c r="AL1816" s="80">
        <f t="shared" si="2723"/>
        <v>0</v>
      </c>
      <c r="AM1816" s="80">
        <f t="shared" si="2723"/>
        <v>0</v>
      </c>
      <c r="AN1816" s="80">
        <f t="shared" si="2723"/>
        <v>0</v>
      </c>
      <c r="AO1816" s="80">
        <f t="shared" si="2723"/>
        <v>0</v>
      </c>
      <c r="AP1816" s="80">
        <f t="shared" si="2723"/>
        <v>0</v>
      </c>
      <c r="AQ1816" s="80">
        <f t="shared" si="2723"/>
        <v>0</v>
      </c>
      <c r="AR1816" s="80">
        <f t="shared" si="2723"/>
        <v>0</v>
      </c>
      <c r="AS1816" s="80">
        <f t="shared" si="2723"/>
        <v>0</v>
      </c>
      <c r="AT1816" s="80">
        <f t="shared" si="2723"/>
        <v>0</v>
      </c>
      <c r="AU1816" s="80">
        <f t="shared" si="2723"/>
        <v>0</v>
      </c>
      <c r="AV1816" s="80">
        <f t="shared" si="2723"/>
        <v>0</v>
      </c>
      <c r="AW1816" s="80">
        <f t="shared" si="2723"/>
        <v>0</v>
      </c>
      <c r="AX1816" s="80">
        <f t="shared" si="2723"/>
        <v>0</v>
      </c>
      <c r="AY1816" s="80">
        <f t="shared" si="2723"/>
        <v>0</v>
      </c>
      <c r="AZ1816" s="80">
        <f t="shared" si="2723"/>
        <v>0</v>
      </c>
      <c r="BA1816" s="80">
        <f t="shared" si="2723"/>
        <v>0</v>
      </c>
      <c r="BB1816" s="80">
        <f t="shared" si="2723"/>
        <v>0</v>
      </c>
      <c r="BC1816" s="80">
        <f t="shared" si="2723"/>
        <v>0</v>
      </c>
      <c r="BD1816" s="80">
        <f t="shared" si="2723"/>
        <v>0</v>
      </c>
      <c r="BE1816" s="80">
        <f t="shared" si="2723"/>
        <v>0</v>
      </c>
      <c r="BF1816" s="80">
        <f t="shared" si="2723"/>
        <v>0</v>
      </c>
      <c r="BG1816" s="80">
        <f t="shared" si="2723"/>
        <v>0</v>
      </c>
      <c r="BH1816" s="80">
        <f t="shared" si="2723"/>
        <v>0</v>
      </c>
      <c r="BI1816" s="80">
        <f t="shared" si="2723"/>
        <v>0</v>
      </c>
      <c r="BJ1816" s="80">
        <f t="shared" si="2723"/>
        <v>0</v>
      </c>
      <c r="BK1816" s="80">
        <f t="shared" si="2723"/>
        <v>0</v>
      </c>
      <c r="BL1816" s="80">
        <f t="shared" si="2723"/>
        <v>0</v>
      </c>
      <c r="BM1816" s="80">
        <f t="shared" si="2723"/>
        <v>0</v>
      </c>
      <c r="BN1816" s="80">
        <f t="shared" si="2723"/>
        <v>0</v>
      </c>
      <c r="BO1816" s="80">
        <f t="shared" si="2723"/>
        <v>0</v>
      </c>
      <c r="BP1816" s="80">
        <f t="shared" si="2723"/>
        <v>0</v>
      </c>
      <c r="BQ1816" s="80">
        <f t="shared" si="2723"/>
        <v>0</v>
      </c>
      <c r="BR1816" s="80">
        <f t="shared" si="2723"/>
        <v>0</v>
      </c>
      <c r="BS1816" s="80">
        <f t="shared" si="2723"/>
        <v>0</v>
      </c>
      <c r="BT1816" s="80">
        <f t="shared" si="2723"/>
        <v>0</v>
      </c>
      <c r="BU1816" s="80">
        <f t="shared" si="2723"/>
        <v>0</v>
      </c>
      <c r="BV1816" s="80">
        <f t="shared" si="2723"/>
        <v>0</v>
      </c>
      <c r="BW1816" s="80">
        <f t="shared" si="2723"/>
        <v>0</v>
      </c>
      <c r="BX1816" s="80">
        <f t="shared" si="2723"/>
        <v>0</v>
      </c>
      <c r="BY1816" s="80">
        <f t="shared" si="2723"/>
        <v>0</v>
      </c>
      <c r="BZ1816" s="80">
        <f t="shared" si="2723"/>
        <v>0</v>
      </c>
      <c r="CA1816" s="80">
        <f t="shared" si="2723"/>
        <v>0</v>
      </c>
      <c r="CB1816" s="80">
        <f t="shared" si="2723"/>
        <v>0</v>
      </c>
      <c r="CC1816" s="80">
        <f t="shared" si="2723"/>
        <v>0</v>
      </c>
      <c r="CD1816" s="80">
        <f t="shared" si="2723"/>
        <v>0</v>
      </c>
      <c r="CE1816" s="80">
        <f t="shared" si="2723"/>
        <v>0</v>
      </c>
      <c r="CF1816" s="80">
        <f t="shared" ref="CF1816:CL1818" si="2724">CF1814-CE1814</f>
        <v>0</v>
      </c>
      <c r="CG1816" s="80">
        <f t="shared" si="2724"/>
        <v>0</v>
      </c>
      <c r="CH1816" s="80">
        <f t="shared" si="2724"/>
        <v>0</v>
      </c>
      <c r="CI1816" s="80">
        <f t="shared" si="2724"/>
        <v>0</v>
      </c>
      <c r="CJ1816" s="80">
        <f t="shared" si="2724"/>
        <v>0</v>
      </c>
      <c r="CK1816" s="80">
        <f t="shared" si="2724"/>
        <v>0</v>
      </c>
      <c r="CL1816" s="80">
        <f t="shared" si="2724"/>
        <v>0</v>
      </c>
      <c r="CN1816" s="74"/>
      <c r="CO1816" s="80">
        <f t="shared" ref="CO1816:CO1818" si="2725">CN1814-CO1814</f>
        <v>0</v>
      </c>
      <c r="CP1816" s="80">
        <f t="shared" ref="CP1816:CP1818" si="2726">CO1814-CP1814</f>
        <v>0</v>
      </c>
      <c r="CQ1816" s="80">
        <f t="shared" ref="CQ1816:CQ1818" si="2727">CP1814-CQ1814</f>
        <v>0</v>
      </c>
      <c r="CR1816" s="80">
        <f t="shared" ref="CR1816:CR1818" si="2728">CQ1814-CR1814</f>
        <v>0</v>
      </c>
      <c r="CS1816" s="80">
        <f t="shared" ref="CS1816:CS1818" si="2729">CR1814-CS1814</f>
        <v>0</v>
      </c>
      <c r="CT1816" s="80">
        <f t="shared" ref="CT1816:CT1818" si="2730">CS1814-CT1814</f>
        <v>0</v>
      </c>
      <c r="CU1816" s="80">
        <f t="shared" ref="CU1816:CU1818" si="2731">CT1814-CU1814</f>
        <v>0</v>
      </c>
      <c r="CV1816" s="80">
        <f t="shared" ref="CV1816:CV1818" si="2732">CU1814-CV1814</f>
        <v>0</v>
      </c>
      <c r="CW1816" s="80">
        <f t="shared" ref="CW1816:CW1818" si="2733">CV1814-CW1814</f>
        <v>0</v>
      </c>
      <c r="CX1816" s="80">
        <f t="shared" ref="CX1816:CX1818" si="2734">CW1814-CX1814</f>
        <v>0</v>
      </c>
      <c r="CY1816" s="80">
        <f t="shared" ref="CY1816:CY1818" si="2735">CX1814-CY1814</f>
        <v>0</v>
      </c>
      <c r="CZ1816" s="80">
        <f t="shared" ref="CZ1816:CZ1818" si="2736">CY1814-CZ1814</f>
        <v>0</v>
      </c>
      <c r="DA1816" s="80">
        <f t="shared" ref="DA1816:DA1818" si="2737">CZ1814-DA1814</f>
        <v>0</v>
      </c>
      <c r="DB1816" s="80">
        <f t="shared" ref="DB1816:DB1818" si="2738">DA1814-DB1814</f>
        <v>0</v>
      </c>
      <c r="DC1816" s="80">
        <f t="shared" ref="DC1816:DC1818" si="2739">DB1814-DC1814</f>
        <v>0</v>
      </c>
      <c r="DD1816" s="80">
        <f t="shared" ref="DD1816:DD1818" si="2740">DC1814-DD1814</f>
        <v>0</v>
      </c>
      <c r="DE1816" s="80">
        <f t="shared" ref="DE1816:DE1818" si="2741">DD1814-DE1814</f>
        <v>0</v>
      </c>
      <c r="DF1816" s="80">
        <f t="shared" ref="DF1816:DF1818" si="2742">DE1814-DF1814</f>
        <v>0</v>
      </c>
      <c r="DG1816" s="80">
        <f t="shared" ref="DG1816:DG1818" si="2743">DF1814-DG1814</f>
        <v>0</v>
      </c>
      <c r="DH1816" s="80">
        <f t="shared" ref="DH1816:DH1818" si="2744">DG1814-DH1814</f>
        <v>0</v>
      </c>
      <c r="DI1816" s="80">
        <f t="shared" ref="DI1816:DI1818" si="2745">DH1814-DI1814</f>
        <v>0</v>
      </c>
      <c r="DJ1816" s="80">
        <f t="shared" ref="DJ1816:DJ1818" si="2746">DI1814-DJ1814</f>
        <v>0</v>
      </c>
      <c r="DK1816" s="80">
        <f t="shared" ref="DK1816:DL1818" si="2747">DJ1814-DK1814</f>
        <v>0</v>
      </c>
      <c r="DL1816" s="80">
        <f t="shared" si="2747"/>
        <v>0</v>
      </c>
    </row>
    <row r="1817" spans="1:116" x14ac:dyDescent="0.4">
      <c r="D1817" t="s">
        <v>528</v>
      </c>
      <c r="E1817" s="8" t="str">
        <f>ROW()&amp;" "&amp;D1817</f>
        <v>1817 FCCL-F</v>
      </c>
      <c r="G1817" s="125"/>
      <c r="I1817" s="74"/>
      <c r="J1817" s="74"/>
      <c r="K1817" s="53"/>
      <c r="L1817" s="53"/>
      <c r="M1817" s="53"/>
      <c r="N1817" s="53"/>
      <c r="O1817" s="53"/>
      <c r="P1817" s="53"/>
      <c r="R1817" s="24"/>
      <c r="S1817" s="80"/>
      <c r="T1817" s="80"/>
      <c r="U1817" s="80"/>
      <c r="V1817" s="80"/>
      <c r="W1817" s="80"/>
      <c r="X1817" s="80"/>
      <c r="Y1817" s="80"/>
      <c r="Z1817" s="80"/>
      <c r="AA1817" s="80"/>
      <c r="AB1817" s="80"/>
      <c r="AC1817" s="80"/>
      <c r="AD1817" s="80"/>
      <c r="AE1817" s="80"/>
      <c r="AF1817" s="80"/>
      <c r="AG1817" s="80"/>
      <c r="AH1817" s="80"/>
      <c r="AI1817" s="80"/>
      <c r="AJ1817" s="80"/>
      <c r="AK1817" s="80"/>
      <c r="AL1817" s="80"/>
      <c r="AM1817" s="80"/>
      <c r="AN1817" s="80"/>
      <c r="AO1817" s="80"/>
      <c r="AP1817" s="80"/>
      <c r="AQ1817" s="80"/>
      <c r="AR1817" s="80"/>
      <c r="AS1817" s="80"/>
      <c r="AT1817" s="80"/>
      <c r="AU1817" s="80"/>
      <c r="AV1817" s="80"/>
      <c r="AW1817" s="80"/>
      <c r="AX1817" s="80"/>
      <c r="AY1817" s="80"/>
      <c r="AZ1817" s="80"/>
      <c r="BA1817" s="80"/>
      <c r="BB1817" s="80"/>
      <c r="BC1817" s="80"/>
      <c r="BD1817" s="80"/>
      <c r="BE1817" s="80"/>
      <c r="BF1817" s="80"/>
      <c r="BG1817" s="80"/>
      <c r="BH1817" s="80"/>
      <c r="BI1817" s="80"/>
      <c r="BJ1817" s="80"/>
      <c r="BK1817" s="80"/>
      <c r="BL1817" s="80"/>
      <c r="BM1817" s="80"/>
      <c r="BN1817" s="80"/>
      <c r="BO1817" s="80"/>
      <c r="BP1817" s="80"/>
      <c r="BQ1817" s="80"/>
      <c r="BR1817" s="80"/>
      <c r="BS1817" s="80"/>
      <c r="BT1817" s="80"/>
      <c r="BU1817" s="80"/>
      <c r="BV1817" s="80"/>
      <c r="BW1817" s="80"/>
      <c r="BX1817" s="80"/>
      <c r="BY1817" s="80"/>
      <c r="BZ1817" s="80"/>
      <c r="CA1817" s="80"/>
      <c r="CB1817" s="80"/>
      <c r="CC1817" s="80"/>
      <c r="CD1817" s="80"/>
      <c r="CE1817" s="80"/>
      <c r="CF1817" s="80"/>
      <c r="CG1817" s="80"/>
      <c r="CH1817" s="80"/>
      <c r="CI1817" s="80"/>
      <c r="CJ1817" s="80"/>
      <c r="CK1817" s="80"/>
      <c r="CL1817" s="80"/>
      <c r="CN1817" s="74"/>
      <c r="CO1817" s="80"/>
      <c r="CP1817" s="80"/>
      <c r="CQ1817" s="80"/>
      <c r="CR1817" s="80"/>
      <c r="CS1817" s="80"/>
      <c r="CT1817" s="80"/>
      <c r="CU1817" s="80"/>
      <c r="CV1817" s="80"/>
      <c r="CW1817" s="80"/>
      <c r="CX1817" s="80"/>
      <c r="CY1817" s="80"/>
      <c r="CZ1817" s="80"/>
      <c r="DA1817" s="80"/>
      <c r="DB1817" s="80"/>
      <c r="DC1817" s="80"/>
      <c r="DD1817" s="80"/>
      <c r="DE1817" s="80"/>
      <c r="DF1817" s="80"/>
      <c r="DG1817" s="80"/>
      <c r="DH1817" s="80"/>
      <c r="DI1817" s="80"/>
      <c r="DJ1817" s="80"/>
      <c r="DK1817" s="80"/>
      <c r="DL1817" s="80"/>
    </row>
    <row r="1818" spans="1:116" x14ac:dyDescent="0.4">
      <c r="B1818" t="s">
        <v>332</v>
      </c>
      <c r="D1818" t="s">
        <v>528</v>
      </c>
      <c r="E1818" s="8" t="str">
        <f t="shared" ref="E1818:E1820" si="2748">ROW()&amp;" "&amp;D1818</f>
        <v>1818 FCCL-F</v>
      </c>
      <c r="G1818" s="136" t="str">
        <f>G1805</f>
        <v>(Primary label)</v>
      </c>
      <c r="H1818" s="27"/>
      <c r="I1818" s="78"/>
      <c r="J1818" s="78"/>
      <c r="K1818" s="33"/>
      <c r="L1818" s="33"/>
      <c r="M1818" s="33"/>
      <c r="N1818" s="33"/>
      <c r="O1818" s="33"/>
      <c r="P1818" s="33"/>
      <c r="R1818" s="33"/>
      <c r="S1818" s="77"/>
      <c r="T1818" s="77"/>
      <c r="U1818" s="77"/>
      <c r="V1818" s="77"/>
      <c r="W1818" s="77"/>
      <c r="X1818" s="77"/>
      <c r="Y1818" s="77"/>
      <c r="Z1818" s="77"/>
      <c r="AA1818" s="77"/>
      <c r="AB1818" s="77"/>
      <c r="AC1818" s="77"/>
      <c r="AD1818" s="77"/>
      <c r="AE1818" s="77"/>
      <c r="AF1818" s="77"/>
      <c r="AG1818" s="77"/>
      <c r="AH1818" s="77"/>
      <c r="AI1818" s="77"/>
      <c r="AJ1818" s="77"/>
      <c r="AK1818" s="77"/>
      <c r="AL1818" s="77"/>
      <c r="AM1818" s="77"/>
      <c r="AN1818" s="77"/>
      <c r="AO1818" s="77"/>
      <c r="AP1818" s="77"/>
      <c r="AQ1818" s="77"/>
      <c r="AR1818" s="77"/>
      <c r="AS1818" s="77"/>
      <c r="AT1818" s="77"/>
      <c r="AU1818" s="77"/>
      <c r="AV1818" s="77"/>
      <c r="AW1818" s="77"/>
      <c r="AX1818" s="77"/>
      <c r="AY1818" s="77"/>
      <c r="AZ1818" s="77"/>
      <c r="BA1818" s="77"/>
      <c r="BB1818" s="77"/>
      <c r="BC1818" s="77"/>
      <c r="BD1818" s="77"/>
      <c r="BE1818" s="77"/>
      <c r="BF1818" s="77"/>
      <c r="BG1818" s="77"/>
      <c r="BH1818" s="77"/>
      <c r="BI1818" s="77"/>
      <c r="BJ1818" s="77"/>
      <c r="BK1818" s="77"/>
      <c r="BL1818" s="77"/>
      <c r="BM1818" s="77"/>
      <c r="BN1818" s="77"/>
      <c r="BO1818" s="77"/>
      <c r="BP1818" s="77"/>
      <c r="BQ1818" s="77"/>
      <c r="BR1818" s="77"/>
      <c r="BS1818" s="77"/>
      <c r="BT1818" s="77"/>
      <c r="BU1818" s="77"/>
      <c r="BV1818" s="77"/>
      <c r="BW1818" s="77"/>
      <c r="BX1818" s="77"/>
      <c r="BY1818" s="77"/>
      <c r="BZ1818" s="77"/>
      <c r="CA1818" s="77"/>
      <c r="CB1818" s="77"/>
      <c r="CC1818" s="77"/>
      <c r="CD1818" s="77"/>
      <c r="CE1818" s="77"/>
      <c r="CF1818" s="77"/>
      <c r="CG1818" s="77"/>
      <c r="CH1818" s="77"/>
      <c r="CI1818" s="77"/>
      <c r="CJ1818" s="77"/>
      <c r="CK1818" s="77"/>
      <c r="CL1818" s="77"/>
      <c r="CN1818" s="78"/>
      <c r="CO1818" s="77"/>
      <c r="CP1818" s="77"/>
      <c r="CQ1818" s="77"/>
      <c r="CR1818" s="77"/>
      <c r="CS1818" s="77"/>
      <c r="CT1818" s="77"/>
      <c r="CU1818" s="77"/>
      <c r="CV1818" s="77"/>
      <c r="CW1818" s="77"/>
      <c r="CX1818" s="77"/>
      <c r="CY1818" s="77"/>
      <c r="CZ1818" s="77"/>
      <c r="DA1818" s="77"/>
      <c r="DB1818" s="77"/>
      <c r="DC1818" s="77"/>
      <c r="DD1818" s="77"/>
      <c r="DE1818" s="77"/>
      <c r="DF1818" s="77"/>
      <c r="DG1818" s="77"/>
      <c r="DH1818" s="77"/>
      <c r="DI1818" s="77"/>
      <c r="DJ1818" s="77"/>
      <c r="DK1818" s="77"/>
      <c r="DL1818" s="77"/>
    </row>
    <row r="1819" spans="1:116" x14ac:dyDescent="0.4">
      <c r="B1819" t="s">
        <v>332</v>
      </c>
      <c r="D1819" t="s">
        <v>528</v>
      </c>
      <c r="E1819" s="8" t="str">
        <f>ROW()&amp;" "&amp;D1819</f>
        <v>1819 FCCL-F</v>
      </c>
      <c r="G1819" s="136" t="str">
        <f>G1806</f>
        <v>primary unit</v>
      </c>
      <c r="H1819" s="27"/>
      <c r="I1819" s="78"/>
      <c r="J1819" s="78"/>
      <c r="K1819" s="33"/>
      <c r="L1819" s="33"/>
      <c r="M1819" s="33"/>
      <c r="N1819" s="33"/>
      <c r="O1819" s="33"/>
      <c r="P1819" s="33"/>
      <c r="R1819" s="33"/>
      <c r="S1819" s="77"/>
      <c r="T1819" s="77"/>
      <c r="U1819" s="77"/>
      <c r="V1819" s="77"/>
      <c r="W1819" s="77"/>
      <c r="X1819" s="77"/>
      <c r="Y1819" s="77"/>
      <c r="Z1819" s="77"/>
      <c r="AA1819" s="77"/>
      <c r="AB1819" s="77"/>
      <c r="AC1819" s="77"/>
      <c r="AD1819" s="77"/>
      <c r="AE1819" s="77"/>
      <c r="AF1819" s="77"/>
      <c r="AG1819" s="77"/>
      <c r="AH1819" s="77"/>
      <c r="AI1819" s="77"/>
      <c r="AJ1819" s="77"/>
      <c r="AK1819" s="77"/>
      <c r="AL1819" s="77"/>
      <c r="AM1819" s="77"/>
      <c r="AN1819" s="77"/>
      <c r="AO1819" s="77"/>
      <c r="AP1819" s="77"/>
      <c r="AQ1819" s="77"/>
      <c r="AR1819" s="77"/>
      <c r="AS1819" s="77"/>
      <c r="AT1819" s="77"/>
      <c r="AU1819" s="77"/>
      <c r="AV1819" s="77"/>
      <c r="AW1819" s="77"/>
      <c r="AX1819" s="77"/>
      <c r="AY1819" s="77"/>
      <c r="AZ1819" s="77"/>
      <c r="BA1819" s="77"/>
      <c r="BB1819" s="77"/>
      <c r="BC1819" s="77"/>
      <c r="BD1819" s="77"/>
      <c r="BE1819" s="77"/>
      <c r="BF1819" s="77"/>
      <c r="BG1819" s="77"/>
      <c r="BH1819" s="77"/>
      <c r="BI1819" s="77"/>
      <c r="BJ1819" s="77"/>
      <c r="BK1819" s="77"/>
      <c r="BL1819" s="77"/>
      <c r="BM1819" s="77"/>
      <c r="BN1819" s="77"/>
      <c r="BO1819" s="77"/>
      <c r="BP1819" s="77"/>
      <c r="BQ1819" s="77"/>
      <c r="BR1819" s="77"/>
      <c r="BS1819" s="77"/>
      <c r="BT1819" s="77"/>
      <c r="BU1819" s="77"/>
      <c r="BV1819" s="77"/>
      <c r="BW1819" s="77"/>
      <c r="BX1819" s="77"/>
      <c r="BY1819" s="77"/>
      <c r="BZ1819" s="77"/>
      <c r="CA1819" s="77"/>
      <c r="CB1819" s="77"/>
      <c r="CC1819" s="77"/>
      <c r="CD1819" s="77"/>
      <c r="CE1819" s="77"/>
      <c r="CF1819" s="77"/>
      <c r="CG1819" s="77"/>
      <c r="CH1819" s="77"/>
      <c r="CI1819" s="77"/>
      <c r="CJ1819" s="77"/>
      <c r="CK1819" s="77"/>
      <c r="CL1819" s="77"/>
      <c r="CN1819" s="78"/>
      <c r="CO1819" s="77"/>
      <c r="CP1819" s="77"/>
      <c r="CQ1819" s="77"/>
      <c r="CR1819" s="77"/>
      <c r="CS1819" s="77"/>
      <c r="CT1819" s="77"/>
      <c r="CU1819" s="77"/>
      <c r="CV1819" s="77"/>
      <c r="CW1819" s="77"/>
      <c r="CX1819" s="77"/>
      <c r="CY1819" s="77"/>
      <c r="CZ1819" s="77"/>
      <c r="DA1819" s="77"/>
      <c r="DB1819" s="77"/>
      <c r="DC1819" s="77"/>
      <c r="DD1819" s="77"/>
      <c r="DE1819" s="77"/>
      <c r="DF1819" s="77"/>
      <c r="DG1819" s="77"/>
      <c r="DH1819" s="77"/>
      <c r="DI1819" s="77"/>
      <c r="DJ1819" s="77"/>
      <c r="DK1819" s="77"/>
      <c r="DL1819" s="77"/>
    </row>
    <row r="1820" spans="1:116" x14ac:dyDescent="0.4">
      <c r="B1820" t="s">
        <v>332</v>
      </c>
      <c r="D1820" t="s">
        <v>528</v>
      </c>
      <c r="E1820" s="8" t="str">
        <f t="shared" ref="E1820:E1827" si="2749">ROW()&amp;" "&amp;D1820</f>
        <v>1820 FCCL-F</v>
      </c>
      <c r="G1820" s="136" t="str">
        <f>G1807</f>
        <v>Primary revenue driver</v>
      </c>
      <c r="K1820" s="53"/>
      <c r="L1820" s="53"/>
      <c r="M1820" s="53"/>
      <c r="N1820" s="53"/>
      <c r="O1820" s="53"/>
      <c r="P1820" s="53"/>
      <c r="R1820" s="24"/>
      <c r="S1820" s="179" t="str">
        <f t="shared" ref="S1820:AX1822" si="2750">S1807</f>
        <v>S$16</v>
      </c>
      <c r="T1820" s="179" t="str">
        <f t="shared" si="2750"/>
        <v>T$16</v>
      </c>
      <c r="U1820" s="179" t="str">
        <f t="shared" si="2750"/>
        <v>U$16</v>
      </c>
      <c r="V1820" s="179" t="str">
        <f t="shared" si="2750"/>
        <v>V$16</v>
      </c>
      <c r="W1820" s="179" t="str">
        <f t="shared" si="2750"/>
        <v>W$16</v>
      </c>
      <c r="X1820" s="179" t="str">
        <f t="shared" si="2750"/>
        <v>X$16</v>
      </c>
      <c r="Y1820" s="179" t="str">
        <f t="shared" si="2750"/>
        <v>Y$16</v>
      </c>
      <c r="Z1820" s="179" t="str">
        <f t="shared" si="2750"/>
        <v>Z$16</v>
      </c>
      <c r="AA1820" s="179" t="str">
        <f t="shared" si="2750"/>
        <v>AA$16</v>
      </c>
      <c r="AB1820" s="179" t="str">
        <f t="shared" si="2750"/>
        <v>AB$16</v>
      </c>
      <c r="AC1820" s="179" t="str">
        <f t="shared" si="2750"/>
        <v>AC$16</v>
      </c>
      <c r="AD1820" s="179" t="str">
        <f t="shared" si="2750"/>
        <v>AD$16</v>
      </c>
      <c r="AE1820" s="179" t="str">
        <f t="shared" si="2750"/>
        <v>AE$16</v>
      </c>
      <c r="AF1820" s="179" t="str">
        <f t="shared" si="2750"/>
        <v>AF$16</v>
      </c>
      <c r="AG1820" s="179" t="str">
        <f t="shared" si="2750"/>
        <v>AG$16</v>
      </c>
      <c r="AH1820" s="179" t="str">
        <f t="shared" si="2750"/>
        <v>AH$16</v>
      </c>
      <c r="AI1820" s="179" t="str">
        <f t="shared" si="2750"/>
        <v>AI$16</v>
      </c>
      <c r="AJ1820" s="179" t="str">
        <f t="shared" si="2750"/>
        <v>AJ$16</v>
      </c>
      <c r="AK1820" s="179" t="str">
        <f t="shared" si="2750"/>
        <v>AK$16</v>
      </c>
      <c r="AL1820" s="179" t="str">
        <f t="shared" si="2750"/>
        <v>AL$16</v>
      </c>
      <c r="AM1820" s="179" t="str">
        <f t="shared" si="2750"/>
        <v>AM$16</v>
      </c>
      <c r="AN1820" s="179" t="str">
        <f t="shared" si="2750"/>
        <v>AN$16</v>
      </c>
      <c r="AO1820" s="179" t="str">
        <f t="shared" si="2750"/>
        <v>AO$16</v>
      </c>
      <c r="AP1820" s="179" t="str">
        <f t="shared" si="2750"/>
        <v>AP$16</v>
      </c>
      <c r="AQ1820" s="179" t="str">
        <f t="shared" si="2750"/>
        <v>AQ$16</v>
      </c>
      <c r="AR1820" s="179" t="str">
        <f t="shared" si="2750"/>
        <v>AR$16</v>
      </c>
      <c r="AS1820" s="179" t="str">
        <f t="shared" si="2750"/>
        <v>AS$16</v>
      </c>
      <c r="AT1820" s="179" t="str">
        <f t="shared" si="2750"/>
        <v>AT$16</v>
      </c>
      <c r="AU1820" s="179" t="str">
        <f t="shared" si="2750"/>
        <v>AU$16</v>
      </c>
      <c r="AV1820" s="179" t="str">
        <f t="shared" si="2750"/>
        <v>AV$16</v>
      </c>
      <c r="AW1820" s="179" t="str">
        <f t="shared" si="2750"/>
        <v>AW$16</v>
      </c>
      <c r="AX1820" s="179" t="str">
        <f t="shared" si="2750"/>
        <v>AX$16</v>
      </c>
      <c r="AY1820" s="179" t="str">
        <f t="shared" ref="AY1820:CD1822" si="2751">AY1807</f>
        <v>AY$16</v>
      </c>
      <c r="AZ1820" s="179" t="str">
        <f t="shared" si="2751"/>
        <v>AZ$16</v>
      </c>
      <c r="BA1820" s="179" t="str">
        <f t="shared" si="2751"/>
        <v>BA$16</v>
      </c>
      <c r="BB1820" s="179" t="str">
        <f t="shared" si="2751"/>
        <v>BB$16</v>
      </c>
      <c r="BC1820" s="179" t="str">
        <f t="shared" si="2751"/>
        <v>BC$16</v>
      </c>
      <c r="BD1820" s="179" t="str">
        <f t="shared" si="2751"/>
        <v>BD$16</v>
      </c>
      <c r="BE1820" s="179" t="str">
        <f t="shared" si="2751"/>
        <v>BE$16</v>
      </c>
      <c r="BF1820" s="179" t="str">
        <f t="shared" si="2751"/>
        <v>BF$16</v>
      </c>
      <c r="BG1820" s="179" t="str">
        <f t="shared" si="2751"/>
        <v>BG$16</v>
      </c>
      <c r="BH1820" s="179" t="str">
        <f t="shared" si="2751"/>
        <v>BH$16</v>
      </c>
      <c r="BI1820" s="179" t="str">
        <f t="shared" si="2751"/>
        <v>BI$16</v>
      </c>
      <c r="BJ1820" s="179" t="str">
        <f t="shared" si="2751"/>
        <v>BJ$16</v>
      </c>
      <c r="BK1820" s="179" t="str">
        <f t="shared" si="2751"/>
        <v>BK$16</v>
      </c>
      <c r="BL1820" s="179" t="str">
        <f t="shared" si="2751"/>
        <v>BL$16</v>
      </c>
      <c r="BM1820" s="179" t="str">
        <f t="shared" si="2751"/>
        <v>BM$16</v>
      </c>
      <c r="BN1820" s="179" t="str">
        <f t="shared" si="2751"/>
        <v>BN$16</v>
      </c>
      <c r="BO1820" s="179" t="str">
        <f t="shared" si="2751"/>
        <v>BO$16</v>
      </c>
      <c r="BP1820" s="179" t="str">
        <f t="shared" si="2751"/>
        <v>BP$16</v>
      </c>
      <c r="BQ1820" s="179" t="str">
        <f t="shared" si="2751"/>
        <v>BQ$16</v>
      </c>
      <c r="BR1820" s="179" t="str">
        <f t="shared" si="2751"/>
        <v>BR$16</v>
      </c>
      <c r="BS1820" s="179" t="str">
        <f t="shared" si="2751"/>
        <v>BS$16</v>
      </c>
      <c r="BT1820" s="179" t="str">
        <f t="shared" si="2751"/>
        <v>BT$16</v>
      </c>
      <c r="BU1820" s="179" t="str">
        <f t="shared" si="2751"/>
        <v>BU$16</v>
      </c>
      <c r="BV1820" s="179" t="str">
        <f t="shared" si="2751"/>
        <v>BV$16</v>
      </c>
      <c r="BW1820" s="179" t="str">
        <f t="shared" si="2751"/>
        <v>BW$16</v>
      </c>
      <c r="BX1820" s="179" t="str">
        <f t="shared" si="2751"/>
        <v>BX$16</v>
      </c>
      <c r="BY1820" s="179" t="str">
        <f t="shared" si="2751"/>
        <v>BY$16</v>
      </c>
      <c r="BZ1820" s="179" t="str">
        <f t="shared" si="2751"/>
        <v>BZ$16</v>
      </c>
      <c r="CA1820" s="179" t="str">
        <f t="shared" si="2751"/>
        <v>CA$16</v>
      </c>
      <c r="CB1820" s="179" t="str">
        <f t="shared" si="2751"/>
        <v>CB$16</v>
      </c>
      <c r="CC1820" s="179" t="str">
        <f t="shared" si="2751"/>
        <v>CC$16</v>
      </c>
      <c r="CD1820" s="179" t="str">
        <f t="shared" si="2751"/>
        <v>CD$16</v>
      </c>
      <c r="CE1820" s="179" t="str">
        <f t="shared" ref="CE1820:CL1822" si="2752">CE1807</f>
        <v>CE$16</v>
      </c>
      <c r="CF1820" s="179" t="str">
        <f t="shared" si="2752"/>
        <v>CF$16</v>
      </c>
      <c r="CG1820" s="179" t="str">
        <f t="shared" si="2752"/>
        <v>CG$16</v>
      </c>
      <c r="CH1820" s="179" t="str">
        <f t="shared" si="2752"/>
        <v>CH$16</v>
      </c>
      <c r="CI1820" s="179" t="str">
        <f t="shared" si="2752"/>
        <v>CI$16</v>
      </c>
      <c r="CJ1820" s="179" t="str">
        <f t="shared" si="2752"/>
        <v>CJ$16</v>
      </c>
      <c r="CK1820" s="179" t="str">
        <f t="shared" si="2752"/>
        <v>CK$16</v>
      </c>
      <c r="CL1820" s="179" t="str">
        <f t="shared" si="2752"/>
        <v>CL$16</v>
      </c>
      <c r="CO1820" s="179" t="str">
        <f t="shared" ref="CO1820:DL1822" si="2753">CO1807</f>
        <v>CO$16</v>
      </c>
      <c r="CP1820" s="179" t="str">
        <f t="shared" si="2753"/>
        <v>CP$16</v>
      </c>
      <c r="CQ1820" s="179" t="str">
        <f t="shared" si="2753"/>
        <v>CQ$16</v>
      </c>
      <c r="CR1820" s="179" t="str">
        <f t="shared" si="2753"/>
        <v>CR$16</v>
      </c>
      <c r="CS1820" s="179" t="str">
        <f t="shared" si="2753"/>
        <v>CS$16</v>
      </c>
      <c r="CT1820" s="179" t="str">
        <f t="shared" si="2753"/>
        <v>CT$16</v>
      </c>
      <c r="CU1820" s="179" t="str">
        <f t="shared" si="2753"/>
        <v>CU$16</v>
      </c>
      <c r="CV1820" s="179" t="str">
        <f t="shared" si="2753"/>
        <v>CV$16</v>
      </c>
      <c r="CW1820" s="179" t="str">
        <f t="shared" si="2753"/>
        <v>CW$16</v>
      </c>
      <c r="CX1820" s="179" t="str">
        <f t="shared" si="2753"/>
        <v>CX$16</v>
      </c>
      <c r="CY1820" s="179" t="str">
        <f t="shared" si="2753"/>
        <v>CY$16</v>
      </c>
      <c r="CZ1820" s="179" t="str">
        <f t="shared" si="2753"/>
        <v>CZ$16</v>
      </c>
      <c r="DA1820" s="179" t="str">
        <f t="shared" si="2753"/>
        <v>DA$16</v>
      </c>
      <c r="DB1820" s="179" t="str">
        <f t="shared" si="2753"/>
        <v>DB$16</v>
      </c>
      <c r="DC1820" s="179" t="str">
        <f t="shared" si="2753"/>
        <v>DC$16</v>
      </c>
      <c r="DD1820" s="179" t="str">
        <f t="shared" si="2753"/>
        <v>DD$16</v>
      </c>
      <c r="DE1820" s="179" t="str">
        <f t="shared" si="2753"/>
        <v>DE$16</v>
      </c>
      <c r="DF1820" s="179" t="str">
        <f t="shared" si="2753"/>
        <v>DF$16</v>
      </c>
      <c r="DG1820" s="179" t="str">
        <f t="shared" si="2753"/>
        <v>DG$16</v>
      </c>
      <c r="DH1820" s="179" t="str">
        <f t="shared" si="2753"/>
        <v>DH$16</v>
      </c>
      <c r="DI1820" s="179" t="str">
        <f t="shared" si="2753"/>
        <v>DI$16</v>
      </c>
      <c r="DJ1820" s="179" t="str">
        <f t="shared" si="2753"/>
        <v>DJ$16</v>
      </c>
      <c r="DK1820" s="179" t="str">
        <f t="shared" si="2753"/>
        <v>DK$16</v>
      </c>
      <c r="DL1820" s="179" t="str">
        <f t="shared" si="2753"/>
        <v>DL$16</v>
      </c>
    </row>
    <row r="1821" spans="1:116" x14ac:dyDescent="0.4">
      <c r="B1821" t="s">
        <v>332</v>
      </c>
      <c r="D1821" t="s">
        <v>528</v>
      </c>
      <c r="E1821" s="8" t="str">
        <f t="shared" si="2749"/>
        <v>1821 FCCL-F</v>
      </c>
      <c r="G1821" s="136" t="str">
        <f>G1808</f>
        <v>Primary volume driver</v>
      </c>
      <c r="H1821" s="12"/>
      <c r="I1821" s="60"/>
      <c r="J1821" s="60"/>
      <c r="K1821" s="15"/>
      <c r="L1821" s="15"/>
      <c r="M1821" s="15"/>
      <c r="N1821" s="15"/>
      <c r="O1821" s="15"/>
      <c r="P1821" s="15"/>
      <c r="R1821" s="15"/>
      <c r="S1821" s="179" t="str">
        <f t="shared" ref="S1821:AX1823" si="2754">S1808</f>
        <v>S$17</v>
      </c>
      <c r="T1821" s="179" t="str">
        <f t="shared" si="2754"/>
        <v>T$17</v>
      </c>
      <c r="U1821" s="179" t="str">
        <f t="shared" si="2754"/>
        <v>U$17</v>
      </c>
      <c r="V1821" s="179" t="str">
        <f t="shared" si="2754"/>
        <v>V$17</v>
      </c>
      <c r="W1821" s="179" t="str">
        <f t="shared" si="2754"/>
        <v>W$17</v>
      </c>
      <c r="X1821" s="179" t="str">
        <f t="shared" si="2754"/>
        <v>X$17</v>
      </c>
      <c r="Y1821" s="179" t="str">
        <f t="shared" si="2754"/>
        <v>Y$17</v>
      </c>
      <c r="Z1821" s="179" t="str">
        <f t="shared" si="2754"/>
        <v>Z$17</v>
      </c>
      <c r="AA1821" s="179" t="str">
        <f t="shared" si="2754"/>
        <v>AA$17</v>
      </c>
      <c r="AB1821" s="179" t="str">
        <f t="shared" si="2754"/>
        <v>AB$17</v>
      </c>
      <c r="AC1821" s="179" t="str">
        <f t="shared" si="2754"/>
        <v>AC$17</v>
      </c>
      <c r="AD1821" s="179" t="str">
        <f t="shared" si="2754"/>
        <v>AD$17</v>
      </c>
      <c r="AE1821" s="179" t="str">
        <f t="shared" si="2754"/>
        <v>AE$17</v>
      </c>
      <c r="AF1821" s="179" t="str">
        <f t="shared" si="2754"/>
        <v>AF$17</v>
      </c>
      <c r="AG1821" s="179" t="str">
        <f t="shared" si="2754"/>
        <v>AG$17</v>
      </c>
      <c r="AH1821" s="179" t="str">
        <f t="shared" si="2754"/>
        <v>AH$17</v>
      </c>
      <c r="AI1821" s="179" t="str">
        <f t="shared" si="2754"/>
        <v>AI$17</v>
      </c>
      <c r="AJ1821" s="179" t="str">
        <f t="shared" si="2754"/>
        <v>AJ$17</v>
      </c>
      <c r="AK1821" s="179" t="str">
        <f t="shared" si="2754"/>
        <v>AK$17</v>
      </c>
      <c r="AL1821" s="179" t="str">
        <f t="shared" si="2754"/>
        <v>AL$17</v>
      </c>
      <c r="AM1821" s="179" t="str">
        <f t="shared" si="2754"/>
        <v>AM$17</v>
      </c>
      <c r="AN1821" s="179" t="str">
        <f t="shared" si="2754"/>
        <v>AN$17</v>
      </c>
      <c r="AO1821" s="179" t="str">
        <f t="shared" si="2754"/>
        <v>AO$17</v>
      </c>
      <c r="AP1821" s="179" t="str">
        <f t="shared" si="2754"/>
        <v>AP$17</v>
      </c>
      <c r="AQ1821" s="179" t="str">
        <f t="shared" si="2754"/>
        <v>AQ$17</v>
      </c>
      <c r="AR1821" s="179" t="str">
        <f t="shared" si="2754"/>
        <v>AR$17</v>
      </c>
      <c r="AS1821" s="179" t="str">
        <f t="shared" si="2754"/>
        <v>AS$17</v>
      </c>
      <c r="AT1821" s="179" t="str">
        <f t="shared" si="2754"/>
        <v>AT$17</v>
      </c>
      <c r="AU1821" s="179" t="str">
        <f t="shared" si="2754"/>
        <v>AU$17</v>
      </c>
      <c r="AV1821" s="179" t="str">
        <f t="shared" si="2754"/>
        <v>AV$17</v>
      </c>
      <c r="AW1821" s="179" t="str">
        <f t="shared" si="2754"/>
        <v>AW$17</v>
      </c>
      <c r="AX1821" s="179" t="str">
        <f t="shared" si="2754"/>
        <v>AX$17</v>
      </c>
      <c r="AY1821" s="179" t="str">
        <f t="shared" ref="AY1821:CD1823" si="2755">AY1808</f>
        <v>AY$17</v>
      </c>
      <c r="AZ1821" s="179" t="str">
        <f t="shared" si="2755"/>
        <v>AZ$17</v>
      </c>
      <c r="BA1821" s="179" t="str">
        <f t="shared" si="2755"/>
        <v>BA$17</v>
      </c>
      <c r="BB1821" s="179" t="str">
        <f t="shared" si="2755"/>
        <v>BB$17</v>
      </c>
      <c r="BC1821" s="179" t="str">
        <f t="shared" si="2755"/>
        <v>BC$17</v>
      </c>
      <c r="BD1821" s="179" t="str">
        <f t="shared" si="2755"/>
        <v>BD$17</v>
      </c>
      <c r="BE1821" s="179" t="str">
        <f t="shared" si="2755"/>
        <v>BE$17</v>
      </c>
      <c r="BF1821" s="179" t="str">
        <f t="shared" si="2755"/>
        <v>BF$17</v>
      </c>
      <c r="BG1821" s="179" t="str">
        <f t="shared" si="2755"/>
        <v>BG$17</v>
      </c>
      <c r="BH1821" s="179" t="str">
        <f t="shared" si="2755"/>
        <v>BH$17</v>
      </c>
      <c r="BI1821" s="179" t="str">
        <f t="shared" si="2755"/>
        <v>BI$17</v>
      </c>
      <c r="BJ1821" s="179" t="str">
        <f t="shared" si="2755"/>
        <v>BJ$17</v>
      </c>
      <c r="BK1821" s="179" t="str">
        <f t="shared" si="2755"/>
        <v>BK$17</v>
      </c>
      <c r="BL1821" s="179" t="str">
        <f t="shared" si="2755"/>
        <v>BL$17</v>
      </c>
      <c r="BM1821" s="179" t="str">
        <f t="shared" si="2755"/>
        <v>BM$17</v>
      </c>
      <c r="BN1821" s="179" t="str">
        <f t="shared" si="2755"/>
        <v>BN$17</v>
      </c>
      <c r="BO1821" s="179" t="str">
        <f t="shared" si="2755"/>
        <v>BO$17</v>
      </c>
      <c r="BP1821" s="179" t="str">
        <f t="shared" si="2755"/>
        <v>BP$17</v>
      </c>
      <c r="BQ1821" s="179" t="str">
        <f t="shared" si="2755"/>
        <v>BQ$17</v>
      </c>
      <c r="BR1821" s="179" t="str">
        <f t="shared" si="2755"/>
        <v>BR$17</v>
      </c>
      <c r="BS1821" s="179" t="str">
        <f t="shared" si="2755"/>
        <v>BS$17</v>
      </c>
      <c r="BT1821" s="179" t="str">
        <f t="shared" si="2755"/>
        <v>BT$17</v>
      </c>
      <c r="BU1821" s="179" t="str">
        <f t="shared" si="2755"/>
        <v>BU$17</v>
      </c>
      <c r="BV1821" s="179" t="str">
        <f t="shared" si="2755"/>
        <v>BV$17</v>
      </c>
      <c r="BW1821" s="179" t="str">
        <f t="shared" si="2755"/>
        <v>BW$17</v>
      </c>
      <c r="BX1821" s="179" t="str">
        <f t="shared" si="2755"/>
        <v>BX$17</v>
      </c>
      <c r="BY1821" s="179" t="str">
        <f t="shared" si="2755"/>
        <v>BY$17</v>
      </c>
      <c r="BZ1821" s="179" t="str">
        <f t="shared" si="2755"/>
        <v>BZ$17</v>
      </c>
      <c r="CA1821" s="179" t="str">
        <f t="shared" si="2755"/>
        <v>CA$17</v>
      </c>
      <c r="CB1821" s="179" t="str">
        <f t="shared" si="2755"/>
        <v>CB$17</v>
      </c>
      <c r="CC1821" s="179" t="str">
        <f t="shared" si="2755"/>
        <v>CC$17</v>
      </c>
      <c r="CD1821" s="179" t="str">
        <f t="shared" si="2755"/>
        <v>CD$17</v>
      </c>
      <c r="CE1821" s="179" t="str">
        <f t="shared" ref="CE1821:CL1823" si="2756">CE1808</f>
        <v>CE$17</v>
      </c>
      <c r="CF1821" s="179" t="str">
        <f t="shared" si="2756"/>
        <v>CF$17</v>
      </c>
      <c r="CG1821" s="179" t="str">
        <f t="shared" si="2756"/>
        <v>CG$17</v>
      </c>
      <c r="CH1821" s="179" t="str">
        <f t="shared" si="2756"/>
        <v>CH$17</v>
      </c>
      <c r="CI1821" s="179" t="str">
        <f t="shared" si="2756"/>
        <v>CI$17</v>
      </c>
      <c r="CJ1821" s="179" t="str">
        <f t="shared" si="2756"/>
        <v>CJ$17</v>
      </c>
      <c r="CK1821" s="179" t="str">
        <f t="shared" si="2756"/>
        <v>CK$17</v>
      </c>
      <c r="CL1821" s="179" t="str">
        <f t="shared" si="2756"/>
        <v>CL$17</v>
      </c>
      <c r="CN1821" s="60"/>
      <c r="CO1821" s="179" t="str">
        <f t="shared" ref="CO1821:DL1823" si="2757">CO1808</f>
        <v>CO$17</v>
      </c>
      <c r="CP1821" s="179" t="str">
        <f t="shared" si="2757"/>
        <v>CP$17</v>
      </c>
      <c r="CQ1821" s="179" t="str">
        <f t="shared" si="2757"/>
        <v>CQ$17</v>
      </c>
      <c r="CR1821" s="179" t="str">
        <f t="shared" si="2757"/>
        <v>CR$17</v>
      </c>
      <c r="CS1821" s="179" t="str">
        <f t="shared" si="2757"/>
        <v>CS$17</v>
      </c>
      <c r="CT1821" s="179" t="str">
        <f t="shared" si="2757"/>
        <v>CT$17</v>
      </c>
      <c r="CU1821" s="179" t="str">
        <f t="shared" si="2757"/>
        <v>CU$17</v>
      </c>
      <c r="CV1821" s="179" t="str">
        <f t="shared" si="2757"/>
        <v>CV$17</v>
      </c>
      <c r="CW1821" s="179" t="str">
        <f t="shared" si="2757"/>
        <v>CW$17</v>
      </c>
      <c r="CX1821" s="179" t="str">
        <f t="shared" si="2757"/>
        <v>CX$17</v>
      </c>
      <c r="CY1821" s="179" t="str">
        <f t="shared" si="2757"/>
        <v>CY$17</v>
      </c>
      <c r="CZ1821" s="179" t="str">
        <f t="shared" si="2757"/>
        <v>CZ$17</v>
      </c>
      <c r="DA1821" s="179" t="str">
        <f t="shared" si="2757"/>
        <v>DA$17</v>
      </c>
      <c r="DB1821" s="179" t="str">
        <f t="shared" si="2757"/>
        <v>DB$17</v>
      </c>
      <c r="DC1821" s="179" t="str">
        <f t="shared" si="2757"/>
        <v>DC$17</v>
      </c>
      <c r="DD1821" s="179" t="str">
        <f t="shared" si="2757"/>
        <v>DD$17</v>
      </c>
      <c r="DE1821" s="179" t="str">
        <f t="shared" si="2757"/>
        <v>DE$17</v>
      </c>
      <c r="DF1821" s="179" t="str">
        <f t="shared" si="2757"/>
        <v>DF$17</v>
      </c>
      <c r="DG1821" s="179" t="str">
        <f t="shared" si="2757"/>
        <v>DG$17</v>
      </c>
      <c r="DH1821" s="179" t="str">
        <f t="shared" si="2757"/>
        <v>DH$17</v>
      </c>
      <c r="DI1821" s="179" t="str">
        <f t="shared" si="2757"/>
        <v>DI$17</v>
      </c>
      <c r="DJ1821" s="179" t="str">
        <f t="shared" si="2757"/>
        <v>DJ$17</v>
      </c>
      <c r="DK1821" s="179" t="str">
        <f t="shared" si="2757"/>
        <v>DK$17</v>
      </c>
      <c r="DL1821" s="179" t="str">
        <f t="shared" si="2757"/>
        <v>DL$17</v>
      </c>
    </row>
    <row r="1822" spans="1:116" x14ac:dyDescent="0.4">
      <c r="B1822" t="s">
        <v>332</v>
      </c>
      <c r="D1822" t="s">
        <v>528</v>
      </c>
      <c r="E1822" s="8" t="str">
        <f t="shared" si="2749"/>
        <v>1822 FCCL-F</v>
      </c>
      <c r="G1822" s="191" t="str">
        <f>G1813</f>
        <v>Fixed constant current liability:</v>
      </c>
      <c r="H1822" s="12"/>
      <c r="I1822" s="60"/>
      <c r="J1822" s="60"/>
      <c r="K1822" s="15"/>
      <c r="L1822" s="15"/>
      <c r="M1822" s="15"/>
      <c r="N1822" s="15"/>
      <c r="O1822" s="15"/>
      <c r="P1822" s="15"/>
      <c r="R1822" s="15"/>
      <c r="S1822" s="179">
        <f t="shared" ref="S1822:AX1824" si="2758">S1809</f>
        <v>0</v>
      </c>
      <c r="T1822" s="179">
        <f t="shared" si="2758"/>
        <v>0</v>
      </c>
      <c r="U1822" s="179">
        <f t="shared" si="2758"/>
        <v>0</v>
      </c>
      <c r="V1822" s="179">
        <f t="shared" si="2758"/>
        <v>0</v>
      </c>
      <c r="W1822" s="179">
        <f t="shared" si="2758"/>
        <v>0</v>
      </c>
      <c r="X1822" s="179">
        <f t="shared" si="2758"/>
        <v>0</v>
      </c>
      <c r="Y1822" s="179">
        <f t="shared" si="2758"/>
        <v>0</v>
      </c>
      <c r="Z1822" s="179">
        <f t="shared" si="2758"/>
        <v>0</v>
      </c>
      <c r="AA1822" s="179">
        <f t="shared" si="2758"/>
        <v>0</v>
      </c>
      <c r="AB1822" s="179">
        <f t="shared" si="2758"/>
        <v>0</v>
      </c>
      <c r="AC1822" s="179">
        <f t="shared" si="2758"/>
        <v>0</v>
      </c>
      <c r="AD1822" s="179">
        <f t="shared" si="2758"/>
        <v>0</v>
      </c>
      <c r="AE1822" s="179">
        <f t="shared" si="2758"/>
        <v>0</v>
      </c>
      <c r="AF1822" s="179">
        <f t="shared" si="2758"/>
        <v>0</v>
      </c>
      <c r="AG1822" s="179">
        <f t="shared" si="2758"/>
        <v>0</v>
      </c>
      <c r="AH1822" s="179">
        <f t="shared" si="2758"/>
        <v>0</v>
      </c>
      <c r="AI1822" s="179">
        <f t="shared" si="2758"/>
        <v>0</v>
      </c>
      <c r="AJ1822" s="179">
        <f t="shared" si="2758"/>
        <v>0</v>
      </c>
      <c r="AK1822" s="179">
        <f t="shared" si="2758"/>
        <v>0</v>
      </c>
      <c r="AL1822" s="179">
        <f t="shared" si="2758"/>
        <v>0</v>
      </c>
      <c r="AM1822" s="179">
        <f t="shared" si="2758"/>
        <v>0</v>
      </c>
      <c r="AN1822" s="179">
        <f t="shared" si="2758"/>
        <v>0</v>
      </c>
      <c r="AO1822" s="179">
        <f t="shared" si="2758"/>
        <v>0</v>
      </c>
      <c r="AP1822" s="179">
        <f t="shared" si="2758"/>
        <v>0</v>
      </c>
      <c r="AQ1822" s="179">
        <f t="shared" si="2758"/>
        <v>0</v>
      </c>
      <c r="AR1822" s="179">
        <f t="shared" si="2758"/>
        <v>0</v>
      </c>
      <c r="AS1822" s="179">
        <f t="shared" si="2758"/>
        <v>0</v>
      </c>
      <c r="AT1822" s="179">
        <f t="shared" si="2758"/>
        <v>0</v>
      </c>
      <c r="AU1822" s="179">
        <f t="shared" si="2758"/>
        <v>0</v>
      </c>
      <c r="AV1822" s="179">
        <f t="shared" si="2758"/>
        <v>0</v>
      </c>
      <c r="AW1822" s="179">
        <f t="shared" si="2758"/>
        <v>0</v>
      </c>
      <c r="AX1822" s="179">
        <f t="shared" si="2758"/>
        <v>0</v>
      </c>
      <c r="AY1822" s="179">
        <f t="shared" ref="AY1822:CD1824" si="2759">AY1809</f>
        <v>0</v>
      </c>
      <c r="AZ1822" s="179">
        <f t="shared" si="2759"/>
        <v>0</v>
      </c>
      <c r="BA1822" s="179">
        <f t="shared" si="2759"/>
        <v>0</v>
      </c>
      <c r="BB1822" s="179">
        <f t="shared" si="2759"/>
        <v>0</v>
      </c>
      <c r="BC1822" s="179">
        <f t="shared" si="2759"/>
        <v>0</v>
      </c>
      <c r="BD1822" s="179">
        <f t="shared" si="2759"/>
        <v>0</v>
      </c>
      <c r="BE1822" s="179">
        <f t="shared" si="2759"/>
        <v>0</v>
      </c>
      <c r="BF1822" s="179">
        <f t="shared" si="2759"/>
        <v>0</v>
      </c>
      <c r="BG1822" s="179">
        <f t="shared" si="2759"/>
        <v>0</v>
      </c>
      <c r="BH1822" s="179">
        <f t="shared" si="2759"/>
        <v>0</v>
      </c>
      <c r="BI1822" s="179">
        <f t="shared" si="2759"/>
        <v>0</v>
      </c>
      <c r="BJ1822" s="179">
        <f t="shared" si="2759"/>
        <v>0</v>
      </c>
      <c r="BK1822" s="179">
        <f t="shared" si="2759"/>
        <v>0</v>
      </c>
      <c r="BL1822" s="179">
        <f t="shared" si="2759"/>
        <v>0</v>
      </c>
      <c r="BM1822" s="179">
        <f t="shared" si="2759"/>
        <v>0</v>
      </c>
      <c r="BN1822" s="179">
        <f t="shared" si="2759"/>
        <v>0</v>
      </c>
      <c r="BO1822" s="179">
        <f t="shared" si="2759"/>
        <v>0</v>
      </c>
      <c r="BP1822" s="179">
        <f t="shared" si="2759"/>
        <v>0</v>
      </c>
      <c r="BQ1822" s="179">
        <f t="shared" si="2759"/>
        <v>0</v>
      </c>
      <c r="BR1822" s="179">
        <f t="shared" si="2759"/>
        <v>0</v>
      </c>
      <c r="BS1822" s="179">
        <f t="shared" si="2759"/>
        <v>0</v>
      </c>
      <c r="BT1822" s="179">
        <f t="shared" si="2759"/>
        <v>0</v>
      </c>
      <c r="BU1822" s="179">
        <f t="shared" si="2759"/>
        <v>0</v>
      </c>
      <c r="BV1822" s="179">
        <f t="shared" si="2759"/>
        <v>0</v>
      </c>
      <c r="BW1822" s="179">
        <f t="shared" si="2759"/>
        <v>0</v>
      </c>
      <c r="BX1822" s="179">
        <f t="shared" si="2759"/>
        <v>0</v>
      </c>
      <c r="BY1822" s="179">
        <f t="shared" si="2759"/>
        <v>0</v>
      </c>
      <c r="BZ1822" s="179">
        <f t="shared" si="2759"/>
        <v>0</v>
      </c>
      <c r="CA1822" s="179">
        <f t="shared" si="2759"/>
        <v>0</v>
      </c>
      <c r="CB1822" s="179">
        <f t="shared" si="2759"/>
        <v>0</v>
      </c>
      <c r="CC1822" s="179">
        <f t="shared" si="2759"/>
        <v>0</v>
      </c>
      <c r="CD1822" s="179">
        <f t="shared" si="2759"/>
        <v>0</v>
      </c>
      <c r="CE1822" s="179">
        <f t="shared" ref="CE1822:CL1824" si="2760">CE1809</f>
        <v>0</v>
      </c>
      <c r="CF1822" s="179">
        <f t="shared" si="2760"/>
        <v>0</v>
      </c>
      <c r="CG1822" s="179">
        <f t="shared" si="2760"/>
        <v>0</v>
      </c>
      <c r="CH1822" s="179">
        <f t="shared" si="2760"/>
        <v>0</v>
      </c>
      <c r="CI1822" s="179">
        <f t="shared" si="2760"/>
        <v>0</v>
      </c>
      <c r="CJ1822" s="179">
        <f t="shared" si="2760"/>
        <v>0</v>
      </c>
      <c r="CK1822" s="179">
        <f t="shared" si="2760"/>
        <v>0</v>
      </c>
      <c r="CL1822" s="179">
        <f t="shared" si="2760"/>
        <v>0</v>
      </c>
      <c r="CN1822" s="60"/>
      <c r="CO1822" s="179">
        <f t="shared" ref="CO1822:DL1824" si="2761">CO1809</f>
        <v>0</v>
      </c>
      <c r="CP1822" s="179">
        <f t="shared" si="2761"/>
        <v>0</v>
      </c>
      <c r="CQ1822" s="179">
        <f t="shared" si="2761"/>
        <v>0</v>
      </c>
      <c r="CR1822" s="179">
        <f t="shared" si="2761"/>
        <v>0</v>
      </c>
      <c r="CS1822" s="179">
        <f t="shared" si="2761"/>
        <v>0</v>
      </c>
      <c r="CT1822" s="179">
        <f t="shared" si="2761"/>
        <v>0</v>
      </c>
      <c r="CU1822" s="179">
        <f t="shared" si="2761"/>
        <v>0</v>
      </c>
      <c r="CV1822" s="179">
        <f t="shared" si="2761"/>
        <v>0</v>
      </c>
      <c r="CW1822" s="179">
        <f t="shared" si="2761"/>
        <v>0</v>
      </c>
      <c r="CX1822" s="179">
        <f t="shared" si="2761"/>
        <v>0</v>
      </c>
      <c r="CY1822" s="179">
        <f t="shared" si="2761"/>
        <v>0</v>
      </c>
      <c r="CZ1822" s="179">
        <f t="shared" si="2761"/>
        <v>0</v>
      </c>
      <c r="DA1822" s="179">
        <f t="shared" si="2761"/>
        <v>0</v>
      </c>
      <c r="DB1822" s="179">
        <f t="shared" si="2761"/>
        <v>0</v>
      </c>
      <c r="DC1822" s="179">
        <f t="shared" si="2761"/>
        <v>0</v>
      </c>
      <c r="DD1822" s="179">
        <f t="shared" si="2761"/>
        <v>0</v>
      </c>
      <c r="DE1822" s="179">
        <f t="shared" si="2761"/>
        <v>0</v>
      </c>
      <c r="DF1822" s="179">
        <f t="shared" si="2761"/>
        <v>0</v>
      </c>
      <c r="DG1822" s="179">
        <f t="shared" si="2761"/>
        <v>0</v>
      </c>
      <c r="DH1822" s="179">
        <f t="shared" si="2761"/>
        <v>0</v>
      </c>
      <c r="DI1822" s="179">
        <f t="shared" si="2761"/>
        <v>0</v>
      </c>
      <c r="DJ1822" s="179">
        <f t="shared" si="2761"/>
        <v>0</v>
      </c>
      <c r="DK1822" s="179">
        <f t="shared" si="2761"/>
        <v>0</v>
      </c>
      <c r="DL1822" s="179">
        <f t="shared" si="2761"/>
        <v>0</v>
      </c>
    </row>
    <row r="1823" spans="1:116" x14ac:dyDescent="0.4">
      <c r="B1823" t="s">
        <v>332</v>
      </c>
      <c r="D1823" t="s">
        <v>528</v>
      </c>
      <c r="E1823" s="8" t="str">
        <f t="shared" si="2749"/>
        <v>1823 FCCL-F</v>
      </c>
      <c r="G1823" s="241" t="str">
        <f>IFERROR(SUBSTITUTE(TRIM(MID(G1813, SEARCH("-", G1813) + 1, LEN(G1813))),":",""),"no unit")</f>
        <v>no unit</v>
      </c>
      <c r="H1823" s="12"/>
      <c r="I1823" s="60"/>
      <c r="J1823" s="60"/>
      <c r="K1823" s="15"/>
      <c r="L1823" s="15"/>
      <c r="M1823" s="15"/>
      <c r="N1823" s="15"/>
      <c r="O1823" s="15"/>
      <c r="P1823" s="15"/>
      <c r="R1823" s="15"/>
      <c r="S1823" s="179"/>
      <c r="T1823" s="179"/>
      <c r="U1823" s="179"/>
      <c r="V1823" s="179"/>
      <c r="W1823" s="179"/>
      <c r="X1823" s="179"/>
      <c r="Y1823" s="179"/>
      <c r="Z1823" s="179"/>
      <c r="AA1823" s="179"/>
      <c r="AB1823" s="179"/>
      <c r="AC1823" s="179"/>
      <c r="AD1823" s="179"/>
      <c r="AE1823" s="179"/>
      <c r="AF1823" s="179"/>
      <c r="AG1823" s="179"/>
      <c r="AH1823" s="179"/>
      <c r="AI1823" s="179"/>
      <c r="AJ1823" s="179"/>
      <c r="AK1823" s="179"/>
      <c r="AL1823" s="179"/>
      <c r="AM1823" s="179"/>
      <c r="AN1823" s="179"/>
      <c r="AO1823" s="179"/>
      <c r="AP1823" s="179"/>
      <c r="AQ1823" s="179"/>
      <c r="AR1823" s="179"/>
      <c r="AS1823" s="179"/>
      <c r="AT1823" s="179"/>
      <c r="AU1823" s="179"/>
      <c r="AV1823" s="179"/>
      <c r="AW1823" s="179"/>
      <c r="AX1823" s="179"/>
      <c r="AY1823" s="179"/>
      <c r="AZ1823" s="179"/>
      <c r="BA1823" s="179"/>
      <c r="BB1823" s="179"/>
      <c r="BC1823" s="179"/>
      <c r="BD1823" s="179"/>
      <c r="BE1823" s="179"/>
      <c r="BF1823" s="179"/>
      <c r="BG1823" s="179"/>
      <c r="BH1823" s="179"/>
      <c r="BI1823" s="179"/>
      <c r="BJ1823" s="179"/>
      <c r="BK1823" s="179"/>
      <c r="BL1823" s="179"/>
      <c r="BM1823" s="179"/>
      <c r="BN1823" s="179"/>
      <c r="BO1823" s="179"/>
      <c r="BP1823" s="179"/>
      <c r="BQ1823" s="179"/>
      <c r="BR1823" s="179"/>
      <c r="BS1823" s="179"/>
      <c r="BT1823" s="179"/>
      <c r="BU1823" s="179"/>
      <c r="BV1823" s="179"/>
      <c r="BW1823" s="179"/>
      <c r="BX1823" s="179"/>
      <c r="BY1823" s="179"/>
      <c r="BZ1823" s="179"/>
      <c r="CA1823" s="179"/>
      <c r="CB1823" s="179"/>
      <c r="CC1823" s="179"/>
      <c r="CD1823" s="179"/>
      <c r="CE1823" s="179"/>
      <c r="CF1823" s="179"/>
      <c r="CG1823" s="179"/>
      <c r="CH1823" s="179"/>
      <c r="CI1823" s="179"/>
      <c r="CJ1823" s="179"/>
      <c r="CK1823" s="179"/>
      <c r="CL1823" s="179"/>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B1824" t="s">
        <v>332</v>
      </c>
      <c r="D1824" t="s">
        <v>528</v>
      </c>
      <c r="E1824" s="8" t="str">
        <f t="shared" si="2749"/>
        <v>1824 FCCL-F</v>
      </c>
      <c r="G1824" s="136" t="str">
        <f>G1811</f>
        <v>Secondary revenue driver</v>
      </c>
      <c r="H1824" s="12"/>
      <c r="I1824" s="60"/>
      <c r="J1824" s="60"/>
      <c r="K1824" s="15"/>
      <c r="L1824" s="15"/>
      <c r="M1824" s="15"/>
      <c r="N1824" s="15"/>
      <c r="O1824" s="15"/>
      <c r="P1824" s="15"/>
      <c r="R1824" s="15"/>
      <c r="S1824" s="4" t="str">
        <f t="shared" ref="S1824:AX1826" si="2762">ADDRESS(ROW(S1814),COLUMN(S1814),2)</f>
        <v>S$1814</v>
      </c>
      <c r="T1824" s="4" t="str">
        <f t="shared" si="2762"/>
        <v>T$1814</v>
      </c>
      <c r="U1824" s="4" t="str">
        <f t="shared" si="2762"/>
        <v>U$1814</v>
      </c>
      <c r="V1824" s="4" t="str">
        <f t="shared" si="2762"/>
        <v>V$1814</v>
      </c>
      <c r="W1824" s="4" t="str">
        <f t="shared" si="2762"/>
        <v>W$1814</v>
      </c>
      <c r="X1824" s="4" t="str">
        <f t="shared" si="2762"/>
        <v>X$1814</v>
      </c>
      <c r="Y1824" s="4" t="str">
        <f t="shared" si="2762"/>
        <v>Y$1814</v>
      </c>
      <c r="Z1824" s="4" t="str">
        <f t="shared" si="2762"/>
        <v>Z$1814</v>
      </c>
      <c r="AA1824" s="4" t="str">
        <f t="shared" si="2762"/>
        <v>AA$1814</v>
      </c>
      <c r="AB1824" s="4" t="str">
        <f t="shared" si="2762"/>
        <v>AB$1814</v>
      </c>
      <c r="AC1824" s="4" t="str">
        <f t="shared" si="2762"/>
        <v>AC$1814</v>
      </c>
      <c r="AD1824" s="4" t="str">
        <f t="shared" si="2762"/>
        <v>AD$1814</v>
      </c>
      <c r="AE1824" s="4" t="str">
        <f t="shared" si="2762"/>
        <v>AE$1814</v>
      </c>
      <c r="AF1824" s="4" t="str">
        <f t="shared" si="2762"/>
        <v>AF$1814</v>
      </c>
      <c r="AG1824" s="4" t="str">
        <f t="shared" si="2762"/>
        <v>AG$1814</v>
      </c>
      <c r="AH1824" s="4" t="str">
        <f t="shared" si="2762"/>
        <v>AH$1814</v>
      </c>
      <c r="AI1824" s="4" t="str">
        <f t="shared" si="2762"/>
        <v>AI$1814</v>
      </c>
      <c r="AJ1824" s="4" t="str">
        <f t="shared" si="2762"/>
        <v>AJ$1814</v>
      </c>
      <c r="AK1824" s="4" t="str">
        <f t="shared" si="2762"/>
        <v>AK$1814</v>
      </c>
      <c r="AL1824" s="4" t="str">
        <f t="shared" si="2762"/>
        <v>AL$1814</v>
      </c>
      <c r="AM1824" s="4" t="str">
        <f t="shared" si="2762"/>
        <v>AM$1814</v>
      </c>
      <c r="AN1824" s="4" t="str">
        <f t="shared" si="2762"/>
        <v>AN$1814</v>
      </c>
      <c r="AO1824" s="4" t="str">
        <f t="shared" si="2762"/>
        <v>AO$1814</v>
      </c>
      <c r="AP1824" s="4" t="str">
        <f t="shared" si="2762"/>
        <v>AP$1814</v>
      </c>
      <c r="AQ1824" s="4" t="str">
        <f t="shared" si="2762"/>
        <v>AQ$1814</v>
      </c>
      <c r="AR1824" s="4" t="str">
        <f t="shared" si="2762"/>
        <v>AR$1814</v>
      </c>
      <c r="AS1824" s="4" t="str">
        <f t="shared" si="2762"/>
        <v>AS$1814</v>
      </c>
      <c r="AT1824" s="4" t="str">
        <f t="shared" si="2762"/>
        <v>AT$1814</v>
      </c>
      <c r="AU1824" s="4" t="str">
        <f t="shared" si="2762"/>
        <v>AU$1814</v>
      </c>
      <c r="AV1824" s="4" t="str">
        <f t="shared" si="2762"/>
        <v>AV$1814</v>
      </c>
      <c r="AW1824" s="4" t="str">
        <f t="shared" si="2762"/>
        <v>AW$1814</v>
      </c>
      <c r="AX1824" s="4" t="str">
        <f t="shared" si="2762"/>
        <v>AX$1814</v>
      </c>
      <c r="AY1824" s="4" t="str">
        <f t="shared" ref="AY1824:CD1826" si="2763">ADDRESS(ROW(AY1814),COLUMN(AY1814),2)</f>
        <v>AY$1814</v>
      </c>
      <c r="AZ1824" s="4" t="str">
        <f t="shared" si="2763"/>
        <v>AZ$1814</v>
      </c>
      <c r="BA1824" s="4" t="str">
        <f t="shared" si="2763"/>
        <v>BA$1814</v>
      </c>
      <c r="BB1824" s="4" t="str">
        <f t="shared" si="2763"/>
        <v>BB$1814</v>
      </c>
      <c r="BC1824" s="4" t="str">
        <f t="shared" si="2763"/>
        <v>BC$1814</v>
      </c>
      <c r="BD1824" s="4" t="str">
        <f t="shared" si="2763"/>
        <v>BD$1814</v>
      </c>
      <c r="BE1824" s="4" t="str">
        <f t="shared" si="2763"/>
        <v>BE$1814</v>
      </c>
      <c r="BF1824" s="4" t="str">
        <f t="shared" si="2763"/>
        <v>BF$1814</v>
      </c>
      <c r="BG1824" s="4" t="str">
        <f t="shared" si="2763"/>
        <v>BG$1814</v>
      </c>
      <c r="BH1824" s="4" t="str">
        <f t="shared" si="2763"/>
        <v>BH$1814</v>
      </c>
      <c r="BI1824" s="4" t="str">
        <f t="shared" si="2763"/>
        <v>BI$1814</v>
      </c>
      <c r="BJ1824" s="4" t="str">
        <f t="shared" si="2763"/>
        <v>BJ$1814</v>
      </c>
      <c r="BK1824" s="4" t="str">
        <f t="shared" si="2763"/>
        <v>BK$1814</v>
      </c>
      <c r="BL1824" s="4" t="str">
        <f t="shared" si="2763"/>
        <v>BL$1814</v>
      </c>
      <c r="BM1824" s="4" t="str">
        <f t="shared" si="2763"/>
        <v>BM$1814</v>
      </c>
      <c r="BN1824" s="4" t="str">
        <f t="shared" si="2763"/>
        <v>BN$1814</v>
      </c>
      <c r="BO1824" s="4" t="str">
        <f t="shared" si="2763"/>
        <v>BO$1814</v>
      </c>
      <c r="BP1824" s="4" t="str">
        <f t="shared" si="2763"/>
        <v>BP$1814</v>
      </c>
      <c r="BQ1824" s="4" t="str">
        <f t="shared" si="2763"/>
        <v>BQ$1814</v>
      </c>
      <c r="BR1824" s="4" t="str">
        <f t="shared" si="2763"/>
        <v>BR$1814</v>
      </c>
      <c r="BS1824" s="4" t="str">
        <f t="shared" si="2763"/>
        <v>BS$1814</v>
      </c>
      <c r="BT1824" s="4" t="str">
        <f t="shared" si="2763"/>
        <v>BT$1814</v>
      </c>
      <c r="BU1824" s="4" t="str">
        <f t="shared" si="2763"/>
        <v>BU$1814</v>
      </c>
      <c r="BV1824" s="4" t="str">
        <f t="shared" si="2763"/>
        <v>BV$1814</v>
      </c>
      <c r="BW1824" s="4" t="str">
        <f t="shared" si="2763"/>
        <v>BW$1814</v>
      </c>
      <c r="BX1824" s="4" t="str">
        <f t="shared" si="2763"/>
        <v>BX$1814</v>
      </c>
      <c r="BY1824" s="4" t="str">
        <f t="shared" si="2763"/>
        <v>BY$1814</v>
      </c>
      <c r="BZ1824" s="4" t="str">
        <f t="shared" si="2763"/>
        <v>BZ$1814</v>
      </c>
      <c r="CA1824" s="4" t="str">
        <f t="shared" si="2763"/>
        <v>CA$1814</v>
      </c>
      <c r="CB1824" s="4" t="str">
        <f t="shared" si="2763"/>
        <v>CB$1814</v>
      </c>
      <c r="CC1824" s="4" t="str">
        <f t="shared" si="2763"/>
        <v>CC$1814</v>
      </c>
      <c r="CD1824" s="4" t="str">
        <f t="shared" si="2763"/>
        <v>CD$1814</v>
      </c>
      <c r="CE1824" s="4" t="str">
        <f t="shared" ref="CE1824:CL1826" si="2764">ADDRESS(ROW(CE1814),COLUMN(CE1814),2)</f>
        <v>CE$1814</v>
      </c>
      <c r="CF1824" s="4" t="str">
        <f t="shared" si="2764"/>
        <v>CF$1814</v>
      </c>
      <c r="CG1824" s="4" t="str">
        <f t="shared" si="2764"/>
        <v>CG$1814</v>
      </c>
      <c r="CH1824" s="4" t="str">
        <f t="shared" si="2764"/>
        <v>CH$1814</v>
      </c>
      <c r="CI1824" s="4" t="str">
        <f t="shared" si="2764"/>
        <v>CI$1814</v>
      </c>
      <c r="CJ1824" s="4" t="str">
        <f t="shared" si="2764"/>
        <v>CJ$1814</v>
      </c>
      <c r="CK1824" s="4" t="str">
        <f t="shared" si="2764"/>
        <v>CK$1814</v>
      </c>
      <c r="CL1824" s="4" t="str">
        <f t="shared" si="2764"/>
        <v>CL$1814</v>
      </c>
      <c r="CN1824" s="60"/>
      <c r="CO1824" s="4" t="str">
        <f t="shared" ref="CO1824:DL1826" si="2765">ADDRESS(ROW(CO1814),COLUMN(CO1814),2)</f>
        <v>CO$1814</v>
      </c>
      <c r="CP1824" s="4" t="str">
        <f t="shared" si="2765"/>
        <v>CP$1814</v>
      </c>
      <c r="CQ1824" s="4" t="str">
        <f t="shared" si="2765"/>
        <v>CQ$1814</v>
      </c>
      <c r="CR1824" s="4" t="str">
        <f t="shared" si="2765"/>
        <v>CR$1814</v>
      </c>
      <c r="CS1824" s="4" t="str">
        <f t="shared" si="2765"/>
        <v>CS$1814</v>
      </c>
      <c r="CT1824" s="4" t="str">
        <f t="shared" si="2765"/>
        <v>CT$1814</v>
      </c>
      <c r="CU1824" s="4" t="str">
        <f t="shared" si="2765"/>
        <v>CU$1814</v>
      </c>
      <c r="CV1824" s="4" t="str">
        <f t="shared" si="2765"/>
        <v>CV$1814</v>
      </c>
      <c r="CW1824" s="4" t="str">
        <f t="shared" si="2765"/>
        <v>CW$1814</v>
      </c>
      <c r="CX1824" s="4" t="str">
        <f t="shared" si="2765"/>
        <v>CX$1814</v>
      </c>
      <c r="CY1824" s="4" t="str">
        <f t="shared" si="2765"/>
        <v>CY$1814</v>
      </c>
      <c r="CZ1824" s="4" t="str">
        <f t="shared" si="2765"/>
        <v>CZ$1814</v>
      </c>
      <c r="DA1824" s="4" t="str">
        <f t="shared" si="2765"/>
        <v>DA$1814</v>
      </c>
      <c r="DB1824" s="4" t="str">
        <f t="shared" si="2765"/>
        <v>DB$1814</v>
      </c>
      <c r="DC1824" s="4" t="str">
        <f t="shared" si="2765"/>
        <v>DC$1814</v>
      </c>
      <c r="DD1824" s="4" t="str">
        <f t="shared" si="2765"/>
        <v>DD$1814</v>
      </c>
      <c r="DE1824" s="4" t="str">
        <f t="shared" si="2765"/>
        <v>DE$1814</v>
      </c>
      <c r="DF1824" s="4" t="str">
        <f t="shared" si="2765"/>
        <v>DF$1814</v>
      </c>
      <c r="DG1824" s="4" t="str">
        <f t="shared" si="2765"/>
        <v>DG$1814</v>
      </c>
      <c r="DH1824" s="4" t="str">
        <f t="shared" si="2765"/>
        <v>DH$1814</v>
      </c>
      <c r="DI1824" s="4" t="str">
        <f t="shared" si="2765"/>
        <v>DI$1814</v>
      </c>
      <c r="DJ1824" s="4" t="str">
        <f t="shared" si="2765"/>
        <v>DJ$1814</v>
      </c>
      <c r="DK1824" s="4" t="str">
        <f t="shared" si="2765"/>
        <v>DK$1814</v>
      </c>
      <c r="DL1824" s="4" t="str">
        <f t="shared" si="2765"/>
        <v>DL$1814</v>
      </c>
    </row>
    <row r="1825" spans="1:116" x14ac:dyDescent="0.4">
      <c r="B1825" t="s">
        <v>332</v>
      </c>
      <c r="D1825" t="s">
        <v>528</v>
      </c>
      <c r="E1825" s="8" t="str">
        <f t="shared" si="2749"/>
        <v>1825 FCCL-F</v>
      </c>
      <c r="G1825" s="136" t="str">
        <f>G1812</f>
        <v>Secondary volume driver</v>
      </c>
      <c r="H1825" s="12"/>
      <c r="I1825" s="60"/>
      <c r="J1825" s="60"/>
      <c r="K1825" s="15"/>
      <c r="L1825" s="15"/>
      <c r="M1825" s="15"/>
      <c r="N1825" s="15"/>
      <c r="O1825" s="15"/>
      <c r="P1825" s="15"/>
      <c r="R1825" s="15"/>
      <c r="S1825" s="179" t="str">
        <f t="shared" ref="S1825:AX1827" si="2766">S1812</f>
        <v>S$19</v>
      </c>
      <c r="T1825" s="179" t="str">
        <f t="shared" si="2766"/>
        <v>T$19</v>
      </c>
      <c r="U1825" s="179" t="str">
        <f t="shared" si="2766"/>
        <v>U$19</v>
      </c>
      <c r="V1825" s="179" t="str">
        <f t="shared" si="2766"/>
        <v>V$19</v>
      </c>
      <c r="W1825" s="179" t="str">
        <f t="shared" si="2766"/>
        <v>W$19</v>
      </c>
      <c r="X1825" s="179" t="str">
        <f t="shared" si="2766"/>
        <v>X$19</v>
      </c>
      <c r="Y1825" s="179" t="str">
        <f t="shared" si="2766"/>
        <v>Y$19</v>
      </c>
      <c r="Z1825" s="179" t="str">
        <f t="shared" si="2766"/>
        <v>Z$19</v>
      </c>
      <c r="AA1825" s="179" t="str">
        <f t="shared" si="2766"/>
        <v>AA$19</v>
      </c>
      <c r="AB1825" s="179" t="str">
        <f t="shared" si="2766"/>
        <v>AB$19</v>
      </c>
      <c r="AC1825" s="179" t="str">
        <f t="shared" si="2766"/>
        <v>AC$19</v>
      </c>
      <c r="AD1825" s="179" t="str">
        <f t="shared" si="2766"/>
        <v>AD$19</v>
      </c>
      <c r="AE1825" s="179" t="str">
        <f t="shared" si="2766"/>
        <v>AE$19</v>
      </c>
      <c r="AF1825" s="179" t="str">
        <f t="shared" si="2766"/>
        <v>AF$19</v>
      </c>
      <c r="AG1825" s="179" t="str">
        <f t="shared" si="2766"/>
        <v>AG$19</v>
      </c>
      <c r="AH1825" s="179" t="str">
        <f t="shared" si="2766"/>
        <v>AH$19</v>
      </c>
      <c r="AI1825" s="179" t="str">
        <f t="shared" si="2766"/>
        <v>AI$19</v>
      </c>
      <c r="AJ1825" s="179" t="str">
        <f t="shared" si="2766"/>
        <v>AJ$19</v>
      </c>
      <c r="AK1825" s="179" t="str">
        <f t="shared" si="2766"/>
        <v>AK$19</v>
      </c>
      <c r="AL1825" s="179" t="str">
        <f t="shared" si="2766"/>
        <v>AL$19</v>
      </c>
      <c r="AM1825" s="179" t="str">
        <f t="shared" si="2766"/>
        <v>AM$19</v>
      </c>
      <c r="AN1825" s="179" t="str">
        <f t="shared" si="2766"/>
        <v>AN$19</v>
      </c>
      <c r="AO1825" s="179" t="str">
        <f t="shared" si="2766"/>
        <v>AO$19</v>
      </c>
      <c r="AP1825" s="179" t="str">
        <f t="shared" si="2766"/>
        <v>AP$19</v>
      </c>
      <c r="AQ1825" s="179" t="str">
        <f t="shared" si="2766"/>
        <v>AQ$19</v>
      </c>
      <c r="AR1825" s="179" t="str">
        <f t="shared" si="2766"/>
        <v>AR$19</v>
      </c>
      <c r="AS1825" s="179" t="str">
        <f t="shared" si="2766"/>
        <v>AS$19</v>
      </c>
      <c r="AT1825" s="179" t="str">
        <f t="shared" si="2766"/>
        <v>AT$19</v>
      </c>
      <c r="AU1825" s="179" t="str">
        <f t="shared" si="2766"/>
        <v>AU$19</v>
      </c>
      <c r="AV1825" s="179" t="str">
        <f t="shared" si="2766"/>
        <v>AV$19</v>
      </c>
      <c r="AW1825" s="179" t="str">
        <f t="shared" si="2766"/>
        <v>AW$19</v>
      </c>
      <c r="AX1825" s="179" t="str">
        <f t="shared" si="2766"/>
        <v>AX$19</v>
      </c>
      <c r="AY1825" s="179" t="str">
        <f t="shared" ref="AY1825:CD1827" si="2767">AY1812</f>
        <v>AY$19</v>
      </c>
      <c r="AZ1825" s="179" t="str">
        <f t="shared" si="2767"/>
        <v>AZ$19</v>
      </c>
      <c r="BA1825" s="179" t="str">
        <f t="shared" si="2767"/>
        <v>BA$19</v>
      </c>
      <c r="BB1825" s="179" t="str">
        <f t="shared" si="2767"/>
        <v>BB$19</v>
      </c>
      <c r="BC1825" s="179" t="str">
        <f t="shared" si="2767"/>
        <v>BC$19</v>
      </c>
      <c r="BD1825" s="179" t="str">
        <f t="shared" si="2767"/>
        <v>BD$19</v>
      </c>
      <c r="BE1825" s="179" t="str">
        <f t="shared" si="2767"/>
        <v>BE$19</v>
      </c>
      <c r="BF1825" s="179" t="str">
        <f t="shared" si="2767"/>
        <v>BF$19</v>
      </c>
      <c r="BG1825" s="179" t="str">
        <f t="shared" si="2767"/>
        <v>BG$19</v>
      </c>
      <c r="BH1825" s="179" t="str">
        <f t="shared" si="2767"/>
        <v>BH$19</v>
      </c>
      <c r="BI1825" s="179" t="str">
        <f t="shared" si="2767"/>
        <v>BI$19</v>
      </c>
      <c r="BJ1825" s="179" t="str">
        <f t="shared" si="2767"/>
        <v>BJ$19</v>
      </c>
      <c r="BK1825" s="179" t="str">
        <f t="shared" si="2767"/>
        <v>BK$19</v>
      </c>
      <c r="BL1825" s="179" t="str">
        <f t="shared" si="2767"/>
        <v>BL$19</v>
      </c>
      <c r="BM1825" s="179" t="str">
        <f t="shared" si="2767"/>
        <v>BM$19</v>
      </c>
      <c r="BN1825" s="179" t="str">
        <f t="shared" si="2767"/>
        <v>BN$19</v>
      </c>
      <c r="BO1825" s="179" t="str">
        <f t="shared" si="2767"/>
        <v>BO$19</v>
      </c>
      <c r="BP1825" s="179" t="str">
        <f t="shared" si="2767"/>
        <v>BP$19</v>
      </c>
      <c r="BQ1825" s="179" t="str">
        <f t="shared" si="2767"/>
        <v>BQ$19</v>
      </c>
      <c r="BR1825" s="179" t="str">
        <f t="shared" si="2767"/>
        <v>BR$19</v>
      </c>
      <c r="BS1825" s="179" t="str">
        <f t="shared" si="2767"/>
        <v>BS$19</v>
      </c>
      <c r="BT1825" s="179" t="str">
        <f t="shared" si="2767"/>
        <v>BT$19</v>
      </c>
      <c r="BU1825" s="179" t="str">
        <f t="shared" si="2767"/>
        <v>BU$19</v>
      </c>
      <c r="BV1825" s="179" t="str">
        <f t="shared" si="2767"/>
        <v>BV$19</v>
      </c>
      <c r="BW1825" s="179" t="str">
        <f t="shared" si="2767"/>
        <v>BW$19</v>
      </c>
      <c r="BX1825" s="179" t="str">
        <f t="shared" si="2767"/>
        <v>BX$19</v>
      </c>
      <c r="BY1825" s="179" t="str">
        <f t="shared" si="2767"/>
        <v>BY$19</v>
      </c>
      <c r="BZ1825" s="179" t="str">
        <f t="shared" si="2767"/>
        <v>BZ$19</v>
      </c>
      <c r="CA1825" s="179" t="str">
        <f t="shared" si="2767"/>
        <v>CA$19</v>
      </c>
      <c r="CB1825" s="179" t="str">
        <f t="shared" si="2767"/>
        <v>CB$19</v>
      </c>
      <c r="CC1825" s="179" t="str">
        <f t="shared" si="2767"/>
        <v>CC$19</v>
      </c>
      <c r="CD1825" s="179" t="str">
        <f t="shared" si="2767"/>
        <v>CD$19</v>
      </c>
      <c r="CE1825" s="179" t="str">
        <f t="shared" ref="CE1825:CL1827" si="2768">CE1812</f>
        <v>CE$19</v>
      </c>
      <c r="CF1825" s="179" t="str">
        <f t="shared" si="2768"/>
        <v>CF$19</v>
      </c>
      <c r="CG1825" s="179" t="str">
        <f t="shared" si="2768"/>
        <v>CG$19</v>
      </c>
      <c r="CH1825" s="179" t="str">
        <f t="shared" si="2768"/>
        <v>CH$19</v>
      </c>
      <c r="CI1825" s="179" t="str">
        <f t="shared" si="2768"/>
        <v>CI$19</v>
      </c>
      <c r="CJ1825" s="179" t="str">
        <f t="shared" si="2768"/>
        <v>CJ$19</v>
      </c>
      <c r="CK1825" s="179" t="str">
        <f t="shared" si="2768"/>
        <v>CK$19</v>
      </c>
      <c r="CL1825" s="179" t="str">
        <f t="shared" si="2768"/>
        <v>CL$19</v>
      </c>
      <c r="CN1825" s="60"/>
      <c r="CO1825" s="179" t="str">
        <f t="shared" ref="CO1825:DL1827" si="2769">CO1812</f>
        <v>CO$19</v>
      </c>
      <c r="CP1825" s="179" t="str">
        <f t="shared" si="2769"/>
        <v>CP$19</v>
      </c>
      <c r="CQ1825" s="179" t="str">
        <f t="shared" si="2769"/>
        <v>CQ$19</v>
      </c>
      <c r="CR1825" s="179" t="str">
        <f t="shared" si="2769"/>
        <v>CR$19</v>
      </c>
      <c r="CS1825" s="179" t="str">
        <f t="shared" si="2769"/>
        <v>CS$19</v>
      </c>
      <c r="CT1825" s="179" t="str">
        <f t="shared" si="2769"/>
        <v>CT$19</v>
      </c>
      <c r="CU1825" s="179" t="str">
        <f t="shared" si="2769"/>
        <v>CU$19</v>
      </c>
      <c r="CV1825" s="179" t="str">
        <f t="shared" si="2769"/>
        <v>CV$19</v>
      </c>
      <c r="CW1825" s="179" t="str">
        <f t="shared" si="2769"/>
        <v>CW$19</v>
      </c>
      <c r="CX1825" s="179" t="str">
        <f t="shared" si="2769"/>
        <v>CX$19</v>
      </c>
      <c r="CY1825" s="179" t="str">
        <f t="shared" si="2769"/>
        <v>CY$19</v>
      </c>
      <c r="CZ1825" s="179" t="str">
        <f t="shared" si="2769"/>
        <v>CZ$19</v>
      </c>
      <c r="DA1825" s="179" t="str">
        <f t="shared" si="2769"/>
        <v>DA$19</v>
      </c>
      <c r="DB1825" s="179" t="str">
        <f t="shared" si="2769"/>
        <v>DB$19</v>
      </c>
      <c r="DC1825" s="179" t="str">
        <f t="shared" si="2769"/>
        <v>DC$19</v>
      </c>
      <c r="DD1825" s="179" t="str">
        <f t="shared" si="2769"/>
        <v>DD$19</v>
      </c>
      <c r="DE1825" s="179" t="str">
        <f t="shared" si="2769"/>
        <v>DE$19</v>
      </c>
      <c r="DF1825" s="179" t="str">
        <f t="shared" si="2769"/>
        <v>DF$19</v>
      </c>
      <c r="DG1825" s="179" t="str">
        <f t="shared" si="2769"/>
        <v>DG$19</v>
      </c>
      <c r="DH1825" s="179" t="str">
        <f t="shared" si="2769"/>
        <v>DH$19</v>
      </c>
      <c r="DI1825" s="179" t="str">
        <f t="shared" si="2769"/>
        <v>DI$19</v>
      </c>
      <c r="DJ1825" s="179" t="str">
        <f t="shared" si="2769"/>
        <v>DJ$19</v>
      </c>
      <c r="DK1825" s="179" t="str">
        <f t="shared" si="2769"/>
        <v>DK$19</v>
      </c>
      <c r="DL1825" s="179" t="str">
        <f t="shared" si="2769"/>
        <v>DL$19</v>
      </c>
    </row>
    <row r="1826" spans="1:116" x14ac:dyDescent="0.4">
      <c r="E1826" s="8"/>
      <c r="G1826" s="136"/>
      <c r="H1826" s="12"/>
      <c r="I1826" s="60"/>
      <c r="J1826" s="60"/>
      <c r="K1826" s="15"/>
      <c r="L1826" s="15"/>
      <c r="M1826" s="15"/>
      <c r="N1826" s="15"/>
      <c r="O1826" s="15"/>
      <c r="P1826" s="15"/>
      <c r="R1826" s="15"/>
      <c r="S1826" s="179"/>
      <c r="T1826" s="179"/>
      <c r="U1826" s="179"/>
      <c r="V1826" s="179"/>
      <c r="W1826" s="179"/>
      <c r="X1826" s="179"/>
      <c r="Y1826" s="179"/>
      <c r="Z1826" s="179"/>
      <c r="AA1826" s="179"/>
      <c r="AB1826" s="179"/>
      <c r="AC1826" s="179"/>
      <c r="AD1826" s="179"/>
      <c r="AE1826" s="179"/>
      <c r="AF1826" s="179"/>
      <c r="AG1826" s="179"/>
      <c r="AH1826" s="179"/>
      <c r="AI1826" s="179"/>
      <c r="AJ1826" s="179"/>
      <c r="AK1826" s="179"/>
      <c r="AL1826" s="179"/>
      <c r="AM1826" s="179"/>
      <c r="AN1826" s="179"/>
      <c r="AO1826" s="179"/>
      <c r="AP1826" s="179"/>
      <c r="AQ1826" s="179"/>
      <c r="AR1826" s="179"/>
      <c r="AS1826" s="179"/>
      <c r="AT1826" s="179"/>
      <c r="AU1826" s="179"/>
      <c r="AV1826" s="179"/>
      <c r="AW1826" s="179"/>
      <c r="AX1826" s="179"/>
      <c r="AY1826" s="179"/>
      <c r="AZ1826" s="179"/>
      <c r="BA1826" s="179"/>
      <c r="BB1826" s="179"/>
      <c r="BC1826" s="179"/>
      <c r="BD1826" s="179"/>
      <c r="BE1826" s="179"/>
      <c r="BF1826" s="179"/>
      <c r="BG1826" s="179"/>
      <c r="BH1826" s="179"/>
      <c r="BI1826" s="179"/>
      <c r="BJ1826" s="179"/>
      <c r="BK1826" s="179"/>
      <c r="BL1826" s="179"/>
      <c r="BM1826" s="179"/>
      <c r="BN1826" s="179"/>
      <c r="BO1826" s="179"/>
      <c r="BP1826" s="179"/>
      <c r="BQ1826" s="179"/>
      <c r="BR1826" s="179"/>
      <c r="BS1826" s="179"/>
      <c r="BT1826" s="179"/>
      <c r="BU1826" s="179"/>
      <c r="BV1826" s="179"/>
      <c r="BW1826" s="179"/>
      <c r="BX1826" s="179"/>
      <c r="BY1826" s="179"/>
      <c r="BZ1826" s="179"/>
      <c r="CA1826" s="179"/>
      <c r="CB1826" s="179"/>
      <c r="CC1826" s="179"/>
      <c r="CD1826" s="179"/>
      <c r="CE1826" s="179"/>
      <c r="CF1826" s="179"/>
      <c r="CG1826" s="179"/>
      <c r="CH1826" s="179"/>
      <c r="CI1826" s="179"/>
      <c r="CJ1826" s="179"/>
      <c r="CK1826" s="179"/>
      <c r="CL1826" s="179"/>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4">
      <c r="A1827" s="174"/>
      <c r="E1827" s="8"/>
      <c r="G1827" s="175" t="s">
        <v>490</v>
      </c>
      <c r="H1827" s="174"/>
      <c r="I1827" s="176"/>
      <c r="J1827" s="176"/>
      <c r="K1827" s="197"/>
      <c r="L1827" s="197"/>
      <c r="M1827" s="197"/>
      <c r="N1827" s="197"/>
      <c r="O1827" s="197"/>
      <c r="P1827" s="197"/>
      <c r="R1827" s="198"/>
      <c r="S1827" s="174"/>
      <c r="T1827" s="174"/>
      <c r="U1827" s="174"/>
      <c r="V1827" s="174"/>
      <c r="W1827" s="174"/>
      <c r="X1827" s="174"/>
      <c r="Y1827" s="174"/>
      <c r="Z1827" s="174"/>
      <c r="AA1827" s="174"/>
      <c r="AB1827" s="174"/>
      <c r="AC1827" s="174"/>
      <c r="AD1827" s="174"/>
      <c r="AE1827" s="174"/>
      <c r="AF1827" s="174"/>
      <c r="AG1827" s="174"/>
      <c r="AH1827" s="174"/>
      <c r="AI1827" s="174"/>
      <c r="AJ1827" s="174"/>
      <c r="AK1827" s="174"/>
      <c r="AL1827" s="174"/>
      <c r="AM1827" s="174"/>
      <c r="AN1827" s="174"/>
      <c r="AO1827" s="174"/>
      <c r="AP1827" s="174"/>
      <c r="AQ1827" s="174"/>
      <c r="AR1827" s="174"/>
      <c r="AS1827" s="174"/>
      <c r="AT1827" s="174"/>
      <c r="AU1827" s="174"/>
      <c r="AV1827" s="174"/>
      <c r="AW1827" s="174"/>
      <c r="AX1827" s="174"/>
      <c r="AY1827" s="174"/>
      <c r="AZ1827" s="174"/>
      <c r="BA1827" s="174"/>
      <c r="BB1827" s="174"/>
      <c r="BC1827" s="174"/>
      <c r="BD1827" s="174"/>
      <c r="BE1827" s="174"/>
      <c r="BF1827" s="174"/>
      <c r="BG1827" s="174"/>
      <c r="BH1827" s="174"/>
      <c r="BI1827" s="174"/>
      <c r="BJ1827" s="174"/>
      <c r="BK1827" s="174"/>
      <c r="BL1827" s="174"/>
      <c r="BM1827" s="174"/>
      <c r="BN1827" s="174"/>
      <c r="BO1827" s="174"/>
      <c r="BP1827" s="174"/>
      <c r="BQ1827" s="174"/>
      <c r="BR1827" s="174"/>
      <c r="BS1827" s="174"/>
      <c r="BT1827" s="174"/>
      <c r="BU1827" s="174"/>
      <c r="BV1827" s="174"/>
      <c r="BW1827" s="174"/>
      <c r="BX1827" s="174"/>
      <c r="BY1827" s="174"/>
      <c r="BZ1827" s="174"/>
      <c r="CA1827" s="174"/>
      <c r="CB1827" s="174"/>
      <c r="CC1827" s="174"/>
      <c r="CD1827" s="174"/>
      <c r="CE1827" s="174"/>
      <c r="CF1827" s="174"/>
      <c r="CG1827" s="174"/>
      <c r="CH1827" s="174"/>
      <c r="CI1827" s="174"/>
      <c r="CJ1827" s="174"/>
      <c r="CK1827" s="174"/>
      <c r="CL1827" s="174"/>
      <c r="CN1827" s="176"/>
      <c r="CO1827" s="174"/>
      <c r="CP1827" s="174"/>
      <c r="CQ1827" s="174"/>
      <c r="CR1827" s="174"/>
      <c r="CS1827" s="174"/>
      <c r="CT1827" s="174"/>
      <c r="CU1827" s="174"/>
      <c r="CV1827" s="174"/>
      <c r="CW1827" s="174"/>
      <c r="CX1827" s="174"/>
      <c r="CY1827" s="174"/>
      <c r="CZ1827" s="174"/>
      <c r="DA1827" s="174"/>
      <c r="DB1827" s="174"/>
      <c r="DC1827" s="174"/>
      <c r="DD1827" s="174"/>
      <c r="DE1827" s="174"/>
      <c r="DF1827" s="174"/>
      <c r="DG1827" s="174"/>
      <c r="DH1827" s="174"/>
      <c r="DI1827" s="174"/>
      <c r="DJ1827" s="174"/>
      <c r="DK1827" s="174"/>
      <c r="DL1827" s="174"/>
    </row>
    <row r="1828" spans="1:116" x14ac:dyDescent="0.4">
      <c r="A1828" s="174"/>
      <c r="E1828" s="8"/>
      <c r="G1828" s="175" t="s">
        <v>492</v>
      </c>
      <c r="H1828" s="174"/>
      <c r="I1828" s="176"/>
      <c r="J1828" s="176"/>
      <c r="K1828" s="197"/>
      <c r="L1828" s="197"/>
      <c r="M1828" s="197"/>
      <c r="N1828" s="197"/>
      <c r="O1828" s="197"/>
      <c r="P1828" s="197"/>
      <c r="R1828" s="198"/>
      <c r="S1828" s="174"/>
      <c r="T1828" s="174"/>
      <c r="U1828" s="174"/>
      <c r="V1828" s="174"/>
      <c r="W1828" s="174"/>
      <c r="X1828" s="174"/>
      <c r="Y1828" s="174"/>
      <c r="Z1828" s="174"/>
      <c r="AA1828" s="174"/>
      <c r="AB1828" s="174"/>
      <c r="AC1828" s="174"/>
      <c r="AD1828" s="174"/>
      <c r="AE1828" s="174"/>
      <c r="AF1828" s="174"/>
      <c r="AG1828" s="174"/>
      <c r="AH1828" s="174"/>
      <c r="AI1828" s="174"/>
      <c r="AJ1828" s="174"/>
      <c r="AK1828" s="174"/>
      <c r="AL1828" s="174"/>
      <c r="AM1828" s="174"/>
      <c r="AN1828" s="174"/>
      <c r="AO1828" s="174"/>
      <c r="AP1828" s="174"/>
      <c r="AQ1828" s="174"/>
      <c r="AR1828" s="174"/>
      <c r="AS1828" s="174"/>
      <c r="AT1828" s="174"/>
      <c r="AU1828" s="174"/>
      <c r="AV1828" s="174"/>
      <c r="AW1828" s="174"/>
      <c r="AX1828" s="174"/>
      <c r="AY1828" s="174"/>
      <c r="AZ1828" s="174"/>
      <c r="BA1828" s="174"/>
      <c r="BB1828" s="174"/>
      <c r="BC1828" s="174"/>
      <c r="BD1828" s="174"/>
      <c r="BE1828" s="174"/>
      <c r="BF1828" s="174"/>
      <c r="BG1828" s="174"/>
      <c r="BH1828" s="174"/>
      <c r="BI1828" s="174"/>
      <c r="BJ1828" s="174"/>
      <c r="BK1828" s="174"/>
      <c r="BL1828" s="174"/>
      <c r="BM1828" s="174"/>
      <c r="BN1828" s="174"/>
      <c r="BO1828" s="174"/>
      <c r="BP1828" s="174"/>
      <c r="BQ1828" s="174"/>
      <c r="BR1828" s="174"/>
      <c r="BS1828" s="174"/>
      <c r="BT1828" s="174"/>
      <c r="BU1828" s="174"/>
      <c r="BV1828" s="174"/>
      <c r="BW1828" s="174"/>
      <c r="BX1828" s="174"/>
      <c r="BY1828" s="174"/>
      <c r="BZ1828" s="174"/>
      <c r="CA1828" s="174"/>
      <c r="CB1828" s="174"/>
      <c r="CC1828" s="174"/>
      <c r="CD1828" s="174"/>
      <c r="CE1828" s="174"/>
      <c r="CF1828" s="174"/>
      <c r="CG1828" s="174"/>
      <c r="CH1828" s="174"/>
      <c r="CI1828" s="174"/>
      <c r="CJ1828" s="174"/>
      <c r="CK1828" s="174"/>
      <c r="CL1828" s="174"/>
      <c r="CN1828" s="176"/>
      <c r="CO1828" s="174"/>
      <c r="CP1828" s="174"/>
      <c r="CQ1828" s="174"/>
      <c r="CR1828" s="174"/>
      <c r="CS1828" s="174"/>
      <c r="CT1828" s="174"/>
      <c r="CU1828" s="174"/>
      <c r="CV1828" s="174"/>
      <c r="CW1828" s="174"/>
      <c r="CX1828" s="174"/>
      <c r="CY1828" s="174"/>
      <c r="CZ1828" s="174"/>
      <c r="DA1828" s="174"/>
      <c r="DB1828" s="174"/>
      <c r="DC1828" s="174"/>
      <c r="DD1828" s="174"/>
      <c r="DE1828" s="174"/>
      <c r="DF1828" s="174"/>
      <c r="DG1828" s="174"/>
      <c r="DH1828" s="174"/>
      <c r="DI1828" s="174"/>
      <c r="DJ1828" s="174"/>
      <c r="DK1828" s="174"/>
      <c r="DL1828" s="174"/>
    </row>
    <row r="1829" spans="1:116" x14ac:dyDescent="0.4">
      <c r="A1829" s="174"/>
      <c r="E1829" s="8"/>
      <c r="G1829" s="175" t="s">
        <v>461</v>
      </c>
      <c r="H1829" s="174"/>
      <c r="I1829" s="176"/>
      <c r="J1829" s="176"/>
      <c r="K1829" s="197"/>
      <c r="L1829" s="197"/>
      <c r="M1829" s="197"/>
      <c r="N1829" s="197"/>
      <c r="O1829" s="197"/>
      <c r="P1829" s="197"/>
      <c r="R1829" s="198"/>
      <c r="S1829" s="199" t="str">
        <f t="shared" ref="S1829:CD1829" si="2770">S$20</f>
        <v>S$16</v>
      </c>
      <c r="T1829" s="199" t="str">
        <f t="shared" si="2770"/>
        <v>T$16</v>
      </c>
      <c r="U1829" s="199" t="str">
        <f t="shared" si="2770"/>
        <v>U$16</v>
      </c>
      <c r="V1829" s="199" t="str">
        <f t="shared" si="2770"/>
        <v>V$16</v>
      </c>
      <c r="W1829" s="199" t="str">
        <f t="shared" si="2770"/>
        <v>W$16</v>
      </c>
      <c r="X1829" s="199" t="str">
        <f t="shared" si="2770"/>
        <v>X$16</v>
      </c>
      <c r="Y1829" s="199" t="str">
        <f t="shared" si="2770"/>
        <v>Y$16</v>
      </c>
      <c r="Z1829" s="199" t="str">
        <f t="shared" si="2770"/>
        <v>Z$16</v>
      </c>
      <c r="AA1829" s="199" t="str">
        <f t="shared" si="2770"/>
        <v>AA$16</v>
      </c>
      <c r="AB1829" s="199" t="str">
        <f t="shared" si="2770"/>
        <v>AB$16</v>
      </c>
      <c r="AC1829" s="199" t="str">
        <f t="shared" si="2770"/>
        <v>AC$16</v>
      </c>
      <c r="AD1829" s="199" t="str">
        <f t="shared" si="2770"/>
        <v>AD$16</v>
      </c>
      <c r="AE1829" s="199" t="str">
        <f t="shared" si="2770"/>
        <v>AE$16</v>
      </c>
      <c r="AF1829" s="199" t="str">
        <f t="shared" si="2770"/>
        <v>AF$16</v>
      </c>
      <c r="AG1829" s="199" t="str">
        <f t="shared" si="2770"/>
        <v>AG$16</v>
      </c>
      <c r="AH1829" s="199" t="str">
        <f t="shared" si="2770"/>
        <v>AH$16</v>
      </c>
      <c r="AI1829" s="199" t="str">
        <f t="shared" si="2770"/>
        <v>AI$16</v>
      </c>
      <c r="AJ1829" s="199" t="str">
        <f t="shared" si="2770"/>
        <v>AJ$16</v>
      </c>
      <c r="AK1829" s="199" t="str">
        <f t="shared" si="2770"/>
        <v>AK$16</v>
      </c>
      <c r="AL1829" s="199" t="str">
        <f t="shared" si="2770"/>
        <v>AL$16</v>
      </c>
      <c r="AM1829" s="199" t="str">
        <f t="shared" si="2770"/>
        <v>AM$16</v>
      </c>
      <c r="AN1829" s="199" t="str">
        <f t="shared" si="2770"/>
        <v>AN$16</v>
      </c>
      <c r="AO1829" s="199" t="str">
        <f t="shared" si="2770"/>
        <v>AO$16</v>
      </c>
      <c r="AP1829" s="199" t="str">
        <f t="shared" si="2770"/>
        <v>AP$16</v>
      </c>
      <c r="AQ1829" s="199" t="str">
        <f t="shared" si="2770"/>
        <v>AQ$16</v>
      </c>
      <c r="AR1829" s="199" t="str">
        <f t="shared" si="2770"/>
        <v>AR$16</v>
      </c>
      <c r="AS1829" s="199" t="str">
        <f t="shared" si="2770"/>
        <v>AS$16</v>
      </c>
      <c r="AT1829" s="199" t="str">
        <f t="shared" si="2770"/>
        <v>AT$16</v>
      </c>
      <c r="AU1829" s="199" t="str">
        <f t="shared" si="2770"/>
        <v>AU$16</v>
      </c>
      <c r="AV1829" s="199" t="str">
        <f t="shared" si="2770"/>
        <v>AV$16</v>
      </c>
      <c r="AW1829" s="199" t="str">
        <f t="shared" si="2770"/>
        <v>AW$16</v>
      </c>
      <c r="AX1829" s="199" t="str">
        <f t="shared" si="2770"/>
        <v>AX$16</v>
      </c>
      <c r="AY1829" s="199" t="str">
        <f t="shared" si="2770"/>
        <v>AY$16</v>
      </c>
      <c r="AZ1829" s="199" t="str">
        <f t="shared" si="2770"/>
        <v>AZ$16</v>
      </c>
      <c r="BA1829" s="199" t="str">
        <f t="shared" si="2770"/>
        <v>BA$16</v>
      </c>
      <c r="BB1829" s="199" t="str">
        <f t="shared" si="2770"/>
        <v>BB$16</v>
      </c>
      <c r="BC1829" s="199" t="str">
        <f t="shared" si="2770"/>
        <v>BC$16</v>
      </c>
      <c r="BD1829" s="199" t="str">
        <f t="shared" si="2770"/>
        <v>BD$16</v>
      </c>
      <c r="BE1829" s="199" t="str">
        <f t="shared" si="2770"/>
        <v>BE$16</v>
      </c>
      <c r="BF1829" s="199" t="str">
        <f t="shared" si="2770"/>
        <v>BF$16</v>
      </c>
      <c r="BG1829" s="199" t="str">
        <f t="shared" si="2770"/>
        <v>BG$16</v>
      </c>
      <c r="BH1829" s="199" t="str">
        <f t="shared" si="2770"/>
        <v>BH$16</v>
      </c>
      <c r="BI1829" s="199" t="str">
        <f t="shared" si="2770"/>
        <v>BI$16</v>
      </c>
      <c r="BJ1829" s="199" t="str">
        <f t="shared" si="2770"/>
        <v>BJ$16</v>
      </c>
      <c r="BK1829" s="199" t="str">
        <f t="shared" si="2770"/>
        <v>BK$16</v>
      </c>
      <c r="BL1829" s="199" t="str">
        <f t="shared" si="2770"/>
        <v>BL$16</v>
      </c>
      <c r="BM1829" s="199" t="str">
        <f t="shared" si="2770"/>
        <v>BM$16</v>
      </c>
      <c r="BN1829" s="199" t="str">
        <f t="shared" si="2770"/>
        <v>BN$16</v>
      </c>
      <c r="BO1829" s="199" t="str">
        <f t="shared" si="2770"/>
        <v>BO$16</v>
      </c>
      <c r="BP1829" s="199" t="str">
        <f t="shared" si="2770"/>
        <v>BP$16</v>
      </c>
      <c r="BQ1829" s="199" t="str">
        <f t="shared" si="2770"/>
        <v>BQ$16</v>
      </c>
      <c r="BR1829" s="199" t="str">
        <f t="shared" si="2770"/>
        <v>BR$16</v>
      </c>
      <c r="BS1829" s="199" t="str">
        <f t="shared" si="2770"/>
        <v>BS$16</v>
      </c>
      <c r="BT1829" s="199" t="str">
        <f t="shared" si="2770"/>
        <v>BT$16</v>
      </c>
      <c r="BU1829" s="199" t="str">
        <f t="shared" si="2770"/>
        <v>BU$16</v>
      </c>
      <c r="BV1829" s="199" t="str">
        <f t="shared" si="2770"/>
        <v>BV$16</v>
      </c>
      <c r="BW1829" s="199" t="str">
        <f t="shared" si="2770"/>
        <v>BW$16</v>
      </c>
      <c r="BX1829" s="199" t="str">
        <f t="shared" si="2770"/>
        <v>BX$16</v>
      </c>
      <c r="BY1829" s="199" t="str">
        <f t="shared" si="2770"/>
        <v>BY$16</v>
      </c>
      <c r="BZ1829" s="199" t="str">
        <f t="shared" si="2770"/>
        <v>BZ$16</v>
      </c>
      <c r="CA1829" s="199" t="str">
        <f t="shared" si="2770"/>
        <v>CA$16</v>
      </c>
      <c r="CB1829" s="199" t="str">
        <f t="shared" si="2770"/>
        <v>CB$16</v>
      </c>
      <c r="CC1829" s="199" t="str">
        <f t="shared" si="2770"/>
        <v>CC$16</v>
      </c>
      <c r="CD1829" s="199" t="str">
        <f t="shared" si="2770"/>
        <v>CD$16</v>
      </c>
      <c r="CE1829" s="199" t="str">
        <f t="shared" ref="CE1829:CL1829" si="2771">CE$20</f>
        <v>CE$16</v>
      </c>
      <c r="CF1829" s="199" t="str">
        <f t="shared" si="2771"/>
        <v>CF$16</v>
      </c>
      <c r="CG1829" s="199" t="str">
        <f t="shared" si="2771"/>
        <v>CG$16</v>
      </c>
      <c r="CH1829" s="199" t="str">
        <f t="shared" si="2771"/>
        <v>CH$16</v>
      </c>
      <c r="CI1829" s="199" t="str">
        <f t="shared" si="2771"/>
        <v>CI$16</v>
      </c>
      <c r="CJ1829" s="199" t="str">
        <f t="shared" si="2771"/>
        <v>CJ$16</v>
      </c>
      <c r="CK1829" s="199" t="str">
        <f t="shared" si="2771"/>
        <v>CK$16</v>
      </c>
      <c r="CL1829" s="199" t="str">
        <f t="shared" si="2771"/>
        <v>CL$16</v>
      </c>
      <c r="CN1829" s="176"/>
      <c r="CO1829" s="199" t="str">
        <f t="shared" ref="CO1829:DL1829" si="2772">CO$20</f>
        <v>CO$16</v>
      </c>
      <c r="CP1829" s="199" t="str">
        <f t="shared" si="2772"/>
        <v>CP$16</v>
      </c>
      <c r="CQ1829" s="199" t="str">
        <f t="shared" si="2772"/>
        <v>CQ$16</v>
      </c>
      <c r="CR1829" s="199" t="str">
        <f t="shared" si="2772"/>
        <v>CR$16</v>
      </c>
      <c r="CS1829" s="199" t="str">
        <f t="shared" si="2772"/>
        <v>CS$16</v>
      </c>
      <c r="CT1829" s="199" t="str">
        <f t="shared" si="2772"/>
        <v>CT$16</v>
      </c>
      <c r="CU1829" s="199" t="str">
        <f t="shared" si="2772"/>
        <v>CU$16</v>
      </c>
      <c r="CV1829" s="199" t="str">
        <f t="shared" si="2772"/>
        <v>CV$16</v>
      </c>
      <c r="CW1829" s="199" t="str">
        <f t="shared" si="2772"/>
        <v>CW$16</v>
      </c>
      <c r="CX1829" s="199" t="str">
        <f t="shared" si="2772"/>
        <v>CX$16</v>
      </c>
      <c r="CY1829" s="199" t="str">
        <f t="shared" si="2772"/>
        <v>CY$16</v>
      </c>
      <c r="CZ1829" s="199" t="str">
        <f t="shared" si="2772"/>
        <v>CZ$16</v>
      </c>
      <c r="DA1829" s="199" t="str">
        <f t="shared" si="2772"/>
        <v>DA$16</v>
      </c>
      <c r="DB1829" s="199" t="str">
        <f t="shared" si="2772"/>
        <v>DB$16</v>
      </c>
      <c r="DC1829" s="199" t="str">
        <f t="shared" si="2772"/>
        <v>DC$16</v>
      </c>
      <c r="DD1829" s="199" t="str">
        <f t="shared" si="2772"/>
        <v>DD$16</v>
      </c>
      <c r="DE1829" s="199" t="str">
        <f t="shared" si="2772"/>
        <v>DE$16</v>
      </c>
      <c r="DF1829" s="199" t="str">
        <f t="shared" si="2772"/>
        <v>DF$16</v>
      </c>
      <c r="DG1829" s="199" t="str">
        <f t="shared" si="2772"/>
        <v>DG$16</v>
      </c>
      <c r="DH1829" s="199" t="str">
        <f t="shared" si="2772"/>
        <v>DH$16</v>
      </c>
      <c r="DI1829" s="199" t="str">
        <f t="shared" si="2772"/>
        <v>DI$16</v>
      </c>
      <c r="DJ1829" s="199" t="str">
        <f t="shared" si="2772"/>
        <v>DJ$16</v>
      </c>
      <c r="DK1829" s="199" t="str">
        <f t="shared" si="2772"/>
        <v>DK$16</v>
      </c>
      <c r="DL1829" s="199" t="str">
        <f t="shared" si="2772"/>
        <v>DL$16</v>
      </c>
    </row>
    <row r="1830" spans="1:116" x14ac:dyDescent="0.4">
      <c r="A1830" s="174"/>
      <c r="E1830" s="8"/>
      <c r="G1830" s="175" t="s">
        <v>462</v>
      </c>
      <c r="H1830" s="200"/>
      <c r="I1830" s="201"/>
      <c r="J1830" s="201"/>
      <c r="K1830" s="202"/>
      <c r="L1830" s="202"/>
      <c r="M1830" s="202"/>
      <c r="N1830" s="202"/>
      <c r="O1830" s="202"/>
      <c r="P1830" s="202"/>
      <c r="R1830" s="202"/>
      <c r="S1830" s="199" t="str">
        <f t="shared" ref="S1830:CD1830" si="2773">S$21</f>
        <v>S$17</v>
      </c>
      <c r="T1830" s="199" t="str">
        <f t="shared" si="2773"/>
        <v>T$17</v>
      </c>
      <c r="U1830" s="199" t="str">
        <f t="shared" si="2773"/>
        <v>U$17</v>
      </c>
      <c r="V1830" s="199" t="str">
        <f t="shared" si="2773"/>
        <v>V$17</v>
      </c>
      <c r="W1830" s="199" t="str">
        <f t="shared" si="2773"/>
        <v>W$17</v>
      </c>
      <c r="X1830" s="199" t="str">
        <f t="shared" si="2773"/>
        <v>X$17</v>
      </c>
      <c r="Y1830" s="199" t="str">
        <f t="shared" si="2773"/>
        <v>Y$17</v>
      </c>
      <c r="Z1830" s="199" t="str">
        <f t="shared" si="2773"/>
        <v>Z$17</v>
      </c>
      <c r="AA1830" s="199" t="str">
        <f t="shared" si="2773"/>
        <v>AA$17</v>
      </c>
      <c r="AB1830" s="199" t="str">
        <f t="shared" si="2773"/>
        <v>AB$17</v>
      </c>
      <c r="AC1830" s="199" t="str">
        <f t="shared" si="2773"/>
        <v>AC$17</v>
      </c>
      <c r="AD1830" s="199" t="str">
        <f t="shared" si="2773"/>
        <v>AD$17</v>
      </c>
      <c r="AE1830" s="199" t="str">
        <f t="shared" si="2773"/>
        <v>AE$17</v>
      </c>
      <c r="AF1830" s="199" t="str">
        <f t="shared" si="2773"/>
        <v>AF$17</v>
      </c>
      <c r="AG1830" s="199" t="str">
        <f t="shared" si="2773"/>
        <v>AG$17</v>
      </c>
      <c r="AH1830" s="199" t="str">
        <f t="shared" si="2773"/>
        <v>AH$17</v>
      </c>
      <c r="AI1830" s="199" t="str">
        <f t="shared" si="2773"/>
        <v>AI$17</v>
      </c>
      <c r="AJ1830" s="199" t="str">
        <f t="shared" si="2773"/>
        <v>AJ$17</v>
      </c>
      <c r="AK1830" s="199" t="str">
        <f t="shared" si="2773"/>
        <v>AK$17</v>
      </c>
      <c r="AL1830" s="199" t="str">
        <f t="shared" si="2773"/>
        <v>AL$17</v>
      </c>
      <c r="AM1830" s="199" t="str">
        <f t="shared" si="2773"/>
        <v>AM$17</v>
      </c>
      <c r="AN1830" s="199" t="str">
        <f t="shared" si="2773"/>
        <v>AN$17</v>
      </c>
      <c r="AO1830" s="199" t="str">
        <f t="shared" si="2773"/>
        <v>AO$17</v>
      </c>
      <c r="AP1830" s="199" t="str">
        <f t="shared" si="2773"/>
        <v>AP$17</v>
      </c>
      <c r="AQ1830" s="199" t="str">
        <f t="shared" si="2773"/>
        <v>AQ$17</v>
      </c>
      <c r="AR1830" s="199" t="str">
        <f t="shared" si="2773"/>
        <v>AR$17</v>
      </c>
      <c r="AS1830" s="199" t="str">
        <f t="shared" si="2773"/>
        <v>AS$17</v>
      </c>
      <c r="AT1830" s="199" t="str">
        <f t="shared" si="2773"/>
        <v>AT$17</v>
      </c>
      <c r="AU1830" s="199" t="str">
        <f t="shared" si="2773"/>
        <v>AU$17</v>
      </c>
      <c r="AV1830" s="199" t="str">
        <f t="shared" si="2773"/>
        <v>AV$17</v>
      </c>
      <c r="AW1830" s="199" t="str">
        <f t="shared" si="2773"/>
        <v>AW$17</v>
      </c>
      <c r="AX1830" s="199" t="str">
        <f t="shared" si="2773"/>
        <v>AX$17</v>
      </c>
      <c r="AY1830" s="199" t="str">
        <f t="shared" si="2773"/>
        <v>AY$17</v>
      </c>
      <c r="AZ1830" s="199" t="str">
        <f t="shared" si="2773"/>
        <v>AZ$17</v>
      </c>
      <c r="BA1830" s="199" t="str">
        <f t="shared" si="2773"/>
        <v>BA$17</v>
      </c>
      <c r="BB1830" s="199" t="str">
        <f t="shared" si="2773"/>
        <v>BB$17</v>
      </c>
      <c r="BC1830" s="199" t="str">
        <f t="shared" si="2773"/>
        <v>BC$17</v>
      </c>
      <c r="BD1830" s="199" t="str">
        <f t="shared" si="2773"/>
        <v>BD$17</v>
      </c>
      <c r="BE1830" s="199" t="str">
        <f t="shared" si="2773"/>
        <v>BE$17</v>
      </c>
      <c r="BF1830" s="199" t="str">
        <f t="shared" si="2773"/>
        <v>BF$17</v>
      </c>
      <c r="BG1830" s="199" t="str">
        <f t="shared" si="2773"/>
        <v>BG$17</v>
      </c>
      <c r="BH1830" s="199" t="str">
        <f t="shared" si="2773"/>
        <v>BH$17</v>
      </c>
      <c r="BI1830" s="199" t="str">
        <f t="shared" si="2773"/>
        <v>BI$17</v>
      </c>
      <c r="BJ1830" s="199" t="str">
        <f t="shared" si="2773"/>
        <v>BJ$17</v>
      </c>
      <c r="BK1830" s="199" t="str">
        <f t="shared" si="2773"/>
        <v>BK$17</v>
      </c>
      <c r="BL1830" s="199" t="str">
        <f t="shared" si="2773"/>
        <v>BL$17</v>
      </c>
      <c r="BM1830" s="199" t="str">
        <f t="shared" si="2773"/>
        <v>BM$17</v>
      </c>
      <c r="BN1830" s="199" t="str">
        <f t="shared" si="2773"/>
        <v>BN$17</v>
      </c>
      <c r="BO1830" s="199" t="str">
        <f t="shared" si="2773"/>
        <v>BO$17</v>
      </c>
      <c r="BP1830" s="199" t="str">
        <f t="shared" si="2773"/>
        <v>BP$17</v>
      </c>
      <c r="BQ1830" s="199" t="str">
        <f t="shared" si="2773"/>
        <v>BQ$17</v>
      </c>
      <c r="BR1830" s="199" t="str">
        <f t="shared" si="2773"/>
        <v>BR$17</v>
      </c>
      <c r="BS1830" s="199" t="str">
        <f t="shared" si="2773"/>
        <v>BS$17</v>
      </c>
      <c r="BT1830" s="199" t="str">
        <f t="shared" si="2773"/>
        <v>BT$17</v>
      </c>
      <c r="BU1830" s="199" t="str">
        <f t="shared" si="2773"/>
        <v>BU$17</v>
      </c>
      <c r="BV1830" s="199" t="str">
        <f t="shared" si="2773"/>
        <v>BV$17</v>
      </c>
      <c r="BW1830" s="199" t="str">
        <f t="shared" si="2773"/>
        <v>BW$17</v>
      </c>
      <c r="BX1830" s="199" t="str">
        <f t="shared" si="2773"/>
        <v>BX$17</v>
      </c>
      <c r="BY1830" s="199" t="str">
        <f t="shared" si="2773"/>
        <v>BY$17</v>
      </c>
      <c r="BZ1830" s="199" t="str">
        <f t="shared" si="2773"/>
        <v>BZ$17</v>
      </c>
      <c r="CA1830" s="199" t="str">
        <f t="shared" si="2773"/>
        <v>CA$17</v>
      </c>
      <c r="CB1830" s="199" t="str">
        <f t="shared" si="2773"/>
        <v>CB$17</v>
      </c>
      <c r="CC1830" s="199" t="str">
        <f t="shared" si="2773"/>
        <v>CC$17</v>
      </c>
      <c r="CD1830" s="199" t="str">
        <f t="shared" si="2773"/>
        <v>CD$17</v>
      </c>
      <c r="CE1830" s="199" t="str">
        <f t="shared" ref="CE1830:CL1830" si="2774">CE$21</f>
        <v>CE$17</v>
      </c>
      <c r="CF1830" s="199" t="str">
        <f t="shared" si="2774"/>
        <v>CF$17</v>
      </c>
      <c r="CG1830" s="199" t="str">
        <f t="shared" si="2774"/>
        <v>CG$17</v>
      </c>
      <c r="CH1830" s="199" t="str">
        <f t="shared" si="2774"/>
        <v>CH$17</v>
      </c>
      <c r="CI1830" s="199" t="str">
        <f t="shared" si="2774"/>
        <v>CI$17</v>
      </c>
      <c r="CJ1830" s="199" t="str">
        <f t="shared" si="2774"/>
        <v>CJ$17</v>
      </c>
      <c r="CK1830" s="199" t="str">
        <f t="shared" si="2774"/>
        <v>CK$17</v>
      </c>
      <c r="CL1830" s="199" t="str">
        <f t="shared" si="2774"/>
        <v>CL$17</v>
      </c>
      <c r="CN1830" s="201"/>
      <c r="CO1830" s="199" t="str">
        <f t="shared" ref="CO1830:DL1830" si="2775">CO$21</f>
        <v>CO$17</v>
      </c>
      <c r="CP1830" s="199" t="str">
        <f t="shared" si="2775"/>
        <v>CP$17</v>
      </c>
      <c r="CQ1830" s="199" t="str">
        <f t="shared" si="2775"/>
        <v>CQ$17</v>
      </c>
      <c r="CR1830" s="199" t="str">
        <f t="shared" si="2775"/>
        <v>CR$17</v>
      </c>
      <c r="CS1830" s="199" t="str">
        <f t="shared" si="2775"/>
        <v>CS$17</v>
      </c>
      <c r="CT1830" s="199" t="str">
        <f t="shared" si="2775"/>
        <v>CT$17</v>
      </c>
      <c r="CU1830" s="199" t="str">
        <f t="shared" si="2775"/>
        <v>CU$17</v>
      </c>
      <c r="CV1830" s="199" t="str">
        <f t="shared" si="2775"/>
        <v>CV$17</v>
      </c>
      <c r="CW1830" s="199" t="str">
        <f t="shared" si="2775"/>
        <v>CW$17</v>
      </c>
      <c r="CX1830" s="199" t="str">
        <f t="shared" si="2775"/>
        <v>CX$17</v>
      </c>
      <c r="CY1830" s="199" t="str">
        <f t="shared" si="2775"/>
        <v>CY$17</v>
      </c>
      <c r="CZ1830" s="199" t="str">
        <f t="shared" si="2775"/>
        <v>CZ$17</v>
      </c>
      <c r="DA1830" s="199" t="str">
        <f t="shared" si="2775"/>
        <v>DA$17</v>
      </c>
      <c r="DB1830" s="199" t="str">
        <f t="shared" si="2775"/>
        <v>DB$17</v>
      </c>
      <c r="DC1830" s="199" t="str">
        <f t="shared" si="2775"/>
        <v>DC$17</v>
      </c>
      <c r="DD1830" s="199" t="str">
        <f t="shared" si="2775"/>
        <v>DD$17</v>
      </c>
      <c r="DE1830" s="199" t="str">
        <f t="shared" si="2775"/>
        <v>DE$17</v>
      </c>
      <c r="DF1830" s="199" t="str">
        <f t="shared" si="2775"/>
        <v>DF$17</v>
      </c>
      <c r="DG1830" s="199" t="str">
        <f t="shared" si="2775"/>
        <v>DG$17</v>
      </c>
      <c r="DH1830" s="199" t="str">
        <f t="shared" si="2775"/>
        <v>DH$17</v>
      </c>
      <c r="DI1830" s="199" t="str">
        <f t="shared" si="2775"/>
        <v>DI$17</v>
      </c>
      <c r="DJ1830" s="199" t="str">
        <f t="shared" si="2775"/>
        <v>DJ$17</v>
      </c>
      <c r="DK1830" s="199" t="str">
        <f t="shared" si="2775"/>
        <v>DK$17</v>
      </c>
      <c r="DL1830" s="199" t="str">
        <f t="shared" si="2775"/>
        <v>DL$17</v>
      </c>
    </row>
    <row r="1831" spans="1:116" x14ac:dyDescent="0.4">
      <c r="A1831" s="174"/>
      <c r="E1831" s="8"/>
      <c r="G1831" s="175" t="s">
        <v>491</v>
      </c>
      <c r="H1831" s="200"/>
      <c r="I1831" s="201"/>
      <c r="J1831" s="201"/>
      <c r="K1831" s="202"/>
      <c r="L1831" s="202"/>
      <c r="M1831" s="202"/>
      <c r="N1831" s="202"/>
      <c r="O1831" s="202"/>
      <c r="P1831" s="202"/>
      <c r="R1831" s="202"/>
      <c r="S1831" s="190"/>
      <c r="T1831" s="190"/>
      <c r="U1831" s="190"/>
      <c r="V1831" s="190"/>
      <c r="W1831" s="190"/>
      <c r="X1831" s="190"/>
      <c r="Y1831" s="190"/>
      <c r="Z1831" s="190"/>
      <c r="AA1831" s="190"/>
      <c r="AB1831" s="190"/>
      <c r="AC1831" s="190"/>
      <c r="AD1831" s="190"/>
      <c r="AE1831" s="190"/>
      <c r="AF1831" s="190"/>
      <c r="AG1831" s="190"/>
      <c r="AH1831" s="190"/>
      <c r="AI1831" s="190"/>
      <c r="AJ1831" s="190"/>
      <c r="AK1831" s="190"/>
      <c r="AL1831" s="190"/>
      <c r="AM1831" s="190"/>
      <c r="AN1831" s="190"/>
      <c r="AO1831" s="190"/>
      <c r="AP1831" s="190"/>
      <c r="AQ1831" s="190"/>
      <c r="AR1831" s="190"/>
      <c r="AS1831" s="190"/>
      <c r="AT1831" s="190"/>
      <c r="AU1831" s="190"/>
      <c r="AV1831" s="190"/>
      <c r="AW1831" s="190"/>
      <c r="AX1831" s="190"/>
      <c r="AY1831" s="190"/>
      <c r="AZ1831" s="190"/>
      <c r="BA1831" s="190"/>
      <c r="BB1831" s="190"/>
      <c r="BC1831" s="190"/>
      <c r="BD1831" s="190"/>
      <c r="BE1831" s="190"/>
      <c r="BF1831" s="190"/>
      <c r="BG1831" s="190"/>
      <c r="BH1831" s="190"/>
      <c r="BI1831" s="190"/>
      <c r="BJ1831" s="190"/>
      <c r="BK1831" s="190"/>
      <c r="BL1831" s="190"/>
      <c r="BM1831" s="190"/>
      <c r="BN1831" s="190"/>
      <c r="BO1831" s="190"/>
      <c r="BP1831" s="190"/>
      <c r="BQ1831" s="190"/>
      <c r="BR1831" s="190"/>
      <c r="BS1831" s="190"/>
      <c r="BT1831" s="190"/>
      <c r="BU1831" s="190"/>
      <c r="BV1831" s="190"/>
      <c r="BW1831" s="190"/>
      <c r="BX1831" s="190"/>
      <c r="BY1831" s="190"/>
      <c r="BZ1831" s="190"/>
      <c r="CA1831" s="190"/>
      <c r="CB1831" s="190"/>
      <c r="CC1831" s="190"/>
      <c r="CD1831" s="190"/>
      <c r="CE1831" s="190"/>
      <c r="CF1831" s="190"/>
      <c r="CG1831" s="190"/>
      <c r="CH1831" s="190"/>
      <c r="CI1831" s="190"/>
      <c r="CJ1831" s="190"/>
      <c r="CK1831" s="190"/>
      <c r="CL1831" s="190"/>
      <c r="CN1831" s="201"/>
      <c r="CO1831" s="190"/>
      <c r="CP1831" s="190"/>
      <c r="CQ1831" s="190"/>
      <c r="CR1831" s="190"/>
      <c r="CS1831" s="190"/>
      <c r="CT1831" s="190"/>
      <c r="CU1831" s="190"/>
      <c r="CV1831" s="190"/>
      <c r="CW1831" s="190"/>
      <c r="CX1831" s="190"/>
      <c r="CY1831" s="190"/>
      <c r="CZ1831" s="190"/>
      <c r="DA1831" s="190"/>
      <c r="DB1831" s="190"/>
      <c r="DC1831" s="190"/>
      <c r="DD1831" s="190"/>
      <c r="DE1831" s="190"/>
      <c r="DF1831" s="190"/>
      <c r="DG1831" s="190"/>
      <c r="DH1831" s="190"/>
      <c r="DI1831" s="190"/>
      <c r="DJ1831" s="190"/>
      <c r="DK1831" s="190"/>
      <c r="DL1831" s="190"/>
    </row>
    <row r="1832" spans="1:116" x14ac:dyDescent="0.4">
      <c r="A1832" s="174"/>
      <c r="E1832" s="8"/>
      <c r="G1832" s="175" t="s">
        <v>505</v>
      </c>
      <c r="H1832" s="200"/>
      <c r="I1832" s="201"/>
      <c r="J1832" s="201"/>
      <c r="K1832" s="202"/>
      <c r="L1832" s="202"/>
      <c r="M1832" s="202"/>
      <c r="N1832" s="202"/>
      <c r="O1832" s="202"/>
      <c r="P1832" s="202"/>
      <c r="R1832" s="202"/>
      <c r="S1832" s="190"/>
      <c r="T1832" s="190"/>
      <c r="U1832" s="190"/>
      <c r="V1832" s="190"/>
      <c r="W1832" s="190"/>
      <c r="X1832" s="190"/>
      <c r="Y1832" s="190"/>
      <c r="Z1832" s="190"/>
      <c r="AA1832" s="190"/>
      <c r="AB1832" s="190"/>
      <c r="AC1832" s="190"/>
      <c r="AD1832" s="190"/>
      <c r="AE1832" s="190"/>
      <c r="AF1832" s="190"/>
      <c r="AG1832" s="190"/>
      <c r="AH1832" s="190"/>
      <c r="AI1832" s="190"/>
      <c r="AJ1832" s="190"/>
      <c r="AK1832" s="190"/>
      <c r="AL1832" s="190"/>
      <c r="AM1832" s="190"/>
      <c r="AN1832" s="190"/>
      <c r="AO1832" s="190"/>
      <c r="AP1832" s="190"/>
      <c r="AQ1832" s="190"/>
      <c r="AR1832" s="190"/>
      <c r="AS1832" s="190"/>
      <c r="AT1832" s="190"/>
      <c r="AU1832" s="190"/>
      <c r="AV1832" s="190"/>
      <c r="AW1832" s="190"/>
      <c r="AX1832" s="190"/>
      <c r="AY1832" s="190"/>
      <c r="AZ1832" s="190"/>
      <c r="BA1832" s="190"/>
      <c r="BB1832" s="190"/>
      <c r="BC1832" s="190"/>
      <c r="BD1832" s="190"/>
      <c r="BE1832" s="190"/>
      <c r="BF1832" s="190"/>
      <c r="BG1832" s="190"/>
      <c r="BH1832" s="190"/>
      <c r="BI1832" s="190"/>
      <c r="BJ1832" s="190"/>
      <c r="BK1832" s="190"/>
      <c r="BL1832" s="190"/>
      <c r="BM1832" s="190"/>
      <c r="BN1832" s="190"/>
      <c r="BO1832" s="190"/>
      <c r="BP1832" s="190"/>
      <c r="BQ1832" s="190"/>
      <c r="BR1832" s="190"/>
      <c r="BS1832" s="190"/>
      <c r="BT1832" s="190"/>
      <c r="BU1832" s="190"/>
      <c r="BV1832" s="190"/>
      <c r="BW1832" s="190"/>
      <c r="BX1832" s="190"/>
      <c r="BY1832" s="190"/>
      <c r="BZ1832" s="190"/>
      <c r="CA1832" s="190"/>
      <c r="CB1832" s="190"/>
      <c r="CC1832" s="190"/>
      <c r="CD1832" s="190"/>
      <c r="CE1832" s="190"/>
      <c r="CF1832" s="190"/>
      <c r="CG1832" s="190"/>
      <c r="CH1832" s="190"/>
      <c r="CI1832" s="190"/>
      <c r="CJ1832" s="190"/>
      <c r="CK1832" s="190"/>
      <c r="CL1832" s="190"/>
      <c r="CN1832" s="201"/>
      <c r="CO1832" s="190"/>
      <c r="CP1832" s="190"/>
      <c r="CQ1832" s="190"/>
      <c r="CR1832" s="190"/>
      <c r="CS1832" s="190"/>
      <c r="CT1832" s="190"/>
      <c r="CU1832" s="190"/>
      <c r="CV1832" s="190"/>
      <c r="CW1832" s="190"/>
      <c r="CX1832" s="190"/>
      <c r="CY1832" s="190"/>
      <c r="CZ1832" s="190"/>
      <c r="DA1832" s="190"/>
      <c r="DB1832" s="190"/>
      <c r="DC1832" s="190"/>
      <c r="DD1832" s="190"/>
      <c r="DE1832" s="190"/>
      <c r="DF1832" s="190"/>
      <c r="DG1832" s="190"/>
      <c r="DH1832" s="190"/>
      <c r="DI1832" s="190"/>
      <c r="DJ1832" s="190"/>
      <c r="DK1832" s="190"/>
      <c r="DL1832" s="190"/>
    </row>
    <row r="1833" spans="1:116" x14ac:dyDescent="0.4">
      <c r="A1833" s="174"/>
      <c r="E1833" s="8"/>
      <c r="G1833" s="175" t="s">
        <v>463</v>
      </c>
      <c r="H1833" s="200"/>
      <c r="I1833" s="201"/>
      <c r="J1833" s="201"/>
      <c r="K1833" s="202"/>
      <c r="L1833" s="202"/>
      <c r="M1833" s="202"/>
      <c r="N1833" s="202"/>
      <c r="O1833" s="202"/>
      <c r="P1833" s="202"/>
      <c r="R1833" s="202"/>
      <c r="S1833" s="190" t="str">
        <f t="shared" ref="S1833:CD1833" si="2776">S$22</f>
        <v>S$18</v>
      </c>
      <c r="T1833" s="190" t="str">
        <f t="shared" si="2776"/>
        <v>T$18</v>
      </c>
      <c r="U1833" s="190" t="str">
        <f t="shared" si="2776"/>
        <v>U$18</v>
      </c>
      <c r="V1833" s="190" t="str">
        <f t="shared" si="2776"/>
        <v>V$18</v>
      </c>
      <c r="W1833" s="190" t="str">
        <f t="shared" si="2776"/>
        <v>W$18</v>
      </c>
      <c r="X1833" s="190" t="str">
        <f t="shared" si="2776"/>
        <v>X$18</v>
      </c>
      <c r="Y1833" s="190" t="str">
        <f t="shared" si="2776"/>
        <v>Y$18</v>
      </c>
      <c r="Z1833" s="190" t="str">
        <f t="shared" si="2776"/>
        <v>Z$18</v>
      </c>
      <c r="AA1833" s="190" t="str">
        <f t="shared" si="2776"/>
        <v>AA$18</v>
      </c>
      <c r="AB1833" s="190" t="str">
        <f t="shared" si="2776"/>
        <v>AB$18</v>
      </c>
      <c r="AC1833" s="190" t="str">
        <f t="shared" si="2776"/>
        <v>AC$18</v>
      </c>
      <c r="AD1833" s="190" t="str">
        <f t="shared" si="2776"/>
        <v>AD$18</v>
      </c>
      <c r="AE1833" s="190" t="str">
        <f t="shared" si="2776"/>
        <v>AE$18</v>
      </c>
      <c r="AF1833" s="190" t="str">
        <f t="shared" si="2776"/>
        <v>AF$18</v>
      </c>
      <c r="AG1833" s="190" t="str">
        <f t="shared" si="2776"/>
        <v>AG$18</v>
      </c>
      <c r="AH1833" s="190" t="str">
        <f t="shared" si="2776"/>
        <v>AH$18</v>
      </c>
      <c r="AI1833" s="190" t="str">
        <f t="shared" si="2776"/>
        <v>AI$18</v>
      </c>
      <c r="AJ1833" s="190" t="str">
        <f t="shared" si="2776"/>
        <v>AJ$18</v>
      </c>
      <c r="AK1833" s="190" t="str">
        <f t="shared" si="2776"/>
        <v>AK$18</v>
      </c>
      <c r="AL1833" s="190" t="str">
        <f t="shared" si="2776"/>
        <v>AL$18</v>
      </c>
      <c r="AM1833" s="190" t="str">
        <f t="shared" si="2776"/>
        <v>AM$18</v>
      </c>
      <c r="AN1833" s="190" t="str">
        <f t="shared" si="2776"/>
        <v>AN$18</v>
      </c>
      <c r="AO1833" s="190" t="str">
        <f t="shared" si="2776"/>
        <v>AO$18</v>
      </c>
      <c r="AP1833" s="190" t="str">
        <f t="shared" si="2776"/>
        <v>AP$18</v>
      </c>
      <c r="AQ1833" s="190" t="str">
        <f t="shared" si="2776"/>
        <v>AQ$18</v>
      </c>
      <c r="AR1833" s="190" t="str">
        <f t="shared" si="2776"/>
        <v>AR$18</v>
      </c>
      <c r="AS1833" s="190" t="str">
        <f t="shared" si="2776"/>
        <v>AS$18</v>
      </c>
      <c r="AT1833" s="190" t="str">
        <f t="shared" si="2776"/>
        <v>AT$18</v>
      </c>
      <c r="AU1833" s="190" t="str">
        <f t="shared" si="2776"/>
        <v>AU$18</v>
      </c>
      <c r="AV1833" s="190" t="str">
        <f t="shared" si="2776"/>
        <v>AV$18</v>
      </c>
      <c r="AW1833" s="190" t="str">
        <f t="shared" si="2776"/>
        <v>AW$18</v>
      </c>
      <c r="AX1833" s="190" t="str">
        <f t="shared" si="2776"/>
        <v>AX$18</v>
      </c>
      <c r="AY1833" s="190" t="str">
        <f t="shared" si="2776"/>
        <v>AY$18</v>
      </c>
      <c r="AZ1833" s="190" t="str">
        <f t="shared" si="2776"/>
        <v>AZ$18</v>
      </c>
      <c r="BA1833" s="190" t="str">
        <f t="shared" si="2776"/>
        <v>BA$18</v>
      </c>
      <c r="BB1833" s="190" t="str">
        <f t="shared" si="2776"/>
        <v>BB$18</v>
      </c>
      <c r="BC1833" s="190" t="str">
        <f t="shared" si="2776"/>
        <v>BC$18</v>
      </c>
      <c r="BD1833" s="190" t="str">
        <f t="shared" si="2776"/>
        <v>BD$18</v>
      </c>
      <c r="BE1833" s="190" t="str">
        <f t="shared" si="2776"/>
        <v>BE$18</v>
      </c>
      <c r="BF1833" s="190" t="str">
        <f t="shared" si="2776"/>
        <v>BF$18</v>
      </c>
      <c r="BG1833" s="190" t="str">
        <f t="shared" si="2776"/>
        <v>BG$18</v>
      </c>
      <c r="BH1833" s="190" t="str">
        <f t="shared" si="2776"/>
        <v>BH$18</v>
      </c>
      <c r="BI1833" s="190" t="str">
        <f t="shared" si="2776"/>
        <v>BI$18</v>
      </c>
      <c r="BJ1833" s="190" t="str">
        <f t="shared" si="2776"/>
        <v>BJ$18</v>
      </c>
      <c r="BK1833" s="190" t="str">
        <f t="shared" si="2776"/>
        <v>BK$18</v>
      </c>
      <c r="BL1833" s="190" t="str">
        <f t="shared" si="2776"/>
        <v>BL$18</v>
      </c>
      <c r="BM1833" s="190" t="str">
        <f t="shared" si="2776"/>
        <v>BM$18</v>
      </c>
      <c r="BN1833" s="190" t="str">
        <f t="shared" si="2776"/>
        <v>BN$18</v>
      </c>
      <c r="BO1833" s="190" t="str">
        <f t="shared" si="2776"/>
        <v>BO$18</v>
      </c>
      <c r="BP1833" s="190" t="str">
        <f t="shared" si="2776"/>
        <v>BP$18</v>
      </c>
      <c r="BQ1833" s="190" t="str">
        <f t="shared" si="2776"/>
        <v>BQ$18</v>
      </c>
      <c r="BR1833" s="190" t="str">
        <f t="shared" si="2776"/>
        <v>BR$18</v>
      </c>
      <c r="BS1833" s="190" t="str">
        <f t="shared" si="2776"/>
        <v>BS$18</v>
      </c>
      <c r="BT1833" s="190" t="str">
        <f t="shared" si="2776"/>
        <v>BT$18</v>
      </c>
      <c r="BU1833" s="190" t="str">
        <f t="shared" si="2776"/>
        <v>BU$18</v>
      </c>
      <c r="BV1833" s="190" t="str">
        <f t="shared" si="2776"/>
        <v>BV$18</v>
      </c>
      <c r="BW1833" s="190" t="str">
        <f t="shared" si="2776"/>
        <v>BW$18</v>
      </c>
      <c r="BX1833" s="190" t="str">
        <f t="shared" si="2776"/>
        <v>BX$18</v>
      </c>
      <c r="BY1833" s="190" t="str">
        <f t="shared" si="2776"/>
        <v>BY$18</v>
      </c>
      <c r="BZ1833" s="190" t="str">
        <f t="shared" si="2776"/>
        <v>BZ$18</v>
      </c>
      <c r="CA1833" s="190" t="str">
        <f t="shared" si="2776"/>
        <v>CA$18</v>
      </c>
      <c r="CB1833" s="190" t="str">
        <f t="shared" si="2776"/>
        <v>CB$18</v>
      </c>
      <c r="CC1833" s="190" t="str">
        <f t="shared" si="2776"/>
        <v>CC$18</v>
      </c>
      <c r="CD1833" s="190" t="str">
        <f t="shared" si="2776"/>
        <v>CD$18</v>
      </c>
      <c r="CE1833" s="190" t="str">
        <f t="shared" ref="CE1833:CL1833" si="2777">CE$22</f>
        <v>CE$18</v>
      </c>
      <c r="CF1833" s="190" t="str">
        <f t="shared" si="2777"/>
        <v>CF$18</v>
      </c>
      <c r="CG1833" s="190" t="str">
        <f t="shared" si="2777"/>
        <v>CG$18</v>
      </c>
      <c r="CH1833" s="190" t="str">
        <f t="shared" si="2777"/>
        <v>CH$18</v>
      </c>
      <c r="CI1833" s="190" t="str">
        <f t="shared" si="2777"/>
        <v>CI$18</v>
      </c>
      <c r="CJ1833" s="190" t="str">
        <f t="shared" si="2777"/>
        <v>CJ$18</v>
      </c>
      <c r="CK1833" s="190" t="str">
        <f t="shared" si="2777"/>
        <v>CK$18</v>
      </c>
      <c r="CL1833" s="190" t="str">
        <f t="shared" si="2777"/>
        <v>CL$18</v>
      </c>
      <c r="CN1833" s="201"/>
      <c r="CO1833" s="190" t="str">
        <f t="shared" ref="CO1833:DL1833" si="2778">CO$22</f>
        <v>CO$18</v>
      </c>
      <c r="CP1833" s="190" t="str">
        <f t="shared" si="2778"/>
        <v>CP$18</v>
      </c>
      <c r="CQ1833" s="190" t="str">
        <f t="shared" si="2778"/>
        <v>CQ$18</v>
      </c>
      <c r="CR1833" s="190" t="str">
        <f t="shared" si="2778"/>
        <v>CR$18</v>
      </c>
      <c r="CS1833" s="190" t="str">
        <f t="shared" si="2778"/>
        <v>CS$18</v>
      </c>
      <c r="CT1833" s="190" t="str">
        <f t="shared" si="2778"/>
        <v>CT$18</v>
      </c>
      <c r="CU1833" s="190" t="str">
        <f t="shared" si="2778"/>
        <v>CU$18</v>
      </c>
      <c r="CV1833" s="190" t="str">
        <f t="shared" si="2778"/>
        <v>CV$18</v>
      </c>
      <c r="CW1833" s="190" t="str">
        <f t="shared" si="2778"/>
        <v>CW$18</v>
      </c>
      <c r="CX1833" s="190" t="str">
        <f t="shared" si="2778"/>
        <v>CX$18</v>
      </c>
      <c r="CY1833" s="190" t="str">
        <f t="shared" si="2778"/>
        <v>CY$18</v>
      </c>
      <c r="CZ1833" s="190" t="str">
        <f t="shared" si="2778"/>
        <v>CZ$18</v>
      </c>
      <c r="DA1833" s="190" t="str">
        <f t="shared" si="2778"/>
        <v>DA$18</v>
      </c>
      <c r="DB1833" s="190" t="str">
        <f t="shared" si="2778"/>
        <v>DB$18</v>
      </c>
      <c r="DC1833" s="190" t="str">
        <f t="shared" si="2778"/>
        <v>DC$18</v>
      </c>
      <c r="DD1833" s="190" t="str">
        <f t="shared" si="2778"/>
        <v>DD$18</v>
      </c>
      <c r="DE1833" s="190" t="str">
        <f t="shared" si="2778"/>
        <v>DE$18</v>
      </c>
      <c r="DF1833" s="190" t="str">
        <f t="shared" si="2778"/>
        <v>DF$18</v>
      </c>
      <c r="DG1833" s="190" t="str">
        <f t="shared" si="2778"/>
        <v>DG$18</v>
      </c>
      <c r="DH1833" s="190" t="str">
        <f t="shared" si="2778"/>
        <v>DH$18</v>
      </c>
      <c r="DI1833" s="190" t="str">
        <f t="shared" si="2778"/>
        <v>DI$18</v>
      </c>
      <c r="DJ1833" s="190" t="str">
        <f t="shared" si="2778"/>
        <v>DJ$18</v>
      </c>
      <c r="DK1833" s="190" t="str">
        <f t="shared" si="2778"/>
        <v>DK$18</v>
      </c>
      <c r="DL1833" s="190" t="str">
        <f t="shared" si="2778"/>
        <v>DL$18</v>
      </c>
    </row>
    <row r="1834" spans="1:116" x14ac:dyDescent="0.4">
      <c r="A1834" s="174"/>
      <c r="E1834" s="8"/>
      <c r="G1834" s="175" t="s">
        <v>464</v>
      </c>
      <c r="H1834" s="200"/>
      <c r="I1834" s="201"/>
      <c r="J1834" s="201"/>
      <c r="K1834" s="202"/>
      <c r="L1834" s="202"/>
      <c r="M1834" s="202"/>
      <c r="N1834" s="202"/>
      <c r="O1834" s="202"/>
      <c r="P1834" s="202"/>
      <c r="R1834" s="202"/>
      <c r="S1834" s="190" t="str">
        <f t="shared" ref="S1834:CD1834" si="2779">S$23</f>
        <v>S$19</v>
      </c>
      <c r="T1834" s="190" t="str">
        <f t="shared" si="2779"/>
        <v>T$19</v>
      </c>
      <c r="U1834" s="190" t="str">
        <f t="shared" si="2779"/>
        <v>U$19</v>
      </c>
      <c r="V1834" s="190" t="str">
        <f t="shared" si="2779"/>
        <v>V$19</v>
      </c>
      <c r="W1834" s="190" t="str">
        <f t="shared" si="2779"/>
        <v>W$19</v>
      </c>
      <c r="X1834" s="190" t="str">
        <f t="shared" si="2779"/>
        <v>X$19</v>
      </c>
      <c r="Y1834" s="190" t="str">
        <f t="shared" si="2779"/>
        <v>Y$19</v>
      </c>
      <c r="Z1834" s="190" t="str">
        <f t="shared" si="2779"/>
        <v>Z$19</v>
      </c>
      <c r="AA1834" s="190" t="str">
        <f t="shared" si="2779"/>
        <v>AA$19</v>
      </c>
      <c r="AB1834" s="190" t="str">
        <f t="shared" si="2779"/>
        <v>AB$19</v>
      </c>
      <c r="AC1834" s="190" t="str">
        <f t="shared" si="2779"/>
        <v>AC$19</v>
      </c>
      <c r="AD1834" s="190" t="str">
        <f t="shared" si="2779"/>
        <v>AD$19</v>
      </c>
      <c r="AE1834" s="190" t="str">
        <f t="shared" si="2779"/>
        <v>AE$19</v>
      </c>
      <c r="AF1834" s="190" t="str">
        <f t="shared" si="2779"/>
        <v>AF$19</v>
      </c>
      <c r="AG1834" s="190" t="str">
        <f t="shared" si="2779"/>
        <v>AG$19</v>
      </c>
      <c r="AH1834" s="190" t="str">
        <f t="shared" si="2779"/>
        <v>AH$19</v>
      </c>
      <c r="AI1834" s="190" t="str">
        <f t="shared" si="2779"/>
        <v>AI$19</v>
      </c>
      <c r="AJ1834" s="190" t="str">
        <f t="shared" si="2779"/>
        <v>AJ$19</v>
      </c>
      <c r="AK1834" s="190" t="str">
        <f t="shared" si="2779"/>
        <v>AK$19</v>
      </c>
      <c r="AL1834" s="190" t="str">
        <f t="shared" si="2779"/>
        <v>AL$19</v>
      </c>
      <c r="AM1834" s="190" t="str">
        <f t="shared" si="2779"/>
        <v>AM$19</v>
      </c>
      <c r="AN1834" s="190" t="str">
        <f t="shared" si="2779"/>
        <v>AN$19</v>
      </c>
      <c r="AO1834" s="190" t="str">
        <f t="shared" si="2779"/>
        <v>AO$19</v>
      </c>
      <c r="AP1834" s="190" t="str">
        <f t="shared" si="2779"/>
        <v>AP$19</v>
      </c>
      <c r="AQ1834" s="190" t="str">
        <f t="shared" si="2779"/>
        <v>AQ$19</v>
      </c>
      <c r="AR1834" s="190" t="str">
        <f t="shared" si="2779"/>
        <v>AR$19</v>
      </c>
      <c r="AS1834" s="190" t="str">
        <f t="shared" si="2779"/>
        <v>AS$19</v>
      </c>
      <c r="AT1834" s="190" t="str">
        <f t="shared" si="2779"/>
        <v>AT$19</v>
      </c>
      <c r="AU1834" s="190" t="str">
        <f t="shared" si="2779"/>
        <v>AU$19</v>
      </c>
      <c r="AV1834" s="190" t="str">
        <f t="shared" si="2779"/>
        <v>AV$19</v>
      </c>
      <c r="AW1834" s="190" t="str">
        <f t="shared" si="2779"/>
        <v>AW$19</v>
      </c>
      <c r="AX1834" s="190" t="str">
        <f t="shared" si="2779"/>
        <v>AX$19</v>
      </c>
      <c r="AY1834" s="190" t="str">
        <f t="shared" si="2779"/>
        <v>AY$19</v>
      </c>
      <c r="AZ1834" s="190" t="str">
        <f t="shared" si="2779"/>
        <v>AZ$19</v>
      </c>
      <c r="BA1834" s="190" t="str">
        <f t="shared" si="2779"/>
        <v>BA$19</v>
      </c>
      <c r="BB1834" s="190" t="str">
        <f t="shared" si="2779"/>
        <v>BB$19</v>
      </c>
      <c r="BC1834" s="190" t="str">
        <f t="shared" si="2779"/>
        <v>BC$19</v>
      </c>
      <c r="BD1834" s="190" t="str">
        <f t="shared" si="2779"/>
        <v>BD$19</v>
      </c>
      <c r="BE1834" s="190" t="str">
        <f t="shared" si="2779"/>
        <v>BE$19</v>
      </c>
      <c r="BF1834" s="190" t="str">
        <f t="shared" si="2779"/>
        <v>BF$19</v>
      </c>
      <c r="BG1834" s="190" t="str">
        <f t="shared" si="2779"/>
        <v>BG$19</v>
      </c>
      <c r="BH1834" s="190" t="str">
        <f t="shared" si="2779"/>
        <v>BH$19</v>
      </c>
      <c r="BI1834" s="190" t="str">
        <f t="shared" si="2779"/>
        <v>BI$19</v>
      </c>
      <c r="BJ1834" s="190" t="str">
        <f t="shared" si="2779"/>
        <v>BJ$19</v>
      </c>
      <c r="BK1834" s="190" t="str">
        <f t="shared" si="2779"/>
        <v>BK$19</v>
      </c>
      <c r="BL1834" s="190" t="str">
        <f t="shared" si="2779"/>
        <v>BL$19</v>
      </c>
      <c r="BM1834" s="190" t="str">
        <f t="shared" si="2779"/>
        <v>BM$19</v>
      </c>
      <c r="BN1834" s="190" t="str">
        <f t="shared" si="2779"/>
        <v>BN$19</v>
      </c>
      <c r="BO1834" s="190" t="str">
        <f t="shared" si="2779"/>
        <v>BO$19</v>
      </c>
      <c r="BP1834" s="190" t="str">
        <f t="shared" si="2779"/>
        <v>BP$19</v>
      </c>
      <c r="BQ1834" s="190" t="str">
        <f t="shared" si="2779"/>
        <v>BQ$19</v>
      </c>
      <c r="BR1834" s="190" t="str">
        <f t="shared" si="2779"/>
        <v>BR$19</v>
      </c>
      <c r="BS1834" s="190" t="str">
        <f t="shared" si="2779"/>
        <v>BS$19</v>
      </c>
      <c r="BT1834" s="190" t="str">
        <f t="shared" si="2779"/>
        <v>BT$19</v>
      </c>
      <c r="BU1834" s="190" t="str">
        <f t="shared" si="2779"/>
        <v>BU$19</v>
      </c>
      <c r="BV1834" s="190" t="str">
        <f t="shared" si="2779"/>
        <v>BV$19</v>
      </c>
      <c r="BW1834" s="190" t="str">
        <f t="shared" si="2779"/>
        <v>BW$19</v>
      </c>
      <c r="BX1834" s="190" t="str">
        <f t="shared" si="2779"/>
        <v>BX$19</v>
      </c>
      <c r="BY1834" s="190" t="str">
        <f t="shared" si="2779"/>
        <v>BY$19</v>
      </c>
      <c r="BZ1834" s="190" t="str">
        <f t="shared" si="2779"/>
        <v>BZ$19</v>
      </c>
      <c r="CA1834" s="190" t="str">
        <f t="shared" si="2779"/>
        <v>CA$19</v>
      </c>
      <c r="CB1834" s="190" t="str">
        <f t="shared" si="2779"/>
        <v>CB$19</v>
      </c>
      <c r="CC1834" s="190" t="str">
        <f t="shared" si="2779"/>
        <v>CC$19</v>
      </c>
      <c r="CD1834" s="190" t="str">
        <f t="shared" si="2779"/>
        <v>CD$19</v>
      </c>
      <c r="CE1834" s="190" t="str">
        <f t="shared" ref="CE1834:CL1834" si="2780">CE$23</f>
        <v>CE$19</v>
      </c>
      <c r="CF1834" s="190" t="str">
        <f t="shared" si="2780"/>
        <v>CF$19</v>
      </c>
      <c r="CG1834" s="190" t="str">
        <f t="shared" si="2780"/>
        <v>CG$19</v>
      </c>
      <c r="CH1834" s="190" t="str">
        <f t="shared" si="2780"/>
        <v>CH$19</v>
      </c>
      <c r="CI1834" s="190" t="str">
        <f t="shared" si="2780"/>
        <v>CI$19</v>
      </c>
      <c r="CJ1834" s="190" t="str">
        <f t="shared" si="2780"/>
        <v>CJ$19</v>
      </c>
      <c r="CK1834" s="190" t="str">
        <f t="shared" si="2780"/>
        <v>CK$19</v>
      </c>
      <c r="CL1834" s="190" t="str">
        <f t="shared" si="2780"/>
        <v>CL$19</v>
      </c>
      <c r="CN1834" s="201"/>
      <c r="CO1834" s="190" t="str">
        <f t="shared" ref="CO1834:DL1834" si="2781">CO$23</f>
        <v>CO$19</v>
      </c>
      <c r="CP1834" s="190" t="str">
        <f t="shared" si="2781"/>
        <v>CP$19</v>
      </c>
      <c r="CQ1834" s="190" t="str">
        <f t="shared" si="2781"/>
        <v>CQ$19</v>
      </c>
      <c r="CR1834" s="190" t="str">
        <f t="shared" si="2781"/>
        <v>CR$19</v>
      </c>
      <c r="CS1834" s="190" t="str">
        <f t="shared" si="2781"/>
        <v>CS$19</v>
      </c>
      <c r="CT1834" s="190" t="str">
        <f t="shared" si="2781"/>
        <v>CT$19</v>
      </c>
      <c r="CU1834" s="190" t="str">
        <f t="shared" si="2781"/>
        <v>CU$19</v>
      </c>
      <c r="CV1834" s="190" t="str">
        <f t="shared" si="2781"/>
        <v>CV$19</v>
      </c>
      <c r="CW1834" s="190" t="str">
        <f t="shared" si="2781"/>
        <v>CW$19</v>
      </c>
      <c r="CX1834" s="190" t="str">
        <f t="shared" si="2781"/>
        <v>CX$19</v>
      </c>
      <c r="CY1834" s="190" t="str">
        <f t="shared" si="2781"/>
        <v>CY$19</v>
      </c>
      <c r="CZ1834" s="190" t="str">
        <f t="shared" si="2781"/>
        <v>CZ$19</v>
      </c>
      <c r="DA1834" s="190" t="str">
        <f t="shared" si="2781"/>
        <v>DA$19</v>
      </c>
      <c r="DB1834" s="190" t="str">
        <f t="shared" si="2781"/>
        <v>DB$19</v>
      </c>
      <c r="DC1834" s="190" t="str">
        <f t="shared" si="2781"/>
        <v>DC$19</v>
      </c>
      <c r="DD1834" s="190" t="str">
        <f t="shared" si="2781"/>
        <v>DD$19</v>
      </c>
      <c r="DE1834" s="190" t="str">
        <f t="shared" si="2781"/>
        <v>DE$19</v>
      </c>
      <c r="DF1834" s="190" t="str">
        <f t="shared" si="2781"/>
        <v>DF$19</v>
      </c>
      <c r="DG1834" s="190" t="str">
        <f t="shared" si="2781"/>
        <v>DG$19</v>
      </c>
      <c r="DH1834" s="190" t="str">
        <f t="shared" si="2781"/>
        <v>DH$19</v>
      </c>
      <c r="DI1834" s="190" t="str">
        <f t="shared" si="2781"/>
        <v>DI$19</v>
      </c>
      <c r="DJ1834" s="190" t="str">
        <f t="shared" si="2781"/>
        <v>DJ$19</v>
      </c>
      <c r="DK1834" s="190" t="str">
        <f t="shared" si="2781"/>
        <v>DK$19</v>
      </c>
      <c r="DL1834" s="190" t="str">
        <f t="shared" si="2781"/>
        <v>DL$19</v>
      </c>
    </row>
    <row r="1835" spans="1:116" x14ac:dyDescent="0.4">
      <c r="A1835" s="31" t="s">
        <v>218</v>
      </c>
      <c r="B1835" s="31" t="s">
        <v>243</v>
      </c>
      <c r="C1835" s="31"/>
      <c r="D1835" t="s">
        <v>532</v>
      </c>
      <c r="E1835" s="8" t="str">
        <f t="shared" ref="E1835:E1838" si="2782">ROW()&amp;" "&amp;D1835</f>
        <v>1835 FCLTA-F</v>
      </c>
      <c r="F1835" t="s">
        <v>536</v>
      </c>
      <c r="G1835" s="70" t="s">
        <v>531</v>
      </c>
      <c r="H1835" s="48"/>
      <c r="I1835" s="297"/>
      <c r="J1835" s="297"/>
      <c r="K1835" s="48"/>
      <c r="L1835" s="48"/>
      <c r="M1835" s="48"/>
      <c r="N1835" s="48"/>
      <c r="O1835" s="48"/>
      <c r="P1835" s="48"/>
      <c r="R1835" s="70"/>
      <c r="S1835" s="298"/>
      <c r="T1835" s="298"/>
      <c r="U1835" s="298"/>
      <c r="V1835" s="298"/>
      <c r="W1835" s="298"/>
      <c r="X1835" s="298"/>
      <c r="Y1835" s="298"/>
      <c r="Z1835" s="298"/>
      <c r="AA1835" s="298"/>
      <c r="AB1835" s="298"/>
      <c r="AC1835" s="298"/>
      <c r="AD1835" s="298"/>
      <c r="AE1835" s="298"/>
      <c r="AF1835" s="298"/>
      <c r="AG1835" s="298"/>
      <c r="AH1835" s="298"/>
      <c r="AI1835" s="298"/>
      <c r="AJ1835" s="298"/>
      <c r="AK1835" s="298"/>
      <c r="AL1835" s="298"/>
      <c r="AM1835" s="298"/>
      <c r="AN1835" s="298"/>
      <c r="AO1835" s="298"/>
      <c r="AP1835" s="298"/>
      <c r="AQ1835" s="298"/>
      <c r="AR1835" s="298"/>
      <c r="AS1835" s="298"/>
      <c r="AT1835" s="298"/>
      <c r="AU1835" s="298"/>
      <c r="AV1835" s="298"/>
      <c r="AW1835" s="298"/>
      <c r="AX1835" s="298"/>
      <c r="AY1835" s="298"/>
      <c r="AZ1835" s="298"/>
      <c r="BA1835" s="298"/>
      <c r="BB1835" s="298"/>
      <c r="BC1835" s="298"/>
      <c r="BD1835" s="298"/>
      <c r="BE1835" s="298"/>
      <c r="BF1835" s="298"/>
      <c r="BG1835" s="298"/>
      <c r="BH1835" s="298"/>
      <c r="BI1835" s="298"/>
      <c r="BJ1835" s="298"/>
      <c r="BK1835" s="298"/>
      <c r="BL1835" s="298"/>
      <c r="BM1835" s="298"/>
      <c r="BN1835" s="298"/>
      <c r="BO1835" s="298"/>
      <c r="BP1835" s="298"/>
      <c r="BQ1835" s="298"/>
      <c r="BR1835" s="298"/>
      <c r="BS1835" s="298"/>
      <c r="BT1835" s="298"/>
      <c r="BU1835" s="298"/>
      <c r="BV1835" s="298"/>
      <c r="BW1835" s="298"/>
      <c r="BX1835" s="298"/>
      <c r="BY1835" s="298"/>
      <c r="BZ1835" s="298"/>
      <c r="CA1835" s="298"/>
      <c r="CB1835" s="298"/>
      <c r="CC1835" s="298"/>
      <c r="CD1835" s="298"/>
      <c r="CE1835" s="298"/>
      <c r="CF1835" s="298"/>
      <c r="CG1835" s="298"/>
      <c r="CH1835" s="298"/>
      <c r="CI1835" s="298"/>
      <c r="CJ1835" s="298"/>
      <c r="CK1835" s="298"/>
      <c r="CL1835" s="298"/>
      <c r="CN1835" s="297"/>
      <c r="CO1835" s="298"/>
      <c r="CP1835" s="298"/>
      <c r="CQ1835" s="298"/>
      <c r="CR1835" s="298"/>
      <c r="CS1835" s="298"/>
      <c r="CT1835" s="298"/>
      <c r="CU1835" s="298"/>
      <c r="CV1835" s="298"/>
      <c r="CW1835" s="298"/>
      <c r="CX1835" s="298"/>
      <c r="CY1835" s="298"/>
      <c r="CZ1835" s="298"/>
      <c r="DA1835" s="298"/>
      <c r="DB1835" s="298"/>
      <c r="DC1835" s="298"/>
      <c r="DD1835" s="298"/>
      <c r="DE1835" s="298"/>
      <c r="DF1835" s="298"/>
      <c r="DG1835" s="298"/>
      <c r="DH1835" s="298"/>
      <c r="DI1835" s="298"/>
      <c r="DJ1835" s="298"/>
      <c r="DK1835" s="298"/>
      <c r="DL1835" s="298"/>
    </row>
    <row r="1836" spans="1:116" x14ac:dyDescent="0.4">
      <c r="B1836" t="str">
        <f>E1836</f>
        <v>1836 FCLTA-F</v>
      </c>
      <c r="C1836" t="s">
        <v>240</v>
      </c>
      <c r="D1836" t="s">
        <v>532</v>
      </c>
      <c r="E1836" s="8" t="str">
        <f t="shared" si="2782"/>
        <v>1836 FCLTA-F</v>
      </c>
      <c r="G1836" s="125" t="str">
        <f>"Net fixed asset - "&amp;(SUBSTITUTE(G1835,":",""))</f>
        <v>Net fixed asset - Fixed constant current asset</v>
      </c>
      <c r="J1836" s="74">
        <v>1000</v>
      </c>
      <c r="K1836" s="53">
        <f t="shared" ref="K1836:P1836" si="2783">SUMIF($4:$4,K$2,1836:1836)</f>
        <v>1000</v>
      </c>
      <c r="L1836" s="53">
        <f t="shared" si="2783"/>
        <v>1000</v>
      </c>
      <c r="M1836" s="53">
        <f t="shared" si="2783"/>
        <v>1000</v>
      </c>
      <c r="N1836" s="53">
        <f t="shared" si="2783"/>
        <v>1000</v>
      </c>
      <c r="O1836" s="53">
        <f t="shared" si="2783"/>
        <v>1000</v>
      </c>
      <c r="P1836" s="53">
        <f t="shared" si="2783"/>
        <v>1000</v>
      </c>
      <c r="R1836" s="24">
        <f>$J1836</f>
        <v>1000</v>
      </c>
      <c r="S1836" s="80">
        <f>R1836</f>
        <v>1000</v>
      </c>
      <c r="T1836" s="80">
        <f t="shared" ref="T1836:T1838" si="2784">S1836</f>
        <v>1000</v>
      </c>
      <c r="U1836" s="80">
        <f t="shared" ref="U1836:U1838" si="2785">T1836</f>
        <v>1000</v>
      </c>
      <c r="V1836" s="80">
        <f t="shared" ref="V1836:V1838" si="2786">U1836</f>
        <v>1000</v>
      </c>
      <c r="W1836" s="80">
        <f t="shared" ref="W1836:W1838" si="2787">V1836</f>
        <v>1000</v>
      </c>
      <c r="X1836" s="80">
        <f t="shared" ref="X1836:X1838" si="2788">W1836</f>
        <v>1000</v>
      </c>
      <c r="Y1836" s="80">
        <f t="shared" ref="Y1836:Y1838" si="2789">X1836</f>
        <v>1000</v>
      </c>
      <c r="Z1836" s="80">
        <f t="shared" ref="Z1836:Z1838" si="2790">Y1836</f>
        <v>1000</v>
      </c>
      <c r="AA1836" s="80">
        <f t="shared" ref="AA1836:AA1838" si="2791">Z1836</f>
        <v>1000</v>
      </c>
      <c r="AB1836" s="80">
        <f t="shared" ref="AB1836:AB1838" si="2792">AA1836</f>
        <v>1000</v>
      </c>
      <c r="AC1836" s="80">
        <f t="shared" ref="AC1836:AC1838" si="2793">AB1836</f>
        <v>1000</v>
      </c>
      <c r="AD1836" s="80">
        <f t="shared" ref="AD1836:AD1838" si="2794">AC1836</f>
        <v>1000</v>
      </c>
      <c r="AE1836" s="80">
        <f t="shared" ref="AE1836:AE1838" si="2795">AD1836</f>
        <v>1000</v>
      </c>
      <c r="AF1836" s="80">
        <f t="shared" ref="AF1836:AF1838" si="2796">AE1836</f>
        <v>1000</v>
      </c>
      <c r="AG1836" s="80">
        <f t="shared" ref="AG1836:AG1838" si="2797">AF1836</f>
        <v>1000</v>
      </c>
      <c r="AH1836" s="80">
        <f t="shared" ref="AH1836:AH1838" si="2798">AG1836</f>
        <v>1000</v>
      </c>
      <c r="AI1836" s="80">
        <f t="shared" ref="AI1836:AI1838" si="2799">AH1836</f>
        <v>1000</v>
      </c>
      <c r="AJ1836" s="80">
        <f t="shared" ref="AJ1836:AJ1838" si="2800">AI1836</f>
        <v>1000</v>
      </c>
      <c r="AK1836" s="80">
        <f t="shared" ref="AK1836:AK1838" si="2801">AJ1836</f>
        <v>1000</v>
      </c>
      <c r="AL1836" s="80">
        <f t="shared" ref="AL1836:AL1838" si="2802">AK1836</f>
        <v>1000</v>
      </c>
      <c r="AM1836" s="80">
        <f t="shared" ref="AM1836:AM1838" si="2803">AL1836</f>
        <v>1000</v>
      </c>
      <c r="AN1836" s="80">
        <f t="shared" ref="AN1836:AN1838" si="2804">AM1836</f>
        <v>1000</v>
      </c>
      <c r="AO1836" s="80">
        <f t="shared" ref="AO1836:AO1838" si="2805">AN1836</f>
        <v>1000</v>
      </c>
      <c r="AP1836" s="80">
        <f t="shared" ref="AP1836:AP1838" si="2806">AO1836</f>
        <v>1000</v>
      </c>
      <c r="AQ1836" s="80">
        <f t="shared" ref="AQ1836:AQ1838" si="2807">AP1836</f>
        <v>1000</v>
      </c>
      <c r="AR1836" s="80">
        <f t="shared" ref="AR1836:AR1838" si="2808">AQ1836</f>
        <v>1000</v>
      </c>
      <c r="AS1836" s="80">
        <f t="shared" ref="AS1836:AS1838" si="2809">AR1836</f>
        <v>1000</v>
      </c>
      <c r="AT1836" s="80">
        <f t="shared" ref="AT1836:AT1838" si="2810">AS1836</f>
        <v>1000</v>
      </c>
      <c r="AU1836" s="80">
        <f t="shared" ref="AU1836:AU1838" si="2811">AT1836</f>
        <v>1000</v>
      </c>
      <c r="AV1836" s="80">
        <f t="shared" ref="AV1836:AV1838" si="2812">AU1836</f>
        <v>1000</v>
      </c>
      <c r="AW1836" s="80">
        <f t="shared" ref="AW1836:AW1838" si="2813">AV1836</f>
        <v>1000</v>
      </c>
      <c r="AX1836" s="80">
        <f t="shared" ref="AX1836:AX1838" si="2814">AW1836</f>
        <v>1000</v>
      </c>
      <c r="AY1836" s="80">
        <f t="shared" ref="AY1836:AY1838" si="2815">AX1836</f>
        <v>1000</v>
      </c>
      <c r="AZ1836" s="80">
        <f t="shared" ref="AZ1836:AZ1838" si="2816">AY1836</f>
        <v>1000</v>
      </c>
      <c r="BA1836" s="80">
        <f t="shared" ref="BA1836:BA1838" si="2817">AZ1836</f>
        <v>1000</v>
      </c>
      <c r="BB1836" s="80">
        <f t="shared" ref="BB1836:BB1838" si="2818">BA1836</f>
        <v>1000</v>
      </c>
      <c r="BC1836" s="80">
        <f t="shared" ref="BC1836:BC1838" si="2819">BB1836</f>
        <v>1000</v>
      </c>
      <c r="BD1836" s="80">
        <f t="shared" ref="BD1836:BD1838" si="2820">BC1836</f>
        <v>1000</v>
      </c>
      <c r="BE1836" s="80">
        <f t="shared" ref="BE1836:BE1838" si="2821">BD1836</f>
        <v>1000</v>
      </c>
      <c r="BF1836" s="80">
        <f t="shared" ref="BF1836:BF1838" si="2822">BE1836</f>
        <v>1000</v>
      </c>
      <c r="BG1836" s="80">
        <f t="shared" ref="BG1836:BG1838" si="2823">BF1836</f>
        <v>1000</v>
      </c>
      <c r="BH1836" s="80">
        <f t="shared" ref="BH1836:BH1838" si="2824">BG1836</f>
        <v>1000</v>
      </c>
      <c r="BI1836" s="80">
        <f t="shared" ref="BI1836:BI1838" si="2825">BH1836</f>
        <v>1000</v>
      </c>
      <c r="BJ1836" s="80">
        <f t="shared" ref="BJ1836:BJ1838" si="2826">BI1836</f>
        <v>1000</v>
      </c>
      <c r="BK1836" s="80">
        <f t="shared" ref="BK1836:BK1838" si="2827">BJ1836</f>
        <v>1000</v>
      </c>
      <c r="BL1836" s="80">
        <f t="shared" ref="BL1836:BL1838" si="2828">BK1836</f>
        <v>1000</v>
      </c>
      <c r="BM1836" s="80">
        <f t="shared" ref="BM1836:BM1838" si="2829">BL1836</f>
        <v>1000</v>
      </c>
      <c r="BN1836" s="80">
        <f t="shared" ref="BN1836:BN1838" si="2830">BM1836</f>
        <v>1000</v>
      </c>
      <c r="BO1836" s="80">
        <f t="shared" ref="BO1836:BO1838" si="2831">BN1836</f>
        <v>1000</v>
      </c>
      <c r="BP1836" s="80">
        <f t="shared" ref="BP1836:BP1838" si="2832">BO1836</f>
        <v>1000</v>
      </c>
      <c r="BQ1836" s="80">
        <f t="shared" ref="BQ1836:BQ1838" si="2833">BP1836</f>
        <v>1000</v>
      </c>
      <c r="BR1836" s="80">
        <f t="shared" ref="BR1836:BR1838" si="2834">BQ1836</f>
        <v>1000</v>
      </c>
      <c r="BS1836" s="80">
        <f t="shared" ref="BS1836:BS1838" si="2835">BR1836</f>
        <v>1000</v>
      </c>
      <c r="BT1836" s="80">
        <f t="shared" ref="BT1836:BT1838" si="2836">BS1836</f>
        <v>1000</v>
      </c>
      <c r="BU1836" s="80">
        <f t="shared" ref="BU1836:BU1838" si="2837">BT1836</f>
        <v>1000</v>
      </c>
      <c r="BV1836" s="80">
        <f t="shared" ref="BV1836:BV1838" si="2838">BU1836</f>
        <v>1000</v>
      </c>
      <c r="BW1836" s="80">
        <f t="shared" ref="BW1836:BW1838" si="2839">BV1836</f>
        <v>1000</v>
      </c>
      <c r="BX1836" s="80">
        <f t="shared" ref="BX1836:BX1838" si="2840">BW1836</f>
        <v>1000</v>
      </c>
      <c r="BY1836" s="80">
        <f t="shared" ref="BY1836:BY1838" si="2841">BX1836</f>
        <v>1000</v>
      </c>
      <c r="BZ1836" s="80">
        <f t="shared" ref="BZ1836:BZ1838" si="2842">BY1836</f>
        <v>1000</v>
      </c>
      <c r="CA1836" s="80">
        <f t="shared" ref="CA1836:CA1838" si="2843">BZ1836</f>
        <v>1000</v>
      </c>
      <c r="CB1836" s="80">
        <f t="shared" ref="CB1836:CB1838" si="2844">CA1836</f>
        <v>1000</v>
      </c>
      <c r="CC1836" s="80">
        <f t="shared" ref="CC1836:CC1838" si="2845">CB1836</f>
        <v>1000</v>
      </c>
      <c r="CD1836" s="80">
        <f t="shared" ref="CD1836:CD1838" si="2846">CC1836</f>
        <v>1000</v>
      </c>
      <c r="CE1836" s="80">
        <f t="shared" ref="CE1836:CE1838" si="2847">CD1836</f>
        <v>1000</v>
      </c>
      <c r="CF1836" s="80">
        <f t="shared" ref="CF1836:CF1838" si="2848">CE1836</f>
        <v>1000</v>
      </c>
      <c r="CG1836" s="80">
        <f t="shared" ref="CG1836:CG1838" si="2849">CF1836</f>
        <v>1000</v>
      </c>
      <c r="CH1836" s="80">
        <f t="shared" ref="CH1836:CH1838" si="2850">CG1836</f>
        <v>1000</v>
      </c>
      <c r="CI1836" s="80">
        <f t="shared" ref="CI1836:CI1838" si="2851">CH1836</f>
        <v>1000</v>
      </c>
      <c r="CJ1836" s="80">
        <f t="shared" ref="CJ1836:CJ1838" si="2852">CI1836</f>
        <v>1000</v>
      </c>
      <c r="CK1836" s="80">
        <f t="shared" ref="CK1836:CK1838" si="2853">CJ1836</f>
        <v>1000</v>
      </c>
      <c r="CL1836" s="80">
        <f t="shared" ref="CL1836:CL1838" si="2854">CK1836</f>
        <v>1000</v>
      </c>
      <c r="CN1836" s="74">
        <f>J1836</f>
        <v>1000</v>
      </c>
      <c r="CO1836" s="80">
        <f t="shared" ref="CO1836:CO1838" si="2855">CN1836</f>
        <v>1000</v>
      </c>
      <c r="CP1836" s="80">
        <f t="shared" ref="CP1836:CP1838" si="2856">CO1836</f>
        <v>1000</v>
      </c>
      <c r="CQ1836" s="80">
        <f t="shared" ref="CQ1836:CQ1838" si="2857">CP1836</f>
        <v>1000</v>
      </c>
      <c r="CR1836" s="80">
        <f t="shared" ref="CR1836:CR1838" si="2858">CQ1836</f>
        <v>1000</v>
      </c>
      <c r="CS1836" s="80">
        <f t="shared" ref="CS1836:CS1838" si="2859">CR1836</f>
        <v>1000</v>
      </c>
      <c r="CT1836" s="80">
        <f t="shared" ref="CT1836:CT1838" si="2860">CS1836</f>
        <v>1000</v>
      </c>
      <c r="CU1836" s="80">
        <f t="shared" ref="CU1836:CU1838" si="2861">CT1836</f>
        <v>1000</v>
      </c>
      <c r="CV1836" s="80">
        <f t="shared" ref="CV1836:CV1838" si="2862">CU1836</f>
        <v>1000</v>
      </c>
      <c r="CW1836" s="80">
        <f t="shared" ref="CW1836:CW1838" si="2863">CV1836</f>
        <v>1000</v>
      </c>
      <c r="CX1836" s="80">
        <f t="shared" ref="CX1836:CX1838" si="2864">CW1836</f>
        <v>1000</v>
      </c>
      <c r="CY1836" s="80">
        <f t="shared" ref="CY1836:CY1838" si="2865">CX1836</f>
        <v>1000</v>
      </c>
      <c r="CZ1836" s="80">
        <f t="shared" ref="CZ1836:CZ1838" si="2866">CY1836</f>
        <v>1000</v>
      </c>
      <c r="DA1836" s="80">
        <f t="shared" ref="DA1836:DA1838" si="2867">CZ1836</f>
        <v>1000</v>
      </c>
      <c r="DB1836" s="80">
        <f t="shared" ref="DB1836:DB1838" si="2868">DA1836</f>
        <v>1000</v>
      </c>
      <c r="DC1836" s="80">
        <f t="shared" ref="DC1836:DC1838" si="2869">DB1836</f>
        <v>1000</v>
      </c>
      <c r="DD1836" s="80">
        <f t="shared" ref="DD1836:DD1838" si="2870">DC1836</f>
        <v>1000</v>
      </c>
      <c r="DE1836" s="80">
        <f t="shared" ref="DE1836:DE1838" si="2871">DD1836</f>
        <v>1000</v>
      </c>
      <c r="DF1836" s="80">
        <f t="shared" ref="DF1836:DF1838" si="2872">DE1836</f>
        <v>1000</v>
      </c>
      <c r="DG1836" s="80">
        <f t="shared" ref="DG1836:DG1838" si="2873">DF1836</f>
        <v>1000</v>
      </c>
      <c r="DH1836" s="80">
        <f t="shared" ref="DH1836:DH1838" si="2874">DG1836</f>
        <v>1000</v>
      </c>
      <c r="DI1836" s="80">
        <f t="shared" ref="DI1836:DI1838" si="2875">DH1836</f>
        <v>1000</v>
      </c>
      <c r="DJ1836" s="80">
        <f t="shared" ref="DJ1836:DJ1838" si="2876">DI1836</f>
        <v>1000</v>
      </c>
      <c r="DK1836" s="80">
        <f t="shared" ref="DK1836:DL1838" si="2877">DJ1836</f>
        <v>1000</v>
      </c>
      <c r="DL1836" s="80">
        <f t="shared" si="2877"/>
        <v>1000</v>
      </c>
    </row>
    <row r="1837" spans="1:116" x14ac:dyDescent="0.4">
      <c r="D1837" t="s">
        <v>532</v>
      </c>
      <c r="E1837" s="8" t="str">
        <f>ROW()&amp;" "&amp;D1837</f>
        <v>1837 FCLTA-F</v>
      </c>
      <c r="G1837" s="126"/>
      <c r="H1837" s="27"/>
      <c r="I1837" s="77"/>
      <c r="J1837" s="77"/>
      <c r="K1837" s="28"/>
      <c r="L1837" s="28"/>
      <c r="M1837" s="28"/>
      <c r="N1837" s="28"/>
      <c r="O1837" s="28"/>
      <c r="P1837" s="28"/>
      <c r="R1837" s="33"/>
      <c r="S1837" s="77"/>
      <c r="T1837" s="77"/>
      <c r="U1837" s="77"/>
      <c r="V1837" s="77"/>
      <c r="W1837" s="77"/>
      <c r="X1837" s="77"/>
      <c r="Y1837" s="77"/>
      <c r="Z1837" s="77"/>
      <c r="AA1837" s="77"/>
      <c r="AB1837" s="77"/>
      <c r="AC1837" s="77"/>
      <c r="AD1837" s="77"/>
      <c r="AE1837" s="77"/>
      <c r="AF1837" s="77"/>
      <c r="AG1837" s="77"/>
      <c r="AH1837" s="77"/>
      <c r="AI1837" s="77"/>
      <c r="AJ1837" s="77"/>
      <c r="AK1837" s="77"/>
      <c r="AL1837" s="77"/>
      <c r="AM1837" s="77"/>
      <c r="AN1837" s="77"/>
      <c r="AO1837" s="77"/>
      <c r="AP1837" s="77"/>
      <c r="AQ1837" s="77"/>
      <c r="AR1837" s="77"/>
      <c r="AS1837" s="77"/>
      <c r="AT1837" s="77"/>
      <c r="AU1837" s="77"/>
      <c r="AV1837" s="77"/>
      <c r="AW1837" s="77"/>
      <c r="AX1837" s="77"/>
      <c r="AY1837" s="77"/>
      <c r="AZ1837" s="77"/>
      <c r="BA1837" s="77"/>
      <c r="BB1837" s="77"/>
      <c r="BC1837" s="77"/>
      <c r="BD1837" s="77"/>
      <c r="BE1837" s="77"/>
      <c r="BF1837" s="77"/>
      <c r="BG1837" s="77"/>
      <c r="BH1837" s="77"/>
      <c r="BI1837" s="77"/>
      <c r="BJ1837" s="77"/>
      <c r="BK1837" s="77"/>
      <c r="BL1837" s="77"/>
      <c r="BM1837" s="77"/>
      <c r="BN1837" s="77"/>
      <c r="BO1837" s="77"/>
      <c r="BP1837" s="77"/>
      <c r="BQ1837" s="77"/>
      <c r="BR1837" s="77"/>
      <c r="BS1837" s="77"/>
      <c r="BT1837" s="77"/>
      <c r="BU1837" s="77"/>
      <c r="BV1837" s="77"/>
      <c r="BW1837" s="77"/>
      <c r="BX1837" s="77"/>
      <c r="BY1837" s="77"/>
      <c r="BZ1837" s="77"/>
      <c r="CA1837" s="77"/>
      <c r="CB1837" s="77"/>
      <c r="CC1837" s="77"/>
      <c r="CD1837" s="77"/>
      <c r="CE1837" s="77"/>
      <c r="CF1837" s="77"/>
      <c r="CG1837" s="77"/>
      <c r="CH1837" s="77"/>
      <c r="CI1837" s="77"/>
      <c r="CJ1837" s="77"/>
      <c r="CK1837" s="77"/>
      <c r="CL1837" s="77"/>
      <c r="CN1837" s="77"/>
      <c r="CO1837" s="77"/>
      <c r="CP1837" s="77"/>
      <c r="CQ1837" s="77"/>
      <c r="CR1837" s="77"/>
      <c r="CS1837" s="77"/>
      <c r="CT1837" s="77"/>
      <c r="CU1837" s="77"/>
      <c r="CV1837" s="77"/>
      <c r="CW1837" s="77"/>
      <c r="CX1837" s="77"/>
      <c r="CY1837" s="77"/>
      <c r="CZ1837" s="77"/>
      <c r="DA1837" s="77"/>
      <c r="DB1837" s="77"/>
      <c r="DC1837" s="77"/>
      <c r="DD1837" s="77"/>
      <c r="DE1837" s="77"/>
      <c r="DF1837" s="77"/>
      <c r="DG1837" s="77"/>
      <c r="DH1837" s="77"/>
      <c r="DI1837" s="77"/>
      <c r="DJ1837" s="77"/>
      <c r="DK1837" s="77"/>
      <c r="DL1837" s="77"/>
    </row>
    <row r="1838" spans="1:116" x14ac:dyDescent="0.4">
      <c r="C1838" t="s">
        <v>235</v>
      </c>
      <c r="D1838" t="s">
        <v>532</v>
      </c>
      <c r="E1838" s="8" t="str">
        <f>ROW()&amp;" "&amp;D1838</f>
        <v>1838 FCLTA-F</v>
      </c>
      <c r="G1838" s="125" t="str">
        <f>"Sale/(purchase) of "&amp;G1836</f>
        <v>Sale/(purchase) of Net fixed asset - Fixed constant current asset</v>
      </c>
      <c r="I1838" s="74"/>
      <c r="J1838" s="74"/>
      <c r="K1838" s="53">
        <f t="shared" ref="K1838:P1838" si="2878">SUMIF($3:$3,K$2,1838:1838)</f>
        <v>0</v>
      </c>
      <c r="L1838" s="53">
        <f t="shared" si="2878"/>
        <v>0</v>
      </c>
      <c r="M1838" s="53">
        <f t="shared" si="2878"/>
        <v>0</v>
      </c>
      <c r="N1838" s="53">
        <f t="shared" si="2878"/>
        <v>0</v>
      </c>
      <c r="O1838" s="53">
        <f t="shared" si="2878"/>
        <v>0</v>
      </c>
      <c r="P1838" s="53">
        <f t="shared" si="2878"/>
        <v>0</v>
      </c>
      <c r="R1838" s="24"/>
      <c r="S1838" s="80">
        <f>R1836-S1836</f>
        <v>0</v>
      </c>
      <c r="T1838" s="80">
        <f t="shared" ref="T1838:T1840" si="2879">S1836-T1836</f>
        <v>0</v>
      </c>
      <c r="U1838" s="80">
        <f t="shared" ref="U1838:U1840" si="2880">T1836-U1836</f>
        <v>0</v>
      </c>
      <c r="V1838" s="80">
        <f t="shared" ref="V1838:V1840" si="2881">U1836-V1836</f>
        <v>0</v>
      </c>
      <c r="W1838" s="80">
        <f t="shared" ref="W1838:W1840" si="2882">V1836-W1836</f>
        <v>0</v>
      </c>
      <c r="X1838" s="80">
        <f t="shared" ref="X1838:X1840" si="2883">W1836-X1836</f>
        <v>0</v>
      </c>
      <c r="Y1838" s="80">
        <f t="shared" ref="Y1838:Y1840" si="2884">X1836-Y1836</f>
        <v>0</v>
      </c>
      <c r="Z1838" s="80">
        <f t="shared" ref="Z1838:Z1840" si="2885">Y1836-Z1836</f>
        <v>0</v>
      </c>
      <c r="AA1838" s="80">
        <f t="shared" ref="AA1838:AA1840" si="2886">Z1836-AA1836</f>
        <v>0</v>
      </c>
      <c r="AB1838" s="80">
        <f t="shared" ref="AB1838:AB1840" si="2887">AA1836-AB1836</f>
        <v>0</v>
      </c>
      <c r="AC1838" s="80">
        <f t="shared" ref="AC1838:AC1840" si="2888">AB1836-AC1836</f>
        <v>0</v>
      </c>
      <c r="AD1838" s="80">
        <f t="shared" ref="AD1838:AD1840" si="2889">AC1836-AD1836</f>
        <v>0</v>
      </c>
      <c r="AE1838" s="80">
        <f t="shared" ref="AE1838:AE1840" si="2890">AD1836-AE1836</f>
        <v>0</v>
      </c>
      <c r="AF1838" s="80">
        <f t="shared" ref="AF1838:AF1840" si="2891">AE1836-AF1836</f>
        <v>0</v>
      </c>
      <c r="AG1838" s="80">
        <f t="shared" ref="AG1838:AG1840" si="2892">AF1836-AG1836</f>
        <v>0</v>
      </c>
      <c r="AH1838" s="80">
        <f t="shared" ref="AH1838:AH1840" si="2893">AG1836-AH1836</f>
        <v>0</v>
      </c>
      <c r="AI1838" s="80">
        <f t="shared" ref="AI1838:AI1840" si="2894">AH1836-AI1836</f>
        <v>0</v>
      </c>
      <c r="AJ1838" s="80">
        <f t="shared" ref="AJ1838:AJ1840" si="2895">AI1836-AJ1836</f>
        <v>0</v>
      </c>
      <c r="AK1838" s="80">
        <f t="shared" ref="AK1838:AK1840" si="2896">AJ1836-AK1836</f>
        <v>0</v>
      </c>
      <c r="AL1838" s="80">
        <f t="shared" ref="AL1838:AL1840" si="2897">AK1836-AL1836</f>
        <v>0</v>
      </c>
      <c r="AM1838" s="80">
        <f t="shared" ref="AM1838:AM1840" si="2898">AL1836-AM1836</f>
        <v>0</v>
      </c>
      <c r="AN1838" s="80">
        <f t="shared" ref="AN1838:AN1840" si="2899">AM1836-AN1836</f>
        <v>0</v>
      </c>
      <c r="AO1838" s="80">
        <f t="shared" ref="AO1838:AO1840" si="2900">AN1836-AO1836</f>
        <v>0</v>
      </c>
      <c r="AP1838" s="80">
        <f t="shared" ref="AP1838:AP1840" si="2901">AO1836-AP1836</f>
        <v>0</v>
      </c>
      <c r="AQ1838" s="80">
        <f t="shared" ref="AQ1838:AQ1840" si="2902">AP1836-AQ1836</f>
        <v>0</v>
      </c>
      <c r="AR1838" s="80">
        <f t="shared" ref="AR1838:AR1840" si="2903">AQ1836-AR1836</f>
        <v>0</v>
      </c>
      <c r="AS1838" s="80">
        <f t="shared" ref="AS1838:AS1840" si="2904">AR1836-AS1836</f>
        <v>0</v>
      </c>
      <c r="AT1838" s="80">
        <f t="shared" ref="AT1838:AT1840" si="2905">AS1836-AT1836</f>
        <v>0</v>
      </c>
      <c r="AU1838" s="80">
        <f t="shared" ref="AU1838:AU1840" si="2906">AT1836-AU1836</f>
        <v>0</v>
      </c>
      <c r="AV1838" s="80">
        <f t="shared" ref="AV1838:AV1840" si="2907">AU1836-AV1836</f>
        <v>0</v>
      </c>
      <c r="AW1838" s="80">
        <f t="shared" ref="AW1838:AW1840" si="2908">AV1836-AW1836</f>
        <v>0</v>
      </c>
      <c r="AX1838" s="80">
        <f t="shared" ref="AX1838:AX1840" si="2909">AW1836-AX1836</f>
        <v>0</v>
      </c>
      <c r="AY1838" s="80">
        <f t="shared" ref="AY1838:AY1840" si="2910">AX1836-AY1836</f>
        <v>0</v>
      </c>
      <c r="AZ1838" s="80">
        <f t="shared" ref="AZ1838:AZ1840" si="2911">AY1836-AZ1836</f>
        <v>0</v>
      </c>
      <c r="BA1838" s="80">
        <f t="shared" ref="BA1838:BA1840" si="2912">AZ1836-BA1836</f>
        <v>0</v>
      </c>
      <c r="BB1838" s="80">
        <f t="shared" ref="BB1838:BB1840" si="2913">BA1836-BB1836</f>
        <v>0</v>
      </c>
      <c r="BC1838" s="80">
        <f t="shared" ref="BC1838:BC1840" si="2914">BB1836-BC1836</f>
        <v>0</v>
      </c>
      <c r="BD1838" s="80">
        <f t="shared" ref="BD1838:BD1840" si="2915">BC1836-BD1836</f>
        <v>0</v>
      </c>
      <c r="BE1838" s="80">
        <f t="shared" ref="BE1838:BE1840" si="2916">BD1836-BE1836</f>
        <v>0</v>
      </c>
      <c r="BF1838" s="80">
        <f t="shared" ref="BF1838:BF1840" si="2917">BE1836-BF1836</f>
        <v>0</v>
      </c>
      <c r="BG1838" s="80">
        <f t="shared" ref="BG1838:BG1840" si="2918">BF1836-BG1836</f>
        <v>0</v>
      </c>
      <c r="BH1838" s="80">
        <f t="shared" ref="BH1838:BH1840" si="2919">BG1836-BH1836</f>
        <v>0</v>
      </c>
      <c r="BI1838" s="80">
        <f t="shared" ref="BI1838:BI1840" si="2920">BH1836-BI1836</f>
        <v>0</v>
      </c>
      <c r="BJ1838" s="80">
        <f t="shared" ref="BJ1838:BJ1840" si="2921">BI1836-BJ1836</f>
        <v>0</v>
      </c>
      <c r="BK1838" s="80">
        <f t="shared" ref="BK1838:BK1840" si="2922">BJ1836-BK1836</f>
        <v>0</v>
      </c>
      <c r="BL1838" s="80">
        <f t="shared" ref="BL1838:BL1840" si="2923">BK1836-BL1836</f>
        <v>0</v>
      </c>
      <c r="BM1838" s="80">
        <f t="shared" ref="BM1838:BM1840" si="2924">BL1836-BM1836</f>
        <v>0</v>
      </c>
      <c r="BN1838" s="80">
        <f t="shared" ref="BN1838:BN1840" si="2925">BM1836-BN1836</f>
        <v>0</v>
      </c>
      <c r="BO1838" s="80">
        <f t="shared" ref="BO1838:BO1840" si="2926">BN1836-BO1836</f>
        <v>0</v>
      </c>
      <c r="BP1838" s="80">
        <f t="shared" ref="BP1838:BP1840" si="2927">BO1836-BP1836</f>
        <v>0</v>
      </c>
      <c r="BQ1838" s="80">
        <f t="shared" ref="BQ1838:BQ1840" si="2928">BP1836-BQ1836</f>
        <v>0</v>
      </c>
      <c r="BR1838" s="80">
        <f t="shared" ref="BR1838:BR1840" si="2929">BQ1836-BR1836</f>
        <v>0</v>
      </c>
      <c r="BS1838" s="80">
        <f t="shared" ref="BS1838:BS1840" si="2930">BR1836-BS1836</f>
        <v>0</v>
      </c>
      <c r="BT1838" s="80">
        <f t="shared" ref="BT1838:BT1840" si="2931">BS1836-BT1836</f>
        <v>0</v>
      </c>
      <c r="BU1838" s="80">
        <f t="shared" ref="BU1838:BU1840" si="2932">BT1836-BU1836</f>
        <v>0</v>
      </c>
      <c r="BV1838" s="80">
        <f t="shared" ref="BV1838:BV1840" si="2933">BU1836-BV1836</f>
        <v>0</v>
      </c>
      <c r="BW1838" s="80">
        <f t="shared" ref="BW1838:BW1840" si="2934">BV1836-BW1836</f>
        <v>0</v>
      </c>
      <c r="BX1838" s="80">
        <f t="shared" ref="BX1838:BX1840" si="2935">BW1836-BX1836</f>
        <v>0</v>
      </c>
      <c r="BY1838" s="80">
        <f t="shared" ref="BY1838:BY1840" si="2936">BX1836-BY1836</f>
        <v>0</v>
      </c>
      <c r="BZ1838" s="80">
        <f t="shared" ref="BZ1838:BZ1840" si="2937">BY1836-BZ1836</f>
        <v>0</v>
      </c>
      <c r="CA1838" s="80">
        <f t="shared" ref="CA1838:CA1840" si="2938">BZ1836-CA1836</f>
        <v>0</v>
      </c>
      <c r="CB1838" s="80">
        <f t="shared" ref="CB1838:CB1840" si="2939">CA1836-CB1836</f>
        <v>0</v>
      </c>
      <c r="CC1838" s="80">
        <f t="shared" ref="CC1838:CC1840" si="2940">CB1836-CC1836</f>
        <v>0</v>
      </c>
      <c r="CD1838" s="80">
        <f t="shared" ref="CD1838:CD1840" si="2941">CC1836-CD1836</f>
        <v>0</v>
      </c>
      <c r="CE1838" s="80">
        <f t="shared" ref="CE1838:CE1840" si="2942">CD1836-CE1836</f>
        <v>0</v>
      </c>
      <c r="CF1838" s="80">
        <f t="shared" ref="CF1838:CF1840" si="2943">CE1836-CF1836</f>
        <v>0</v>
      </c>
      <c r="CG1838" s="80">
        <f t="shared" ref="CG1838:CG1840" si="2944">CF1836-CG1836</f>
        <v>0</v>
      </c>
      <c r="CH1838" s="80">
        <f t="shared" ref="CH1838:CH1840" si="2945">CG1836-CH1836</f>
        <v>0</v>
      </c>
      <c r="CI1838" s="80">
        <f t="shared" ref="CI1838:CI1840" si="2946">CH1836-CI1836</f>
        <v>0</v>
      </c>
      <c r="CJ1838" s="80">
        <f t="shared" ref="CJ1838:CJ1840" si="2947">CI1836-CJ1836</f>
        <v>0</v>
      </c>
      <c r="CK1838" s="80">
        <f t="shared" ref="CK1838:CK1840" si="2948">CJ1836-CK1836</f>
        <v>0</v>
      </c>
      <c r="CL1838" s="80">
        <f t="shared" ref="CL1838:CL1840" si="2949">CK1836-CL1836</f>
        <v>0</v>
      </c>
      <c r="CN1838" s="74"/>
      <c r="CO1838" s="80">
        <f t="shared" ref="CO1838:CO1840" si="2950">CN1836-CO1836</f>
        <v>0</v>
      </c>
      <c r="CP1838" s="80">
        <f t="shared" ref="CP1838:CP1840" si="2951">CO1836-CP1836</f>
        <v>0</v>
      </c>
      <c r="CQ1838" s="80">
        <f t="shared" ref="CQ1838:CQ1840" si="2952">CP1836-CQ1836</f>
        <v>0</v>
      </c>
      <c r="CR1838" s="80">
        <f t="shared" ref="CR1838:CR1840" si="2953">CQ1836-CR1836</f>
        <v>0</v>
      </c>
      <c r="CS1838" s="80">
        <f t="shared" ref="CS1838:CS1840" si="2954">CR1836-CS1836</f>
        <v>0</v>
      </c>
      <c r="CT1838" s="80">
        <f t="shared" ref="CT1838:CT1840" si="2955">CS1836-CT1836</f>
        <v>0</v>
      </c>
      <c r="CU1838" s="80">
        <f t="shared" ref="CU1838:CU1840" si="2956">CT1836-CU1836</f>
        <v>0</v>
      </c>
      <c r="CV1838" s="80">
        <f t="shared" ref="CV1838:CV1840" si="2957">CU1836-CV1836</f>
        <v>0</v>
      </c>
      <c r="CW1838" s="80">
        <f t="shared" ref="CW1838:CW1840" si="2958">CV1836-CW1836</f>
        <v>0</v>
      </c>
      <c r="CX1838" s="80">
        <f t="shared" ref="CX1838:CX1840" si="2959">CW1836-CX1836</f>
        <v>0</v>
      </c>
      <c r="CY1838" s="80">
        <f t="shared" ref="CY1838:CY1840" si="2960">CX1836-CY1836</f>
        <v>0</v>
      </c>
      <c r="CZ1838" s="80">
        <f t="shared" ref="CZ1838:CZ1840" si="2961">CY1836-CZ1836</f>
        <v>0</v>
      </c>
      <c r="DA1838" s="80">
        <f t="shared" ref="DA1838:DA1840" si="2962">CZ1836-DA1836</f>
        <v>0</v>
      </c>
      <c r="DB1838" s="80">
        <f t="shared" ref="DB1838:DB1840" si="2963">DA1836-DB1836</f>
        <v>0</v>
      </c>
      <c r="DC1838" s="80">
        <f t="shared" ref="DC1838:DC1840" si="2964">DB1836-DC1836</f>
        <v>0</v>
      </c>
      <c r="DD1838" s="80">
        <f t="shared" ref="DD1838:DD1840" si="2965">DC1836-DD1836</f>
        <v>0</v>
      </c>
      <c r="DE1838" s="80">
        <f t="shared" ref="DE1838:DE1840" si="2966">DD1836-DE1836</f>
        <v>0</v>
      </c>
      <c r="DF1838" s="80">
        <f t="shared" ref="DF1838:DF1840" si="2967">DE1836-DF1836</f>
        <v>0</v>
      </c>
      <c r="DG1838" s="80">
        <f t="shared" ref="DG1838:DG1840" si="2968">DF1836-DG1836</f>
        <v>0</v>
      </c>
      <c r="DH1838" s="80">
        <f t="shared" ref="DH1838:DH1840" si="2969">DG1836-DH1836</f>
        <v>0</v>
      </c>
      <c r="DI1838" s="80">
        <f t="shared" ref="DI1838:DI1840" si="2970">DH1836-DI1836</f>
        <v>0</v>
      </c>
      <c r="DJ1838" s="80">
        <f t="shared" ref="DJ1838:DJ1840" si="2971">DI1836-DJ1836</f>
        <v>0</v>
      </c>
      <c r="DK1838" s="80">
        <f t="shared" ref="DK1838:DL1840" si="2972">DJ1836-DK1836</f>
        <v>0</v>
      </c>
      <c r="DL1838" s="80">
        <f t="shared" si="2972"/>
        <v>0</v>
      </c>
    </row>
    <row r="1839" spans="1:116" x14ac:dyDescent="0.4">
      <c r="B1839" t="s">
        <v>332</v>
      </c>
      <c r="D1839" t="s">
        <v>532</v>
      </c>
      <c r="E1839" s="8" t="str">
        <f t="shared" ref="E1839:E1841" si="2973">ROW()&amp;" "&amp;D1839</f>
        <v>1839 FCLTA-F</v>
      </c>
      <c r="G1839" s="136" t="str">
        <f>G1827</f>
        <v>(Primary label)</v>
      </c>
      <c r="H1839" s="27"/>
      <c r="I1839" s="78"/>
      <c r="J1839" s="78"/>
      <c r="K1839" s="33"/>
      <c r="L1839" s="33"/>
      <c r="M1839" s="33"/>
      <c r="N1839" s="33"/>
      <c r="O1839" s="33"/>
      <c r="P1839" s="33"/>
      <c r="R1839" s="33"/>
      <c r="S1839" s="77"/>
      <c r="T1839" s="77"/>
      <c r="U1839" s="77"/>
      <c r="V1839" s="77"/>
      <c r="W1839" s="77"/>
      <c r="X1839" s="77"/>
      <c r="Y1839" s="77"/>
      <c r="Z1839" s="77"/>
      <c r="AA1839" s="77"/>
      <c r="AB1839" s="77"/>
      <c r="AC1839" s="77"/>
      <c r="AD1839" s="77"/>
      <c r="AE1839" s="77"/>
      <c r="AF1839" s="77"/>
      <c r="AG1839" s="77"/>
      <c r="AH1839" s="77"/>
      <c r="AI1839" s="77"/>
      <c r="AJ1839" s="77"/>
      <c r="AK1839" s="77"/>
      <c r="AL1839" s="77"/>
      <c r="AM1839" s="77"/>
      <c r="AN1839" s="77"/>
      <c r="AO1839" s="77"/>
      <c r="AP1839" s="77"/>
      <c r="AQ1839" s="77"/>
      <c r="AR1839" s="77"/>
      <c r="AS1839" s="77"/>
      <c r="AT1839" s="77"/>
      <c r="AU1839" s="77"/>
      <c r="AV1839" s="77"/>
      <c r="AW1839" s="77"/>
      <c r="AX1839" s="77"/>
      <c r="AY1839" s="77"/>
      <c r="AZ1839" s="77"/>
      <c r="BA1839" s="77"/>
      <c r="BB1839" s="77"/>
      <c r="BC1839" s="77"/>
      <c r="BD1839" s="77"/>
      <c r="BE1839" s="77"/>
      <c r="BF1839" s="77"/>
      <c r="BG1839" s="77"/>
      <c r="BH1839" s="77"/>
      <c r="BI1839" s="77"/>
      <c r="BJ1839" s="77"/>
      <c r="BK1839" s="77"/>
      <c r="BL1839" s="77"/>
      <c r="BM1839" s="77"/>
      <c r="BN1839" s="77"/>
      <c r="BO1839" s="77"/>
      <c r="BP1839" s="77"/>
      <c r="BQ1839" s="77"/>
      <c r="BR1839" s="77"/>
      <c r="BS1839" s="77"/>
      <c r="BT1839" s="77"/>
      <c r="BU1839" s="77"/>
      <c r="BV1839" s="77"/>
      <c r="BW1839" s="77"/>
      <c r="BX1839" s="77"/>
      <c r="BY1839" s="77"/>
      <c r="BZ1839" s="77"/>
      <c r="CA1839" s="77"/>
      <c r="CB1839" s="77"/>
      <c r="CC1839" s="77"/>
      <c r="CD1839" s="77"/>
      <c r="CE1839" s="77"/>
      <c r="CF1839" s="77"/>
      <c r="CG1839" s="77"/>
      <c r="CH1839" s="77"/>
      <c r="CI1839" s="77"/>
      <c r="CJ1839" s="77"/>
      <c r="CK1839" s="77"/>
      <c r="CL1839" s="77"/>
      <c r="CN1839" s="78"/>
      <c r="CO1839" s="77"/>
      <c r="CP1839" s="77"/>
      <c r="CQ1839" s="77"/>
      <c r="CR1839" s="77"/>
      <c r="CS1839" s="77"/>
      <c r="CT1839" s="77"/>
      <c r="CU1839" s="77"/>
      <c r="CV1839" s="77"/>
      <c r="CW1839" s="77"/>
      <c r="CX1839" s="77"/>
      <c r="CY1839" s="77"/>
      <c r="CZ1839" s="77"/>
      <c r="DA1839" s="77"/>
      <c r="DB1839" s="77"/>
      <c r="DC1839" s="77"/>
      <c r="DD1839" s="77"/>
      <c r="DE1839" s="77"/>
      <c r="DF1839" s="77"/>
      <c r="DG1839" s="77"/>
      <c r="DH1839" s="77"/>
      <c r="DI1839" s="77"/>
      <c r="DJ1839" s="77"/>
      <c r="DK1839" s="77"/>
      <c r="DL1839" s="77"/>
    </row>
    <row r="1840" spans="1:116" x14ac:dyDescent="0.4">
      <c r="B1840" t="s">
        <v>332</v>
      </c>
      <c r="D1840" t="s">
        <v>532</v>
      </c>
      <c r="E1840" s="8" t="str">
        <f>ROW()&amp;" "&amp;D1840</f>
        <v>1840 FCLTA-F</v>
      </c>
      <c r="G1840" s="136" t="str">
        <f>G1828</f>
        <v>primary unit</v>
      </c>
      <c r="H1840" s="27"/>
      <c r="I1840" s="78"/>
      <c r="J1840" s="78"/>
      <c r="K1840" s="33"/>
      <c r="L1840" s="33"/>
      <c r="M1840" s="33"/>
      <c r="N1840" s="33"/>
      <c r="O1840" s="33"/>
      <c r="P1840" s="33"/>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8"/>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B1841" t="s">
        <v>332</v>
      </c>
      <c r="D1841" t="s">
        <v>532</v>
      </c>
      <c r="E1841" s="8" t="str">
        <f t="shared" ref="E1841:E1848" si="2974">ROW()&amp;" "&amp;D1841</f>
        <v>1841 FCLTA-F</v>
      </c>
      <c r="G1841" s="136" t="str">
        <f>G1829</f>
        <v>Primary revenue driver</v>
      </c>
      <c r="K1841" s="53"/>
      <c r="L1841" s="53"/>
      <c r="M1841" s="53"/>
      <c r="N1841" s="53"/>
      <c r="O1841" s="53"/>
      <c r="P1841" s="53"/>
      <c r="R1841" s="24"/>
      <c r="S1841" s="179" t="str">
        <f t="shared" ref="S1841:AX1843" si="2975">S1829</f>
        <v>S$16</v>
      </c>
      <c r="T1841" s="179" t="str">
        <f t="shared" si="2975"/>
        <v>T$16</v>
      </c>
      <c r="U1841" s="179" t="str">
        <f t="shared" si="2975"/>
        <v>U$16</v>
      </c>
      <c r="V1841" s="179" t="str">
        <f t="shared" si="2975"/>
        <v>V$16</v>
      </c>
      <c r="W1841" s="179" t="str">
        <f t="shared" si="2975"/>
        <v>W$16</v>
      </c>
      <c r="X1841" s="179" t="str">
        <f t="shared" si="2975"/>
        <v>X$16</v>
      </c>
      <c r="Y1841" s="179" t="str">
        <f t="shared" si="2975"/>
        <v>Y$16</v>
      </c>
      <c r="Z1841" s="179" t="str">
        <f t="shared" si="2975"/>
        <v>Z$16</v>
      </c>
      <c r="AA1841" s="179" t="str">
        <f t="shared" si="2975"/>
        <v>AA$16</v>
      </c>
      <c r="AB1841" s="179" t="str">
        <f t="shared" si="2975"/>
        <v>AB$16</v>
      </c>
      <c r="AC1841" s="179" t="str">
        <f t="shared" si="2975"/>
        <v>AC$16</v>
      </c>
      <c r="AD1841" s="179" t="str">
        <f t="shared" si="2975"/>
        <v>AD$16</v>
      </c>
      <c r="AE1841" s="179" t="str">
        <f t="shared" si="2975"/>
        <v>AE$16</v>
      </c>
      <c r="AF1841" s="179" t="str">
        <f t="shared" si="2975"/>
        <v>AF$16</v>
      </c>
      <c r="AG1841" s="179" t="str">
        <f t="shared" si="2975"/>
        <v>AG$16</v>
      </c>
      <c r="AH1841" s="179" t="str">
        <f t="shared" si="2975"/>
        <v>AH$16</v>
      </c>
      <c r="AI1841" s="179" t="str">
        <f t="shared" si="2975"/>
        <v>AI$16</v>
      </c>
      <c r="AJ1841" s="179" t="str">
        <f t="shared" si="2975"/>
        <v>AJ$16</v>
      </c>
      <c r="AK1841" s="179" t="str">
        <f t="shared" si="2975"/>
        <v>AK$16</v>
      </c>
      <c r="AL1841" s="179" t="str">
        <f t="shared" si="2975"/>
        <v>AL$16</v>
      </c>
      <c r="AM1841" s="179" t="str">
        <f t="shared" si="2975"/>
        <v>AM$16</v>
      </c>
      <c r="AN1841" s="179" t="str">
        <f t="shared" si="2975"/>
        <v>AN$16</v>
      </c>
      <c r="AO1841" s="179" t="str">
        <f t="shared" si="2975"/>
        <v>AO$16</v>
      </c>
      <c r="AP1841" s="179" t="str">
        <f t="shared" si="2975"/>
        <v>AP$16</v>
      </c>
      <c r="AQ1841" s="179" t="str">
        <f t="shared" si="2975"/>
        <v>AQ$16</v>
      </c>
      <c r="AR1841" s="179" t="str">
        <f t="shared" si="2975"/>
        <v>AR$16</v>
      </c>
      <c r="AS1841" s="179" t="str">
        <f t="shared" si="2975"/>
        <v>AS$16</v>
      </c>
      <c r="AT1841" s="179" t="str">
        <f t="shared" si="2975"/>
        <v>AT$16</v>
      </c>
      <c r="AU1841" s="179" t="str">
        <f t="shared" si="2975"/>
        <v>AU$16</v>
      </c>
      <c r="AV1841" s="179" t="str">
        <f t="shared" si="2975"/>
        <v>AV$16</v>
      </c>
      <c r="AW1841" s="179" t="str">
        <f t="shared" si="2975"/>
        <v>AW$16</v>
      </c>
      <c r="AX1841" s="179" t="str">
        <f t="shared" si="2975"/>
        <v>AX$16</v>
      </c>
      <c r="AY1841" s="179" t="str">
        <f t="shared" ref="AY1841:CD1843" si="2976">AY1829</f>
        <v>AY$16</v>
      </c>
      <c r="AZ1841" s="179" t="str">
        <f t="shared" si="2976"/>
        <v>AZ$16</v>
      </c>
      <c r="BA1841" s="179" t="str">
        <f t="shared" si="2976"/>
        <v>BA$16</v>
      </c>
      <c r="BB1841" s="179" t="str">
        <f t="shared" si="2976"/>
        <v>BB$16</v>
      </c>
      <c r="BC1841" s="179" t="str">
        <f t="shared" si="2976"/>
        <v>BC$16</v>
      </c>
      <c r="BD1841" s="179" t="str">
        <f t="shared" si="2976"/>
        <v>BD$16</v>
      </c>
      <c r="BE1841" s="179" t="str">
        <f t="shared" si="2976"/>
        <v>BE$16</v>
      </c>
      <c r="BF1841" s="179" t="str">
        <f t="shared" si="2976"/>
        <v>BF$16</v>
      </c>
      <c r="BG1841" s="179" t="str">
        <f t="shared" si="2976"/>
        <v>BG$16</v>
      </c>
      <c r="BH1841" s="179" t="str">
        <f t="shared" si="2976"/>
        <v>BH$16</v>
      </c>
      <c r="BI1841" s="179" t="str">
        <f t="shared" si="2976"/>
        <v>BI$16</v>
      </c>
      <c r="BJ1841" s="179" t="str">
        <f t="shared" si="2976"/>
        <v>BJ$16</v>
      </c>
      <c r="BK1841" s="179" t="str">
        <f t="shared" si="2976"/>
        <v>BK$16</v>
      </c>
      <c r="BL1841" s="179" t="str">
        <f t="shared" si="2976"/>
        <v>BL$16</v>
      </c>
      <c r="BM1841" s="179" t="str">
        <f t="shared" si="2976"/>
        <v>BM$16</v>
      </c>
      <c r="BN1841" s="179" t="str">
        <f t="shared" si="2976"/>
        <v>BN$16</v>
      </c>
      <c r="BO1841" s="179" t="str">
        <f t="shared" si="2976"/>
        <v>BO$16</v>
      </c>
      <c r="BP1841" s="179" t="str">
        <f t="shared" si="2976"/>
        <v>BP$16</v>
      </c>
      <c r="BQ1841" s="179" t="str">
        <f t="shared" si="2976"/>
        <v>BQ$16</v>
      </c>
      <c r="BR1841" s="179" t="str">
        <f t="shared" si="2976"/>
        <v>BR$16</v>
      </c>
      <c r="BS1841" s="179" t="str">
        <f t="shared" si="2976"/>
        <v>BS$16</v>
      </c>
      <c r="BT1841" s="179" t="str">
        <f t="shared" si="2976"/>
        <v>BT$16</v>
      </c>
      <c r="BU1841" s="179" t="str">
        <f t="shared" si="2976"/>
        <v>BU$16</v>
      </c>
      <c r="BV1841" s="179" t="str">
        <f t="shared" si="2976"/>
        <v>BV$16</v>
      </c>
      <c r="BW1841" s="179" t="str">
        <f t="shared" si="2976"/>
        <v>BW$16</v>
      </c>
      <c r="BX1841" s="179" t="str">
        <f t="shared" si="2976"/>
        <v>BX$16</v>
      </c>
      <c r="BY1841" s="179" t="str">
        <f t="shared" si="2976"/>
        <v>BY$16</v>
      </c>
      <c r="BZ1841" s="179" t="str">
        <f t="shared" si="2976"/>
        <v>BZ$16</v>
      </c>
      <c r="CA1841" s="179" t="str">
        <f t="shared" si="2976"/>
        <v>CA$16</v>
      </c>
      <c r="CB1841" s="179" t="str">
        <f t="shared" si="2976"/>
        <v>CB$16</v>
      </c>
      <c r="CC1841" s="179" t="str">
        <f t="shared" si="2976"/>
        <v>CC$16</v>
      </c>
      <c r="CD1841" s="179" t="str">
        <f t="shared" si="2976"/>
        <v>CD$16</v>
      </c>
      <c r="CE1841" s="179" t="str">
        <f t="shared" ref="CE1841:CL1843" si="2977">CE1829</f>
        <v>CE$16</v>
      </c>
      <c r="CF1841" s="179" t="str">
        <f t="shared" si="2977"/>
        <v>CF$16</v>
      </c>
      <c r="CG1841" s="179" t="str">
        <f t="shared" si="2977"/>
        <v>CG$16</v>
      </c>
      <c r="CH1841" s="179" t="str">
        <f t="shared" si="2977"/>
        <v>CH$16</v>
      </c>
      <c r="CI1841" s="179" t="str">
        <f t="shared" si="2977"/>
        <v>CI$16</v>
      </c>
      <c r="CJ1841" s="179" t="str">
        <f t="shared" si="2977"/>
        <v>CJ$16</v>
      </c>
      <c r="CK1841" s="179" t="str">
        <f t="shared" si="2977"/>
        <v>CK$16</v>
      </c>
      <c r="CL1841" s="179" t="str">
        <f t="shared" si="2977"/>
        <v>CL$16</v>
      </c>
      <c r="CO1841" s="179" t="str">
        <f t="shared" ref="CO1841:DL1843" si="2978">CO1829</f>
        <v>CO$16</v>
      </c>
      <c r="CP1841" s="179" t="str">
        <f t="shared" si="2978"/>
        <v>CP$16</v>
      </c>
      <c r="CQ1841" s="179" t="str">
        <f t="shared" si="2978"/>
        <v>CQ$16</v>
      </c>
      <c r="CR1841" s="179" t="str">
        <f t="shared" si="2978"/>
        <v>CR$16</v>
      </c>
      <c r="CS1841" s="179" t="str">
        <f t="shared" si="2978"/>
        <v>CS$16</v>
      </c>
      <c r="CT1841" s="179" t="str">
        <f t="shared" si="2978"/>
        <v>CT$16</v>
      </c>
      <c r="CU1841" s="179" t="str">
        <f t="shared" si="2978"/>
        <v>CU$16</v>
      </c>
      <c r="CV1841" s="179" t="str">
        <f t="shared" si="2978"/>
        <v>CV$16</v>
      </c>
      <c r="CW1841" s="179" t="str">
        <f t="shared" si="2978"/>
        <v>CW$16</v>
      </c>
      <c r="CX1841" s="179" t="str">
        <f t="shared" si="2978"/>
        <v>CX$16</v>
      </c>
      <c r="CY1841" s="179" t="str">
        <f t="shared" si="2978"/>
        <v>CY$16</v>
      </c>
      <c r="CZ1841" s="179" t="str">
        <f t="shared" si="2978"/>
        <v>CZ$16</v>
      </c>
      <c r="DA1841" s="179" t="str">
        <f t="shared" si="2978"/>
        <v>DA$16</v>
      </c>
      <c r="DB1841" s="179" t="str">
        <f t="shared" si="2978"/>
        <v>DB$16</v>
      </c>
      <c r="DC1841" s="179" t="str">
        <f t="shared" si="2978"/>
        <v>DC$16</v>
      </c>
      <c r="DD1841" s="179" t="str">
        <f t="shared" si="2978"/>
        <v>DD$16</v>
      </c>
      <c r="DE1841" s="179" t="str">
        <f t="shared" si="2978"/>
        <v>DE$16</v>
      </c>
      <c r="DF1841" s="179" t="str">
        <f t="shared" si="2978"/>
        <v>DF$16</v>
      </c>
      <c r="DG1841" s="179" t="str">
        <f t="shared" si="2978"/>
        <v>DG$16</v>
      </c>
      <c r="DH1841" s="179" t="str">
        <f t="shared" si="2978"/>
        <v>DH$16</v>
      </c>
      <c r="DI1841" s="179" t="str">
        <f t="shared" si="2978"/>
        <v>DI$16</v>
      </c>
      <c r="DJ1841" s="179" t="str">
        <f t="shared" si="2978"/>
        <v>DJ$16</v>
      </c>
      <c r="DK1841" s="179" t="str">
        <f t="shared" si="2978"/>
        <v>DK$16</v>
      </c>
      <c r="DL1841" s="179" t="str">
        <f t="shared" si="2978"/>
        <v>DL$16</v>
      </c>
    </row>
    <row r="1842" spans="1:116" x14ac:dyDescent="0.4">
      <c r="B1842" t="s">
        <v>332</v>
      </c>
      <c r="D1842" t="s">
        <v>532</v>
      </c>
      <c r="E1842" s="8" t="str">
        <f t="shared" si="2974"/>
        <v>1842 FCLTA-F</v>
      </c>
      <c r="G1842" s="136" t="str">
        <f>G1830</f>
        <v>Primary volume driver</v>
      </c>
      <c r="H1842" s="12"/>
      <c r="I1842" s="60"/>
      <c r="J1842" s="60"/>
      <c r="K1842" s="15"/>
      <c r="L1842" s="15"/>
      <c r="M1842" s="15"/>
      <c r="N1842" s="15"/>
      <c r="O1842" s="15"/>
      <c r="P1842" s="15"/>
      <c r="R1842" s="15"/>
      <c r="S1842" s="179" t="str">
        <f t="shared" ref="S1842:AX1844" si="2979">S1830</f>
        <v>S$17</v>
      </c>
      <c r="T1842" s="179" t="str">
        <f t="shared" si="2979"/>
        <v>T$17</v>
      </c>
      <c r="U1842" s="179" t="str">
        <f t="shared" si="2979"/>
        <v>U$17</v>
      </c>
      <c r="V1842" s="179" t="str">
        <f t="shared" si="2979"/>
        <v>V$17</v>
      </c>
      <c r="W1842" s="179" t="str">
        <f t="shared" si="2979"/>
        <v>W$17</v>
      </c>
      <c r="X1842" s="179" t="str">
        <f t="shared" si="2979"/>
        <v>X$17</v>
      </c>
      <c r="Y1842" s="179" t="str">
        <f t="shared" si="2979"/>
        <v>Y$17</v>
      </c>
      <c r="Z1842" s="179" t="str">
        <f t="shared" si="2979"/>
        <v>Z$17</v>
      </c>
      <c r="AA1842" s="179" t="str">
        <f t="shared" si="2979"/>
        <v>AA$17</v>
      </c>
      <c r="AB1842" s="179" t="str">
        <f t="shared" si="2979"/>
        <v>AB$17</v>
      </c>
      <c r="AC1842" s="179" t="str">
        <f t="shared" si="2979"/>
        <v>AC$17</v>
      </c>
      <c r="AD1842" s="179" t="str">
        <f t="shared" si="2979"/>
        <v>AD$17</v>
      </c>
      <c r="AE1842" s="179" t="str">
        <f t="shared" si="2979"/>
        <v>AE$17</v>
      </c>
      <c r="AF1842" s="179" t="str">
        <f t="shared" si="2979"/>
        <v>AF$17</v>
      </c>
      <c r="AG1842" s="179" t="str">
        <f t="shared" si="2979"/>
        <v>AG$17</v>
      </c>
      <c r="AH1842" s="179" t="str">
        <f t="shared" si="2979"/>
        <v>AH$17</v>
      </c>
      <c r="AI1842" s="179" t="str">
        <f t="shared" si="2979"/>
        <v>AI$17</v>
      </c>
      <c r="AJ1842" s="179" t="str">
        <f t="shared" si="2979"/>
        <v>AJ$17</v>
      </c>
      <c r="AK1842" s="179" t="str">
        <f t="shared" si="2979"/>
        <v>AK$17</v>
      </c>
      <c r="AL1842" s="179" t="str">
        <f t="shared" si="2979"/>
        <v>AL$17</v>
      </c>
      <c r="AM1842" s="179" t="str">
        <f t="shared" si="2979"/>
        <v>AM$17</v>
      </c>
      <c r="AN1842" s="179" t="str">
        <f t="shared" si="2979"/>
        <v>AN$17</v>
      </c>
      <c r="AO1842" s="179" t="str">
        <f t="shared" si="2979"/>
        <v>AO$17</v>
      </c>
      <c r="AP1842" s="179" t="str">
        <f t="shared" si="2979"/>
        <v>AP$17</v>
      </c>
      <c r="AQ1842" s="179" t="str">
        <f t="shared" si="2979"/>
        <v>AQ$17</v>
      </c>
      <c r="AR1842" s="179" t="str">
        <f t="shared" si="2979"/>
        <v>AR$17</v>
      </c>
      <c r="AS1842" s="179" t="str">
        <f t="shared" si="2979"/>
        <v>AS$17</v>
      </c>
      <c r="AT1842" s="179" t="str">
        <f t="shared" si="2979"/>
        <v>AT$17</v>
      </c>
      <c r="AU1842" s="179" t="str">
        <f t="shared" si="2979"/>
        <v>AU$17</v>
      </c>
      <c r="AV1842" s="179" t="str">
        <f t="shared" si="2979"/>
        <v>AV$17</v>
      </c>
      <c r="AW1842" s="179" t="str">
        <f t="shared" si="2979"/>
        <v>AW$17</v>
      </c>
      <c r="AX1842" s="179" t="str">
        <f t="shared" si="2979"/>
        <v>AX$17</v>
      </c>
      <c r="AY1842" s="179" t="str">
        <f t="shared" ref="AY1842:CD1844" si="2980">AY1830</f>
        <v>AY$17</v>
      </c>
      <c r="AZ1842" s="179" t="str">
        <f t="shared" si="2980"/>
        <v>AZ$17</v>
      </c>
      <c r="BA1842" s="179" t="str">
        <f t="shared" si="2980"/>
        <v>BA$17</v>
      </c>
      <c r="BB1842" s="179" t="str">
        <f t="shared" si="2980"/>
        <v>BB$17</v>
      </c>
      <c r="BC1842" s="179" t="str">
        <f t="shared" si="2980"/>
        <v>BC$17</v>
      </c>
      <c r="BD1842" s="179" t="str">
        <f t="shared" si="2980"/>
        <v>BD$17</v>
      </c>
      <c r="BE1842" s="179" t="str">
        <f t="shared" si="2980"/>
        <v>BE$17</v>
      </c>
      <c r="BF1842" s="179" t="str">
        <f t="shared" si="2980"/>
        <v>BF$17</v>
      </c>
      <c r="BG1842" s="179" t="str">
        <f t="shared" si="2980"/>
        <v>BG$17</v>
      </c>
      <c r="BH1842" s="179" t="str">
        <f t="shared" si="2980"/>
        <v>BH$17</v>
      </c>
      <c r="BI1842" s="179" t="str">
        <f t="shared" si="2980"/>
        <v>BI$17</v>
      </c>
      <c r="BJ1842" s="179" t="str">
        <f t="shared" si="2980"/>
        <v>BJ$17</v>
      </c>
      <c r="BK1842" s="179" t="str">
        <f t="shared" si="2980"/>
        <v>BK$17</v>
      </c>
      <c r="BL1842" s="179" t="str">
        <f t="shared" si="2980"/>
        <v>BL$17</v>
      </c>
      <c r="BM1842" s="179" t="str">
        <f t="shared" si="2980"/>
        <v>BM$17</v>
      </c>
      <c r="BN1842" s="179" t="str">
        <f t="shared" si="2980"/>
        <v>BN$17</v>
      </c>
      <c r="BO1842" s="179" t="str">
        <f t="shared" si="2980"/>
        <v>BO$17</v>
      </c>
      <c r="BP1842" s="179" t="str">
        <f t="shared" si="2980"/>
        <v>BP$17</v>
      </c>
      <c r="BQ1842" s="179" t="str">
        <f t="shared" si="2980"/>
        <v>BQ$17</v>
      </c>
      <c r="BR1842" s="179" t="str">
        <f t="shared" si="2980"/>
        <v>BR$17</v>
      </c>
      <c r="BS1842" s="179" t="str">
        <f t="shared" si="2980"/>
        <v>BS$17</v>
      </c>
      <c r="BT1842" s="179" t="str">
        <f t="shared" si="2980"/>
        <v>BT$17</v>
      </c>
      <c r="BU1842" s="179" t="str">
        <f t="shared" si="2980"/>
        <v>BU$17</v>
      </c>
      <c r="BV1842" s="179" t="str">
        <f t="shared" si="2980"/>
        <v>BV$17</v>
      </c>
      <c r="BW1842" s="179" t="str">
        <f t="shared" si="2980"/>
        <v>BW$17</v>
      </c>
      <c r="BX1842" s="179" t="str">
        <f t="shared" si="2980"/>
        <v>BX$17</v>
      </c>
      <c r="BY1842" s="179" t="str">
        <f t="shared" si="2980"/>
        <v>BY$17</v>
      </c>
      <c r="BZ1842" s="179" t="str">
        <f t="shared" si="2980"/>
        <v>BZ$17</v>
      </c>
      <c r="CA1842" s="179" t="str">
        <f t="shared" si="2980"/>
        <v>CA$17</v>
      </c>
      <c r="CB1842" s="179" t="str">
        <f t="shared" si="2980"/>
        <v>CB$17</v>
      </c>
      <c r="CC1842" s="179" t="str">
        <f t="shared" si="2980"/>
        <v>CC$17</v>
      </c>
      <c r="CD1842" s="179" t="str">
        <f t="shared" si="2980"/>
        <v>CD$17</v>
      </c>
      <c r="CE1842" s="179" t="str">
        <f t="shared" ref="CE1842:CL1844" si="2981">CE1830</f>
        <v>CE$17</v>
      </c>
      <c r="CF1842" s="179" t="str">
        <f t="shared" si="2981"/>
        <v>CF$17</v>
      </c>
      <c r="CG1842" s="179" t="str">
        <f t="shared" si="2981"/>
        <v>CG$17</v>
      </c>
      <c r="CH1842" s="179" t="str">
        <f t="shared" si="2981"/>
        <v>CH$17</v>
      </c>
      <c r="CI1842" s="179" t="str">
        <f t="shared" si="2981"/>
        <v>CI$17</v>
      </c>
      <c r="CJ1842" s="179" t="str">
        <f t="shared" si="2981"/>
        <v>CJ$17</v>
      </c>
      <c r="CK1842" s="179" t="str">
        <f t="shared" si="2981"/>
        <v>CK$17</v>
      </c>
      <c r="CL1842" s="179" t="str">
        <f t="shared" si="2981"/>
        <v>CL$17</v>
      </c>
      <c r="CN1842" s="60"/>
      <c r="CO1842" s="179" t="str">
        <f t="shared" ref="CO1842:DL1844" si="2982">CO1830</f>
        <v>CO$17</v>
      </c>
      <c r="CP1842" s="179" t="str">
        <f t="shared" si="2982"/>
        <v>CP$17</v>
      </c>
      <c r="CQ1842" s="179" t="str">
        <f t="shared" si="2982"/>
        <v>CQ$17</v>
      </c>
      <c r="CR1842" s="179" t="str">
        <f t="shared" si="2982"/>
        <v>CR$17</v>
      </c>
      <c r="CS1842" s="179" t="str">
        <f t="shared" si="2982"/>
        <v>CS$17</v>
      </c>
      <c r="CT1842" s="179" t="str">
        <f t="shared" si="2982"/>
        <v>CT$17</v>
      </c>
      <c r="CU1842" s="179" t="str">
        <f t="shared" si="2982"/>
        <v>CU$17</v>
      </c>
      <c r="CV1842" s="179" t="str">
        <f t="shared" si="2982"/>
        <v>CV$17</v>
      </c>
      <c r="CW1842" s="179" t="str">
        <f t="shared" si="2982"/>
        <v>CW$17</v>
      </c>
      <c r="CX1842" s="179" t="str">
        <f t="shared" si="2982"/>
        <v>CX$17</v>
      </c>
      <c r="CY1842" s="179" t="str">
        <f t="shared" si="2982"/>
        <v>CY$17</v>
      </c>
      <c r="CZ1842" s="179" t="str">
        <f t="shared" si="2982"/>
        <v>CZ$17</v>
      </c>
      <c r="DA1842" s="179" t="str">
        <f t="shared" si="2982"/>
        <v>DA$17</v>
      </c>
      <c r="DB1842" s="179" t="str">
        <f t="shared" si="2982"/>
        <v>DB$17</v>
      </c>
      <c r="DC1842" s="179" t="str">
        <f t="shared" si="2982"/>
        <v>DC$17</v>
      </c>
      <c r="DD1842" s="179" t="str">
        <f t="shared" si="2982"/>
        <v>DD$17</v>
      </c>
      <c r="DE1842" s="179" t="str">
        <f t="shared" si="2982"/>
        <v>DE$17</v>
      </c>
      <c r="DF1842" s="179" t="str">
        <f t="shared" si="2982"/>
        <v>DF$17</v>
      </c>
      <c r="DG1842" s="179" t="str">
        <f t="shared" si="2982"/>
        <v>DG$17</v>
      </c>
      <c r="DH1842" s="179" t="str">
        <f t="shared" si="2982"/>
        <v>DH$17</v>
      </c>
      <c r="DI1842" s="179" t="str">
        <f t="shared" si="2982"/>
        <v>DI$17</v>
      </c>
      <c r="DJ1842" s="179" t="str">
        <f t="shared" si="2982"/>
        <v>DJ$17</v>
      </c>
      <c r="DK1842" s="179" t="str">
        <f t="shared" si="2982"/>
        <v>DK$17</v>
      </c>
      <c r="DL1842" s="179" t="str">
        <f t="shared" si="2982"/>
        <v>DL$17</v>
      </c>
    </row>
    <row r="1843" spans="1:116" x14ac:dyDescent="0.4">
      <c r="B1843" t="s">
        <v>332</v>
      </c>
      <c r="D1843" t="s">
        <v>532</v>
      </c>
      <c r="E1843" s="8" t="str">
        <f t="shared" si="2974"/>
        <v>1843 FCLTA-F</v>
      </c>
      <c r="G1843" s="191" t="str">
        <f>G1835</f>
        <v>Fixed constant current asset:</v>
      </c>
      <c r="H1843" s="12"/>
      <c r="I1843" s="60"/>
      <c r="J1843" s="60"/>
      <c r="K1843" s="15"/>
      <c r="L1843" s="15"/>
      <c r="M1843" s="15"/>
      <c r="N1843" s="15"/>
      <c r="O1843" s="15"/>
      <c r="P1843" s="15"/>
      <c r="R1843" s="15"/>
      <c r="S1843" s="179">
        <f t="shared" ref="S1843:AX1845" si="2983">S1831</f>
        <v>0</v>
      </c>
      <c r="T1843" s="179">
        <f t="shared" si="2983"/>
        <v>0</v>
      </c>
      <c r="U1843" s="179">
        <f t="shared" si="2983"/>
        <v>0</v>
      </c>
      <c r="V1843" s="179">
        <f t="shared" si="2983"/>
        <v>0</v>
      </c>
      <c r="W1843" s="179">
        <f t="shared" si="2983"/>
        <v>0</v>
      </c>
      <c r="X1843" s="179">
        <f t="shared" si="2983"/>
        <v>0</v>
      </c>
      <c r="Y1843" s="179">
        <f t="shared" si="2983"/>
        <v>0</v>
      </c>
      <c r="Z1843" s="179">
        <f t="shared" si="2983"/>
        <v>0</v>
      </c>
      <c r="AA1843" s="179">
        <f t="shared" si="2983"/>
        <v>0</v>
      </c>
      <c r="AB1843" s="179">
        <f t="shared" si="2983"/>
        <v>0</v>
      </c>
      <c r="AC1843" s="179">
        <f t="shared" si="2983"/>
        <v>0</v>
      </c>
      <c r="AD1843" s="179">
        <f t="shared" si="2983"/>
        <v>0</v>
      </c>
      <c r="AE1843" s="179">
        <f t="shared" si="2983"/>
        <v>0</v>
      </c>
      <c r="AF1843" s="179">
        <f t="shared" si="2983"/>
        <v>0</v>
      </c>
      <c r="AG1843" s="179">
        <f t="shared" si="2983"/>
        <v>0</v>
      </c>
      <c r="AH1843" s="179">
        <f t="shared" si="2983"/>
        <v>0</v>
      </c>
      <c r="AI1843" s="179">
        <f t="shared" si="2983"/>
        <v>0</v>
      </c>
      <c r="AJ1843" s="179">
        <f t="shared" si="2983"/>
        <v>0</v>
      </c>
      <c r="AK1843" s="179">
        <f t="shared" si="2983"/>
        <v>0</v>
      </c>
      <c r="AL1843" s="179">
        <f t="shared" si="2983"/>
        <v>0</v>
      </c>
      <c r="AM1843" s="179">
        <f t="shared" si="2983"/>
        <v>0</v>
      </c>
      <c r="AN1843" s="179">
        <f t="shared" si="2983"/>
        <v>0</v>
      </c>
      <c r="AO1843" s="179">
        <f t="shared" si="2983"/>
        <v>0</v>
      </c>
      <c r="AP1843" s="179">
        <f t="shared" si="2983"/>
        <v>0</v>
      </c>
      <c r="AQ1843" s="179">
        <f t="shared" si="2983"/>
        <v>0</v>
      </c>
      <c r="AR1843" s="179">
        <f t="shared" si="2983"/>
        <v>0</v>
      </c>
      <c r="AS1843" s="179">
        <f t="shared" si="2983"/>
        <v>0</v>
      </c>
      <c r="AT1843" s="179">
        <f t="shared" si="2983"/>
        <v>0</v>
      </c>
      <c r="AU1843" s="179">
        <f t="shared" si="2983"/>
        <v>0</v>
      </c>
      <c r="AV1843" s="179">
        <f t="shared" si="2983"/>
        <v>0</v>
      </c>
      <c r="AW1843" s="179">
        <f t="shared" si="2983"/>
        <v>0</v>
      </c>
      <c r="AX1843" s="179">
        <f t="shared" si="2983"/>
        <v>0</v>
      </c>
      <c r="AY1843" s="179">
        <f t="shared" ref="AY1843:CD1845" si="2984">AY1831</f>
        <v>0</v>
      </c>
      <c r="AZ1843" s="179">
        <f t="shared" si="2984"/>
        <v>0</v>
      </c>
      <c r="BA1843" s="179">
        <f t="shared" si="2984"/>
        <v>0</v>
      </c>
      <c r="BB1843" s="179">
        <f t="shared" si="2984"/>
        <v>0</v>
      </c>
      <c r="BC1843" s="179">
        <f t="shared" si="2984"/>
        <v>0</v>
      </c>
      <c r="BD1843" s="179">
        <f t="shared" si="2984"/>
        <v>0</v>
      </c>
      <c r="BE1843" s="179">
        <f t="shared" si="2984"/>
        <v>0</v>
      </c>
      <c r="BF1843" s="179">
        <f t="shared" si="2984"/>
        <v>0</v>
      </c>
      <c r="BG1843" s="179">
        <f t="shared" si="2984"/>
        <v>0</v>
      </c>
      <c r="BH1843" s="179">
        <f t="shared" si="2984"/>
        <v>0</v>
      </c>
      <c r="BI1843" s="179">
        <f t="shared" si="2984"/>
        <v>0</v>
      </c>
      <c r="BJ1843" s="179">
        <f t="shared" si="2984"/>
        <v>0</v>
      </c>
      <c r="BK1843" s="179">
        <f t="shared" si="2984"/>
        <v>0</v>
      </c>
      <c r="BL1843" s="179">
        <f t="shared" si="2984"/>
        <v>0</v>
      </c>
      <c r="BM1843" s="179">
        <f t="shared" si="2984"/>
        <v>0</v>
      </c>
      <c r="BN1843" s="179">
        <f t="shared" si="2984"/>
        <v>0</v>
      </c>
      <c r="BO1843" s="179">
        <f t="shared" si="2984"/>
        <v>0</v>
      </c>
      <c r="BP1843" s="179">
        <f t="shared" si="2984"/>
        <v>0</v>
      </c>
      <c r="BQ1843" s="179">
        <f t="shared" si="2984"/>
        <v>0</v>
      </c>
      <c r="BR1843" s="179">
        <f t="shared" si="2984"/>
        <v>0</v>
      </c>
      <c r="BS1843" s="179">
        <f t="shared" si="2984"/>
        <v>0</v>
      </c>
      <c r="BT1843" s="179">
        <f t="shared" si="2984"/>
        <v>0</v>
      </c>
      <c r="BU1843" s="179">
        <f t="shared" si="2984"/>
        <v>0</v>
      </c>
      <c r="BV1843" s="179">
        <f t="shared" si="2984"/>
        <v>0</v>
      </c>
      <c r="BW1843" s="179">
        <f t="shared" si="2984"/>
        <v>0</v>
      </c>
      <c r="BX1843" s="179">
        <f t="shared" si="2984"/>
        <v>0</v>
      </c>
      <c r="BY1843" s="179">
        <f t="shared" si="2984"/>
        <v>0</v>
      </c>
      <c r="BZ1843" s="179">
        <f t="shared" si="2984"/>
        <v>0</v>
      </c>
      <c r="CA1843" s="179">
        <f t="shared" si="2984"/>
        <v>0</v>
      </c>
      <c r="CB1843" s="179">
        <f t="shared" si="2984"/>
        <v>0</v>
      </c>
      <c r="CC1843" s="179">
        <f t="shared" si="2984"/>
        <v>0</v>
      </c>
      <c r="CD1843" s="179">
        <f t="shared" si="2984"/>
        <v>0</v>
      </c>
      <c r="CE1843" s="179">
        <f t="shared" ref="CE1843:CL1845" si="2985">CE1831</f>
        <v>0</v>
      </c>
      <c r="CF1843" s="179">
        <f t="shared" si="2985"/>
        <v>0</v>
      </c>
      <c r="CG1843" s="179">
        <f t="shared" si="2985"/>
        <v>0</v>
      </c>
      <c r="CH1843" s="179">
        <f t="shared" si="2985"/>
        <v>0</v>
      </c>
      <c r="CI1843" s="179">
        <f t="shared" si="2985"/>
        <v>0</v>
      </c>
      <c r="CJ1843" s="179">
        <f t="shared" si="2985"/>
        <v>0</v>
      </c>
      <c r="CK1843" s="179">
        <f t="shared" si="2985"/>
        <v>0</v>
      </c>
      <c r="CL1843" s="179">
        <f t="shared" si="2985"/>
        <v>0</v>
      </c>
      <c r="CN1843" s="60"/>
      <c r="CO1843" s="179">
        <f t="shared" ref="CO1843:DL1845" si="2986">CO1831</f>
        <v>0</v>
      </c>
      <c r="CP1843" s="179">
        <f t="shared" si="2986"/>
        <v>0</v>
      </c>
      <c r="CQ1843" s="179">
        <f t="shared" si="2986"/>
        <v>0</v>
      </c>
      <c r="CR1843" s="179">
        <f t="shared" si="2986"/>
        <v>0</v>
      </c>
      <c r="CS1843" s="179">
        <f t="shared" si="2986"/>
        <v>0</v>
      </c>
      <c r="CT1843" s="179">
        <f t="shared" si="2986"/>
        <v>0</v>
      </c>
      <c r="CU1843" s="179">
        <f t="shared" si="2986"/>
        <v>0</v>
      </c>
      <c r="CV1843" s="179">
        <f t="shared" si="2986"/>
        <v>0</v>
      </c>
      <c r="CW1843" s="179">
        <f t="shared" si="2986"/>
        <v>0</v>
      </c>
      <c r="CX1843" s="179">
        <f t="shared" si="2986"/>
        <v>0</v>
      </c>
      <c r="CY1843" s="179">
        <f t="shared" si="2986"/>
        <v>0</v>
      </c>
      <c r="CZ1843" s="179">
        <f t="shared" si="2986"/>
        <v>0</v>
      </c>
      <c r="DA1843" s="179">
        <f t="shared" si="2986"/>
        <v>0</v>
      </c>
      <c r="DB1843" s="179">
        <f t="shared" si="2986"/>
        <v>0</v>
      </c>
      <c r="DC1843" s="179">
        <f t="shared" si="2986"/>
        <v>0</v>
      </c>
      <c r="DD1843" s="179">
        <f t="shared" si="2986"/>
        <v>0</v>
      </c>
      <c r="DE1843" s="179">
        <f t="shared" si="2986"/>
        <v>0</v>
      </c>
      <c r="DF1843" s="179">
        <f t="shared" si="2986"/>
        <v>0</v>
      </c>
      <c r="DG1843" s="179">
        <f t="shared" si="2986"/>
        <v>0</v>
      </c>
      <c r="DH1843" s="179">
        <f t="shared" si="2986"/>
        <v>0</v>
      </c>
      <c r="DI1843" s="179">
        <f t="shared" si="2986"/>
        <v>0</v>
      </c>
      <c r="DJ1843" s="179">
        <f t="shared" si="2986"/>
        <v>0</v>
      </c>
      <c r="DK1843" s="179">
        <f t="shared" si="2986"/>
        <v>0</v>
      </c>
      <c r="DL1843" s="179">
        <f t="shared" si="2986"/>
        <v>0</v>
      </c>
    </row>
    <row r="1844" spans="1:116" x14ac:dyDescent="0.4">
      <c r="B1844" t="s">
        <v>332</v>
      </c>
      <c r="D1844" t="s">
        <v>532</v>
      </c>
      <c r="E1844" s="8" t="str">
        <f t="shared" si="2974"/>
        <v>1844 FCLTA-F</v>
      </c>
      <c r="G1844" s="241" t="str">
        <f>IFERROR(SUBSTITUTE(TRIM(MID(G1835, SEARCH("-", G1835) + 1, LEN(G1835))),":",""),"no unit")</f>
        <v>no unit</v>
      </c>
      <c r="H1844" s="12"/>
      <c r="I1844" s="60"/>
      <c r="J1844" s="60"/>
      <c r="K1844" s="15"/>
      <c r="L1844" s="15"/>
      <c r="M1844" s="15"/>
      <c r="N1844" s="15"/>
      <c r="O1844" s="15"/>
      <c r="P1844" s="15"/>
      <c r="R1844" s="15"/>
      <c r="S1844" s="179"/>
      <c r="T1844" s="179"/>
      <c r="U1844" s="179"/>
      <c r="V1844" s="179"/>
      <c r="W1844" s="179"/>
      <c r="X1844" s="179"/>
      <c r="Y1844" s="179"/>
      <c r="Z1844" s="179"/>
      <c r="AA1844" s="179"/>
      <c r="AB1844" s="179"/>
      <c r="AC1844" s="179"/>
      <c r="AD1844" s="179"/>
      <c r="AE1844" s="179"/>
      <c r="AF1844" s="179"/>
      <c r="AG1844" s="179"/>
      <c r="AH1844" s="179"/>
      <c r="AI1844" s="179"/>
      <c r="AJ1844" s="179"/>
      <c r="AK1844" s="179"/>
      <c r="AL1844" s="179"/>
      <c r="AM1844" s="179"/>
      <c r="AN1844" s="179"/>
      <c r="AO1844" s="179"/>
      <c r="AP1844" s="179"/>
      <c r="AQ1844" s="179"/>
      <c r="AR1844" s="179"/>
      <c r="AS1844" s="179"/>
      <c r="AT1844" s="179"/>
      <c r="AU1844" s="179"/>
      <c r="AV1844" s="179"/>
      <c r="AW1844" s="179"/>
      <c r="AX1844" s="179"/>
      <c r="AY1844" s="179"/>
      <c r="AZ1844" s="179"/>
      <c r="BA1844" s="179"/>
      <c r="BB1844" s="179"/>
      <c r="BC1844" s="179"/>
      <c r="BD1844" s="179"/>
      <c r="BE1844" s="179"/>
      <c r="BF1844" s="179"/>
      <c r="BG1844" s="179"/>
      <c r="BH1844" s="179"/>
      <c r="BI1844" s="179"/>
      <c r="BJ1844" s="179"/>
      <c r="BK1844" s="179"/>
      <c r="BL1844" s="179"/>
      <c r="BM1844" s="179"/>
      <c r="BN1844" s="179"/>
      <c r="BO1844" s="179"/>
      <c r="BP1844" s="179"/>
      <c r="BQ1844" s="179"/>
      <c r="BR1844" s="179"/>
      <c r="BS1844" s="179"/>
      <c r="BT1844" s="179"/>
      <c r="BU1844" s="179"/>
      <c r="BV1844" s="179"/>
      <c r="BW1844" s="179"/>
      <c r="BX1844" s="179"/>
      <c r="BY1844" s="179"/>
      <c r="BZ1844" s="179"/>
      <c r="CA1844" s="179"/>
      <c r="CB1844" s="179"/>
      <c r="CC1844" s="179"/>
      <c r="CD1844" s="179"/>
      <c r="CE1844" s="179"/>
      <c r="CF1844" s="179"/>
      <c r="CG1844" s="179"/>
      <c r="CH1844" s="179"/>
      <c r="CI1844" s="179"/>
      <c r="CJ1844" s="179"/>
      <c r="CK1844" s="179"/>
      <c r="CL1844" s="179"/>
      <c r="CN1844" s="60"/>
      <c r="CO1844" s="179"/>
      <c r="CP1844" s="179"/>
      <c r="CQ1844" s="179"/>
      <c r="CR1844" s="179"/>
      <c r="CS1844" s="179"/>
      <c r="CT1844" s="179"/>
      <c r="CU1844" s="179"/>
      <c r="CV1844" s="179"/>
      <c r="CW1844" s="179"/>
      <c r="CX1844" s="179"/>
      <c r="CY1844" s="179"/>
      <c r="CZ1844" s="179"/>
      <c r="DA1844" s="179"/>
      <c r="DB1844" s="179"/>
      <c r="DC1844" s="179"/>
      <c r="DD1844" s="179"/>
      <c r="DE1844" s="179"/>
      <c r="DF1844" s="179"/>
      <c r="DG1844" s="179"/>
      <c r="DH1844" s="179"/>
      <c r="DI1844" s="179"/>
      <c r="DJ1844" s="179"/>
      <c r="DK1844" s="179"/>
      <c r="DL1844" s="179"/>
    </row>
    <row r="1845" spans="1:116" x14ac:dyDescent="0.4">
      <c r="B1845" t="s">
        <v>332</v>
      </c>
      <c r="D1845" t="s">
        <v>532</v>
      </c>
      <c r="E1845" s="8" t="str">
        <f t="shared" si="2974"/>
        <v>1845 FCLTA-F</v>
      </c>
      <c r="G1845" s="136" t="str">
        <f>G1833</f>
        <v>Secondary revenue driver</v>
      </c>
      <c r="H1845" s="12"/>
      <c r="I1845" s="60"/>
      <c r="J1845" s="60"/>
      <c r="K1845" s="15"/>
      <c r="L1845" s="15"/>
      <c r="M1845" s="15"/>
      <c r="N1845" s="15"/>
      <c r="O1845" s="15"/>
      <c r="P1845" s="15"/>
      <c r="R1845" s="15"/>
      <c r="S1845" s="4" t="str">
        <f t="shared" ref="S1845:AX1847" si="2987">ADDRESS(ROW(S1836),COLUMN(S1836),2)</f>
        <v>S$1836</v>
      </c>
      <c r="T1845" s="4" t="str">
        <f t="shared" si="2987"/>
        <v>T$1836</v>
      </c>
      <c r="U1845" s="4" t="str">
        <f t="shared" si="2987"/>
        <v>U$1836</v>
      </c>
      <c r="V1845" s="4" t="str">
        <f t="shared" si="2987"/>
        <v>V$1836</v>
      </c>
      <c r="W1845" s="4" t="str">
        <f t="shared" si="2987"/>
        <v>W$1836</v>
      </c>
      <c r="X1845" s="4" t="str">
        <f t="shared" si="2987"/>
        <v>X$1836</v>
      </c>
      <c r="Y1845" s="4" t="str">
        <f t="shared" si="2987"/>
        <v>Y$1836</v>
      </c>
      <c r="Z1845" s="4" t="str">
        <f t="shared" si="2987"/>
        <v>Z$1836</v>
      </c>
      <c r="AA1845" s="4" t="str">
        <f t="shared" si="2987"/>
        <v>AA$1836</v>
      </c>
      <c r="AB1845" s="4" t="str">
        <f t="shared" si="2987"/>
        <v>AB$1836</v>
      </c>
      <c r="AC1845" s="4" t="str">
        <f t="shared" si="2987"/>
        <v>AC$1836</v>
      </c>
      <c r="AD1845" s="4" t="str">
        <f t="shared" si="2987"/>
        <v>AD$1836</v>
      </c>
      <c r="AE1845" s="4" t="str">
        <f t="shared" si="2987"/>
        <v>AE$1836</v>
      </c>
      <c r="AF1845" s="4" t="str">
        <f t="shared" si="2987"/>
        <v>AF$1836</v>
      </c>
      <c r="AG1845" s="4" t="str">
        <f t="shared" si="2987"/>
        <v>AG$1836</v>
      </c>
      <c r="AH1845" s="4" t="str">
        <f t="shared" si="2987"/>
        <v>AH$1836</v>
      </c>
      <c r="AI1845" s="4" t="str">
        <f t="shared" si="2987"/>
        <v>AI$1836</v>
      </c>
      <c r="AJ1845" s="4" t="str">
        <f t="shared" si="2987"/>
        <v>AJ$1836</v>
      </c>
      <c r="AK1845" s="4" t="str">
        <f t="shared" si="2987"/>
        <v>AK$1836</v>
      </c>
      <c r="AL1845" s="4" t="str">
        <f t="shared" si="2987"/>
        <v>AL$1836</v>
      </c>
      <c r="AM1845" s="4" t="str">
        <f t="shared" si="2987"/>
        <v>AM$1836</v>
      </c>
      <c r="AN1845" s="4" t="str">
        <f t="shared" si="2987"/>
        <v>AN$1836</v>
      </c>
      <c r="AO1845" s="4" t="str">
        <f t="shared" si="2987"/>
        <v>AO$1836</v>
      </c>
      <c r="AP1845" s="4" t="str">
        <f t="shared" si="2987"/>
        <v>AP$1836</v>
      </c>
      <c r="AQ1845" s="4" t="str">
        <f t="shared" si="2987"/>
        <v>AQ$1836</v>
      </c>
      <c r="AR1845" s="4" t="str">
        <f t="shared" si="2987"/>
        <v>AR$1836</v>
      </c>
      <c r="AS1845" s="4" t="str">
        <f t="shared" si="2987"/>
        <v>AS$1836</v>
      </c>
      <c r="AT1845" s="4" t="str">
        <f t="shared" si="2987"/>
        <v>AT$1836</v>
      </c>
      <c r="AU1845" s="4" t="str">
        <f t="shared" si="2987"/>
        <v>AU$1836</v>
      </c>
      <c r="AV1845" s="4" t="str">
        <f t="shared" si="2987"/>
        <v>AV$1836</v>
      </c>
      <c r="AW1845" s="4" t="str">
        <f t="shared" si="2987"/>
        <v>AW$1836</v>
      </c>
      <c r="AX1845" s="4" t="str">
        <f t="shared" si="2987"/>
        <v>AX$1836</v>
      </c>
      <c r="AY1845" s="4" t="str">
        <f t="shared" ref="AY1845:CD1847" si="2988">ADDRESS(ROW(AY1836),COLUMN(AY1836),2)</f>
        <v>AY$1836</v>
      </c>
      <c r="AZ1845" s="4" t="str">
        <f t="shared" si="2988"/>
        <v>AZ$1836</v>
      </c>
      <c r="BA1845" s="4" t="str">
        <f t="shared" si="2988"/>
        <v>BA$1836</v>
      </c>
      <c r="BB1845" s="4" t="str">
        <f t="shared" si="2988"/>
        <v>BB$1836</v>
      </c>
      <c r="BC1845" s="4" t="str">
        <f t="shared" si="2988"/>
        <v>BC$1836</v>
      </c>
      <c r="BD1845" s="4" t="str">
        <f t="shared" si="2988"/>
        <v>BD$1836</v>
      </c>
      <c r="BE1845" s="4" t="str">
        <f t="shared" si="2988"/>
        <v>BE$1836</v>
      </c>
      <c r="BF1845" s="4" t="str">
        <f t="shared" si="2988"/>
        <v>BF$1836</v>
      </c>
      <c r="BG1845" s="4" t="str">
        <f t="shared" si="2988"/>
        <v>BG$1836</v>
      </c>
      <c r="BH1845" s="4" t="str">
        <f t="shared" si="2988"/>
        <v>BH$1836</v>
      </c>
      <c r="BI1845" s="4" t="str">
        <f t="shared" si="2988"/>
        <v>BI$1836</v>
      </c>
      <c r="BJ1845" s="4" t="str">
        <f t="shared" si="2988"/>
        <v>BJ$1836</v>
      </c>
      <c r="BK1845" s="4" t="str">
        <f t="shared" si="2988"/>
        <v>BK$1836</v>
      </c>
      <c r="BL1845" s="4" t="str">
        <f t="shared" si="2988"/>
        <v>BL$1836</v>
      </c>
      <c r="BM1845" s="4" t="str">
        <f t="shared" si="2988"/>
        <v>BM$1836</v>
      </c>
      <c r="BN1845" s="4" t="str">
        <f t="shared" si="2988"/>
        <v>BN$1836</v>
      </c>
      <c r="BO1845" s="4" t="str">
        <f t="shared" si="2988"/>
        <v>BO$1836</v>
      </c>
      <c r="BP1845" s="4" t="str">
        <f t="shared" si="2988"/>
        <v>BP$1836</v>
      </c>
      <c r="BQ1845" s="4" t="str">
        <f t="shared" si="2988"/>
        <v>BQ$1836</v>
      </c>
      <c r="BR1845" s="4" t="str">
        <f t="shared" si="2988"/>
        <v>BR$1836</v>
      </c>
      <c r="BS1845" s="4" t="str">
        <f t="shared" si="2988"/>
        <v>BS$1836</v>
      </c>
      <c r="BT1845" s="4" t="str">
        <f t="shared" si="2988"/>
        <v>BT$1836</v>
      </c>
      <c r="BU1845" s="4" t="str">
        <f t="shared" si="2988"/>
        <v>BU$1836</v>
      </c>
      <c r="BV1845" s="4" t="str">
        <f t="shared" si="2988"/>
        <v>BV$1836</v>
      </c>
      <c r="BW1845" s="4" t="str">
        <f t="shared" si="2988"/>
        <v>BW$1836</v>
      </c>
      <c r="BX1845" s="4" t="str">
        <f t="shared" si="2988"/>
        <v>BX$1836</v>
      </c>
      <c r="BY1845" s="4" t="str">
        <f t="shared" si="2988"/>
        <v>BY$1836</v>
      </c>
      <c r="BZ1845" s="4" t="str">
        <f t="shared" si="2988"/>
        <v>BZ$1836</v>
      </c>
      <c r="CA1845" s="4" t="str">
        <f t="shared" si="2988"/>
        <v>CA$1836</v>
      </c>
      <c r="CB1845" s="4" t="str">
        <f t="shared" si="2988"/>
        <v>CB$1836</v>
      </c>
      <c r="CC1845" s="4" t="str">
        <f t="shared" si="2988"/>
        <v>CC$1836</v>
      </c>
      <c r="CD1845" s="4" t="str">
        <f t="shared" si="2988"/>
        <v>CD$1836</v>
      </c>
      <c r="CE1845" s="4" t="str">
        <f t="shared" ref="CE1845:CL1847" si="2989">ADDRESS(ROW(CE1836),COLUMN(CE1836),2)</f>
        <v>CE$1836</v>
      </c>
      <c r="CF1845" s="4" t="str">
        <f t="shared" si="2989"/>
        <v>CF$1836</v>
      </c>
      <c r="CG1845" s="4" t="str">
        <f t="shared" si="2989"/>
        <v>CG$1836</v>
      </c>
      <c r="CH1845" s="4" t="str">
        <f t="shared" si="2989"/>
        <v>CH$1836</v>
      </c>
      <c r="CI1845" s="4" t="str">
        <f t="shared" si="2989"/>
        <v>CI$1836</v>
      </c>
      <c r="CJ1845" s="4" t="str">
        <f t="shared" si="2989"/>
        <v>CJ$1836</v>
      </c>
      <c r="CK1845" s="4" t="str">
        <f t="shared" si="2989"/>
        <v>CK$1836</v>
      </c>
      <c r="CL1845" s="4" t="str">
        <f t="shared" si="2989"/>
        <v>CL$1836</v>
      </c>
      <c r="CN1845" s="60"/>
      <c r="CO1845" s="4" t="str">
        <f t="shared" ref="CO1845:DL1847" si="2990">ADDRESS(ROW(CO1836),COLUMN(CO1836),2)</f>
        <v>CO$1836</v>
      </c>
      <c r="CP1845" s="4" t="str">
        <f t="shared" si="2990"/>
        <v>CP$1836</v>
      </c>
      <c r="CQ1845" s="4" t="str">
        <f t="shared" si="2990"/>
        <v>CQ$1836</v>
      </c>
      <c r="CR1845" s="4" t="str">
        <f t="shared" si="2990"/>
        <v>CR$1836</v>
      </c>
      <c r="CS1845" s="4" t="str">
        <f t="shared" si="2990"/>
        <v>CS$1836</v>
      </c>
      <c r="CT1845" s="4" t="str">
        <f t="shared" si="2990"/>
        <v>CT$1836</v>
      </c>
      <c r="CU1845" s="4" t="str">
        <f t="shared" si="2990"/>
        <v>CU$1836</v>
      </c>
      <c r="CV1845" s="4" t="str">
        <f t="shared" si="2990"/>
        <v>CV$1836</v>
      </c>
      <c r="CW1845" s="4" t="str">
        <f t="shared" si="2990"/>
        <v>CW$1836</v>
      </c>
      <c r="CX1845" s="4" t="str">
        <f t="shared" si="2990"/>
        <v>CX$1836</v>
      </c>
      <c r="CY1845" s="4" t="str">
        <f t="shared" si="2990"/>
        <v>CY$1836</v>
      </c>
      <c r="CZ1845" s="4" t="str">
        <f t="shared" si="2990"/>
        <v>CZ$1836</v>
      </c>
      <c r="DA1845" s="4" t="str">
        <f t="shared" si="2990"/>
        <v>DA$1836</v>
      </c>
      <c r="DB1845" s="4" t="str">
        <f t="shared" si="2990"/>
        <v>DB$1836</v>
      </c>
      <c r="DC1845" s="4" t="str">
        <f t="shared" si="2990"/>
        <v>DC$1836</v>
      </c>
      <c r="DD1845" s="4" t="str">
        <f t="shared" si="2990"/>
        <v>DD$1836</v>
      </c>
      <c r="DE1845" s="4" t="str">
        <f t="shared" si="2990"/>
        <v>DE$1836</v>
      </c>
      <c r="DF1845" s="4" t="str">
        <f t="shared" si="2990"/>
        <v>DF$1836</v>
      </c>
      <c r="DG1845" s="4" t="str">
        <f t="shared" si="2990"/>
        <v>DG$1836</v>
      </c>
      <c r="DH1845" s="4" t="str">
        <f t="shared" si="2990"/>
        <v>DH$1836</v>
      </c>
      <c r="DI1845" s="4" t="str">
        <f t="shared" si="2990"/>
        <v>DI$1836</v>
      </c>
      <c r="DJ1845" s="4" t="str">
        <f t="shared" si="2990"/>
        <v>DJ$1836</v>
      </c>
      <c r="DK1845" s="4" t="str">
        <f t="shared" si="2990"/>
        <v>DK$1836</v>
      </c>
      <c r="DL1845" s="4" t="str">
        <f t="shared" si="2990"/>
        <v>DL$1836</v>
      </c>
    </row>
    <row r="1846" spans="1:116" x14ac:dyDescent="0.4">
      <c r="B1846" t="s">
        <v>332</v>
      </c>
      <c r="D1846" t="s">
        <v>532</v>
      </c>
      <c r="E1846" s="8" t="str">
        <f t="shared" si="2974"/>
        <v>1846 FCLTA-F</v>
      </c>
      <c r="G1846" s="136" t="str">
        <f>G1834</f>
        <v>Secondary volume driver</v>
      </c>
      <c r="H1846" s="12"/>
      <c r="I1846" s="60"/>
      <c r="J1846" s="60"/>
      <c r="K1846" s="15"/>
      <c r="L1846" s="15"/>
      <c r="M1846" s="15"/>
      <c r="N1846" s="15"/>
      <c r="O1846" s="15"/>
      <c r="P1846" s="15"/>
      <c r="R1846" s="15"/>
      <c r="S1846" s="179" t="str">
        <f t="shared" ref="S1846:AX1848" si="2991">S1834</f>
        <v>S$19</v>
      </c>
      <c r="T1846" s="179" t="str">
        <f t="shared" si="2991"/>
        <v>T$19</v>
      </c>
      <c r="U1846" s="179" t="str">
        <f t="shared" si="2991"/>
        <v>U$19</v>
      </c>
      <c r="V1846" s="179" t="str">
        <f t="shared" si="2991"/>
        <v>V$19</v>
      </c>
      <c r="W1846" s="179" t="str">
        <f t="shared" si="2991"/>
        <v>W$19</v>
      </c>
      <c r="X1846" s="179" t="str">
        <f t="shared" si="2991"/>
        <v>X$19</v>
      </c>
      <c r="Y1846" s="179" t="str">
        <f t="shared" si="2991"/>
        <v>Y$19</v>
      </c>
      <c r="Z1846" s="179" t="str">
        <f t="shared" si="2991"/>
        <v>Z$19</v>
      </c>
      <c r="AA1846" s="179" t="str">
        <f t="shared" si="2991"/>
        <v>AA$19</v>
      </c>
      <c r="AB1846" s="179" t="str">
        <f t="shared" si="2991"/>
        <v>AB$19</v>
      </c>
      <c r="AC1846" s="179" t="str">
        <f t="shared" si="2991"/>
        <v>AC$19</v>
      </c>
      <c r="AD1846" s="179" t="str">
        <f t="shared" si="2991"/>
        <v>AD$19</v>
      </c>
      <c r="AE1846" s="179" t="str">
        <f t="shared" si="2991"/>
        <v>AE$19</v>
      </c>
      <c r="AF1846" s="179" t="str">
        <f t="shared" si="2991"/>
        <v>AF$19</v>
      </c>
      <c r="AG1846" s="179" t="str">
        <f t="shared" si="2991"/>
        <v>AG$19</v>
      </c>
      <c r="AH1846" s="179" t="str">
        <f t="shared" si="2991"/>
        <v>AH$19</v>
      </c>
      <c r="AI1846" s="179" t="str">
        <f t="shared" si="2991"/>
        <v>AI$19</v>
      </c>
      <c r="AJ1846" s="179" t="str">
        <f t="shared" si="2991"/>
        <v>AJ$19</v>
      </c>
      <c r="AK1846" s="179" t="str">
        <f t="shared" si="2991"/>
        <v>AK$19</v>
      </c>
      <c r="AL1846" s="179" t="str">
        <f t="shared" si="2991"/>
        <v>AL$19</v>
      </c>
      <c r="AM1846" s="179" t="str">
        <f t="shared" si="2991"/>
        <v>AM$19</v>
      </c>
      <c r="AN1846" s="179" t="str">
        <f t="shared" si="2991"/>
        <v>AN$19</v>
      </c>
      <c r="AO1846" s="179" t="str">
        <f t="shared" si="2991"/>
        <v>AO$19</v>
      </c>
      <c r="AP1846" s="179" t="str">
        <f t="shared" si="2991"/>
        <v>AP$19</v>
      </c>
      <c r="AQ1846" s="179" t="str">
        <f t="shared" si="2991"/>
        <v>AQ$19</v>
      </c>
      <c r="AR1846" s="179" t="str">
        <f t="shared" si="2991"/>
        <v>AR$19</v>
      </c>
      <c r="AS1846" s="179" t="str">
        <f t="shared" si="2991"/>
        <v>AS$19</v>
      </c>
      <c r="AT1846" s="179" t="str">
        <f t="shared" si="2991"/>
        <v>AT$19</v>
      </c>
      <c r="AU1846" s="179" t="str">
        <f t="shared" si="2991"/>
        <v>AU$19</v>
      </c>
      <c r="AV1846" s="179" t="str">
        <f t="shared" si="2991"/>
        <v>AV$19</v>
      </c>
      <c r="AW1846" s="179" t="str">
        <f t="shared" si="2991"/>
        <v>AW$19</v>
      </c>
      <c r="AX1846" s="179" t="str">
        <f t="shared" si="2991"/>
        <v>AX$19</v>
      </c>
      <c r="AY1846" s="179" t="str">
        <f t="shared" ref="AY1846:CD1848" si="2992">AY1834</f>
        <v>AY$19</v>
      </c>
      <c r="AZ1846" s="179" t="str">
        <f t="shared" si="2992"/>
        <v>AZ$19</v>
      </c>
      <c r="BA1846" s="179" t="str">
        <f t="shared" si="2992"/>
        <v>BA$19</v>
      </c>
      <c r="BB1846" s="179" t="str">
        <f t="shared" si="2992"/>
        <v>BB$19</v>
      </c>
      <c r="BC1846" s="179" t="str">
        <f t="shared" si="2992"/>
        <v>BC$19</v>
      </c>
      <c r="BD1846" s="179" t="str">
        <f t="shared" si="2992"/>
        <v>BD$19</v>
      </c>
      <c r="BE1846" s="179" t="str">
        <f t="shared" si="2992"/>
        <v>BE$19</v>
      </c>
      <c r="BF1846" s="179" t="str">
        <f t="shared" si="2992"/>
        <v>BF$19</v>
      </c>
      <c r="BG1846" s="179" t="str">
        <f t="shared" si="2992"/>
        <v>BG$19</v>
      </c>
      <c r="BH1846" s="179" t="str">
        <f t="shared" si="2992"/>
        <v>BH$19</v>
      </c>
      <c r="BI1846" s="179" t="str">
        <f t="shared" si="2992"/>
        <v>BI$19</v>
      </c>
      <c r="BJ1846" s="179" t="str">
        <f t="shared" si="2992"/>
        <v>BJ$19</v>
      </c>
      <c r="BK1846" s="179" t="str">
        <f t="shared" si="2992"/>
        <v>BK$19</v>
      </c>
      <c r="BL1846" s="179" t="str">
        <f t="shared" si="2992"/>
        <v>BL$19</v>
      </c>
      <c r="BM1846" s="179" t="str">
        <f t="shared" si="2992"/>
        <v>BM$19</v>
      </c>
      <c r="BN1846" s="179" t="str">
        <f t="shared" si="2992"/>
        <v>BN$19</v>
      </c>
      <c r="BO1846" s="179" t="str">
        <f t="shared" si="2992"/>
        <v>BO$19</v>
      </c>
      <c r="BP1846" s="179" t="str">
        <f t="shared" si="2992"/>
        <v>BP$19</v>
      </c>
      <c r="BQ1846" s="179" t="str">
        <f t="shared" si="2992"/>
        <v>BQ$19</v>
      </c>
      <c r="BR1846" s="179" t="str">
        <f t="shared" si="2992"/>
        <v>BR$19</v>
      </c>
      <c r="BS1846" s="179" t="str">
        <f t="shared" si="2992"/>
        <v>BS$19</v>
      </c>
      <c r="BT1846" s="179" t="str">
        <f t="shared" si="2992"/>
        <v>BT$19</v>
      </c>
      <c r="BU1846" s="179" t="str">
        <f t="shared" si="2992"/>
        <v>BU$19</v>
      </c>
      <c r="BV1846" s="179" t="str">
        <f t="shared" si="2992"/>
        <v>BV$19</v>
      </c>
      <c r="BW1846" s="179" t="str">
        <f t="shared" si="2992"/>
        <v>BW$19</v>
      </c>
      <c r="BX1846" s="179" t="str">
        <f t="shared" si="2992"/>
        <v>BX$19</v>
      </c>
      <c r="BY1846" s="179" t="str">
        <f t="shared" si="2992"/>
        <v>BY$19</v>
      </c>
      <c r="BZ1846" s="179" t="str">
        <f t="shared" si="2992"/>
        <v>BZ$19</v>
      </c>
      <c r="CA1846" s="179" t="str">
        <f t="shared" si="2992"/>
        <v>CA$19</v>
      </c>
      <c r="CB1846" s="179" t="str">
        <f t="shared" si="2992"/>
        <v>CB$19</v>
      </c>
      <c r="CC1846" s="179" t="str">
        <f t="shared" si="2992"/>
        <v>CC$19</v>
      </c>
      <c r="CD1846" s="179" t="str">
        <f t="shared" si="2992"/>
        <v>CD$19</v>
      </c>
      <c r="CE1846" s="179" t="str">
        <f t="shared" ref="CE1846:CL1848" si="2993">CE1834</f>
        <v>CE$19</v>
      </c>
      <c r="CF1846" s="179" t="str">
        <f t="shared" si="2993"/>
        <v>CF$19</v>
      </c>
      <c r="CG1846" s="179" t="str">
        <f t="shared" si="2993"/>
        <v>CG$19</v>
      </c>
      <c r="CH1846" s="179" t="str">
        <f t="shared" si="2993"/>
        <v>CH$19</v>
      </c>
      <c r="CI1846" s="179" t="str">
        <f t="shared" si="2993"/>
        <v>CI$19</v>
      </c>
      <c r="CJ1846" s="179" t="str">
        <f t="shared" si="2993"/>
        <v>CJ$19</v>
      </c>
      <c r="CK1846" s="179" t="str">
        <f t="shared" si="2993"/>
        <v>CK$19</v>
      </c>
      <c r="CL1846" s="179" t="str">
        <f t="shared" si="2993"/>
        <v>CL$19</v>
      </c>
      <c r="CN1846" s="60"/>
      <c r="CO1846" s="179" t="str">
        <f t="shared" ref="CO1846:DL1848" si="2994">CO1834</f>
        <v>CO$19</v>
      </c>
      <c r="CP1846" s="179" t="str">
        <f t="shared" si="2994"/>
        <v>CP$19</v>
      </c>
      <c r="CQ1846" s="179" t="str">
        <f t="shared" si="2994"/>
        <v>CQ$19</v>
      </c>
      <c r="CR1846" s="179" t="str">
        <f t="shared" si="2994"/>
        <v>CR$19</v>
      </c>
      <c r="CS1846" s="179" t="str">
        <f t="shared" si="2994"/>
        <v>CS$19</v>
      </c>
      <c r="CT1846" s="179" t="str">
        <f t="shared" si="2994"/>
        <v>CT$19</v>
      </c>
      <c r="CU1846" s="179" t="str">
        <f t="shared" si="2994"/>
        <v>CU$19</v>
      </c>
      <c r="CV1846" s="179" t="str">
        <f t="shared" si="2994"/>
        <v>CV$19</v>
      </c>
      <c r="CW1846" s="179" t="str">
        <f t="shared" si="2994"/>
        <v>CW$19</v>
      </c>
      <c r="CX1846" s="179" t="str">
        <f t="shared" si="2994"/>
        <v>CX$19</v>
      </c>
      <c r="CY1846" s="179" t="str">
        <f t="shared" si="2994"/>
        <v>CY$19</v>
      </c>
      <c r="CZ1846" s="179" t="str">
        <f t="shared" si="2994"/>
        <v>CZ$19</v>
      </c>
      <c r="DA1846" s="179" t="str">
        <f t="shared" si="2994"/>
        <v>DA$19</v>
      </c>
      <c r="DB1846" s="179" t="str">
        <f t="shared" si="2994"/>
        <v>DB$19</v>
      </c>
      <c r="DC1846" s="179" t="str">
        <f t="shared" si="2994"/>
        <v>DC$19</v>
      </c>
      <c r="DD1846" s="179" t="str">
        <f t="shared" si="2994"/>
        <v>DD$19</v>
      </c>
      <c r="DE1846" s="179" t="str">
        <f t="shared" si="2994"/>
        <v>DE$19</v>
      </c>
      <c r="DF1846" s="179" t="str">
        <f t="shared" si="2994"/>
        <v>DF$19</v>
      </c>
      <c r="DG1846" s="179" t="str">
        <f t="shared" si="2994"/>
        <v>DG$19</v>
      </c>
      <c r="DH1846" s="179" t="str">
        <f t="shared" si="2994"/>
        <v>DH$19</v>
      </c>
      <c r="DI1846" s="179" t="str">
        <f t="shared" si="2994"/>
        <v>DI$19</v>
      </c>
      <c r="DJ1846" s="179" t="str">
        <f t="shared" si="2994"/>
        <v>DJ$19</v>
      </c>
      <c r="DK1846" s="179" t="str">
        <f t="shared" si="2994"/>
        <v>DK$19</v>
      </c>
      <c r="DL1846" s="179" t="str">
        <f t="shared" si="2994"/>
        <v>DL$19</v>
      </c>
    </row>
    <row r="1847" spans="1:116" x14ac:dyDescent="0.4">
      <c r="E1847" s="8"/>
      <c r="G1847" s="136"/>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A1848" s="174"/>
      <c r="E1848" s="8"/>
      <c r="G1848" s="175" t="s">
        <v>490</v>
      </c>
      <c r="H1848" s="174"/>
      <c r="I1848" s="176"/>
      <c r="J1848" s="176"/>
      <c r="K1848" s="197"/>
      <c r="L1848" s="197"/>
      <c r="M1848" s="197"/>
      <c r="N1848" s="197"/>
      <c r="O1848" s="197"/>
      <c r="P1848" s="197"/>
      <c r="R1848" s="198"/>
      <c r="S1848" s="174"/>
      <c r="T1848" s="174"/>
      <c r="U1848" s="174"/>
      <c r="V1848" s="174"/>
      <c r="W1848" s="174"/>
      <c r="X1848" s="174"/>
      <c r="Y1848" s="174"/>
      <c r="Z1848" s="174"/>
      <c r="AA1848" s="174"/>
      <c r="AB1848" s="174"/>
      <c r="AC1848" s="174"/>
      <c r="AD1848" s="174"/>
      <c r="AE1848" s="174"/>
      <c r="AF1848" s="174"/>
      <c r="AG1848" s="174"/>
      <c r="AH1848" s="174"/>
      <c r="AI1848" s="174"/>
      <c r="AJ1848" s="174"/>
      <c r="AK1848" s="174"/>
      <c r="AL1848" s="174"/>
      <c r="AM1848" s="174"/>
      <c r="AN1848" s="174"/>
      <c r="AO1848" s="174"/>
      <c r="AP1848" s="174"/>
      <c r="AQ1848" s="174"/>
      <c r="AR1848" s="174"/>
      <c r="AS1848" s="174"/>
      <c r="AT1848" s="174"/>
      <c r="AU1848" s="174"/>
      <c r="AV1848" s="174"/>
      <c r="AW1848" s="174"/>
      <c r="AX1848" s="174"/>
      <c r="AY1848" s="174"/>
      <c r="AZ1848" s="174"/>
      <c r="BA1848" s="174"/>
      <c r="BB1848" s="174"/>
      <c r="BC1848" s="174"/>
      <c r="BD1848" s="174"/>
      <c r="BE1848" s="174"/>
      <c r="BF1848" s="174"/>
      <c r="BG1848" s="174"/>
      <c r="BH1848" s="174"/>
      <c r="BI1848" s="174"/>
      <c r="BJ1848" s="174"/>
      <c r="BK1848" s="174"/>
      <c r="BL1848" s="174"/>
      <c r="BM1848" s="174"/>
      <c r="BN1848" s="174"/>
      <c r="BO1848" s="174"/>
      <c r="BP1848" s="174"/>
      <c r="BQ1848" s="174"/>
      <c r="BR1848" s="174"/>
      <c r="BS1848" s="174"/>
      <c r="BT1848" s="174"/>
      <c r="BU1848" s="174"/>
      <c r="BV1848" s="174"/>
      <c r="BW1848" s="174"/>
      <c r="BX1848" s="174"/>
      <c r="BY1848" s="174"/>
      <c r="BZ1848" s="174"/>
      <c r="CA1848" s="174"/>
      <c r="CB1848" s="174"/>
      <c r="CC1848" s="174"/>
      <c r="CD1848" s="174"/>
      <c r="CE1848" s="174"/>
      <c r="CF1848" s="174"/>
      <c r="CG1848" s="174"/>
      <c r="CH1848" s="174"/>
      <c r="CI1848" s="174"/>
      <c r="CJ1848" s="174"/>
      <c r="CK1848" s="174"/>
      <c r="CL1848" s="174"/>
      <c r="CN1848" s="176"/>
      <c r="CO1848" s="174"/>
      <c r="CP1848" s="174"/>
      <c r="CQ1848" s="174"/>
      <c r="CR1848" s="174"/>
      <c r="CS1848" s="174"/>
      <c r="CT1848" s="174"/>
      <c r="CU1848" s="174"/>
      <c r="CV1848" s="174"/>
      <c r="CW1848" s="174"/>
      <c r="CX1848" s="174"/>
      <c r="CY1848" s="174"/>
      <c r="CZ1848" s="174"/>
      <c r="DA1848" s="174"/>
      <c r="DB1848" s="174"/>
      <c r="DC1848" s="174"/>
      <c r="DD1848" s="174"/>
      <c r="DE1848" s="174"/>
      <c r="DF1848" s="174"/>
      <c r="DG1848" s="174"/>
      <c r="DH1848" s="174"/>
      <c r="DI1848" s="174"/>
      <c r="DJ1848" s="174"/>
      <c r="DK1848" s="174"/>
      <c r="DL1848" s="174"/>
    </row>
    <row r="1849" spans="1:116" x14ac:dyDescent="0.4">
      <c r="A1849" s="174"/>
      <c r="E1849" s="8"/>
      <c r="G1849" s="175" t="s">
        <v>492</v>
      </c>
      <c r="H1849" s="174"/>
      <c r="I1849" s="176"/>
      <c r="J1849" s="176"/>
      <c r="K1849" s="197"/>
      <c r="L1849" s="197"/>
      <c r="M1849" s="197"/>
      <c r="N1849" s="197"/>
      <c r="O1849" s="197"/>
      <c r="P1849" s="197"/>
      <c r="R1849" s="198"/>
      <c r="S1849" s="174"/>
      <c r="T1849" s="174"/>
      <c r="U1849" s="174"/>
      <c r="V1849" s="174"/>
      <c r="W1849" s="174"/>
      <c r="X1849" s="174"/>
      <c r="Y1849" s="174"/>
      <c r="Z1849" s="174"/>
      <c r="AA1849" s="174"/>
      <c r="AB1849" s="174"/>
      <c r="AC1849" s="174"/>
      <c r="AD1849" s="174"/>
      <c r="AE1849" s="174"/>
      <c r="AF1849" s="174"/>
      <c r="AG1849" s="174"/>
      <c r="AH1849" s="174"/>
      <c r="AI1849" s="174"/>
      <c r="AJ1849" s="174"/>
      <c r="AK1849" s="174"/>
      <c r="AL1849" s="174"/>
      <c r="AM1849" s="174"/>
      <c r="AN1849" s="174"/>
      <c r="AO1849" s="174"/>
      <c r="AP1849" s="174"/>
      <c r="AQ1849" s="174"/>
      <c r="AR1849" s="174"/>
      <c r="AS1849" s="174"/>
      <c r="AT1849" s="174"/>
      <c r="AU1849" s="174"/>
      <c r="AV1849" s="174"/>
      <c r="AW1849" s="174"/>
      <c r="AX1849" s="174"/>
      <c r="AY1849" s="174"/>
      <c r="AZ1849" s="174"/>
      <c r="BA1849" s="174"/>
      <c r="BB1849" s="174"/>
      <c r="BC1849" s="174"/>
      <c r="BD1849" s="174"/>
      <c r="BE1849" s="174"/>
      <c r="BF1849" s="174"/>
      <c r="BG1849" s="174"/>
      <c r="BH1849" s="174"/>
      <c r="BI1849" s="174"/>
      <c r="BJ1849" s="174"/>
      <c r="BK1849" s="174"/>
      <c r="BL1849" s="174"/>
      <c r="BM1849" s="174"/>
      <c r="BN1849" s="174"/>
      <c r="BO1849" s="174"/>
      <c r="BP1849" s="174"/>
      <c r="BQ1849" s="174"/>
      <c r="BR1849" s="174"/>
      <c r="BS1849" s="174"/>
      <c r="BT1849" s="174"/>
      <c r="BU1849" s="174"/>
      <c r="BV1849" s="174"/>
      <c r="BW1849" s="174"/>
      <c r="BX1849" s="174"/>
      <c r="BY1849" s="174"/>
      <c r="BZ1849" s="174"/>
      <c r="CA1849" s="174"/>
      <c r="CB1849" s="174"/>
      <c r="CC1849" s="174"/>
      <c r="CD1849" s="174"/>
      <c r="CE1849" s="174"/>
      <c r="CF1849" s="174"/>
      <c r="CG1849" s="174"/>
      <c r="CH1849" s="174"/>
      <c r="CI1849" s="174"/>
      <c r="CJ1849" s="174"/>
      <c r="CK1849" s="174"/>
      <c r="CL1849" s="174"/>
      <c r="CN1849" s="176"/>
      <c r="CO1849" s="174"/>
      <c r="CP1849" s="174"/>
      <c r="CQ1849" s="174"/>
      <c r="CR1849" s="174"/>
      <c r="CS1849" s="174"/>
      <c r="CT1849" s="174"/>
      <c r="CU1849" s="174"/>
      <c r="CV1849" s="174"/>
      <c r="CW1849" s="174"/>
      <c r="CX1849" s="174"/>
      <c r="CY1849" s="174"/>
      <c r="CZ1849" s="174"/>
      <c r="DA1849" s="174"/>
      <c r="DB1849" s="174"/>
      <c r="DC1849" s="174"/>
      <c r="DD1849" s="174"/>
      <c r="DE1849" s="174"/>
      <c r="DF1849" s="174"/>
      <c r="DG1849" s="174"/>
      <c r="DH1849" s="174"/>
      <c r="DI1849" s="174"/>
      <c r="DJ1849" s="174"/>
      <c r="DK1849" s="174"/>
      <c r="DL1849" s="174"/>
    </row>
    <row r="1850" spans="1:116" x14ac:dyDescent="0.4">
      <c r="A1850" s="174"/>
      <c r="E1850" s="8"/>
      <c r="G1850" s="175" t="s">
        <v>461</v>
      </c>
      <c r="H1850" s="174"/>
      <c r="I1850" s="176"/>
      <c r="J1850" s="176"/>
      <c r="K1850" s="197"/>
      <c r="L1850" s="197"/>
      <c r="M1850" s="197"/>
      <c r="N1850" s="197"/>
      <c r="O1850" s="197"/>
      <c r="P1850" s="197"/>
      <c r="R1850" s="198"/>
      <c r="S1850" s="199" t="str">
        <f t="shared" ref="S1850:CD1850" si="2995">S$20</f>
        <v>S$16</v>
      </c>
      <c r="T1850" s="199" t="str">
        <f t="shared" si="2995"/>
        <v>T$16</v>
      </c>
      <c r="U1850" s="199" t="str">
        <f t="shared" si="2995"/>
        <v>U$16</v>
      </c>
      <c r="V1850" s="199" t="str">
        <f t="shared" si="2995"/>
        <v>V$16</v>
      </c>
      <c r="W1850" s="199" t="str">
        <f t="shared" si="2995"/>
        <v>W$16</v>
      </c>
      <c r="X1850" s="199" t="str">
        <f t="shared" si="2995"/>
        <v>X$16</v>
      </c>
      <c r="Y1850" s="199" t="str">
        <f t="shared" si="2995"/>
        <v>Y$16</v>
      </c>
      <c r="Z1850" s="199" t="str">
        <f t="shared" si="2995"/>
        <v>Z$16</v>
      </c>
      <c r="AA1850" s="199" t="str">
        <f t="shared" si="2995"/>
        <v>AA$16</v>
      </c>
      <c r="AB1850" s="199" t="str">
        <f t="shared" si="2995"/>
        <v>AB$16</v>
      </c>
      <c r="AC1850" s="199" t="str">
        <f t="shared" si="2995"/>
        <v>AC$16</v>
      </c>
      <c r="AD1850" s="199" t="str">
        <f t="shared" si="2995"/>
        <v>AD$16</v>
      </c>
      <c r="AE1850" s="199" t="str">
        <f t="shared" si="2995"/>
        <v>AE$16</v>
      </c>
      <c r="AF1850" s="199" t="str">
        <f t="shared" si="2995"/>
        <v>AF$16</v>
      </c>
      <c r="AG1850" s="199" t="str">
        <f t="shared" si="2995"/>
        <v>AG$16</v>
      </c>
      <c r="AH1850" s="199" t="str">
        <f t="shared" si="2995"/>
        <v>AH$16</v>
      </c>
      <c r="AI1850" s="199" t="str">
        <f t="shared" si="2995"/>
        <v>AI$16</v>
      </c>
      <c r="AJ1850" s="199" t="str">
        <f t="shared" si="2995"/>
        <v>AJ$16</v>
      </c>
      <c r="AK1850" s="199" t="str">
        <f t="shared" si="2995"/>
        <v>AK$16</v>
      </c>
      <c r="AL1850" s="199" t="str">
        <f t="shared" si="2995"/>
        <v>AL$16</v>
      </c>
      <c r="AM1850" s="199" t="str">
        <f t="shared" si="2995"/>
        <v>AM$16</v>
      </c>
      <c r="AN1850" s="199" t="str">
        <f t="shared" si="2995"/>
        <v>AN$16</v>
      </c>
      <c r="AO1850" s="199" t="str">
        <f t="shared" si="2995"/>
        <v>AO$16</v>
      </c>
      <c r="AP1850" s="199" t="str">
        <f t="shared" si="2995"/>
        <v>AP$16</v>
      </c>
      <c r="AQ1850" s="199" t="str">
        <f t="shared" si="2995"/>
        <v>AQ$16</v>
      </c>
      <c r="AR1850" s="199" t="str">
        <f t="shared" si="2995"/>
        <v>AR$16</v>
      </c>
      <c r="AS1850" s="199" t="str">
        <f t="shared" si="2995"/>
        <v>AS$16</v>
      </c>
      <c r="AT1850" s="199" t="str">
        <f t="shared" si="2995"/>
        <v>AT$16</v>
      </c>
      <c r="AU1850" s="199" t="str">
        <f t="shared" si="2995"/>
        <v>AU$16</v>
      </c>
      <c r="AV1850" s="199" t="str">
        <f t="shared" si="2995"/>
        <v>AV$16</v>
      </c>
      <c r="AW1850" s="199" t="str">
        <f t="shared" si="2995"/>
        <v>AW$16</v>
      </c>
      <c r="AX1850" s="199" t="str">
        <f t="shared" si="2995"/>
        <v>AX$16</v>
      </c>
      <c r="AY1850" s="199" t="str">
        <f t="shared" si="2995"/>
        <v>AY$16</v>
      </c>
      <c r="AZ1850" s="199" t="str">
        <f t="shared" si="2995"/>
        <v>AZ$16</v>
      </c>
      <c r="BA1850" s="199" t="str">
        <f t="shared" si="2995"/>
        <v>BA$16</v>
      </c>
      <c r="BB1850" s="199" t="str">
        <f t="shared" si="2995"/>
        <v>BB$16</v>
      </c>
      <c r="BC1850" s="199" t="str">
        <f t="shared" si="2995"/>
        <v>BC$16</v>
      </c>
      <c r="BD1850" s="199" t="str">
        <f t="shared" si="2995"/>
        <v>BD$16</v>
      </c>
      <c r="BE1850" s="199" t="str">
        <f t="shared" si="2995"/>
        <v>BE$16</v>
      </c>
      <c r="BF1850" s="199" t="str">
        <f t="shared" si="2995"/>
        <v>BF$16</v>
      </c>
      <c r="BG1850" s="199" t="str">
        <f t="shared" si="2995"/>
        <v>BG$16</v>
      </c>
      <c r="BH1850" s="199" t="str">
        <f t="shared" si="2995"/>
        <v>BH$16</v>
      </c>
      <c r="BI1850" s="199" t="str">
        <f t="shared" si="2995"/>
        <v>BI$16</v>
      </c>
      <c r="BJ1850" s="199" t="str">
        <f t="shared" si="2995"/>
        <v>BJ$16</v>
      </c>
      <c r="BK1850" s="199" t="str">
        <f t="shared" si="2995"/>
        <v>BK$16</v>
      </c>
      <c r="BL1850" s="199" t="str">
        <f t="shared" si="2995"/>
        <v>BL$16</v>
      </c>
      <c r="BM1850" s="199" t="str">
        <f t="shared" si="2995"/>
        <v>BM$16</v>
      </c>
      <c r="BN1850" s="199" t="str">
        <f t="shared" si="2995"/>
        <v>BN$16</v>
      </c>
      <c r="BO1850" s="199" t="str">
        <f t="shared" si="2995"/>
        <v>BO$16</v>
      </c>
      <c r="BP1850" s="199" t="str">
        <f t="shared" si="2995"/>
        <v>BP$16</v>
      </c>
      <c r="BQ1850" s="199" t="str">
        <f t="shared" si="2995"/>
        <v>BQ$16</v>
      </c>
      <c r="BR1850" s="199" t="str">
        <f t="shared" si="2995"/>
        <v>BR$16</v>
      </c>
      <c r="BS1850" s="199" t="str">
        <f t="shared" si="2995"/>
        <v>BS$16</v>
      </c>
      <c r="BT1850" s="199" t="str">
        <f t="shared" si="2995"/>
        <v>BT$16</v>
      </c>
      <c r="BU1850" s="199" t="str">
        <f t="shared" si="2995"/>
        <v>BU$16</v>
      </c>
      <c r="BV1850" s="199" t="str">
        <f t="shared" si="2995"/>
        <v>BV$16</v>
      </c>
      <c r="BW1850" s="199" t="str">
        <f t="shared" si="2995"/>
        <v>BW$16</v>
      </c>
      <c r="BX1850" s="199" t="str">
        <f t="shared" si="2995"/>
        <v>BX$16</v>
      </c>
      <c r="BY1850" s="199" t="str">
        <f t="shared" si="2995"/>
        <v>BY$16</v>
      </c>
      <c r="BZ1850" s="199" t="str">
        <f t="shared" si="2995"/>
        <v>BZ$16</v>
      </c>
      <c r="CA1850" s="199" t="str">
        <f t="shared" si="2995"/>
        <v>CA$16</v>
      </c>
      <c r="CB1850" s="199" t="str">
        <f t="shared" si="2995"/>
        <v>CB$16</v>
      </c>
      <c r="CC1850" s="199" t="str">
        <f t="shared" si="2995"/>
        <v>CC$16</v>
      </c>
      <c r="CD1850" s="199" t="str">
        <f t="shared" si="2995"/>
        <v>CD$16</v>
      </c>
      <c r="CE1850" s="199" t="str">
        <f t="shared" ref="CE1850:CL1850" si="2996">CE$20</f>
        <v>CE$16</v>
      </c>
      <c r="CF1850" s="199" t="str">
        <f t="shared" si="2996"/>
        <v>CF$16</v>
      </c>
      <c r="CG1850" s="199" t="str">
        <f t="shared" si="2996"/>
        <v>CG$16</v>
      </c>
      <c r="CH1850" s="199" t="str">
        <f t="shared" si="2996"/>
        <v>CH$16</v>
      </c>
      <c r="CI1850" s="199" t="str">
        <f t="shared" si="2996"/>
        <v>CI$16</v>
      </c>
      <c r="CJ1850" s="199" t="str">
        <f t="shared" si="2996"/>
        <v>CJ$16</v>
      </c>
      <c r="CK1850" s="199" t="str">
        <f t="shared" si="2996"/>
        <v>CK$16</v>
      </c>
      <c r="CL1850" s="199" t="str">
        <f t="shared" si="2996"/>
        <v>CL$16</v>
      </c>
      <c r="CN1850" s="176"/>
      <c r="CO1850" s="199" t="str">
        <f t="shared" ref="CO1850:DL1850" si="2997">CO$20</f>
        <v>CO$16</v>
      </c>
      <c r="CP1850" s="199" t="str">
        <f t="shared" si="2997"/>
        <v>CP$16</v>
      </c>
      <c r="CQ1850" s="199" t="str">
        <f t="shared" si="2997"/>
        <v>CQ$16</v>
      </c>
      <c r="CR1850" s="199" t="str">
        <f t="shared" si="2997"/>
        <v>CR$16</v>
      </c>
      <c r="CS1850" s="199" t="str">
        <f t="shared" si="2997"/>
        <v>CS$16</v>
      </c>
      <c r="CT1850" s="199" t="str">
        <f t="shared" si="2997"/>
        <v>CT$16</v>
      </c>
      <c r="CU1850" s="199" t="str">
        <f t="shared" si="2997"/>
        <v>CU$16</v>
      </c>
      <c r="CV1850" s="199" t="str">
        <f t="shared" si="2997"/>
        <v>CV$16</v>
      </c>
      <c r="CW1850" s="199" t="str">
        <f t="shared" si="2997"/>
        <v>CW$16</v>
      </c>
      <c r="CX1850" s="199" t="str">
        <f t="shared" si="2997"/>
        <v>CX$16</v>
      </c>
      <c r="CY1850" s="199" t="str">
        <f t="shared" si="2997"/>
        <v>CY$16</v>
      </c>
      <c r="CZ1850" s="199" t="str">
        <f t="shared" si="2997"/>
        <v>CZ$16</v>
      </c>
      <c r="DA1850" s="199" t="str">
        <f t="shared" si="2997"/>
        <v>DA$16</v>
      </c>
      <c r="DB1850" s="199" t="str">
        <f t="shared" si="2997"/>
        <v>DB$16</v>
      </c>
      <c r="DC1850" s="199" t="str">
        <f t="shared" si="2997"/>
        <v>DC$16</v>
      </c>
      <c r="DD1850" s="199" t="str">
        <f t="shared" si="2997"/>
        <v>DD$16</v>
      </c>
      <c r="DE1850" s="199" t="str">
        <f t="shared" si="2997"/>
        <v>DE$16</v>
      </c>
      <c r="DF1850" s="199" t="str">
        <f t="shared" si="2997"/>
        <v>DF$16</v>
      </c>
      <c r="DG1850" s="199" t="str">
        <f t="shared" si="2997"/>
        <v>DG$16</v>
      </c>
      <c r="DH1850" s="199" t="str">
        <f t="shared" si="2997"/>
        <v>DH$16</v>
      </c>
      <c r="DI1850" s="199" t="str">
        <f t="shared" si="2997"/>
        <v>DI$16</v>
      </c>
      <c r="DJ1850" s="199" t="str">
        <f t="shared" si="2997"/>
        <v>DJ$16</v>
      </c>
      <c r="DK1850" s="199" t="str">
        <f t="shared" si="2997"/>
        <v>DK$16</v>
      </c>
      <c r="DL1850" s="199" t="str">
        <f t="shared" si="2997"/>
        <v>DL$16</v>
      </c>
    </row>
    <row r="1851" spans="1:116" x14ac:dyDescent="0.4">
      <c r="A1851" s="174"/>
      <c r="E1851" s="8"/>
      <c r="G1851" s="175" t="s">
        <v>462</v>
      </c>
      <c r="H1851" s="200"/>
      <c r="I1851" s="201"/>
      <c r="J1851" s="201"/>
      <c r="K1851" s="202"/>
      <c r="L1851" s="202"/>
      <c r="M1851" s="202"/>
      <c r="N1851" s="202"/>
      <c r="O1851" s="202"/>
      <c r="P1851" s="202"/>
      <c r="R1851" s="202"/>
      <c r="S1851" s="199" t="str">
        <f t="shared" ref="S1851:CD1851" si="2998">S$21</f>
        <v>S$17</v>
      </c>
      <c r="T1851" s="199" t="str">
        <f t="shared" si="2998"/>
        <v>T$17</v>
      </c>
      <c r="U1851" s="199" t="str">
        <f t="shared" si="2998"/>
        <v>U$17</v>
      </c>
      <c r="V1851" s="199" t="str">
        <f t="shared" si="2998"/>
        <v>V$17</v>
      </c>
      <c r="W1851" s="199" t="str">
        <f t="shared" si="2998"/>
        <v>W$17</v>
      </c>
      <c r="X1851" s="199" t="str">
        <f t="shared" si="2998"/>
        <v>X$17</v>
      </c>
      <c r="Y1851" s="199" t="str">
        <f t="shared" si="2998"/>
        <v>Y$17</v>
      </c>
      <c r="Z1851" s="199" t="str">
        <f t="shared" si="2998"/>
        <v>Z$17</v>
      </c>
      <c r="AA1851" s="199" t="str">
        <f t="shared" si="2998"/>
        <v>AA$17</v>
      </c>
      <c r="AB1851" s="199" t="str">
        <f t="shared" si="2998"/>
        <v>AB$17</v>
      </c>
      <c r="AC1851" s="199" t="str">
        <f t="shared" si="2998"/>
        <v>AC$17</v>
      </c>
      <c r="AD1851" s="199" t="str">
        <f t="shared" si="2998"/>
        <v>AD$17</v>
      </c>
      <c r="AE1851" s="199" t="str">
        <f t="shared" si="2998"/>
        <v>AE$17</v>
      </c>
      <c r="AF1851" s="199" t="str">
        <f t="shared" si="2998"/>
        <v>AF$17</v>
      </c>
      <c r="AG1851" s="199" t="str">
        <f t="shared" si="2998"/>
        <v>AG$17</v>
      </c>
      <c r="AH1851" s="199" t="str">
        <f t="shared" si="2998"/>
        <v>AH$17</v>
      </c>
      <c r="AI1851" s="199" t="str">
        <f t="shared" si="2998"/>
        <v>AI$17</v>
      </c>
      <c r="AJ1851" s="199" t="str">
        <f t="shared" si="2998"/>
        <v>AJ$17</v>
      </c>
      <c r="AK1851" s="199" t="str">
        <f t="shared" si="2998"/>
        <v>AK$17</v>
      </c>
      <c r="AL1851" s="199" t="str">
        <f t="shared" si="2998"/>
        <v>AL$17</v>
      </c>
      <c r="AM1851" s="199" t="str">
        <f t="shared" si="2998"/>
        <v>AM$17</v>
      </c>
      <c r="AN1851" s="199" t="str">
        <f t="shared" si="2998"/>
        <v>AN$17</v>
      </c>
      <c r="AO1851" s="199" t="str">
        <f t="shared" si="2998"/>
        <v>AO$17</v>
      </c>
      <c r="AP1851" s="199" t="str">
        <f t="shared" si="2998"/>
        <v>AP$17</v>
      </c>
      <c r="AQ1851" s="199" t="str">
        <f t="shared" si="2998"/>
        <v>AQ$17</v>
      </c>
      <c r="AR1851" s="199" t="str">
        <f t="shared" si="2998"/>
        <v>AR$17</v>
      </c>
      <c r="AS1851" s="199" t="str">
        <f t="shared" si="2998"/>
        <v>AS$17</v>
      </c>
      <c r="AT1851" s="199" t="str">
        <f t="shared" si="2998"/>
        <v>AT$17</v>
      </c>
      <c r="AU1851" s="199" t="str">
        <f t="shared" si="2998"/>
        <v>AU$17</v>
      </c>
      <c r="AV1851" s="199" t="str">
        <f t="shared" si="2998"/>
        <v>AV$17</v>
      </c>
      <c r="AW1851" s="199" t="str">
        <f t="shared" si="2998"/>
        <v>AW$17</v>
      </c>
      <c r="AX1851" s="199" t="str">
        <f t="shared" si="2998"/>
        <v>AX$17</v>
      </c>
      <c r="AY1851" s="199" t="str">
        <f t="shared" si="2998"/>
        <v>AY$17</v>
      </c>
      <c r="AZ1851" s="199" t="str">
        <f t="shared" si="2998"/>
        <v>AZ$17</v>
      </c>
      <c r="BA1851" s="199" t="str">
        <f t="shared" si="2998"/>
        <v>BA$17</v>
      </c>
      <c r="BB1851" s="199" t="str">
        <f t="shared" si="2998"/>
        <v>BB$17</v>
      </c>
      <c r="BC1851" s="199" t="str">
        <f t="shared" si="2998"/>
        <v>BC$17</v>
      </c>
      <c r="BD1851" s="199" t="str">
        <f t="shared" si="2998"/>
        <v>BD$17</v>
      </c>
      <c r="BE1851" s="199" t="str">
        <f t="shared" si="2998"/>
        <v>BE$17</v>
      </c>
      <c r="BF1851" s="199" t="str">
        <f t="shared" si="2998"/>
        <v>BF$17</v>
      </c>
      <c r="BG1851" s="199" t="str">
        <f t="shared" si="2998"/>
        <v>BG$17</v>
      </c>
      <c r="BH1851" s="199" t="str">
        <f t="shared" si="2998"/>
        <v>BH$17</v>
      </c>
      <c r="BI1851" s="199" t="str">
        <f t="shared" si="2998"/>
        <v>BI$17</v>
      </c>
      <c r="BJ1851" s="199" t="str">
        <f t="shared" si="2998"/>
        <v>BJ$17</v>
      </c>
      <c r="BK1851" s="199" t="str">
        <f t="shared" si="2998"/>
        <v>BK$17</v>
      </c>
      <c r="BL1851" s="199" t="str">
        <f t="shared" si="2998"/>
        <v>BL$17</v>
      </c>
      <c r="BM1851" s="199" t="str">
        <f t="shared" si="2998"/>
        <v>BM$17</v>
      </c>
      <c r="BN1851" s="199" t="str">
        <f t="shared" si="2998"/>
        <v>BN$17</v>
      </c>
      <c r="BO1851" s="199" t="str">
        <f t="shared" si="2998"/>
        <v>BO$17</v>
      </c>
      <c r="BP1851" s="199" t="str">
        <f t="shared" si="2998"/>
        <v>BP$17</v>
      </c>
      <c r="BQ1851" s="199" t="str">
        <f t="shared" si="2998"/>
        <v>BQ$17</v>
      </c>
      <c r="BR1851" s="199" t="str">
        <f t="shared" si="2998"/>
        <v>BR$17</v>
      </c>
      <c r="BS1851" s="199" t="str">
        <f t="shared" si="2998"/>
        <v>BS$17</v>
      </c>
      <c r="BT1851" s="199" t="str">
        <f t="shared" si="2998"/>
        <v>BT$17</v>
      </c>
      <c r="BU1851" s="199" t="str">
        <f t="shared" si="2998"/>
        <v>BU$17</v>
      </c>
      <c r="BV1851" s="199" t="str">
        <f t="shared" si="2998"/>
        <v>BV$17</v>
      </c>
      <c r="BW1851" s="199" t="str">
        <f t="shared" si="2998"/>
        <v>BW$17</v>
      </c>
      <c r="BX1851" s="199" t="str">
        <f t="shared" si="2998"/>
        <v>BX$17</v>
      </c>
      <c r="BY1851" s="199" t="str">
        <f t="shared" si="2998"/>
        <v>BY$17</v>
      </c>
      <c r="BZ1851" s="199" t="str">
        <f t="shared" si="2998"/>
        <v>BZ$17</v>
      </c>
      <c r="CA1851" s="199" t="str">
        <f t="shared" si="2998"/>
        <v>CA$17</v>
      </c>
      <c r="CB1851" s="199" t="str">
        <f t="shared" si="2998"/>
        <v>CB$17</v>
      </c>
      <c r="CC1851" s="199" t="str">
        <f t="shared" si="2998"/>
        <v>CC$17</v>
      </c>
      <c r="CD1851" s="199" t="str">
        <f t="shared" si="2998"/>
        <v>CD$17</v>
      </c>
      <c r="CE1851" s="199" t="str">
        <f t="shared" ref="CE1851:CL1851" si="2999">CE$21</f>
        <v>CE$17</v>
      </c>
      <c r="CF1851" s="199" t="str">
        <f t="shared" si="2999"/>
        <v>CF$17</v>
      </c>
      <c r="CG1851" s="199" t="str">
        <f t="shared" si="2999"/>
        <v>CG$17</v>
      </c>
      <c r="CH1851" s="199" t="str">
        <f t="shared" si="2999"/>
        <v>CH$17</v>
      </c>
      <c r="CI1851" s="199" t="str">
        <f t="shared" si="2999"/>
        <v>CI$17</v>
      </c>
      <c r="CJ1851" s="199" t="str">
        <f t="shared" si="2999"/>
        <v>CJ$17</v>
      </c>
      <c r="CK1851" s="199" t="str">
        <f t="shared" si="2999"/>
        <v>CK$17</v>
      </c>
      <c r="CL1851" s="199" t="str">
        <f t="shared" si="2999"/>
        <v>CL$17</v>
      </c>
      <c r="CN1851" s="201"/>
      <c r="CO1851" s="199" t="str">
        <f t="shared" ref="CO1851:DL1851" si="3000">CO$21</f>
        <v>CO$17</v>
      </c>
      <c r="CP1851" s="199" t="str">
        <f t="shared" si="3000"/>
        <v>CP$17</v>
      </c>
      <c r="CQ1851" s="199" t="str">
        <f t="shared" si="3000"/>
        <v>CQ$17</v>
      </c>
      <c r="CR1851" s="199" t="str">
        <f t="shared" si="3000"/>
        <v>CR$17</v>
      </c>
      <c r="CS1851" s="199" t="str">
        <f t="shared" si="3000"/>
        <v>CS$17</v>
      </c>
      <c r="CT1851" s="199" t="str">
        <f t="shared" si="3000"/>
        <v>CT$17</v>
      </c>
      <c r="CU1851" s="199" t="str">
        <f t="shared" si="3000"/>
        <v>CU$17</v>
      </c>
      <c r="CV1851" s="199" t="str">
        <f t="shared" si="3000"/>
        <v>CV$17</v>
      </c>
      <c r="CW1851" s="199" t="str">
        <f t="shared" si="3000"/>
        <v>CW$17</v>
      </c>
      <c r="CX1851" s="199" t="str">
        <f t="shared" si="3000"/>
        <v>CX$17</v>
      </c>
      <c r="CY1851" s="199" t="str">
        <f t="shared" si="3000"/>
        <v>CY$17</v>
      </c>
      <c r="CZ1851" s="199" t="str">
        <f t="shared" si="3000"/>
        <v>CZ$17</v>
      </c>
      <c r="DA1851" s="199" t="str">
        <f t="shared" si="3000"/>
        <v>DA$17</v>
      </c>
      <c r="DB1851" s="199" t="str">
        <f t="shared" si="3000"/>
        <v>DB$17</v>
      </c>
      <c r="DC1851" s="199" t="str">
        <f t="shared" si="3000"/>
        <v>DC$17</v>
      </c>
      <c r="DD1851" s="199" t="str">
        <f t="shared" si="3000"/>
        <v>DD$17</v>
      </c>
      <c r="DE1851" s="199" t="str">
        <f t="shared" si="3000"/>
        <v>DE$17</v>
      </c>
      <c r="DF1851" s="199" t="str">
        <f t="shared" si="3000"/>
        <v>DF$17</v>
      </c>
      <c r="DG1851" s="199" t="str">
        <f t="shared" si="3000"/>
        <v>DG$17</v>
      </c>
      <c r="DH1851" s="199" t="str">
        <f t="shared" si="3000"/>
        <v>DH$17</v>
      </c>
      <c r="DI1851" s="199" t="str">
        <f t="shared" si="3000"/>
        <v>DI$17</v>
      </c>
      <c r="DJ1851" s="199" t="str">
        <f t="shared" si="3000"/>
        <v>DJ$17</v>
      </c>
      <c r="DK1851" s="199" t="str">
        <f t="shared" si="3000"/>
        <v>DK$17</v>
      </c>
      <c r="DL1851" s="199" t="str">
        <f t="shared" si="3000"/>
        <v>DL$17</v>
      </c>
    </row>
    <row r="1852" spans="1:116" x14ac:dyDescent="0.4">
      <c r="A1852" s="174"/>
      <c r="E1852" s="8"/>
      <c r="G1852" s="175" t="s">
        <v>491</v>
      </c>
      <c r="H1852" s="200"/>
      <c r="I1852" s="201"/>
      <c r="J1852" s="201"/>
      <c r="K1852" s="202"/>
      <c r="L1852" s="202"/>
      <c r="M1852" s="202"/>
      <c r="N1852" s="202"/>
      <c r="O1852" s="202"/>
      <c r="P1852" s="202"/>
      <c r="R1852" s="202"/>
      <c r="S1852" s="190"/>
      <c r="T1852" s="190"/>
      <c r="U1852" s="190"/>
      <c r="V1852" s="190"/>
      <c r="W1852" s="190"/>
      <c r="X1852" s="190"/>
      <c r="Y1852" s="190"/>
      <c r="Z1852" s="190"/>
      <c r="AA1852" s="190"/>
      <c r="AB1852" s="190"/>
      <c r="AC1852" s="190"/>
      <c r="AD1852" s="190"/>
      <c r="AE1852" s="190"/>
      <c r="AF1852" s="190"/>
      <c r="AG1852" s="190"/>
      <c r="AH1852" s="190"/>
      <c r="AI1852" s="190"/>
      <c r="AJ1852" s="190"/>
      <c r="AK1852" s="190"/>
      <c r="AL1852" s="190"/>
      <c r="AM1852" s="190"/>
      <c r="AN1852" s="190"/>
      <c r="AO1852" s="190"/>
      <c r="AP1852" s="190"/>
      <c r="AQ1852" s="190"/>
      <c r="AR1852" s="190"/>
      <c r="AS1852" s="190"/>
      <c r="AT1852" s="190"/>
      <c r="AU1852" s="190"/>
      <c r="AV1852" s="190"/>
      <c r="AW1852" s="190"/>
      <c r="AX1852" s="190"/>
      <c r="AY1852" s="190"/>
      <c r="AZ1852" s="190"/>
      <c r="BA1852" s="190"/>
      <c r="BB1852" s="190"/>
      <c r="BC1852" s="190"/>
      <c r="BD1852" s="190"/>
      <c r="BE1852" s="190"/>
      <c r="BF1852" s="190"/>
      <c r="BG1852" s="190"/>
      <c r="BH1852" s="190"/>
      <c r="BI1852" s="190"/>
      <c r="BJ1852" s="190"/>
      <c r="BK1852" s="190"/>
      <c r="BL1852" s="190"/>
      <c r="BM1852" s="190"/>
      <c r="BN1852" s="190"/>
      <c r="BO1852" s="190"/>
      <c r="BP1852" s="190"/>
      <c r="BQ1852" s="190"/>
      <c r="BR1852" s="190"/>
      <c r="BS1852" s="190"/>
      <c r="BT1852" s="190"/>
      <c r="BU1852" s="190"/>
      <c r="BV1852" s="190"/>
      <c r="BW1852" s="190"/>
      <c r="BX1852" s="190"/>
      <c r="BY1852" s="190"/>
      <c r="BZ1852" s="190"/>
      <c r="CA1852" s="190"/>
      <c r="CB1852" s="190"/>
      <c r="CC1852" s="190"/>
      <c r="CD1852" s="190"/>
      <c r="CE1852" s="190"/>
      <c r="CF1852" s="190"/>
      <c r="CG1852" s="190"/>
      <c r="CH1852" s="190"/>
      <c r="CI1852" s="190"/>
      <c r="CJ1852" s="190"/>
      <c r="CK1852" s="190"/>
      <c r="CL1852" s="190"/>
      <c r="CN1852" s="201"/>
      <c r="CO1852" s="190"/>
      <c r="CP1852" s="190"/>
      <c r="CQ1852" s="190"/>
      <c r="CR1852" s="190"/>
      <c r="CS1852" s="190"/>
      <c r="CT1852" s="190"/>
      <c r="CU1852" s="190"/>
      <c r="CV1852" s="190"/>
      <c r="CW1852" s="190"/>
      <c r="CX1852" s="190"/>
      <c r="CY1852" s="190"/>
      <c r="CZ1852" s="190"/>
      <c r="DA1852" s="190"/>
      <c r="DB1852" s="190"/>
      <c r="DC1852" s="190"/>
      <c r="DD1852" s="190"/>
      <c r="DE1852" s="190"/>
      <c r="DF1852" s="190"/>
      <c r="DG1852" s="190"/>
      <c r="DH1852" s="190"/>
      <c r="DI1852" s="190"/>
      <c r="DJ1852" s="190"/>
      <c r="DK1852" s="190"/>
      <c r="DL1852" s="190"/>
    </row>
    <row r="1853" spans="1:116" x14ac:dyDescent="0.4">
      <c r="A1853" s="174"/>
      <c r="E1853" s="8"/>
      <c r="G1853" s="175" t="s">
        <v>505</v>
      </c>
      <c r="H1853" s="200"/>
      <c r="I1853" s="201"/>
      <c r="J1853" s="201"/>
      <c r="K1853" s="202"/>
      <c r="L1853" s="202"/>
      <c r="M1853" s="202"/>
      <c r="N1853" s="202"/>
      <c r="O1853" s="202"/>
      <c r="P1853" s="202"/>
      <c r="R1853" s="202"/>
      <c r="S1853" s="190"/>
      <c r="T1853" s="190"/>
      <c r="U1853" s="190"/>
      <c r="V1853" s="190"/>
      <c r="W1853" s="190"/>
      <c r="X1853" s="190"/>
      <c r="Y1853" s="190"/>
      <c r="Z1853" s="190"/>
      <c r="AA1853" s="190"/>
      <c r="AB1853" s="190"/>
      <c r="AC1853" s="190"/>
      <c r="AD1853" s="190"/>
      <c r="AE1853" s="190"/>
      <c r="AF1853" s="190"/>
      <c r="AG1853" s="190"/>
      <c r="AH1853" s="190"/>
      <c r="AI1853" s="190"/>
      <c r="AJ1853" s="190"/>
      <c r="AK1853" s="190"/>
      <c r="AL1853" s="190"/>
      <c r="AM1853" s="190"/>
      <c r="AN1853" s="190"/>
      <c r="AO1853" s="190"/>
      <c r="AP1853" s="190"/>
      <c r="AQ1853" s="190"/>
      <c r="AR1853" s="190"/>
      <c r="AS1853" s="190"/>
      <c r="AT1853" s="190"/>
      <c r="AU1853" s="190"/>
      <c r="AV1853" s="190"/>
      <c r="AW1853" s="190"/>
      <c r="AX1853" s="190"/>
      <c r="AY1853" s="190"/>
      <c r="AZ1853" s="190"/>
      <c r="BA1853" s="190"/>
      <c r="BB1853" s="190"/>
      <c r="BC1853" s="190"/>
      <c r="BD1853" s="190"/>
      <c r="BE1853" s="190"/>
      <c r="BF1853" s="190"/>
      <c r="BG1853" s="190"/>
      <c r="BH1853" s="190"/>
      <c r="BI1853" s="190"/>
      <c r="BJ1853" s="190"/>
      <c r="BK1853" s="190"/>
      <c r="BL1853" s="190"/>
      <c r="BM1853" s="190"/>
      <c r="BN1853" s="190"/>
      <c r="BO1853" s="190"/>
      <c r="BP1853" s="190"/>
      <c r="BQ1853" s="190"/>
      <c r="BR1853" s="190"/>
      <c r="BS1853" s="190"/>
      <c r="BT1853" s="190"/>
      <c r="BU1853" s="190"/>
      <c r="BV1853" s="190"/>
      <c r="BW1853" s="190"/>
      <c r="BX1853" s="190"/>
      <c r="BY1853" s="190"/>
      <c r="BZ1853" s="190"/>
      <c r="CA1853" s="190"/>
      <c r="CB1853" s="190"/>
      <c r="CC1853" s="190"/>
      <c r="CD1853" s="190"/>
      <c r="CE1853" s="190"/>
      <c r="CF1853" s="190"/>
      <c r="CG1853" s="190"/>
      <c r="CH1853" s="190"/>
      <c r="CI1853" s="190"/>
      <c r="CJ1853" s="190"/>
      <c r="CK1853" s="190"/>
      <c r="CL1853" s="190"/>
      <c r="CN1853" s="201"/>
      <c r="CO1853" s="190"/>
      <c r="CP1853" s="190"/>
      <c r="CQ1853" s="190"/>
      <c r="CR1853" s="190"/>
      <c r="CS1853" s="190"/>
      <c r="CT1853" s="190"/>
      <c r="CU1853" s="190"/>
      <c r="CV1853" s="190"/>
      <c r="CW1853" s="190"/>
      <c r="CX1853" s="190"/>
      <c r="CY1853" s="190"/>
      <c r="CZ1853" s="190"/>
      <c r="DA1853" s="190"/>
      <c r="DB1853" s="190"/>
      <c r="DC1853" s="190"/>
      <c r="DD1853" s="190"/>
      <c r="DE1853" s="190"/>
      <c r="DF1853" s="190"/>
      <c r="DG1853" s="190"/>
      <c r="DH1853" s="190"/>
      <c r="DI1853" s="190"/>
      <c r="DJ1853" s="190"/>
      <c r="DK1853" s="190"/>
      <c r="DL1853" s="190"/>
    </row>
    <row r="1854" spans="1:116" x14ac:dyDescent="0.4">
      <c r="A1854" s="174"/>
      <c r="E1854" s="8"/>
      <c r="G1854" s="175" t="s">
        <v>463</v>
      </c>
      <c r="H1854" s="200"/>
      <c r="I1854" s="201"/>
      <c r="J1854" s="201"/>
      <c r="K1854" s="202"/>
      <c r="L1854" s="202"/>
      <c r="M1854" s="202"/>
      <c r="N1854" s="202"/>
      <c r="O1854" s="202"/>
      <c r="P1854" s="202"/>
      <c r="R1854" s="202"/>
      <c r="S1854" s="190" t="str">
        <f t="shared" ref="S1854:CD1854" si="3001">S$22</f>
        <v>S$18</v>
      </c>
      <c r="T1854" s="190" t="str">
        <f t="shared" si="3001"/>
        <v>T$18</v>
      </c>
      <c r="U1854" s="190" t="str">
        <f t="shared" si="3001"/>
        <v>U$18</v>
      </c>
      <c r="V1854" s="190" t="str">
        <f t="shared" si="3001"/>
        <v>V$18</v>
      </c>
      <c r="W1854" s="190" t="str">
        <f t="shared" si="3001"/>
        <v>W$18</v>
      </c>
      <c r="X1854" s="190" t="str">
        <f t="shared" si="3001"/>
        <v>X$18</v>
      </c>
      <c r="Y1854" s="190" t="str">
        <f t="shared" si="3001"/>
        <v>Y$18</v>
      </c>
      <c r="Z1854" s="190" t="str">
        <f t="shared" si="3001"/>
        <v>Z$18</v>
      </c>
      <c r="AA1854" s="190" t="str">
        <f t="shared" si="3001"/>
        <v>AA$18</v>
      </c>
      <c r="AB1854" s="190" t="str">
        <f t="shared" si="3001"/>
        <v>AB$18</v>
      </c>
      <c r="AC1854" s="190" t="str">
        <f t="shared" si="3001"/>
        <v>AC$18</v>
      </c>
      <c r="AD1854" s="190" t="str">
        <f t="shared" si="3001"/>
        <v>AD$18</v>
      </c>
      <c r="AE1854" s="190" t="str">
        <f t="shared" si="3001"/>
        <v>AE$18</v>
      </c>
      <c r="AF1854" s="190" t="str">
        <f t="shared" si="3001"/>
        <v>AF$18</v>
      </c>
      <c r="AG1854" s="190" t="str">
        <f t="shared" si="3001"/>
        <v>AG$18</v>
      </c>
      <c r="AH1854" s="190" t="str">
        <f t="shared" si="3001"/>
        <v>AH$18</v>
      </c>
      <c r="AI1854" s="190" t="str">
        <f t="shared" si="3001"/>
        <v>AI$18</v>
      </c>
      <c r="AJ1854" s="190" t="str">
        <f t="shared" si="3001"/>
        <v>AJ$18</v>
      </c>
      <c r="AK1854" s="190" t="str">
        <f t="shared" si="3001"/>
        <v>AK$18</v>
      </c>
      <c r="AL1854" s="190" t="str">
        <f t="shared" si="3001"/>
        <v>AL$18</v>
      </c>
      <c r="AM1854" s="190" t="str">
        <f t="shared" si="3001"/>
        <v>AM$18</v>
      </c>
      <c r="AN1854" s="190" t="str">
        <f t="shared" si="3001"/>
        <v>AN$18</v>
      </c>
      <c r="AO1854" s="190" t="str">
        <f t="shared" si="3001"/>
        <v>AO$18</v>
      </c>
      <c r="AP1854" s="190" t="str">
        <f t="shared" si="3001"/>
        <v>AP$18</v>
      </c>
      <c r="AQ1854" s="190" t="str">
        <f t="shared" si="3001"/>
        <v>AQ$18</v>
      </c>
      <c r="AR1854" s="190" t="str">
        <f t="shared" si="3001"/>
        <v>AR$18</v>
      </c>
      <c r="AS1854" s="190" t="str">
        <f t="shared" si="3001"/>
        <v>AS$18</v>
      </c>
      <c r="AT1854" s="190" t="str">
        <f t="shared" si="3001"/>
        <v>AT$18</v>
      </c>
      <c r="AU1854" s="190" t="str">
        <f t="shared" si="3001"/>
        <v>AU$18</v>
      </c>
      <c r="AV1854" s="190" t="str">
        <f t="shared" si="3001"/>
        <v>AV$18</v>
      </c>
      <c r="AW1854" s="190" t="str">
        <f t="shared" si="3001"/>
        <v>AW$18</v>
      </c>
      <c r="AX1854" s="190" t="str">
        <f t="shared" si="3001"/>
        <v>AX$18</v>
      </c>
      <c r="AY1854" s="190" t="str">
        <f t="shared" si="3001"/>
        <v>AY$18</v>
      </c>
      <c r="AZ1854" s="190" t="str">
        <f t="shared" si="3001"/>
        <v>AZ$18</v>
      </c>
      <c r="BA1854" s="190" t="str">
        <f t="shared" si="3001"/>
        <v>BA$18</v>
      </c>
      <c r="BB1854" s="190" t="str">
        <f t="shared" si="3001"/>
        <v>BB$18</v>
      </c>
      <c r="BC1854" s="190" t="str">
        <f t="shared" si="3001"/>
        <v>BC$18</v>
      </c>
      <c r="BD1854" s="190" t="str">
        <f t="shared" si="3001"/>
        <v>BD$18</v>
      </c>
      <c r="BE1854" s="190" t="str">
        <f t="shared" si="3001"/>
        <v>BE$18</v>
      </c>
      <c r="BF1854" s="190" t="str">
        <f t="shared" si="3001"/>
        <v>BF$18</v>
      </c>
      <c r="BG1854" s="190" t="str">
        <f t="shared" si="3001"/>
        <v>BG$18</v>
      </c>
      <c r="BH1854" s="190" t="str">
        <f t="shared" si="3001"/>
        <v>BH$18</v>
      </c>
      <c r="BI1854" s="190" t="str">
        <f t="shared" si="3001"/>
        <v>BI$18</v>
      </c>
      <c r="BJ1854" s="190" t="str">
        <f t="shared" si="3001"/>
        <v>BJ$18</v>
      </c>
      <c r="BK1854" s="190" t="str">
        <f t="shared" si="3001"/>
        <v>BK$18</v>
      </c>
      <c r="BL1854" s="190" t="str">
        <f t="shared" si="3001"/>
        <v>BL$18</v>
      </c>
      <c r="BM1854" s="190" t="str">
        <f t="shared" si="3001"/>
        <v>BM$18</v>
      </c>
      <c r="BN1854" s="190" t="str">
        <f t="shared" si="3001"/>
        <v>BN$18</v>
      </c>
      <c r="BO1854" s="190" t="str">
        <f t="shared" si="3001"/>
        <v>BO$18</v>
      </c>
      <c r="BP1854" s="190" t="str">
        <f t="shared" si="3001"/>
        <v>BP$18</v>
      </c>
      <c r="BQ1854" s="190" t="str">
        <f t="shared" si="3001"/>
        <v>BQ$18</v>
      </c>
      <c r="BR1854" s="190" t="str">
        <f t="shared" si="3001"/>
        <v>BR$18</v>
      </c>
      <c r="BS1854" s="190" t="str">
        <f t="shared" si="3001"/>
        <v>BS$18</v>
      </c>
      <c r="BT1854" s="190" t="str">
        <f t="shared" si="3001"/>
        <v>BT$18</v>
      </c>
      <c r="BU1854" s="190" t="str">
        <f t="shared" si="3001"/>
        <v>BU$18</v>
      </c>
      <c r="BV1854" s="190" t="str">
        <f t="shared" si="3001"/>
        <v>BV$18</v>
      </c>
      <c r="BW1854" s="190" t="str">
        <f t="shared" si="3001"/>
        <v>BW$18</v>
      </c>
      <c r="BX1854" s="190" t="str">
        <f t="shared" si="3001"/>
        <v>BX$18</v>
      </c>
      <c r="BY1854" s="190" t="str">
        <f t="shared" si="3001"/>
        <v>BY$18</v>
      </c>
      <c r="BZ1854" s="190" t="str">
        <f t="shared" si="3001"/>
        <v>BZ$18</v>
      </c>
      <c r="CA1854" s="190" t="str">
        <f t="shared" si="3001"/>
        <v>CA$18</v>
      </c>
      <c r="CB1854" s="190" t="str">
        <f t="shared" si="3001"/>
        <v>CB$18</v>
      </c>
      <c r="CC1854" s="190" t="str">
        <f t="shared" si="3001"/>
        <v>CC$18</v>
      </c>
      <c r="CD1854" s="190" t="str">
        <f t="shared" si="3001"/>
        <v>CD$18</v>
      </c>
      <c r="CE1854" s="190" t="str">
        <f t="shared" ref="CE1854:CL1854" si="3002">CE$22</f>
        <v>CE$18</v>
      </c>
      <c r="CF1854" s="190" t="str">
        <f t="shared" si="3002"/>
        <v>CF$18</v>
      </c>
      <c r="CG1854" s="190" t="str">
        <f t="shared" si="3002"/>
        <v>CG$18</v>
      </c>
      <c r="CH1854" s="190" t="str">
        <f t="shared" si="3002"/>
        <v>CH$18</v>
      </c>
      <c r="CI1854" s="190" t="str">
        <f t="shared" si="3002"/>
        <v>CI$18</v>
      </c>
      <c r="CJ1854" s="190" t="str">
        <f t="shared" si="3002"/>
        <v>CJ$18</v>
      </c>
      <c r="CK1854" s="190" t="str">
        <f t="shared" si="3002"/>
        <v>CK$18</v>
      </c>
      <c r="CL1854" s="190" t="str">
        <f t="shared" si="3002"/>
        <v>CL$18</v>
      </c>
      <c r="CN1854" s="201"/>
      <c r="CO1854" s="190" t="str">
        <f t="shared" ref="CO1854:DL1854" si="3003">CO$22</f>
        <v>CO$18</v>
      </c>
      <c r="CP1854" s="190" t="str">
        <f t="shared" si="3003"/>
        <v>CP$18</v>
      </c>
      <c r="CQ1854" s="190" t="str">
        <f t="shared" si="3003"/>
        <v>CQ$18</v>
      </c>
      <c r="CR1854" s="190" t="str">
        <f t="shared" si="3003"/>
        <v>CR$18</v>
      </c>
      <c r="CS1854" s="190" t="str">
        <f t="shared" si="3003"/>
        <v>CS$18</v>
      </c>
      <c r="CT1854" s="190" t="str">
        <f t="shared" si="3003"/>
        <v>CT$18</v>
      </c>
      <c r="CU1854" s="190" t="str">
        <f t="shared" si="3003"/>
        <v>CU$18</v>
      </c>
      <c r="CV1854" s="190" t="str">
        <f t="shared" si="3003"/>
        <v>CV$18</v>
      </c>
      <c r="CW1854" s="190" t="str">
        <f t="shared" si="3003"/>
        <v>CW$18</v>
      </c>
      <c r="CX1854" s="190" t="str">
        <f t="shared" si="3003"/>
        <v>CX$18</v>
      </c>
      <c r="CY1854" s="190" t="str">
        <f t="shared" si="3003"/>
        <v>CY$18</v>
      </c>
      <c r="CZ1854" s="190" t="str">
        <f t="shared" si="3003"/>
        <v>CZ$18</v>
      </c>
      <c r="DA1854" s="190" t="str">
        <f t="shared" si="3003"/>
        <v>DA$18</v>
      </c>
      <c r="DB1854" s="190" t="str">
        <f t="shared" si="3003"/>
        <v>DB$18</v>
      </c>
      <c r="DC1854" s="190" t="str">
        <f t="shared" si="3003"/>
        <v>DC$18</v>
      </c>
      <c r="DD1854" s="190" t="str">
        <f t="shared" si="3003"/>
        <v>DD$18</v>
      </c>
      <c r="DE1854" s="190" t="str">
        <f t="shared" si="3003"/>
        <v>DE$18</v>
      </c>
      <c r="DF1854" s="190" t="str">
        <f t="shared" si="3003"/>
        <v>DF$18</v>
      </c>
      <c r="DG1854" s="190" t="str">
        <f t="shared" si="3003"/>
        <v>DG$18</v>
      </c>
      <c r="DH1854" s="190" t="str">
        <f t="shared" si="3003"/>
        <v>DH$18</v>
      </c>
      <c r="DI1854" s="190" t="str">
        <f t="shared" si="3003"/>
        <v>DI$18</v>
      </c>
      <c r="DJ1854" s="190" t="str">
        <f t="shared" si="3003"/>
        <v>DJ$18</v>
      </c>
      <c r="DK1854" s="190" t="str">
        <f t="shared" si="3003"/>
        <v>DK$18</v>
      </c>
      <c r="DL1854" s="190" t="str">
        <f t="shared" si="3003"/>
        <v>DL$18</v>
      </c>
    </row>
    <row r="1855" spans="1:116" x14ac:dyDescent="0.4">
      <c r="A1855" s="174"/>
      <c r="E1855" s="8"/>
      <c r="G1855" s="175" t="s">
        <v>464</v>
      </c>
      <c r="H1855" s="200"/>
      <c r="I1855" s="201"/>
      <c r="J1855" s="201"/>
      <c r="K1855" s="202"/>
      <c r="L1855" s="202"/>
      <c r="M1855" s="202"/>
      <c r="N1855" s="202"/>
      <c r="O1855" s="202"/>
      <c r="P1855" s="202"/>
      <c r="R1855" s="202"/>
      <c r="S1855" s="190" t="str">
        <f t="shared" ref="S1855:CD1855" si="3004">S$23</f>
        <v>S$19</v>
      </c>
      <c r="T1855" s="190" t="str">
        <f t="shared" si="3004"/>
        <v>T$19</v>
      </c>
      <c r="U1855" s="190" t="str">
        <f t="shared" si="3004"/>
        <v>U$19</v>
      </c>
      <c r="V1855" s="190" t="str">
        <f t="shared" si="3004"/>
        <v>V$19</v>
      </c>
      <c r="W1855" s="190" t="str">
        <f t="shared" si="3004"/>
        <v>W$19</v>
      </c>
      <c r="X1855" s="190" t="str">
        <f t="shared" si="3004"/>
        <v>X$19</v>
      </c>
      <c r="Y1855" s="190" t="str">
        <f t="shared" si="3004"/>
        <v>Y$19</v>
      </c>
      <c r="Z1855" s="190" t="str">
        <f t="shared" si="3004"/>
        <v>Z$19</v>
      </c>
      <c r="AA1855" s="190" t="str">
        <f t="shared" si="3004"/>
        <v>AA$19</v>
      </c>
      <c r="AB1855" s="190" t="str">
        <f t="shared" si="3004"/>
        <v>AB$19</v>
      </c>
      <c r="AC1855" s="190" t="str">
        <f t="shared" si="3004"/>
        <v>AC$19</v>
      </c>
      <c r="AD1855" s="190" t="str">
        <f t="shared" si="3004"/>
        <v>AD$19</v>
      </c>
      <c r="AE1855" s="190" t="str">
        <f t="shared" si="3004"/>
        <v>AE$19</v>
      </c>
      <c r="AF1855" s="190" t="str">
        <f t="shared" si="3004"/>
        <v>AF$19</v>
      </c>
      <c r="AG1855" s="190" t="str">
        <f t="shared" si="3004"/>
        <v>AG$19</v>
      </c>
      <c r="AH1855" s="190" t="str">
        <f t="shared" si="3004"/>
        <v>AH$19</v>
      </c>
      <c r="AI1855" s="190" t="str">
        <f t="shared" si="3004"/>
        <v>AI$19</v>
      </c>
      <c r="AJ1855" s="190" t="str">
        <f t="shared" si="3004"/>
        <v>AJ$19</v>
      </c>
      <c r="AK1855" s="190" t="str">
        <f t="shared" si="3004"/>
        <v>AK$19</v>
      </c>
      <c r="AL1855" s="190" t="str">
        <f t="shared" si="3004"/>
        <v>AL$19</v>
      </c>
      <c r="AM1855" s="190" t="str">
        <f t="shared" si="3004"/>
        <v>AM$19</v>
      </c>
      <c r="AN1855" s="190" t="str">
        <f t="shared" si="3004"/>
        <v>AN$19</v>
      </c>
      <c r="AO1855" s="190" t="str">
        <f t="shared" si="3004"/>
        <v>AO$19</v>
      </c>
      <c r="AP1855" s="190" t="str">
        <f t="shared" si="3004"/>
        <v>AP$19</v>
      </c>
      <c r="AQ1855" s="190" t="str">
        <f t="shared" si="3004"/>
        <v>AQ$19</v>
      </c>
      <c r="AR1855" s="190" t="str">
        <f t="shared" si="3004"/>
        <v>AR$19</v>
      </c>
      <c r="AS1855" s="190" t="str">
        <f t="shared" si="3004"/>
        <v>AS$19</v>
      </c>
      <c r="AT1855" s="190" t="str">
        <f t="shared" si="3004"/>
        <v>AT$19</v>
      </c>
      <c r="AU1855" s="190" t="str">
        <f t="shared" si="3004"/>
        <v>AU$19</v>
      </c>
      <c r="AV1855" s="190" t="str">
        <f t="shared" si="3004"/>
        <v>AV$19</v>
      </c>
      <c r="AW1855" s="190" t="str">
        <f t="shared" si="3004"/>
        <v>AW$19</v>
      </c>
      <c r="AX1855" s="190" t="str">
        <f t="shared" si="3004"/>
        <v>AX$19</v>
      </c>
      <c r="AY1855" s="190" t="str">
        <f t="shared" si="3004"/>
        <v>AY$19</v>
      </c>
      <c r="AZ1855" s="190" t="str">
        <f t="shared" si="3004"/>
        <v>AZ$19</v>
      </c>
      <c r="BA1855" s="190" t="str">
        <f t="shared" si="3004"/>
        <v>BA$19</v>
      </c>
      <c r="BB1855" s="190" t="str">
        <f t="shared" si="3004"/>
        <v>BB$19</v>
      </c>
      <c r="BC1855" s="190" t="str">
        <f t="shared" si="3004"/>
        <v>BC$19</v>
      </c>
      <c r="BD1855" s="190" t="str">
        <f t="shared" si="3004"/>
        <v>BD$19</v>
      </c>
      <c r="BE1855" s="190" t="str">
        <f t="shared" si="3004"/>
        <v>BE$19</v>
      </c>
      <c r="BF1855" s="190" t="str">
        <f t="shared" si="3004"/>
        <v>BF$19</v>
      </c>
      <c r="BG1855" s="190" t="str">
        <f t="shared" si="3004"/>
        <v>BG$19</v>
      </c>
      <c r="BH1855" s="190" t="str">
        <f t="shared" si="3004"/>
        <v>BH$19</v>
      </c>
      <c r="BI1855" s="190" t="str">
        <f t="shared" si="3004"/>
        <v>BI$19</v>
      </c>
      <c r="BJ1855" s="190" t="str">
        <f t="shared" si="3004"/>
        <v>BJ$19</v>
      </c>
      <c r="BK1855" s="190" t="str">
        <f t="shared" si="3004"/>
        <v>BK$19</v>
      </c>
      <c r="BL1855" s="190" t="str">
        <f t="shared" si="3004"/>
        <v>BL$19</v>
      </c>
      <c r="BM1855" s="190" t="str">
        <f t="shared" si="3004"/>
        <v>BM$19</v>
      </c>
      <c r="BN1855" s="190" t="str">
        <f t="shared" si="3004"/>
        <v>BN$19</v>
      </c>
      <c r="BO1855" s="190" t="str">
        <f t="shared" si="3004"/>
        <v>BO$19</v>
      </c>
      <c r="BP1855" s="190" t="str">
        <f t="shared" si="3004"/>
        <v>BP$19</v>
      </c>
      <c r="BQ1855" s="190" t="str">
        <f t="shared" si="3004"/>
        <v>BQ$19</v>
      </c>
      <c r="BR1855" s="190" t="str">
        <f t="shared" si="3004"/>
        <v>BR$19</v>
      </c>
      <c r="BS1855" s="190" t="str">
        <f t="shared" si="3004"/>
        <v>BS$19</v>
      </c>
      <c r="BT1855" s="190" t="str">
        <f t="shared" si="3004"/>
        <v>BT$19</v>
      </c>
      <c r="BU1855" s="190" t="str">
        <f t="shared" si="3004"/>
        <v>BU$19</v>
      </c>
      <c r="BV1855" s="190" t="str">
        <f t="shared" si="3004"/>
        <v>BV$19</v>
      </c>
      <c r="BW1855" s="190" t="str">
        <f t="shared" si="3004"/>
        <v>BW$19</v>
      </c>
      <c r="BX1855" s="190" t="str">
        <f t="shared" si="3004"/>
        <v>BX$19</v>
      </c>
      <c r="BY1855" s="190" t="str">
        <f t="shared" si="3004"/>
        <v>BY$19</v>
      </c>
      <c r="BZ1855" s="190" t="str">
        <f t="shared" si="3004"/>
        <v>BZ$19</v>
      </c>
      <c r="CA1855" s="190" t="str">
        <f t="shared" si="3004"/>
        <v>CA$19</v>
      </c>
      <c r="CB1855" s="190" t="str">
        <f t="shared" si="3004"/>
        <v>CB$19</v>
      </c>
      <c r="CC1855" s="190" t="str">
        <f t="shared" si="3004"/>
        <v>CC$19</v>
      </c>
      <c r="CD1855" s="190" t="str">
        <f t="shared" si="3004"/>
        <v>CD$19</v>
      </c>
      <c r="CE1855" s="190" t="str">
        <f t="shared" ref="CE1855:CL1855" si="3005">CE$23</f>
        <v>CE$19</v>
      </c>
      <c r="CF1855" s="190" t="str">
        <f t="shared" si="3005"/>
        <v>CF$19</v>
      </c>
      <c r="CG1855" s="190" t="str">
        <f t="shared" si="3005"/>
        <v>CG$19</v>
      </c>
      <c r="CH1855" s="190" t="str">
        <f t="shared" si="3005"/>
        <v>CH$19</v>
      </c>
      <c r="CI1855" s="190" t="str">
        <f t="shared" si="3005"/>
        <v>CI$19</v>
      </c>
      <c r="CJ1855" s="190" t="str">
        <f t="shared" si="3005"/>
        <v>CJ$19</v>
      </c>
      <c r="CK1855" s="190" t="str">
        <f t="shared" si="3005"/>
        <v>CK$19</v>
      </c>
      <c r="CL1855" s="190" t="str">
        <f t="shared" si="3005"/>
        <v>CL$19</v>
      </c>
      <c r="CN1855" s="201"/>
      <c r="CO1855" s="190" t="str">
        <f t="shared" ref="CO1855:DL1855" si="3006">CO$23</f>
        <v>CO$19</v>
      </c>
      <c r="CP1855" s="190" t="str">
        <f t="shared" si="3006"/>
        <v>CP$19</v>
      </c>
      <c r="CQ1855" s="190" t="str">
        <f t="shared" si="3006"/>
        <v>CQ$19</v>
      </c>
      <c r="CR1855" s="190" t="str">
        <f t="shared" si="3006"/>
        <v>CR$19</v>
      </c>
      <c r="CS1855" s="190" t="str">
        <f t="shared" si="3006"/>
        <v>CS$19</v>
      </c>
      <c r="CT1855" s="190" t="str">
        <f t="shared" si="3006"/>
        <v>CT$19</v>
      </c>
      <c r="CU1855" s="190" t="str">
        <f t="shared" si="3006"/>
        <v>CU$19</v>
      </c>
      <c r="CV1855" s="190" t="str">
        <f t="shared" si="3006"/>
        <v>CV$19</v>
      </c>
      <c r="CW1855" s="190" t="str">
        <f t="shared" si="3006"/>
        <v>CW$19</v>
      </c>
      <c r="CX1855" s="190" t="str">
        <f t="shared" si="3006"/>
        <v>CX$19</v>
      </c>
      <c r="CY1855" s="190" t="str">
        <f t="shared" si="3006"/>
        <v>CY$19</v>
      </c>
      <c r="CZ1855" s="190" t="str">
        <f t="shared" si="3006"/>
        <v>CZ$19</v>
      </c>
      <c r="DA1855" s="190" t="str">
        <f t="shared" si="3006"/>
        <v>DA$19</v>
      </c>
      <c r="DB1855" s="190" t="str">
        <f t="shared" si="3006"/>
        <v>DB$19</v>
      </c>
      <c r="DC1855" s="190" t="str">
        <f t="shared" si="3006"/>
        <v>DC$19</v>
      </c>
      <c r="DD1855" s="190" t="str">
        <f t="shared" si="3006"/>
        <v>DD$19</v>
      </c>
      <c r="DE1855" s="190" t="str">
        <f t="shared" si="3006"/>
        <v>DE$19</v>
      </c>
      <c r="DF1855" s="190" t="str">
        <f t="shared" si="3006"/>
        <v>DF$19</v>
      </c>
      <c r="DG1855" s="190" t="str">
        <f t="shared" si="3006"/>
        <v>DG$19</v>
      </c>
      <c r="DH1855" s="190" t="str">
        <f t="shared" si="3006"/>
        <v>DH$19</v>
      </c>
      <c r="DI1855" s="190" t="str">
        <f t="shared" si="3006"/>
        <v>DI$19</v>
      </c>
      <c r="DJ1855" s="190" t="str">
        <f t="shared" si="3006"/>
        <v>DJ$19</v>
      </c>
      <c r="DK1855" s="190" t="str">
        <f t="shared" si="3006"/>
        <v>DK$19</v>
      </c>
      <c r="DL1855" s="190" t="str">
        <f t="shared" si="3006"/>
        <v>DL$19</v>
      </c>
    </row>
    <row r="1856" spans="1:116" x14ac:dyDescent="0.4">
      <c r="A1856" s="31" t="s">
        <v>218</v>
      </c>
      <c r="B1856" s="31" t="s">
        <v>243</v>
      </c>
      <c r="C1856" s="31"/>
      <c r="D1856" t="s">
        <v>533</v>
      </c>
      <c r="E1856" s="8" t="str">
        <f t="shared" ref="E1856:E1859" si="3007">ROW()&amp;" "&amp;D1856</f>
        <v>1856 FCLTL-F</v>
      </c>
      <c r="F1856" t="s">
        <v>535</v>
      </c>
      <c r="G1856" s="70" t="s">
        <v>534</v>
      </c>
      <c r="H1856" s="48"/>
      <c r="I1856" s="297"/>
      <c r="J1856" s="297"/>
      <c r="K1856" s="48"/>
      <c r="L1856" s="48"/>
      <c r="M1856" s="48"/>
      <c r="N1856" s="48"/>
      <c r="O1856" s="48"/>
      <c r="P1856" s="48"/>
      <c r="R1856" s="70"/>
      <c r="S1856" s="298"/>
      <c r="T1856" s="298"/>
      <c r="U1856" s="298"/>
      <c r="V1856" s="298"/>
      <c r="W1856" s="298"/>
      <c r="X1856" s="298"/>
      <c r="Y1856" s="298"/>
      <c r="Z1856" s="298"/>
      <c r="AA1856" s="298"/>
      <c r="AB1856" s="298"/>
      <c r="AC1856" s="298"/>
      <c r="AD1856" s="298"/>
      <c r="AE1856" s="298"/>
      <c r="AF1856" s="298"/>
      <c r="AG1856" s="298"/>
      <c r="AH1856" s="298"/>
      <c r="AI1856" s="298"/>
      <c r="AJ1856" s="298"/>
      <c r="AK1856" s="298"/>
      <c r="AL1856" s="298"/>
      <c r="AM1856" s="298"/>
      <c r="AN1856" s="298"/>
      <c r="AO1856" s="298"/>
      <c r="AP1856" s="298"/>
      <c r="AQ1856" s="298"/>
      <c r="AR1856" s="298"/>
      <c r="AS1856" s="298"/>
      <c r="AT1856" s="298"/>
      <c r="AU1856" s="298"/>
      <c r="AV1856" s="298"/>
      <c r="AW1856" s="298"/>
      <c r="AX1856" s="298"/>
      <c r="AY1856" s="298"/>
      <c r="AZ1856" s="298"/>
      <c r="BA1856" s="298"/>
      <c r="BB1856" s="298"/>
      <c r="BC1856" s="298"/>
      <c r="BD1856" s="298"/>
      <c r="BE1856" s="298"/>
      <c r="BF1856" s="298"/>
      <c r="BG1856" s="298"/>
      <c r="BH1856" s="298"/>
      <c r="BI1856" s="298"/>
      <c r="BJ1856" s="298"/>
      <c r="BK1856" s="298"/>
      <c r="BL1856" s="298"/>
      <c r="BM1856" s="298"/>
      <c r="BN1856" s="298"/>
      <c r="BO1856" s="298"/>
      <c r="BP1856" s="298"/>
      <c r="BQ1856" s="298"/>
      <c r="BR1856" s="298"/>
      <c r="BS1856" s="298"/>
      <c r="BT1856" s="298"/>
      <c r="BU1856" s="298"/>
      <c r="BV1856" s="298"/>
      <c r="BW1856" s="298"/>
      <c r="BX1856" s="298"/>
      <c r="BY1856" s="298"/>
      <c r="BZ1856" s="298"/>
      <c r="CA1856" s="298"/>
      <c r="CB1856" s="298"/>
      <c r="CC1856" s="298"/>
      <c r="CD1856" s="298"/>
      <c r="CE1856" s="298"/>
      <c r="CF1856" s="298"/>
      <c r="CG1856" s="298"/>
      <c r="CH1856" s="298"/>
      <c r="CI1856" s="298"/>
      <c r="CJ1856" s="298"/>
      <c r="CK1856" s="298"/>
      <c r="CL1856" s="298"/>
      <c r="CN1856" s="297"/>
      <c r="CO1856" s="298"/>
      <c r="CP1856" s="298"/>
      <c r="CQ1856" s="298"/>
      <c r="CR1856" s="298"/>
      <c r="CS1856" s="298"/>
      <c r="CT1856" s="298"/>
      <c r="CU1856" s="298"/>
      <c r="CV1856" s="298"/>
      <c r="CW1856" s="298"/>
      <c r="CX1856" s="298"/>
      <c r="CY1856" s="298"/>
      <c r="CZ1856" s="298"/>
      <c r="DA1856" s="298"/>
      <c r="DB1856" s="298"/>
      <c r="DC1856" s="298"/>
      <c r="DD1856" s="298"/>
      <c r="DE1856" s="298"/>
      <c r="DF1856" s="298"/>
      <c r="DG1856" s="298"/>
      <c r="DH1856" s="298"/>
      <c r="DI1856" s="298"/>
      <c r="DJ1856" s="298"/>
      <c r="DK1856" s="298"/>
      <c r="DL1856" s="298"/>
    </row>
    <row r="1857" spans="1:116" x14ac:dyDescent="0.4">
      <c r="B1857" t="str">
        <f>E1857</f>
        <v>1857 FCLTL-F</v>
      </c>
      <c r="C1857" t="s">
        <v>237</v>
      </c>
      <c r="D1857" t="s">
        <v>533</v>
      </c>
      <c r="E1857" s="8" t="str">
        <f t="shared" si="3007"/>
        <v>1857 FCLTL-F</v>
      </c>
      <c r="G1857" s="125" t="str">
        <f>"Long-term libaility - "&amp;(SUBSTITUTE(G1856,":",""))</f>
        <v>Long-term libaility - Fixed constant long-term liability</v>
      </c>
      <c r="J1857" s="74">
        <v>1000</v>
      </c>
      <c r="K1857" s="53">
        <f t="shared" ref="K1857:P1857" si="3008">SUMIF($4:$4,K$2,1857:1857)</f>
        <v>1000</v>
      </c>
      <c r="L1857" s="53">
        <f t="shared" si="3008"/>
        <v>1000</v>
      </c>
      <c r="M1857" s="53">
        <f t="shared" si="3008"/>
        <v>1000</v>
      </c>
      <c r="N1857" s="53">
        <f t="shared" si="3008"/>
        <v>1000</v>
      </c>
      <c r="O1857" s="53">
        <f t="shared" si="3008"/>
        <v>1000</v>
      </c>
      <c r="P1857" s="53">
        <f t="shared" si="3008"/>
        <v>1000</v>
      </c>
      <c r="R1857" s="24">
        <f>$J1857</f>
        <v>1000</v>
      </c>
      <c r="S1857" s="80">
        <f>R1857</f>
        <v>1000</v>
      </c>
      <c r="T1857" s="80">
        <f t="shared" ref="T1857:T1859" si="3009">S1857</f>
        <v>1000</v>
      </c>
      <c r="U1857" s="80">
        <f t="shared" ref="U1857:U1859" si="3010">T1857</f>
        <v>1000</v>
      </c>
      <c r="V1857" s="80">
        <f t="shared" ref="V1857:V1859" si="3011">U1857</f>
        <v>1000</v>
      </c>
      <c r="W1857" s="80">
        <f t="shared" ref="W1857:W1859" si="3012">V1857</f>
        <v>1000</v>
      </c>
      <c r="X1857" s="80">
        <f t="shared" ref="X1857:X1859" si="3013">W1857</f>
        <v>1000</v>
      </c>
      <c r="Y1857" s="80">
        <f t="shared" ref="Y1857:Y1859" si="3014">X1857</f>
        <v>1000</v>
      </c>
      <c r="Z1857" s="80">
        <f t="shared" ref="Z1857:Z1859" si="3015">Y1857</f>
        <v>1000</v>
      </c>
      <c r="AA1857" s="80">
        <f t="shared" ref="AA1857:AA1859" si="3016">Z1857</f>
        <v>1000</v>
      </c>
      <c r="AB1857" s="80">
        <f t="shared" ref="AB1857:AB1859" si="3017">AA1857</f>
        <v>1000</v>
      </c>
      <c r="AC1857" s="80">
        <f t="shared" ref="AC1857:AC1859" si="3018">AB1857</f>
        <v>1000</v>
      </c>
      <c r="AD1857" s="80">
        <f t="shared" ref="AD1857:AD1859" si="3019">AC1857</f>
        <v>1000</v>
      </c>
      <c r="AE1857" s="80">
        <f t="shared" ref="AE1857:AE1859" si="3020">AD1857</f>
        <v>1000</v>
      </c>
      <c r="AF1857" s="80">
        <f t="shared" ref="AF1857:AF1859" si="3021">AE1857</f>
        <v>1000</v>
      </c>
      <c r="AG1857" s="80">
        <f t="shared" ref="AG1857:AG1859" si="3022">AF1857</f>
        <v>1000</v>
      </c>
      <c r="AH1857" s="80">
        <f t="shared" ref="AH1857:AH1859" si="3023">AG1857</f>
        <v>1000</v>
      </c>
      <c r="AI1857" s="80">
        <f t="shared" ref="AI1857:AI1859" si="3024">AH1857</f>
        <v>1000</v>
      </c>
      <c r="AJ1857" s="80">
        <f t="shared" ref="AJ1857:AJ1859" si="3025">AI1857</f>
        <v>1000</v>
      </c>
      <c r="AK1857" s="80">
        <f t="shared" ref="AK1857:AK1859" si="3026">AJ1857</f>
        <v>1000</v>
      </c>
      <c r="AL1857" s="80">
        <f t="shared" ref="AL1857:AL1859" si="3027">AK1857</f>
        <v>1000</v>
      </c>
      <c r="AM1857" s="80">
        <f t="shared" ref="AM1857:AM1859" si="3028">AL1857</f>
        <v>1000</v>
      </c>
      <c r="AN1857" s="80">
        <f t="shared" ref="AN1857:AN1859" si="3029">AM1857</f>
        <v>1000</v>
      </c>
      <c r="AO1857" s="80">
        <f t="shared" ref="AO1857:AO1859" si="3030">AN1857</f>
        <v>1000</v>
      </c>
      <c r="AP1857" s="80">
        <f t="shared" ref="AP1857:AP1859" si="3031">AO1857</f>
        <v>1000</v>
      </c>
      <c r="AQ1857" s="80">
        <f t="shared" ref="AQ1857:AQ1859" si="3032">AP1857</f>
        <v>1000</v>
      </c>
      <c r="AR1857" s="80">
        <f t="shared" ref="AR1857:AR1859" si="3033">AQ1857</f>
        <v>1000</v>
      </c>
      <c r="AS1857" s="80">
        <f t="shared" ref="AS1857:AS1859" si="3034">AR1857</f>
        <v>1000</v>
      </c>
      <c r="AT1857" s="80">
        <f t="shared" ref="AT1857:AT1859" si="3035">AS1857</f>
        <v>1000</v>
      </c>
      <c r="AU1857" s="80">
        <f t="shared" ref="AU1857:AU1859" si="3036">AT1857</f>
        <v>1000</v>
      </c>
      <c r="AV1857" s="80">
        <f t="shared" ref="AV1857:AV1859" si="3037">AU1857</f>
        <v>1000</v>
      </c>
      <c r="AW1857" s="80">
        <f t="shared" ref="AW1857:AW1859" si="3038">AV1857</f>
        <v>1000</v>
      </c>
      <c r="AX1857" s="80">
        <f t="shared" ref="AX1857:AX1859" si="3039">AW1857</f>
        <v>1000</v>
      </c>
      <c r="AY1857" s="80">
        <f t="shared" ref="AY1857:AY1859" si="3040">AX1857</f>
        <v>1000</v>
      </c>
      <c r="AZ1857" s="80">
        <f t="shared" ref="AZ1857:AZ1859" si="3041">AY1857</f>
        <v>1000</v>
      </c>
      <c r="BA1857" s="80">
        <f t="shared" ref="BA1857:BA1859" si="3042">AZ1857</f>
        <v>1000</v>
      </c>
      <c r="BB1857" s="80">
        <f t="shared" ref="BB1857:BB1859" si="3043">BA1857</f>
        <v>1000</v>
      </c>
      <c r="BC1857" s="80">
        <f t="shared" ref="BC1857:BC1859" si="3044">BB1857</f>
        <v>1000</v>
      </c>
      <c r="BD1857" s="80">
        <f t="shared" ref="BD1857:BD1859" si="3045">BC1857</f>
        <v>1000</v>
      </c>
      <c r="BE1857" s="80">
        <f t="shared" ref="BE1857:BE1859" si="3046">BD1857</f>
        <v>1000</v>
      </c>
      <c r="BF1857" s="80">
        <f t="shared" ref="BF1857:BF1859" si="3047">BE1857</f>
        <v>1000</v>
      </c>
      <c r="BG1857" s="80">
        <f t="shared" ref="BG1857:BG1859" si="3048">BF1857</f>
        <v>1000</v>
      </c>
      <c r="BH1857" s="80">
        <f t="shared" ref="BH1857:BH1859" si="3049">BG1857</f>
        <v>1000</v>
      </c>
      <c r="BI1857" s="80">
        <f t="shared" ref="BI1857:BI1859" si="3050">BH1857</f>
        <v>1000</v>
      </c>
      <c r="BJ1857" s="80">
        <f t="shared" ref="BJ1857:BJ1859" si="3051">BI1857</f>
        <v>1000</v>
      </c>
      <c r="BK1857" s="80">
        <f t="shared" ref="BK1857:BK1859" si="3052">BJ1857</f>
        <v>1000</v>
      </c>
      <c r="BL1857" s="80">
        <f t="shared" ref="BL1857:BL1859" si="3053">BK1857</f>
        <v>1000</v>
      </c>
      <c r="BM1857" s="80">
        <f t="shared" ref="BM1857:BM1859" si="3054">BL1857</f>
        <v>1000</v>
      </c>
      <c r="BN1857" s="80">
        <f t="shared" ref="BN1857:BN1859" si="3055">BM1857</f>
        <v>1000</v>
      </c>
      <c r="BO1857" s="80">
        <f t="shared" ref="BO1857:BO1859" si="3056">BN1857</f>
        <v>1000</v>
      </c>
      <c r="BP1857" s="80">
        <f t="shared" ref="BP1857:BP1859" si="3057">BO1857</f>
        <v>1000</v>
      </c>
      <c r="BQ1857" s="80">
        <f t="shared" ref="BQ1857:BQ1859" si="3058">BP1857</f>
        <v>1000</v>
      </c>
      <c r="BR1857" s="80">
        <f t="shared" ref="BR1857:BR1859" si="3059">BQ1857</f>
        <v>1000</v>
      </c>
      <c r="BS1857" s="80">
        <f t="shared" ref="BS1857:BS1859" si="3060">BR1857</f>
        <v>1000</v>
      </c>
      <c r="BT1857" s="80">
        <f t="shared" ref="BT1857:BT1859" si="3061">BS1857</f>
        <v>1000</v>
      </c>
      <c r="BU1857" s="80">
        <f t="shared" ref="BU1857:BU1859" si="3062">BT1857</f>
        <v>1000</v>
      </c>
      <c r="BV1857" s="80">
        <f t="shared" ref="BV1857:BV1859" si="3063">BU1857</f>
        <v>1000</v>
      </c>
      <c r="BW1857" s="80">
        <f t="shared" ref="BW1857:BW1859" si="3064">BV1857</f>
        <v>1000</v>
      </c>
      <c r="BX1857" s="80">
        <f t="shared" ref="BX1857:BX1859" si="3065">BW1857</f>
        <v>1000</v>
      </c>
      <c r="BY1857" s="80">
        <f t="shared" ref="BY1857:BY1859" si="3066">BX1857</f>
        <v>1000</v>
      </c>
      <c r="BZ1857" s="80">
        <f t="shared" ref="BZ1857:BZ1859" si="3067">BY1857</f>
        <v>1000</v>
      </c>
      <c r="CA1857" s="80">
        <f t="shared" ref="CA1857:CA1859" si="3068">BZ1857</f>
        <v>1000</v>
      </c>
      <c r="CB1857" s="80">
        <f t="shared" ref="CB1857:CB1859" si="3069">CA1857</f>
        <v>1000</v>
      </c>
      <c r="CC1857" s="80">
        <f t="shared" ref="CC1857:CC1859" si="3070">CB1857</f>
        <v>1000</v>
      </c>
      <c r="CD1857" s="80">
        <f t="shared" ref="CD1857:CD1859" si="3071">CC1857</f>
        <v>1000</v>
      </c>
      <c r="CE1857" s="80">
        <f t="shared" ref="CE1857:CE1859" si="3072">CD1857</f>
        <v>1000</v>
      </c>
      <c r="CF1857" s="80">
        <f t="shared" ref="CF1857:CF1859" si="3073">CE1857</f>
        <v>1000</v>
      </c>
      <c r="CG1857" s="80">
        <f t="shared" ref="CG1857:CG1859" si="3074">CF1857</f>
        <v>1000</v>
      </c>
      <c r="CH1857" s="80">
        <f t="shared" ref="CH1857:CH1859" si="3075">CG1857</f>
        <v>1000</v>
      </c>
      <c r="CI1857" s="80">
        <f t="shared" ref="CI1857:CI1859" si="3076">CH1857</f>
        <v>1000</v>
      </c>
      <c r="CJ1857" s="80">
        <f t="shared" ref="CJ1857:CJ1859" si="3077">CI1857</f>
        <v>1000</v>
      </c>
      <c r="CK1857" s="80">
        <f t="shared" ref="CK1857:CK1859" si="3078">CJ1857</f>
        <v>1000</v>
      </c>
      <c r="CL1857" s="80">
        <f t="shared" ref="CL1857:CL1859" si="3079">CK1857</f>
        <v>1000</v>
      </c>
      <c r="CN1857" s="74">
        <v>1000</v>
      </c>
      <c r="CO1857" s="80">
        <f t="shared" ref="CO1857:CO1859" si="3080">CN1857</f>
        <v>1000</v>
      </c>
      <c r="CP1857" s="80">
        <f t="shared" ref="CP1857:CP1859" si="3081">CO1857</f>
        <v>1000</v>
      </c>
      <c r="CQ1857" s="80">
        <f t="shared" ref="CQ1857:CQ1859" si="3082">CP1857</f>
        <v>1000</v>
      </c>
      <c r="CR1857" s="80">
        <f t="shared" ref="CR1857:CR1859" si="3083">CQ1857</f>
        <v>1000</v>
      </c>
      <c r="CS1857" s="80">
        <f t="shared" ref="CS1857:CS1859" si="3084">CR1857</f>
        <v>1000</v>
      </c>
      <c r="CT1857" s="80">
        <f t="shared" ref="CT1857:CT1859" si="3085">CS1857</f>
        <v>1000</v>
      </c>
      <c r="CU1857" s="80">
        <f t="shared" ref="CU1857:CU1859" si="3086">CT1857</f>
        <v>1000</v>
      </c>
      <c r="CV1857" s="80">
        <f t="shared" ref="CV1857:CV1859" si="3087">CU1857</f>
        <v>1000</v>
      </c>
      <c r="CW1857" s="80">
        <f t="shared" ref="CW1857:CW1859" si="3088">CV1857</f>
        <v>1000</v>
      </c>
      <c r="CX1857" s="80">
        <f t="shared" ref="CX1857:CX1859" si="3089">CW1857</f>
        <v>1000</v>
      </c>
      <c r="CY1857" s="80">
        <f t="shared" ref="CY1857:CY1859" si="3090">CX1857</f>
        <v>1000</v>
      </c>
      <c r="CZ1857" s="80">
        <f t="shared" ref="CZ1857:CZ1859" si="3091">CY1857</f>
        <v>1000</v>
      </c>
      <c r="DA1857" s="80">
        <f t="shared" ref="DA1857:DA1859" si="3092">CZ1857</f>
        <v>1000</v>
      </c>
      <c r="DB1857" s="80">
        <f t="shared" ref="DB1857:DB1859" si="3093">DA1857</f>
        <v>1000</v>
      </c>
      <c r="DC1857" s="80">
        <f t="shared" ref="DC1857:DC1859" si="3094">DB1857</f>
        <v>1000</v>
      </c>
      <c r="DD1857" s="80">
        <f t="shared" ref="DD1857:DD1859" si="3095">DC1857</f>
        <v>1000</v>
      </c>
      <c r="DE1857" s="80">
        <f t="shared" ref="DE1857:DE1859" si="3096">DD1857</f>
        <v>1000</v>
      </c>
      <c r="DF1857" s="80">
        <f t="shared" ref="DF1857:DF1859" si="3097">DE1857</f>
        <v>1000</v>
      </c>
      <c r="DG1857" s="80">
        <f t="shared" ref="DG1857:DG1859" si="3098">DF1857</f>
        <v>1000</v>
      </c>
      <c r="DH1857" s="80">
        <f t="shared" ref="DH1857:DH1859" si="3099">DG1857</f>
        <v>1000</v>
      </c>
      <c r="DI1857" s="80">
        <f t="shared" ref="DI1857:DI1859" si="3100">DH1857</f>
        <v>1000</v>
      </c>
      <c r="DJ1857" s="80">
        <f t="shared" ref="DJ1857:DJ1859" si="3101">DI1857</f>
        <v>1000</v>
      </c>
      <c r="DK1857" s="80">
        <f t="shared" ref="DK1857:DL1859" si="3102">DJ1857</f>
        <v>1000</v>
      </c>
      <c r="DL1857" s="80">
        <f t="shared" si="3102"/>
        <v>1000</v>
      </c>
    </row>
    <row r="1858" spans="1:116" x14ac:dyDescent="0.4">
      <c r="D1858" t="s">
        <v>533</v>
      </c>
      <c r="E1858" s="8" t="str">
        <f>ROW()&amp;" "&amp;D1858</f>
        <v>1858 FCLTL-F</v>
      </c>
      <c r="G1858" s="126"/>
      <c r="H1858" s="27"/>
      <c r="I1858" s="77"/>
      <c r="J1858" s="77"/>
      <c r="K1858" s="28"/>
      <c r="L1858" s="28"/>
      <c r="M1858" s="28"/>
      <c r="N1858" s="28"/>
      <c r="O1858" s="28"/>
      <c r="P1858" s="28"/>
      <c r="R1858" s="33"/>
      <c r="S1858" s="77"/>
      <c r="T1858" s="77"/>
      <c r="U1858" s="77"/>
      <c r="V1858" s="77"/>
      <c r="W1858" s="77"/>
      <c r="X1858" s="77"/>
      <c r="Y1858" s="77"/>
      <c r="Z1858" s="77"/>
      <c r="AA1858" s="77"/>
      <c r="AB1858" s="77"/>
      <c r="AC1858" s="77"/>
      <c r="AD1858" s="77"/>
      <c r="AE1858" s="77"/>
      <c r="AF1858" s="77"/>
      <c r="AG1858" s="77"/>
      <c r="AH1858" s="77"/>
      <c r="AI1858" s="77"/>
      <c r="AJ1858" s="77"/>
      <c r="AK1858" s="77"/>
      <c r="AL1858" s="77"/>
      <c r="AM1858" s="77"/>
      <c r="AN1858" s="77"/>
      <c r="AO1858" s="77"/>
      <c r="AP1858" s="77"/>
      <c r="AQ1858" s="77"/>
      <c r="AR1858" s="77"/>
      <c r="AS1858" s="77"/>
      <c r="AT1858" s="77"/>
      <c r="AU1858" s="77"/>
      <c r="AV1858" s="77"/>
      <c r="AW1858" s="77"/>
      <c r="AX1858" s="77"/>
      <c r="AY1858" s="77"/>
      <c r="AZ1858" s="77"/>
      <c r="BA1858" s="77"/>
      <c r="BB1858" s="77"/>
      <c r="BC1858" s="77"/>
      <c r="BD1858" s="77"/>
      <c r="BE1858" s="77"/>
      <c r="BF1858" s="77"/>
      <c r="BG1858" s="77"/>
      <c r="BH1858" s="77"/>
      <c r="BI1858" s="77"/>
      <c r="BJ1858" s="77"/>
      <c r="BK1858" s="77"/>
      <c r="BL1858" s="77"/>
      <c r="BM1858" s="77"/>
      <c r="BN1858" s="77"/>
      <c r="BO1858" s="77"/>
      <c r="BP1858" s="77"/>
      <c r="BQ1858" s="77"/>
      <c r="BR1858" s="77"/>
      <c r="BS1858" s="77"/>
      <c r="BT1858" s="77"/>
      <c r="BU1858" s="77"/>
      <c r="BV1858" s="77"/>
      <c r="BW1858" s="77"/>
      <c r="BX1858" s="77"/>
      <c r="BY1858" s="77"/>
      <c r="BZ1858" s="77"/>
      <c r="CA1858" s="77"/>
      <c r="CB1858" s="77"/>
      <c r="CC1858" s="77"/>
      <c r="CD1858" s="77"/>
      <c r="CE1858" s="77"/>
      <c r="CF1858" s="77"/>
      <c r="CG1858" s="77"/>
      <c r="CH1858" s="77"/>
      <c r="CI1858" s="77"/>
      <c r="CJ1858" s="77"/>
      <c r="CK1858" s="77"/>
      <c r="CL1858" s="77"/>
      <c r="CN1858" s="77"/>
      <c r="CO1858" s="77"/>
      <c r="CP1858" s="77"/>
      <c r="CQ1858" s="77"/>
      <c r="CR1858" s="77"/>
      <c r="CS1858" s="77"/>
      <c r="CT1858" s="77"/>
      <c r="CU1858" s="77"/>
      <c r="CV1858" s="77"/>
      <c r="CW1858" s="77"/>
      <c r="CX1858" s="77"/>
      <c r="CY1858" s="77"/>
      <c r="CZ1858" s="77"/>
      <c r="DA1858" s="77"/>
      <c r="DB1858" s="77"/>
      <c r="DC1858" s="77"/>
      <c r="DD1858" s="77"/>
      <c r="DE1858" s="77"/>
      <c r="DF1858" s="77"/>
      <c r="DG1858" s="77"/>
      <c r="DH1858" s="77"/>
      <c r="DI1858" s="77"/>
      <c r="DJ1858" s="77"/>
      <c r="DK1858" s="77"/>
      <c r="DL1858" s="77"/>
    </row>
    <row r="1859" spans="1:116" x14ac:dyDescent="0.4">
      <c r="C1859" t="s">
        <v>236</v>
      </c>
      <c r="D1859" t="s">
        <v>533</v>
      </c>
      <c r="E1859" s="8" t="str">
        <f>ROW()&amp;" "&amp;D1859</f>
        <v>1859 FCLTL-F</v>
      </c>
      <c r="G1859" s="125" t="str">
        <f>"Net proceeds/(repayment) of "&amp;SUBSTITUTE(G1857,":","")</f>
        <v>Net proceeds/(repayment) of Long-term libaility - Fixed constant long-term liability</v>
      </c>
      <c r="I1859" s="74"/>
      <c r="J1859" s="74"/>
      <c r="K1859" s="53">
        <f t="shared" ref="K1859:P1859" si="3103">SUMIF($3:$3,K$2,1859:1859)</f>
        <v>0</v>
      </c>
      <c r="L1859" s="53">
        <f t="shared" si="3103"/>
        <v>0</v>
      </c>
      <c r="M1859" s="53">
        <f t="shared" si="3103"/>
        <v>0</v>
      </c>
      <c r="N1859" s="53">
        <f t="shared" si="3103"/>
        <v>0</v>
      </c>
      <c r="O1859" s="53">
        <f t="shared" si="3103"/>
        <v>0</v>
      </c>
      <c r="P1859" s="53">
        <f t="shared" si="3103"/>
        <v>0</v>
      </c>
      <c r="R1859" s="24"/>
      <c r="S1859" s="80">
        <f>S1857-R1857</f>
        <v>0</v>
      </c>
      <c r="T1859" s="80">
        <f t="shared" ref="T1859:CE1861" si="3104">T1857-S1857</f>
        <v>0</v>
      </c>
      <c r="U1859" s="80">
        <f t="shared" si="3104"/>
        <v>0</v>
      </c>
      <c r="V1859" s="80">
        <f t="shared" si="3104"/>
        <v>0</v>
      </c>
      <c r="W1859" s="80">
        <f t="shared" si="3104"/>
        <v>0</v>
      </c>
      <c r="X1859" s="80">
        <f t="shared" si="3104"/>
        <v>0</v>
      </c>
      <c r="Y1859" s="80">
        <f t="shared" si="3104"/>
        <v>0</v>
      </c>
      <c r="Z1859" s="80">
        <f t="shared" si="3104"/>
        <v>0</v>
      </c>
      <c r="AA1859" s="80">
        <f t="shared" si="3104"/>
        <v>0</v>
      </c>
      <c r="AB1859" s="80">
        <f t="shared" si="3104"/>
        <v>0</v>
      </c>
      <c r="AC1859" s="80">
        <f t="shared" si="3104"/>
        <v>0</v>
      </c>
      <c r="AD1859" s="80">
        <f t="shared" si="3104"/>
        <v>0</v>
      </c>
      <c r="AE1859" s="80">
        <f t="shared" si="3104"/>
        <v>0</v>
      </c>
      <c r="AF1859" s="80">
        <f t="shared" si="3104"/>
        <v>0</v>
      </c>
      <c r="AG1859" s="80">
        <f t="shared" si="3104"/>
        <v>0</v>
      </c>
      <c r="AH1859" s="80">
        <f t="shared" si="3104"/>
        <v>0</v>
      </c>
      <c r="AI1859" s="80">
        <f t="shared" si="3104"/>
        <v>0</v>
      </c>
      <c r="AJ1859" s="80">
        <f t="shared" si="3104"/>
        <v>0</v>
      </c>
      <c r="AK1859" s="80">
        <f t="shared" si="3104"/>
        <v>0</v>
      </c>
      <c r="AL1859" s="80">
        <f t="shared" si="3104"/>
        <v>0</v>
      </c>
      <c r="AM1859" s="80">
        <f t="shared" si="3104"/>
        <v>0</v>
      </c>
      <c r="AN1859" s="80">
        <f t="shared" si="3104"/>
        <v>0</v>
      </c>
      <c r="AO1859" s="80">
        <f t="shared" si="3104"/>
        <v>0</v>
      </c>
      <c r="AP1859" s="80">
        <f t="shared" si="3104"/>
        <v>0</v>
      </c>
      <c r="AQ1859" s="80">
        <f t="shared" si="3104"/>
        <v>0</v>
      </c>
      <c r="AR1859" s="80">
        <f t="shared" si="3104"/>
        <v>0</v>
      </c>
      <c r="AS1859" s="80">
        <f t="shared" si="3104"/>
        <v>0</v>
      </c>
      <c r="AT1859" s="80">
        <f t="shared" si="3104"/>
        <v>0</v>
      </c>
      <c r="AU1859" s="80">
        <f t="shared" si="3104"/>
        <v>0</v>
      </c>
      <c r="AV1859" s="80">
        <f t="shared" si="3104"/>
        <v>0</v>
      </c>
      <c r="AW1859" s="80">
        <f t="shared" si="3104"/>
        <v>0</v>
      </c>
      <c r="AX1859" s="80">
        <f t="shared" si="3104"/>
        <v>0</v>
      </c>
      <c r="AY1859" s="80">
        <f t="shared" si="3104"/>
        <v>0</v>
      </c>
      <c r="AZ1859" s="80">
        <f t="shared" si="3104"/>
        <v>0</v>
      </c>
      <c r="BA1859" s="80">
        <f t="shared" si="3104"/>
        <v>0</v>
      </c>
      <c r="BB1859" s="80">
        <f t="shared" si="3104"/>
        <v>0</v>
      </c>
      <c r="BC1859" s="80">
        <f t="shared" si="3104"/>
        <v>0</v>
      </c>
      <c r="BD1859" s="80">
        <f t="shared" si="3104"/>
        <v>0</v>
      </c>
      <c r="BE1859" s="80">
        <f t="shared" si="3104"/>
        <v>0</v>
      </c>
      <c r="BF1859" s="80">
        <f t="shared" si="3104"/>
        <v>0</v>
      </c>
      <c r="BG1859" s="80">
        <f t="shared" si="3104"/>
        <v>0</v>
      </c>
      <c r="BH1859" s="80">
        <f t="shared" si="3104"/>
        <v>0</v>
      </c>
      <c r="BI1859" s="80">
        <f t="shared" si="3104"/>
        <v>0</v>
      </c>
      <c r="BJ1859" s="80">
        <f t="shared" si="3104"/>
        <v>0</v>
      </c>
      <c r="BK1859" s="80">
        <f t="shared" si="3104"/>
        <v>0</v>
      </c>
      <c r="BL1859" s="80">
        <f t="shared" si="3104"/>
        <v>0</v>
      </c>
      <c r="BM1859" s="80">
        <f t="shared" si="3104"/>
        <v>0</v>
      </c>
      <c r="BN1859" s="80">
        <f t="shared" si="3104"/>
        <v>0</v>
      </c>
      <c r="BO1859" s="80">
        <f t="shared" si="3104"/>
        <v>0</v>
      </c>
      <c r="BP1859" s="80">
        <f t="shared" si="3104"/>
        <v>0</v>
      </c>
      <c r="BQ1859" s="80">
        <f t="shared" si="3104"/>
        <v>0</v>
      </c>
      <c r="BR1859" s="80">
        <f t="shared" si="3104"/>
        <v>0</v>
      </c>
      <c r="BS1859" s="80">
        <f t="shared" si="3104"/>
        <v>0</v>
      </c>
      <c r="BT1859" s="80">
        <f t="shared" si="3104"/>
        <v>0</v>
      </c>
      <c r="BU1859" s="80">
        <f t="shared" si="3104"/>
        <v>0</v>
      </c>
      <c r="BV1859" s="80">
        <f t="shared" si="3104"/>
        <v>0</v>
      </c>
      <c r="BW1859" s="80">
        <f t="shared" si="3104"/>
        <v>0</v>
      </c>
      <c r="BX1859" s="80">
        <f t="shared" si="3104"/>
        <v>0</v>
      </c>
      <c r="BY1859" s="80">
        <f t="shared" si="3104"/>
        <v>0</v>
      </c>
      <c r="BZ1859" s="80">
        <f t="shared" si="3104"/>
        <v>0</v>
      </c>
      <c r="CA1859" s="80">
        <f t="shared" si="3104"/>
        <v>0</v>
      </c>
      <c r="CB1859" s="80">
        <f t="shared" si="3104"/>
        <v>0</v>
      </c>
      <c r="CC1859" s="80">
        <f t="shared" si="3104"/>
        <v>0</v>
      </c>
      <c r="CD1859" s="80">
        <f t="shared" si="3104"/>
        <v>0</v>
      </c>
      <c r="CE1859" s="80">
        <f t="shared" si="3104"/>
        <v>0</v>
      </c>
      <c r="CF1859" s="80">
        <f t="shared" ref="CF1859:CL1861" si="3105">CF1857-CE1857</f>
        <v>0</v>
      </c>
      <c r="CG1859" s="80">
        <f t="shared" si="3105"/>
        <v>0</v>
      </c>
      <c r="CH1859" s="80">
        <f t="shared" si="3105"/>
        <v>0</v>
      </c>
      <c r="CI1859" s="80">
        <f t="shared" si="3105"/>
        <v>0</v>
      </c>
      <c r="CJ1859" s="80">
        <f t="shared" si="3105"/>
        <v>0</v>
      </c>
      <c r="CK1859" s="80">
        <f t="shared" si="3105"/>
        <v>0</v>
      </c>
      <c r="CL1859" s="80">
        <f t="shared" si="3105"/>
        <v>0</v>
      </c>
      <c r="CN1859" s="74"/>
      <c r="CO1859" s="80">
        <f t="shared" ref="CO1859:CO1861" si="3106">CN1857-CO1857</f>
        <v>0</v>
      </c>
      <c r="CP1859" s="80">
        <f t="shared" ref="CP1859:CP1861" si="3107">CO1857-CP1857</f>
        <v>0</v>
      </c>
      <c r="CQ1859" s="80">
        <f t="shared" ref="CQ1859:CQ1861" si="3108">CP1857-CQ1857</f>
        <v>0</v>
      </c>
      <c r="CR1859" s="80">
        <f t="shared" ref="CR1859:CR1861" si="3109">CQ1857-CR1857</f>
        <v>0</v>
      </c>
      <c r="CS1859" s="80">
        <f t="shared" ref="CS1859:CS1861" si="3110">CR1857-CS1857</f>
        <v>0</v>
      </c>
      <c r="CT1859" s="80">
        <f t="shared" ref="CT1859:CT1861" si="3111">CS1857-CT1857</f>
        <v>0</v>
      </c>
      <c r="CU1859" s="80">
        <f t="shared" ref="CU1859:CU1861" si="3112">CT1857-CU1857</f>
        <v>0</v>
      </c>
      <c r="CV1859" s="80">
        <f t="shared" ref="CV1859:CV1861" si="3113">CU1857-CV1857</f>
        <v>0</v>
      </c>
      <c r="CW1859" s="80">
        <f t="shared" ref="CW1859:CW1861" si="3114">CV1857-CW1857</f>
        <v>0</v>
      </c>
      <c r="CX1859" s="80">
        <f t="shared" ref="CX1859:CX1861" si="3115">CW1857-CX1857</f>
        <v>0</v>
      </c>
      <c r="CY1859" s="80">
        <f t="shared" ref="CY1859:CY1861" si="3116">CX1857-CY1857</f>
        <v>0</v>
      </c>
      <c r="CZ1859" s="80">
        <f t="shared" ref="CZ1859:CZ1861" si="3117">CY1857-CZ1857</f>
        <v>0</v>
      </c>
      <c r="DA1859" s="80">
        <f t="shared" ref="DA1859:DA1861" si="3118">CZ1857-DA1857</f>
        <v>0</v>
      </c>
      <c r="DB1859" s="80">
        <f t="shared" ref="DB1859:DB1861" si="3119">DA1857-DB1857</f>
        <v>0</v>
      </c>
      <c r="DC1859" s="80">
        <f t="shared" ref="DC1859:DC1861" si="3120">DB1857-DC1857</f>
        <v>0</v>
      </c>
      <c r="DD1859" s="80">
        <f t="shared" ref="DD1859:DD1861" si="3121">DC1857-DD1857</f>
        <v>0</v>
      </c>
      <c r="DE1859" s="80">
        <f t="shared" ref="DE1859:DE1861" si="3122">DD1857-DE1857</f>
        <v>0</v>
      </c>
      <c r="DF1859" s="80">
        <f t="shared" ref="DF1859:DF1861" si="3123">DE1857-DF1857</f>
        <v>0</v>
      </c>
      <c r="DG1859" s="80">
        <f t="shared" ref="DG1859:DG1861" si="3124">DF1857-DG1857</f>
        <v>0</v>
      </c>
      <c r="DH1859" s="80">
        <f t="shared" ref="DH1859:DH1861" si="3125">DG1857-DH1857</f>
        <v>0</v>
      </c>
      <c r="DI1859" s="80">
        <f t="shared" ref="DI1859:DI1861" si="3126">DH1857-DI1857</f>
        <v>0</v>
      </c>
      <c r="DJ1859" s="80">
        <f t="shared" ref="DJ1859:DJ1861" si="3127">DI1857-DJ1857</f>
        <v>0</v>
      </c>
      <c r="DK1859" s="80">
        <f t="shared" ref="DK1859:DL1861" si="3128">DJ1857-DK1857</f>
        <v>0</v>
      </c>
      <c r="DL1859" s="80">
        <f t="shared" si="3128"/>
        <v>0</v>
      </c>
    </row>
    <row r="1860" spans="1:116" x14ac:dyDescent="0.4">
      <c r="D1860" t="s">
        <v>533</v>
      </c>
      <c r="E1860" s="8" t="str">
        <f>ROW()&amp;" "&amp;D1860</f>
        <v>1860 FCLTL-F</v>
      </c>
      <c r="G1860" s="125"/>
      <c r="I1860" s="74"/>
      <c r="J1860" s="74"/>
      <c r="K1860" s="53"/>
      <c r="L1860" s="53"/>
      <c r="M1860" s="53"/>
      <c r="N1860" s="53"/>
      <c r="O1860" s="53"/>
      <c r="P1860" s="53"/>
      <c r="R1860" s="24"/>
      <c r="S1860" s="80"/>
      <c r="T1860" s="80"/>
      <c r="U1860" s="80"/>
      <c r="V1860" s="80"/>
      <c r="W1860" s="80"/>
      <c r="X1860" s="80"/>
      <c r="Y1860" s="80"/>
      <c r="Z1860" s="80"/>
      <c r="AA1860" s="80"/>
      <c r="AB1860" s="80"/>
      <c r="AC1860" s="80"/>
      <c r="AD1860" s="80"/>
      <c r="AE1860" s="80"/>
      <c r="AF1860" s="80"/>
      <c r="AG1860" s="80"/>
      <c r="AH1860" s="80"/>
      <c r="AI1860" s="80"/>
      <c r="AJ1860" s="80"/>
      <c r="AK1860" s="80"/>
      <c r="AL1860" s="80"/>
      <c r="AM1860" s="80"/>
      <c r="AN1860" s="80"/>
      <c r="AO1860" s="80"/>
      <c r="AP1860" s="80"/>
      <c r="AQ1860" s="80"/>
      <c r="AR1860" s="80"/>
      <c r="AS1860" s="80"/>
      <c r="AT1860" s="80"/>
      <c r="AU1860" s="80"/>
      <c r="AV1860" s="80"/>
      <c r="AW1860" s="80"/>
      <c r="AX1860" s="80"/>
      <c r="AY1860" s="80"/>
      <c r="AZ1860" s="80"/>
      <c r="BA1860" s="80"/>
      <c r="BB1860" s="80"/>
      <c r="BC1860" s="80"/>
      <c r="BD1860" s="80"/>
      <c r="BE1860" s="80"/>
      <c r="BF1860" s="80"/>
      <c r="BG1860" s="80"/>
      <c r="BH1860" s="80"/>
      <c r="BI1860" s="80"/>
      <c r="BJ1860" s="80"/>
      <c r="BK1860" s="80"/>
      <c r="BL1860" s="80"/>
      <c r="BM1860" s="80"/>
      <c r="BN1860" s="80"/>
      <c r="BO1860" s="80"/>
      <c r="BP1860" s="80"/>
      <c r="BQ1860" s="80"/>
      <c r="BR1860" s="80"/>
      <c r="BS1860" s="80"/>
      <c r="BT1860" s="80"/>
      <c r="BU1860" s="80"/>
      <c r="BV1860" s="80"/>
      <c r="BW1860" s="80"/>
      <c r="BX1860" s="80"/>
      <c r="BY1860" s="80"/>
      <c r="BZ1860" s="80"/>
      <c r="CA1860" s="80"/>
      <c r="CB1860" s="80"/>
      <c r="CC1860" s="80"/>
      <c r="CD1860" s="80"/>
      <c r="CE1860" s="80"/>
      <c r="CF1860" s="80"/>
      <c r="CG1860" s="80"/>
      <c r="CH1860" s="80"/>
      <c r="CI1860" s="80"/>
      <c r="CJ1860" s="80"/>
      <c r="CK1860" s="80"/>
      <c r="CL1860" s="80"/>
      <c r="CN1860" s="74"/>
      <c r="CO1860" s="80"/>
      <c r="CP1860" s="80"/>
      <c r="CQ1860" s="80"/>
      <c r="CR1860" s="80"/>
      <c r="CS1860" s="80"/>
      <c r="CT1860" s="80"/>
      <c r="CU1860" s="80"/>
      <c r="CV1860" s="80"/>
      <c r="CW1860" s="80"/>
      <c r="CX1860" s="80"/>
      <c r="CY1860" s="80"/>
      <c r="CZ1860" s="80"/>
      <c r="DA1860" s="80"/>
      <c r="DB1860" s="80"/>
      <c r="DC1860" s="80"/>
      <c r="DD1860" s="80"/>
      <c r="DE1860" s="80"/>
      <c r="DF1860" s="80"/>
      <c r="DG1860" s="80"/>
      <c r="DH1860" s="80"/>
      <c r="DI1860" s="80"/>
      <c r="DJ1860" s="80"/>
      <c r="DK1860" s="80"/>
      <c r="DL1860" s="80"/>
    </row>
    <row r="1861" spans="1:116" x14ac:dyDescent="0.4">
      <c r="B1861" t="s">
        <v>332</v>
      </c>
      <c r="D1861" t="s">
        <v>533</v>
      </c>
      <c r="E1861" s="8" t="str">
        <f t="shared" ref="E1861:E1863" si="3129">ROW()&amp;" "&amp;D1861</f>
        <v>1861 FCLTL-F</v>
      </c>
      <c r="G1861" s="136" t="str">
        <f>G1848</f>
        <v>(Primary label)</v>
      </c>
      <c r="H1861" s="27"/>
      <c r="I1861" s="78"/>
      <c r="J1861" s="78"/>
      <c r="K1861" s="33"/>
      <c r="L1861" s="33"/>
      <c r="M1861" s="33"/>
      <c r="N1861" s="33"/>
      <c r="O1861" s="33"/>
      <c r="P1861" s="33"/>
      <c r="R1861" s="33"/>
      <c r="S1861" s="77"/>
      <c r="T1861" s="77"/>
      <c r="U1861" s="77"/>
      <c r="V1861" s="77"/>
      <c r="W1861" s="77"/>
      <c r="X1861" s="77"/>
      <c r="Y1861" s="77"/>
      <c r="Z1861" s="77"/>
      <c r="AA1861" s="77"/>
      <c r="AB1861" s="77"/>
      <c r="AC1861" s="77"/>
      <c r="AD1861" s="77"/>
      <c r="AE1861" s="77"/>
      <c r="AF1861" s="77"/>
      <c r="AG1861" s="77"/>
      <c r="AH1861" s="77"/>
      <c r="AI1861" s="77"/>
      <c r="AJ1861" s="77"/>
      <c r="AK1861" s="77"/>
      <c r="AL1861" s="77"/>
      <c r="AM1861" s="77"/>
      <c r="AN1861" s="77"/>
      <c r="AO1861" s="77"/>
      <c r="AP1861" s="77"/>
      <c r="AQ1861" s="77"/>
      <c r="AR1861" s="77"/>
      <c r="AS1861" s="77"/>
      <c r="AT1861" s="77"/>
      <c r="AU1861" s="77"/>
      <c r="AV1861" s="77"/>
      <c r="AW1861" s="77"/>
      <c r="AX1861" s="77"/>
      <c r="AY1861" s="77"/>
      <c r="AZ1861" s="77"/>
      <c r="BA1861" s="77"/>
      <c r="BB1861" s="77"/>
      <c r="BC1861" s="77"/>
      <c r="BD1861" s="77"/>
      <c r="BE1861" s="77"/>
      <c r="BF1861" s="77"/>
      <c r="BG1861" s="77"/>
      <c r="BH1861" s="77"/>
      <c r="BI1861" s="77"/>
      <c r="BJ1861" s="77"/>
      <c r="BK1861" s="77"/>
      <c r="BL1861" s="77"/>
      <c r="BM1861" s="77"/>
      <c r="BN1861" s="77"/>
      <c r="BO1861" s="77"/>
      <c r="BP1861" s="77"/>
      <c r="BQ1861" s="77"/>
      <c r="BR1861" s="77"/>
      <c r="BS1861" s="77"/>
      <c r="BT1861" s="77"/>
      <c r="BU1861" s="77"/>
      <c r="BV1861" s="77"/>
      <c r="BW1861" s="77"/>
      <c r="BX1861" s="77"/>
      <c r="BY1861" s="77"/>
      <c r="BZ1861" s="77"/>
      <c r="CA1861" s="77"/>
      <c r="CB1861" s="77"/>
      <c r="CC1861" s="77"/>
      <c r="CD1861" s="77"/>
      <c r="CE1861" s="77"/>
      <c r="CF1861" s="77"/>
      <c r="CG1861" s="77"/>
      <c r="CH1861" s="77"/>
      <c r="CI1861" s="77"/>
      <c r="CJ1861" s="77"/>
      <c r="CK1861" s="77"/>
      <c r="CL1861" s="77"/>
      <c r="CN1861" s="78"/>
      <c r="CO1861" s="77"/>
      <c r="CP1861" s="77"/>
      <c r="CQ1861" s="77"/>
      <c r="CR1861" s="77"/>
      <c r="CS1861" s="77"/>
      <c r="CT1861" s="77"/>
      <c r="CU1861" s="77"/>
      <c r="CV1861" s="77"/>
      <c r="CW1861" s="77"/>
      <c r="CX1861" s="77"/>
      <c r="CY1861" s="77"/>
      <c r="CZ1861" s="77"/>
      <c r="DA1861" s="77"/>
      <c r="DB1861" s="77"/>
      <c r="DC1861" s="77"/>
      <c r="DD1861" s="77"/>
      <c r="DE1861" s="77"/>
      <c r="DF1861" s="77"/>
      <c r="DG1861" s="77"/>
      <c r="DH1861" s="77"/>
      <c r="DI1861" s="77"/>
      <c r="DJ1861" s="77"/>
      <c r="DK1861" s="77"/>
      <c r="DL1861" s="77"/>
    </row>
    <row r="1862" spans="1:116" x14ac:dyDescent="0.4">
      <c r="B1862" t="s">
        <v>332</v>
      </c>
      <c r="D1862" t="s">
        <v>533</v>
      </c>
      <c r="E1862" s="8" t="str">
        <f>ROW()&amp;" "&amp;D1862</f>
        <v>1862 FCLTL-F</v>
      </c>
      <c r="G1862" s="136" t="str">
        <f>G1849</f>
        <v>primary unit</v>
      </c>
      <c r="H1862" s="27"/>
      <c r="I1862" s="78"/>
      <c r="J1862" s="78"/>
      <c r="K1862" s="33"/>
      <c r="L1862" s="33"/>
      <c r="M1862" s="33"/>
      <c r="N1862" s="33"/>
      <c r="O1862" s="33"/>
      <c r="P1862" s="33"/>
      <c r="R1862" s="33"/>
      <c r="S1862" s="77"/>
      <c r="T1862" s="77"/>
      <c r="U1862" s="77"/>
      <c r="V1862" s="77"/>
      <c r="W1862" s="77"/>
      <c r="X1862" s="77"/>
      <c r="Y1862" s="77"/>
      <c r="Z1862" s="77"/>
      <c r="AA1862" s="77"/>
      <c r="AB1862" s="77"/>
      <c r="AC1862" s="77"/>
      <c r="AD1862" s="77"/>
      <c r="AE1862" s="77"/>
      <c r="AF1862" s="77"/>
      <c r="AG1862" s="77"/>
      <c r="AH1862" s="77"/>
      <c r="AI1862" s="77"/>
      <c r="AJ1862" s="77"/>
      <c r="AK1862" s="77"/>
      <c r="AL1862" s="77"/>
      <c r="AM1862" s="77"/>
      <c r="AN1862" s="77"/>
      <c r="AO1862" s="77"/>
      <c r="AP1862" s="77"/>
      <c r="AQ1862" s="77"/>
      <c r="AR1862" s="77"/>
      <c r="AS1862" s="77"/>
      <c r="AT1862" s="77"/>
      <c r="AU1862" s="77"/>
      <c r="AV1862" s="77"/>
      <c r="AW1862" s="77"/>
      <c r="AX1862" s="77"/>
      <c r="AY1862" s="77"/>
      <c r="AZ1862" s="77"/>
      <c r="BA1862" s="77"/>
      <c r="BB1862" s="77"/>
      <c r="BC1862" s="77"/>
      <c r="BD1862" s="77"/>
      <c r="BE1862" s="77"/>
      <c r="BF1862" s="77"/>
      <c r="BG1862" s="77"/>
      <c r="BH1862" s="77"/>
      <c r="BI1862" s="77"/>
      <c r="BJ1862" s="77"/>
      <c r="BK1862" s="77"/>
      <c r="BL1862" s="77"/>
      <c r="BM1862" s="77"/>
      <c r="BN1862" s="77"/>
      <c r="BO1862" s="77"/>
      <c r="BP1862" s="77"/>
      <c r="BQ1862" s="77"/>
      <c r="BR1862" s="77"/>
      <c r="BS1862" s="77"/>
      <c r="BT1862" s="77"/>
      <c r="BU1862" s="77"/>
      <c r="BV1862" s="77"/>
      <c r="BW1862" s="77"/>
      <c r="BX1862" s="77"/>
      <c r="BY1862" s="77"/>
      <c r="BZ1862" s="77"/>
      <c r="CA1862" s="77"/>
      <c r="CB1862" s="77"/>
      <c r="CC1862" s="77"/>
      <c r="CD1862" s="77"/>
      <c r="CE1862" s="77"/>
      <c r="CF1862" s="77"/>
      <c r="CG1862" s="77"/>
      <c r="CH1862" s="77"/>
      <c r="CI1862" s="77"/>
      <c r="CJ1862" s="77"/>
      <c r="CK1862" s="77"/>
      <c r="CL1862" s="77"/>
      <c r="CN1862" s="78"/>
      <c r="CO1862" s="77"/>
      <c r="CP1862" s="77"/>
      <c r="CQ1862" s="77"/>
      <c r="CR1862" s="77"/>
      <c r="CS1862" s="77"/>
      <c r="CT1862" s="77"/>
      <c r="CU1862" s="77"/>
      <c r="CV1862" s="77"/>
      <c r="CW1862" s="77"/>
      <c r="CX1862" s="77"/>
      <c r="CY1862" s="77"/>
      <c r="CZ1862" s="77"/>
      <c r="DA1862" s="77"/>
      <c r="DB1862" s="77"/>
      <c r="DC1862" s="77"/>
      <c r="DD1862" s="77"/>
      <c r="DE1862" s="77"/>
      <c r="DF1862" s="77"/>
      <c r="DG1862" s="77"/>
      <c r="DH1862" s="77"/>
      <c r="DI1862" s="77"/>
      <c r="DJ1862" s="77"/>
      <c r="DK1862" s="77"/>
      <c r="DL1862" s="77"/>
    </row>
    <row r="1863" spans="1:116" x14ac:dyDescent="0.4">
      <c r="B1863" t="s">
        <v>332</v>
      </c>
      <c r="D1863" t="s">
        <v>533</v>
      </c>
      <c r="E1863" s="8" t="str">
        <f t="shared" ref="E1863:E1870" si="3130">ROW()&amp;" "&amp;D1863</f>
        <v>1863 FCLTL-F</v>
      </c>
      <c r="G1863" s="136" t="str">
        <f>G1850</f>
        <v>Primary revenue driver</v>
      </c>
      <c r="K1863" s="53"/>
      <c r="L1863" s="53"/>
      <c r="M1863" s="53"/>
      <c r="N1863" s="53"/>
      <c r="O1863" s="53"/>
      <c r="P1863" s="53"/>
      <c r="R1863" s="24"/>
      <c r="S1863" s="179" t="str">
        <f t="shared" ref="S1863:AX1865" si="3131">S1850</f>
        <v>S$16</v>
      </c>
      <c r="T1863" s="179" t="str">
        <f t="shared" si="3131"/>
        <v>T$16</v>
      </c>
      <c r="U1863" s="179" t="str">
        <f t="shared" si="3131"/>
        <v>U$16</v>
      </c>
      <c r="V1863" s="179" t="str">
        <f t="shared" si="3131"/>
        <v>V$16</v>
      </c>
      <c r="W1863" s="179" t="str">
        <f t="shared" si="3131"/>
        <v>W$16</v>
      </c>
      <c r="X1863" s="179" t="str">
        <f t="shared" si="3131"/>
        <v>X$16</v>
      </c>
      <c r="Y1863" s="179" t="str">
        <f t="shared" si="3131"/>
        <v>Y$16</v>
      </c>
      <c r="Z1863" s="179" t="str">
        <f t="shared" si="3131"/>
        <v>Z$16</v>
      </c>
      <c r="AA1863" s="179" t="str">
        <f t="shared" si="3131"/>
        <v>AA$16</v>
      </c>
      <c r="AB1863" s="179" t="str">
        <f t="shared" si="3131"/>
        <v>AB$16</v>
      </c>
      <c r="AC1863" s="179" t="str">
        <f t="shared" si="3131"/>
        <v>AC$16</v>
      </c>
      <c r="AD1863" s="179" t="str">
        <f t="shared" si="3131"/>
        <v>AD$16</v>
      </c>
      <c r="AE1863" s="179" t="str">
        <f t="shared" si="3131"/>
        <v>AE$16</v>
      </c>
      <c r="AF1863" s="179" t="str">
        <f t="shared" si="3131"/>
        <v>AF$16</v>
      </c>
      <c r="AG1863" s="179" t="str">
        <f t="shared" si="3131"/>
        <v>AG$16</v>
      </c>
      <c r="AH1863" s="179" t="str">
        <f t="shared" si="3131"/>
        <v>AH$16</v>
      </c>
      <c r="AI1863" s="179" t="str">
        <f t="shared" si="3131"/>
        <v>AI$16</v>
      </c>
      <c r="AJ1863" s="179" t="str">
        <f t="shared" si="3131"/>
        <v>AJ$16</v>
      </c>
      <c r="AK1863" s="179" t="str">
        <f t="shared" si="3131"/>
        <v>AK$16</v>
      </c>
      <c r="AL1863" s="179" t="str">
        <f t="shared" si="3131"/>
        <v>AL$16</v>
      </c>
      <c r="AM1863" s="179" t="str">
        <f t="shared" si="3131"/>
        <v>AM$16</v>
      </c>
      <c r="AN1863" s="179" t="str">
        <f t="shared" si="3131"/>
        <v>AN$16</v>
      </c>
      <c r="AO1863" s="179" t="str">
        <f t="shared" si="3131"/>
        <v>AO$16</v>
      </c>
      <c r="AP1863" s="179" t="str">
        <f t="shared" si="3131"/>
        <v>AP$16</v>
      </c>
      <c r="AQ1863" s="179" t="str">
        <f t="shared" si="3131"/>
        <v>AQ$16</v>
      </c>
      <c r="AR1863" s="179" t="str">
        <f t="shared" si="3131"/>
        <v>AR$16</v>
      </c>
      <c r="AS1863" s="179" t="str">
        <f t="shared" si="3131"/>
        <v>AS$16</v>
      </c>
      <c r="AT1863" s="179" t="str">
        <f t="shared" si="3131"/>
        <v>AT$16</v>
      </c>
      <c r="AU1863" s="179" t="str">
        <f t="shared" si="3131"/>
        <v>AU$16</v>
      </c>
      <c r="AV1863" s="179" t="str">
        <f t="shared" si="3131"/>
        <v>AV$16</v>
      </c>
      <c r="AW1863" s="179" t="str">
        <f t="shared" si="3131"/>
        <v>AW$16</v>
      </c>
      <c r="AX1863" s="179" t="str">
        <f t="shared" si="3131"/>
        <v>AX$16</v>
      </c>
      <c r="AY1863" s="179" t="str">
        <f t="shared" ref="AY1863:CD1865" si="3132">AY1850</f>
        <v>AY$16</v>
      </c>
      <c r="AZ1863" s="179" t="str">
        <f t="shared" si="3132"/>
        <v>AZ$16</v>
      </c>
      <c r="BA1863" s="179" t="str">
        <f t="shared" si="3132"/>
        <v>BA$16</v>
      </c>
      <c r="BB1863" s="179" t="str">
        <f t="shared" si="3132"/>
        <v>BB$16</v>
      </c>
      <c r="BC1863" s="179" t="str">
        <f t="shared" si="3132"/>
        <v>BC$16</v>
      </c>
      <c r="BD1863" s="179" t="str">
        <f t="shared" si="3132"/>
        <v>BD$16</v>
      </c>
      <c r="BE1863" s="179" t="str">
        <f t="shared" si="3132"/>
        <v>BE$16</v>
      </c>
      <c r="BF1863" s="179" t="str">
        <f t="shared" si="3132"/>
        <v>BF$16</v>
      </c>
      <c r="BG1863" s="179" t="str">
        <f t="shared" si="3132"/>
        <v>BG$16</v>
      </c>
      <c r="BH1863" s="179" t="str">
        <f t="shared" si="3132"/>
        <v>BH$16</v>
      </c>
      <c r="BI1863" s="179" t="str">
        <f t="shared" si="3132"/>
        <v>BI$16</v>
      </c>
      <c r="BJ1863" s="179" t="str">
        <f t="shared" si="3132"/>
        <v>BJ$16</v>
      </c>
      <c r="BK1863" s="179" t="str">
        <f t="shared" si="3132"/>
        <v>BK$16</v>
      </c>
      <c r="BL1863" s="179" t="str">
        <f t="shared" si="3132"/>
        <v>BL$16</v>
      </c>
      <c r="BM1863" s="179" t="str">
        <f t="shared" si="3132"/>
        <v>BM$16</v>
      </c>
      <c r="BN1863" s="179" t="str">
        <f t="shared" si="3132"/>
        <v>BN$16</v>
      </c>
      <c r="BO1863" s="179" t="str">
        <f t="shared" si="3132"/>
        <v>BO$16</v>
      </c>
      <c r="BP1863" s="179" t="str">
        <f t="shared" si="3132"/>
        <v>BP$16</v>
      </c>
      <c r="BQ1863" s="179" t="str">
        <f t="shared" si="3132"/>
        <v>BQ$16</v>
      </c>
      <c r="BR1863" s="179" t="str">
        <f t="shared" si="3132"/>
        <v>BR$16</v>
      </c>
      <c r="BS1863" s="179" t="str">
        <f t="shared" si="3132"/>
        <v>BS$16</v>
      </c>
      <c r="BT1863" s="179" t="str">
        <f t="shared" si="3132"/>
        <v>BT$16</v>
      </c>
      <c r="BU1863" s="179" t="str">
        <f t="shared" si="3132"/>
        <v>BU$16</v>
      </c>
      <c r="BV1863" s="179" t="str">
        <f t="shared" si="3132"/>
        <v>BV$16</v>
      </c>
      <c r="BW1863" s="179" t="str">
        <f t="shared" si="3132"/>
        <v>BW$16</v>
      </c>
      <c r="BX1863" s="179" t="str">
        <f t="shared" si="3132"/>
        <v>BX$16</v>
      </c>
      <c r="BY1863" s="179" t="str">
        <f t="shared" si="3132"/>
        <v>BY$16</v>
      </c>
      <c r="BZ1863" s="179" t="str">
        <f t="shared" si="3132"/>
        <v>BZ$16</v>
      </c>
      <c r="CA1863" s="179" t="str">
        <f t="shared" si="3132"/>
        <v>CA$16</v>
      </c>
      <c r="CB1863" s="179" t="str">
        <f t="shared" si="3132"/>
        <v>CB$16</v>
      </c>
      <c r="CC1863" s="179" t="str">
        <f t="shared" si="3132"/>
        <v>CC$16</v>
      </c>
      <c r="CD1863" s="179" t="str">
        <f t="shared" si="3132"/>
        <v>CD$16</v>
      </c>
      <c r="CE1863" s="179" t="str">
        <f t="shared" ref="CE1863:CL1865" si="3133">CE1850</f>
        <v>CE$16</v>
      </c>
      <c r="CF1863" s="179" t="str">
        <f t="shared" si="3133"/>
        <v>CF$16</v>
      </c>
      <c r="CG1863" s="179" t="str">
        <f t="shared" si="3133"/>
        <v>CG$16</v>
      </c>
      <c r="CH1863" s="179" t="str">
        <f t="shared" si="3133"/>
        <v>CH$16</v>
      </c>
      <c r="CI1863" s="179" t="str">
        <f t="shared" si="3133"/>
        <v>CI$16</v>
      </c>
      <c r="CJ1863" s="179" t="str">
        <f t="shared" si="3133"/>
        <v>CJ$16</v>
      </c>
      <c r="CK1863" s="179" t="str">
        <f t="shared" si="3133"/>
        <v>CK$16</v>
      </c>
      <c r="CL1863" s="179" t="str">
        <f t="shared" si="3133"/>
        <v>CL$16</v>
      </c>
      <c r="CO1863" s="179" t="str">
        <f t="shared" ref="CO1863:DL1865" si="3134">CO1850</f>
        <v>CO$16</v>
      </c>
      <c r="CP1863" s="179" t="str">
        <f t="shared" si="3134"/>
        <v>CP$16</v>
      </c>
      <c r="CQ1863" s="179" t="str">
        <f t="shared" si="3134"/>
        <v>CQ$16</v>
      </c>
      <c r="CR1863" s="179" t="str">
        <f t="shared" si="3134"/>
        <v>CR$16</v>
      </c>
      <c r="CS1863" s="179" t="str">
        <f t="shared" si="3134"/>
        <v>CS$16</v>
      </c>
      <c r="CT1863" s="179" t="str">
        <f t="shared" si="3134"/>
        <v>CT$16</v>
      </c>
      <c r="CU1863" s="179" t="str">
        <f t="shared" si="3134"/>
        <v>CU$16</v>
      </c>
      <c r="CV1863" s="179" t="str">
        <f t="shared" si="3134"/>
        <v>CV$16</v>
      </c>
      <c r="CW1863" s="179" t="str">
        <f t="shared" si="3134"/>
        <v>CW$16</v>
      </c>
      <c r="CX1863" s="179" t="str">
        <f t="shared" si="3134"/>
        <v>CX$16</v>
      </c>
      <c r="CY1863" s="179" t="str">
        <f t="shared" si="3134"/>
        <v>CY$16</v>
      </c>
      <c r="CZ1863" s="179" t="str">
        <f t="shared" si="3134"/>
        <v>CZ$16</v>
      </c>
      <c r="DA1863" s="179" t="str">
        <f t="shared" si="3134"/>
        <v>DA$16</v>
      </c>
      <c r="DB1863" s="179" t="str">
        <f t="shared" si="3134"/>
        <v>DB$16</v>
      </c>
      <c r="DC1863" s="179" t="str">
        <f t="shared" si="3134"/>
        <v>DC$16</v>
      </c>
      <c r="DD1863" s="179" t="str">
        <f t="shared" si="3134"/>
        <v>DD$16</v>
      </c>
      <c r="DE1863" s="179" t="str">
        <f t="shared" si="3134"/>
        <v>DE$16</v>
      </c>
      <c r="DF1863" s="179" t="str">
        <f t="shared" si="3134"/>
        <v>DF$16</v>
      </c>
      <c r="DG1863" s="179" t="str">
        <f t="shared" si="3134"/>
        <v>DG$16</v>
      </c>
      <c r="DH1863" s="179" t="str">
        <f t="shared" si="3134"/>
        <v>DH$16</v>
      </c>
      <c r="DI1863" s="179" t="str">
        <f t="shared" si="3134"/>
        <v>DI$16</v>
      </c>
      <c r="DJ1863" s="179" t="str">
        <f t="shared" si="3134"/>
        <v>DJ$16</v>
      </c>
      <c r="DK1863" s="179" t="str">
        <f t="shared" si="3134"/>
        <v>DK$16</v>
      </c>
      <c r="DL1863" s="179" t="str">
        <f t="shared" si="3134"/>
        <v>DL$16</v>
      </c>
    </row>
    <row r="1864" spans="1:116" x14ac:dyDescent="0.4">
      <c r="B1864" t="s">
        <v>332</v>
      </c>
      <c r="D1864" t="s">
        <v>533</v>
      </c>
      <c r="E1864" s="8" t="str">
        <f t="shared" si="3130"/>
        <v>1864 FCLTL-F</v>
      </c>
      <c r="G1864" s="136" t="str">
        <f>G1851</f>
        <v>Primary volume driver</v>
      </c>
      <c r="H1864" s="12"/>
      <c r="I1864" s="60"/>
      <c r="J1864" s="60"/>
      <c r="K1864" s="15"/>
      <c r="L1864" s="15"/>
      <c r="M1864" s="15"/>
      <c r="N1864" s="15"/>
      <c r="O1864" s="15"/>
      <c r="P1864" s="15"/>
      <c r="R1864" s="15"/>
      <c r="S1864" s="179" t="str">
        <f t="shared" ref="S1864:AX1866" si="3135">S1851</f>
        <v>S$17</v>
      </c>
      <c r="T1864" s="179" t="str">
        <f t="shared" si="3135"/>
        <v>T$17</v>
      </c>
      <c r="U1864" s="179" t="str">
        <f t="shared" si="3135"/>
        <v>U$17</v>
      </c>
      <c r="V1864" s="179" t="str">
        <f t="shared" si="3135"/>
        <v>V$17</v>
      </c>
      <c r="W1864" s="179" t="str">
        <f t="shared" si="3135"/>
        <v>W$17</v>
      </c>
      <c r="X1864" s="179" t="str">
        <f t="shared" si="3135"/>
        <v>X$17</v>
      </c>
      <c r="Y1864" s="179" t="str">
        <f t="shared" si="3135"/>
        <v>Y$17</v>
      </c>
      <c r="Z1864" s="179" t="str">
        <f t="shared" si="3135"/>
        <v>Z$17</v>
      </c>
      <c r="AA1864" s="179" t="str">
        <f t="shared" si="3135"/>
        <v>AA$17</v>
      </c>
      <c r="AB1864" s="179" t="str">
        <f t="shared" si="3135"/>
        <v>AB$17</v>
      </c>
      <c r="AC1864" s="179" t="str">
        <f t="shared" si="3135"/>
        <v>AC$17</v>
      </c>
      <c r="AD1864" s="179" t="str">
        <f t="shared" si="3135"/>
        <v>AD$17</v>
      </c>
      <c r="AE1864" s="179" t="str">
        <f t="shared" si="3135"/>
        <v>AE$17</v>
      </c>
      <c r="AF1864" s="179" t="str">
        <f t="shared" si="3135"/>
        <v>AF$17</v>
      </c>
      <c r="AG1864" s="179" t="str">
        <f t="shared" si="3135"/>
        <v>AG$17</v>
      </c>
      <c r="AH1864" s="179" t="str">
        <f t="shared" si="3135"/>
        <v>AH$17</v>
      </c>
      <c r="AI1864" s="179" t="str">
        <f t="shared" si="3135"/>
        <v>AI$17</v>
      </c>
      <c r="AJ1864" s="179" t="str">
        <f t="shared" si="3135"/>
        <v>AJ$17</v>
      </c>
      <c r="AK1864" s="179" t="str">
        <f t="shared" si="3135"/>
        <v>AK$17</v>
      </c>
      <c r="AL1864" s="179" t="str">
        <f t="shared" si="3135"/>
        <v>AL$17</v>
      </c>
      <c r="AM1864" s="179" t="str">
        <f t="shared" si="3135"/>
        <v>AM$17</v>
      </c>
      <c r="AN1864" s="179" t="str">
        <f t="shared" si="3135"/>
        <v>AN$17</v>
      </c>
      <c r="AO1864" s="179" t="str">
        <f t="shared" si="3135"/>
        <v>AO$17</v>
      </c>
      <c r="AP1864" s="179" t="str">
        <f t="shared" si="3135"/>
        <v>AP$17</v>
      </c>
      <c r="AQ1864" s="179" t="str">
        <f t="shared" si="3135"/>
        <v>AQ$17</v>
      </c>
      <c r="AR1864" s="179" t="str">
        <f t="shared" si="3135"/>
        <v>AR$17</v>
      </c>
      <c r="AS1864" s="179" t="str">
        <f t="shared" si="3135"/>
        <v>AS$17</v>
      </c>
      <c r="AT1864" s="179" t="str">
        <f t="shared" si="3135"/>
        <v>AT$17</v>
      </c>
      <c r="AU1864" s="179" t="str">
        <f t="shared" si="3135"/>
        <v>AU$17</v>
      </c>
      <c r="AV1864" s="179" t="str">
        <f t="shared" si="3135"/>
        <v>AV$17</v>
      </c>
      <c r="AW1864" s="179" t="str">
        <f t="shared" si="3135"/>
        <v>AW$17</v>
      </c>
      <c r="AX1864" s="179" t="str">
        <f t="shared" si="3135"/>
        <v>AX$17</v>
      </c>
      <c r="AY1864" s="179" t="str">
        <f t="shared" ref="AY1864:CD1866" si="3136">AY1851</f>
        <v>AY$17</v>
      </c>
      <c r="AZ1864" s="179" t="str">
        <f t="shared" si="3136"/>
        <v>AZ$17</v>
      </c>
      <c r="BA1864" s="179" t="str">
        <f t="shared" si="3136"/>
        <v>BA$17</v>
      </c>
      <c r="BB1864" s="179" t="str">
        <f t="shared" si="3136"/>
        <v>BB$17</v>
      </c>
      <c r="BC1864" s="179" t="str">
        <f t="shared" si="3136"/>
        <v>BC$17</v>
      </c>
      <c r="BD1864" s="179" t="str">
        <f t="shared" si="3136"/>
        <v>BD$17</v>
      </c>
      <c r="BE1864" s="179" t="str">
        <f t="shared" si="3136"/>
        <v>BE$17</v>
      </c>
      <c r="BF1864" s="179" t="str">
        <f t="shared" si="3136"/>
        <v>BF$17</v>
      </c>
      <c r="BG1864" s="179" t="str">
        <f t="shared" si="3136"/>
        <v>BG$17</v>
      </c>
      <c r="BH1864" s="179" t="str">
        <f t="shared" si="3136"/>
        <v>BH$17</v>
      </c>
      <c r="BI1864" s="179" t="str">
        <f t="shared" si="3136"/>
        <v>BI$17</v>
      </c>
      <c r="BJ1864" s="179" t="str">
        <f t="shared" si="3136"/>
        <v>BJ$17</v>
      </c>
      <c r="BK1864" s="179" t="str">
        <f t="shared" si="3136"/>
        <v>BK$17</v>
      </c>
      <c r="BL1864" s="179" t="str">
        <f t="shared" si="3136"/>
        <v>BL$17</v>
      </c>
      <c r="BM1864" s="179" t="str">
        <f t="shared" si="3136"/>
        <v>BM$17</v>
      </c>
      <c r="BN1864" s="179" t="str">
        <f t="shared" si="3136"/>
        <v>BN$17</v>
      </c>
      <c r="BO1864" s="179" t="str">
        <f t="shared" si="3136"/>
        <v>BO$17</v>
      </c>
      <c r="BP1864" s="179" t="str">
        <f t="shared" si="3136"/>
        <v>BP$17</v>
      </c>
      <c r="BQ1864" s="179" t="str">
        <f t="shared" si="3136"/>
        <v>BQ$17</v>
      </c>
      <c r="BR1864" s="179" t="str">
        <f t="shared" si="3136"/>
        <v>BR$17</v>
      </c>
      <c r="BS1864" s="179" t="str">
        <f t="shared" si="3136"/>
        <v>BS$17</v>
      </c>
      <c r="BT1864" s="179" t="str">
        <f t="shared" si="3136"/>
        <v>BT$17</v>
      </c>
      <c r="BU1864" s="179" t="str">
        <f t="shared" si="3136"/>
        <v>BU$17</v>
      </c>
      <c r="BV1864" s="179" t="str">
        <f t="shared" si="3136"/>
        <v>BV$17</v>
      </c>
      <c r="BW1864" s="179" t="str">
        <f t="shared" si="3136"/>
        <v>BW$17</v>
      </c>
      <c r="BX1864" s="179" t="str">
        <f t="shared" si="3136"/>
        <v>BX$17</v>
      </c>
      <c r="BY1864" s="179" t="str">
        <f t="shared" si="3136"/>
        <v>BY$17</v>
      </c>
      <c r="BZ1864" s="179" t="str">
        <f t="shared" si="3136"/>
        <v>BZ$17</v>
      </c>
      <c r="CA1864" s="179" t="str">
        <f t="shared" si="3136"/>
        <v>CA$17</v>
      </c>
      <c r="CB1864" s="179" t="str">
        <f t="shared" si="3136"/>
        <v>CB$17</v>
      </c>
      <c r="CC1864" s="179" t="str">
        <f t="shared" si="3136"/>
        <v>CC$17</v>
      </c>
      <c r="CD1864" s="179" t="str">
        <f t="shared" si="3136"/>
        <v>CD$17</v>
      </c>
      <c r="CE1864" s="179" t="str">
        <f t="shared" ref="CE1864:CL1866" si="3137">CE1851</f>
        <v>CE$17</v>
      </c>
      <c r="CF1864" s="179" t="str">
        <f t="shared" si="3137"/>
        <v>CF$17</v>
      </c>
      <c r="CG1864" s="179" t="str">
        <f t="shared" si="3137"/>
        <v>CG$17</v>
      </c>
      <c r="CH1864" s="179" t="str">
        <f t="shared" si="3137"/>
        <v>CH$17</v>
      </c>
      <c r="CI1864" s="179" t="str">
        <f t="shared" si="3137"/>
        <v>CI$17</v>
      </c>
      <c r="CJ1864" s="179" t="str">
        <f t="shared" si="3137"/>
        <v>CJ$17</v>
      </c>
      <c r="CK1864" s="179" t="str">
        <f t="shared" si="3137"/>
        <v>CK$17</v>
      </c>
      <c r="CL1864" s="179" t="str">
        <f t="shared" si="3137"/>
        <v>CL$17</v>
      </c>
      <c r="CN1864" s="60"/>
      <c r="CO1864" s="179" t="str">
        <f t="shared" ref="CO1864:DL1866" si="3138">CO1851</f>
        <v>CO$17</v>
      </c>
      <c r="CP1864" s="179" t="str">
        <f t="shared" si="3138"/>
        <v>CP$17</v>
      </c>
      <c r="CQ1864" s="179" t="str">
        <f t="shared" si="3138"/>
        <v>CQ$17</v>
      </c>
      <c r="CR1864" s="179" t="str">
        <f t="shared" si="3138"/>
        <v>CR$17</v>
      </c>
      <c r="CS1864" s="179" t="str">
        <f t="shared" si="3138"/>
        <v>CS$17</v>
      </c>
      <c r="CT1864" s="179" t="str">
        <f t="shared" si="3138"/>
        <v>CT$17</v>
      </c>
      <c r="CU1864" s="179" t="str">
        <f t="shared" si="3138"/>
        <v>CU$17</v>
      </c>
      <c r="CV1864" s="179" t="str">
        <f t="shared" si="3138"/>
        <v>CV$17</v>
      </c>
      <c r="CW1864" s="179" t="str">
        <f t="shared" si="3138"/>
        <v>CW$17</v>
      </c>
      <c r="CX1864" s="179" t="str">
        <f t="shared" si="3138"/>
        <v>CX$17</v>
      </c>
      <c r="CY1864" s="179" t="str">
        <f t="shared" si="3138"/>
        <v>CY$17</v>
      </c>
      <c r="CZ1864" s="179" t="str">
        <f t="shared" si="3138"/>
        <v>CZ$17</v>
      </c>
      <c r="DA1864" s="179" t="str">
        <f t="shared" si="3138"/>
        <v>DA$17</v>
      </c>
      <c r="DB1864" s="179" t="str">
        <f t="shared" si="3138"/>
        <v>DB$17</v>
      </c>
      <c r="DC1864" s="179" t="str">
        <f t="shared" si="3138"/>
        <v>DC$17</v>
      </c>
      <c r="DD1864" s="179" t="str">
        <f t="shared" si="3138"/>
        <v>DD$17</v>
      </c>
      <c r="DE1864" s="179" t="str">
        <f t="shared" si="3138"/>
        <v>DE$17</v>
      </c>
      <c r="DF1864" s="179" t="str">
        <f t="shared" si="3138"/>
        <v>DF$17</v>
      </c>
      <c r="DG1864" s="179" t="str">
        <f t="shared" si="3138"/>
        <v>DG$17</v>
      </c>
      <c r="DH1864" s="179" t="str">
        <f t="shared" si="3138"/>
        <v>DH$17</v>
      </c>
      <c r="DI1864" s="179" t="str">
        <f t="shared" si="3138"/>
        <v>DI$17</v>
      </c>
      <c r="DJ1864" s="179" t="str">
        <f t="shared" si="3138"/>
        <v>DJ$17</v>
      </c>
      <c r="DK1864" s="179" t="str">
        <f t="shared" si="3138"/>
        <v>DK$17</v>
      </c>
      <c r="DL1864" s="179" t="str">
        <f t="shared" si="3138"/>
        <v>DL$17</v>
      </c>
    </row>
    <row r="1865" spans="1:116" x14ac:dyDescent="0.4">
      <c r="B1865" t="s">
        <v>332</v>
      </c>
      <c r="D1865" t="s">
        <v>533</v>
      </c>
      <c r="E1865" s="8" t="str">
        <f t="shared" si="3130"/>
        <v>1865 FCLTL-F</v>
      </c>
      <c r="G1865" s="191" t="str">
        <f>G1856</f>
        <v>Fixed constant long-term liability:</v>
      </c>
      <c r="H1865" s="12"/>
      <c r="I1865" s="60"/>
      <c r="J1865" s="60"/>
      <c r="K1865" s="15"/>
      <c r="L1865" s="15"/>
      <c r="M1865" s="15"/>
      <c r="N1865" s="15"/>
      <c r="O1865" s="15"/>
      <c r="P1865" s="15"/>
      <c r="R1865" s="15"/>
      <c r="S1865" s="179">
        <f t="shared" ref="S1865:AX1867" si="3139">S1852</f>
        <v>0</v>
      </c>
      <c r="T1865" s="179">
        <f t="shared" si="3139"/>
        <v>0</v>
      </c>
      <c r="U1865" s="179">
        <f t="shared" si="3139"/>
        <v>0</v>
      </c>
      <c r="V1865" s="179">
        <f t="shared" si="3139"/>
        <v>0</v>
      </c>
      <c r="W1865" s="179">
        <f t="shared" si="3139"/>
        <v>0</v>
      </c>
      <c r="X1865" s="179">
        <f t="shared" si="3139"/>
        <v>0</v>
      </c>
      <c r="Y1865" s="179">
        <f t="shared" si="3139"/>
        <v>0</v>
      </c>
      <c r="Z1865" s="179">
        <f t="shared" si="3139"/>
        <v>0</v>
      </c>
      <c r="AA1865" s="179">
        <f t="shared" si="3139"/>
        <v>0</v>
      </c>
      <c r="AB1865" s="179">
        <f t="shared" si="3139"/>
        <v>0</v>
      </c>
      <c r="AC1865" s="179">
        <f t="shared" si="3139"/>
        <v>0</v>
      </c>
      <c r="AD1865" s="179">
        <f t="shared" si="3139"/>
        <v>0</v>
      </c>
      <c r="AE1865" s="179">
        <f t="shared" si="3139"/>
        <v>0</v>
      </c>
      <c r="AF1865" s="179">
        <f t="shared" si="3139"/>
        <v>0</v>
      </c>
      <c r="AG1865" s="179">
        <f t="shared" si="3139"/>
        <v>0</v>
      </c>
      <c r="AH1865" s="179">
        <f t="shared" si="3139"/>
        <v>0</v>
      </c>
      <c r="AI1865" s="179">
        <f t="shared" si="3139"/>
        <v>0</v>
      </c>
      <c r="AJ1865" s="179">
        <f t="shared" si="3139"/>
        <v>0</v>
      </c>
      <c r="AK1865" s="179">
        <f t="shared" si="3139"/>
        <v>0</v>
      </c>
      <c r="AL1865" s="179">
        <f t="shared" si="3139"/>
        <v>0</v>
      </c>
      <c r="AM1865" s="179">
        <f t="shared" si="3139"/>
        <v>0</v>
      </c>
      <c r="AN1865" s="179">
        <f t="shared" si="3139"/>
        <v>0</v>
      </c>
      <c r="AO1865" s="179">
        <f t="shared" si="3139"/>
        <v>0</v>
      </c>
      <c r="AP1865" s="179">
        <f t="shared" si="3139"/>
        <v>0</v>
      </c>
      <c r="AQ1865" s="179">
        <f t="shared" si="3139"/>
        <v>0</v>
      </c>
      <c r="AR1865" s="179">
        <f t="shared" si="3139"/>
        <v>0</v>
      </c>
      <c r="AS1865" s="179">
        <f t="shared" si="3139"/>
        <v>0</v>
      </c>
      <c r="AT1865" s="179">
        <f t="shared" si="3139"/>
        <v>0</v>
      </c>
      <c r="AU1865" s="179">
        <f t="shared" si="3139"/>
        <v>0</v>
      </c>
      <c r="AV1865" s="179">
        <f t="shared" si="3139"/>
        <v>0</v>
      </c>
      <c r="AW1865" s="179">
        <f t="shared" si="3139"/>
        <v>0</v>
      </c>
      <c r="AX1865" s="179">
        <f t="shared" si="3139"/>
        <v>0</v>
      </c>
      <c r="AY1865" s="179">
        <f t="shared" ref="AY1865:CD1867" si="3140">AY1852</f>
        <v>0</v>
      </c>
      <c r="AZ1865" s="179">
        <f t="shared" si="3140"/>
        <v>0</v>
      </c>
      <c r="BA1865" s="179">
        <f t="shared" si="3140"/>
        <v>0</v>
      </c>
      <c r="BB1865" s="179">
        <f t="shared" si="3140"/>
        <v>0</v>
      </c>
      <c r="BC1865" s="179">
        <f t="shared" si="3140"/>
        <v>0</v>
      </c>
      <c r="BD1865" s="179">
        <f t="shared" si="3140"/>
        <v>0</v>
      </c>
      <c r="BE1865" s="179">
        <f t="shared" si="3140"/>
        <v>0</v>
      </c>
      <c r="BF1865" s="179">
        <f t="shared" si="3140"/>
        <v>0</v>
      </c>
      <c r="BG1865" s="179">
        <f t="shared" si="3140"/>
        <v>0</v>
      </c>
      <c r="BH1865" s="179">
        <f t="shared" si="3140"/>
        <v>0</v>
      </c>
      <c r="BI1865" s="179">
        <f t="shared" si="3140"/>
        <v>0</v>
      </c>
      <c r="BJ1865" s="179">
        <f t="shared" si="3140"/>
        <v>0</v>
      </c>
      <c r="BK1865" s="179">
        <f t="shared" si="3140"/>
        <v>0</v>
      </c>
      <c r="BL1865" s="179">
        <f t="shared" si="3140"/>
        <v>0</v>
      </c>
      <c r="BM1865" s="179">
        <f t="shared" si="3140"/>
        <v>0</v>
      </c>
      <c r="BN1865" s="179">
        <f t="shared" si="3140"/>
        <v>0</v>
      </c>
      <c r="BO1865" s="179">
        <f t="shared" si="3140"/>
        <v>0</v>
      </c>
      <c r="BP1865" s="179">
        <f t="shared" si="3140"/>
        <v>0</v>
      </c>
      <c r="BQ1865" s="179">
        <f t="shared" si="3140"/>
        <v>0</v>
      </c>
      <c r="BR1865" s="179">
        <f t="shared" si="3140"/>
        <v>0</v>
      </c>
      <c r="BS1865" s="179">
        <f t="shared" si="3140"/>
        <v>0</v>
      </c>
      <c r="BT1865" s="179">
        <f t="shared" si="3140"/>
        <v>0</v>
      </c>
      <c r="BU1865" s="179">
        <f t="shared" si="3140"/>
        <v>0</v>
      </c>
      <c r="BV1865" s="179">
        <f t="shared" si="3140"/>
        <v>0</v>
      </c>
      <c r="BW1865" s="179">
        <f t="shared" si="3140"/>
        <v>0</v>
      </c>
      <c r="BX1865" s="179">
        <f t="shared" si="3140"/>
        <v>0</v>
      </c>
      <c r="BY1865" s="179">
        <f t="shared" si="3140"/>
        <v>0</v>
      </c>
      <c r="BZ1865" s="179">
        <f t="shared" si="3140"/>
        <v>0</v>
      </c>
      <c r="CA1865" s="179">
        <f t="shared" si="3140"/>
        <v>0</v>
      </c>
      <c r="CB1865" s="179">
        <f t="shared" si="3140"/>
        <v>0</v>
      </c>
      <c r="CC1865" s="179">
        <f t="shared" si="3140"/>
        <v>0</v>
      </c>
      <c r="CD1865" s="179">
        <f t="shared" si="3140"/>
        <v>0</v>
      </c>
      <c r="CE1865" s="179">
        <f t="shared" ref="CE1865:CL1867" si="3141">CE1852</f>
        <v>0</v>
      </c>
      <c r="CF1865" s="179">
        <f t="shared" si="3141"/>
        <v>0</v>
      </c>
      <c r="CG1865" s="179">
        <f t="shared" si="3141"/>
        <v>0</v>
      </c>
      <c r="CH1865" s="179">
        <f t="shared" si="3141"/>
        <v>0</v>
      </c>
      <c r="CI1865" s="179">
        <f t="shared" si="3141"/>
        <v>0</v>
      </c>
      <c r="CJ1865" s="179">
        <f t="shared" si="3141"/>
        <v>0</v>
      </c>
      <c r="CK1865" s="179">
        <f t="shared" si="3141"/>
        <v>0</v>
      </c>
      <c r="CL1865" s="179">
        <f t="shared" si="3141"/>
        <v>0</v>
      </c>
      <c r="CN1865" s="60"/>
      <c r="CO1865" s="179">
        <f t="shared" ref="CO1865:DL1867" si="3142">CO1852</f>
        <v>0</v>
      </c>
      <c r="CP1865" s="179">
        <f t="shared" si="3142"/>
        <v>0</v>
      </c>
      <c r="CQ1865" s="179">
        <f t="shared" si="3142"/>
        <v>0</v>
      </c>
      <c r="CR1865" s="179">
        <f t="shared" si="3142"/>
        <v>0</v>
      </c>
      <c r="CS1865" s="179">
        <f t="shared" si="3142"/>
        <v>0</v>
      </c>
      <c r="CT1865" s="179">
        <f t="shared" si="3142"/>
        <v>0</v>
      </c>
      <c r="CU1865" s="179">
        <f t="shared" si="3142"/>
        <v>0</v>
      </c>
      <c r="CV1865" s="179">
        <f t="shared" si="3142"/>
        <v>0</v>
      </c>
      <c r="CW1865" s="179">
        <f t="shared" si="3142"/>
        <v>0</v>
      </c>
      <c r="CX1865" s="179">
        <f t="shared" si="3142"/>
        <v>0</v>
      </c>
      <c r="CY1865" s="179">
        <f t="shared" si="3142"/>
        <v>0</v>
      </c>
      <c r="CZ1865" s="179">
        <f t="shared" si="3142"/>
        <v>0</v>
      </c>
      <c r="DA1865" s="179">
        <f t="shared" si="3142"/>
        <v>0</v>
      </c>
      <c r="DB1865" s="179">
        <f t="shared" si="3142"/>
        <v>0</v>
      </c>
      <c r="DC1865" s="179">
        <f t="shared" si="3142"/>
        <v>0</v>
      </c>
      <c r="DD1865" s="179">
        <f t="shared" si="3142"/>
        <v>0</v>
      </c>
      <c r="DE1865" s="179">
        <f t="shared" si="3142"/>
        <v>0</v>
      </c>
      <c r="DF1865" s="179">
        <f t="shared" si="3142"/>
        <v>0</v>
      </c>
      <c r="DG1865" s="179">
        <f t="shared" si="3142"/>
        <v>0</v>
      </c>
      <c r="DH1865" s="179">
        <f t="shared" si="3142"/>
        <v>0</v>
      </c>
      <c r="DI1865" s="179">
        <f t="shared" si="3142"/>
        <v>0</v>
      </c>
      <c r="DJ1865" s="179">
        <f t="shared" si="3142"/>
        <v>0</v>
      </c>
      <c r="DK1865" s="179">
        <f t="shared" si="3142"/>
        <v>0</v>
      </c>
      <c r="DL1865" s="179">
        <f t="shared" si="3142"/>
        <v>0</v>
      </c>
    </row>
    <row r="1866" spans="1:116" x14ac:dyDescent="0.4">
      <c r="B1866" t="s">
        <v>332</v>
      </c>
      <c r="D1866" t="s">
        <v>533</v>
      </c>
      <c r="E1866" s="8" t="str">
        <f t="shared" si="3130"/>
        <v>1866 FCLTL-F</v>
      </c>
      <c r="G1866" s="241" t="str">
        <f>IFERROR(SUBSTITUTE(TRIM(MID(G1856, SEARCH("-", G1856) + 1, LEN(G1856))),":",""),"no unit")</f>
        <v>term liability</v>
      </c>
      <c r="H1866" s="12"/>
      <c r="I1866" s="60"/>
      <c r="J1866" s="60"/>
      <c r="K1866" s="15"/>
      <c r="L1866" s="15"/>
      <c r="M1866" s="15"/>
      <c r="N1866" s="15"/>
      <c r="O1866" s="15"/>
      <c r="P1866" s="15"/>
      <c r="R1866" s="15"/>
      <c r="S1866" s="179"/>
      <c r="T1866" s="179"/>
      <c r="U1866" s="179"/>
      <c r="V1866" s="179"/>
      <c r="W1866" s="179"/>
      <c r="X1866" s="179"/>
      <c r="Y1866" s="179"/>
      <c r="Z1866" s="179"/>
      <c r="AA1866" s="179"/>
      <c r="AB1866" s="179"/>
      <c r="AC1866" s="179"/>
      <c r="AD1866" s="179"/>
      <c r="AE1866" s="179"/>
      <c r="AF1866" s="179"/>
      <c r="AG1866" s="179"/>
      <c r="AH1866" s="179"/>
      <c r="AI1866" s="179"/>
      <c r="AJ1866" s="179"/>
      <c r="AK1866" s="179"/>
      <c r="AL1866" s="179"/>
      <c r="AM1866" s="179"/>
      <c r="AN1866" s="179"/>
      <c r="AO1866" s="179"/>
      <c r="AP1866" s="179"/>
      <c r="AQ1866" s="179"/>
      <c r="AR1866" s="179"/>
      <c r="AS1866" s="179"/>
      <c r="AT1866" s="179"/>
      <c r="AU1866" s="179"/>
      <c r="AV1866" s="179"/>
      <c r="AW1866" s="179"/>
      <c r="AX1866" s="179"/>
      <c r="AY1866" s="179"/>
      <c r="AZ1866" s="179"/>
      <c r="BA1866" s="179"/>
      <c r="BB1866" s="179"/>
      <c r="BC1866" s="179"/>
      <c r="BD1866" s="179"/>
      <c r="BE1866" s="179"/>
      <c r="BF1866" s="179"/>
      <c r="BG1866" s="179"/>
      <c r="BH1866" s="179"/>
      <c r="BI1866" s="179"/>
      <c r="BJ1866" s="179"/>
      <c r="BK1866" s="179"/>
      <c r="BL1866" s="179"/>
      <c r="BM1866" s="179"/>
      <c r="BN1866" s="179"/>
      <c r="BO1866" s="179"/>
      <c r="BP1866" s="179"/>
      <c r="BQ1866" s="179"/>
      <c r="BR1866" s="179"/>
      <c r="BS1866" s="179"/>
      <c r="BT1866" s="179"/>
      <c r="BU1866" s="179"/>
      <c r="BV1866" s="179"/>
      <c r="BW1866" s="179"/>
      <c r="BX1866" s="179"/>
      <c r="BY1866" s="179"/>
      <c r="BZ1866" s="179"/>
      <c r="CA1866" s="179"/>
      <c r="CB1866" s="179"/>
      <c r="CC1866" s="179"/>
      <c r="CD1866" s="179"/>
      <c r="CE1866" s="179"/>
      <c r="CF1866" s="179"/>
      <c r="CG1866" s="179"/>
      <c r="CH1866" s="179"/>
      <c r="CI1866" s="179"/>
      <c r="CJ1866" s="179"/>
      <c r="CK1866" s="179"/>
      <c r="CL1866" s="179"/>
      <c r="CN1866" s="60"/>
      <c r="CO1866" s="179"/>
      <c r="CP1866" s="179"/>
      <c r="CQ1866" s="179"/>
      <c r="CR1866" s="179"/>
      <c r="CS1866" s="179"/>
      <c r="CT1866" s="179"/>
      <c r="CU1866" s="179"/>
      <c r="CV1866" s="179"/>
      <c r="CW1866" s="179"/>
      <c r="CX1866" s="179"/>
      <c r="CY1866" s="179"/>
      <c r="CZ1866" s="179"/>
      <c r="DA1866" s="179"/>
      <c r="DB1866" s="179"/>
      <c r="DC1866" s="179"/>
      <c r="DD1866" s="179"/>
      <c r="DE1866" s="179"/>
      <c r="DF1866" s="179"/>
      <c r="DG1866" s="179"/>
      <c r="DH1866" s="179"/>
      <c r="DI1866" s="179"/>
      <c r="DJ1866" s="179"/>
      <c r="DK1866" s="179"/>
      <c r="DL1866" s="179"/>
    </row>
    <row r="1867" spans="1:116" x14ac:dyDescent="0.4">
      <c r="B1867" t="s">
        <v>332</v>
      </c>
      <c r="D1867" t="s">
        <v>533</v>
      </c>
      <c r="E1867" s="8" t="str">
        <f t="shared" si="3130"/>
        <v>1867 FCLTL-F</v>
      </c>
      <c r="G1867" s="136" t="str">
        <f>G1854</f>
        <v>Secondary revenue driver</v>
      </c>
      <c r="H1867" s="12"/>
      <c r="I1867" s="60"/>
      <c r="J1867" s="60"/>
      <c r="K1867" s="15"/>
      <c r="L1867" s="15"/>
      <c r="M1867" s="15"/>
      <c r="N1867" s="15"/>
      <c r="O1867" s="15"/>
      <c r="P1867" s="15"/>
      <c r="R1867" s="15"/>
      <c r="S1867" s="4" t="str">
        <f t="shared" ref="S1867:AX1869" si="3143">ADDRESS(ROW(S1857),COLUMN(S1857),2)</f>
        <v>S$1857</v>
      </c>
      <c r="T1867" s="4" t="str">
        <f t="shared" si="3143"/>
        <v>T$1857</v>
      </c>
      <c r="U1867" s="4" t="str">
        <f t="shared" si="3143"/>
        <v>U$1857</v>
      </c>
      <c r="V1867" s="4" t="str">
        <f t="shared" si="3143"/>
        <v>V$1857</v>
      </c>
      <c r="W1867" s="4" t="str">
        <f t="shared" si="3143"/>
        <v>W$1857</v>
      </c>
      <c r="X1867" s="4" t="str">
        <f t="shared" si="3143"/>
        <v>X$1857</v>
      </c>
      <c r="Y1867" s="4" t="str">
        <f t="shared" si="3143"/>
        <v>Y$1857</v>
      </c>
      <c r="Z1867" s="4" t="str">
        <f t="shared" si="3143"/>
        <v>Z$1857</v>
      </c>
      <c r="AA1867" s="4" t="str">
        <f t="shared" si="3143"/>
        <v>AA$1857</v>
      </c>
      <c r="AB1867" s="4" t="str">
        <f t="shared" si="3143"/>
        <v>AB$1857</v>
      </c>
      <c r="AC1867" s="4" t="str">
        <f t="shared" si="3143"/>
        <v>AC$1857</v>
      </c>
      <c r="AD1867" s="4" t="str">
        <f t="shared" si="3143"/>
        <v>AD$1857</v>
      </c>
      <c r="AE1867" s="4" t="str">
        <f t="shared" si="3143"/>
        <v>AE$1857</v>
      </c>
      <c r="AF1867" s="4" t="str">
        <f t="shared" si="3143"/>
        <v>AF$1857</v>
      </c>
      <c r="AG1867" s="4" t="str">
        <f t="shared" si="3143"/>
        <v>AG$1857</v>
      </c>
      <c r="AH1867" s="4" t="str">
        <f t="shared" si="3143"/>
        <v>AH$1857</v>
      </c>
      <c r="AI1867" s="4" t="str">
        <f t="shared" si="3143"/>
        <v>AI$1857</v>
      </c>
      <c r="AJ1867" s="4" t="str">
        <f t="shared" si="3143"/>
        <v>AJ$1857</v>
      </c>
      <c r="AK1867" s="4" t="str">
        <f t="shared" si="3143"/>
        <v>AK$1857</v>
      </c>
      <c r="AL1867" s="4" t="str">
        <f t="shared" si="3143"/>
        <v>AL$1857</v>
      </c>
      <c r="AM1867" s="4" t="str">
        <f t="shared" si="3143"/>
        <v>AM$1857</v>
      </c>
      <c r="AN1867" s="4" t="str">
        <f t="shared" si="3143"/>
        <v>AN$1857</v>
      </c>
      <c r="AO1867" s="4" t="str">
        <f t="shared" si="3143"/>
        <v>AO$1857</v>
      </c>
      <c r="AP1867" s="4" t="str">
        <f t="shared" si="3143"/>
        <v>AP$1857</v>
      </c>
      <c r="AQ1867" s="4" t="str">
        <f t="shared" si="3143"/>
        <v>AQ$1857</v>
      </c>
      <c r="AR1867" s="4" t="str">
        <f t="shared" si="3143"/>
        <v>AR$1857</v>
      </c>
      <c r="AS1867" s="4" t="str">
        <f t="shared" si="3143"/>
        <v>AS$1857</v>
      </c>
      <c r="AT1867" s="4" t="str">
        <f t="shared" si="3143"/>
        <v>AT$1857</v>
      </c>
      <c r="AU1867" s="4" t="str">
        <f t="shared" si="3143"/>
        <v>AU$1857</v>
      </c>
      <c r="AV1867" s="4" t="str">
        <f t="shared" si="3143"/>
        <v>AV$1857</v>
      </c>
      <c r="AW1867" s="4" t="str">
        <f t="shared" si="3143"/>
        <v>AW$1857</v>
      </c>
      <c r="AX1867" s="4" t="str">
        <f t="shared" si="3143"/>
        <v>AX$1857</v>
      </c>
      <c r="AY1867" s="4" t="str">
        <f t="shared" ref="AY1867:CD1869" si="3144">ADDRESS(ROW(AY1857),COLUMN(AY1857),2)</f>
        <v>AY$1857</v>
      </c>
      <c r="AZ1867" s="4" t="str">
        <f t="shared" si="3144"/>
        <v>AZ$1857</v>
      </c>
      <c r="BA1867" s="4" t="str">
        <f t="shared" si="3144"/>
        <v>BA$1857</v>
      </c>
      <c r="BB1867" s="4" t="str">
        <f t="shared" si="3144"/>
        <v>BB$1857</v>
      </c>
      <c r="BC1867" s="4" t="str">
        <f t="shared" si="3144"/>
        <v>BC$1857</v>
      </c>
      <c r="BD1867" s="4" t="str">
        <f t="shared" si="3144"/>
        <v>BD$1857</v>
      </c>
      <c r="BE1867" s="4" t="str">
        <f t="shared" si="3144"/>
        <v>BE$1857</v>
      </c>
      <c r="BF1867" s="4" t="str">
        <f t="shared" si="3144"/>
        <v>BF$1857</v>
      </c>
      <c r="BG1867" s="4" t="str">
        <f t="shared" si="3144"/>
        <v>BG$1857</v>
      </c>
      <c r="BH1867" s="4" t="str">
        <f t="shared" si="3144"/>
        <v>BH$1857</v>
      </c>
      <c r="BI1867" s="4" t="str">
        <f t="shared" si="3144"/>
        <v>BI$1857</v>
      </c>
      <c r="BJ1867" s="4" t="str">
        <f t="shared" si="3144"/>
        <v>BJ$1857</v>
      </c>
      <c r="BK1867" s="4" t="str">
        <f t="shared" si="3144"/>
        <v>BK$1857</v>
      </c>
      <c r="BL1867" s="4" t="str">
        <f t="shared" si="3144"/>
        <v>BL$1857</v>
      </c>
      <c r="BM1867" s="4" t="str">
        <f t="shared" si="3144"/>
        <v>BM$1857</v>
      </c>
      <c r="BN1867" s="4" t="str">
        <f t="shared" si="3144"/>
        <v>BN$1857</v>
      </c>
      <c r="BO1867" s="4" t="str">
        <f t="shared" si="3144"/>
        <v>BO$1857</v>
      </c>
      <c r="BP1867" s="4" t="str">
        <f t="shared" si="3144"/>
        <v>BP$1857</v>
      </c>
      <c r="BQ1867" s="4" t="str">
        <f t="shared" si="3144"/>
        <v>BQ$1857</v>
      </c>
      <c r="BR1867" s="4" t="str">
        <f t="shared" si="3144"/>
        <v>BR$1857</v>
      </c>
      <c r="BS1867" s="4" t="str">
        <f t="shared" si="3144"/>
        <v>BS$1857</v>
      </c>
      <c r="BT1867" s="4" t="str">
        <f t="shared" si="3144"/>
        <v>BT$1857</v>
      </c>
      <c r="BU1867" s="4" t="str">
        <f t="shared" si="3144"/>
        <v>BU$1857</v>
      </c>
      <c r="BV1867" s="4" t="str">
        <f t="shared" si="3144"/>
        <v>BV$1857</v>
      </c>
      <c r="BW1867" s="4" t="str">
        <f t="shared" si="3144"/>
        <v>BW$1857</v>
      </c>
      <c r="BX1867" s="4" t="str">
        <f t="shared" si="3144"/>
        <v>BX$1857</v>
      </c>
      <c r="BY1867" s="4" t="str">
        <f t="shared" si="3144"/>
        <v>BY$1857</v>
      </c>
      <c r="BZ1867" s="4" t="str">
        <f t="shared" si="3144"/>
        <v>BZ$1857</v>
      </c>
      <c r="CA1867" s="4" t="str">
        <f t="shared" si="3144"/>
        <v>CA$1857</v>
      </c>
      <c r="CB1867" s="4" t="str">
        <f t="shared" si="3144"/>
        <v>CB$1857</v>
      </c>
      <c r="CC1867" s="4" t="str">
        <f t="shared" si="3144"/>
        <v>CC$1857</v>
      </c>
      <c r="CD1867" s="4" t="str">
        <f t="shared" si="3144"/>
        <v>CD$1857</v>
      </c>
      <c r="CE1867" s="4" t="str">
        <f t="shared" ref="CE1867:CL1869" si="3145">ADDRESS(ROW(CE1857),COLUMN(CE1857),2)</f>
        <v>CE$1857</v>
      </c>
      <c r="CF1867" s="4" t="str">
        <f t="shared" si="3145"/>
        <v>CF$1857</v>
      </c>
      <c r="CG1867" s="4" t="str">
        <f t="shared" si="3145"/>
        <v>CG$1857</v>
      </c>
      <c r="CH1867" s="4" t="str">
        <f t="shared" si="3145"/>
        <v>CH$1857</v>
      </c>
      <c r="CI1867" s="4" t="str">
        <f t="shared" si="3145"/>
        <v>CI$1857</v>
      </c>
      <c r="CJ1867" s="4" t="str">
        <f t="shared" si="3145"/>
        <v>CJ$1857</v>
      </c>
      <c r="CK1867" s="4" t="str">
        <f t="shared" si="3145"/>
        <v>CK$1857</v>
      </c>
      <c r="CL1867" s="4" t="str">
        <f t="shared" si="3145"/>
        <v>CL$1857</v>
      </c>
      <c r="CN1867" s="60"/>
      <c r="CO1867" s="4" t="str">
        <f t="shared" ref="CO1867:DL1869" si="3146">ADDRESS(ROW(CO1857),COLUMN(CO1857),2)</f>
        <v>CO$1857</v>
      </c>
      <c r="CP1867" s="4" t="str">
        <f t="shared" si="3146"/>
        <v>CP$1857</v>
      </c>
      <c r="CQ1867" s="4" t="str">
        <f t="shared" si="3146"/>
        <v>CQ$1857</v>
      </c>
      <c r="CR1867" s="4" t="str">
        <f t="shared" si="3146"/>
        <v>CR$1857</v>
      </c>
      <c r="CS1867" s="4" t="str">
        <f t="shared" si="3146"/>
        <v>CS$1857</v>
      </c>
      <c r="CT1867" s="4" t="str">
        <f t="shared" si="3146"/>
        <v>CT$1857</v>
      </c>
      <c r="CU1867" s="4" t="str">
        <f t="shared" si="3146"/>
        <v>CU$1857</v>
      </c>
      <c r="CV1867" s="4" t="str">
        <f t="shared" si="3146"/>
        <v>CV$1857</v>
      </c>
      <c r="CW1867" s="4" t="str">
        <f t="shared" si="3146"/>
        <v>CW$1857</v>
      </c>
      <c r="CX1867" s="4" t="str">
        <f t="shared" si="3146"/>
        <v>CX$1857</v>
      </c>
      <c r="CY1867" s="4" t="str">
        <f t="shared" si="3146"/>
        <v>CY$1857</v>
      </c>
      <c r="CZ1867" s="4" t="str">
        <f t="shared" si="3146"/>
        <v>CZ$1857</v>
      </c>
      <c r="DA1867" s="4" t="str">
        <f t="shared" si="3146"/>
        <v>DA$1857</v>
      </c>
      <c r="DB1867" s="4" t="str">
        <f t="shared" si="3146"/>
        <v>DB$1857</v>
      </c>
      <c r="DC1867" s="4" t="str">
        <f t="shared" si="3146"/>
        <v>DC$1857</v>
      </c>
      <c r="DD1867" s="4" t="str">
        <f t="shared" si="3146"/>
        <v>DD$1857</v>
      </c>
      <c r="DE1867" s="4" t="str">
        <f t="shared" si="3146"/>
        <v>DE$1857</v>
      </c>
      <c r="DF1867" s="4" t="str">
        <f t="shared" si="3146"/>
        <v>DF$1857</v>
      </c>
      <c r="DG1867" s="4" t="str">
        <f t="shared" si="3146"/>
        <v>DG$1857</v>
      </c>
      <c r="DH1867" s="4" t="str">
        <f t="shared" si="3146"/>
        <v>DH$1857</v>
      </c>
      <c r="DI1867" s="4" t="str">
        <f t="shared" si="3146"/>
        <v>DI$1857</v>
      </c>
      <c r="DJ1867" s="4" t="str">
        <f t="shared" si="3146"/>
        <v>DJ$1857</v>
      </c>
      <c r="DK1867" s="4" t="str">
        <f t="shared" si="3146"/>
        <v>DK$1857</v>
      </c>
      <c r="DL1867" s="4" t="str">
        <f t="shared" si="3146"/>
        <v>DL$1857</v>
      </c>
    </row>
    <row r="1868" spans="1:116" x14ac:dyDescent="0.4">
      <c r="B1868" t="s">
        <v>332</v>
      </c>
      <c r="D1868" t="s">
        <v>533</v>
      </c>
      <c r="E1868" s="8" t="str">
        <f t="shared" si="3130"/>
        <v>1868 FCLTL-F</v>
      </c>
      <c r="G1868" s="136" t="str">
        <f>G1855</f>
        <v>Secondary volume driver</v>
      </c>
      <c r="H1868" s="12"/>
      <c r="I1868" s="60"/>
      <c r="J1868" s="60"/>
      <c r="K1868" s="15"/>
      <c r="L1868" s="15"/>
      <c r="M1868" s="15"/>
      <c r="N1868" s="15"/>
      <c r="O1868" s="15"/>
      <c r="P1868" s="15"/>
      <c r="R1868" s="15"/>
      <c r="S1868" s="179" t="str">
        <f t="shared" ref="S1868:AX1870" si="3147">S1855</f>
        <v>S$19</v>
      </c>
      <c r="T1868" s="179" t="str">
        <f t="shared" si="3147"/>
        <v>T$19</v>
      </c>
      <c r="U1868" s="179" t="str">
        <f t="shared" si="3147"/>
        <v>U$19</v>
      </c>
      <c r="V1868" s="179" t="str">
        <f t="shared" si="3147"/>
        <v>V$19</v>
      </c>
      <c r="W1868" s="179" t="str">
        <f t="shared" si="3147"/>
        <v>W$19</v>
      </c>
      <c r="X1868" s="179" t="str">
        <f t="shared" si="3147"/>
        <v>X$19</v>
      </c>
      <c r="Y1868" s="179" t="str">
        <f t="shared" si="3147"/>
        <v>Y$19</v>
      </c>
      <c r="Z1868" s="179" t="str">
        <f t="shared" si="3147"/>
        <v>Z$19</v>
      </c>
      <c r="AA1868" s="179" t="str">
        <f t="shared" si="3147"/>
        <v>AA$19</v>
      </c>
      <c r="AB1868" s="179" t="str">
        <f t="shared" si="3147"/>
        <v>AB$19</v>
      </c>
      <c r="AC1868" s="179" t="str">
        <f t="shared" si="3147"/>
        <v>AC$19</v>
      </c>
      <c r="AD1868" s="179" t="str">
        <f t="shared" si="3147"/>
        <v>AD$19</v>
      </c>
      <c r="AE1868" s="179" t="str">
        <f t="shared" si="3147"/>
        <v>AE$19</v>
      </c>
      <c r="AF1868" s="179" t="str">
        <f t="shared" si="3147"/>
        <v>AF$19</v>
      </c>
      <c r="AG1868" s="179" t="str">
        <f t="shared" si="3147"/>
        <v>AG$19</v>
      </c>
      <c r="AH1868" s="179" t="str">
        <f t="shared" si="3147"/>
        <v>AH$19</v>
      </c>
      <c r="AI1868" s="179" t="str">
        <f t="shared" si="3147"/>
        <v>AI$19</v>
      </c>
      <c r="AJ1868" s="179" t="str">
        <f t="shared" si="3147"/>
        <v>AJ$19</v>
      </c>
      <c r="AK1868" s="179" t="str">
        <f t="shared" si="3147"/>
        <v>AK$19</v>
      </c>
      <c r="AL1868" s="179" t="str">
        <f t="shared" si="3147"/>
        <v>AL$19</v>
      </c>
      <c r="AM1868" s="179" t="str">
        <f t="shared" si="3147"/>
        <v>AM$19</v>
      </c>
      <c r="AN1868" s="179" t="str">
        <f t="shared" si="3147"/>
        <v>AN$19</v>
      </c>
      <c r="AO1868" s="179" t="str">
        <f t="shared" si="3147"/>
        <v>AO$19</v>
      </c>
      <c r="AP1868" s="179" t="str">
        <f t="shared" si="3147"/>
        <v>AP$19</v>
      </c>
      <c r="AQ1868" s="179" t="str">
        <f t="shared" si="3147"/>
        <v>AQ$19</v>
      </c>
      <c r="AR1868" s="179" t="str">
        <f t="shared" si="3147"/>
        <v>AR$19</v>
      </c>
      <c r="AS1868" s="179" t="str">
        <f t="shared" si="3147"/>
        <v>AS$19</v>
      </c>
      <c r="AT1868" s="179" t="str">
        <f t="shared" si="3147"/>
        <v>AT$19</v>
      </c>
      <c r="AU1868" s="179" t="str">
        <f t="shared" si="3147"/>
        <v>AU$19</v>
      </c>
      <c r="AV1868" s="179" t="str">
        <f t="shared" si="3147"/>
        <v>AV$19</v>
      </c>
      <c r="AW1868" s="179" t="str">
        <f t="shared" si="3147"/>
        <v>AW$19</v>
      </c>
      <c r="AX1868" s="179" t="str">
        <f t="shared" si="3147"/>
        <v>AX$19</v>
      </c>
      <c r="AY1868" s="179" t="str">
        <f t="shared" ref="AY1868:CD1870" si="3148">AY1855</f>
        <v>AY$19</v>
      </c>
      <c r="AZ1868" s="179" t="str">
        <f t="shared" si="3148"/>
        <v>AZ$19</v>
      </c>
      <c r="BA1868" s="179" t="str">
        <f t="shared" si="3148"/>
        <v>BA$19</v>
      </c>
      <c r="BB1868" s="179" t="str">
        <f t="shared" si="3148"/>
        <v>BB$19</v>
      </c>
      <c r="BC1868" s="179" t="str">
        <f t="shared" si="3148"/>
        <v>BC$19</v>
      </c>
      <c r="BD1868" s="179" t="str">
        <f t="shared" si="3148"/>
        <v>BD$19</v>
      </c>
      <c r="BE1868" s="179" t="str">
        <f t="shared" si="3148"/>
        <v>BE$19</v>
      </c>
      <c r="BF1868" s="179" t="str">
        <f t="shared" si="3148"/>
        <v>BF$19</v>
      </c>
      <c r="BG1868" s="179" t="str">
        <f t="shared" si="3148"/>
        <v>BG$19</v>
      </c>
      <c r="BH1868" s="179" t="str">
        <f t="shared" si="3148"/>
        <v>BH$19</v>
      </c>
      <c r="BI1868" s="179" t="str">
        <f t="shared" si="3148"/>
        <v>BI$19</v>
      </c>
      <c r="BJ1868" s="179" t="str">
        <f t="shared" si="3148"/>
        <v>BJ$19</v>
      </c>
      <c r="BK1868" s="179" t="str">
        <f t="shared" si="3148"/>
        <v>BK$19</v>
      </c>
      <c r="BL1868" s="179" t="str">
        <f t="shared" si="3148"/>
        <v>BL$19</v>
      </c>
      <c r="BM1868" s="179" t="str">
        <f t="shared" si="3148"/>
        <v>BM$19</v>
      </c>
      <c r="BN1868" s="179" t="str">
        <f t="shared" si="3148"/>
        <v>BN$19</v>
      </c>
      <c r="BO1868" s="179" t="str">
        <f t="shared" si="3148"/>
        <v>BO$19</v>
      </c>
      <c r="BP1868" s="179" t="str">
        <f t="shared" si="3148"/>
        <v>BP$19</v>
      </c>
      <c r="BQ1868" s="179" t="str">
        <f t="shared" si="3148"/>
        <v>BQ$19</v>
      </c>
      <c r="BR1868" s="179" t="str">
        <f t="shared" si="3148"/>
        <v>BR$19</v>
      </c>
      <c r="BS1868" s="179" t="str">
        <f t="shared" si="3148"/>
        <v>BS$19</v>
      </c>
      <c r="BT1868" s="179" t="str">
        <f t="shared" si="3148"/>
        <v>BT$19</v>
      </c>
      <c r="BU1868" s="179" t="str">
        <f t="shared" si="3148"/>
        <v>BU$19</v>
      </c>
      <c r="BV1868" s="179" t="str">
        <f t="shared" si="3148"/>
        <v>BV$19</v>
      </c>
      <c r="BW1868" s="179" t="str">
        <f t="shared" si="3148"/>
        <v>BW$19</v>
      </c>
      <c r="BX1868" s="179" t="str">
        <f t="shared" si="3148"/>
        <v>BX$19</v>
      </c>
      <c r="BY1868" s="179" t="str">
        <f t="shared" si="3148"/>
        <v>BY$19</v>
      </c>
      <c r="BZ1868" s="179" t="str">
        <f t="shared" si="3148"/>
        <v>BZ$19</v>
      </c>
      <c r="CA1868" s="179" t="str">
        <f t="shared" si="3148"/>
        <v>CA$19</v>
      </c>
      <c r="CB1868" s="179" t="str">
        <f t="shared" si="3148"/>
        <v>CB$19</v>
      </c>
      <c r="CC1868" s="179" t="str">
        <f t="shared" si="3148"/>
        <v>CC$19</v>
      </c>
      <c r="CD1868" s="179" t="str">
        <f t="shared" si="3148"/>
        <v>CD$19</v>
      </c>
      <c r="CE1868" s="179" t="str">
        <f t="shared" ref="CE1868:CL1870" si="3149">CE1855</f>
        <v>CE$19</v>
      </c>
      <c r="CF1868" s="179" t="str">
        <f t="shared" si="3149"/>
        <v>CF$19</v>
      </c>
      <c r="CG1868" s="179" t="str">
        <f t="shared" si="3149"/>
        <v>CG$19</v>
      </c>
      <c r="CH1868" s="179" t="str">
        <f t="shared" si="3149"/>
        <v>CH$19</v>
      </c>
      <c r="CI1868" s="179" t="str">
        <f t="shared" si="3149"/>
        <v>CI$19</v>
      </c>
      <c r="CJ1868" s="179" t="str">
        <f t="shared" si="3149"/>
        <v>CJ$19</v>
      </c>
      <c r="CK1868" s="179" t="str">
        <f t="shared" si="3149"/>
        <v>CK$19</v>
      </c>
      <c r="CL1868" s="179" t="str">
        <f t="shared" si="3149"/>
        <v>CL$19</v>
      </c>
      <c r="CN1868" s="60"/>
      <c r="CO1868" s="179" t="str">
        <f t="shared" ref="CO1868:DL1870" si="3150">CO1855</f>
        <v>CO$19</v>
      </c>
      <c r="CP1868" s="179" t="str">
        <f t="shared" si="3150"/>
        <v>CP$19</v>
      </c>
      <c r="CQ1868" s="179" t="str">
        <f t="shared" si="3150"/>
        <v>CQ$19</v>
      </c>
      <c r="CR1868" s="179" t="str">
        <f t="shared" si="3150"/>
        <v>CR$19</v>
      </c>
      <c r="CS1868" s="179" t="str">
        <f t="shared" si="3150"/>
        <v>CS$19</v>
      </c>
      <c r="CT1868" s="179" t="str">
        <f t="shared" si="3150"/>
        <v>CT$19</v>
      </c>
      <c r="CU1868" s="179" t="str">
        <f t="shared" si="3150"/>
        <v>CU$19</v>
      </c>
      <c r="CV1868" s="179" t="str">
        <f t="shared" si="3150"/>
        <v>CV$19</v>
      </c>
      <c r="CW1868" s="179" t="str">
        <f t="shared" si="3150"/>
        <v>CW$19</v>
      </c>
      <c r="CX1868" s="179" t="str">
        <f t="shared" si="3150"/>
        <v>CX$19</v>
      </c>
      <c r="CY1868" s="179" t="str">
        <f t="shared" si="3150"/>
        <v>CY$19</v>
      </c>
      <c r="CZ1868" s="179" t="str">
        <f t="shared" si="3150"/>
        <v>CZ$19</v>
      </c>
      <c r="DA1868" s="179" t="str">
        <f t="shared" si="3150"/>
        <v>DA$19</v>
      </c>
      <c r="DB1868" s="179" t="str">
        <f t="shared" si="3150"/>
        <v>DB$19</v>
      </c>
      <c r="DC1868" s="179" t="str">
        <f t="shared" si="3150"/>
        <v>DC$19</v>
      </c>
      <c r="DD1868" s="179" t="str">
        <f t="shared" si="3150"/>
        <v>DD$19</v>
      </c>
      <c r="DE1868" s="179" t="str">
        <f t="shared" si="3150"/>
        <v>DE$19</v>
      </c>
      <c r="DF1868" s="179" t="str">
        <f t="shared" si="3150"/>
        <v>DF$19</v>
      </c>
      <c r="DG1868" s="179" t="str">
        <f t="shared" si="3150"/>
        <v>DG$19</v>
      </c>
      <c r="DH1868" s="179" t="str">
        <f t="shared" si="3150"/>
        <v>DH$19</v>
      </c>
      <c r="DI1868" s="179" t="str">
        <f t="shared" si="3150"/>
        <v>DI$19</v>
      </c>
      <c r="DJ1868" s="179" t="str">
        <f t="shared" si="3150"/>
        <v>DJ$19</v>
      </c>
      <c r="DK1868" s="179" t="str">
        <f t="shared" si="3150"/>
        <v>DK$19</v>
      </c>
      <c r="DL1868" s="179" t="str">
        <f t="shared" si="3150"/>
        <v>DL$19</v>
      </c>
    </row>
    <row r="1869" spans="1:116" x14ac:dyDescent="0.4">
      <c r="A1869" s="27"/>
      <c r="B1869" s="27"/>
      <c r="C1869" s="27"/>
      <c r="D1869" s="27"/>
      <c r="E1869" s="27"/>
      <c r="F1869" s="27"/>
      <c r="G1869" s="27"/>
      <c r="H1869" s="27"/>
      <c r="I1869" s="27"/>
      <c r="J1869" s="27"/>
      <c r="K1869" s="27"/>
      <c r="L1869" s="27"/>
      <c r="M1869" s="27"/>
      <c r="N1869" s="27"/>
      <c r="O1869" s="27"/>
      <c r="P1869" s="27"/>
      <c r="CN1869" s="27"/>
    </row>
    <row r="1870" spans="1:116" x14ac:dyDescent="0.4">
      <c r="A1870" s="174"/>
      <c r="E1870" s="8"/>
      <c r="G1870" s="175" t="s">
        <v>490</v>
      </c>
      <c r="H1870" s="174"/>
      <c r="I1870" s="176"/>
      <c r="J1870" s="176"/>
      <c r="K1870" s="197"/>
      <c r="L1870" s="197"/>
      <c r="M1870" s="197"/>
      <c r="N1870" s="197"/>
      <c r="O1870" s="197"/>
      <c r="P1870" s="197"/>
      <c r="R1870" s="198"/>
      <c r="S1870" s="174"/>
      <c r="T1870" s="174"/>
      <c r="U1870" s="174"/>
      <c r="V1870" s="174"/>
      <c r="W1870" s="174"/>
      <c r="X1870" s="174"/>
      <c r="Y1870" s="174"/>
      <c r="Z1870" s="174"/>
      <c r="AA1870" s="174"/>
      <c r="AB1870" s="174"/>
      <c r="AC1870" s="174"/>
      <c r="AD1870" s="174"/>
      <c r="AE1870" s="174"/>
      <c r="AF1870" s="174"/>
      <c r="AG1870" s="174"/>
      <c r="AH1870" s="174"/>
      <c r="AI1870" s="174"/>
      <c r="AJ1870" s="174"/>
      <c r="AK1870" s="174"/>
      <c r="AL1870" s="174"/>
      <c r="AM1870" s="174"/>
      <c r="AN1870" s="174"/>
      <c r="AO1870" s="174"/>
      <c r="AP1870" s="174"/>
      <c r="AQ1870" s="174"/>
      <c r="AR1870" s="174"/>
      <c r="AS1870" s="174"/>
      <c r="AT1870" s="174"/>
      <c r="AU1870" s="174"/>
      <c r="AV1870" s="174"/>
      <c r="AW1870" s="174"/>
      <c r="AX1870" s="174"/>
      <c r="AY1870" s="174"/>
      <c r="AZ1870" s="174"/>
      <c r="BA1870" s="174"/>
      <c r="BB1870" s="174"/>
      <c r="BC1870" s="174"/>
      <c r="BD1870" s="174"/>
      <c r="BE1870" s="174"/>
      <c r="BF1870" s="174"/>
      <c r="BG1870" s="174"/>
      <c r="BH1870" s="174"/>
      <c r="BI1870" s="174"/>
      <c r="BJ1870" s="174"/>
      <c r="BK1870" s="174"/>
      <c r="BL1870" s="174"/>
      <c r="BM1870" s="174"/>
      <c r="BN1870" s="174"/>
      <c r="BO1870" s="174"/>
      <c r="BP1870" s="174"/>
      <c r="BQ1870" s="174"/>
      <c r="BR1870" s="174"/>
      <c r="BS1870" s="174"/>
      <c r="BT1870" s="174"/>
      <c r="BU1870" s="174"/>
      <c r="BV1870" s="174"/>
      <c r="BW1870" s="174"/>
      <c r="BX1870" s="174"/>
      <c r="BY1870" s="174"/>
      <c r="BZ1870" s="174"/>
      <c r="CA1870" s="174"/>
      <c r="CB1870" s="174"/>
      <c r="CC1870" s="174"/>
      <c r="CD1870" s="174"/>
      <c r="CE1870" s="174"/>
      <c r="CF1870" s="174"/>
      <c r="CG1870" s="174"/>
      <c r="CH1870" s="174"/>
      <c r="CI1870" s="174"/>
      <c r="CJ1870" s="174"/>
      <c r="CK1870" s="174"/>
      <c r="CL1870" s="174"/>
      <c r="CN1870" s="176"/>
      <c r="CO1870" s="174"/>
      <c r="CP1870" s="174"/>
      <c r="CQ1870" s="174"/>
      <c r="CR1870" s="174"/>
      <c r="CS1870" s="174"/>
      <c r="CT1870" s="174"/>
      <c r="CU1870" s="174"/>
      <c r="CV1870" s="174"/>
      <c r="CW1870" s="174"/>
      <c r="CX1870" s="174"/>
      <c r="CY1870" s="174"/>
      <c r="CZ1870" s="174"/>
      <c r="DA1870" s="174"/>
      <c r="DB1870" s="174"/>
      <c r="DC1870" s="174"/>
      <c r="DD1870" s="174"/>
      <c r="DE1870" s="174"/>
      <c r="DF1870" s="174"/>
      <c r="DG1870" s="174"/>
      <c r="DH1870" s="174"/>
      <c r="DI1870" s="174"/>
      <c r="DJ1870" s="174"/>
      <c r="DK1870" s="174"/>
      <c r="DL1870" s="174"/>
    </row>
    <row r="1871" spans="1:116" x14ac:dyDescent="0.4">
      <c r="A1871" s="174"/>
      <c r="E1871" s="8"/>
      <c r="G1871" s="175" t="s">
        <v>492</v>
      </c>
      <c r="H1871" s="174"/>
      <c r="I1871" s="176"/>
      <c r="J1871" s="176"/>
      <c r="K1871" s="197"/>
      <c r="L1871" s="197"/>
      <c r="M1871" s="197"/>
      <c r="N1871" s="197"/>
      <c r="O1871" s="197"/>
      <c r="P1871" s="197"/>
      <c r="R1871" s="198"/>
      <c r="S1871" s="174"/>
      <c r="T1871" s="174"/>
      <c r="U1871" s="174"/>
      <c r="V1871" s="174"/>
      <c r="W1871" s="174"/>
      <c r="X1871" s="174"/>
      <c r="Y1871" s="174"/>
      <c r="Z1871" s="174"/>
      <c r="AA1871" s="174"/>
      <c r="AB1871" s="174"/>
      <c r="AC1871" s="174"/>
      <c r="AD1871" s="174"/>
      <c r="AE1871" s="174"/>
      <c r="AF1871" s="174"/>
      <c r="AG1871" s="174"/>
      <c r="AH1871" s="174"/>
      <c r="AI1871" s="174"/>
      <c r="AJ1871" s="174"/>
      <c r="AK1871" s="174"/>
      <c r="AL1871" s="174"/>
      <c r="AM1871" s="174"/>
      <c r="AN1871" s="174"/>
      <c r="AO1871" s="174"/>
      <c r="AP1871" s="174"/>
      <c r="AQ1871" s="174"/>
      <c r="AR1871" s="174"/>
      <c r="AS1871" s="174"/>
      <c r="AT1871" s="174"/>
      <c r="AU1871" s="174"/>
      <c r="AV1871" s="174"/>
      <c r="AW1871" s="174"/>
      <c r="AX1871" s="174"/>
      <c r="AY1871" s="174"/>
      <c r="AZ1871" s="174"/>
      <c r="BA1871" s="174"/>
      <c r="BB1871" s="174"/>
      <c r="BC1871" s="174"/>
      <c r="BD1871" s="174"/>
      <c r="BE1871" s="174"/>
      <c r="BF1871" s="174"/>
      <c r="BG1871" s="174"/>
      <c r="BH1871" s="174"/>
      <c r="BI1871" s="174"/>
      <c r="BJ1871" s="174"/>
      <c r="BK1871" s="174"/>
      <c r="BL1871" s="174"/>
      <c r="BM1871" s="174"/>
      <c r="BN1871" s="174"/>
      <c r="BO1871" s="174"/>
      <c r="BP1871" s="174"/>
      <c r="BQ1871" s="174"/>
      <c r="BR1871" s="174"/>
      <c r="BS1871" s="174"/>
      <c r="BT1871" s="174"/>
      <c r="BU1871" s="174"/>
      <c r="BV1871" s="174"/>
      <c r="BW1871" s="174"/>
      <c r="BX1871" s="174"/>
      <c r="BY1871" s="174"/>
      <c r="BZ1871" s="174"/>
      <c r="CA1871" s="174"/>
      <c r="CB1871" s="174"/>
      <c r="CC1871" s="174"/>
      <c r="CD1871" s="174"/>
      <c r="CE1871" s="174"/>
      <c r="CF1871" s="174"/>
      <c r="CG1871" s="174"/>
      <c r="CH1871" s="174"/>
      <c r="CI1871" s="174"/>
      <c r="CJ1871" s="174"/>
      <c r="CK1871" s="174"/>
      <c r="CL1871" s="174"/>
      <c r="CN1871" s="176"/>
      <c r="CO1871" s="174"/>
      <c r="CP1871" s="174"/>
      <c r="CQ1871" s="174"/>
      <c r="CR1871" s="174"/>
      <c r="CS1871" s="174"/>
      <c r="CT1871" s="174"/>
      <c r="CU1871" s="174"/>
      <c r="CV1871" s="174"/>
      <c r="CW1871" s="174"/>
      <c r="CX1871" s="174"/>
      <c r="CY1871" s="174"/>
      <c r="CZ1871" s="174"/>
      <c r="DA1871" s="174"/>
      <c r="DB1871" s="174"/>
      <c r="DC1871" s="174"/>
      <c r="DD1871" s="174"/>
      <c r="DE1871" s="174"/>
      <c r="DF1871" s="174"/>
      <c r="DG1871" s="174"/>
      <c r="DH1871" s="174"/>
      <c r="DI1871" s="174"/>
      <c r="DJ1871" s="174"/>
      <c r="DK1871" s="174"/>
      <c r="DL1871" s="174"/>
    </row>
    <row r="1872" spans="1:116" x14ac:dyDescent="0.4">
      <c r="A1872" s="174"/>
      <c r="E1872" s="8"/>
      <c r="G1872" s="175" t="s">
        <v>461</v>
      </c>
      <c r="H1872" s="174"/>
      <c r="I1872" s="176"/>
      <c r="J1872" s="176"/>
      <c r="K1872" s="197"/>
      <c r="L1872" s="197"/>
      <c r="M1872" s="197"/>
      <c r="N1872" s="197"/>
      <c r="O1872" s="197"/>
      <c r="P1872" s="197"/>
      <c r="R1872" s="198"/>
      <c r="S1872" s="199" t="str">
        <f t="shared" ref="S1872:AX1872" si="3151">S$20</f>
        <v>S$16</v>
      </c>
      <c r="T1872" s="199" t="str">
        <f t="shared" si="3151"/>
        <v>T$16</v>
      </c>
      <c r="U1872" s="199" t="str">
        <f t="shared" si="3151"/>
        <v>U$16</v>
      </c>
      <c r="V1872" s="199" t="str">
        <f t="shared" si="3151"/>
        <v>V$16</v>
      </c>
      <c r="W1872" s="199" t="str">
        <f t="shared" si="3151"/>
        <v>W$16</v>
      </c>
      <c r="X1872" s="199" t="str">
        <f t="shared" si="3151"/>
        <v>X$16</v>
      </c>
      <c r="Y1872" s="199" t="str">
        <f t="shared" si="3151"/>
        <v>Y$16</v>
      </c>
      <c r="Z1872" s="199" t="str">
        <f t="shared" si="3151"/>
        <v>Z$16</v>
      </c>
      <c r="AA1872" s="199" t="str">
        <f t="shared" si="3151"/>
        <v>AA$16</v>
      </c>
      <c r="AB1872" s="199" t="str">
        <f t="shared" si="3151"/>
        <v>AB$16</v>
      </c>
      <c r="AC1872" s="199" t="str">
        <f t="shared" si="3151"/>
        <v>AC$16</v>
      </c>
      <c r="AD1872" s="199" t="str">
        <f t="shared" si="3151"/>
        <v>AD$16</v>
      </c>
      <c r="AE1872" s="199" t="str">
        <f t="shared" si="3151"/>
        <v>AE$16</v>
      </c>
      <c r="AF1872" s="199" t="str">
        <f t="shared" si="3151"/>
        <v>AF$16</v>
      </c>
      <c r="AG1872" s="199" t="str">
        <f t="shared" si="3151"/>
        <v>AG$16</v>
      </c>
      <c r="AH1872" s="199" t="str">
        <f t="shared" si="3151"/>
        <v>AH$16</v>
      </c>
      <c r="AI1872" s="199" t="str">
        <f t="shared" si="3151"/>
        <v>AI$16</v>
      </c>
      <c r="AJ1872" s="199" t="str">
        <f t="shared" si="3151"/>
        <v>AJ$16</v>
      </c>
      <c r="AK1872" s="199" t="str">
        <f t="shared" si="3151"/>
        <v>AK$16</v>
      </c>
      <c r="AL1872" s="199" t="str">
        <f t="shared" si="3151"/>
        <v>AL$16</v>
      </c>
      <c r="AM1872" s="199" t="str">
        <f t="shared" si="3151"/>
        <v>AM$16</v>
      </c>
      <c r="AN1872" s="199" t="str">
        <f t="shared" si="3151"/>
        <v>AN$16</v>
      </c>
      <c r="AO1872" s="199" t="str">
        <f t="shared" si="3151"/>
        <v>AO$16</v>
      </c>
      <c r="AP1872" s="199" t="str">
        <f t="shared" si="3151"/>
        <v>AP$16</v>
      </c>
      <c r="AQ1872" s="199" t="str">
        <f t="shared" si="3151"/>
        <v>AQ$16</v>
      </c>
      <c r="AR1872" s="199" t="str">
        <f t="shared" si="3151"/>
        <v>AR$16</v>
      </c>
      <c r="AS1872" s="199" t="str">
        <f t="shared" si="3151"/>
        <v>AS$16</v>
      </c>
      <c r="AT1872" s="199" t="str">
        <f t="shared" si="3151"/>
        <v>AT$16</v>
      </c>
      <c r="AU1872" s="199" t="str">
        <f t="shared" si="3151"/>
        <v>AU$16</v>
      </c>
      <c r="AV1872" s="199" t="str">
        <f t="shared" si="3151"/>
        <v>AV$16</v>
      </c>
      <c r="AW1872" s="199" t="str">
        <f t="shared" si="3151"/>
        <v>AW$16</v>
      </c>
      <c r="AX1872" s="199" t="str">
        <f t="shared" si="3151"/>
        <v>AX$16</v>
      </c>
      <c r="AY1872" s="199" t="str">
        <f t="shared" ref="AY1872:CD1872" si="3152">AY$20</f>
        <v>AY$16</v>
      </c>
      <c r="AZ1872" s="199" t="str">
        <f t="shared" si="3152"/>
        <v>AZ$16</v>
      </c>
      <c r="BA1872" s="199" t="str">
        <f t="shared" si="3152"/>
        <v>BA$16</v>
      </c>
      <c r="BB1872" s="199" t="str">
        <f t="shared" si="3152"/>
        <v>BB$16</v>
      </c>
      <c r="BC1872" s="199" t="str">
        <f t="shared" si="3152"/>
        <v>BC$16</v>
      </c>
      <c r="BD1872" s="199" t="str">
        <f t="shared" si="3152"/>
        <v>BD$16</v>
      </c>
      <c r="BE1872" s="199" t="str">
        <f t="shared" si="3152"/>
        <v>BE$16</v>
      </c>
      <c r="BF1872" s="199" t="str">
        <f t="shared" si="3152"/>
        <v>BF$16</v>
      </c>
      <c r="BG1872" s="199" t="str">
        <f t="shared" si="3152"/>
        <v>BG$16</v>
      </c>
      <c r="BH1872" s="199" t="str">
        <f t="shared" si="3152"/>
        <v>BH$16</v>
      </c>
      <c r="BI1872" s="199" t="str">
        <f t="shared" si="3152"/>
        <v>BI$16</v>
      </c>
      <c r="BJ1872" s="199" t="str">
        <f t="shared" si="3152"/>
        <v>BJ$16</v>
      </c>
      <c r="BK1872" s="199" t="str">
        <f t="shared" si="3152"/>
        <v>BK$16</v>
      </c>
      <c r="BL1872" s="199" t="str">
        <f t="shared" si="3152"/>
        <v>BL$16</v>
      </c>
      <c r="BM1872" s="199" t="str">
        <f t="shared" si="3152"/>
        <v>BM$16</v>
      </c>
      <c r="BN1872" s="199" t="str">
        <f t="shared" si="3152"/>
        <v>BN$16</v>
      </c>
      <c r="BO1872" s="199" t="str">
        <f t="shared" si="3152"/>
        <v>BO$16</v>
      </c>
      <c r="BP1872" s="199" t="str">
        <f t="shared" si="3152"/>
        <v>BP$16</v>
      </c>
      <c r="BQ1872" s="199" t="str">
        <f t="shared" si="3152"/>
        <v>BQ$16</v>
      </c>
      <c r="BR1872" s="199" t="str">
        <f t="shared" si="3152"/>
        <v>BR$16</v>
      </c>
      <c r="BS1872" s="199" t="str">
        <f t="shared" si="3152"/>
        <v>BS$16</v>
      </c>
      <c r="BT1872" s="199" t="str">
        <f t="shared" si="3152"/>
        <v>BT$16</v>
      </c>
      <c r="BU1872" s="199" t="str">
        <f t="shared" si="3152"/>
        <v>BU$16</v>
      </c>
      <c r="BV1872" s="199" t="str">
        <f t="shared" si="3152"/>
        <v>BV$16</v>
      </c>
      <c r="BW1872" s="199" t="str">
        <f t="shared" si="3152"/>
        <v>BW$16</v>
      </c>
      <c r="BX1872" s="199" t="str">
        <f t="shared" si="3152"/>
        <v>BX$16</v>
      </c>
      <c r="BY1872" s="199" t="str">
        <f t="shared" si="3152"/>
        <v>BY$16</v>
      </c>
      <c r="BZ1872" s="199" t="str">
        <f t="shared" si="3152"/>
        <v>BZ$16</v>
      </c>
      <c r="CA1872" s="199" t="str">
        <f t="shared" si="3152"/>
        <v>CA$16</v>
      </c>
      <c r="CB1872" s="199" t="str">
        <f t="shared" si="3152"/>
        <v>CB$16</v>
      </c>
      <c r="CC1872" s="199" t="str">
        <f t="shared" si="3152"/>
        <v>CC$16</v>
      </c>
      <c r="CD1872" s="199" t="str">
        <f t="shared" si="3152"/>
        <v>CD$16</v>
      </c>
      <c r="CE1872" s="199" t="str">
        <f t="shared" ref="CE1872:CL1872" si="3153">CE$20</f>
        <v>CE$16</v>
      </c>
      <c r="CF1872" s="199" t="str">
        <f t="shared" si="3153"/>
        <v>CF$16</v>
      </c>
      <c r="CG1872" s="199" t="str">
        <f t="shared" si="3153"/>
        <v>CG$16</v>
      </c>
      <c r="CH1872" s="199" t="str">
        <f t="shared" si="3153"/>
        <v>CH$16</v>
      </c>
      <c r="CI1872" s="199" t="str">
        <f t="shared" si="3153"/>
        <v>CI$16</v>
      </c>
      <c r="CJ1872" s="199" t="str">
        <f t="shared" si="3153"/>
        <v>CJ$16</v>
      </c>
      <c r="CK1872" s="199" t="str">
        <f t="shared" si="3153"/>
        <v>CK$16</v>
      </c>
      <c r="CL1872" s="199" t="str">
        <f t="shared" si="3153"/>
        <v>CL$16</v>
      </c>
      <c r="CN1872" s="176"/>
      <c r="CO1872" s="199" t="str">
        <f t="shared" ref="CO1872:DL1872" si="3154">CO$20</f>
        <v>CO$16</v>
      </c>
      <c r="CP1872" s="199" t="str">
        <f t="shared" si="3154"/>
        <v>CP$16</v>
      </c>
      <c r="CQ1872" s="199" t="str">
        <f t="shared" si="3154"/>
        <v>CQ$16</v>
      </c>
      <c r="CR1872" s="199" t="str">
        <f t="shared" si="3154"/>
        <v>CR$16</v>
      </c>
      <c r="CS1872" s="199" t="str">
        <f t="shared" si="3154"/>
        <v>CS$16</v>
      </c>
      <c r="CT1872" s="199" t="str">
        <f t="shared" si="3154"/>
        <v>CT$16</v>
      </c>
      <c r="CU1872" s="199" t="str">
        <f t="shared" si="3154"/>
        <v>CU$16</v>
      </c>
      <c r="CV1872" s="199" t="str">
        <f t="shared" si="3154"/>
        <v>CV$16</v>
      </c>
      <c r="CW1872" s="199" t="str">
        <f t="shared" si="3154"/>
        <v>CW$16</v>
      </c>
      <c r="CX1872" s="199" t="str">
        <f t="shared" si="3154"/>
        <v>CX$16</v>
      </c>
      <c r="CY1872" s="199" t="str">
        <f t="shared" si="3154"/>
        <v>CY$16</v>
      </c>
      <c r="CZ1872" s="199" t="str">
        <f t="shared" si="3154"/>
        <v>CZ$16</v>
      </c>
      <c r="DA1872" s="199" t="str">
        <f t="shared" si="3154"/>
        <v>DA$16</v>
      </c>
      <c r="DB1872" s="199" t="str">
        <f t="shared" si="3154"/>
        <v>DB$16</v>
      </c>
      <c r="DC1872" s="199" t="str">
        <f t="shared" si="3154"/>
        <v>DC$16</v>
      </c>
      <c r="DD1872" s="199" t="str">
        <f t="shared" si="3154"/>
        <v>DD$16</v>
      </c>
      <c r="DE1872" s="199" t="str">
        <f t="shared" si="3154"/>
        <v>DE$16</v>
      </c>
      <c r="DF1872" s="199" t="str">
        <f t="shared" si="3154"/>
        <v>DF$16</v>
      </c>
      <c r="DG1872" s="199" t="str">
        <f t="shared" si="3154"/>
        <v>DG$16</v>
      </c>
      <c r="DH1872" s="199" t="str">
        <f t="shared" si="3154"/>
        <v>DH$16</v>
      </c>
      <c r="DI1872" s="199" t="str">
        <f t="shared" si="3154"/>
        <v>DI$16</v>
      </c>
      <c r="DJ1872" s="199" t="str">
        <f t="shared" si="3154"/>
        <v>DJ$16</v>
      </c>
      <c r="DK1872" s="199" t="str">
        <f t="shared" si="3154"/>
        <v>DK$16</v>
      </c>
      <c r="DL1872" s="199" t="str">
        <f t="shared" si="3154"/>
        <v>DL$16</v>
      </c>
    </row>
    <row r="1873" spans="1:116" x14ac:dyDescent="0.4">
      <c r="A1873" s="174"/>
      <c r="E1873" s="8"/>
      <c r="G1873" s="175" t="s">
        <v>462</v>
      </c>
      <c r="H1873" s="200"/>
      <c r="I1873" s="201"/>
      <c r="J1873" s="201"/>
      <c r="K1873" s="202"/>
      <c r="L1873" s="202"/>
      <c r="M1873" s="202"/>
      <c r="N1873" s="202"/>
      <c r="O1873" s="202"/>
      <c r="P1873" s="202"/>
      <c r="R1873" s="202"/>
      <c r="S1873" s="199" t="str">
        <f t="shared" ref="S1873:AX1873" si="3155">S$21</f>
        <v>S$17</v>
      </c>
      <c r="T1873" s="199" t="str">
        <f t="shared" si="3155"/>
        <v>T$17</v>
      </c>
      <c r="U1873" s="199" t="str">
        <f t="shared" si="3155"/>
        <v>U$17</v>
      </c>
      <c r="V1873" s="199" t="str">
        <f t="shared" si="3155"/>
        <v>V$17</v>
      </c>
      <c r="W1873" s="199" t="str">
        <f t="shared" si="3155"/>
        <v>W$17</v>
      </c>
      <c r="X1873" s="199" t="str">
        <f t="shared" si="3155"/>
        <v>X$17</v>
      </c>
      <c r="Y1873" s="199" t="str">
        <f t="shared" si="3155"/>
        <v>Y$17</v>
      </c>
      <c r="Z1873" s="199" t="str">
        <f t="shared" si="3155"/>
        <v>Z$17</v>
      </c>
      <c r="AA1873" s="199" t="str">
        <f t="shared" si="3155"/>
        <v>AA$17</v>
      </c>
      <c r="AB1873" s="199" t="str">
        <f t="shared" si="3155"/>
        <v>AB$17</v>
      </c>
      <c r="AC1873" s="199" t="str">
        <f t="shared" si="3155"/>
        <v>AC$17</v>
      </c>
      <c r="AD1873" s="199" t="str">
        <f t="shared" si="3155"/>
        <v>AD$17</v>
      </c>
      <c r="AE1873" s="199" t="str">
        <f t="shared" si="3155"/>
        <v>AE$17</v>
      </c>
      <c r="AF1873" s="199" t="str">
        <f t="shared" si="3155"/>
        <v>AF$17</v>
      </c>
      <c r="AG1873" s="199" t="str">
        <f t="shared" si="3155"/>
        <v>AG$17</v>
      </c>
      <c r="AH1873" s="199" t="str">
        <f t="shared" si="3155"/>
        <v>AH$17</v>
      </c>
      <c r="AI1873" s="199" t="str">
        <f t="shared" si="3155"/>
        <v>AI$17</v>
      </c>
      <c r="AJ1873" s="199" t="str">
        <f t="shared" si="3155"/>
        <v>AJ$17</v>
      </c>
      <c r="AK1873" s="199" t="str">
        <f t="shared" si="3155"/>
        <v>AK$17</v>
      </c>
      <c r="AL1873" s="199" t="str">
        <f t="shared" si="3155"/>
        <v>AL$17</v>
      </c>
      <c r="AM1873" s="199" t="str">
        <f t="shared" si="3155"/>
        <v>AM$17</v>
      </c>
      <c r="AN1873" s="199" t="str">
        <f t="shared" si="3155"/>
        <v>AN$17</v>
      </c>
      <c r="AO1873" s="199" t="str">
        <f t="shared" si="3155"/>
        <v>AO$17</v>
      </c>
      <c r="AP1873" s="199" t="str">
        <f t="shared" si="3155"/>
        <v>AP$17</v>
      </c>
      <c r="AQ1873" s="199" t="str">
        <f t="shared" si="3155"/>
        <v>AQ$17</v>
      </c>
      <c r="AR1873" s="199" t="str">
        <f t="shared" si="3155"/>
        <v>AR$17</v>
      </c>
      <c r="AS1873" s="199" t="str">
        <f t="shared" si="3155"/>
        <v>AS$17</v>
      </c>
      <c r="AT1873" s="199" t="str">
        <f t="shared" si="3155"/>
        <v>AT$17</v>
      </c>
      <c r="AU1873" s="199" t="str">
        <f t="shared" si="3155"/>
        <v>AU$17</v>
      </c>
      <c r="AV1873" s="199" t="str">
        <f t="shared" si="3155"/>
        <v>AV$17</v>
      </c>
      <c r="AW1873" s="199" t="str">
        <f t="shared" si="3155"/>
        <v>AW$17</v>
      </c>
      <c r="AX1873" s="199" t="str">
        <f t="shared" si="3155"/>
        <v>AX$17</v>
      </c>
      <c r="AY1873" s="199" t="str">
        <f t="shared" ref="AY1873:CD1873" si="3156">AY$21</f>
        <v>AY$17</v>
      </c>
      <c r="AZ1873" s="199" t="str">
        <f t="shared" si="3156"/>
        <v>AZ$17</v>
      </c>
      <c r="BA1873" s="199" t="str">
        <f t="shared" si="3156"/>
        <v>BA$17</v>
      </c>
      <c r="BB1873" s="199" t="str">
        <f t="shared" si="3156"/>
        <v>BB$17</v>
      </c>
      <c r="BC1873" s="199" t="str">
        <f t="shared" si="3156"/>
        <v>BC$17</v>
      </c>
      <c r="BD1873" s="199" t="str">
        <f t="shared" si="3156"/>
        <v>BD$17</v>
      </c>
      <c r="BE1873" s="199" t="str">
        <f t="shared" si="3156"/>
        <v>BE$17</v>
      </c>
      <c r="BF1873" s="199" t="str">
        <f t="shared" si="3156"/>
        <v>BF$17</v>
      </c>
      <c r="BG1873" s="199" t="str">
        <f t="shared" si="3156"/>
        <v>BG$17</v>
      </c>
      <c r="BH1873" s="199" t="str">
        <f t="shared" si="3156"/>
        <v>BH$17</v>
      </c>
      <c r="BI1873" s="199" t="str">
        <f t="shared" si="3156"/>
        <v>BI$17</v>
      </c>
      <c r="BJ1873" s="199" t="str">
        <f t="shared" si="3156"/>
        <v>BJ$17</v>
      </c>
      <c r="BK1873" s="199" t="str">
        <f t="shared" si="3156"/>
        <v>BK$17</v>
      </c>
      <c r="BL1873" s="199" t="str">
        <f t="shared" si="3156"/>
        <v>BL$17</v>
      </c>
      <c r="BM1873" s="199" t="str">
        <f t="shared" si="3156"/>
        <v>BM$17</v>
      </c>
      <c r="BN1873" s="199" t="str">
        <f t="shared" si="3156"/>
        <v>BN$17</v>
      </c>
      <c r="BO1873" s="199" t="str">
        <f t="shared" si="3156"/>
        <v>BO$17</v>
      </c>
      <c r="BP1873" s="199" t="str">
        <f t="shared" si="3156"/>
        <v>BP$17</v>
      </c>
      <c r="BQ1873" s="199" t="str">
        <f t="shared" si="3156"/>
        <v>BQ$17</v>
      </c>
      <c r="BR1873" s="199" t="str">
        <f t="shared" si="3156"/>
        <v>BR$17</v>
      </c>
      <c r="BS1873" s="199" t="str">
        <f t="shared" si="3156"/>
        <v>BS$17</v>
      </c>
      <c r="BT1873" s="199" t="str">
        <f t="shared" si="3156"/>
        <v>BT$17</v>
      </c>
      <c r="BU1873" s="199" t="str">
        <f t="shared" si="3156"/>
        <v>BU$17</v>
      </c>
      <c r="BV1873" s="199" t="str">
        <f t="shared" si="3156"/>
        <v>BV$17</v>
      </c>
      <c r="BW1873" s="199" t="str">
        <f t="shared" si="3156"/>
        <v>BW$17</v>
      </c>
      <c r="BX1873" s="199" t="str">
        <f t="shared" si="3156"/>
        <v>BX$17</v>
      </c>
      <c r="BY1873" s="199" t="str">
        <f t="shared" si="3156"/>
        <v>BY$17</v>
      </c>
      <c r="BZ1873" s="199" t="str">
        <f t="shared" si="3156"/>
        <v>BZ$17</v>
      </c>
      <c r="CA1873" s="199" t="str">
        <f t="shared" si="3156"/>
        <v>CA$17</v>
      </c>
      <c r="CB1873" s="199" t="str">
        <f t="shared" si="3156"/>
        <v>CB$17</v>
      </c>
      <c r="CC1873" s="199" t="str">
        <f t="shared" si="3156"/>
        <v>CC$17</v>
      </c>
      <c r="CD1873" s="199" t="str">
        <f t="shared" si="3156"/>
        <v>CD$17</v>
      </c>
      <c r="CE1873" s="199" t="str">
        <f t="shared" ref="CE1873:CL1873" si="3157">CE$21</f>
        <v>CE$17</v>
      </c>
      <c r="CF1873" s="199" t="str">
        <f t="shared" si="3157"/>
        <v>CF$17</v>
      </c>
      <c r="CG1873" s="199" t="str">
        <f t="shared" si="3157"/>
        <v>CG$17</v>
      </c>
      <c r="CH1873" s="199" t="str">
        <f t="shared" si="3157"/>
        <v>CH$17</v>
      </c>
      <c r="CI1873" s="199" t="str">
        <f t="shared" si="3157"/>
        <v>CI$17</v>
      </c>
      <c r="CJ1873" s="199" t="str">
        <f t="shared" si="3157"/>
        <v>CJ$17</v>
      </c>
      <c r="CK1873" s="199" t="str">
        <f t="shared" si="3157"/>
        <v>CK$17</v>
      </c>
      <c r="CL1873" s="199" t="str">
        <f t="shared" si="3157"/>
        <v>CL$17</v>
      </c>
      <c r="CN1873" s="201"/>
      <c r="CO1873" s="199" t="str">
        <f t="shared" ref="CO1873:DL1873" si="3158">CO$21</f>
        <v>CO$17</v>
      </c>
      <c r="CP1873" s="199" t="str">
        <f t="shared" si="3158"/>
        <v>CP$17</v>
      </c>
      <c r="CQ1873" s="199" t="str">
        <f t="shared" si="3158"/>
        <v>CQ$17</v>
      </c>
      <c r="CR1873" s="199" t="str">
        <f t="shared" si="3158"/>
        <v>CR$17</v>
      </c>
      <c r="CS1873" s="199" t="str">
        <f t="shared" si="3158"/>
        <v>CS$17</v>
      </c>
      <c r="CT1873" s="199" t="str">
        <f t="shared" si="3158"/>
        <v>CT$17</v>
      </c>
      <c r="CU1873" s="199" t="str">
        <f t="shared" si="3158"/>
        <v>CU$17</v>
      </c>
      <c r="CV1873" s="199" t="str">
        <f t="shared" si="3158"/>
        <v>CV$17</v>
      </c>
      <c r="CW1873" s="199" t="str">
        <f t="shared" si="3158"/>
        <v>CW$17</v>
      </c>
      <c r="CX1873" s="199" t="str">
        <f t="shared" si="3158"/>
        <v>CX$17</v>
      </c>
      <c r="CY1873" s="199" t="str">
        <f t="shared" si="3158"/>
        <v>CY$17</v>
      </c>
      <c r="CZ1873" s="199" t="str">
        <f t="shared" si="3158"/>
        <v>CZ$17</v>
      </c>
      <c r="DA1873" s="199" t="str">
        <f t="shared" si="3158"/>
        <v>DA$17</v>
      </c>
      <c r="DB1873" s="199" t="str">
        <f t="shared" si="3158"/>
        <v>DB$17</v>
      </c>
      <c r="DC1873" s="199" t="str">
        <f t="shared" si="3158"/>
        <v>DC$17</v>
      </c>
      <c r="DD1873" s="199" t="str">
        <f t="shared" si="3158"/>
        <v>DD$17</v>
      </c>
      <c r="DE1873" s="199" t="str">
        <f t="shared" si="3158"/>
        <v>DE$17</v>
      </c>
      <c r="DF1873" s="199" t="str">
        <f t="shared" si="3158"/>
        <v>DF$17</v>
      </c>
      <c r="DG1873" s="199" t="str">
        <f t="shared" si="3158"/>
        <v>DG$17</v>
      </c>
      <c r="DH1873" s="199" t="str">
        <f t="shared" si="3158"/>
        <v>DH$17</v>
      </c>
      <c r="DI1873" s="199" t="str">
        <f t="shared" si="3158"/>
        <v>DI$17</v>
      </c>
      <c r="DJ1873" s="199" t="str">
        <f t="shared" si="3158"/>
        <v>DJ$17</v>
      </c>
      <c r="DK1873" s="199" t="str">
        <f t="shared" si="3158"/>
        <v>DK$17</v>
      </c>
      <c r="DL1873" s="199" t="str">
        <f t="shared" si="3158"/>
        <v>DL$17</v>
      </c>
    </row>
    <row r="1874" spans="1:116" x14ac:dyDescent="0.4">
      <c r="A1874" s="174"/>
      <c r="E1874" s="8"/>
      <c r="G1874" s="175" t="s">
        <v>491</v>
      </c>
      <c r="H1874" s="200"/>
      <c r="I1874" s="201"/>
      <c r="J1874" s="201"/>
      <c r="K1874" s="202"/>
      <c r="L1874" s="202"/>
      <c r="M1874" s="202"/>
      <c r="N1874" s="202"/>
      <c r="O1874" s="202"/>
      <c r="P1874" s="202"/>
      <c r="R1874" s="202"/>
      <c r="S1874" s="190"/>
      <c r="T1874" s="190"/>
      <c r="U1874" s="190"/>
      <c r="V1874" s="190"/>
      <c r="W1874" s="190"/>
      <c r="X1874" s="190"/>
      <c r="Y1874" s="190"/>
      <c r="Z1874" s="190"/>
      <c r="AA1874" s="190"/>
      <c r="AB1874" s="190"/>
      <c r="AC1874" s="190"/>
      <c r="AD1874" s="190"/>
      <c r="AE1874" s="190"/>
      <c r="AF1874" s="190"/>
      <c r="AG1874" s="190"/>
      <c r="AH1874" s="190"/>
      <c r="AI1874" s="190"/>
      <c r="AJ1874" s="190"/>
      <c r="AK1874" s="190"/>
      <c r="AL1874" s="190"/>
      <c r="AM1874" s="190"/>
      <c r="AN1874" s="190"/>
      <c r="AO1874" s="190"/>
      <c r="AP1874" s="190"/>
      <c r="AQ1874" s="190"/>
      <c r="AR1874" s="190"/>
      <c r="AS1874" s="190"/>
      <c r="AT1874" s="190"/>
      <c r="AU1874" s="190"/>
      <c r="AV1874" s="190"/>
      <c r="AW1874" s="190"/>
      <c r="AX1874" s="190"/>
      <c r="AY1874" s="190"/>
      <c r="AZ1874" s="190"/>
      <c r="BA1874" s="190"/>
      <c r="BB1874" s="190"/>
      <c r="BC1874" s="190"/>
      <c r="BD1874" s="190"/>
      <c r="BE1874" s="190"/>
      <c r="BF1874" s="190"/>
      <c r="BG1874" s="190"/>
      <c r="BH1874" s="190"/>
      <c r="BI1874" s="190"/>
      <c r="BJ1874" s="190"/>
      <c r="BK1874" s="190"/>
      <c r="BL1874" s="190"/>
      <c r="BM1874" s="190"/>
      <c r="BN1874" s="190"/>
      <c r="BO1874" s="190"/>
      <c r="BP1874" s="190"/>
      <c r="BQ1874" s="190"/>
      <c r="BR1874" s="190"/>
      <c r="BS1874" s="190"/>
      <c r="BT1874" s="190"/>
      <c r="BU1874" s="190"/>
      <c r="BV1874" s="190"/>
      <c r="BW1874" s="190"/>
      <c r="BX1874" s="190"/>
      <c r="BY1874" s="190"/>
      <c r="BZ1874" s="190"/>
      <c r="CA1874" s="190"/>
      <c r="CB1874" s="190"/>
      <c r="CC1874" s="190"/>
      <c r="CD1874" s="190"/>
      <c r="CE1874" s="190"/>
      <c r="CF1874" s="190"/>
      <c r="CG1874" s="190"/>
      <c r="CH1874" s="190"/>
      <c r="CI1874" s="190"/>
      <c r="CJ1874" s="190"/>
      <c r="CK1874" s="190"/>
      <c r="CL1874" s="190"/>
      <c r="CN1874" s="201"/>
      <c r="CO1874" s="190"/>
      <c r="CP1874" s="190"/>
      <c r="CQ1874" s="190"/>
      <c r="CR1874" s="190"/>
      <c r="CS1874" s="190"/>
      <c r="CT1874" s="190"/>
      <c r="CU1874" s="190"/>
      <c r="CV1874" s="190"/>
      <c r="CW1874" s="190"/>
      <c r="CX1874" s="190"/>
      <c r="CY1874" s="190"/>
      <c r="CZ1874" s="190"/>
      <c r="DA1874" s="190"/>
      <c r="DB1874" s="190"/>
      <c r="DC1874" s="190"/>
      <c r="DD1874" s="190"/>
      <c r="DE1874" s="190"/>
      <c r="DF1874" s="190"/>
      <c r="DG1874" s="190"/>
      <c r="DH1874" s="190"/>
      <c r="DI1874" s="190"/>
      <c r="DJ1874" s="190"/>
      <c r="DK1874" s="190"/>
      <c r="DL1874" s="190"/>
    </row>
    <row r="1875" spans="1:116" x14ac:dyDescent="0.4">
      <c r="A1875" s="174"/>
      <c r="E1875" s="8"/>
      <c r="G1875" s="175" t="s">
        <v>505</v>
      </c>
      <c r="H1875" s="200"/>
      <c r="I1875" s="201"/>
      <c r="J1875" s="201"/>
      <c r="K1875" s="202"/>
      <c r="L1875" s="202"/>
      <c r="M1875" s="202"/>
      <c r="N1875" s="202"/>
      <c r="O1875" s="202"/>
      <c r="P1875" s="202"/>
      <c r="R1875" s="202"/>
      <c r="S1875" s="190"/>
      <c r="T1875" s="190"/>
      <c r="U1875" s="190"/>
      <c r="V1875" s="190"/>
      <c r="W1875" s="190"/>
      <c r="X1875" s="190"/>
      <c r="Y1875" s="190"/>
      <c r="Z1875" s="190"/>
      <c r="AA1875" s="190"/>
      <c r="AB1875" s="190"/>
      <c r="AC1875" s="190"/>
      <c r="AD1875" s="190"/>
      <c r="AE1875" s="190"/>
      <c r="AF1875" s="190"/>
      <c r="AG1875" s="190"/>
      <c r="AH1875" s="190"/>
      <c r="AI1875" s="190"/>
      <c r="AJ1875" s="190"/>
      <c r="AK1875" s="190"/>
      <c r="AL1875" s="190"/>
      <c r="AM1875" s="190"/>
      <c r="AN1875" s="190"/>
      <c r="AO1875" s="190"/>
      <c r="AP1875" s="190"/>
      <c r="AQ1875" s="190"/>
      <c r="AR1875" s="190"/>
      <c r="AS1875" s="190"/>
      <c r="AT1875" s="190"/>
      <c r="AU1875" s="190"/>
      <c r="AV1875" s="190"/>
      <c r="AW1875" s="190"/>
      <c r="AX1875" s="190"/>
      <c r="AY1875" s="190"/>
      <c r="AZ1875" s="190"/>
      <c r="BA1875" s="190"/>
      <c r="BB1875" s="190"/>
      <c r="BC1875" s="190"/>
      <c r="BD1875" s="190"/>
      <c r="BE1875" s="190"/>
      <c r="BF1875" s="190"/>
      <c r="BG1875" s="190"/>
      <c r="BH1875" s="190"/>
      <c r="BI1875" s="190"/>
      <c r="BJ1875" s="190"/>
      <c r="BK1875" s="190"/>
      <c r="BL1875" s="190"/>
      <c r="BM1875" s="190"/>
      <c r="BN1875" s="190"/>
      <c r="BO1875" s="190"/>
      <c r="BP1875" s="190"/>
      <c r="BQ1875" s="190"/>
      <c r="BR1875" s="190"/>
      <c r="BS1875" s="190"/>
      <c r="BT1875" s="190"/>
      <c r="BU1875" s="190"/>
      <c r="BV1875" s="190"/>
      <c r="BW1875" s="190"/>
      <c r="BX1875" s="190"/>
      <c r="BY1875" s="190"/>
      <c r="BZ1875" s="190"/>
      <c r="CA1875" s="190"/>
      <c r="CB1875" s="190"/>
      <c r="CC1875" s="190"/>
      <c r="CD1875" s="190"/>
      <c r="CE1875" s="190"/>
      <c r="CF1875" s="190"/>
      <c r="CG1875" s="190"/>
      <c r="CH1875" s="190"/>
      <c r="CI1875" s="190"/>
      <c r="CJ1875" s="190"/>
      <c r="CK1875" s="190"/>
      <c r="CL1875" s="190"/>
      <c r="CN1875" s="201"/>
      <c r="CO1875" s="190"/>
      <c r="CP1875" s="190"/>
      <c r="CQ1875" s="190"/>
      <c r="CR1875" s="190"/>
      <c r="CS1875" s="190"/>
      <c r="CT1875" s="190"/>
      <c r="CU1875" s="190"/>
      <c r="CV1875" s="190"/>
      <c r="CW1875" s="190"/>
      <c r="CX1875" s="190"/>
      <c r="CY1875" s="190"/>
      <c r="CZ1875" s="190"/>
      <c r="DA1875" s="190"/>
      <c r="DB1875" s="190"/>
      <c r="DC1875" s="190"/>
      <c r="DD1875" s="190"/>
      <c r="DE1875" s="190"/>
      <c r="DF1875" s="190"/>
      <c r="DG1875" s="190"/>
      <c r="DH1875" s="190"/>
      <c r="DI1875" s="190"/>
      <c r="DJ1875" s="190"/>
      <c r="DK1875" s="190"/>
      <c r="DL1875" s="190"/>
    </row>
    <row r="1876" spans="1:116" x14ac:dyDescent="0.4">
      <c r="A1876" s="174"/>
      <c r="E1876" s="8"/>
      <c r="G1876" s="175" t="s">
        <v>463</v>
      </c>
      <c r="H1876" s="200"/>
      <c r="I1876" s="201"/>
      <c r="J1876" s="201"/>
      <c r="K1876" s="202"/>
      <c r="L1876" s="202"/>
      <c r="M1876" s="202"/>
      <c r="N1876" s="202"/>
      <c r="O1876" s="202"/>
      <c r="P1876" s="202"/>
      <c r="R1876" s="202"/>
      <c r="S1876" s="190" t="str">
        <f t="shared" ref="S1876:AX1876" si="3159">S$22</f>
        <v>S$18</v>
      </c>
      <c r="T1876" s="190" t="str">
        <f t="shared" si="3159"/>
        <v>T$18</v>
      </c>
      <c r="U1876" s="190" t="str">
        <f t="shared" si="3159"/>
        <v>U$18</v>
      </c>
      <c r="V1876" s="190" t="str">
        <f t="shared" si="3159"/>
        <v>V$18</v>
      </c>
      <c r="W1876" s="190" t="str">
        <f t="shared" si="3159"/>
        <v>W$18</v>
      </c>
      <c r="X1876" s="190" t="str">
        <f t="shared" si="3159"/>
        <v>X$18</v>
      </c>
      <c r="Y1876" s="190" t="str">
        <f t="shared" si="3159"/>
        <v>Y$18</v>
      </c>
      <c r="Z1876" s="190" t="str">
        <f t="shared" si="3159"/>
        <v>Z$18</v>
      </c>
      <c r="AA1876" s="190" t="str">
        <f t="shared" si="3159"/>
        <v>AA$18</v>
      </c>
      <c r="AB1876" s="190" t="str">
        <f t="shared" si="3159"/>
        <v>AB$18</v>
      </c>
      <c r="AC1876" s="190" t="str">
        <f t="shared" si="3159"/>
        <v>AC$18</v>
      </c>
      <c r="AD1876" s="190" t="str">
        <f t="shared" si="3159"/>
        <v>AD$18</v>
      </c>
      <c r="AE1876" s="190" t="str">
        <f t="shared" si="3159"/>
        <v>AE$18</v>
      </c>
      <c r="AF1876" s="190" t="str">
        <f t="shared" si="3159"/>
        <v>AF$18</v>
      </c>
      <c r="AG1876" s="190" t="str">
        <f t="shared" si="3159"/>
        <v>AG$18</v>
      </c>
      <c r="AH1876" s="190" t="str">
        <f t="shared" si="3159"/>
        <v>AH$18</v>
      </c>
      <c r="AI1876" s="190" t="str">
        <f t="shared" si="3159"/>
        <v>AI$18</v>
      </c>
      <c r="AJ1876" s="190" t="str">
        <f t="shared" si="3159"/>
        <v>AJ$18</v>
      </c>
      <c r="AK1876" s="190" t="str">
        <f t="shared" si="3159"/>
        <v>AK$18</v>
      </c>
      <c r="AL1876" s="190" t="str">
        <f t="shared" si="3159"/>
        <v>AL$18</v>
      </c>
      <c r="AM1876" s="190" t="str">
        <f t="shared" si="3159"/>
        <v>AM$18</v>
      </c>
      <c r="AN1876" s="190" t="str">
        <f t="shared" si="3159"/>
        <v>AN$18</v>
      </c>
      <c r="AO1876" s="190" t="str">
        <f t="shared" si="3159"/>
        <v>AO$18</v>
      </c>
      <c r="AP1876" s="190" t="str">
        <f t="shared" si="3159"/>
        <v>AP$18</v>
      </c>
      <c r="AQ1876" s="190" t="str">
        <f t="shared" si="3159"/>
        <v>AQ$18</v>
      </c>
      <c r="AR1876" s="190" t="str">
        <f t="shared" si="3159"/>
        <v>AR$18</v>
      </c>
      <c r="AS1876" s="190" t="str">
        <f t="shared" si="3159"/>
        <v>AS$18</v>
      </c>
      <c r="AT1876" s="190" t="str">
        <f t="shared" si="3159"/>
        <v>AT$18</v>
      </c>
      <c r="AU1876" s="190" t="str">
        <f t="shared" si="3159"/>
        <v>AU$18</v>
      </c>
      <c r="AV1876" s="190" t="str">
        <f t="shared" si="3159"/>
        <v>AV$18</v>
      </c>
      <c r="AW1876" s="190" t="str">
        <f t="shared" si="3159"/>
        <v>AW$18</v>
      </c>
      <c r="AX1876" s="190" t="str">
        <f t="shared" si="3159"/>
        <v>AX$18</v>
      </c>
      <c r="AY1876" s="190" t="str">
        <f t="shared" ref="AY1876:CD1876" si="3160">AY$22</f>
        <v>AY$18</v>
      </c>
      <c r="AZ1876" s="190" t="str">
        <f t="shared" si="3160"/>
        <v>AZ$18</v>
      </c>
      <c r="BA1876" s="190" t="str">
        <f t="shared" si="3160"/>
        <v>BA$18</v>
      </c>
      <c r="BB1876" s="190" t="str">
        <f t="shared" si="3160"/>
        <v>BB$18</v>
      </c>
      <c r="BC1876" s="190" t="str">
        <f t="shared" si="3160"/>
        <v>BC$18</v>
      </c>
      <c r="BD1876" s="190" t="str">
        <f t="shared" si="3160"/>
        <v>BD$18</v>
      </c>
      <c r="BE1876" s="190" t="str">
        <f t="shared" si="3160"/>
        <v>BE$18</v>
      </c>
      <c r="BF1876" s="190" t="str">
        <f t="shared" si="3160"/>
        <v>BF$18</v>
      </c>
      <c r="BG1876" s="190" t="str">
        <f t="shared" si="3160"/>
        <v>BG$18</v>
      </c>
      <c r="BH1876" s="190" t="str">
        <f t="shared" si="3160"/>
        <v>BH$18</v>
      </c>
      <c r="BI1876" s="190" t="str">
        <f t="shared" si="3160"/>
        <v>BI$18</v>
      </c>
      <c r="BJ1876" s="190" t="str">
        <f t="shared" si="3160"/>
        <v>BJ$18</v>
      </c>
      <c r="BK1876" s="190" t="str">
        <f t="shared" si="3160"/>
        <v>BK$18</v>
      </c>
      <c r="BL1876" s="190" t="str">
        <f t="shared" si="3160"/>
        <v>BL$18</v>
      </c>
      <c r="BM1876" s="190" t="str">
        <f t="shared" si="3160"/>
        <v>BM$18</v>
      </c>
      <c r="BN1876" s="190" t="str">
        <f t="shared" si="3160"/>
        <v>BN$18</v>
      </c>
      <c r="BO1876" s="190" t="str">
        <f t="shared" si="3160"/>
        <v>BO$18</v>
      </c>
      <c r="BP1876" s="190" t="str">
        <f t="shared" si="3160"/>
        <v>BP$18</v>
      </c>
      <c r="BQ1876" s="190" t="str">
        <f t="shared" si="3160"/>
        <v>BQ$18</v>
      </c>
      <c r="BR1876" s="190" t="str">
        <f t="shared" si="3160"/>
        <v>BR$18</v>
      </c>
      <c r="BS1876" s="190" t="str">
        <f t="shared" si="3160"/>
        <v>BS$18</v>
      </c>
      <c r="BT1876" s="190" t="str">
        <f t="shared" si="3160"/>
        <v>BT$18</v>
      </c>
      <c r="BU1876" s="190" t="str">
        <f t="shared" si="3160"/>
        <v>BU$18</v>
      </c>
      <c r="BV1876" s="190" t="str">
        <f t="shared" si="3160"/>
        <v>BV$18</v>
      </c>
      <c r="BW1876" s="190" t="str">
        <f t="shared" si="3160"/>
        <v>BW$18</v>
      </c>
      <c r="BX1876" s="190" t="str">
        <f t="shared" si="3160"/>
        <v>BX$18</v>
      </c>
      <c r="BY1876" s="190" t="str">
        <f t="shared" si="3160"/>
        <v>BY$18</v>
      </c>
      <c r="BZ1876" s="190" t="str">
        <f t="shared" si="3160"/>
        <v>BZ$18</v>
      </c>
      <c r="CA1876" s="190" t="str">
        <f t="shared" si="3160"/>
        <v>CA$18</v>
      </c>
      <c r="CB1876" s="190" t="str">
        <f t="shared" si="3160"/>
        <v>CB$18</v>
      </c>
      <c r="CC1876" s="190" t="str">
        <f t="shared" si="3160"/>
        <v>CC$18</v>
      </c>
      <c r="CD1876" s="190" t="str">
        <f t="shared" si="3160"/>
        <v>CD$18</v>
      </c>
      <c r="CE1876" s="190" t="str">
        <f t="shared" ref="CE1876:CL1876" si="3161">CE$22</f>
        <v>CE$18</v>
      </c>
      <c r="CF1876" s="190" t="str">
        <f t="shared" si="3161"/>
        <v>CF$18</v>
      </c>
      <c r="CG1876" s="190" t="str">
        <f t="shared" si="3161"/>
        <v>CG$18</v>
      </c>
      <c r="CH1876" s="190" t="str">
        <f t="shared" si="3161"/>
        <v>CH$18</v>
      </c>
      <c r="CI1876" s="190" t="str">
        <f t="shared" si="3161"/>
        <v>CI$18</v>
      </c>
      <c r="CJ1876" s="190" t="str">
        <f t="shared" si="3161"/>
        <v>CJ$18</v>
      </c>
      <c r="CK1876" s="190" t="str">
        <f t="shared" si="3161"/>
        <v>CK$18</v>
      </c>
      <c r="CL1876" s="190" t="str">
        <f t="shared" si="3161"/>
        <v>CL$18</v>
      </c>
      <c r="CN1876" s="201"/>
      <c r="CO1876" s="190" t="str">
        <f t="shared" ref="CO1876:DL1876" si="3162">CO$22</f>
        <v>CO$18</v>
      </c>
      <c r="CP1876" s="190" t="str">
        <f t="shared" si="3162"/>
        <v>CP$18</v>
      </c>
      <c r="CQ1876" s="190" t="str">
        <f t="shared" si="3162"/>
        <v>CQ$18</v>
      </c>
      <c r="CR1876" s="190" t="str">
        <f t="shared" si="3162"/>
        <v>CR$18</v>
      </c>
      <c r="CS1876" s="190" t="str">
        <f t="shared" si="3162"/>
        <v>CS$18</v>
      </c>
      <c r="CT1876" s="190" t="str">
        <f t="shared" si="3162"/>
        <v>CT$18</v>
      </c>
      <c r="CU1876" s="190" t="str">
        <f t="shared" si="3162"/>
        <v>CU$18</v>
      </c>
      <c r="CV1876" s="190" t="str">
        <f t="shared" si="3162"/>
        <v>CV$18</v>
      </c>
      <c r="CW1876" s="190" t="str">
        <f t="shared" si="3162"/>
        <v>CW$18</v>
      </c>
      <c r="CX1876" s="190" t="str">
        <f t="shared" si="3162"/>
        <v>CX$18</v>
      </c>
      <c r="CY1876" s="190" t="str">
        <f t="shared" si="3162"/>
        <v>CY$18</v>
      </c>
      <c r="CZ1876" s="190" t="str">
        <f t="shared" si="3162"/>
        <v>CZ$18</v>
      </c>
      <c r="DA1876" s="190" t="str">
        <f t="shared" si="3162"/>
        <v>DA$18</v>
      </c>
      <c r="DB1876" s="190" t="str">
        <f t="shared" si="3162"/>
        <v>DB$18</v>
      </c>
      <c r="DC1876" s="190" t="str">
        <f t="shared" si="3162"/>
        <v>DC$18</v>
      </c>
      <c r="DD1876" s="190" t="str">
        <f t="shared" si="3162"/>
        <v>DD$18</v>
      </c>
      <c r="DE1876" s="190" t="str">
        <f t="shared" si="3162"/>
        <v>DE$18</v>
      </c>
      <c r="DF1876" s="190" t="str">
        <f t="shared" si="3162"/>
        <v>DF$18</v>
      </c>
      <c r="DG1876" s="190" t="str">
        <f t="shared" si="3162"/>
        <v>DG$18</v>
      </c>
      <c r="DH1876" s="190" t="str">
        <f t="shared" si="3162"/>
        <v>DH$18</v>
      </c>
      <c r="DI1876" s="190" t="str">
        <f t="shared" si="3162"/>
        <v>DI$18</v>
      </c>
      <c r="DJ1876" s="190" t="str">
        <f t="shared" si="3162"/>
        <v>DJ$18</v>
      </c>
      <c r="DK1876" s="190" t="str">
        <f t="shared" si="3162"/>
        <v>DK$18</v>
      </c>
      <c r="DL1876" s="190" t="str">
        <f t="shared" si="3162"/>
        <v>DL$18</v>
      </c>
    </row>
    <row r="1877" spans="1:116" x14ac:dyDescent="0.4">
      <c r="A1877" s="174"/>
      <c r="E1877" s="8"/>
      <c r="G1877" s="175" t="s">
        <v>464</v>
      </c>
      <c r="H1877" s="200"/>
      <c r="I1877" s="201"/>
      <c r="J1877" s="201"/>
      <c r="K1877" s="202"/>
      <c r="L1877" s="202"/>
      <c r="M1877" s="202"/>
      <c r="N1877" s="202"/>
      <c r="O1877" s="202"/>
      <c r="P1877" s="202"/>
      <c r="R1877" s="202"/>
      <c r="S1877" s="190" t="str">
        <f t="shared" ref="S1877:AX1877" si="3163">S$23</f>
        <v>S$19</v>
      </c>
      <c r="T1877" s="190" t="str">
        <f t="shared" si="3163"/>
        <v>T$19</v>
      </c>
      <c r="U1877" s="190" t="str">
        <f t="shared" si="3163"/>
        <v>U$19</v>
      </c>
      <c r="V1877" s="190" t="str">
        <f t="shared" si="3163"/>
        <v>V$19</v>
      </c>
      <c r="W1877" s="190" t="str">
        <f t="shared" si="3163"/>
        <v>W$19</v>
      </c>
      <c r="X1877" s="190" t="str">
        <f t="shared" si="3163"/>
        <v>X$19</v>
      </c>
      <c r="Y1877" s="190" t="str">
        <f t="shared" si="3163"/>
        <v>Y$19</v>
      </c>
      <c r="Z1877" s="190" t="str">
        <f t="shared" si="3163"/>
        <v>Z$19</v>
      </c>
      <c r="AA1877" s="190" t="str">
        <f t="shared" si="3163"/>
        <v>AA$19</v>
      </c>
      <c r="AB1877" s="190" t="str">
        <f t="shared" si="3163"/>
        <v>AB$19</v>
      </c>
      <c r="AC1877" s="190" t="str">
        <f t="shared" si="3163"/>
        <v>AC$19</v>
      </c>
      <c r="AD1877" s="190" t="str">
        <f t="shared" si="3163"/>
        <v>AD$19</v>
      </c>
      <c r="AE1877" s="190" t="str">
        <f t="shared" si="3163"/>
        <v>AE$19</v>
      </c>
      <c r="AF1877" s="190" t="str">
        <f t="shared" si="3163"/>
        <v>AF$19</v>
      </c>
      <c r="AG1877" s="190" t="str">
        <f t="shared" si="3163"/>
        <v>AG$19</v>
      </c>
      <c r="AH1877" s="190" t="str">
        <f t="shared" si="3163"/>
        <v>AH$19</v>
      </c>
      <c r="AI1877" s="190" t="str">
        <f t="shared" si="3163"/>
        <v>AI$19</v>
      </c>
      <c r="AJ1877" s="190" t="str">
        <f t="shared" si="3163"/>
        <v>AJ$19</v>
      </c>
      <c r="AK1877" s="190" t="str">
        <f t="shared" si="3163"/>
        <v>AK$19</v>
      </c>
      <c r="AL1877" s="190" t="str">
        <f t="shared" si="3163"/>
        <v>AL$19</v>
      </c>
      <c r="AM1877" s="190" t="str">
        <f t="shared" si="3163"/>
        <v>AM$19</v>
      </c>
      <c r="AN1877" s="190" t="str">
        <f t="shared" si="3163"/>
        <v>AN$19</v>
      </c>
      <c r="AO1877" s="190" t="str">
        <f t="shared" si="3163"/>
        <v>AO$19</v>
      </c>
      <c r="AP1877" s="190" t="str">
        <f t="shared" si="3163"/>
        <v>AP$19</v>
      </c>
      <c r="AQ1877" s="190" t="str">
        <f t="shared" si="3163"/>
        <v>AQ$19</v>
      </c>
      <c r="AR1877" s="190" t="str">
        <f t="shared" si="3163"/>
        <v>AR$19</v>
      </c>
      <c r="AS1877" s="190" t="str">
        <f t="shared" si="3163"/>
        <v>AS$19</v>
      </c>
      <c r="AT1877" s="190" t="str">
        <f t="shared" si="3163"/>
        <v>AT$19</v>
      </c>
      <c r="AU1877" s="190" t="str">
        <f t="shared" si="3163"/>
        <v>AU$19</v>
      </c>
      <c r="AV1877" s="190" t="str">
        <f t="shared" si="3163"/>
        <v>AV$19</v>
      </c>
      <c r="AW1877" s="190" t="str">
        <f t="shared" si="3163"/>
        <v>AW$19</v>
      </c>
      <c r="AX1877" s="190" t="str">
        <f t="shared" si="3163"/>
        <v>AX$19</v>
      </c>
      <c r="AY1877" s="190" t="str">
        <f t="shared" ref="AY1877:CD1877" si="3164">AY$23</f>
        <v>AY$19</v>
      </c>
      <c r="AZ1877" s="190" t="str">
        <f t="shared" si="3164"/>
        <v>AZ$19</v>
      </c>
      <c r="BA1877" s="190" t="str">
        <f t="shared" si="3164"/>
        <v>BA$19</v>
      </c>
      <c r="BB1877" s="190" t="str">
        <f t="shared" si="3164"/>
        <v>BB$19</v>
      </c>
      <c r="BC1877" s="190" t="str">
        <f t="shared" si="3164"/>
        <v>BC$19</v>
      </c>
      <c r="BD1877" s="190" t="str">
        <f t="shared" si="3164"/>
        <v>BD$19</v>
      </c>
      <c r="BE1877" s="190" t="str">
        <f t="shared" si="3164"/>
        <v>BE$19</v>
      </c>
      <c r="BF1877" s="190" t="str">
        <f t="shared" si="3164"/>
        <v>BF$19</v>
      </c>
      <c r="BG1877" s="190" t="str">
        <f t="shared" si="3164"/>
        <v>BG$19</v>
      </c>
      <c r="BH1877" s="190" t="str">
        <f t="shared" si="3164"/>
        <v>BH$19</v>
      </c>
      <c r="BI1877" s="190" t="str">
        <f t="shared" si="3164"/>
        <v>BI$19</v>
      </c>
      <c r="BJ1877" s="190" t="str">
        <f t="shared" si="3164"/>
        <v>BJ$19</v>
      </c>
      <c r="BK1877" s="190" t="str">
        <f t="shared" si="3164"/>
        <v>BK$19</v>
      </c>
      <c r="BL1877" s="190" t="str">
        <f t="shared" si="3164"/>
        <v>BL$19</v>
      </c>
      <c r="BM1877" s="190" t="str">
        <f t="shared" si="3164"/>
        <v>BM$19</v>
      </c>
      <c r="BN1877" s="190" t="str">
        <f t="shared" si="3164"/>
        <v>BN$19</v>
      </c>
      <c r="BO1877" s="190" t="str">
        <f t="shared" si="3164"/>
        <v>BO$19</v>
      </c>
      <c r="BP1877" s="190" t="str">
        <f t="shared" si="3164"/>
        <v>BP$19</v>
      </c>
      <c r="BQ1877" s="190" t="str">
        <f t="shared" si="3164"/>
        <v>BQ$19</v>
      </c>
      <c r="BR1877" s="190" t="str">
        <f t="shared" si="3164"/>
        <v>BR$19</v>
      </c>
      <c r="BS1877" s="190" t="str">
        <f t="shared" si="3164"/>
        <v>BS$19</v>
      </c>
      <c r="BT1877" s="190" t="str">
        <f t="shared" si="3164"/>
        <v>BT$19</v>
      </c>
      <c r="BU1877" s="190" t="str">
        <f t="shared" si="3164"/>
        <v>BU$19</v>
      </c>
      <c r="BV1877" s="190" t="str">
        <f t="shared" si="3164"/>
        <v>BV$19</v>
      </c>
      <c r="BW1877" s="190" t="str">
        <f t="shared" si="3164"/>
        <v>BW$19</v>
      </c>
      <c r="BX1877" s="190" t="str">
        <f t="shared" si="3164"/>
        <v>BX$19</v>
      </c>
      <c r="BY1877" s="190" t="str">
        <f t="shared" si="3164"/>
        <v>BY$19</v>
      </c>
      <c r="BZ1877" s="190" t="str">
        <f t="shared" si="3164"/>
        <v>BZ$19</v>
      </c>
      <c r="CA1877" s="190" t="str">
        <f t="shared" si="3164"/>
        <v>CA$19</v>
      </c>
      <c r="CB1877" s="190" t="str">
        <f t="shared" si="3164"/>
        <v>CB$19</v>
      </c>
      <c r="CC1877" s="190" t="str">
        <f t="shared" si="3164"/>
        <v>CC$19</v>
      </c>
      <c r="CD1877" s="190" t="str">
        <f t="shared" si="3164"/>
        <v>CD$19</v>
      </c>
      <c r="CE1877" s="190" t="str">
        <f t="shared" ref="CE1877:CL1877" si="3165">CE$23</f>
        <v>CE$19</v>
      </c>
      <c r="CF1877" s="190" t="str">
        <f t="shared" si="3165"/>
        <v>CF$19</v>
      </c>
      <c r="CG1877" s="190" t="str">
        <f t="shared" si="3165"/>
        <v>CG$19</v>
      </c>
      <c r="CH1877" s="190" t="str">
        <f t="shared" si="3165"/>
        <v>CH$19</v>
      </c>
      <c r="CI1877" s="190" t="str">
        <f t="shared" si="3165"/>
        <v>CI$19</v>
      </c>
      <c r="CJ1877" s="190" t="str">
        <f t="shared" si="3165"/>
        <v>CJ$19</v>
      </c>
      <c r="CK1877" s="190" t="str">
        <f t="shared" si="3165"/>
        <v>CK$19</v>
      </c>
      <c r="CL1877" s="190" t="str">
        <f t="shared" si="3165"/>
        <v>CL$19</v>
      </c>
      <c r="CN1877" s="201"/>
      <c r="CO1877" s="190" t="str">
        <f t="shared" ref="CO1877:DL1877" si="3166">CO$23</f>
        <v>CO$19</v>
      </c>
      <c r="CP1877" s="190" t="str">
        <f t="shared" si="3166"/>
        <v>CP$19</v>
      </c>
      <c r="CQ1877" s="190" t="str">
        <f t="shared" si="3166"/>
        <v>CQ$19</v>
      </c>
      <c r="CR1877" s="190" t="str">
        <f t="shared" si="3166"/>
        <v>CR$19</v>
      </c>
      <c r="CS1877" s="190" t="str">
        <f t="shared" si="3166"/>
        <v>CS$19</v>
      </c>
      <c r="CT1877" s="190" t="str">
        <f t="shared" si="3166"/>
        <v>CT$19</v>
      </c>
      <c r="CU1877" s="190" t="str">
        <f t="shared" si="3166"/>
        <v>CU$19</v>
      </c>
      <c r="CV1877" s="190" t="str">
        <f t="shared" si="3166"/>
        <v>CV$19</v>
      </c>
      <c r="CW1877" s="190" t="str">
        <f t="shared" si="3166"/>
        <v>CW$19</v>
      </c>
      <c r="CX1877" s="190" t="str">
        <f t="shared" si="3166"/>
        <v>CX$19</v>
      </c>
      <c r="CY1877" s="190" t="str">
        <f t="shared" si="3166"/>
        <v>CY$19</v>
      </c>
      <c r="CZ1877" s="190" t="str">
        <f t="shared" si="3166"/>
        <v>CZ$19</v>
      </c>
      <c r="DA1877" s="190" t="str">
        <f t="shared" si="3166"/>
        <v>DA$19</v>
      </c>
      <c r="DB1877" s="190" t="str">
        <f t="shared" si="3166"/>
        <v>DB$19</v>
      </c>
      <c r="DC1877" s="190" t="str">
        <f t="shared" si="3166"/>
        <v>DC$19</v>
      </c>
      <c r="DD1877" s="190" t="str">
        <f t="shared" si="3166"/>
        <v>DD$19</v>
      </c>
      <c r="DE1877" s="190" t="str">
        <f t="shared" si="3166"/>
        <v>DE$19</v>
      </c>
      <c r="DF1877" s="190" t="str">
        <f t="shared" si="3166"/>
        <v>DF$19</v>
      </c>
      <c r="DG1877" s="190" t="str">
        <f t="shared" si="3166"/>
        <v>DG$19</v>
      </c>
      <c r="DH1877" s="190" t="str">
        <f t="shared" si="3166"/>
        <v>DH$19</v>
      </c>
      <c r="DI1877" s="190" t="str">
        <f t="shared" si="3166"/>
        <v>DI$19</v>
      </c>
      <c r="DJ1877" s="190" t="str">
        <f t="shared" si="3166"/>
        <v>DJ$19</v>
      </c>
      <c r="DK1877" s="190" t="str">
        <f t="shared" si="3166"/>
        <v>DK$19</v>
      </c>
      <c r="DL1877" s="190" t="str">
        <f t="shared" si="3166"/>
        <v>DL$19</v>
      </c>
    </row>
    <row r="1878" spans="1:116" x14ac:dyDescent="0.4">
      <c r="A1878" s="31" t="s">
        <v>218</v>
      </c>
      <c r="B1878" s="31" t="s">
        <v>243</v>
      </c>
      <c r="C1878" s="31"/>
      <c r="D1878" t="s">
        <v>426</v>
      </c>
      <c r="E1878" s="8" t="str">
        <f t="shared" ref="E1878:E1906" si="3167">ROW()&amp;" "&amp;D1878</f>
        <v>1878 DAMORT-F</v>
      </c>
      <c r="F1878" t="s">
        <v>349</v>
      </c>
      <c r="G1878" s="70" t="s">
        <v>286</v>
      </c>
      <c r="H1878" s="48"/>
      <c r="I1878" s="297"/>
      <c r="J1878" s="297"/>
      <c r="K1878" s="48"/>
      <c r="L1878" s="48"/>
      <c r="M1878" s="48"/>
      <c r="N1878" s="48"/>
      <c r="O1878" s="48"/>
      <c r="P1878" s="48"/>
      <c r="R1878" s="70"/>
      <c r="S1878" s="298"/>
      <c r="T1878" s="298"/>
      <c r="U1878" s="298"/>
      <c r="V1878" s="298"/>
      <c r="W1878" s="298"/>
      <c r="X1878" s="298"/>
      <c r="Y1878" s="298"/>
      <c r="Z1878" s="298"/>
      <c r="AA1878" s="298"/>
      <c r="AB1878" s="298"/>
      <c r="AC1878" s="298"/>
      <c r="AD1878" s="298"/>
      <c r="AE1878" s="298"/>
      <c r="AF1878" s="298"/>
      <c r="AG1878" s="298"/>
      <c r="AH1878" s="298"/>
      <c r="AI1878" s="298"/>
      <c r="AJ1878" s="298"/>
      <c r="AK1878" s="298"/>
      <c r="AL1878" s="298"/>
      <c r="AM1878" s="298"/>
      <c r="AN1878" s="298"/>
      <c r="AO1878" s="298"/>
      <c r="AP1878" s="298"/>
      <c r="AQ1878" s="298"/>
      <c r="AR1878" s="298"/>
      <c r="AS1878" s="298"/>
      <c r="AT1878" s="298"/>
      <c r="AU1878" s="298"/>
      <c r="AV1878" s="298"/>
      <c r="AW1878" s="298"/>
      <c r="AX1878" s="298"/>
      <c r="AY1878" s="298"/>
      <c r="AZ1878" s="298"/>
      <c r="BA1878" s="298"/>
      <c r="BB1878" s="298"/>
      <c r="BC1878" s="298"/>
      <c r="BD1878" s="298"/>
      <c r="BE1878" s="298"/>
      <c r="BF1878" s="298"/>
      <c r="BG1878" s="298"/>
      <c r="BH1878" s="298"/>
      <c r="BI1878" s="298"/>
      <c r="BJ1878" s="298"/>
      <c r="BK1878" s="298"/>
      <c r="BL1878" s="298"/>
      <c r="BM1878" s="298"/>
      <c r="BN1878" s="298"/>
      <c r="BO1878" s="298"/>
      <c r="BP1878" s="298"/>
      <c r="BQ1878" s="298"/>
      <c r="BR1878" s="298"/>
      <c r="BS1878" s="298"/>
      <c r="BT1878" s="298"/>
      <c r="BU1878" s="298"/>
      <c r="BV1878" s="298"/>
      <c r="BW1878" s="298"/>
      <c r="BX1878" s="298"/>
      <c r="BY1878" s="298"/>
      <c r="BZ1878" s="298"/>
      <c r="CA1878" s="298"/>
      <c r="CB1878" s="298"/>
      <c r="CC1878" s="298"/>
      <c r="CD1878" s="298"/>
      <c r="CE1878" s="298"/>
      <c r="CF1878" s="298"/>
      <c r="CG1878" s="298"/>
      <c r="CH1878" s="298"/>
      <c r="CI1878" s="298"/>
      <c r="CJ1878" s="298"/>
      <c r="CK1878" s="298"/>
      <c r="CL1878" s="298"/>
      <c r="CN1878" s="297"/>
      <c r="CO1878" s="298"/>
      <c r="CP1878" s="298"/>
      <c r="CQ1878" s="298"/>
      <c r="CR1878" s="298"/>
      <c r="CS1878" s="298"/>
      <c r="CT1878" s="298"/>
      <c r="CU1878" s="298"/>
      <c r="CV1878" s="298"/>
      <c r="CW1878" s="298"/>
      <c r="CX1878" s="298"/>
      <c r="CY1878" s="298"/>
      <c r="CZ1878" s="298"/>
      <c r="DA1878" s="298"/>
      <c r="DB1878" s="298"/>
      <c r="DC1878" s="298"/>
      <c r="DD1878" s="298"/>
      <c r="DE1878" s="298"/>
      <c r="DF1878" s="298"/>
      <c r="DG1878" s="298"/>
      <c r="DH1878" s="298"/>
      <c r="DI1878" s="298"/>
      <c r="DJ1878" s="298"/>
      <c r="DK1878" s="298"/>
      <c r="DL1878" s="298"/>
    </row>
    <row r="1879" spans="1:116" x14ac:dyDescent="0.4">
      <c r="B1879" t="str">
        <f>E1879</f>
        <v>1879 DAMORT-F</v>
      </c>
      <c r="D1879" t="s">
        <v>426</v>
      </c>
      <c r="E1879" s="12" t="str">
        <f t="shared" ref="E1879:E1881" si="3168">ROW()&amp;" "&amp;D1879</f>
        <v>1879 DAMORT-F</v>
      </c>
      <c r="G1879" s="95" t="str">
        <f>"Assumptions - "&amp;G1878</f>
        <v>Assumptions - Simple amortizing debt:</v>
      </c>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1:116" x14ac:dyDescent="0.4">
      <c r="A1880" s="31"/>
      <c r="B1880" t="str">
        <f>E1880</f>
        <v>1880 DAMORT-F</v>
      </c>
      <c r="D1880" t="s">
        <v>426</v>
      </c>
      <c r="E1880" s="12" t="str">
        <f t="shared" si="3167"/>
        <v>1880 DAMORT-F</v>
      </c>
      <c r="F1880" s="31"/>
      <c r="G1880" s="159" t="s">
        <v>287</v>
      </c>
      <c r="H1880" s="57">
        <v>36</v>
      </c>
      <c r="I1880" s="31"/>
      <c r="J1880" s="31"/>
      <c r="K1880" s="31"/>
      <c r="L1880" s="31"/>
      <c r="M1880" s="31"/>
      <c r="N1880" s="31"/>
      <c r="O1880" s="31"/>
      <c r="P1880" s="31"/>
      <c r="R1880" s="31"/>
      <c r="S1880" s="73"/>
      <c r="T1880" s="73"/>
      <c r="U1880" s="73"/>
      <c r="V1880" s="73"/>
      <c r="W1880" s="73"/>
      <c r="X1880" s="73"/>
      <c r="Y1880" s="73"/>
      <c r="Z1880" s="73"/>
      <c r="AA1880" s="73"/>
      <c r="AB1880" s="73"/>
      <c r="AC1880" s="73"/>
      <c r="AD1880" s="73"/>
      <c r="AE1880" s="73"/>
      <c r="AF1880" s="73"/>
      <c r="AG1880" s="73"/>
      <c r="AH1880" s="73"/>
      <c r="AI1880" s="73"/>
      <c r="AJ1880" s="73"/>
      <c r="AK1880" s="73"/>
      <c r="AL1880" s="73"/>
      <c r="AM1880" s="73"/>
      <c r="AN1880" s="73"/>
      <c r="AO1880" s="73"/>
      <c r="AP1880" s="73"/>
      <c r="AQ1880" s="73"/>
      <c r="AR1880" s="73"/>
      <c r="AS1880" s="73"/>
      <c r="AT1880" s="73"/>
      <c r="AU1880" s="73"/>
      <c r="AV1880" s="73"/>
      <c r="AW1880" s="73"/>
      <c r="AX1880" s="73"/>
      <c r="AY1880" s="73"/>
      <c r="AZ1880" s="73"/>
      <c r="BA1880" s="73"/>
      <c r="BB1880" s="73"/>
      <c r="BC1880" s="73"/>
      <c r="BD1880" s="73"/>
      <c r="BE1880" s="73"/>
      <c r="BF1880" s="73"/>
      <c r="BG1880" s="73"/>
      <c r="BH1880" s="73"/>
      <c r="BI1880" s="73"/>
      <c r="BJ1880" s="73"/>
      <c r="BK1880" s="73"/>
      <c r="BL1880" s="73"/>
      <c r="BM1880" s="73"/>
      <c r="BN1880" s="73"/>
      <c r="BO1880" s="73"/>
      <c r="BP1880" s="73"/>
      <c r="BQ1880" s="73"/>
      <c r="BR1880" s="73"/>
      <c r="BS1880" s="73"/>
      <c r="BT1880" s="73"/>
      <c r="BU1880" s="73"/>
      <c r="BV1880" s="73"/>
      <c r="BW1880" s="73"/>
      <c r="BX1880" s="73"/>
      <c r="BY1880" s="73"/>
      <c r="BZ1880" s="73"/>
      <c r="CA1880" s="73"/>
      <c r="CB1880" s="73"/>
      <c r="CC1880" s="73"/>
      <c r="CD1880" s="73"/>
      <c r="CE1880" s="73"/>
      <c r="CF1880" s="73"/>
      <c r="CG1880" s="73"/>
      <c r="CH1880" s="73"/>
      <c r="CI1880" s="73"/>
      <c r="CJ1880" s="73"/>
      <c r="CK1880" s="73"/>
      <c r="CL1880" s="73"/>
      <c r="CN1880" s="31"/>
      <c r="CO1880" s="73"/>
      <c r="CP1880" s="73"/>
      <c r="CQ1880" s="73"/>
      <c r="CR1880" s="73"/>
      <c r="CS1880" s="73"/>
      <c r="CT1880" s="73"/>
      <c r="CU1880" s="73"/>
      <c r="CV1880" s="73"/>
      <c r="CW1880" s="73"/>
      <c r="CX1880" s="73"/>
      <c r="CY1880" s="73"/>
      <c r="CZ1880" s="73"/>
      <c r="DA1880" s="73"/>
      <c r="DB1880" s="73"/>
      <c r="DC1880" s="73"/>
      <c r="DD1880" s="73"/>
      <c r="DE1880" s="73"/>
      <c r="DF1880" s="73"/>
      <c r="DG1880" s="73"/>
      <c r="DH1880" s="73"/>
      <c r="DI1880" s="73"/>
      <c r="DJ1880" s="73"/>
      <c r="DK1880" s="73"/>
      <c r="DL1880" s="73"/>
    </row>
    <row r="1881" spans="1:116" x14ac:dyDescent="0.4">
      <c r="A1881" s="31"/>
      <c r="B1881" t="str">
        <f>E1881</f>
        <v>1881 DAMORT-F</v>
      </c>
      <c r="D1881" t="s">
        <v>426</v>
      </c>
      <c r="E1881" s="12" t="str">
        <f t="shared" si="3167"/>
        <v>1881 DAMORT-F</v>
      </c>
      <c r="F1881" s="31"/>
      <c r="G1881" s="159" t="s">
        <v>288</v>
      </c>
      <c r="H1881" s="59">
        <v>0.1</v>
      </c>
      <c r="I1881" s="31"/>
      <c r="J1881" s="31"/>
      <c r="K1881" s="31"/>
      <c r="L1881" s="31"/>
      <c r="M1881" s="31"/>
      <c r="N1881" s="31"/>
      <c r="O1881" s="31"/>
      <c r="P1881" s="31"/>
      <c r="R1881" s="31"/>
      <c r="S1881" s="73"/>
      <c r="T1881" s="73"/>
      <c r="U1881" s="73"/>
      <c r="V1881" s="73"/>
      <c r="W1881" s="73"/>
      <c r="X1881" s="73"/>
      <c r="Y1881" s="73"/>
      <c r="Z1881" s="73"/>
      <c r="AA1881" s="73"/>
      <c r="AB1881" s="73"/>
      <c r="AC1881" s="73"/>
      <c r="AD1881" s="73"/>
      <c r="AE1881" s="73"/>
      <c r="AF1881" s="73"/>
      <c r="AG1881" s="73"/>
      <c r="AH1881" s="73"/>
      <c r="AI1881" s="73"/>
      <c r="AJ1881" s="73"/>
      <c r="AK1881" s="73"/>
      <c r="AL1881" s="73"/>
      <c r="AM1881" s="73"/>
      <c r="AN1881" s="73"/>
      <c r="AO1881" s="73"/>
      <c r="AP1881" s="73"/>
      <c r="AQ1881" s="73"/>
      <c r="AR1881" s="73"/>
      <c r="AS1881" s="73"/>
      <c r="AT1881" s="73"/>
      <c r="AU1881" s="73"/>
      <c r="AV1881" s="73"/>
      <c r="AW1881" s="73"/>
      <c r="AX1881" s="73"/>
      <c r="AY1881" s="73"/>
      <c r="AZ1881" s="73"/>
      <c r="BA1881" s="73"/>
      <c r="BB1881" s="73"/>
      <c r="BC1881" s="73"/>
      <c r="BD1881" s="73"/>
      <c r="BE1881" s="73"/>
      <c r="BF1881" s="73"/>
      <c r="BG1881" s="73"/>
      <c r="BH1881" s="73"/>
      <c r="BI1881" s="73"/>
      <c r="BJ1881" s="73"/>
      <c r="BK1881" s="73"/>
      <c r="BL1881" s="73"/>
      <c r="BM1881" s="73"/>
      <c r="BN1881" s="73"/>
      <c r="BO1881" s="73"/>
      <c r="BP1881" s="73"/>
      <c r="BQ1881" s="73"/>
      <c r="BR1881" s="73"/>
      <c r="BS1881" s="73"/>
      <c r="BT1881" s="73"/>
      <c r="BU1881" s="73"/>
      <c r="BV1881" s="73"/>
      <c r="BW1881" s="73"/>
      <c r="BX1881" s="73"/>
      <c r="BY1881" s="73"/>
      <c r="BZ1881" s="73"/>
      <c r="CA1881" s="73"/>
      <c r="CB1881" s="73"/>
      <c r="CC1881" s="73"/>
      <c r="CD1881" s="73"/>
      <c r="CE1881" s="73"/>
      <c r="CF1881" s="73"/>
      <c r="CG1881" s="73"/>
      <c r="CH1881" s="73"/>
      <c r="CI1881" s="73"/>
      <c r="CJ1881" s="73"/>
      <c r="CK1881" s="73"/>
      <c r="CL1881" s="73"/>
      <c r="CN1881" s="31"/>
      <c r="CO1881" s="73"/>
      <c r="CP1881" s="73"/>
      <c r="CQ1881" s="73"/>
      <c r="CR1881" s="73"/>
      <c r="CS1881" s="73"/>
      <c r="CT1881" s="73"/>
      <c r="CU1881" s="73"/>
      <c r="CV1881" s="73"/>
      <c r="CW1881" s="73"/>
      <c r="CX1881" s="73"/>
      <c r="CY1881" s="73"/>
      <c r="CZ1881" s="73"/>
      <c r="DA1881" s="73"/>
      <c r="DB1881" s="73"/>
      <c r="DC1881" s="73"/>
      <c r="DD1881" s="73"/>
      <c r="DE1881" s="73"/>
      <c r="DF1881" s="73"/>
      <c r="DG1881" s="73"/>
      <c r="DH1881" s="73"/>
      <c r="DI1881" s="73"/>
      <c r="DJ1881" s="73"/>
      <c r="DK1881" s="73"/>
      <c r="DL1881" s="73"/>
    </row>
    <row r="1882" spans="1:116" x14ac:dyDescent="0.4">
      <c r="A1882" s="31"/>
      <c r="B1882" t="str">
        <f>E1882</f>
        <v>1882 DAMORT-F</v>
      </c>
      <c r="D1882" t="s">
        <v>426</v>
      </c>
      <c r="E1882" s="12" t="str">
        <f t="shared" si="3167"/>
        <v>1882 DAMORT-F</v>
      </c>
      <c r="F1882" s="31"/>
      <c r="G1882" s="160" t="s">
        <v>289</v>
      </c>
      <c r="H1882" s="91">
        <v>1000</v>
      </c>
      <c r="I1882" s="31"/>
      <c r="J1882" s="31"/>
      <c r="K1882" s="31"/>
      <c r="L1882" s="31"/>
      <c r="M1882" s="31"/>
      <c r="N1882" s="31"/>
      <c r="O1882" s="31"/>
      <c r="P1882" s="31"/>
      <c r="R1882" s="31"/>
      <c r="S1882" s="73"/>
      <c r="T1882" s="73"/>
      <c r="U1882" s="73"/>
      <c r="V1882" s="73"/>
      <c r="W1882" s="73"/>
      <c r="X1882" s="73"/>
      <c r="Y1882" s="73"/>
      <c r="Z1882" s="73"/>
      <c r="AA1882" s="73"/>
      <c r="AB1882" s="73"/>
      <c r="AC1882" s="73"/>
      <c r="AD1882" s="73"/>
      <c r="AE1882" s="73"/>
      <c r="AF1882" s="73"/>
      <c r="AG1882" s="73"/>
      <c r="AH1882" s="73"/>
      <c r="AI1882" s="73"/>
      <c r="AJ1882" s="73"/>
      <c r="AK1882" s="73"/>
      <c r="AL1882" s="73"/>
      <c r="AM1882" s="73"/>
      <c r="AN1882" s="73"/>
      <c r="AO1882" s="73"/>
      <c r="AP1882" s="73"/>
      <c r="AQ1882" s="73"/>
      <c r="AR1882" s="73"/>
      <c r="AS1882" s="73"/>
      <c r="AT1882" s="73"/>
      <c r="AU1882" s="73"/>
      <c r="AV1882" s="73"/>
      <c r="AW1882" s="73"/>
      <c r="AX1882" s="73"/>
      <c r="AY1882" s="73"/>
      <c r="AZ1882" s="73"/>
      <c r="BA1882" s="73"/>
      <c r="BB1882" s="73"/>
      <c r="BC1882" s="73"/>
      <c r="BD1882" s="73"/>
      <c r="BE1882" s="73"/>
      <c r="BF1882" s="73"/>
      <c r="BG1882" s="73"/>
      <c r="BH1882" s="73"/>
      <c r="BI1882" s="73"/>
      <c r="BJ1882" s="73"/>
      <c r="BK1882" s="73"/>
      <c r="BL1882" s="73"/>
      <c r="BM1882" s="73"/>
      <c r="BN1882" s="73"/>
      <c r="BO1882" s="73"/>
      <c r="BP1882" s="73"/>
      <c r="BQ1882" s="73"/>
      <c r="BR1882" s="73"/>
      <c r="BS1882" s="73"/>
      <c r="BT1882" s="73"/>
      <c r="BU1882" s="73"/>
      <c r="BV1882" s="73"/>
      <c r="BW1882" s="73"/>
      <c r="BX1882" s="73"/>
      <c r="BY1882" s="73"/>
      <c r="BZ1882" s="73"/>
      <c r="CA1882" s="73"/>
      <c r="CB1882" s="73"/>
      <c r="CC1882" s="73"/>
      <c r="CD1882" s="73"/>
      <c r="CE1882" s="73"/>
      <c r="CF1882" s="73"/>
      <c r="CG1882" s="73"/>
      <c r="CH1882" s="73"/>
      <c r="CI1882" s="73"/>
      <c r="CJ1882" s="73"/>
      <c r="CK1882" s="73"/>
      <c r="CL1882" s="73"/>
      <c r="CN1882" s="31"/>
      <c r="CO1882" s="73"/>
      <c r="CP1882" s="73"/>
      <c r="CQ1882" s="73"/>
      <c r="CR1882" s="73"/>
      <c r="CS1882" s="73"/>
      <c r="CT1882" s="73"/>
      <c r="CU1882" s="73"/>
      <c r="CV1882" s="73"/>
      <c r="CW1882" s="73"/>
      <c r="CX1882" s="73"/>
      <c r="CY1882" s="73"/>
      <c r="CZ1882" s="73"/>
      <c r="DA1882" s="73"/>
      <c r="DB1882" s="73"/>
      <c r="DC1882" s="73"/>
      <c r="DD1882" s="73"/>
      <c r="DE1882" s="73"/>
      <c r="DF1882" s="73"/>
      <c r="DG1882" s="73"/>
      <c r="DH1882" s="73"/>
      <c r="DI1882" s="73"/>
      <c r="DJ1882" s="73"/>
      <c r="DK1882" s="73"/>
      <c r="DL1882" s="73"/>
    </row>
    <row r="1883" spans="1:116" x14ac:dyDescent="0.4">
      <c r="A1883" s="31"/>
      <c r="B1883" s="31"/>
      <c r="C1883" s="31"/>
      <c r="D1883" t="s">
        <v>426</v>
      </c>
      <c r="E1883" s="12" t="str">
        <f t="shared" si="3167"/>
        <v>1883 DAMORT-F</v>
      </c>
      <c r="F1883" s="31"/>
      <c r="G1883" s="127"/>
      <c r="H1883" s="31"/>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D1884" t="s">
        <v>426</v>
      </c>
      <c r="E1884" t="str">
        <f t="shared" si="3167"/>
        <v>1884 DAMORT-F</v>
      </c>
      <c r="F1884" s="292"/>
      <c r="G1884" s="95" t="s">
        <v>290</v>
      </c>
      <c r="R1884" s="92"/>
      <c r="S1884" s="154"/>
      <c r="T1884" s="154"/>
      <c r="U1884" s="154"/>
      <c r="V1884" s="154"/>
      <c r="W1884" s="154"/>
      <c r="X1884" s="154"/>
      <c r="Y1884" s="154"/>
      <c r="Z1884" s="154"/>
      <c r="AA1884" s="154"/>
      <c r="AB1884" s="154"/>
      <c r="AC1884" s="154"/>
      <c r="AD1884" s="154"/>
      <c r="AE1884" s="154"/>
      <c r="AF1884" s="154"/>
      <c r="AG1884" s="154"/>
      <c r="AH1884" s="154"/>
      <c r="AI1884" s="154"/>
      <c r="AJ1884" s="154"/>
      <c r="AK1884" s="154"/>
      <c r="AL1884" s="154"/>
      <c r="AM1884" s="154"/>
      <c r="AN1884" s="154"/>
      <c r="AO1884" s="154"/>
      <c r="AP1884" s="154"/>
      <c r="AQ1884" s="154"/>
      <c r="AR1884" s="154"/>
      <c r="AS1884" s="154"/>
      <c r="AT1884" s="154"/>
      <c r="AU1884" s="154"/>
      <c r="AV1884" s="154"/>
      <c r="AW1884" s="154"/>
      <c r="AX1884" s="154"/>
      <c r="AY1884" s="154"/>
      <c r="AZ1884" s="154"/>
      <c r="BA1884" s="154"/>
      <c r="BB1884" s="154"/>
      <c r="BC1884" s="154"/>
      <c r="BD1884" s="154"/>
      <c r="BE1884" s="154"/>
      <c r="BF1884" s="154"/>
      <c r="BG1884" s="154"/>
      <c r="BH1884" s="154"/>
      <c r="BI1884" s="154"/>
      <c r="BJ1884" s="154"/>
      <c r="BK1884" s="154"/>
      <c r="BL1884" s="154"/>
      <c r="BM1884" s="154"/>
      <c r="BN1884" s="154"/>
      <c r="BO1884" s="154"/>
      <c r="BP1884" s="154"/>
      <c r="BQ1884" s="154"/>
      <c r="BR1884" s="154"/>
      <c r="BS1884" s="154"/>
      <c r="BT1884" s="154"/>
      <c r="BU1884" s="154"/>
      <c r="BV1884" s="154"/>
      <c r="BW1884" s="154"/>
      <c r="BX1884" s="154"/>
      <c r="BY1884" s="154"/>
      <c r="BZ1884" s="154"/>
      <c r="CA1884" s="154"/>
      <c r="CB1884" s="154"/>
      <c r="CC1884" s="154"/>
      <c r="CD1884" s="154"/>
      <c r="CE1884" s="154"/>
      <c r="CF1884" s="154"/>
      <c r="CG1884" s="154"/>
      <c r="CH1884" s="154"/>
      <c r="CI1884" s="154"/>
      <c r="CJ1884" s="154"/>
      <c r="CK1884" s="154"/>
      <c r="CL1884" s="154"/>
      <c r="CO1884" s="154"/>
      <c r="CP1884" s="154"/>
      <c r="CQ1884" s="154"/>
      <c r="CR1884" s="154"/>
      <c r="CS1884" s="154"/>
      <c r="CT1884" s="154"/>
      <c r="CU1884" s="154"/>
      <c r="CV1884" s="154"/>
      <c r="CW1884" s="154"/>
      <c r="CX1884" s="154"/>
      <c r="CY1884" s="154"/>
      <c r="CZ1884" s="154"/>
      <c r="DA1884" s="154"/>
      <c r="DB1884" s="154"/>
      <c r="DC1884" s="154"/>
      <c r="DD1884" s="154"/>
      <c r="DE1884" s="154"/>
      <c r="DF1884" s="154"/>
      <c r="DG1884" s="154"/>
      <c r="DH1884" s="154"/>
      <c r="DI1884" s="154"/>
      <c r="DJ1884" s="154"/>
      <c r="DK1884" s="154"/>
      <c r="DL1884" s="154"/>
    </row>
    <row r="1885" spans="1:116" x14ac:dyDescent="0.4">
      <c r="D1885" t="s">
        <v>426</v>
      </c>
      <c r="E1885" t="str">
        <f t="shared" si="3167"/>
        <v>1885 DAMORT-F</v>
      </c>
      <c r="F1885" s="292"/>
      <c r="G1885" s="158" t="s">
        <v>289</v>
      </c>
      <c r="K1885" s="24">
        <f>H1882</f>
        <v>1000</v>
      </c>
      <c r="L1885" s="24">
        <f>SUMIF($4:$4,L$2,1883:1883)</f>
        <v>0</v>
      </c>
      <c r="M1885" s="24">
        <f>SUMIF($4:$4,M$2,1883:1883)</f>
        <v>0</v>
      </c>
      <c r="N1885" s="24">
        <f>SUMIF($4:$4,N$2,1883:1883)</f>
        <v>0</v>
      </c>
      <c r="O1885" s="24">
        <f>SUMIF($4:$4,O$2,1883:1883)</f>
        <v>0</v>
      </c>
      <c r="P1885" s="24">
        <f>SUMIF($4:$4,P$2,1883:1883)</f>
        <v>0</v>
      </c>
      <c r="R1885"/>
      <c r="S1885" s="80">
        <f>H1882</f>
        <v>1000</v>
      </c>
      <c r="T1885" s="62">
        <f t="shared" ref="T1885:AY1887" si="3169">S1889</f>
        <v>1789.4546012557425</v>
      </c>
      <c r="U1885" s="62">
        <f t="shared" si="3169"/>
        <v>2558.5986681937516</v>
      </c>
      <c r="V1885" s="62">
        <f t="shared" si="3169"/>
        <v>3307.2629463613794</v>
      </c>
      <c r="W1885" s="62">
        <f t="shared" si="3169"/>
        <v>4025.5161093908109</v>
      </c>
      <c r="X1885" s="62">
        <f t="shared" si="3169"/>
        <v>4732.9487261172899</v>
      </c>
      <c r="Y1885" s="62">
        <f t="shared" si="3169"/>
        <v>5419.3872919882915</v>
      </c>
      <c r="Z1885" s="62">
        <f t="shared" si="3169"/>
        <v>6084.6568565800208</v>
      </c>
      <c r="AA1885" s="62">
        <f t="shared" si="3169"/>
        <v>6728.5810115484828</v>
      </c>
      <c r="AB1885" s="62">
        <f t="shared" si="3169"/>
        <v>7350.981878480151</v>
      </c>
      <c r="AC1885" s="62">
        <f t="shared" si="3169"/>
        <v>7951.6800966413848</v>
      </c>
      <c r="AD1885" s="62">
        <f t="shared" si="3169"/>
        <v>8530.4948106257652</v>
      </c>
      <c r="AE1885" s="62">
        <f t="shared" si="3169"/>
        <v>9087.2436578984834</v>
      </c>
      <c r="AF1885" s="62">
        <f t="shared" si="3169"/>
        <v>8808.3543011206966</v>
      </c>
      <c r="AG1885" s="62">
        <f t="shared" si="3169"/>
        <v>8527.1408663697621</v>
      </c>
      <c r="AH1885" s="62">
        <f t="shared" si="3169"/>
        <v>8243.5839863292367</v>
      </c>
      <c r="AI1885" s="62">
        <f t="shared" si="3169"/>
        <v>7957.6641322883734</v>
      </c>
      <c r="AJ1885" s="62">
        <f t="shared" si="3169"/>
        <v>7669.3616127971691</v>
      </c>
      <c r="AK1885" s="62">
        <f t="shared" si="3169"/>
        <v>7378.6565723102049</v>
      </c>
      <c r="AL1885" s="62">
        <f t="shared" si="3169"/>
        <v>7085.5289898191822</v>
      </c>
      <c r="AM1885" s="62">
        <f t="shared" si="3169"/>
        <v>6789.9586774740683</v>
      </c>
      <c r="AN1885" s="62">
        <f t="shared" si="3169"/>
        <v>6491.9252791927447</v>
      </c>
      <c r="AO1885" s="62">
        <f t="shared" si="3169"/>
        <v>6191.4082692590764</v>
      </c>
      <c r="AP1885" s="62">
        <f t="shared" si="3169"/>
        <v>5888.3869509092947</v>
      </c>
      <c r="AQ1885" s="62">
        <f t="shared" si="3169"/>
        <v>5582.8404549065981</v>
      </c>
      <c r="AR1885" s="62">
        <f t="shared" si="3169"/>
        <v>5274.7477381038789</v>
      </c>
      <c r="AS1885" s="62">
        <f t="shared" si="3169"/>
        <v>4964.0875819944704</v>
      </c>
      <c r="AT1885" s="62">
        <f t="shared" si="3169"/>
        <v>4650.8385912508165</v>
      </c>
      <c r="AU1885" s="62">
        <f t="shared" si="3169"/>
        <v>4334.9791922509658</v>
      </c>
      <c r="AV1885" s="62">
        <f t="shared" si="3169"/>
        <v>4016.4876315927831</v>
      </c>
      <c r="AW1885" s="62">
        <f t="shared" si="3169"/>
        <v>3695.3419745957822</v>
      </c>
      <c r="AX1885" s="62">
        <f t="shared" si="3169"/>
        <v>3371.5201037904731</v>
      </c>
      <c r="AY1885" s="62">
        <f t="shared" si="3169"/>
        <v>3044.9997173951197</v>
      </c>
      <c r="AZ1885" s="62">
        <f t="shared" ref="AZ1885:CE1887" si="3170">AY1889</f>
        <v>2715.7583277798049</v>
      </c>
      <c r="BA1885" s="62">
        <f t="shared" si="3170"/>
        <v>2383.7732599176957</v>
      </c>
      <c r="BB1885" s="62">
        <f t="shared" si="3170"/>
        <v>2049.0216498234022</v>
      </c>
      <c r="BC1885" s="62">
        <f t="shared" si="3170"/>
        <v>1711.480442978323</v>
      </c>
      <c r="BD1885" s="62">
        <f t="shared" si="3170"/>
        <v>1430.2829025982371</v>
      </c>
      <c r="BE1885" s="62">
        <f t="shared" si="3170"/>
        <v>1173.6313720431817</v>
      </c>
      <c r="BF1885" s="62">
        <f t="shared" si="3170"/>
        <v>941.730401395032</v>
      </c>
      <c r="BG1885" s="62">
        <f t="shared" si="3170"/>
        <v>734.4635734477406</v>
      </c>
      <c r="BH1885" s="62">
        <f t="shared" si="3170"/>
        <v>552.358844595753</v>
      </c>
      <c r="BI1885" s="62">
        <f t="shared" si="3170"/>
        <v>395.62589899819682</v>
      </c>
      <c r="BJ1885" s="62">
        <f t="shared" si="3170"/>
        <v>264.47616818219228</v>
      </c>
      <c r="BK1885" s="62">
        <f t="shared" si="3170"/>
        <v>159.12284560425226</v>
      </c>
      <c r="BL1885" s="62">
        <f t="shared" si="3170"/>
        <v>79.780901333027316</v>
      </c>
      <c r="BM1885" s="62">
        <f t="shared" si="3170"/>
        <v>26.667096854406736</v>
      </c>
      <c r="BN1885" s="62">
        <f t="shared" si="3170"/>
        <v>-4.4444448121794267E-12</v>
      </c>
      <c r="BO1885" s="62">
        <f t="shared" si="3170"/>
        <v>-4.4814818522809217E-12</v>
      </c>
      <c r="BP1885" s="62">
        <f t="shared" si="3170"/>
        <v>-4.5188275343832624E-12</v>
      </c>
      <c r="BQ1885" s="62">
        <f t="shared" si="3170"/>
        <v>-4.5564844305031233E-12</v>
      </c>
      <c r="BR1885" s="62">
        <f t="shared" si="3170"/>
        <v>-4.5944551340906497E-12</v>
      </c>
      <c r="BS1885" s="62">
        <f t="shared" si="3170"/>
        <v>-4.632742260208072E-12</v>
      </c>
      <c r="BT1885" s="62">
        <f t="shared" si="3170"/>
        <v>-4.6713484457098057E-12</v>
      </c>
      <c r="BU1885" s="62">
        <f t="shared" si="3170"/>
        <v>-4.710276349424054E-12</v>
      </c>
      <c r="BV1885" s="62">
        <f t="shared" si="3170"/>
        <v>-4.7495286523359208E-12</v>
      </c>
      <c r="BW1885" s="62">
        <f t="shared" si="3170"/>
        <v>-4.7891080577720534E-12</v>
      </c>
      <c r="BX1885" s="62">
        <f t="shared" si="3170"/>
        <v>-4.8290172915868203E-12</v>
      </c>
      <c r="BY1885" s="62">
        <f t="shared" si="3170"/>
        <v>-4.869259102350044E-12</v>
      </c>
      <c r="BZ1885" s="62">
        <f t="shared" si="3170"/>
        <v>-4.9098362615362945E-12</v>
      </c>
      <c r="CA1885" s="62">
        <f t="shared" si="3170"/>
        <v>-4.9507515637157634E-12</v>
      </c>
      <c r="CB1885" s="62">
        <f t="shared" si="3170"/>
        <v>-4.9920078267467278E-12</v>
      </c>
      <c r="CC1885" s="62">
        <f t="shared" si="3170"/>
        <v>-5.0336078919696171E-12</v>
      </c>
      <c r="CD1885" s="62">
        <f t="shared" si="3170"/>
        <v>-5.0755546244026976E-12</v>
      </c>
      <c r="CE1885" s="62">
        <f t="shared" si="3170"/>
        <v>-5.117850912939387E-12</v>
      </c>
      <c r="CF1885" s="62">
        <f t="shared" ref="CF1885:CL1887" si="3171">CE1889</f>
        <v>-5.1604996705472156E-12</v>
      </c>
      <c r="CG1885" s="62">
        <f t="shared" si="3171"/>
        <v>-5.203503834468442E-12</v>
      </c>
      <c r="CH1885" s="62">
        <f t="shared" si="3171"/>
        <v>-5.2468663664223456E-12</v>
      </c>
      <c r="CI1885" s="62">
        <f t="shared" si="3171"/>
        <v>-5.2905902528091984E-12</v>
      </c>
      <c r="CJ1885" s="62">
        <f t="shared" si="3171"/>
        <v>-5.334678504915942E-12</v>
      </c>
      <c r="CK1885" s="62">
        <f t="shared" si="3171"/>
        <v>-5.3791341591235747E-12</v>
      </c>
      <c r="CL1885" s="62">
        <f t="shared" si="3171"/>
        <v>-5.4239602771162713E-12</v>
      </c>
      <c r="CO1885" s="62">
        <f t="shared" ref="CO1885:DK1887" si="3172">CN1889</f>
        <v>0</v>
      </c>
      <c r="CP1885" s="62">
        <f t="shared" si="3172"/>
        <v>0</v>
      </c>
      <c r="CQ1885" s="62">
        <f t="shared" si="3172"/>
        <v>0</v>
      </c>
      <c r="CR1885" s="62">
        <f t="shared" si="3172"/>
        <v>0</v>
      </c>
      <c r="CS1885" s="62">
        <f t="shared" si="3172"/>
        <v>0</v>
      </c>
      <c r="CT1885" s="62">
        <f t="shared" si="3172"/>
        <v>0</v>
      </c>
      <c r="CU1885" s="62">
        <f t="shared" si="3172"/>
        <v>0</v>
      </c>
      <c r="CV1885" s="62">
        <f t="shared" si="3172"/>
        <v>0</v>
      </c>
      <c r="CW1885" s="62">
        <f t="shared" si="3172"/>
        <v>0</v>
      </c>
      <c r="CX1885" s="62">
        <f t="shared" si="3172"/>
        <v>0</v>
      </c>
      <c r="CY1885" s="62">
        <f t="shared" si="3172"/>
        <v>0</v>
      </c>
      <c r="CZ1885" s="62">
        <f t="shared" si="3172"/>
        <v>0</v>
      </c>
      <c r="DA1885" s="62">
        <f t="shared" si="3172"/>
        <v>0</v>
      </c>
      <c r="DB1885" s="62">
        <f t="shared" si="3172"/>
        <v>0</v>
      </c>
      <c r="DC1885" s="62">
        <f t="shared" si="3172"/>
        <v>0</v>
      </c>
      <c r="DD1885" s="62">
        <f t="shared" si="3172"/>
        <v>0</v>
      </c>
      <c r="DE1885" s="62">
        <f t="shared" si="3172"/>
        <v>0</v>
      </c>
      <c r="DF1885" s="62">
        <f t="shared" si="3172"/>
        <v>0</v>
      </c>
      <c r="DG1885" s="62">
        <f t="shared" si="3172"/>
        <v>0</v>
      </c>
      <c r="DH1885" s="62">
        <f t="shared" si="3172"/>
        <v>0</v>
      </c>
      <c r="DI1885" s="62">
        <f t="shared" si="3172"/>
        <v>0</v>
      </c>
      <c r="DJ1885" s="62">
        <f t="shared" si="3172"/>
        <v>0</v>
      </c>
      <c r="DK1885" s="62">
        <f t="shared" si="3172"/>
        <v>0</v>
      </c>
      <c r="DL1885" s="62">
        <f t="shared" ref="DL1885:DL1887" si="3173">DK1889</f>
        <v>0</v>
      </c>
    </row>
    <row r="1886" spans="1:116" x14ac:dyDescent="0.4">
      <c r="B1886" t="str">
        <f>E1886</f>
        <v>1886 DAMORT-F</v>
      </c>
      <c r="C1886" t="s">
        <v>236</v>
      </c>
      <c r="D1886" t="s">
        <v>426</v>
      </c>
      <c r="E1886" t="str">
        <f t="shared" si="3167"/>
        <v>1886 DAMORT-F</v>
      </c>
      <c r="G1886" s="158" t="str">
        <f>"New borrowing - "&amp;SUBSTITUTE(G1878,":","")</f>
        <v>New borrowing - Simple amortizing debt</v>
      </c>
      <c r="K1886" s="23">
        <v>10000</v>
      </c>
      <c r="L1886" s="23">
        <v>0</v>
      </c>
      <c r="M1886" s="23">
        <v>0</v>
      </c>
      <c r="N1886" s="23">
        <v>0</v>
      </c>
      <c r="O1886" s="23">
        <v>0</v>
      </c>
      <c r="P1886" s="23">
        <v>0</v>
      </c>
      <c r="R1886"/>
      <c r="S1886" s="147" cm="1">
        <f t="array" ref="S1886">IFERROR(INDEX($K:$Q,ROW(),MATCH(S$3,$K$2:$Q$2,0))/12,0)</f>
        <v>833.33333333333337</v>
      </c>
      <c r="T1886" s="147" cm="1">
        <f t="array" ref="T1886">IFERROR(INDEX($K:$Q,ROW(),MATCH(T$3,$K$2:$Q$2,0))/12,0)</f>
        <v>833.33333333333337</v>
      </c>
      <c r="U1886" s="147" cm="1">
        <f t="array" ref="U1886">IFERROR(INDEX($K:$Q,ROW(),MATCH(U$3,$K$2:$Q$2,0))/12,0)</f>
        <v>833.33333333333337</v>
      </c>
      <c r="V1886" s="147" cm="1">
        <f t="array" ref="V1886">IFERROR(INDEX($K:$Q,ROW(),MATCH(V$3,$K$2:$Q$2,0))/12,0)</f>
        <v>833.33333333333337</v>
      </c>
      <c r="W1886" s="147" cm="1">
        <f t="array" ref="W1886">IFERROR(INDEX($K:$Q,ROW(),MATCH(W$3,$K$2:$Q$2,0))/12,0)</f>
        <v>833.33333333333337</v>
      </c>
      <c r="X1886" s="147" cm="1">
        <f t="array" ref="X1886">IFERROR(INDEX($K:$Q,ROW(),MATCH(X$3,$K$2:$Q$2,0))/12,0)</f>
        <v>833.33333333333337</v>
      </c>
      <c r="Y1886" s="147" cm="1">
        <f t="array" ref="Y1886">IFERROR(INDEX($K:$Q,ROW(),MATCH(Y$3,$K$2:$Q$2,0))/12,0)</f>
        <v>833.33333333333337</v>
      </c>
      <c r="Z1886" s="147" cm="1">
        <f t="array" ref="Z1886">IFERROR(INDEX($K:$Q,ROW(),MATCH(Z$3,$K$2:$Q$2,0))/12,0)</f>
        <v>833.33333333333337</v>
      </c>
      <c r="AA1886" s="147" cm="1">
        <f t="array" ref="AA1886">IFERROR(INDEX($K:$Q,ROW(),MATCH(AA$3,$K$2:$Q$2,0))/12,0)</f>
        <v>833.33333333333337</v>
      </c>
      <c r="AB1886" s="147" cm="1">
        <f t="array" ref="AB1886">IFERROR(INDEX($K:$Q,ROW(),MATCH(AB$3,$K$2:$Q$2,0))/12,0)</f>
        <v>833.33333333333337</v>
      </c>
      <c r="AC1886" s="147" cm="1">
        <f t="array" ref="AC1886">IFERROR(INDEX($K:$Q,ROW(),MATCH(AC$3,$K$2:$Q$2,0))/12,0)</f>
        <v>833.33333333333337</v>
      </c>
      <c r="AD1886" s="147" cm="1">
        <f t="array" ref="AD1886">IFERROR(INDEX($K:$Q,ROW(),MATCH(AD$3,$K$2:$Q$2,0))/12,0)</f>
        <v>833.33333333333337</v>
      </c>
      <c r="AE1886" s="147" cm="1">
        <f t="array" ref="AE1886">IFERROR(INDEX($K:$Q,ROW(),MATCH(AE$3,$K$2:$Q$2,0))/12,0)</f>
        <v>0</v>
      </c>
      <c r="AF1886" s="147" cm="1">
        <f t="array" ref="AF1886">IFERROR(INDEX($K:$Q,ROW(),MATCH(AF$3,$K$2:$Q$2,0))/12,0)</f>
        <v>0</v>
      </c>
      <c r="AG1886" s="147" cm="1">
        <f t="array" ref="AG1886">IFERROR(INDEX($K:$Q,ROW(),MATCH(AG$3,$K$2:$Q$2,0))/12,0)</f>
        <v>0</v>
      </c>
      <c r="AH1886" s="147" cm="1">
        <f t="array" ref="AH1886">IFERROR(INDEX($K:$Q,ROW(),MATCH(AH$3,$K$2:$Q$2,0))/12,0)</f>
        <v>0</v>
      </c>
      <c r="AI1886" s="147" cm="1">
        <f t="array" ref="AI1886">IFERROR(INDEX($K:$Q,ROW(),MATCH(AI$3,$K$2:$Q$2,0))/12,0)</f>
        <v>0</v>
      </c>
      <c r="AJ1886" s="147" cm="1">
        <f t="array" ref="AJ1886">IFERROR(INDEX($K:$Q,ROW(),MATCH(AJ$3,$K$2:$Q$2,0))/12,0)</f>
        <v>0</v>
      </c>
      <c r="AK1886" s="147" cm="1">
        <f t="array" ref="AK1886">IFERROR(INDEX($K:$Q,ROW(),MATCH(AK$3,$K$2:$Q$2,0))/12,0)</f>
        <v>0</v>
      </c>
      <c r="AL1886" s="147" cm="1">
        <f t="array" ref="AL1886">IFERROR(INDEX($K:$Q,ROW(),MATCH(AL$3,$K$2:$Q$2,0))/12,0)</f>
        <v>0</v>
      </c>
      <c r="AM1886" s="147" cm="1">
        <f t="array" ref="AM1886">IFERROR(INDEX($K:$Q,ROW(),MATCH(AM$3,$K$2:$Q$2,0))/12,0)</f>
        <v>0</v>
      </c>
      <c r="AN1886" s="147" cm="1">
        <f t="array" ref="AN1886">IFERROR(INDEX($K:$Q,ROW(),MATCH(AN$3,$K$2:$Q$2,0))/12,0)</f>
        <v>0</v>
      </c>
      <c r="AO1886" s="147" cm="1">
        <f t="array" ref="AO1886">IFERROR(INDEX($K:$Q,ROW(),MATCH(AO$3,$K$2:$Q$2,0))/12,0)</f>
        <v>0</v>
      </c>
      <c r="AP1886" s="147" cm="1">
        <f t="array" ref="AP1886">IFERROR(INDEX($K:$Q,ROW(),MATCH(AP$3,$K$2:$Q$2,0))/12,0)</f>
        <v>0</v>
      </c>
      <c r="AQ1886" s="147" cm="1">
        <f t="array" ref="AQ1886">IFERROR(INDEX($K:$Q,ROW(),MATCH(AQ$3,$K$2:$Q$2,0))/12,0)</f>
        <v>0</v>
      </c>
      <c r="AR1886" s="147" cm="1">
        <f t="array" ref="AR1886">IFERROR(INDEX($K:$Q,ROW(),MATCH(AR$3,$K$2:$Q$2,0))/12,0)</f>
        <v>0</v>
      </c>
      <c r="AS1886" s="147" cm="1">
        <f t="array" ref="AS1886">IFERROR(INDEX($K:$Q,ROW(),MATCH(AS$3,$K$2:$Q$2,0))/12,0)</f>
        <v>0</v>
      </c>
      <c r="AT1886" s="147" cm="1">
        <f t="array" ref="AT1886">IFERROR(INDEX($K:$Q,ROW(),MATCH(AT$3,$K$2:$Q$2,0))/12,0)</f>
        <v>0</v>
      </c>
      <c r="AU1886" s="147" cm="1">
        <f t="array" ref="AU1886">IFERROR(INDEX($K:$Q,ROW(),MATCH(AU$3,$K$2:$Q$2,0))/12,0)</f>
        <v>0</v>
      </c>
      <c r="AV1886" s="147" cm="1">
        <f t="array" ref="AV1886">IFERROR(INDEX($K:$Q,ROW(),MATCH(AV$3,$K$2:$Q$2,0))/12,0)</f>
        <v>0</v>
      </c>
      <c r="AW1886" s="147" cm="1">
        <f t="array" ref="AW1886">IFERROR(INDEX($K:$Q,ROW(),MATCH(AW$3,$K$2:$Q$2,0))/12,0)</f>
        <v>0</v>
      </c>
      <c r="AX1886" s="147" cm="1">
        <f t="array" ref="AX1886">IFERROR(INDEX($K:$Q,ROW(),MATCH(AX$3,$K$2:$Q$2,0))/12,0)</f>
        <v>0</v>
      </c>
      <c r="AY1886" s="147" cm="1">
        <f t="array" ref="AY1886">IFERROR(INDEX($K:$Q,ROW(),MATCH(AY$3,$K$2:$Q$2,0))/12,0)</f>
        <v>0</v>
      </c>
      <c r="AZ1886" s="147" cm="1">
        <f t="array" ref="AZ1886">IFERROR(INDEX($K:$Q,ROW(),MATCH(AZ$3,$K$2:$Q$2,0))/12,0)</f>
        <v>0</v>
      </c>
      <c r="BA1886" s="147" cm="1">
        <f t="array" ref="BA1886">IFERROR(INDEX($K:$Q,ROW(),MATCH(BA$3,$K$2:$Q$2,0))/12,0)</f>
        <v>0</v>
      </c>
      <c r="BB1886" s="147" cm="1">
        <f t="array" ref="BB1886">IFERROR(INDEX($K:$Q,ROW(),MATCH(BB$3,$K$2:$Q$2,0))/12,0)</f>
        <v>0</v>
      </c>
      <c r="BC1886" s="147" cm="1">
        <f t="array" ref="BC1886">IFERROR(INDEX($K:$Q,ROW(),MATCH(BC$3,$K$2:$Q$2,0))/12,0)</f>
        <v>0</v>
      </c>
      <c r="BD1886" s="147" cm="1">
        <f t="array" ref="BD1886">IFERROR(INDEX($K:$Q,ROW(),MATCH(BD$3,$K$2:$Q$2,0))/12,0)</f>
        <v>0</v>
      </c>
      <c r="BE1886" s="147" cm="1">
        <f t="array" ref="BE1886">IFERROR(INDEX($K:$Q,ROW(),MATCH(BE$3,$K$2:$Q$2,0))/12,0)</f>
        <v>0</v>
      </c>
      <c r="BF1886" s="147" cm="1">
        <f t="array" ref="BF1886">IFERROR(INDEX($K:$Q,ROW(),MATCH(BF$3,$K$2:$Q$2,0))/12,0)</f>
        <v>0</v>
      </c>
      <c r="BG1886" s="147" cm="1">
        <f t="array" ref="BG1886">IFERROR(INDEX($K:$Q,ROW(),MATCH(BG$3,$K$2:$Q$2,0))/12,0)</f>
        <v>0</v>
      </c>
      <c r="BH1886" s="147" cm="1">
        <f t="array" ref="BH1886">IFERROR(INDEX($K:$Q,ROW(),MATCH(BH$3,$K$2:$Q$2,0))/12,0)</f>
        <v>0</v>
      </c>
      <c r="BI1886" s="147" cm="1">
        <f t="array" ref="BI1886">IFERROR(INDEX($K:$Q,ROW(),MATCH(BI$3,$K$2:$Q$2,0))/12,0)</f>
        <v>0</v>
      </c>
      <c r="BJ1886" s="147" cm="1">
        <f t="array" ref="BJ1886">IFERROR(INDEX($K:$Q,ROW(),MATCH(BJ$3,$K$2:$Q$2,0))/12,0)</f>
        <v>0</v>
      </c>
      <c r="BK1886" s="147" cm="1">
        <f t="array" ref="BK1886">IFERROR(INDEX($K:$Q,ROW(),MATCH(BK$3,$K$2:$Q$2,0))/12,0)</f>
        <v>0</v>
      </c>
      <c r="BL1886" s="147" cm="1">
        <f t="array" ref="BL1886">IFERROR(INDEX($K:$Q,ROW(),MATCH(BL$3,$K$2:$Q$2,0))/12,0)</f>
        <v>0</v>
      </c>
      <c r="BM1886" s="147" cm="1">
        <f t="array" ref="BM1886">IFERROR(INDEX($K:$Q,ROW(),MATCH(BM$3,$K$2:$Q$2,0))/12,0)</f>
        <v>0</v>
      </c>
      <c r="BN1886" s="147" cm="1">
        <f t="array" ref="BN1886">IFERROR(INDEX($K:$Q,ROW(),MATCH(BN$3,$K$2:$Q$2,0))/12,0)</f>
        <v>0</v>
      </c>
      <c r="BO1886" s="147" cm="1">
        <f t="array" ref="BO1886">IFERROR(INDEX($K:$Q,ROW(),MATCH(BO$3,$K$2:$Q$2,0))/12,0)</f>
        <v>0</v>
      </c>
      <c r="BP1886" s="147" cm="1">
        <f t="array" ref="BP1886">IFERROR(INDEX($K:$Q,ROW(),MATCH(BP$3,$K$2:$Q$2,0))/12,0)</f>
        <v>0</v>
      </c>
      <c r="BQ1886" s="147" cm="1">
        <f t="array" ref="BQ1886">IFERROR(INDEX($K:$Q,ROW(),MATCH(BQ$3,$K$2:$Q$2,0))/12,0)</f>
        <v>0</v>
      </c>
      <c r="BR1886" s="147" cm="1">
        <f t="array" ref="BR1886">IFERROR(INDEX($K:$Q,ROW(),MATCH(BR$3,$K$2:$Q$2,0))/12,0)</f>
        <v>0</v>
      </c>
      <c r="BS1886" s="147" cm="1">
        <f t="array" ref="BS1886">IFERROR(INDEX($K:$Q,ROW(),MATCH(BS$3,$K$2:$Q$2,0))/12,0)</f>
        <v>0</v>
      </c>
      <c r="BT1886" s="147" cm="1">
        <f t="array" ref="BT1886">IFERROR(INDEX($K:$Q,ROW(),MATCH(BT$3,$K$2:$Q$2,0))/12,0)</f>
        <v>0</v>
      </c>
      <c r="BU1886" s="147" cm="1">
        <f t="array" ref="BU1886">IFERROR(INDEX($K:$Q,ROW(),MATCH(BU$3,$K$2:$Q$2,0))/12,0)</f>
        <v>0</v>
      </c>
      <c r="BV1886" s="147" cm="1">
        <f t="array" ref="BV1886">IFERROR(INDEX($K:$Q,ROW(),MATCH(BV$3,$K$2:$Q$2,0))/12,0)</f>
        <v>0</v>
      </c>
      <c r="BW1886" s="147" cm="1">
        <f t="array" ref="BW1886">IFERROR(INDEX($K:$Q,ROW(),MATCH(BW$3,$K$2:$Q$2,0))/12,0)</f>
        <v>0</v>
      </c>
      <c r="BX1886" s="147" cm="1">
        <f t="array" ref="BX1886">IFERROR(INDEX($K:$Q,ROW(),MATCH(BX$3,$K$2:$Q$2,0))/12,0)</f>
        <v>0</v>
      </c>
      <c r="BY1886" s="147" cm="1">
        <f t="array" ref="BY1886">IFERROR(INDEX($K:$Q,ROW(),MATCH(BY$3,$K$2:$Q$2,0))/12,0)</f>
        <v>0</v>
      </c>
      <c r="BZ1886" s="147" cm="1">
        <f t="array" ref="BZ1886">IFERROR(INDEX($K:$Q,ROW(),MATCH(BZ$3,$K$2:$Q$2,0))/12,0)</f>
        <v>0</v>
      </c>
      <c r="CA1886" s="147" cm="1">
        <f t="array" ref="CA1886">IFERROR(INDEX($K:$Q,ROW(),MATCH(CA$3,$K$2:$Q$2,0))/12,0)</f>
        <v>0</v>
      </c>
      <c r="CB1886" s="147" cm="1">
        <f t="array" ref="CB1886">IFERROR(INDEX($K:$Q,ROW(),MATCH(CB$3,$K$2:$Q$2,0))/12,0)</f>
        <v>0</v>
      </c>
      <c r="CC1886" s="147" cm="1">
        <f t="array" ref="CC1886">IFERROR(INDEX($K:$Q,ROW(),MATCH(CC$3,$K$2:$Q$2,0))/12,0)</f>
        <v>0</v>
      </c>
      <c r="CD1886" s="147" cm="1">
        <f t="array" ref="CD1886">IFERROR(INDEX($K:$Q,ROW(),MATCH(CD$3,$K$2:$Q$2,0))/12,0)</f>
        <v>0</v>
      </c>
      <c r="CE1886" s="147" cm="1">
        <f t="array" ref="CE1886">IFERROR(INDEX($K:$Q,ROW(),MATCH(CE$3,$K$2:$Q$2,0))/12,0)</f>
        <v>0</v>
      </c>
      <c r="CF1886" s="147" cm="1">
        <f t="array" ref="CF1886">IFERROR(INDEX($K:$Q,ROW(),MATCH(CF$3,$K$2:$Q$2,0))/12,0)</f>
        <v>0</v>
      </c>
      <c r="CG1886" s="147" cm="1">
        <f t="array" ref="CG1886">IFERROR(INDEX($K:$Q,ROW(),MATCH(CG$3,$K$2:$Q$2,0))/12,0)</f>
        <v>0</v>
      </c>
      <c r="CH1886" s="147" cm="1">
        <f t="array" ref="CH1886">IFERROR(INDEX($K:$Q,ROW(),MATCH(CH$3,$K$2:$Q$2,0))/12,0)</f>
        <v>0</v>
      </c>
      <c r="CI1886" s="147" cm="1">
        <f t="array" ref="CI1886">IFERROR(INDEX($K:$Q,ROW(),MATCH(CI$3,$K$2:$Q$2,0))/12,0)</f>
        <v>0</v>
      </c>
      <c r="CJ1886" s="147" cm="1">
        <f t="array" ref="CJ1886">IFERROR(INDEX($K:$Q,ROW(),MATCH(CJ$3,$K$2:$Q$2,0))/12,0)</f>
        <v>0</v>
      </c>
      <c r="CK1886" s="147" cm="1">
        <f t="array" ref="CK1886">IFERROR(INDEX($K:$Q,ROW(),MATCH(CK$3,$K$2:$Q$2,0))/12,0)</f>
        <v>0</v>
      </c>
      <c r="CL1886" s="147" cm="1">
        <f t="array" ref="CL1886">IFERROR(INDEX($K:$Q,ROW(),MATCH(CL$3,$K$2:$Q$2,0))/12,0)</f>
        <v>0</v>
      </c>
      <c r="CO1886" s="147" cm="1">
        <f t="array" ref="CO1886">IFERROR(INDEX($K:$Q,ROW(),MATCH(CO$3,$K$2:$Q$2,0))/CO$5,0)</f>
        <v>0</v>
      </c>
      <c r="CP1886" s="147" cm="1">
        <f t="array" ref="CP1886">IFERROR(INDEX($K:$Q,ROW(),MATCH(CP$3,$K$2:$Q$2,0))/CP$5,0)</f>
        <v>0</v>
      </c>
      <c r="CQ1886" s="147" cm="1">
        <f t="array" ref="CQ1886">IFERROR(INDEX($K:$Q,ROW(),MATCH(CQ$3,$K$2:$Q$2,0))/CQ$5,0)</f>
        <v>0</v>
      </c>
      <c r="CR1886" s="147" cm="1">
        <f t="array" ref="CR1886">IFERROR(INDEX($K:$Q,ROW(),MATCH(CR$3,$K$2:$Q$2,0))/CR$5,0)</f>
        <v>0</v>
      </c>
      <c r="CS1886" s="147" cm="1">
        <f t="array" ref="CS1886">IFERROR(INDEX($K:$Q,ROW(),MATCH(CS$3,$K$2:$Q$2,0))/CS$5,0)</f>
        <v>0</v>
      </c>
      <c r="CT1886" s="147" cm="1">
        <f t="array" ref="CT1886">IFERROR(INDEX($K:$Q,ROW(),MATCH(CT$3,$K$2:$Q$2,0))/CT$5,0)</f>
        <v>0</v>
      </c>
      <c r="CU1886" s="147" cm="1">
        <f t="array" ref="CU1886">IFERROR(INDEX($K:$Q,ROW(),MATCH(CU$3,$K$2:$Q$2,0))/CU$5,0)</f>
        <v>0</v>
      </c>
      <c r="CV1886" s="147" cm="1">
        <f t="array" ref="CV1886">IFERROR(INDEX($K:$Q,ROW(),MATCH(CV$3,$K$2:$Q$2,0))/CV$5,0)</f>
        <v>0</v>
      </c>
      <c r="CW1886" s="147" cm="1">
        <f t="array" ref="CW1886">IFERROR(INDEX($K:$Q,ROW(),MATCH(CW$3,$K$2:$Q$2,0))/CW$5,0)</f>
        <v>0</v>
      </c>
      <c r="CX1886" s="147" cm="1">
        <f t="array" ref="CX1886">IFERROR(INDEX($K:$Q,ROW(),MATCH(CX$3,$K$2:$Q$2,0))/CX$5,0)</f>
        <v>0</v>
      </c>
      <c r="CY1886" s="147" cm="1">
        <f t="array" ref="CY1886">IFERROR(INDEX($K:$Q,ROW(),MATCH(CY$3,$K$2:$Q$2,0))/CL$5,0)</f>
        <v>0</v>
      </c>
      <c r="CZ1886" s="147" cm="1">
        <f t="array" ref="CZ1886">IFERROR(INDEX($K:$Q,ROW(),MATCH(CZ$3,$K$2:$Q$2,0))/CZ$5,0)</f>
        <v>0</v>
      </c>
      <c r="DA1886" s="147" cm="1">
        <f t="array" ref="DA1886">IFERROR(INDEX($K:$Q,ROW(),MATCH(DA$3,$K$2:$Q$2,0))/DA$5,0)</f>
        <v>0</v>
      </c>
      <c r="DB1886" s="147" cm="1">
        <f t="array" ref="DB1886">IFERROR(INDEX($K:$Q,ROW(),MATCH(DB$3,$K$2:$Q$2,0))/DB$5,0)</f>
        <v>0</v>
      </c>
      <c r="DC1886" s="147" cm="1">
        <f t="array" ref="DC1886">IFERROR(INDEX($K:$Q,ROW(),MATCH(DC$3,$K$2:$Q$2,0))/DC$5,0)</f>
        <v>0</v>
      </c>
      <c r="DD1886" s="147" cm="1">
        <f t="array" ref="DD1886">IFERROR(INDEX($K:$Q,ROW(),MATCH(DD$3,$K$2:$Q$2,0))/DD$5,0)</f>
        <v>0</v>
      </c>
      <c r="DE1886" s="147" cm="1">
        <f t="array" ref="DE1886">IFERROR(INDEX($K:$Q,ROW(),MATCH(DE$3,$K$2:$Q$2,0))/DE$5,0)</f>
        <v>0</v>
      </c>
      <c r="DF1886" s="147" cm="1">
        <f t="array" ref="DF1886">IFERROR(INDEX($K:$Q,ROW(),MATCH(DF$3,$K$2:$Q$2,0))/DF$5,0)</f>
        <v>0</v>
      </c>
      <c r="DG1886" s="147" cm="1">
        <f t="array" ref="DG1886">IFERROR(INDEX($K:$Q,ROW(),MATCH(DG$3,$K$2:$Q$2,0))/DG$5,0)</f>
        <v>0</v>
      </c>
      <c r="DH1886" s="147" cm="1">
        <f t="array" ref="DH1886">IFERROR(INDEX($K:$Q,ROW(),MATCH(DH$3,$K$2:$Q$2,0))/DH$5,0)</f>
        <v>0</v>
      </c>
      <c r="DI1886" s="147" cm="1">
        <f t="array" ref="DI1886">IFERROR(INDEX($K:$Q,ROW(),MATCH(DI$3,$K$2:$Q$2,0))/DI$5,0)</f>
        <v>0</v>
      </c>
      <c r="DJ1886" s="147" cm="1">
        <f t="array" ref="DJ1886">IFERROR(INDEX($K:$Q,ROW(),MATCH(DJ$3,$K$2:$Q$2,0))/DJ$5,0)</f>
        <v>0</v>
      </c>
      <c r="DK1886" s="147" cm="1">
        <f t="array" ref="DK1886">IFERROR(INDEX($K:$Q,ROW(),MATCH(DK$3,$K$2:$Q$2,0))/DK$5,0)</f>
        <v>0</v>
      </c>
      <c r="DL1886" s="147" cm="1">
        <f t="array" ref="DL1886">IFERROR(INDEX($K:$Q,ROW(),MATCH(DL$3,$K$2:$Q$2,0))/DL$5,0)</f>
        <v>0</v>
      </c>
    </row>
    <row r="1887" spans="1:116" x14ac:dyDescent="0.4">
      <c r="B1887" t="str">
        <f>E1887</f>
        <v>1887 DAMORT-F</v>
      </c>
      <c r="C1887" t="s">
        <v>236</v>
      </c>
      <c r="D1887" t="s">
        <v>426</v>
      </c>
      <c r="E1887" t="str">
        <f t="shared" si="3167"/>
        <v>1887 DAMORT-F</v>
      </c>
      <c r="G1887" s="158" t="str">
        <f>"Prepayment - "&amp;SUBSTITUTE(G1878,":","")</f>
        <v>Prepayment - Simple amortizing debt</v>
      </c>
      <c r="K1887" s="24">
        <f>SUMIF($3:$3,K$2,1887:1887)</f>
        <v>-10</v>
      </c>
      <c r="L1887" s="24">
        <f>SUMIF($3:$3,L$2,1887:1887)</f>
        <v>0</v>
      </c>
      <c r="M1887" s="24">
        <f>SUMIF($3:$3,M$2,1887:1887)</f>
        <v>0</v>
      </c>
      <c r="N1887" s="24">
        <f>SUMIF($3:$3,N$2,1887:1887)</f>
        <v>0</v>
      </c>
      <c r="O1887" s="24">
        <f>SUMIF($3:$3,O$2,1887:1887)</f>
        <v>0</v>
      </c>
      <c r="P1887" s="24">
        <f>SUMIF($3:$3,P$2,1887:1887)</f>
        <v>0</v>
      </c>
      <c r="R1887"/>
      <c r="S1887" s="74">
        <v>0</v>
      </c>
      <c r="T1887" s="133">
        <v>0</v>
      </c>
      <c r="U1887" s="133">
        <v>0</v>
      </c>
      <c r="V1887" s="74">
        <v>-10</v>
      </c>
      <c r="W1887" s="74">
        <v>0</v>
      </c>
      <c r="X1887" s="74">
        <v>0</v>
      </c>
      <c r="Y1887" s="74">
        <v>0</v>
      </c>
      <c r="Z1887" s="74">
        <v>0</v>
      </c>
      <c r="AA1887" s="74">
        <v>0</v>
      </c>
      <c r="AB1887" s="74">
        <v>0</v>
      </c>
      <c r="AC1887" s="74">
        <v>0</v>
      </c>
      <c r="AD1887" s="74">
        <v>0</v>
      </c>
      <c r="AE1887" s="74">
        <v>0</v>
      </c>
      <c r="AF1887" s="74">
        <v>0</v>
      </c>
      <c r="AG1887" s="74">
        <v>0</v>
      </c>
      <c r="AH1887" s="74">
        <v>0</v>
      </c>
      <c r="AI1887" s="74">
        <v>0</v>
      </c>
      <c r="AJ1887" s="74">
        <v>0</v>
      </c>
      <c r="AK1887" s="74">
        <v>0</v>
      </c>
      <c r="AL1887" s="74">
        <v>0</v>
      </c>
      <c r="AM1887" s="74">
        <v>0</v>
      </c>
      <c r="AN1887" s="74">
        <v>0</v>
      </c>
      <c r="AO1887" s="74">
        <v>0</v>
      </c>
      <c r="AP1887" s="74">
        <v>0</v>
      </c>
      <c r="AQ1887" s="74">
        <v>0</v>
      </c>
      <c r="AR1887" s="74">
        <v>0</v>
      </c>
      <c r="AS1887" s="74">
        <v>0</v>
      </c>
      <c r="AT1887" s="74">
        <v>0</v>
      </c>
      <c r="AU1887" s="74">
        <v>0</v>
      </c>
      <c r="AV1887" s="74">
        <v>0</v>
      </c>
      <c r="AW1887" s="74">
        <v>0</v>
      </c>
      <c r="AX1887" s="74">
        <v>0</v>
      </c>
      <c r="AY1887" s="74">
        <v>0</v>
      </c>
      <c r="AZ1887" s="74">
        <v>0</v>
      </c>
      <c r="BA1887" s="74">
        <v>0</v>
      </c>
      <c r="BB1887" s="74">
        <v>0</v>
      </c>
      <c r="BC1887" s="74">
        <v>0</v>
      </c>
      <c r="BD1887" s="74">
        <v>0</v>
      </c>
      <c r="BE1887" s="74">
        <v>0</v>
      </c>
      <c r="BF1887" s="74">
        <v>0</v>
      </c>
      <c r="BG1887" s="74">
        <v>0</v>
      </c>
      <c r="BH1887" s="74">
        <v>0</v>
      </c>
      <c r="BI1887" s="74">
        <v>0</v>
      </c>
      <c r="BJ1887" s="74">
        <v>0</v>
      </c>
      <c r="BK1887" s="74">
        <v>0</v>
      </c>
      <c r="BL1887" s="74">
        <v>0</v>
      </c>
      <c r="BM1887" s="74">
        <v>0</v>
      </c>
      <c r="BN1887" s="74">
        <v>0</v>
      </c>
      <c r="BO1887" s="74">
        <v>0</v>
      </c>
      <c r="BP1887" s="74">
        <v>0</v>
      </c>
      <c r="BQ1887" s="74">
        <v>0</v>
      </c>
      <c r="BR1887" s="74">
        <v>0</v>
      </c>
      <c r="BS1887" s="74">
        <v>0</v>
      </c>
      <c r="BT1887" s="74">
        <v>0</v>
      </c>
      <c r="BU1887" s="74">
        <v>0</v>
      </c>
      <c r="BV1887" s="74">
        <v>0</v>
      </c>
      <c r="BW1887" s="74">
        <v>0</v>
      </c>
      <c r="BX1887" s="74">
        <v>0</v>
      </c>
      <c r="BY1887" s="74">
        <v>0</v>
      </c>
      <c r="BZ1887" s="74">
        <v>0</v>
      </c>
      <c r="CA1887" s="74">
        <v>0</v>
      </c>
      <c r="CB1887" s="74">
        <v>0</v>
      </c>
      <c r="CC1887" s="74">
        <v>0</v>
      </c>
      <c r="CD1887" s="74">
        <v>0</v>
      </c>
      <c r="CE1887" s="74">
        <v>0</v>
      </c>
      <c r="CF1887" s="74">
        <v>0</v>
      </c>
      <c r="CG1887" s="74">
        <v>0</v>
      </c>
      <c r="CH1887" s="74">
        <v>0</v>
      </c>
      <c r="CI1887" s="74">
        <v>0</v>
      </c>
      <c r="CJ1887" s="74">
        <v>0</v>
      </c>
      <c r="CK1887" s="74">
        <v>0</v>
      </c>
      <c r="CL1887" s="74">
        <v>0</v>
      </c>
      <c r="CO1887" s="74">
        <v>0</v>
      </c>
      <c r="CP1887" s="74">
        <v>0</v>
      </c>
      <c r="CQ1887" s="74">
        <v>0</v>
      </c>
      <c r="CR1887" s="74">
        <v>0</v>
      </c>
      <c r="CS1887" s="74">
        <v>0</v>
      </c>
      <c r="CT1887" s="74">
        <v>0</v>
      </c>
      <c r="CU1887" s="74">
        <v>0</v>
      </c>
      <c r="CV1887" s="74">
        <v>0</v>
      </c>
      <c r="CW1887" s="74">
        <v>0</v>
      </c>
      <c r="CX1887" s="74">
        <v>0</v>
      </c>
      <c r="CY1887" s="74">
        <v>0</v>
      </c>
      <c r="CZ1887" s="74">
        <v>0</v>
      </c>
      <c r="DA1887" s="74">
        <v>0</v>
      </c>
      <c r="DB1887" s="74">
        <v>0</v>
      </c>
      <c r="DC1887" s="74">
        <v>0</v>
      </c>
      <c r="DD1887" s="74">
        <v>0</v>
      </c>
      <c r="DE1887" s="74">
        <v>0</v>
      </c>
      <c r="DF1887" s="74">
        <v>0</v>
      </c>
      <c r="DG1887" s="74">
        <v>0</v>
      </c>
      <c r="DH1887" s="74">
        <v>0</v>
      </c>
      <c r="DI1887" s="74">
        <v>0</v>
      </c>
      <c r="DJ1887" s="74">
        <v>0</v>
      </c>
      <c r="DK1887" s="74">
        <v>0</v>
      </c>
      <c r="DL1887" s="74">
        <v>0</v>
      </c>
    </row>
    <row r="1888" spans="1:116" x14ac:dyDescent="0.4">
      <c r="C1888" t="s">
        <v>236</v>
      </c>
      <c r="D1888" t="s">
        <v>426</v>
      </c>
      <c r="E1888" t="str">
        <f t="shared" si="3167"/>
        <v>1888 DAMORT-F</v>
      </c>
      <c r="G1888" s="158" t="str">
        <f>"Principal payments - "&amp;SUBSTITUTE(G1878,":","")</f>
        <v>Principal payments - Simple amortizing debt</v>
      </c>
      <c r="K1888" s="138">
        <f>SUMIF($3:$3,K$2,1888:1888)</f>
        <v>-1902.7563421015157</v>
      </c>
      <c r="L1888" s="138">
        <f>SUMIF($3:$3,L$2,1888:1888)</f>
        <v>-3504.4032029918862</v>
      </c>
      <c r="M1888" s="138">
        <f>SUMIF($3:$3,M$2,1888:1888)</f>
        <v>-3871.3600119282742</v>
      </c>
      <c r="N1888" s="138">
        <f>SUMIF($3:$3,N$2,1888:1888)</f>
        <v>-1711.4804429783276</v>
      </c>
      <c r="O1888" s="138">
        <f>SUMIF($3:$3,O$2,1888:1888)</f>
        <v>-4.692697114348419E-13</v>
      </c>
      <c r="P1888" s="138">
        <f>SUMIF($3:$3,P$2,1888:1888)</f>
        <v>-5.1840838237647649E-13</v>
      </c>
      <c r="R1888"/>
      <c r="S1888" s="62">
        <f t="shared" ref="S1888:AX1890" si="3174">S1895-S1891</f>
        <v>-43.878732077590954</v>
      </c>
      <c r="T1888" s="62">
        <f t="shared" si="3174"/>
        <v>-64.189266395324324</v>
      </c>
      <c r="U1888" s="62">
        <f t="shared" si="3174"/>
        <v>-84.669055165705487</v>
      </c>
      <c r="V1888" s="62">
        <f t="shared" si="3174"/>
        <v>-105.08017030390145</v>
      </c>
      <c r="W1888" s="62">
        <f t="shared" si="3174"/>
        <v>-125.90071660685408</v>
      </c>
      <c r="X1888" s="62">
        <f t="shared" si="3174"/>
        <v>-146.89476746233134</v>
      </c>
      <c r="Y1888" s="62">
        <f t="shared" si="3174"/>
        <v>-168.06376874160424</v>
      </c>
      <c r="Z1888" s="62">
        <f t="shared" si="3174"/>
        <v>-189.40917836487108</v>
      </c>
      <c r="AA1888" s="62">
        <f t="shared" si="3174"/>
        <v>-210.93246640166515</v>
      </c>
      <c r="AB1888" s="62">
        <f t="shared" si="3174"/>
        <v>-232.63511517209918</v>
      </c>
      <c r="AC1888" s="62">
        <f t="shared" si="3174"/>
        <v>-254.51861934895345</v>
      </c>
      <c r="AD1888" s="62">
        <f t="shared" si="3174"/>
        <v>-276.58448606061489</v>
      </c>
      <c r="AE1888" s="62">
        <f t="shared" si="3174"/>
        <v>-278.8893567777867</v>
      </c>
      <c r="AF1888" s="62">
        <f t="shared" si="3174"/>
        <v>-281.21343475093488</v>
      </c>
      <c r="AG1888" s="62">
        <f t="shared" si="3174"/>
        <v>-283.55688004052604</v>
      </c>
      <c r="AH1888" s="62">
        <f t="shared" si="3174"/>
        <v>-285.91985404086375</v>
      </c>
      <c r="AI1888" s="62">
        <f t="shared" si="3174"/>
        <v>-288.30251949120429</v>
      </c>
      <c r="AJ1888" s="62">
        <f t="shared" si="3174"/>
        <v>-290.70504048696432</v>
      </c>
      <c r="AK1888" s="62">
        <f t="shared" si="3174"/>
        <v>-293.12758249102234</v>
      </c>
      <c r="AL1888" s="62">
        <f t="shared" si="3174"/>
        <v>-295.57031234511419</v>
      </c>
      <c r="AM1888" s="62">
        <f t="shared" si="3174"/>
        <v>-298.03339828132346</v>
      </c>
      <c r="AN1888" s="62">
        <f t="shared" si="3174"/>
        <v>-300.51700993366785</v>
      </c>
      <c r="AO1888" s="62">
        <f t="shared" si="3174"/>
        <v>-303.02131834978172</v>
      </c>
      <c r="AP1888" s="62">
        <f t="shared" si="3174"/>
        <v>-305.54649600269659</v>
      </c>
      <c r="AQ1888" s="62">
        <f t="shared" si="3174"/>
        <v>-308.09271680271905</v>
      </c>
      <c r="AR1888" s="62">
        <f t="shared" si="3174"/>
        <v>-310.66015610940838</v>
      </c>
      <c r="AS1888" s="62">
        <f t="shared" si="3174"/>
        <v>-313.24899074365345</v>
      </c>
      <c r="AT1888" s="62">
        <f t="shared" si="3174"/>
        <v>-315.85939899985055</v>
      </c>
      <c r="AU1888" s="62">
        <f t="shared" si="3174"/>
        <v>-318.49156065818266</v>
      </c>
      <c r="AV1888" s="62">
        <f t="shared" si="3174"/>
        <v>-321.14565699700086</v>
      </c>
      <c r="AW1888" s="62">
        <f t="shared" si="3174"/>
        <v>-323.82187080530917</v>
      </c>
      <c r="AX1888" s="62">
        <f t="shared" si="3174"/>
        <v>-326.52038639535346</v>
      </c>
      <c r="AY1888" s="62">
        <f t="shared" ref="AY1888:CD1890" si="3175">AY1895-AY1891</f>
        <v>-329.24138961531474</v>
      </c>
      <c r="AZ1888" s="62">
        <f t="shared" si="3175"/>
        <v>-331.98506786210902</v>
      </c>
      <c r="BA1888" s="62">
        <f t="shared" si="3175"/>
        <v>-334.75161009429326</v>
      </c>
      <c r="BB1888" s="62">
        <f t="shared" si="3175"/>
        <v>-337.54120684507905</v>
      </c>
      <c r="BC1888" s="62">
        <f t="shared" si="3175"/>
        <v>-281.19754038008597</v>
      </c>
      <c r="BD1888" s="62">
        <f t="shared" si="3175"/>
        <v>-256.65153055505544</v>
      </c>
      <c r="BE1888" s="62">
        <f t="shared" si="3175"/>
        <v>-231.90097064814967</v>
      </c>
      <c r="BF1888" s="62">
        <f t="shared" si="3175"/>
        <v>-207.26682794729138</v>
      </c>
      <c r="BG1888" s="62">
        <f t="shared" si="3175"/>
        <v>-182.10472885198755</v>
      </c>
      <c r="BH1888" s="62">
        <f t="shared" si="3175"/>
        <v>-156.73294559755618</v>
      </c>
      <c r="BI1888" s="62">
        <f t="shared" si="3175"/>
        <v>-131.14973081600456</v>
      </c>
      <c r="BJ1888" s="62">
        <f t="shared" si="3175"/>
        <v>-105.35332257794002</v>
      </c>
      <c r="BK1888" s="62">
        <f t="shared" si="3175"/>
        <v>-79.341944271224946</v>
      </c>
      <c r="BL1888" s="62">
        <f t="shared" si="3175"/>
        <v>-53.11380447862058</v>
      </c>
      <c r="BM1888" s="62">
        <f t="shared" si="3175"/>
        <v>-26.667096854411181</v>
      </c>
      <c r="BN1888" s="62">
        <f t="shared" si="3175"/>
        <v>-3.7037040101495225E-14</v>
      </c>
      <c r="BO1888" s="62">
        <f t="shared" si="3175"/>
        <v>-3.7345682102341015E-14</v>
      </c>
      <c r="BP1888" s="62">
        <f t="shared" si="3175"/>
        <v>-3.7656896119860521E-14</v>
      </c>
      <c r="BQ1888" s="62">
        <f t="shared" si="3175"/>
        <v>-3.7970703587526027E-14</v>
      </c>
      <c r="BR1888" s="62">
        <f t="shared" si="3175"/>
        <v>-3.8287126117422085E-14</v>
      </c>
      <c r="BS1888" s="62">
        <f t="shared" si="3175"/>
        <v>-3.8606185501733936E-14</v>
      </c>
      <c r="BT1888" s="62">
        <f t="shared" si="3175"/>
        <v>-3.8927903714248387E-14</v>
      </c>
      <c r="BU1888" s="62">
        <f t="shared" si="3175"/>
        <v>-3.925230291186712E-14</v>
      </c>
      <c r="BV1888" s="62">
        <f t="shared" si="3175"/>
        <v>-3.9579405436132669E-14</v>
      </c>
      <c r="BW1888" s="62">
        <f t="shared" si="3175"/>
        <v>-3.9909233814767113E-14</v>
      </c>
      <c r="BX1888" s="62">
        <f t="shared" si="3175"/>
        <v>-4.0241810763223503E-14</v>
      </c>
      <c r="BY1888" s="62">
        <f t="shared" si="3175"/>
        <v>-4.0577159186250365E-14</v>
      </c>
      <c r="BZ1888" s="62">
        <f t="shared" si="3175"/>
        <v>-4.0915302179469123E-14</v>
      </c>
      <c r="CA1888" s="62">
        <f t="shared" si="3175"/>
        <v>-4.1256263030964693E-14</v>
      </c>
      <c r="CB1888" s="62">
        <f t="shared" si="3175"/>
        <v>-4.16000652228894E-14</v>
      </c>
      <c r="CC1888" s="62">
        <f t="shared" si="3175"/>
        <v>-4.1946732433080146E-14</v>
      </c>
      <c r="CD1888" s="62">
        <f t="shared" si="3175"/>
        <v>-4.2296288536689147E-14</v>
      </c>
      <c r="CE1888" s="62">
        <f t="shared" ref="CE1888:CL1890" si="3176">CE1895-CE1891</f>
        <v>-4.2648757607828223E-14</v>
      </c>
      <c r="CF1888" s="62">
        <f t="shared" si="3176"/>
        <v>-4.30041639212268E-14</v>
      </c>
      <c r="CG1888" s="62">
        <f t="shared" si="3176"/>
        <v>-4.3362531953903686E-14</v>
      </c>
      <c r="CH1888" s="62">
        <f t="shared" si="3176"/>
        <v>-4.3723886386852879E-14</v>
      </c>
      <c r="CI1888" s="62">
        <f t="shared" si="3176"/>
        <v>-4.4088252106743316E-14</v>
      </c>
      <c r="CJ1888" s="62">
        <f t="shared" si="3176"/>
        <v>-4.4455654207632848E-14</v>
      </c>
      <c r="CK1888" s="62">
        <f t="shared" si="3176"/>
        <v>-4.4826117992696456E-14</v>
      </c>
      <c r="CL1888" s="62">
        <f t="shared" si="3176"/>
        <v>-4.5199668975968926E-14</v>
      </c>
      <c r="CO1888" s="62">
        <f t="shared" ref="CO1888:DK1890" si="3177">CO1895-CO1891</f>
        <v>0</v>
      </c>
      <c r="CP1888" s="62">
        <f t="shared" si="3177"/>
        <v>0</v>
      </c>
      <c r="CQ1888" s="62">
        <f t="shared" si="3177"/>
        <v>0</v>
      </c>
      <c r="CR1888" s="62">
        <f t="shared" si="3177"/>
        <v>0</v>
      </c>
      <c r="CS1888" s="62">
        <f t="shared" si="3177"/>
        <v>0</v>
      </c>
      <c r="CT1888" s="62">
        <f t="shared" si="3177"/>
        <v>0</v>
      </c>
      <c r="CU1888" s="62">
        <f t="shared" si="3177"/>
        <v>0</v>
      </c>
      <c r="CV1888" s="62">
        <f t="shared" si="3177"/>
        <v>0</v>
      </c>
      <c r="CW1888" s="62">
        <f t="shared" si="3177"/>
        <v>0</v>
      </c>
      <c r="CX1888" s="62">
        <f t="shared" si="3177"/>
        <v>0</v>
      </c>
      <c r="CY1888" s="62">
        <f t="shared" si="3177"/>
        <v>0</v>
      </c>
      <c r="CZ1888" s="62">
        <f t="shared" si="3177"/>
        <v>0</v>
      </c>
      <c r="DA1888" s="62">
        <f t="shared" si="3177"/>
        <v>0</v>
      </c>
      <c r="DB1888" s="62">
        <f t="shared" si="3177"/>
        <v>0</v>
      </c>
      <c r="DC1888" s="62">
        <f t="shared" si="3177"/>
        <v>0</v>
      </c>
      <c r="DD1888" s="62">
        <f t="shared" si="3177"/>
        <v>0</v>
      </c>
      <c r="DE1888" s="62">
        <f t="shared" si="3177"/>
        <v>0</v>
      </c>
      <c r="DF1888" s="62">
        <f t="shared" si="3177"/>
        <v>0</v>
      </c>
      <c r="DG1888" s="62">
        <f t="shared" si="3177"/>
        <v>0</v>
      </c>
      <c r="DH1888" s="62">
        <f t="shared" si="3177"/>
        <v>0</v>
      </c>
      <c r="DI1888" s="62">
        <f t="shared" si="3177"/>
        <v>0</v>
      </c>
      <c r="DJ1888" s="62">
        <f t="shared" si="3177"/>
        <v>0</v>
      </c>
      <c r="DK1888" s="62">
        <f t="shared" si="3177"/>
        <v>0</v>
      </c>
      <c r="DL1888" s="62">
        <f t="shared" ref="DL1888:DL1890" si="3178">DL1895-DL1891</f>
        <v>0</v>
      </c>
    </row>
    <row r="1889" spans="1:116" x14ac:dyDescent="0.4">
      <c r="A1889" s="98"/>
      <c r="C1889" t="s">
        <v>237</v>
      </c>
      <c r="D1889" t="s">
        <v>426</v>
      </c>
      <c r="E1889" t="str">
        <f t="shared" si="3167"/>
        <v>1889 DAMORT-F</v>
      </c>
      <c r="G1889" s="126" t="str">
        <f>"Debt - "&amp;SUBSTITUTE(G1878,":","")</f>
        <v>Debt - Simple amortizing debt</v>
      </c>
      <c r="I1889" s="74"/>
      <c r="J1889" s="74"/>
      <c r="K1889" s="33">
        <f t="shared" ref="K1889:P1889" si="3179">SUMIF($4:$4,K$2,1889:1889)</f>
        <v>9087.2436578984834</v>
      </c>
      <c r="L1889" s="33">
        <f t="shared" si="3179"/>
        <v>5582.8404549065981</v>
      </c>
      <c r="M1889" s="33">
        <f t="shared" si="3179"/>
        <v>1711.480442978323</v>
      </c>
      <c r="N1889" s="33">
        <f t="shared" si="3179"/>
        <v>-4.4814818522809217E-12</v>
      </c>
      <c r="O1889" s="33">
        <f t="shared" si="3179"/>
        <v>-4.9507515637157634E-12</v>
      </c>
      <c r="P1889" s="33">
        <f t="shared" si="3179"/>
        <v>-5.4691599460922401E-12</v>
      </c>
      <c r="R1889" s="53">
        <f>S1885</f>
        <v>1000</v>
      </c>
      <c r="S1889" s="93">
        <f t="shared" ref="S1889:AX1891" si="3180">SUM(S1885:S1888)</f>
        <v>1789.4546012557425</v>
      </c>
      <c r="T1889" s="93">
        <f t="shared" si="3180"/>
        <v>2558.5986681937516</v>
      </c>
      <c r="U1889" s="93">
        <f t="shared" si="3180"/>
        <v>3307.2629463613794</v>
      </c>
      <c r="V1889" s="93">
        <f t="shared" si="3180"/>
        <v>4025.5161093908109</v>
      </c>
      <c r="W1889" s="93">
        <f t="shared" si="3180"/>
        <v>4732.9487261172899</v>
      </c>
      <c r="X1889" s="93">
        <f t="shared" si="3180"/>
        <v>5419.3872919882915</v>
      </c>
      <c r="Y1889" s="93">
        <f t="shared" si="3180"/>
        <v>6084.6568565800208</v>
      </c>
      <c r="Z1889" s="93">
        <f t="shared" si="3180"/>
        <v>6728.5810115484828</v>
      </c>
      <c r="AA1889" s="93">
        <f t="shared" si="3180"/>
        <v>7350.981878480151</v>
      </c>
      <c r="AB1889" s="93">
        <f t="shared" si="3180"/>
        <v>7951.6800966413848</v>
      </c>
      <c r="AC1889" s="93">
        <f t="shared" si="3180"/>
        <v>8530.4948106257652</v>
      </c>
      <c r="AD1889" s="93">
        <f t="shared" si="3180"/>
        <v>9087.2436578984834</v>
      </c>
      <c r="AE1889" s="93">
        <f t="shared" si="3180"/>
        <v>8808.3543011206966</v>
      </c>
      <c r="AF1889" s="93">
        <f t="shared" si="3180"/>
        <v>8527.1408663697621</v>
      </c>
      <c r="AG1889" s="93">
        <f t="shared" si="3180"/>
        <v>8243.5839863292367</v>
      </c>
      <c r="AH1889" s="93">
        <f t="shared" si="3180"/>
        <v>7957.6641322883734</v>
      </c>
      <c r="AI1889" s="93">
        <f t="shared" si="3180"/>
        <v>7669.3616127971691</v>
      </c>
      <c r="AJ1889" s="93">
        <f t="shared" si="3180"/>
        <v>7378.6565723102049</v>
      </c>
      <c r="AK1889" s="93">
        <f t="shared" si="3180"/>
        <v>7085.5289898191822</v>
      </c>
      <c r="AL1889" s="93">
        <f t="shared" si="3180"/>
        <v>6789.9586774740683</v>
      </c>
      <c r="AM1889" s="93">
        <f t="shared" si="3180"/>
        <v>6491.9252791927447</v>
      </c>
      <c r="AN1889" s="93">
        <f t="shared" si="3180"/>
        <v>6191.4082692590764</v>
      </c>
      <c r="AO1889" s="93">
        <f t="shared" si="3180"/>
        <v>5888.3869509092947</v>
      </c>
      <c r="AP1889" s="93">
        <f t="shared" si="3180"/>
        <v>5582.8404549065981</v>
      </c>
      <c r="AQ1889" s="93">
        <f t="shared" si="3180"/>
        <v>5274.7477381038789</v>
      </c>
      <c r="AR1889" s="93">
        <f t="shared" si="3180"/>
        <v>4964.0875819944704</v>
      </c>
      <c r="AS1889" s="93">
        <f t="shared" si="3180"/>
        <v>4650.8385912508165</v>
      </c>
      <c r="AT1889" s="93">
        <f t="shared" si="3180"/>
        <v>4334.9791922509658</v>
      </c>
      <c r="AU1889" s="93">
        <f t="shared" si="3180"/>
        <v>4016.4876315927831</v>
      </c>
      <c r="AV1889" s="93">
        <f t="shared" si="3180"/>
        <v>3695.3419745957822</v>
      </c>
      <c r="AW1889" s="93">
        <f t="shared" si="3180"/>
        <v>3371.5201037904731</v>
      </c>
      <c r="AX1889" s="93">
        <f t="shared" si="3180"/>
        <v>3044.9997173951197</v>
      </c>
      <c r="AY1889" s="93">
        <f t="shared" ref="AY1889:CD1891" si="3181">SUM(AY1885:AY1888)</f>
        <v>2715.7583277798049</v>
      </c>
      <c r="AZ1889" s="93">
        <f t="shared" si="3181"/>
        <v>2383.7732599176957</v>
      </c>
      <c r="BA1889" s="93">
        <f t="shared" si="3181"/>
        <v>2049.0216498234022</v>
      </c>
      <c r="BB1889" s="93">
        <f t="shared" si="3181"/>
        <v>1711.480442978323</v>
      </c>
      <c r="BC1889" s="93">
        <f t="shared" si="3181"/>
        <v>1430.2829025982371</v>
      </c>
      <c r="BD1889" s="93">
        <f t="shared" si="3181"/>
        <v>1173.6313720431817</v>
      </c>
      <c r="BE1889" s="93">
        <f t="shared" si="3181"/>
        <v>941.730401395032</v>
      </c>
      <c r="BF1889" s="93">
        <f t="shared" si="3181"/>
        <v>734.4635734477406</v>
      </c>
      <c r="BG1889" s="93">
        <f t="shared" si="3181"/>
        <v>552.358844595753</v>
      </c>
      <c r="BH1889" s="93">
        <f t="shared" si="3181"/>
        <v>395.62589899819682</v>
      </c>
      <c r="BI1889" s="93">
        <f t="shared" si="3181"/>
        <v>264.47616818219228</v>
      </c>
      <c r="BJ1889" s="93">
        <f t="shared" si="3181"/>
        <v>159.12284560425226</v>
      </c>
      <c r="BK1889" s="93">
        <f t="shared" si="3181"/>
        <v>79.780901333027316</v>
      </c>
      <c r="BL1889" s="93">
        <f t="shared" si="3181"/>
        <v>26.667096854406736</v>
      </c>
      <c r="BM1889" s="93">
        <f t="shared" si="3181"/>
        <v>-4.4444448121794267E-12</v>
      </c>
      <c r="BN1889" s="93">
        <f t="shared" si="3181"/>
        <v>-4.4814818522809217E-12</v>
      </c>
      <c r="BO1889" s="93">
        <f t="shared" si="3181"/>
        <v>-4.5188275343832624E-12</v>
      </c>
      <c r="BP1889" s="93">
        <f t="shared" si="3181"/>
        <v>-4.5564844305031233E-12</v>
      </c>
      <c r="BQ1889" s="93">
        <f t="shared" si="3181"/>
        <v>-4.5944551340906497E-12</v>
      </c>
      <c r="BR1889" s="93">
        <f t="shared" si="3181"/>
        <v>-4.632742260208072E-12</v>
      </c>
      <c r="BS1889" s="93">
        <f t="shared" si="3181"/>
        <v>-4.6713484457098057E-12</v>
      </c>
      <c r="BT1889" s="93">
        <f t="shared" si="3181"/>
        <v>-4.710276349424054E-12</v>
      </c>
      <c r="BU1889" s="93">
        <f t="shared" si="3181"/>
        <v>-4.7495286523359208E-12</v>
      </c>
      <c r="BV1889" s="93">
        <f t="shared" si="3181"/>
        <v>-4.7891080577720534E-12</v>
      </c>
      <c r="BW1889" s="93">
        <f t="shared" si="3181"/>
        <v>-4.8290172915868203E-12</v>
      </c>
      <c r="BX1889" s="93">
        <f t="shared" si="3181"/>
        <v>-4.869259102350044E-12</v>
      </c>
      <c r="BY1889" s="93">
        <f t="shared" si="3181"/>
        <v>-4.9098362615362945E-12</v>
      </c>
      <c r="BZ1889" s="93">
        <f t="shared" si="3181"/>
        <v>-4.9507515637157634E-12</v>
      </c>
      <c r="CA1889" s="93">
        <f t="shared" si="3181"/>
        <v>-4.9920078267467278E-12</v>
      </c>
      <c r="CB1889" s="93">
        <f t="shared" si="3181"/>
        <v>-5.0336078919696171E-12</v>
      </c>
      <c r="CC1889" s="93">
        <f t="shared" si="3181"/>
        <v>-5.0755546244026976E-12</v>
      </c>
      <c r="CD1889" s="93">
        <f t="shared" si="3181"/>
        <v>-5.117850912939387E-12</v>
      </c>
      <c r="CE1889" s="93">
        <f t="shared" ref="CE1889:CL1891" si="3182">SUM(CE1885:CE1888)</f>
        <v>-5.1604996705472156E-12</v>
      </c>
      <c r="CF1889" s="93">
        <f t="shared" si="3182"/>
        <v>-5.203503834468442E-12</v>
      </c>
      <c r="CG1889" s="93">
        <f t="shared" si="3182"/>
        <v>-5.2468663664223456E-12</v>
      </c>
      <c r="CH1889" s="93">
        <f t="shared" si="3182"/>
        <v>-5.2905902528091984E-12</v>
      </c>
      <c r="CI1889" s="93">
        <f t="shared" si="3182"/>
        <v>-5.334678504915942E-12</v>
      </c>
      <c r="CJ1889" s="93">
        <f t="shared" si="3182"/>
        <v>-5.3791341591235747E-12</v>
      </c>
      <c r="CK1889" s="93">
        <f t="shared" si="3182"/>
        <v>-5.4239602771162713E-12</v>
      </c>
      <c r="CL1889" s="93">
        <f t="shared" si="3182"/>
        <v>-5.4691599460922401E-12</v>
      </c>
      <c r="CN1889" s="74"/>
      <c r="CO1889" s="93">
        <f t="shared" ref="CO1889:DL1891" si="3183">SUM(CO1885:CO1888)</f>
        <v>0</v>
      </c>
      <c r="CP1889" s="93">
        <f t="shared" si="3183"/>
        <v>0</v>
      </c>
      <c r="CQ1889" s="93">
        <f t="shared" si="3183"/>
        <v>0</v>
      </c>
      <c r="CR1889" s="93">
        <f t="shared" si="3183"/>
        <v>0</v>
      </c>
      <c r="CS1889" s="93">
        <f t="shared" si="3183"/>
        <v>0</v>
      </c>
      <c r="CT1889" s="93">
        <f t="shared" si="3183"/>
        <v>0</v>
      </c>
      <c r="CU1889" s="93">
        <f t="shared" si="3183"/>
        <v>0</v>
      </c>
      <c r="CV1889" s="93">
        <f t="shared" si="3183"/>
        <v>0</v>
      </c>
      <c r="CW1889" s="93">
        <f t="shared" si="3183"/>
        <v>0</v>
      </c>
      <c r="CX1889" s="93">
        <f t="shared" si="3183"/>
        <v>0</v>
      </c>
      <c r="CY1889" s="93">
        <f t="shared" si="3183"/>
        <v>0</v>
      </c>
      <c r="CZ1889" s="93">
        <f t="shared" si="3183"/>
        <v>0</v>
      </c>
      <c r="DA1889" s="93">
        <f t="shared" si="3183"/>
        <v>0</v>
      </c>
      <c r="DB1889" s="93">
        <f t="shared" si="3183"/>
        <v>0</v>
      </c>
      <c r="DC1889" s="93">
        <f t="shared" si="3183"/>
        <v>0</v>
      </c>
      <c r="DD1889" s="93">
        <f t="shared" si="3183"/>
        <v>0</v>
      </c>
      <c r="DE1889" s="93">
        <f t="shared" si="3183"/>
        <v>0</v>
      </c>
      <c r="DF1889" s="93">
        <f t="shared" si="3183"/>
        <v>0</v>
      </c>
      <c r="DG1889" s="93">
        <f t="shared" si="3183"/>
        <v>0</v>
      </c>
      <c r="DH1889" s="93">
        <f t="shared" si="3183"/>
        <v>0</v>
      </c>
      <c r="DI1889" s="93">
        <f t="shared" si="3183"/>
        <v>0</v>
      </c>
      <c r="DJ1889" s="93">
        <f t="shared" si="3183"/>
        <v>0</v>
      </c>
      <c r="DK1889" s="93">
        <f t="shared" si="3183"/>
        <v>0</v>
      </c>
      <c r="DL1889" s="93">
        <f t="shared" si="3183"/>
        <v>0</v>
      </c>
    </row>
    <row r="1890" spans="1:116" x14ac:dyDescent="0.4">
      <c r="A1890" s="98"/>
      <c r="B1890" s="59"/>
      <c r="C1890" s="59"/>
      <c r="D1890" t="s">
        <v>426</v>
      </c>
      <c r="E1890" t="str">
        <f t="shared" si="3167"/>
        <v>1890 DAMORT-F</v>
      </c>
      <c r="G1890" s="125"/>
      <c r="R1890"/>
      <c r="S1890" s="62"/>
      <c r="T1890" s="62"/>
      <c r="U1890" s="62"/>
      <c r="V1890" s="62"/>
      <c r="W1890" s="62"/>
      <c r="X1890" s="62"/>
      <c r="Y1890" s="62"/>
      <c r="Z1890" s="62"/>
      <c r="AA1890" s="62"/>
      <c r="AB1890" s="62"/>
      <c r="AC1890" s="62"/>
      <c r="AD1890" s="62"/>
      <c r="AE1890" s="62"/>
      <c r="AF1890" s="62"/>
      <c r="AG1890" s="62"/>
      <c r="AH1890" s="62"/>
      <c r="AI1890" s="62"/>
      <c r="AJ1890" s="62"/>
      <c r="AK1890" s="62"/>
      <c r="AL1890" s="62"/>
      <c r="AM1890" s="62"/>
      <c r="AN1890" s="62"/>
      <c r="AO1890" s="62"/>
      <c r="AP1890" s="62"/>
      <c r="AQ1890" s="62"/>
      <c r="AR1890" s="62"/>
      <c r="AS1890" s="62"/>
      <c r="AT1890" s="62"/>
      <c r="AU1890" s="62"/>
      <c r="AV1890" s="62"/>
      <c r="AW1890" s="62"/>
      <c r="AX1890" s="62"/>
      <c r="AY1890" s="62"/>
      <c r="AZ1890" s="62"/>
      <c r="BA1890" s="62"/>
      <c r="BB1890" s="62"/>
      <c r="BC1890" s="62"/>
      <c r="BD1890" s="62"/>
      <c r="BE1890" s="62"/>
      <c r="BF1890" s="62"/>
      <c r="BG1890" s="62"/>
      <c r="BH1890" s="62"/>
      <c r="BI1890" s="62"/>
      <c r="BJ1890" s="62"/>
      <c r="BK1890" s="62"/>
      <c r="BL1890" s="62"/>
      <c r="BM1890" s="62"/>
      <c r="BN1890" s="62"/>
      <c r="BO1890" s="62"/>
      <c r="BP1890" s="62"/>
      <c r="BQ1890" s="62"/>
      <c r="BR1890" s="62"/>
      <c r="BS1890" s="62"/>
      <c r="BT1890" s="62"/>
      <c r="BU1890" s="62"/>
      <c r="BV1890" s="62"/>
      <c r="BW1890" s="62"/>
      <c r="BX1890" s="62"/>
      <c r="BY1890" s="62"/>
      <c r="BZ1890" s="62"/>
      <c r="CA1890" s="62"/>
      <c r="CB1890" s="62"/>
      <c r="CC1890" s="62"/>
      <c r="CD1890" s="62"/>
      <c r="CE1890" s="62"/>
      <c r="CF1890" s="62"/>
      <c r="CG1890" s="62"/>
      <c r="CH1890" s="62"/>
      <c r="CI1890" s="62"/>
      <c r="CJ1890" s="62"/>
      <c r="CK1890" s="62"/>
      <c r="CL1890" s="62"/>
      <c r="CO1890" s="62"/>
      <c r="CP1890" s="62"/>
      <c r="CQ1890" s="62"/>
      <c r="CR1890" s="62"/>
      <c r="CS1890" s="62"/>
      <c r="CT1890" s="62"/>
      <c r="CU1890" s="62"/>
      <c r="CV1890" s="62"/>
      <c r="CW1890" s="62"/>
      <c r="CX1890" s="62"/>
      <c r="CY1890" s="62"/>
      <c r="CZ1890" s="62"/>
      <c r="DA1890" s="62"/>
      <c r="DB1890" s="62"/>
      <c r="DC1890" s="62"/>
      <c r="DD1890" s="62"/>
      <c r="DE1890" s="62"/>
      <c r="DF1890" s="62"/>
      <c r="DG1890" s="62"/>
      <c r="DH1890" s="62"/>
      <c r="DI1890" s="62"/>
      <c r="DJ1890" s="62"/>
      <c r="DK1890" s="62"/>
      <c r="DL1890" s="62"/>
    </row>
    <row r="1891" spans="1:116" x14ac:dyDescent="0.4">
      <c r="A1891" s="98"/>
      <c r="B1891" s="57"/>
      <c r="C1891" t="s">
        <v>228</v>
      </c>
      <c r="D1891" t="s">
        <v>426</v>
      </c>
      <c r="E1891" t="str">
        <f t="shared" si="3167"/>
        <v>1891 DAMORT-F</v>
      </c>
      <c r="F1891" s="27"/>
      <c r="G1891" s="126" t="str">
        <f>"Interest expense - "&amp;SUBSTITUTE(G1878,":","")</f>
        <v>Interest expense - Simple amortizing debt</v>
      </c>
      <c r="J1891" s="93">
        <f>SUMIF($5:$5,I$2,1889:1889)</f>
        <v>0</v>
      </c>
      <c r="K1891" s="28">
        <f t="shared" ref="K1891:P1891" si="3184">SUMIF($3:$3,K$2,1891:1891)</f>
        <v>-578.91302497652555</v>
      </c>
      <c r="L1891" s="28">
        <f t="shared" si="3184"/>
        <v>-750.99344413140238</v>
      </c>
      <c r="M1891" s="28">
        <f t="shared" si="3184"/>
        <v>-384.03663519501487</v>
      </c>
      <c r="N1891" s="28">
        <f t="shared" si="3184"/>
        <v>-62.246837066919504</v>
      </c>
      <c r="O1891" s="28">
        <f t="shared" si="3184"/>
        <v>4.692697114348419E-13</v>
      </c>
      <c r="P1891" s="28">
        <f t="shared" si="3184"/>
        <v>5.1840838237647649E-13</v>
      </c>
      <c r="R1891" s="27"/>
      <c r="S1891" s="93">
        <f t="shared" ref="S1891:AX1893" si="3185">-SUM(S1885:S1887)*$H1881/12</f>
        <v>-15.27777777777778</v>
      </c>
      <c r="T1891" s="93">
        <f t="shared" si="3185"/>
        <v>-21.856566121575636</v>
      </c>
      <c r="U1891" s="93">
        <f t="shared" si="3185"/>
        <v>-28.266100012725712</v>
      </c>
      <c r="V1891" s="93">
        <f t="shared" si="3185"/>
        <v>-34.421635664122604</v>
      </c>
      <c r="W1891" s="93">
        <f t="shared" si="3185"/>
        <v>-40.4904120227012</v>
      </c>
      <c r="X1891" s="93">
        <f t="shared" si="3185"/>
        <v>-46.385683828755191</v>
      </c>
      <c r="Y1891" s="93">
        <f t="shared" si="3185"/>
        <v>-52.106005211013546</v>
      </c>
      <c r="Z1891" s="93">
        <f t="shared" si="3185"/>
        <v>-57.649918249277952</v>
      </c>
      <c r="AA1891" s="93">
        <f t="shared" si="3185"/>
        <v>-63.015952874015134</v>
      </c>
      <c r="AB1891" s="93">
        <f t="shared" si="3185"/>
        <v>-68.20262676511237</v>
      </c>
      <c r="AC1891" s="93">
        <f t="shared" si="3185"/>
        <v>-73.208445249789335</v>
      </c>
      <c r="AD1891" s="93">
        <f t="shared" si="3185"/>
        <v>-78.03190119965916</v>
      </c>
      <c r="AE1891" s="93">
        <f t="shared" si="3185"/>
        <v>-75.727030482487365</v>
      </c>
      <c r="AF1891" s="93">
        <f t="shared" si="3185"/>
        <v>-73.402952509339144</v>
      </c>
      <c r="AG1891" s="93">
        <f t="shared" si="3185"/>
        <v>-71.059507219748028</v>
      </c>
      <c r="AH1891" s="93">
        <f t="shared" si="3185"/>
        <v>-68.696533219410313</v>
      </c>
      <c r="AI1891" s="93">
        <f t="shared" si="3185"/>
        <v>-66.313867769069773</v>
      </c>
      <c r="AJ1891" s="93">
        <f t="shared" si="3185"/>
        <v>-63.911346773309752</v>
      </c>
      <c r="AK1891" s="93">
        <f t="shared" si="3185"/>
        <v>-61.488804769251715</v>
      </c>
      <c r="AL1891" s="93">
        <f t="shared" si="3185"/>
        <v>-59.046074915159856</v>
      </c>
      <c r="AM1891" s="93">
        <f t="shared" si="3185"/>
        <v>-56.582988978950574</v>
      </c>
      <c r="AN1891" s="93">
        <f t="shared" si="3185"/>
        <v>-54.099377326606209</v>
      </c>
      <c r="AO1891" s="93">
        <f t="shared" si="3185"/>
        <v>-51.595068910492309</v>
      </c>
      <c r="AP1891" s="93">
        <f t="shared" si="3185"/>
        <v>-49.06989125757746</v>
      </c>
      <c r="AQ1891" s="93">
        <f t="shared" si="3185"/>
        <v>-46.523670457554992</v>
      </c>
      <c r="AR1891" s="93">
        <f t="shared" si="3185"/>
        <v>-43.956231150865655</v>
      </c>
      <c r="AS1891" s="93">
        <f t="shared" si="3185"/>
        <v>-41.367396516620587</v>
      </c>
      <c r="AT1891" s="93">
        <f t="shared" si="3185"/>
        <v>-38.756988260423476</v>
      </c>
      <c r="AU1891" s="93">
        <f t="shared" si="3185"/>
        <v>-36.124826602091382</v>
      </c>
      <c r="AV1891" s="93">
        <f t="shared" si="3185"/>
        <v>-33.470730263273197</v>
      </c>
      <c r="AW1891" s="93">
        <f t="shared" si="3185"/>
        <v>-30.794516454964853</v>
      </c>
      <c r="AX1891" s="93">
        <f t="shared" si="3185"/>
        <v>-28.096000864920612</v>
      </c>
      <c r="AY1891" s="93">
        <f t="shared" ref="AY1891:CD1893" si="3186">-SUM(AY1885:AY1887)*$H1881/12</f>
        <v>-25.374997644959333</v>
      </c>
      <c r="AZ1891" s="93">
        <f t="shared" si="3186"/>
        <v>-22.631319398165044</v>
      </c>
      <c r="BA1891" s="93">
        <f t="shared" si="3186"/>
        <v>-19.864777165980797</v>
      </c>
      <c r="BB1891" s="93">
        <f t="shared" si="3186"/>
        <v>-17.075180415195018</v>
      </c>
      <c r="BC1891" s="93">
        <f t="shared" si="3186"/>
        <v>-14.262337024819359</v>
      </c>
      <c r="BD1891" s="93">
        <f t="shared" si="3186"/>
        <v>-11.919024188318643</v>
      </c>
      <c r="BE1891" s="93">
        <f t="shared" si="3186"/>
        <v>-9.7802614336931821</v>
      </c>
      <c r="BF1891" s="93">
        <f t="shared" si="3186"/>
        <v>-7.8477533449586003</v>
      </c>
      <c r="BG1891" s="93">
        <f t="shared" si="3186"/>
        <v>-6.1205297787311714</v>
      </c>
      <c r="BH1891" s="93">
        <f t="shared" si="3186"/>
        <v>-4.6029903716312752</v>
      </c>
      <c r="BI1891" s="93">
        <f t="shared" si="3186"/>
        <v>-3.2968824916516404</v>
      </c>
      <c r="BJ1891" s="93">
        <f t="shared" si="3186"/>
        <v>-2.2039680681849361</v>
      </c>
      <c r="BK1891" s="93">
        <f t="shared" si="3186"/>
        <v>-1.3260237133687689</v>
      </c>
      <c r="BL1891" s="93">
        <f t="shared" si="3186"/>
        <v>-0.6648408444418944</v>
      </c>
      <c r="BM1891" s="93">
        <f t="shared" si="3186"/>
        <v>-0.22222580712005616</v>
      </c>
      <c r="BN1891" s="93">
        <f t="shared" si="3186"/>
        <v>3.7037040101495225E-14</v>
      </c>
      <c r="BO1891" s="93">
        <f t="shared" si="3186"/>
        <v>3.7345682102341015E-14</v>
      </c>
      <c r="BP1891" s="93">
        <f t="shared" si="3186"/>
        <v>3.7656896119860521E-14</v>
      </c>
      <c r="BQ1891" s="93">
        <f t="shared" si="3186"/>
        <v>3.7970703587526027E-14</v>
      </c>
      <c r="BR1891" s="93">
        <f t="shared" si="3186"/>
        <v>3.8287126117422085E-14</v>
      </c>
      <c r="BS1891" s="93">
        <f t="shared" si="3186"/>
        <v>3.8606185501733936E-14</v>
      </c>
      <c r="BT1891" s="93">
        <f t="shared" si="3186"/>
        <v>3.8927903714248387E-14</v>
      </c>
      <c r="BU1891" s="93">
        <f t="shared" si="3186"/>
        <v>3.925230291186712E-14</v>
      </c>
      <c r="BV1891" s="93">
        <f t="shared" si="3186"/>
        <v>3.9579405436132669E-14</v>
      </c>
      <c r="BW1891" s="93">
        <f t="shared" si="3186"/>
        <v>3.9909233814767113E-14</v>
      </c>
      <c r="BX1891" s="93">
        <f t="shared" si="3186"/>
        <v>4.0241810763223503E-14</v>
      </c>
      <c r="BY1891" s="93">
        <f t="shared" si="3186"/>
        <v>4.0577159186250365E-14</v>
      </c>
      <c r="BZ1891" s="93">
        <f t="shared" si="3186"/>
        <v>4.0915302179469123E-14</v>
      </c>
      <c r="CA1891" s="93">
        <f t="shared" si="3186"/>
        <v>4.1256263030964693E-14</v>
      </c>
      <c r="CB1891" s="93">
        <f t="shared" si="3186"/>
        <v>4.16000652228894E-14</v>
      </c>
      <c r="CC1891" s="93">
        <f t="shared" si="3186"/>
        <v>4.1946732433080146E-14</v>
      </c>
      <c r="CD1891" s="93">
        <f t="shared" si="3186"/>
        <v>4.2296288536689147E-14</v>
      </c>
      <c r="CE1891" s="93">
        <f t="shared" ref="CE1891:CL1893" si="3187">-SUM(CE1885:CE1887)*$H1881/12</f>
        <v>4.2648757607828223E-14</v>
      </c>
      <c r="CF1891" s="93">
        <f t="shared" si="3187"/>
        <v>4.30041639212268E-14</v>
      </c>
      <c r="CG1891" s="93">
        <f t="shared" si="3187"/>
        <v>4.3362531953903686E-14</v>
      </c>
      <c r="CH1891" s="93">
        <f t="shared" si="3187"/>
        <v>4.3723886386852879E-14</v>
      </c>
      <c r="CI1891" s="93">
        <f t="shared" si="3187"/>
        <v>4.4088252106743316E-14</v>
      </c>
      <c r="CJ1891" s="93">
        <f t="shared" si="3187"/>
        <v>4.4455654207632848E-14</v>
      </c>
      <c r="CK1891" s="93">
        <f t="shared" si="3187"/>
        <v>4.4826117992696456E-14</v>
      </c>
      <c r="CL1891" s="93">
        <f t="shared" si="3187"/>
        <v>4.5199668975968926E-14</v>
      </c>
      <c r="CN1891" s="93">
        <f>SUMIF($5:$5,CN$2,1889:1889)</f>
        <v>0</v>
      </c>
      <c r="CO1891" s="93">
        <f t="shared" ref="CO1891:CX1891" si="3188">-SUM(CO1885:CO1887)*$H1881/CO$5</f>
        <v>0</v>
      </c>
      <c r="CP1891" s="93">
        <f t="shared" si="3188"/>
        <v>0</v>
      </c>
      <c r="CQ1891" s="93">
        <f t="shared" si="3188"/>
        <v>0</v>
      </c>
      <c r="CR1891" s="93">
        <f t="shared" si="3188"/>
        <v>0</v>
      </c>
      <c r="CS1891" s="93">
        <f t="shared" si="3188"/>
        <v>0</v>
      </c>
      <c r="CT1891" s="93">
        <f t="shared" si="3188"/>
        <v>0</v>
      </c>
      <c r="CU1891" s="93">
        <f t="shared" si="3188"/>
        <v>0</v>
      </c>
      <c r="CV1891" s="93">
        <f t="shared" si="3188"/>
        <v>0</v>
      </c>
      <c r="CW1891" s="93">
        <f t="shared" si="3188"/>
        <v>0</v>
      </c>
      <c r="CX1891" s="93">
        <f t="shared" si="3188"/>
        <v>0</v>
      </c>
      <c r="CY1891" s="93">
        <f>-SUM(CY1885:CY1887)*$H1881/CL$5</f>
        <v>0</v>
      </c>
      <c r="CZ1891" s="93">
        <f t="shared" ref="CZ1891:DL1891" si="3189">-SUM(CZ1885:CZ1887)*$H1881/CZ$5</f>
        <v>0</v>
      </c>
      <c r="DA1891" s="93">
        <f t="shared" si="3189"/>
        <v>0</v>
      </c>
      <c r="DB1891" s="93">
        <f t="shared" si="3189"/>
        <v>0</v>
      </c>
      <c r="DC1891" s="93">
        <f t="shared" si="3189"/>
        <v>0</v>
      </c>
      <c r="DD1891" s="93">
        <f t="shared" si="3189"/>
        <v>0</v>
      </c>
      <c r="DE1891" s="93">
        <f t="shared" si="3189"/>
        <v>0</v>
      </c>
      <c r="DF1891" s="93">
        <f t="shared" si="3189"/>
        <v>0</v>
      </c>
      <c r="DG1891" s="93">
        <f t="shared" si="3189"/>
        <v>0</v>
      </c>
      <c r="DH1891" s="93">
        <f t="shared" si="3189"/>
        <v>0</v>
      </c>
      <c r="DI1891" s="93">
        <f t="shared" si="3189"/>
        <v>0</v>
      </c>
      <c r="DJ1891" s="93">
        <f t="shared" si="3189"/>
        <v>0</v>
      </c>
      <c r="DK1891" s="93">
        <f t="shared" si="3189"/>
        <v>0</v>
      </c>
      <c r="DL1891" s="93">
        <f t="shared" si="3189"/>
        <v>0</v>
      </c>
    </row>
    <row r="1892" spans="1:116" x14ac:dyDescent="0.4">
      <c r="A1892" s="99"/>
      <c r="B1892" s="57" t="s">
        <v>244</v>
      </c>
      <c r="C1892" s="57"/>
      <c r="D1892" t="s">
        <v>426</v>
      </c>
      <c r="E1892" t="str">
        <f t="shared" si="3167"/>
        <v>1892 DAMORT-F</v>
      </c>
      <c r="G1892" s="125"/>
      <c r="R1892"/>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c r="AR1892" s="1"/>
      <c r="AS1892" s="1"/>
      <c r="AT1892" s="1"/>
      <c r="AU1892" s="1"/>
      <c r="AV1892" s="1"/>
      <c r="AW1892" s="1"/>
      <c r="AX1892" s="1"/>
      <c r="AY1892" s="1"/>
      <c r="AZ1892" s="1"/>
      <c r="BA1892" s="1"/>
      <c r="BB1892" s="1"/>
      <c r="BC1892" s="1"/>
      <c r="BD1892" s="1"/>
      <c r="BE1892" s="1"/>
      <c r="BF1892" s="1"/>
      <c r="BG1892" s="1"/>
      <c r="BH1892" s="1"/>
      <c r="BI1892" s="1"/>
      <c r="BJ1892" s="1"/>
      <c r="BK1892" s="1"/>
      <c r="BL1892" s="1"/>
      <c r="BM1892" s="1"/>
      <c r="BN1892" s="1"/>
      <c r="BO1892" s="1"/>
      <c r="BP1892" s="1"/>
      <c r="BQ1892" s="1"/>
      <c r="BR1892" s="1"/>
      <c r="BS1892" s="1"/>
      <c r="BT1892" s="1"/>
      <c r="BU1892" s="1"/>
      <c r="BV1892" s="1"/>
      <c r="BW1892" s="1"/>
      <c r="BX1892" s="1"/>
      <c r="BY1892" s="1"/>
      <c r="BZ1892" s="1"/>
      <c r="CA1892" s="1"/>
      <c r="CB1892" s="1"/>
      <c r="CC1892" s="1"/>
      <c r="CD1892" s="1"/>
      <c r="CE1892" s="1"/>
      <c r="CF1892" s="1"/>
      <c r="CG1892" s="1"/>
      <c r="CH1892" s="1"/>
      <c r="CI1892" s="1"/>
      <c r="CJ1892" s="1"/>
      <c r="CK1892" s="1"/>
      <c r="CL1892" s="1"/>
      <c r="CO1892" s="1"/>
      <c r="CP1892" s="1"/>
      <c r="CQ1892" s="1"/>
      <c r="CR1892" s="1"/>
      <c r="CS1892" s="1"/>
      <c r="CT1892" s="1"/>
      <c r="CU1892" s="1"/>
      <c r="CV1892" s="1"/>
      <c r="CW1892" s="1"/>
      <c r="CX1892" s="1"/>
      <c r="CY1892" s="1"/>
      <c r="CZ1892" s="1"/>
      <c r="DA1892" s="1"/>
      <c r="DB1892" s="1"/>
      <c r="DC1892" s="1"/>
      <c r="DD1892" s="1"/>
      <c r="DE1892" s="1"/>
      <c r="DF1892" s="1"/>
      <c r="DG1892" s="1"/>
      <c r="DH1892" s="1"/>
      <c r="DI1892" s="1"/>
      <c r="DJ1892" s="1"/>
      <c r="DK1892" s="1"/>
      <c r="DL1892" s="1"/>
    </row>
    <row r="1893" spans="1:116" x14ac:dyDescent="0.4">
      <c r="A1893" s="99"/>
      <c r="B1893" s="57"/>
      <c r="C1893" s="57"/>
      <c r="D1893" t="s">
        <v>426</v>
      </c>
      <c r="E1893" t="str">
        <f t="shared" si="3167"/>
        <v>1893 DAMORT-F</v>
      </c>
      <c r="G1893" s="95" t="s">
        <v>291</v>
      </c>
      <c r="R1893"/>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c r="AR1893" s="1"/>
      <c r="AS1893" s="1"/>
      <c r="AT1893" s="1"/>
      <c r="AU1893" s="1"/>
      <c r="AV1893" s="1"/>
      <c r="AW1893" s="1"/>
      <c r="AX1893" s="1"/>
      <c r="AY1893" s="1"/>
      <c r="AZ1893" s="1"/>
      <c r="BA1893" s="1"/>
      <c r="BB1893" s="1"/>
      <c r="BC1893" s="1"/>
      <c r="BD1893" s="1"/>
      <c r="BE1893" s="1"/>
      <c r="BF1893" s="1"/>
      <c r="BG1893" s="1"/>
      <c r="BH1893" s="1"/>
      <c r="BI1893" s="1"/>
      <c r="BJ1893" s="1"/>
      <c r="BK1893" s="1"/>
      <c r="BL1893" s="1"/>
      <c r="BM1893" s="1"/>
      <c r="BN1893" s="1"/>
      <c r="BO1893" s="1"/>
      <c r="BP1893" s="1"/>
      <c r="BQ1893" s="1"/>
      <c r="BR1893" s="1"/>
      <c r="BS1893" s="1"/>
      <c r="BT1893" s="1"/>
      <c r="BU1893" s="1"/>
      <c r="BV1893" s="1"/>
      <c r="BW1893" s="1"/>
      <c r="BX1893" s="1"/>
      <c r="BY1893" s="1"/>
      <c r="BZ1893" s="1"/>
      <c r="CA1893" s="1"/>
      <c r="CB1893" s="1"/>
      <c r="CC1893" s="1"/>
      <c r="CD1893" s="1"/>
      <c r="CE1893" s="1"/>
      <c r="CF1893" s="1"/>
      <c r="CG1893" s="1"/>
      <c r="CH1893" s="1"/>
      <c r="CI1893" s="1"/>
      <c r="CJ1893" s="1"/>
      <c r="CK1893" s="1"/>
      <c r="CL1893" s="1"/>
      <c r="CO1893" s="1"/>
      <c r="CP1893" s="1"/>
      <c r="CQ1893" s="1"/>
      <c r="CR1893" s="1"/>
      <c r="CS1893" s="1"/>
      <c r="CT1893" s="1"/>
      <c r="CU1893" s="1"/>
      <c r="CV1893" s="1"/>
      <c r="CW1893" s="1"/>
      <c r="CX1893" s="1"/>
      <c r="CY1893" s="1"/>
      <c r="CZ1893" s="1"/>
      <c r="DA1893" s="1"/>
      <c r="DB1893" s="1"/>
      <c r="DC1893" s="1"/>
      <c r="DD1893" s="1"/>
      <c r="DE1893" s="1"/>
      <c r="DF1893" s="1"/>
      <c r="DG1893" s="1"/>
      <c r="DH1893" s="1"/>
      <c r="DI1893" s="1"/>
      <c r="DJ1893" s="1"/>
      <c r="DK1893" s="1"/>
      <c r="DL1893" s="1"/>
    </row>
    <row r="1894" spans="1:116" x14ac:dyDescent="0.4">
      <c r="A1894" s="99"/>
      <c r="B1894" s="57"/>
      <c r="C1894" s="57"/>
      <c r="D1894" t="s">
        <v>426</v>
      </c>
      <c r="E1894" t="str">
        <f t="shared" si="3167"/>
        <v>1894 DAMORT-F</v>
      </c>
      <c r="G1894" s="158" t="s">
        <v>292</v>
      </c>
      <c r="J1894" s="81">
        <f>SUMIF($5:$5,I$2,1892:1892)</f>
        <v>0</v>
      </c>
      <c r="K1894" s="37">
        <f t="shared" ref="K1894:P1894" si="3190">SUMIF($3:$3,K$2,1894:1894)</f>
        <v>-354.61638726027405</v>
      </c>
      <c r="L1894" s="37">
        <f t="shared" si="3190"/>
        <v>0</v>
      </c>
      <c r="M1894" s="37">
        <f t="shared" si="3190"/>
        <v>0</v>
      </c>
      <c r="N1894" s="37">
        <f t="shared" si="3190"/>
        <v>0</v>
      </c>
      <c r="O1894" s="37">
        <f t="shared" si="3190"/>
        <v>0</v>
      </c>
      <c r="P1894" s="37">
        <f t="shared" si="3190"/>
        <v>0</v>
      </c>
      <c r="R1894" s="53"/>
      <c r="S1894" s="94">
        <f>+PMT($H1881/12,$H1880,S1886+S1887+S1885,0)</f>
        <v>-59.156509855368732</v>
      </c>
      <c r="T1894" s="94">
        <f t="shared" ref="T1894:AY1896" si="3191">+PMT($H1881/12,$H1880,T1886+T1887,0)</f>
        <v>-26.889322661531239</v>
      </c>
      <c r="U1894" s="94">
        <f t="shared" si="3191"/>
        <v>-26.889322661531239</v>
      </c>
      <c r="V1894" s="94">
        <f t="shared" si="3191"/>
        <v>-26.566650789592863</v>
      </c>
      <c r="W1894" s="94">
        <f t="shared" si="3191"/>
        <v>-26.889322661531239</v>
      </c>
      <c r="X1894" s="94">
        <f t="shared" si="3191"/>
        <v>-26.889322661531239</v>
      </c>
      <c r="Y1894" s="94">
        <f t="shared" si="3191"/>
        <v>-26.889322661531239</v>
      </c>
      <c r="Z1894" s="94">
        <f t="shared" si="3191"/>
        <v>-26.889322661531239</v>
      </c>
      <c r="AA1894" s="94">
        <f t="shared" si="3191"/>
        <v>-26.889322661531239</v>
      </c>
      <c r="AB1894" s="94">
        <f t="shared" si="3191"/>
        <v>-26.889322661531239</v>
      </c>
      <c r="AC1894" s="94">
        <f t="shared" si="3191"/>
        <v>-26.889322661531239</v>
      </c>
      <c r="AD1894" s="94">
        <f t="shared" si="3191"/>
        <v>-26.889322661531239</v>
      </c>
      <c r="AE1894" s="94">
        <f t="shared" si="3191"/>
        <v>0</v>
      </c>
      <c r="AF1894" s="94">
        <f t="shared" si="3191"/>
        <v>0</v>
      </c>
      <c r="AG1894" s="94">
        <f t="shared" si="3191"/>
        <v>0</v>
      </c>
      <c r="AH1894" s="94">
        <f t="shared" si="3191"/>
        <v>0</v>
      </c>
      <c r="AI1894" s="94">
        <f t="shared" si="3191"/>
        <v>0</v>
      </c>
      <c r="AJ1894" s="94">
        <f t="shared" si="3191"/>
        <v>0</v>
      </c>
      <c r="AK1894" s="94">
        <f t="shared" si="3191"/>
        <v>0</v>
      </c>
      <c r="AL1894" s="94">
        <f t="shared" si="3191"/>
        <v>0</v>
      </c>
      <c r="AM1894" s="94">
        <f t="shared" si="3191"/>
        <v>0</v>
      </c>
      <c r="AN1894" s="94">
        <f t="shared" si="3191"/>
        <v>0</v>
      </c>
      <c r="AO1894" s="94">
        <f t="shared" si="3191"/>
        <v>0</v>
      </c>
      <c r="AP1894" s="94">
        <f t="shared" si="3191"/>
        <v>0</v>
      </c>
      <c r="AQ1894" s="94">
        <f t="shared" si="3191"/>
        <v>0</v>
      </c>
      <c r="AR1894" s="94">
        <f t="shared" si="3191"/>
        <v>0</v>
      </c>
      <c r="AS1894" s="94">
        <f t="shared" si="3191"/>
        <v>0</v>
      </c>
      <c r="AT1894" s="94">
        <f t="shared" si="3191"/>
        <v>0</v>
      </c>
      <c r="AU1894" s="94">
        <f t="shared" si="3191"/>
        <v>0</v>
      </c>
      <c r="AV1894" s="94">
        <f t="shared" si="3191"/>
        <v>0</v>
      </c>
      <c r="AW1894" s="94">
        <f t="shared" si="3191"/>
        <v>0</v>
      </c>
      <c r="AX1894" s="94">
        <f t="shared" si="3191"/>
        <v>0</v>
      </c>
      <c r="AY1894" s="94">
        <f t="shared" si="3191"/>
        <v>0</v>
      </c>
      <c r="AZ1894" s="94">
        <f t="shared" ref="AZ1894:CE1896" si="3192">+PMT($H1881/12,$H1880,AZ1886+AZ1887,0)</f>
        <v>0</v>
      </c>
      <c r="BA1894" s="94">
        <f t="shared" si="3192"/>
        <v>0</v>
      </c>
      <c r="BB1894" s="94">
        <f t="shared" si="3192"/>
        <v>0</v>
      </c>
      <c r="BC1894" s="94">
        <f t="shared" si="3192"/>
        <v>0</v>
      </c>
      <c r="BD1894" s="94">
        <f t="shared" si="3192"/>
        <v>0</v>
      </c>
      <c r="BE1894" s="94">
        <f t="shared" si="3192"/>
        <v>0</v>
      </c>
      <c r="BF1894" s="94">
        <f t="shared" si="3192"/>
        <v>0</v>
      </c>
      <c r="BG1894" s="94">
        <f t="shared" si="3192"/>
        <v>0</v>
      </c>
      <c r="BH1894" s="94">
        <f t="shared" si="3192"/>
        <v>0</v>
      </c>
      <c r="BI1894" s="94">
        <f t="shared" si="3192"/>
        <v>0</v>
      </c>
      <c r="BJ1894" s="94">
        <f t="shared" si="3192"/>
        <v>0</v>
      </c>
      <c r="BK1894" s="94">
        <f t="shared" si="3192"/>
        <v>0</v>
      </c>
      <c r="BL1894" s="94">
        <f t="shared" si="3192"/>
        <v>0</v>
      </c>
      <c r="BM1894" s="94">
        <f t="shared" si="3192"/>
        <v>0</v>
      </c>
      <c r="BN1894" s="94">
        <f t="shared" si="3192"/>
        <v>0</v>
      </c>
      <c r="BO1894" s="94">
        <f t="shared" si="3192"/>
        <v>0</v>
      </c>
      <c r="BP1894" s="94">
        <f t="shared" si="3192"/>
        <v>0</v>
      </c>
      <c r="BQ1894" s="94">
        <f t="shared" si="3192"/>
        <v>0</v>
      </c>
      <c r="BR1894" s="94">
        <f t="shared" si="3192"/>
        <v>0</v>
      </c>
      <c r="BS1894" s="94">
        <f t="shared" si="3192"/>
        <v>0</v>
      </c>
      <c r="BT1894" s="94">
        <f t="shared" si="3192"/>
        <v>0</v>
      </c>
      <c r="BU1894" s="94">
        <f t="shared" si="3192"/>
        <v>0</v>
      </c>
      <c r="BV1894" s="94">
        <f t="shared" si="3192"/>
        <v>0</v>
      </c>
      <c r="BW1894" s="94">
        <f t="shared" si="3192"/>
        <v>0</v>
      </c>
      <c r="BX1894" s="94">
        <f t="shared" si="3192"/>
        <v>0</v>
      </c>
      <c r="BY1894" s="94">
        <f t="shared" si="3192"/>
        <v>0</v>
      </c>
      <c r="BZ1894" s="94">
        <f t="shared" si="3192"/>
        <v>0</v>
      </c>
      <c r="CA1894" s="94">
        <f t="shared" si="3192"/>
        <v>0</v>
      </c>
      <c r="CB1894" s="94">
        <f t="shared" si="3192"/>
        <v>0</v>
      </c>
      <c r="CC1894" s="94">
        <f t="shared" si="3192"/>
        <v>0</v>
      </c>
      <c r="CD1894" s="94">
        <f t="shared" si="3192"/>
        <v>0</v>
      </c>
      <c r="CE1894" s="94">
        <f t="shared" si="3192"/>
        <v>0</v>
      </c>
      <c r="CF1894" s="94">
        <f t="shared" ref="CF1894:CL1896" si="3193">+PMT($H1881/12,$H1880,CF1886+CF1887,0)</f>
        <v>0</v>
      </c>
      <c r="CG1894" s="94">
        <f t="shared" si="3193"/>
        <v>0</v>
      </c>
      <c r="CH1894" s="94">
        <f t="shared" si="3193"/>
        <v>0</v>
      </c>
      <c r="CI1894" s="94">
        <f t="shared" si="3193"/>
        <v>0</v>
      </c>
      <c r="CJ1894" s="94">
        <f t="shared" si="3193"/>
        <v>0</v>
      </c>
      <c r="CK1894" s="94">
        <f t="shared" si="3193"/>
        <v>0</v>
      </c>
      <c r="CL1894" s="94">
        <f t="shared" si="3193"/>
        <v>0</v>
      </c>
      <c r="CN1894" s="81">
        <f>SUMIF($5:$5,CN$2,1892:1892)</f>
        <v>0</v>
      </c>
      <c r="CO1894" s="94">
        <f t="shared" ref="CO1894:CX1894" si="3194">+PMT($H1881/CO$5,$H1880,CO1886+CO1887,0)</f>
        <v>0</v>
      </c>
      <c r="CP1894" s="94">
        <f t="shared" si="3194"/>
        <v>0</v>
      </c>
      <c r="CQ1894" s="94">
        <f t="shared" si="3194"/>
        <v>0</v>
      </c>
      <c r="CR1894" s="94">
        <f t="shared" si="3194"/>
        <v>0</v>
      </c>
      <c r="CS1894" s="94">
        <f t="shared" si="3194"/>
        <v>0</v>
      </c>
      <c r="CT1894" s="94">
        <f t="shared" si="3194"/>
        <v>0</v>
      </c>
      <c r="CU1894" s="94">
        <f t="shared" si="3194"/>
        <v>0</v>
      </c>
      <c r="CV1894" s="94">
        <f t="shared" si="3194"/>
        <v>0</v>
      </c>
      <c r="CW1894" s="94">
        <f t="shared" si="3194"/>
        <v>0</v>
      </c>
      <c r="CX1894" s="94">
        <f t="shared" si="3194"/>
        <v>0</v>
      </c>
      <c r="CY1894" s="94">
        <f>+PMT($H1881/CL$5,$H1880,CY1886+CY1887,0)</f>
        <v>0</v>
      </c>
      <c r="CZ1894" s="94">
        <f t="shared" ref="CZ1894:DL1894" si="3195">+PMT($H1881/CZ$5,$H1880,CZ1886+CZ1887,0)</f>
        <v>0</v>
      </c>
      <c r="DA1894" s="94">
        <f t="shared" si="3195"/>
        <v>0</v>
      </c>
      <c r="DB1894" s="94">
        <f t="shared" si="3195"/>
        <v>0</v>
      </c>
      <c r="DC1894" s="94">
        <f t="shared" si="3195"/>
        <v>0</v>
      </c>
      <c r="DD1894" s="94">
        <f t="shared" si="3195"/>
        <v>0</v>
      </c>
      <c r="DE1894" s="94">
        <f t="shared" si="3195"/>
        <v>0</v>
      </c>
      <c r="DF1894" s="94">
        <f t="shared" si="3195"/>
        <v>0</v>
      </c>
      <c r="DG1894" s="94">
        <f t="shared" si="3195"/>
        <v>0</v>
      </c>
      <c r="DH1894" s="94">
        <f t="shared" si="3195"/>
        <v>0</v>
      </c>
      <c r="DI1894" s="94">
        <f t="shared" si="3195"/>
        <v>0</v>
      </c>
      <c r="DJ1894" s="94">
        <f t="shared" si="3195"/>
        <v>0</v>
      </c>
      <c r="DK1894" s="94">
        <f t="shared" si="3195"/>
        <v>0</v>
      </c>
      <c r="DL1894" s="94">
        <f t="shared" si="3195"/>
        <v>0</v>
      </c>
    </row>
    <row r="1895" spans="1:116" x14ac:dyDescent="0.4">
      <c r="A1895" s="100"/>
      <c r="B1895" s="293"/>
      <c r="C1895" s="293"/>
      <c r="D1895" t="s">
        <v>426</v>
      </c>
      <c r="E1895" t="str">
        <f t="shared" si="3167"/>
        <v>1895 DAMORT-F</v>
      </c>
      <c r="F1895" s="27"/>
      <c r="G1895" s="126" t="s">
        <v>293</v>
      </c>
      <c r="H1895" s="27"/>
      <c r="J1895" s="77">
        <f>SUMIF($5:$5,I$2,1893:1893)</f>
        <v>0</v>
      </c>
      <c r="K1895" s="33">
        <f t="shared" ref="K1895:P1895" si="3196">SUMIF($4:$4,K$2,1893:1893)</f>
        <v>0</v>
      </c>
      <c r="L1895" s="33">
        <f t="shared" si="3196"/>
        <v>0</v>
      </c>
      <c r="M1895" s="33">
        <f t="shared" si="3196"/>
        <v>0</v>
      </c>
      <c r="N1895" s="33">
        <f t="shared" si="3196"/>
        <v>0</v>
      </c>
      <c r="O1895" s="33">
        <f t="shared" si="3196"/>
        <v>0</v>
      </c>
      <c r="P1895" s="33">
        <f t="shared" si="3196"/>
        <v>0</v>
      </c>
      <c r="R1895" s="28"/>
      <c r="S1895" s="93" cm="1">
        <f t="array" ref="S1895">SUM(INDEX(1892:1892,1,MAX(COLUMN($R:$R),COLUMN()-($H1880-1))):S1894)</f>
        <v>-59.156509855368732</v>
      </c>
      <c r="T1895" s="93" cm="1">
        <f t="array" ref="T1895">SUM(INDEX(1892:1892,1,MAX(COLUMN($R:$R),COLUMN()-($H1880-1))):T1894)</f>
        <v>-86.045832516899964</v>
      </c>
      <c r="U1895" s="93" cm="1">
        <f t="array" ref="U1895">SUM(INDEX(1892:1892,1,MAX(COLUMN($R:$R),COLUMN()-($H1880-1))):U1894)</f>
        <v>-112.9351551784312</v>
      </c>
      <c r="V1895" s="93" cm="1">
        <f t="array" ref="V1895">SUM(INDEX(1892:1892,1,MAX(COLUMN($R:$R),COLUMN()-($H1880-1))):V1894)</f>
        <v>-139.50180596802406</v>
      </c>
      <c r="W1895" s="93" cm="1">
        <f t="array" ref="W1895">SUM(INDEX(1892:1892,1,MAX(COLUMN($R:$R),COLUMN()-($H1880-1))):W1894)</f>
        <v>-166.39112862955528</v>
      </c>
      <c r="X1895" s="93" cm="1">
        <f t="array" ref="X1895">SUM(INDEX(1892:1892,1,MAX(COLUMN($R:$R),COLUMN()-($H1880-1))):X1894)</f>
        <v>-193.28045129108654</v>
      </c>
      <c r="Y1895" s="93" cm="1">
        <f t="array" ref="Y1895">SUM(INDEX(1892:1892,1,MAX(COLUMN($R:$R),COLUMN()-($H1880-1))):Y1894)</f>
        <v>-220.16977395261779</v>
      </c>
      <c r="Z1895" s="93" cm="1">
        <f t="array" ref="Z1895">SUM(INDEX(1892:1892,1,MAX(COLUMN($R:$R),COLUMN()-($H1880-1))):Z1894)</f>
        <v>-247.05909661414904</v>
      </c>
      <c r="AA1895" s="93" cm="1">
        <f t="array" ref="AA1895">SUM(INDEX(1892:1892,1,MAX(COLUMN($R:$R),COLUMN()-($H1880-1))):AA1894)</f>
        <v>-273.94841927568029</v>
      </c>
      <c r="AB1895" s="93" cm="1">
        <f t="array" ref="AB1895">SUM(INDEX(1892:1892,1,MAX(COLUMN($R:$R),COLUMN()-($H1880-1))):AB1894)</f>
        <v>-300.83774193721155</v>
      </c>
      <c r="AC1895" s="93" cm="1">
        <f t="array" ref="AC1895">SUM(INDEX(1892:1892,1,MAX(COLUMN($R:$R),COLUMN()-($H1880-1))):AC1894)</f>
        <v>-327.7270645987428</v>
      </c>
      <c r="AD1895" s="93" cm="1">
        <f t="array" ref="AD1895">SUM(INDEX(1892:1892,1,MAX(COLUMN($R:$R),COLUMN()-($H1880-1))):AD1894)</f>
        <v>-354.61638726027405</v>
      </c>
      <c r="AE1895" s="93" cm="1">
        <f t="array" ref="AE1895">SUM(INDEX(1892:1892,1,MAX(COLUMN($R:$R),COLUMN()-($H1880-1))):AE1894)</f>
        <v>-354.61638726027405</v>
      </c>
      <c r="AF1895" s="93" cm="1">
        <f t="array" ref="AF1895">SUM(INDEX(1892:1892,1,MAX(COLUMN($R:$R),COLUMN()-($H1880-1))):AF1894)</f>
        <v>-354.61638726027405</v>
      </c>
      <c r="AG1895" s="93" cm="1">
        <f t="array" ref="AG1895">SUM(INDEX(1892:1892,1,MAX(COLUMN($R:$R),COLUMN()-($H1880-1))):AG1894)</f>
        <v>-354.61638726027405</v>
      </c>
      <c r="AH1895" s="93" cm="1">
        <f t="array" ref="AH1895">SUM(INDEX(1892:1892,1,MAX(COLUMN($R:$R),COLUMN()-($H1880-1))):AH1894)</f>
        <v>-354.61638726027405</v>
      </c>
      <c r="AI1895" s="93" cm="1">
        <f t="array" ref="AI1895">SUM(INDEX(1892:1892,1,MAX(COLUMN($R:$R),COLUMN()-($H1880-1))):AI1894)</f>
        <v>-354.61638726027405</v>
      </c>
      <c r="AJ1895" s="93" cm="1">
        <f t="array" ref="AJ1895">SUM(INDEX(1892:1892,1,MAX(COLUMN($R:$R),COLUMN()-($H1880-1))):AJ1894)</f>
        <v>-354.61638726027405</v>
      </c>
      <c r="AK1895" s="93" cm="1">
        <f t="array" ref="AK1895">SUM(INDEX(1892:1892,1,MAX(COLUMN($R:$R),COLUMN()-($H1880-1))):AK1894)</f>
        <v>-354.61638726027405</v>
      </c>
      <c r="AL1895" s="93" cm="1">
        <f t="array" ref="AL1895">SUM(INDEX(1892:1892,1,MAX(COLUMN($R:$R),COLUMN()-($H1880-1))):AL1894)</f>
        <v>-354.61638726027405</v>
      </c>
      <c r="AM1895" s="93" cm="1">
        <f t="array" ref="AM1895">SUM(INDEX(1892:1892,1,MAX(COLUMN($R:$R),COLUMN()-($H1880-1))):AM1894)</f>
        <v>-354.61638726027405</v>
      </c>
      <c r="AN1895" s="93" cm="1">
        <f t="array" ref="AN1895">SUM(INDEX(1892:1892,1,MAX(COLUMN($R:$R),COLUMN()-($H1880-1))):AN1894)</f>
        <v>-354.61638726027405</v>
      </c>
      <c r="AO1895" s="93" cm="1">
        <f t="array" ref="AO1895">SUM(INDEX(1892:1892,1,MAX(COLUMN($R:$R),COLUMN()-($H1880-1))):AO1894)</f>
        <v>-354.61638726027405</v>
      </c>
      <c r="AP1895" s="93" cm="1">
        <f t="array" ref="AP1895">SUM(INDEX(1892:1892,1,MAX(COLUMN($R:$R),COLUMN()-($H1880-1))):AP1894)</f>
        <v>-354.61638726027405</v>
      </c>
      <c r="AQ1895" s="93" cm="1">
        <f t="array" ref="AQ1895">SUM(INDEX(1892:1892,1,MAX(COLUMN($R:$R),COLUMN()-($H1880-1))):AQ1894)</f>
        <v>-354.61638726027405</v>
      </c>
      <c r="AR1895" s="93" cm="1">
        <f t="array" ref="AR1895">SUM(INDEX(1892:1892,1,MAX(COLUMN($R:$R),COLUMN()-($H1880-1))):AR1894)</f>
        <v>-354.61638726027405</v>
      </c>
      <c r="AS1895" s="93" cm="1">
        <f t="array" ref="AS1895">SUM(INDEX(1892:1892,1,MAX(COLUMN($R:$R),COLUMN()-($H1880-1))):AS1894)</f>
        <v>-354.61638726027405</v>
      </c>
      <c r="AT1895" s="93" cm="1">
        <f t="array" ref="AT1895">SUM(INDEX(1892:1892,1,MAX(COLUMN($R:$R),COLUMN()-($H1880-1))):AT1894)</f>
        <v>-354.61638726027405</v>
      </c>
      <c r="AU1895" s="93" cm="1">
        <f t="array" ref="AU1895">SUM(INDEX(1892:1892,1,MAX(COLUMN($R:$R),COLUMN()-($H1880-1))):AU1894)</f>
        <v>-354.61638726027405</v>
      </c>
      <c r="AV1895" s="93" cm="1">
        <f t="array" ref="AV1895">SUM(INDEX(1892:1892,1,MAX(COLUMN($R:$R),COLUMN()-($H1880-1))):AV1894)</f>
        <v>-354.61638726027405</v>
      </c>
      <c r="AW1895" s="93" cm="1">
        <f t="array" ref="AW1895">SUM(INDEX(1892:1892,1,MAX(COLUMN($R:$R),COLUMN()-($H1880-1))):AW1894)</f>
        <v>-354.61638726027405</v>
      </c>
      <c r="AX1895" s="93" cm="1">
        <f t="array" ref="AX1895">SUM(INDEX(1892:1892,1,MAX(COLUMN($R:$R),COLUMN()-($H1880-1))):AX1894)</f>
        <v>-354.61638726027405</v>
      </c>
      <c r="AY1895" s="93" cm="1">
        <f t="array" ref="AY1895">SUM(INDEX(1892:1892,1,MAX(COLUMN($R:$R),COLUMN()-($H1880-1))):AY1894)</f>
        <v>-354.61638726027405</v>
      </c>
      <c r="AZ1895" s="93" cm="1">
        <f t="array" ref="AZ1895">SUM(INDEX(1892:1892,1,MAX(COLUMN($R:$R),COLUMN()-($H1880-1))):AZ1894)</f>
        <v>-354.61638726027405</v>
      </c>
      <c r="BA1895" s="93" cm="1">
        <f t="array" ref="BA1895">SUM(INDEX(1892:1892,1,MAX(COLUMN($R:$R),COLUMN()-($H1880-1))):BA1894)</f>
        <v>-354.61638726027405</v>
      </c>
      <c r="BB1895" s="93" cm="1">
        <f t="array" ref="BB1895">SUM(INDEX(1892:1892,1,MAX(COLUMN($R:$R),COLUMN()-($H1880-1))):BB1894)</f>
        <v>-354.61638726027405</v>
      </c>
      <c r="BC1895" s="93" cm="1">
        <f t="array" ref="BC1895">SUM(INDEX(1892:1892,1,MAX(COLUMN($R:$R),COLUMN()-($H1880-1))):BC1894)</f>
        <v>-295.45987740490534</v>
      </c>
      <c r="BD1895" s="93" cm="1">
        <f t="array" ref="BD1895">SUM(INDEX(1892:1892,1,MAX(COLUMN($R:$R),COLUMN()-($H1880-1))):BD1894)</f>
        <v>-268.57055474337409</v>
      </c>
      <c r="BE1895" s="93" cm="1">
        <f t="array" ref="BE1895">SUM(INDEX(1892:1892,1,MAX(COLUMN($R:$R),COLUMN()-($H1880-1))):BE1894)</f>
        <v>-241.68123208184284</v>
      </c>
      <c r="BF1895" s="93" cm="1">
        <f t="array" ref="BF1895">SUM(INDEX(1892:1892,1,MAX(COLUMN($R:$R),COLUMN()-($H1880-1))):BF1894)</f>
        <v>-215.11458129224997</v>
      </c>
      <c r="BG1895" s="93" cm="1">
        <f t="array" ref="BG1895">SUM(INDEX(1892:1892,1,MAX(COLUMN($R:$R),COLUMN()-($H1880-1))):BG1894)</f>
        <v>-188.22525863071871</v>
      </c>
      <c r="BH1895" s="93" cm="1">
        <f t="array" ref="BH1895">SUM(INDEX(1892:1892,1,MAX(COLUMN($R:$R),COLUMN()-($H1880-1))):BH1894)</f>
        <v>-161.33593596918746</v>
      </c>
      <c r="BI1895" s="93" cm="1">
        <f t="array" ref="BI1895">SUM(INDEX(1892:1892,1,MAX(COLUMN($R:$R),COLUMN()-($H1880-1))):BI1894)</f>
        <v>-134.44661330765621</v>
      </c>
      <c r="BJ1895" s="93" cm="1">
        <f t="array" ref="BJ1895">SUM(INDEX(1892:1892,1,MAX(COLUMN($R:$R),COLUMN()-($H1880-1))):BJ1894)</f>
        <v>-107.55729064612495</v>
      </c>
      <c r="BK1895" s="93" cm="1">
        <f t="array" ref="BK1895">SUM(INDEX(1892:1892,1,MAX(COLUMN($R:$R),COLUMN()-($H1880-1))):BK1894)</f>
        <v>-80.667967984593716</v>
      </c>
      <c r="BL1895" s="93" cm="1">
        <f t="array" ref="BL1895">SUM(INDEX(1892:1892,1,MAX(COLUMN($R:$R),COLUMN()-($H1880-1))):BL1894)</f>
        <v>-53.778645323062477</v>
      </c>
      <c r="BM1895" s="93" cm="1">
        <f t="array" ref="BM1895">SUM(INDEX(1892:1892,1,MAX(COLUMN($R:$R),COLUMN()-($H1880-1))):BM1894)</f>
        <v>-26.889322661531239</v>
      </c>
      <c r="BN1895" s="93" cm="1">
        <f t="array" ref="BN1895">SUM(INDEX(1892:1892,1,MAX(COLUMN($R:$R),COLUMN()-($H1880-1))):BN1894)</f>
        <v>0</v>
      </c>
      <c r="BO1895" s="93" cm="1">
        <f t="array" ref="BO1895">SUM(INDEX(1892:1892,1,MAX(COLUMN($R:$R),COLUMN()-($H1880-1))):BO1894)</f>
        <v>0</v>
      </c>
      <c r="BP1895" s="93" cm="1">
        <f t="array" ref="BP1895">SUM(INDEX(1892:1892,1,MAX(COLUMN($R:$R),COLUMN()-($H1880-1))):BP1894)</f>
        <v>0</v>
      </c>
      <c r="BQ1895" s="93" cm="1">
        <f t="array" ref="BQ1895">SUM(INDEX(1892:1892,1,MAX(COLUMN($R:$R),COLUMN()-($H1880-1))):BQ1894)</f>
        <v>0</v>
      </c>
      <c r="BR1895" s="93" cm="1">
        <f t="array" ref="BR1895">SUM(INDEX(1892:1892,1,MAX(COLUMN($R:$R),COLUMN()-($H1880-1))):BR1894)</f>
        <v>0</v>
      </c>
      <c r="BS1895" s="93" cm="1">
        <f t="array" ref="BS1895">SUM(INDEX(1892:1892,1,MAX(COLUMN($R:$R),COLUMN()-($H1880-1))):BS1894)</f>
        <v>0</v>
      </c>
      <c r="BT1895" s="93" cm="1">
        <f t="array" ref="BT1895">SUM(INDEX(1892:1892,1,MAX(COLUMN($R:$R),COLUMN()-($H1880-1))):BT1894)</f>
        <v>0</v>
      </c>
      <c r="BU1895" s="93" cm="1">
        <f t="array" ref="BU1895">SUM(INDEX(1892:1892,1,MAX(COLUMN($R:$R),COLUMN()-($H1880-1))):BU1894)</f>
        <v>0</v>
      </c>
      <c r="BV1895" s="93" cm="1">
        <f t="array" ref="BV1895">SUM(INDEX(1892:1892,1,MAX(COLUMN($R:$R),COLUMN()-($H1880-1))):BV1894)</f>
        <v>0</v>
      </c>
      <c r="BW1895" s="93" cm="1">
        <f t="array" ref="BW1895">SUM(INDEX(1892:1892,1,MAX(COLUMN($R:$R),COLUMN()-($H1880-1))):BW1894)</f>
        <v>0</v>
      </c>
      <c r="BX1895" s="93" cm="1">
        <f t="array" ref="BX1895">SUM(INDEX(1892:1892,1,MAX(COLUMN($R:$R),COLUMN()-($H1880-1))):BX1894)</f>
        <v>0</v>
      </c>
      <c r="BY1895" s="93" cm="1">
        <f t="array" ref="BY1895">SUM(INDEX(1892:1892,1,MAX(COLUMN($R:$R),COLUMN()-($H1880-1))):BY1894)</f>
        <v>0</v>
      </c>
      <c r="BZ1895" s="93" cm="1">
        <f t="array" ref="BZ1895">SUM(INDEX(1892:1892,1,MAX(COLUMN($R:$R),COLUMN()-($H1880-1))):BZ1894)</f>
        <v>0</v>
      </c>
      <c r="CA1895" s="93" cm="1">
        <f t="array" ref="CA1895">SUM(INDEX(1892:1892,1,MAX(COLUMN($R:$R),COLUMN()-($H1880-1))):CA1894)</f>
        <v>0</v>
      </c>
      <c r="CB1895" s="93" cm="1">
        <f t="array" ref="CB1895">SUM(INDEX(1892:1892,1,MAX(COLUMN($R:$R),COLUMN()-($H1880-1))):CB1894)</f>
        <v>0</v>
      </c>
      <c r="CC1895" s="93" cm="1">
        <f t="array" ref="CC1895">SUM(INDEX(1892:1892,1,MAX(COLUMN($R:$R),COLUMN()-($H1880-1))):CC1894)</f>
        <v>0</v>
      </c>
      <c r="CD1895" s="93" cm="1">
        <f t="array" ref="CD1895">SUM(INDEX(1892:1892,1,MAX(COLUMN($R:$R),COLUMN()-($H1880-1))):CD1894)</f>
        <v>0</v>
      </c>
      <c r="CE1895" s="93" cm="1">
        <f t="array" ref="CE1895">SUM(INDEX(1892:1892,1,MAX(COLUMN($R:$R),COLUMN()-($H1880-1))):CE1894)</f>
        <v>0</v>
      </c>
      <c r="CF1895" s="93" cm="1">
        <f t="array" ref="CF1895">SUM(INDEX(1892:1892,1,MAX(COLUMN($R:$R),COLUMN()-($H1880-1))):CF1894)</f>
        <v>0</v>
      </c>
      <c r="CG1895" s="93" cm="1">
        <f t="array" ref="CG1895">SUM(INDEX(1892:1892,1,MAX(COLUMN($R:$R),COLUMN()-($H1880-1))):CG1894)</f>
        <v>0</v>
      </c>
      <c r="CH1895" s="93" cm="1">
        <f t="array" ref="CH1895">SUM(INDEX(1892:1892,1,MAX(COLUMN($R:$R),COLUMN()-($H1880-1))):CH1894)</f>
        <v>0</v>
      </c>
      <c r="CI1895" s="93" cm="1">
        <f t="array" ref="CI1895">SUM(INDEX(1892:1892,1,MAX(COLUMN($R:$R),COLUMN()-($H1880-1))):CI1894)</f>
        <v>0</v>
      </c>
      <c r="CJ1895" s="93" cm="1">
        <f t="array" ref="CJ1895">SUM(INDEX(1892:1892,1,MAX(COLUMN($R:$R),COLUMN()-($H1880-1))):CJ1894)</f>
        <v>0</v>
      </c>
      <c r="CK1895" s="93" cm="1">
        <f t="array" ref="CK1895">SUM(INDEX(1892:1892,1,MAX(COLUMN($R:$R),COLUMN()-($H1880-1))):CK1894)</f>
        <v>0</v>
      </c>
      <c r="CL1895" s="93" cm="1">
        <f t="array" ref="CL1895">SUM(INDEX(1892:1892,1,MAX(COLUMN($R:$R),COLUMN()-($H1880-1))):CL1894)</f>
        <v>0</v>
      </c>
      <c r="CN1895" s="77">
        <f>SUMIF($5:$5,CN$2,1893:1893)</f>
        <v>0</v>
      </c>
      <c r="CO1895" s="93" cm="1">
        <f t="array" ref="CO1895">SUM(INDEX(1892:1892,1,MAX(COLUMN($R:$R),COLUMN()-($H1880-1))):CO1894)</f>
        <v>0</v>
      </c>
      <c r="CP1895" s="93" cm="1">
        <f t="array" ref="CP1895">SUM(INDEX(1892:1892,1,MAX(COLUMN($R:$R),COLUMN()-($H1880-1))):CP1894)</f>
        <v>0</v>
      </c>
      <c r="CQ1895" s="93" cm="1">
        <f t="array" ref="CQ1895">SUM(INDEX(1892:1892,1,MAX(COLUMN($R:$R),COLUMN()-($H1880-1))):CQ1894)</f>
        <v>0</v>
      </c>
      <c r="CR1895" s="93" cm="1">
        <f t="array" ref="CR1895">SUM(INDEX(1892:1892,1,MAX(COLUMN($R:$R),COLUMN()-($H1880-1))):CR1894)</f>
        <v>0</v>
      </c>
      <c r="CS1895" s="93" cm="1">
        <f t="array" ref="CS1895">SUM(INDEX(1892:1892,1,MAX(COLUMN($R:$R),COLUMN()-($H1880-1))):CS1894)</f>
        <v>0</v>
      </c>
      <c r="CT1895" s="93" cm="1">
        <f t="array" ref="CT1895">SUM(INDEX(1892:1892,1,MAX(COLUMN($R:$R),COLUMN()-($H1880-1))):CT1894)</f>
        <v>0</v>
      </c>
      <c r="CU1895" s="93" cm="1">
        <f t="array" ref="CU1895">SUM(INDEX(1892:1892,1,MAX(COLUMN($R:$R),COLUMN()-($H1880-1))):CU1894)</f>
        <v>0</v>
      </c>
      <c r="CV1895" s="93" cm="1">
        <f t="array" ref="CV1895">SUM(INDEX(1892:1892,1,MAX(COLUMN($R:$R),COLUMN()-($H1880-1))):CV1894)</f>
        <v>0</v>
      </c>
      <c r="CW1895" s="93" cm="1">
        <f t="array" ref="CW1895">SUM(INDEX(1892:1892,1,MAX(COLUMN($R:$R),COLUMN()-($H1880-1))):CW1894)</f>
        <v>0</v>
      </c>
      <c r="CX1895" s="93" cm="1">
        <f t="array" ref="CX1895">SUM(INDEX(1892:1892,1,MAX(COLUMN($R:$R),COLUMN()-($H1880-1))):CX1894)</f>
        <v>0</v>
      </c>
      <c r="CY1895" s="93" cm="1">
        <f t="array" ref="CY1895">SUM(INDEX(1892:1892,1,MAX(COLUMN($R:$R),COLUMN()-($H1880-1))):CY1894)</f>
        <v>0</v>
      </c>
      <c r="CZ1895" s="93" cm="1">
        <f t="array" ref="CZ1895">SUM(INDEX(1892:1892,1,MAX(COLUMN($R:$R),COLUMN()-($H1880-1))):CZ1894)</f>
        <v>0</v>
      </c>
      <c r="DA1895" s="93" cm="1">
        <f t="array" ref="DA1895">SUM(INDEX(1892:1892,1,MAX(COLUMN($R:$R),COLUMN()-($H1880-1))):DA1894)</f>
        <v>0</v>
      </c>
      <c r="DB1895" s="93" cm="1">
        <f t="array" ref="DB1895">SUM(INDEX(1892:1892,1,MAX(COLUMN($R:$R),COLUMN()-($H1880-1))):DB1894)</f>
        <v>0</v>
      </c>
      <c r="DC1895" s="93" cm="1">
        <f t="array" ref="DC1895">SUM(INDEX(1892:1892,1,MAX(COLUMN($R:$R),COLUMN()-($H1880-1))):DC1894)</f>
        <v>0</v>
      </c>
      <c r="DD1895" s="93" cm="1">
        <f t="array" ref="DD1895">SUM(INDEX(1892:1892,1,MAX(COLUMN($R:$R),COLUMN()-($H1880-1))):DD1894)</f>
        <v>0</v>
      </c>
      <c r="DE1895" s="93" cm="1">
        <f t="array" ref="DE1895">SUM(INDEX(1892:1892,1,MAX(COLUMN($R:$R),COLUMN()-($H1880-1))):DE1894)</f>
        <v>0</v>
      </c>
      <c r="DF1895" s="93" cm="1">
        <f t="array" ref="DF1895">SUM(INDEX(1892:1892,1,MAX(COLUMN($R:$R),COLUMN()-($H1880-1))):DF1894)</f>
        <v>0</v>
      </c>
      <c r="DG1895" s="93" cm="1">
        <f t="array" ref="DG1895">SUM(INDEX(1892:1892,1,MAX(COLUMN($R:$R),COLUMN()-($H1880-1))):DG1894)</f>
        <v>0</v>
      </c>
      <c r="DH1895" s="93" cm="1">
        <f t="array" ref="DH1895">SUM(INDEX(1892:1892,1,MAX(COLUMN($R:$R),COLUMN()-($H1880-1))):DH1894)</f>
        <v>0</v>
      </c>
      <c r="DI1895" s="93" cm="1">
        <f t="array" ref="DI1895">SUM(INDEX(1892:1892,1,MAX(COLUMN($R:$R),COLUMN()-($H1880-1))):DI1894)</f>
        <v>0</v>
      </c>
      <c r="DJ1895" s="93" cm="1">
        <f t="array" ref="DJ1895">SUM(INDEX(1892:1892,1,MAX(COLUMN($R:$R),COLUMN()-($H1880-1))):DJ1894)</f>
        <v>0</v>
      </c>
      <c r="DK1895" s="93" cm="1">
        <f t="array" ref="DK1895">SUM(INDEX(1892:1892,1,MAX(COLUMN($R:$R),COLUMN()-($H1880-1))):DK1894)</f>
        <v>0</v>
      </c>
      <c r="DL1895" s="93" cm="1">
        <f t="array" ref="DL1895">SUM(INDEX(1892:1892,1,MAX(COLUMN($R:$R),COLUMN()-($H1880-1))):DL1894)</f>
        <v>0</v>
      </c>
    </row>
    <row r="1896" spans="1:116" x14ac:dyDescent="0.4">
      <c r="A1896" s="100"/>
      <c r="B1896" s="293"/>
      <c r="C1896" s="293"/>
      <c r="D1896" t="s">
        <v>426</v>
      </c>
      <c r="E1896" t="str">
        <f t="shared" ref="E1896:E1898" si="3197">ROW()&amp;" "&amp;D1896</f>
        <v>1896 DAMORT-F</v>
      </c>
      <c r="F1896" s="27"/>
      <c r="G1896" s="126"/>
      <c r="H1896" s="27"/>
      <c r="J1896" s="77"/>
      <c r="K1896" s="33"/>
      <c r="L1896" s="33"/>
      <c r="M1896" s="33"/>
      <c r="N1896" s="33"/>
      <c r="O1896" s="33"/>
      <c r="P1896" s="33"/>
      <c r="R1896" s="28"/>
      <c r="S1896" s="93"/>
      <c r="T1896" s="93"/>
      <c r="U1896" s="93"/>
      <c r="V1896" s="93"/>
      <c r="W1896" s="93"/>
      <c r="X1896" s="93"/>
      <c r="Y1896" s="93"/>
      <c r="Z1896" s="93"/>
      <c r="AA1896" s="93"/>
      <c r="AB1896" s="93"/>
      <c r="AC1896" s="93"/>
      <c r="AD1896" s="93"/>
      <c r="AE1896" s="93"/>
      <c r="AF1896" s="93"/>
      <c r="AG1896" s="93"/>
      <c r="AH1896" s="93"/>
      <c r="AI1896" s="93"/>
      <c r="AJ1896" s="93"/>
      <c r="AK1896" s="93"/>
      <c r="AL1896" s="93"/>
      <c r="AM1896" s="93"/>
      <c r="AN1896" s="93"/>
      <c r="AO1896" s="93"/>
      <c r="AP1896" s="93"/>
      <c r="AQ1896" s="93"/>
      <c r="AR1896" s="93"/>
      <c r="AS1896" s="93"/>
      <c r="AT1896" s="93"/>
      <c r="AU1896" s="93"/>
      <c r="AV1896" s="93"/>
      <c r="AW1896" s="93"/>
      <c r="AX1896" s="93"/>
      <c r="AY1896" s="93"/>
      <c r="AZ1896" s="93"/>
      <c r="BA1896" s="93"/>
      <c r="BB1896" s="93"/>
      <c r="BC1896" s="93"/>
      <c r="BD1896" s="93"/>
      <c r="BE1896" s="93"/>
      <c r="BF1896" s="93"/>
      <c r="BG1896" s="93"/>
      <c r="BH1896" s="93"/>
      <c r="BI1896" s="93"/>
      <c r="BJ1896" s="93"/>
      <c r="BK1896" s="93"/>
      <c r="BL1896" s="93"/>
      <c r="BM1896" s="93"/>
      <c r="BN1896" s="93"/>
      <c r="BO1896" s="93"/>
      <c r="BP1896" s="93"/>
      <c r="BQ1896" s="93"/>
      <c r="BR1896" s="93"/>
      <c r="BS1896" s="93"/>
      <c r="BT1896" s="93"/>
      <c r="BU1896" s="93"/>
      <c r="BV1896" s="93"/>
      <c r="BW1896" s="93"/>
      <c r="BX1896" s="93"/>
      <c r="BY1896" s="93"/>
      <c r="BZ1896" s="93"/>
      <c r="CA1896" s="93"/>
      <c r="CB1896" s="93"/>
      <c r="CC1896" s="93"/>
      <c r="CD1896" s="93"/>
      <c r="CE1896" s="93"/>
      <c r="CF1896" s="93"/>
      <c r="CG1896" s="93"/>
      <c r="CH1896" s="93"/>
      <c r="CI1896" s="93"/>
      <c r="CJ1896" s="93"/>
      <c r="CK1896" s="93"/>
      <c r="CL1896" s="93"/>
      <c r="CN1896" s="77"/>
      <c r="CO1896" s="93"/>
      <c r="CP1896" s="93"/>
      <c r="CQ1896" s="93"/>
      <c r="CR1896" s="93"/>
      <c r="CS1896" s="93"/>
      <c r="CT1896" s="93"/>
      <c r="CU1896" s="93"/>
      <c r="CV1896" s="93"/>
      <c r="CW1896" s="93"/>
      <c r="CX1896" s="93"/>
      <c r="CY1896" s="93"/>
      <c r="CZ1896" s="93"/>
      <c r="DA1896" s="93"/>
      <c r="DB1896" s="93"/>
      <c r="DC1896" s="93"/>
      <c r="DD1896" s="93"/>
      <c r="DE1896" s="93"/>
      <c r="DF1896" s="93"/>
      <c r="DG1896" s="93"/>
      <c r="DH1896" s="93"/>
      <c r="DI1896" s="93"/>
      <c r="DJ1896" s="93"/>
      <c r="DK1896" s="93"/>
      <c r="DL1896" s="93"/>
    </row>
    <row r="1897" spans="1:116" x14ac:dyDescent="0.4">
      <c r="B1897" t="s">
        <v>332</v>
      </c>
      <c r="D1897" t="s">
        <v>426</v>
      </c>
      <c r="E1897" s="8" t="str">
        <f t="shared" si="3167"/>
        <v>1897 DAMORT-F</v>
      </c>
      <c r="G1897" s="136" t="str">
        <f>G1870</f>
        <v>(Primary label)</v>
      </c>
      <c r="H1897" s="27"/>
      <c r="I1897" s="78"/>
      <c r="J1897" s="78"/>
      <c r="K1897" s="33"/>
      <c r="L1897" s="33"/>
      <c r="M1897" s="33"/>
      <c r="N1897" s="33"/>
      <c r="O1897" s="33"/>
      <c r="P1897" s="33"/>
      <c r="R1897" s="33"/>
      <c r="S1897" s="77"/>
      <c r="T1897" s="77"/>
      <c r="U1897" s="77"/>
      <c r="V1897" s="77"/>
      <c r="W1897" s="77"/>
      <c r="X1897" s="77"/>
      <c r="Y1897" s="77"/>
      <c r="Z1897" s="77"/>
      <c r="AA1897" s="77"/>
      <c r="AB1897" s="77"/>
      <c r="AC1897" s="77"/>
      <c r="AD1897" s="77"/>
      <c r="AE1897" s="77"/>
      <c r="AF1897" s="77"/>
      <c r="AG1897" s="77"/>
      <c r="AH1897" s="77"/>
      <c r="AI1897" s="77"/>
      <c r="AJ1897" s="77"/>
      <c r="AK1897" s="77"/>
      <c r="AL1897" s="77"/>
      <c r="AM1897" s="77"/>
      <c r="AN1897" s="77"/>
      <c r="AO1897" s="77"/>
      <c r="AP1897" s="77"/>
      <c r="AQ1897" s="77"/>
      <c r="AR1897" s="77"/>
      <c r="AS1897" s="77"/>
      <c r="AT1897" s="77"/>
      <c r="AU1897" s="77"/>
      <c r="AV1897" s="77"/>
      <c r="AW1897" s="77"/>
      <c r="AX1897" s="77"/>
      <c r="AY1897" s="77"/>
      <c r="AZ1897" s="77"/>
      <c r="BA1897" s="77"/>
      <c r="BB1897" s="77"/>
      <c r="BC1897" s="77"/>
      <c r="BD1897" s="77"/>
      <c r="BE1897" s="77"/>
      <c r="BF1897" s="77"/>
      <c r="BG1897" s="77"/>
      <c r="BH1897" s="77"/>
      <c r="BI1897" s="77"/>
      <c r="BJ1897" s="77"/>
      <c r="BK1897" s="77"/>
      <c r="BL1897" s="77"/>
      <c r="BM1897" s="77"/>
      <c r="BN1897" s="77"/>
      <c r="BO1897" s="77"/>
      <c r="BP1897" s="77"/>
      <c r="BQ1897" s="77"/>
      <c r="BR1897" s="77"/>
      <c r="BS1897" s="77"/>
      <c r="BT1897" s="77"/>
      <c r="BU1897" s="77"/>
      <c r="BV1897" s="77"/>
      <c r="BW1897" s="77"/>
      <c r="BX1897" s="77"/>
      <c r="BY1897" s="77"/>
      <c r="BZ1897" s="77"/>
      <c r="CA1897" s="77"/>
      <c r="CB1897" s="77"/>
      <c r="CC1897" s="77"/>
      <c r="CD1897" s="77"/>
      <c r="CE1897" s="77"/>
      <c r="CF1897" s="77"/>
      <c r="CG1897" s="77"/>
      <c r="CH1897" s="77"/>
      <c r="CI1897" s="77"/>
      <c r="CJ1897" s="77"/>
      <c r="CK1897" s="77"/>
      <c r="CL1897" s="77"/>
      <c r="CN1897" s="78"/>
      <c r="CO1897" s="77"/>
      <c r="CP1897" s="77"/>
      <c r="CQ1897" s="77"/>
      <c r="CR1897" s="77"/>
      <c r="CS1897" s="77"/>
      <c r="CT1897" s="77"/>
      <c r="CU1897" s="77"/>
      <c r="CV1897" s="77"/>
      <c r="CW1897" s="77"/>
      <c r="CX1897" s="77"/>
      <c r="CY1897" s="77"/>
      <c r="CZ1897" s="77"/>
      <c r="DA1897" s="77"/>
      <c r="DB1897" s="77"/>
      <c r="DC1897" s="77"/>
      <c r="DD1897" s="77"/>
      <c r="DE1897" s="77"/>
      <c r="DF1897" s="77"/>
      <c r="DG1897" s="77"/>
      <c r="DH1897" s="77"/>
      <c r="DI1897" s="77"/>
      <c r="DJ1897" s="77"/>
      <c r="DK1897" s="77"/>
      <c r="DL1897" s="77"/>
    </row>
    <row r="1898" spans="1:116" x14ac:dyDescent="0.4">
      <c r="B1898" t="s">
        <v>332</v>
      </c>
      <c r="D1898" t="s">
        <v>426</v>
      </c>
      <c r="E1898" s="8" t="str">
        <f t="shared" si="3167"/>
        <v>1898 DAMORT-F</v>
      </c>
      <c r="G1898" s="136" t="str">
        <f>G1871</f>
        <v>primary unit</v>
      </c>
      <c r="H1898" s="27"/>
      <c r="I1898" s="78"/>
      <c r="J1898" s="78"/>
      <c r="K1898" s="33"/>
      <c r="L1898" s="33"/>
      <c r="M1898" s="33"/>
      <c r="N1898" s="33"/>
      <c r="O1898" s="33"/>
      <c r="P1898" s="33"/>
      <c r="R1898" s="33"/>
      <c r="S1898" s="77"/>
      <c r="T1898" s="77"/>
      <c r="U1898" s="77"/>
      <c r="V1898" s="77"/>
      <c r="W1898" s="77"/>
      <c r="X1898" s="77"/>
      <c r="Y1898" s="77"/>
      <c r="Z1898" s="77"/>
      <c r="AA1898" s="77"/>
      <c r="AB1898" s="77"/>
      <c r="AC1898" s="77"/>
      <c r="AD1898" s="77"/>
      <c r="AE1898" s="77"/>
      <c r="AF1898" s="77"/>
      <c r="AG1898" s="77"/>
      <c r="AH1898" s="77"/>
      <c r="AI1898" s="77"/>
      <c r="AJ1898" s="77"/>
      <c r="AK1898" s="77"/>
      <c r="AL1898" s="77"/>
      <c r="AM1898" s="77"/>
      <c r="AN1898" s="77"/>
      <c r="AO1898" s="77"/>
      <c r="AP1898" s="77"/>
      <c r="AQ1898" s="77"/>
      <c r="AR1898" s="77"/>
      <c r="AS1898" s="77"/>
      <c r="AT1898" s="77"/>
      <c r="AU1898" s="77"/>
      <c r="AV1898" s="77"/>
      <c r="AW1898" s="77"/>
      <c r="AX1898" s="77"/>
      <c r="AY1898" s="77"/>
      <c r="AZ1898" s="77"/>
      <c r="BA1898" s="77"/>
      <c r="BB1898" s="77"/>
      <c r="BC1898" s="77"/>
      <c r="BD1898" s="77"/>
      <c r="BE1898" s="77"/>
      <c r="BF1898" s="77"/>
      <c r="BG1898" s="77"/>
      <c r="BH1898" s="77"/>
      <c r="BI1898" s="77"/>
      <c r="BJ1898" s="77"/>
      <c r="BK1898" s="77"/>
      <c r="BL1898" s="77"/>
      <c r="BM1898" s="77"/>
      <c r="BN1898" s="77"/>
      <c r="BO1898" s="77"/>
      <c r="BP1898" s="77"/>
      <c r="BQ1898" s="77"/>
      <c r="BR1898" s="77"/>
      <c r="BS1898" s="77"/>
      <c r="BT1898" s="77"/>
      <c r="BU1898" s="77"/>
      <c r="BV1898" s="77"/>
      <c r="BW1898" s="77"/>
      <c r="BX1898" s="77"/>
      <c r="BY1898" s="77"/>
      <c r="BZ1898" s="77"/>
      <c r="CA1898" s="77"/>
      <c r="CB1898" s="77"/>
      <c r="CC1898" s="77"/>
      <c r="CD1898" s="77"/>
      <c r="CE1898" s="77"/>
      <c r="CF1898" s="77"/>
      <c r="CG1898" s="77"/>
      <c r="CH1898" s="77"/>
      <c r="CI1898" s="77"/>
      <c r="CJ1898" s="77"/>
      <c r="CK1898" s="77"/>
      <c r="CL1898" s="77"/>
      <c r="CN1898" s="78"/>
      <c r="CO1898" s="77"/>
      <c r="CP1898" s="77"/>
      <c r="CQ1898" s="77"/>
      <c r="CR1898" s="77"/>
      <c r="CS1898" s="77"/>
      <c r="CT1898" s="77"/>
      <c r="CU1898" s="77"/>
      <c r="CV1898" s="77"/>
      <c r="CW1898" s="77"/>
      <c r="CX1898" s="77"/>
      <c r="CY1898" s="77"/>
      <c r="CZ1898" s="77"/>
      <c r="DA1898" s="77"/>
      <c r="DB1898" s="77"/>
      <c r="DC1898" s="77"/>
      <c r="DD1898" s="77"/>
      <c r="DE1898" s="77"/>
      <c r="DF1898" s="77"/>
      <c r="DG1898" s="77"/>
      <c r="DH1898" s="77"/>
      <c r="DI1898" s="77"/>
      <c r="DJ1898" s="77"/>
      <c r="DK1898" s="77"/>
      <c r="DL1898" s="77"/>
    </row>
    <row r="1899" spans="1:116" x14ac:dyDescent="0.4">
      <c r="B1899" t="s">
        <v>332</v>
      </c>
      <c r="D1899" t="s">
        <v>426</v>
      </c>
      <c r="E1899" s="8" t="str">
        <f t="shared" si="3167"/>
        <v>1899 DAMORT-F</v>
      </c>
      <c r="G1899" s="136" t="str">
        <f>G1872</f>
        <v>Primary revenue driver</v>
      </c>
      <c r="K1899" s="53"/>
      <c r="L1899" s="53"/>
      <c r="M1899" s="53"/>
      <c r="N1899" s="53"/>
      <c r="O1899" s="53"/>
      <c r="P1899" s="53"/>
      <c r="R1899" s="24"/>
      <c r="S1899" s="179" t="str">
        <f t="shared" ref="S1899:AX1901" si="3198">S1872</f>
        <v>S$16</v>
      </c>
      <c r="T1899" s="179" t="str">
        <f t="shared" si="3198"/>
        <v>T$16</v>
      </c>
      <c r="U1899" s="179" t="str">
        <f t="shared" si="3198"/>
        <v>U$16</v>
      </c>
      <c r="V1899" s="179" t="str">
        <f t="shared" si="3198"/>
        <v>V$16</v>
      </c>
      <c r="W1899" s="179" t="str">
        <f t="shared" si="3198"/>
        <v>W$16</v>
      </c>
      <c r="X1899" s="179" t="str">
        <f t="shared" si="3198"/>
        <v>X$16</v>
      </c>
      <c r="Y1899" s="179" t="str">
        <f t="shared" si="3198"/>
        <v>Y$16</v>
      </c>
      <c r="Z1899" s="179" t="str">
        <f t="shared" si="3198"/>
        <v>Z$16</v>
      </c>
      <c r="AA1899" s="179" t="str">
        <f t="shared" si="3198"/>
        <v>AA$16</v>
      </c>
      <c r="AB1899" s="179" t="str">
        <f t="shared" si="3198"/>
        <v>AB$16</v>
      </c>
      <c r="AC1899" s="179" t="str">
        <f t="shared" si="3198"/>
        <v>AC$16</v>
      </c>
      <c r="AD1899" s="179" t="str">
        <f t="shared" si="3198"/>
        <v>AD$16</v>
      </c>
      <c r="AE1899" s="179" t="str">
        <f t="shared" si="3198"/>
        <v>AE$16</v>
      </c>
      <c r="AF1899" s="179" t="str">
        <f t="shared" si="3198"/>
        <v>AF$16</v>
      </c>
      <c r="AG1899" s="179" t="str">
        <f t="shared" si="3198"/>
        <v>AG$16</v>
      </c>
      <c r="AH1899" s="179" t="str">
        <f t="shared" si="3198"/>
        <v>AH$16</v>
      </c>
      <c r="AI1899" s="179" t="str">
        <f t="shared" si="3198"/>
        <v>AI$16</v>
      </c>
      <c r="AJ1899" s="179" t="str">
        <f t="shared" si="3198"/>
        <v>AJ$16</v>
      </c>
      <c r="AK1899" s="179" t="str">
        <f t="shared" si="3198"/>
        <v>AK$16</v>
      </c>
      <c r="AL1899" s="179" t="str">
        <f t="shared" si="3198"/>
        <v>AL$16</v>
      </c>
      <c r="AM1899" s="179" t="str">
        <f t="shared" si="3198"/>
        <v>AM$16</v>
      </c>
      <c r="AN1899" s="179" t="str">
        <f t="shared" si="3198"/>
        <v>AN$16</v>
      </c>
      <c r="AO1899" s="179" t="str">
        <f t="shared" si="3198"/>
        <v>AO$16</v>
      </c>
      <c r="AP1899" s="179" t="str">
        <f t="shared" si="3198"/>
        <v>AP$16</v>
      </c>
      <c r="AQ1899" s="179" t="str">
        <f t="shared" si="3198"/>
        <v>AQ$16</v>
      </c>
      <c r="AR1899" s="179" t="str">
        <f t="shared" si="3198"/>
        <v>AR$16</v>
      </c>
      <c r="AS1899" s="179" t="str">
        <f t="shared" si="3198"/>
        <v>AS$16</v>
      </c>
      <c r="AT1899" s="179" t="str">
        <f t="shared" si="3198"/>
        <v>AT$16</v>
      </c>
      <c r="AU1899" s="179" t="str">
        <f t="shared" si="3198"/>
        <v>AU$16</v>
      </c>
      <c r="AV1899" s="179" t="str">
        <f t="shared" si="3198"/>
        <v>AV$16</v>
      </c>
      <c r="AW1899" s="179" t="str">
        <f t="shared" si="3198"/>
        <v>AW$16</v>
      </c>
      <c r="AX1899" s="179" t="str">
        <f t="shared" si="3198"/>
        <v>AX$16</v>
      </c>
      <c r="AY1899" s="179" t="str">
        <f t="shared" ref="AY1899:CD1901" si="3199">AY1872</f>
        <v>AY$16</v>
      </c>
      <c r="AZ1899" s="179" t="str">
        <f t="shared" si="3199"/>
        <v>AZ$16</v>
      </c>
      <c r="BA1899" s="179" t="str">
        <f t="shared" si="3199"/>
        <v>BA$16</v>
      </c>
      <c r="BB1899" s="179" t="str">
        <f t="shared" si="3199"/>
        <v>BB$16</v>
      </c>
      <c r="BC1899" s="179" t="str">
        <f t="shared" si="3199"/>
        <v>BC$16</v>
      </c>
      <c r="BD1899" s="179" t="str">
        <f t="shared" si="3199"/>
        <v>BD$16</v>
      </c>
      <c r="BE1899" s="179" t="str">
        <f t="shared" si="3199"/>
        <v>BE$16</v>
      </c>
      <c r="BF1899" s="179" t="str">
        <f t="shared" si="3199"/>
        <v>BF$16</v>
      </c>
      <c r="BG1899" s="179" t="str">
        <f t="shared" si="3199"/>
        <v>BG$16</v>
      </c>
      <c r="BH1899" s="179" t="str">
        <f t="shared" si="3199"/>
        <v>BH$16</v>
      </c>
      <c r="BI1899" s="179" t="str">
        <f t="shared" si="3199"/>
        <v>BI$16</v>
      </c>
      <c r="BJ1899" s="179" t="str">
        <f t="shared" si="3199"/>
        <v>BJ$16</v>
      </c>
      <c r="BK1899" s="179" t="str">
        <f t="shared" si="3199"/>
        <v>BK$16</v>
      </c>
      <c r="BL1899" s="179" t="str">
        <f t="shared" si="3199"/>
        <v>BL$16</v>
      </c>
      <c r="BM1899" s="179" t="str">
        <f t="shared" si="3199"/>
        <v>BM$16</v>
      </c>
      <c r="BN1899" s="179" t="str">
        <f t="shared" si="3199"/>
        <v>BN$16</v>
      </c>
      <c r="BO1899" s="179" t="str">
        <f t="shared" si="3199"/>
        <v>BO$16</v>
      </c>
      <c r="BP1899" s="179" t="str">
        <f t="shared" si="3199"/>
        <v>BP$16</v>
      </c>
      <c r="BQ1899" s="179" t="str">
        <f t="shared" si="3199"/>
        <v>BQ$16</v>
      </c>
      <c r="BR1899" s="179" t="str">
        <f t="shared" si="3199"/>
        <v>BR$16</v>
      </c>
      <c r="BS1899" s="179" t="str">
        <f t="shared" si="3199"/>
        <v>BS$16</v>
      </c>
      <c r="BT1899" s="179" t="str">
        <f t="shared" si="3199"/>
        <v>BT$16</v>
      </c>
      <c r="BU1899" s="179" t="str">
        <f t="shared" si="3199"/>
        <v>BU$16</v>
      </c>
      <c r="BV1899" s="179" t="str">
        <f t="shared" si="3199"/>
        <v>BV$16</v>
      </c>
      <c r="BW1899" s="179" t="str">
        <f t="shared" si="3199"/>
        <v>BW$16</v>
      </c>
      <c r="BX1899" s="179" t="str">
        <f t="shared" si="3199"/>
        <v>BX$16</v>
      </c>
      <c r="BY1899" s="179" t="str">
        <f t="shared" si="3199"/>
        <v>BY$16</v>
      </c>
      <c r="BZ1899" s="179" t="str">
        <f t="shared" si="3199"/>
        <v>BZ$16</v>
      </c>
      <c r="CA1899" s="179" t="str">
        <f t="shared" si="3199"/>
        <v>CA$16</v>
      </c>
      <c r="CB1899" s="179" t="str">
        <f t="shared" si="3199"/>
        <v>CB$16</v>
      </c>
      <c r="CC1899" s="179" t="str">
        <f t="shared" si="3199"/>
        <v>CC$16</v>
      </c>
      <c r="CD1899" s="179" t="str">
        <f t="shared" si="3199"/>
        <v>CD$16</v>
      </c>
      <c r="CE1899" s="179" t="str">
        <f t="shared" ref="CE1899:CL1901" si="3200">CE1872</f>
        <v>CE$16</v>
      </c>
      <c r="CF1899" s="179" t="str">
        <f t="shared" si="3200"/>
        <v>CF$16</v>
      </c>
      <c r="CG1899" s="179" t="str">
        <f t="shared" si="3200"/>
        <v>CG$16</v>
      </c>
      <c r="CH1899" s="179" t="str">
        <f t="shared" si="3200"/>
        <v>CH$16</v>
      </c>
      <c r="CI1899" s="179" t="str">
        <f t="shared" si="3200"/>
        <v>CI$16</v>
      </c>
      <c r="CJ1899" s="179" t="str">
        <f t="shared" si="3200"/>
        <v>CJ$16</v>
      </c>
      <c r="CK1899" s="179" t="str">
        <f t="shared" si="3200"/>
        <v>CK$16</v>
      </c>
      <c r="CL1899" s="179" t="str">
        <f t="shared" si="3200"/>
        <v>CL$16</v>
      </c>
      <c r="CO1899" s="179" t="str">
        <f t="shared" ref="CO1899:DL1901" si="3201">CO1872</f>
        <v>CO$16</v>
      </c>
      <c r="CP1899" s="179" t="str">
        <f t="shared" si="3201"/>
        <v>CP$16</v>
      </c>
      <c r="CQ1899" s="179" t="str">
        <f t="shared" si="3201"/>
        <v>CQ$16</v>
      </c>
      <c r="CR1899" s="179" t="str">
        <f t="shared" si="3201"/>
        <v>CR$16</v>
      </c>
      <c r="CS1899" s="179" t="str">
        <f t="shared" si="3201"/>
        <v>CS$16</v>
      </c>
      <c r="CT1899" s="179" t="str">
        <f t="shared" si="3201"/>
        <v>CT$16</v>
      </c>
      <c r="CU1899" s="179" t="str">
        <f t="shared" si="3201"/>
        <v>CU$16</v>
      </c>
      <c r="CV1899" s="179" t="str">
        <f t="shared" si="3201"/>
        <v>CV$16</v>
      </c>
      <c r="CW1899" s="179" t="str">
        <f t="shared" si="3201"/>
        <v>CW$16</v>
      </c>
      <c r="CX1899" s="179" t="str">
        <f t="shared" si="3201"/>
        <v>CX$16</v>
      </c>
      <c r="CY1899" s="179" t="str">
        <f t="shared" si="3201"/>
        <v>CY$16</v>
      </c>
      <c r="CZ1899" s="179" t="str">
        <f t="shared" si="3201"/>
        <v>CZ$16</v>
      </c>
      <c r="DA1899" s="179" t="str">
        <f t="shared" si="3201"/>
        <v>DA$16</v>
      </c>
      <c r="DB1899" s="179" t="str">
        <f t="shared" si="3201"/>
        <v>DB$16</v>
      </c>
      <c r="DC1899" s="179" t="str">
        <f t="shared" si="3201"/>
        <v>DC$16</v>
      </c>
      <c r="DD1899" s="179" t="str">
        <f t="shared" si="3201"/>
        <v>DD$16</v>
      </c>
      <c r="DE1899" s="179" t="str">
        <f t="shared" si="3201"/>
        <v>DE$16</v>
      </c>
      <c r="DF1899" s="179" t="str">
        <f t="shared" si="3201"/>
        <v>DF$16</v>
      </c>
      <c r="DG1899" s="179" t="str">
        <f t="shared" si="3201"/>
        <v>DG$16</v>
      </c>
      <c r="DH1899" s="179" t="str">
        <f t="shared" si="3201"/>
        <v>DH$16</v>
      </c>
      <c r="DI1899" s="179" t="str">
        <f t="shared" si="3201"/>
        <v>DI$16</v>
      </c>
      <c r="DJ1899" s="179" t="str">
        <f t="shared" si="3201"/>
        <v>DJ$16</v>
      </c>
      <c r="DK1899" s="179" t="str">
        <f t="shared" si="3201"/>
        <v>DK$16</v>
      </c>
      <c r="DL1899" s="179" t="str">
        <f t="shared" si="3201"/>
        <v>DL$16</v>
      </c>
    </row>
    <row r="1900" spans="1:116" x14ac:dyDescent="0.4">
      <c r="B1900" t="s">
        <v>332</v>
      </c>
      <c r="D1900" t="s">
        <v>426</v>
      </c>
      <c r="E1900" s="8" t="str">
        <f t="shared" si="3167"/>
        <v>1900 DAMORT-F</v>
      </c>
      <c r="G1900" s="136" t="str">
        <f>G1873</f>
        <v>Primary volume driver</v>
      </c>
      <c r="H1900" s="12"/>
      <c r="I1900" s="60"/>
      <c r="J1900" s="60"/>
      <c r="K1900" s="15"/>
      <c r="L1900" s="15"/>
      <c r="M1900" s="15"/>
      <c r="N1900" s="15"/>
      <c r="O1900" s="15"/>
      <c r="P1900" s="15"/>
      <c r="R1900" s="15"/>
      <c r="S1900" s="179" t="str">
        <f t="shared" ref="S1900:AX1902" si="3202">S1873</f>
        <v>S$17</v>
      </c>
      <c r="T1900" s="179" t="str">
        <f t="shared" si="3202"/>
        <v>T$17</v>
      </c>
      <c r="U1900" s="179" t="str">
        <f t="shared" si="3202"/>
        <v>U$17</v>
      </c>
      <c r="V1900" s="179" t="str">
        <f t="shared" si="3202"/>
        <v>V$17</v>
      </c>
      <c r="W1900" s="179" t="str">
        <f t="shared" si="3202"/>
        <v>W$17</v>
      </c>
      <c r="X1900" s="179" t="str">
        <f t="shared" si="3202"/>
        <v>X$17</v>
      </c>
      <c r="Y1900" s="179" t="str">
        <f t="shared" si="3202"/>
        <v>Y$17</v>
      </c>
      <c r="Z1900" s="179" t="str">
        <f t="shared" si="3202"/>
        <v>Z$17</v>
      </c>
      <c r="AA1900" s="179" t="str">
        <f t="shared" si="3202"/>
        <v>AA$17</v>
      </c>
      <c r="AB1900" s="179" t="str">
        <f t="shared" si="3202"/>
        <v>AB$17</v>
      </c>
      <c r="AC1900" s="179" t="str">
        <f t="shared" si="3202"/>
        <v>AC$17</v>
      </c>
      <c r="AD1900" s="179" t="str">
        <f t="shared" si="3202"/>
        <v>AD$17</v>
      </c>
      <c r="AE1900" s="179" t="str">
        <f t="shared" si="3202"/>
        <v>AE$17</v>
      </c>
      <c r="AF1900" s="179" t="str">
        <f t="shared" si="3202"/>
        <v>AF$17</v>
      </c>
      <c r="AG1900" s="179" t="str">
        <f t="shared" si="3202"/>
        <v>AG$17</v>
      </c>
      <c r="AH1900" s="179" t="str">
        <f t="shared" si="3202"/>
        <v>AH$17</v>
      </c>
      <c r="AI1900" s="179" t="str">
        <f t="shared" si="3202"/>
        <v>AI$17</v>
      </c>
      <c r="AJ1900" s="179" t="str">
        <f t="shared" si="3202"/>
        <v>AJ$17</v>
      </c>
      <c r="AK1900" s="179" t="str">
        <f t="shared" si="3202"/>
        <v>AK$17</v>
      </c>
      <c r="AL1900" s="179" t="str">
        <f t="shared" si="3202"/>
        <v>AL$17</v>
      </c>
      <c r="AM1900" s="179" t="str">
        <f t="shared" si="3202"/>
        <v>AM$17</v>
      </c>
      <c r="AN1900" s="179" t="str">
        <f t="shared" si="3202"/>
        <v>AN$17</v>
      </c>
      <c r="AO1900" s="179" t="str">
        <f t="shared" si="3202"/>
        <v>AO$17</v>
      </c>
      <c r="AP1900" s="179" t="str">
        <f t="shared" si="3202"/>
        <v>AP$17</v>
      </c>
      <c r="AQ1900" s="179" t="str">
        <f t="shared" si="3202"/>
        <v>AQ$17</v>
      </c>
      <c r="AR1900" s="179" t="str">
        <f t="shared" si="3202"/>
        <v>AR$17</v>
      </c>
      <c r="AS1900" s="179" t="str">
        <f t="shared" si="3202"/>
        <v>AS$17</v>
      </c>
      <c r="AT1900" s="179" t="str">
        <f t="shared" si="3202"/>
        <v>AT$17</v>
      </c>
      <c r="AU1900" s="179" t="str">
        <f t="shared" si="3202"/>
        <v>AU$17</v>
      </c>
      <c r="AV1900" s="179" t="str">
        <f t="shared" si="3202"/>
        <v>AV$17</v>
      </c>
      <c r="AW1900" s="179" t="str">
        <f t="shared" si="3202"/>
        <v>AW$17</v>
      </c>
      <c r="AX1900" s="179" t="str">
        <f t="shared" si="3202"/>
        <v>AX$17</v>
      </c>
      <c r="AY1900" s="179" t="str">
        <f t="shared" ref="AY1900:CD1902" si="3203">AY1873</f>
        <v>AY$17</v>
      </c>
      <c r="AZ1900" s="179" t="str">
        <f t="shared" si="3203"/>
        <v>AZ$17</v>
      </c>
      <c r="BA1900" s="179" t="str">
        <f t="shared" si="3203"/>
        <v>BA$17</v>
      </c>
      <c r="BB1900" s="179" t="str">
        <f t="shared" si="3203"/>
        <v>BB$17</v>
      </c>
      <c r="BC1900" s="179" t="str">
        <f t="shared" si="3203"/>
        <v>BC$17</v>
      </c>
      <c r="BD1900" s="179" t="str">
        <f t="shared" si="3203"/>
        <v>BD$17</v>
      </c>
      <c r="BE1900" s="179" t="str">
        <f t="shared" si="3203"/>
        <v>BE$17</v>
      </c>
      <c r="BF1900" s="179" t="str">
        <f t="shared" si="3203"/>
        <v>BF$17</v>
      </c>
      <c r="BG1900" s="179" t="str">
        <f t="shared" si="3203"/>
        <v>BG$17</v>
      </c>
      <c r="BH1900" s="179" t="str">
        <f t="shared" si="3203"/>
        <v>BH$17</v>
      </c>
      <c r="BI1900" s="179" t="str">
        <f t="shared" si="3203"/>
        <v>BI$17</v>
      </c>
      <c r="BJ1900" s="179" t="str">
        <f t="shared" si="3203"/>
        <v>BJ$17</v>
      </c>
      <c r="BK1900" s="179" t="str">
        <f t="shared" si="3203"/>
        <v>BK$17</v>
      </c>
      <c r="BL1900" s="179" t="str">
        <f t="shared" si="3203"/>
        <v>BL$17</v>
      </c>
      <c r="BM1900" s="179" t="str">
        <f t="shared" si="3203"/>
        <v>BM$17</v>
      </c>
      <c r="BN1900" s="179" t="str">
        <f t="shared" si="3203"/>
        <v>BN$17</v>
      </c>
      <c r="BO1900" s="179" t="str">
        <f t="shared" si="3203"/>
        <v>BO$17</v>
      </c>
      <c r="BP1900" s="179" t="str">
        <f t="shared" si="3203"/>
        <v>BP$17</v>
      </c>
      <c r="BQ1900" s="179" t="str">
        <f t="shared" si="3203"/>
        <v>BQ$17</v>
      </c>
      <c r="BR1900" s="179" t="str">
        <f t="shared" si="3203"/>
        <v>BR$17</v>
      </c>
      <c r="BS1900" s="179" t="str">
        <f t="shared" si="3203"/>
        <v>BS$17</v>
      </c>
      <c r="BT1900" s="179" t="str">
        <f t="shared" si="3203"/>
        <v>BT$17</v>
      </c>
      <c r="BU1900" s="179" t="str">
        <f t="shared" si="3203"/>
        <v>BU$17</v>
      </c>
      <c r="BV1900" s="179" t="str">
        <f t="shared" si="3203"/>
        <v>BV$17</v>
      </c>
      <c r="BW1900" s="179" t="str">
        <f t="shared" si="3203"/>
        <v>BW$17</v>
      </c>
      <c r="BX1900" s="179" t="str">
        <f t="shared" si="3203"/>
        <v>BX$17</v>
      </c>
      <c r="BY1900" s="179" t="str">
        <f t="shared" si="3203"/>
        <v>BY$17</v>
      </c>
      <c r="BZ1900" s="179" t="str">
        <f t="shared" si="3203"/>
        <v>BZ$17</v>
      </c>
      <c r="CA1900" s="179" t="str">
        <f t="shared" si="3203"/>
        <v>CA$17</v>
      </c>
      <c r="CB1900" s="179" t="str">
        <f t="shared" si="3203"/>
        <v>CB$17</v>
      </c>
      <c r="CC1900" s="179" t="str">
        <f t="shared" si="3203"/>
        <v>CC$17</v>
      </c>
      <c r="CD1900" s="179" t="str">
        <f t="shared" si="3203"/>
        <v>CD$17</v>
      </c>
      <c r="CE1900" s="179" t="str">
        <f t="shared" ref="CE1900:CL1902" si="3204">CE1873</f>
        <v>CE$17</v>
      </c>
      <c r="CF1900" s="179" t="str">
        <f t="shared" si="3204"/>
        <v>CF$17</v>
      </c>
      <c r="CG1900" s="179" t="str">
        <f t="shared" si="3204"/>
        <v>CG$17</v>
      </c>
      <c r="CH1900" s="179" t="str">
        <f t="shared" si="3204"/>
        <v>CH$17</v>
      </c>
      <c r="CI1900" s="179" t="str">
        <f t="shared" si="3204"/>
        <v>CI$17</v>
      </c>
      <c r="CJ1900" s="179" t="str">
        <f t="shared" si="3204"/>
        <v>CJ$17</v>
      </c>
      <c r="CK1900" s="179" t="str">
        <f t="shared" si="3204"/>
        <v>CK$17</v>
      </c>
      <c r="CL1900" s="179" t="str">
        <f t="shared" si="3204"/>
        <v>CL$17</v>
      </c>
      <c r="CN1900" s="60"/>
      <c r="CO1900" s="179" t="str">
        <f t="shared" ref="CO1900:DL1902" si="3205">CO1873</f>
        <v>CO$17</v>
      </c>
      <c r="CP1900" s="179" t="str">
        <f t="shared" si="3205"/>
        <v>CP$17</v>
      </c>
      <c r="CQ1900" s="179" t="str">
        <f t="shared" si="3205"/>
        <v>CQ$17</v>
      </c>
      <c r="CR1900" s="179" t="str">
        <f t="shared" si="3205"/>
        <v>CR$17</v>
      </c>
      <c r="CS1900" s="179" t="str">
        <f t="shared" si="3205"/>
        <v>CS$17</v>
      </c>
      <c r="CT1900" s="179" t="str">
        <f t="shared" si="3205"/>
        <v>CT$17</v>
      </c>
      <c r="CU1900" s="179" t="str">
        <f t="shared" si="3205"/>
        <v>CU$17</v>
      </c>
      <c r="CV1900" s="179" t="str">
        <f t="shared" si="3205"/>
        <v>CV$17</v>
      </c>
      <c r="CW1900" s="179" t="str">
        <f t="shared" si="3205"/>
        <v>CW$17</v>
      </c>
      <c r="CX1900" s="179" t="str">
        <f t="shared" si="3205"/>
        <v>CX$17</v>
      </c>
      <c r="CY1900" s="179" t="str">
        <f t="shared" si="3205"/>
        <v>CY$17</v>
      </c>
      <c r="CZ1900" s="179" t="str">
        <f t="shared" si="3205"/>
        <v>CZ$17</v>
      </c>
      <c r="DA1900" s="179" t="str">
        <f t="shared" si="3205"/>
        <v>DA$17</v>
      </c>
      <c r="DB1900" s="179" t="str">
        <f t="shared" si="3205"/>
        <v>DB$17</v>
      </c>
      <c r="DC1900" s="179" t="str">
        <f t="shared" si="3205"/>
        <v>DC$17</v>
      </c>
      <c r="DD1900" s="179" t="str">
        <f t="shared" si="3205"/>
        <v>DD$17</v>
      </c>
      <c r="DE1900" s="179" t="str">
        <f t="shared" si="3205"/>
        <v>DE$17</v>
      </c>
      <c r="DF1900" s="179" t="str">
        <f t="shared" si="3205"/>
        <v>DF$17</v>
      </c>
      <c r="DG1900" s="179" t="str">
        <f t="shared" si="3205"/>
        <v>DG$17</v>
      </c>
      <c r="DH1900" s="179" t="str">
        <f t="shared" si="3205"/>
        <v>DH$17</v>
      </c>
      <c r="DI1900" s="179" t="str">
        <f t="shared" si="3205"/>
        <v>DI$17</v>
      </c>
      <c r="DJ1900" s="179" t="str">
        <f t="shared" si="3205"/>
        <v>DJ$17</v>
      </c>
      <c r="DK1900" s="179" t="str">
        <f t="shared" si="3205"/>
        <v>DK$17</v>
      </c>
      <c r="DL1900" s="179" t="str">
        <f t="shared" si="3205"/>
        <v>DL$17</v>
      </c>
    </row>
    <row r="1901" spans="1:116" x14ac:dyDescent="0.4">
      <c r="B1901" t="s">
        <v>332</v>
      </c>
      <c r="D1901" t="s">
        <v>426</v>
      </c>
      <c r="E1901" s="8" t="str">
        <f t="shared" si="3167"/>
        <v>1901 DAMORT-F</v>
      </c>
      <c r="G1901" s="191" t="str">
        <f>G1878</f>
        <v>Simple amortizing debt:</v>
      </c>
      <c r="H1901" s="12"/>
      <c r="I1901" s="60"/>
      <c r="J1901" s="60"/>
      <c r="K1901" s="15"/>
      <c r="L1901" s="15"/>
      <c r="M1901" s="15"/>
      <c r="N1901" s="15"/>
      <c r="O1901" s="15"/>
      <c r="P1901" s="15"/>
      <c r="R1901" s="15"/>
      <c r="S1901" s="179">
        <f t="shared" ref="S1901:AX1903" si="3206">S1874</f>
        <v>0</v>
      </c>
      <c r="T1901" s="179">
        <f t="shared" si="3206"/>
        <v>0</v>
      </c>
      <c r="U1901" s="179">
        <f t="shared" si="3206"/>
        <v>0</v>
      </c>
      <c r="V1901" s="179">
        <f t="shared" si="3206"/>
        <v>0</v>
      </c>
      <c r="W1901" s="179">
        <f t="shared" si="3206"/>
        <v>0</v>
      </c>
      <c r="X1901" s="179">
        <f t="shared" si="3206"/>
        <v>0</v>
      </c>
      <c r="Y1901" s="179">
        <f t="shared" si="3206"/>
        <v>0</v>
      </c>
      <c r="Z1901" s="179">
        <f t="shared" si="3206"/>
        <v>0</v>
      </c>
      <c r="AA1901" s="179">
        <f t="shared" si="3206"/>
        <v>0</v>
      </c>
      <c r="AB1901" s="179">
        <f t="shared" si="3206"/>
        <v>0</v>
      </c>
      <c r="AC1901" s="179">
        <f t="shared" si="3206"/>
        <v>0</v>
      </c>
      <c r="AD1901" s="179">
        <f t="shared" si="3206"/>
        <v>0</v>
      </c>
      <c r="AE1901" s="179">
        <f t="shared" si="3206"/>
        <v>0</v>
      </c>
      <c r="AF1901" s="179">
        <f t="shared" si="3206"/>
        <v>0</v>
      </c>
      <c r="AG1901" s="179">
        <f t="shared" si="3206"/>
        <v>0</v>
      </c>
      <c r="AH1901" s="179">
        <f t="shared" si="3206"/>
        <v>0</v>
      </c>
      <c r="AI1901" s="179">
        <f t="shared" si="3206"/>
        <v>0</v>
      </c>
      <c r="AJ1901" s="179">
        <f t="shared" si="3206"/>
        <v>0</v>
      </c>
      <c r="AK1901" s="179">
        <f t="shared" si="3206"/>
        <v>0</v>
      </c>
      <c r="AL1901" s="179">
        <f t="shared" si="3206"/>
        <v>0</v>
      </c>
      <c r="AM1901" s="179">
        <f t="shared" si="3206"/>
        <v>0</v>
      </c>
      <c r="AN1901" s="179">
        <f t="shared" si="3206"/>
        <v>0</v>
      </c>
      <c r="AO1901" s="179">
        <f t="shared" si="3206"/>
        <v>0</v>
      </c>
      <c r="AP1901" s="179">
        <f t="shared" si="3206"/>
        <v>0</v>
      </c>
      <c r="AQ1901" s="179">
        <f t="shared" si="3206"/>
        <v>0</v>
      </c>
      <c r="AR1901" s="179">
        <f t="shared" si="3206"/>
        <v>0</v>
      </c>
      <c r="AS1901" s="179">
        <f t="shared" si="3206"/>
        <v>0</v>
      </c>
      <c r="AT1901" s="179">
        <f t="shared" si="3206"/>
        <v>0</v>
      </c>
      <c r="AU1901" s="179">
        <f t="shared" si="3206"/>
        <v>0</v>
      </c>
      <c r="AV1901" s="179">
        <f t="shared" si="3206"/>
        <v>0</v>
      </c>
      <c r="AW1901" s="179">
        <f t="shared" si="3206"/>
        <v>0</v>
      </c>
      <c r="AX1901" s="179">
        <f t="shared" si="3206"/>
        <v>0</v>
      </c>
      <c r="AY1901" s="179">
        <f t="shared" ref="AY1901:CD1903" si="3207">AY1874</f>
        <v>0</v>
      </c>
      <c r="AZ1901" s="179">
        <f t="shared" si="3207"/>
        <v>0</v>
      </c>
      <c r="BA1901" s="179">
        <f t="shared" si="3207"/>
        <v>0</v>
      </c>
      <c r="BB1901" s="179">
        <f t="shared" si="3207"/>
        <v>0</v>
      </c>
      <c r="BC1901" s="179">
        <f t="shared" si="3207"/>
        <v>0</v>
      </c>
      <c r="BD1901" s="179">
        <f t="shared" si="3207"/>
        <v>0</v>
      </c>
      <c r="BE1901" s="179">
        <f t="shared" si="3207"/>
        <v>0</v>
      </c>
      <c r="BF1901" s="179">
        <f t="shared" si="3207"/>
        <v>0</v>
      </c>
      <c r="BG1901" s="179">
        <f t="shared" si="3207"/>
        <v>0</v>
      </c>
      <c r="BH1901" s="179">
        <f t="shared" si="3207"/>
        <v>0</v>
      </c>
      <c r="BI1901" s="179">
        <f t="shared" si="3207"/>
        <v>0</v>
      </c>
      <c r="BJ1901" s="179">
        <f t="shared" si="3207"/>
        <v>0</v>
      </c>
      <c r="BK1901" s="179">
        <f t="shared" si="3207"/>
        <v>0</v>
      </c>
      <c r="BL1901" s="179">
        <f t="shared" si="3207"/>
        <v>0</v>
      </c>
      <c r="BM1901" s="179">
        <f t="shared" si="3207"/>
        <v>0</v>
      </c>
      <c r="BN1901" s="179">
        <f t="shared" si="3207"/>
        <v>0</v>
      </c>
      <c r="BO1901" s="179">
        <f t="shared" si="3207"/>
        <v>0</v>
      </c>
      <c r="BP1901" s="179">
        <f t="shared" si="3207"/>
        <v>0</v>
      </c>
      <c r="BQ1901" s="179">
        <f t="shared" si="3207"/>
        <v>0</v>
      </c>
      <c r="BR1901" s="179">
        <f t="shared" si="3207"/>
        <v>0</v>
      </c>
      <c r="BS1901" s="179">
        <f t="shared" si="3207"/>
        <v>0</v>
      </c>
      <c r="BT1901" s="179">
        <f t="shared" si="3207"/>
        <v>0</v>
      </c>
      <c r="BU1901" s="179">
        <f t="shared" si="3207"/>
        <v>0</v>
      </c>
      <c r="BV1901" s="179">
        <f t="shared" si="3207"/>
        <v>0</v>
      </c>
      <c r="BW1901" s="179">
        <f t="shared" si="3207"/>
        <v>0</v>
      </c>
      <c r="BX1901" s="179">
        <f t="shared" si="3207"/>
        <v>0</v>
      </c>
      <c r="BY1901" s="179">
        <f t="shared" si="3207"/>
        <v>0</v>
      </c>
      <c r="BZ1901" s="179">
        <f t="shared" si="3207"/>
        <v>0</v>
      </c>
      <c r="CA1901" s="179">
        <f t="shared" si="3207"/>
        <v>0</v>
      </c>
      <c r="CB1901" s="179">
        <f t="shared" si="3207"/>
        <v>0</v>
      </c>
      <c r="CC1901" s="179">
        <f t="shared" si="3207"/>
        <v>0</v>
      </c>
      <c r="CD1901" s="179">
        <f t="shared" si="3207"/>
        <v>0</v>
      </c>
      <c r="CE1901" s="179">
        <f t="shared" ref="CE1901:CL1903" si="3208">CE1874</f>
        <v>0</v>
      </c>
      <c r="CF1901" s="179">
        <f t="shared" si="3208"/>
        <v>0</v>
      </c>
      <c r="CG1901" s="179">
        <f t="shared" si="3208"/>
        <v>0</v>
      </c>
      <c r="CH1901" s="179">
        <f t="shared" si="3208"/>
        <v>0</v>
      </c>
      <c r="CI1901" s="179">
        <f t="shared" si="3208"/>
        <v>0</v>
      </c>
      <c r="CJ1901" s="179">
        <f t="shared" si="3208"/>
        <v>0</v>
      </c>
      <c r="CK1901" s="179">
        <f t="shared" si="3208"/>
        <v>0</v>
      </c>
      <c r="CL1901" s="179">
        <f t="shared" si="3208"/>
        <v>0</v>
      </c>
      <c r="CN1901" s="60"/>
      <c r="CO1901" s="179">
        <f t="shared" ref="CO1901:DL1903" si="3209">CO1874</f>
        <v>0</v>
      </c>
      <c r="CP1901" s="179">
        <f t="shared" si="3209"/>
        <v>0</v>
      </c>
      <c r="CQ1901" s="179">
        <f t="shared" si="3209"/>
        <v>0</v>
      </c>
      <c r="CR1901" s="179">
        <f t="shared" si="3209"/>
        <v>0</v>
      </c>
      <c r="CS1901" s="179">
        <f t="shared" si="3209"/>
        <v>0</v>
      </c>
      <c r="CT1901" s="179">
        <f t="shared" si="3209"/>
        <v>0</v>
      </c>
      <c r="CU1901" s="179">
        <f t="shared" si="3209"/>
        <v>0</v>
      </c>
      <c r="CV1901" s="179">
        <f t="shared" si="3209"/>
        <v>0</v>
      </c>
      <c r="CW1901" s="179">
        <f t="shared" si="3209"/>
        <v>0</v>
      </c>
      <c r="CX1901" s="179">
        <f t="shared" si="3209"/>
        <v>0</v>
      </c>
      <c r="CY1901" s="179">
        <f t="shared" si="3209"/>
        <v>0</v>
      </c>
      <c r="CZ1901" s="179">
        <f t="shared" si="3209"/>
        <v>0</v>
      </c>
      <c r="DA1901" s="179">
        <f t="shared" si="3209"/>
        <v>0</v>
      </c>
      <c r="DB1901" s="179">
        <f t="shared" si="3209"/>
        <v>0</v>
      </c>
      <c r="DC1901" s="179">
        <f t="shared" si="3209"/>
        <v>0</v>
      </c>
      <c r="DD1901" s="179">
        <f t="shared" si="3209"/>
        <v>0</v>
      </c>
      <c r="DE1901" s="179">
        <f t="shared" si="3209"/>
        <v>0</v>
      </c>
      <c r="DF1901" s="179">
        <f t="shared" si="3209"/>
        <v>0</v>
      </c>
      <c r="DG1901" s="179">
        <f t="shared" si="3209"/>
        <v>0</v>
      </c>
      <c r="DH1901" s="179">
        <f t="shared" si="3209"/>
        <v>0</v>
      </c>
      <c r="DI1901" s="179">
        <f t="shared" si="3209"/>
        <v>0</v>
      </c>
      <c r="DJ1901" s="179">
        <f t="shared" si="3209"/>
        <v>0</v>
      </c>
      <c r="DK1901" s="179">
        <f t="shared" si="3209"/>
        <v>0</v>
      </c>
      <c r="DL1901" s="179">
        <f t="shared" si="3209"/>
        <v>0</v>
      </c>
    </row>
    <row r="1902" spans="1:116" x14ac:dyDescent="0.4">
      <c r="B1902" t="s">
        <v>332</v>
      </c>
      <c r="D1902" t="s">
        <v>426</v>
      </c>
      <c r="E1902" s="8" t="str">
        <f t="shared" si="3167"/>
        <v>1902 DAMORT-F</v>
      </c>
      <c r="G1902" s="241" t="str">
        <f>IFERROR(SUBSTITUTE(TRIM(MID(G1878,SEARCH("-",G1878)+1,LEN(G1878))),":",""),"no unit")</f>
        <v>no unit</v>
      </c>
      <c r="H1902" s="12"/>
      <c r="I1902" s="60"/>
      <c r="J1902" s="60"/>
      <c r="K1902" s="15"/>
      <c r="L1902" s="15"/>
      <c r="M1902" s="15"/>
      <c r="N1902" s="15"/>
      <c r="O1902" s="15"/>
      <c r="P1902" s="15"/>
      <c r="R1902" s="15"/>
      <c r="S1902" s="179"/>
      <c r="T1902" s="179"/>
      <c r="U1902" s="179"/>
      <c r="V1902" s="179"/>
      <c r="W1902" s="179"/>
      <c r="X1902" s="179"/>
      <c r="Y1902" s="179"/>
      <c r="Z1902" s="179"/>
      <c r="AA1902" s="179"/>
      <c r="AB1902" s="179"/>
      <c r="AC1902" s="179"/>
      <c r="AD1902" s="179"/>
      <c r="AE1902" s="179"/>
      <c r="AF1902" s="179"/>
      <c r="AG1902" s="179"/>
      <c r="AH1902" s="179"/>
      <c r="AI1902" s="179"/>
      <c r="AJ1902" s="179"/>
      <c r="AK1902" s="179"/>
      <c r="AL1902" s="179"/>
      <c r="AM1902" s="179"/>
      <c r="AN1902" s="179"/>
      <c r="AO1902" s="179"/>
      <c r="AP1902" s="179"/>
      <c r="AQ1902" s="179"/>
      <c r="AR1902" s="179"/>
      <c r="AS1902" s="179"/>
      <c r="AT1902" s="179"/>
      <c r="AU1902" s="179"/>
      <c r="AV1902" s="179"/>
      <c r="AW1902" s="179"/>
      <c r="AX1902" s="179"/>
      <c r="AY1902" s="179"/>
      <c r="AZ1902" s="179"/>
      <c r="BA1902" s="179"/>
      <c r="BB1902" s="179"/>
      <c r="BC1902" s="179"/>
      <c r="BD1902" s="179"/>
      <c r="BE1902" s="179"/>
      <c r="BF1902" s="179"/>
      <c r="BG1902" s="179"/>
      <c r="BH1902" s="179"/>
      <c r="BI1902" s="179"/>
      <c r="BJ1902" s="179"/>
      <c r="BK1902" s="179"/>
      <c r="BL1902" s="179"/>
      <c r="BM1902" s="179"/>
      <c r="BN1902" s="179"/>
      <c r="BO1902" s="179"/>
      <c r="BP1902" s="179"/>
      <c r="BQ1902" s="179"/>
      <c r="BR1902" s="179"/>
      <c r="BS1902" s="179"/>
      <c r="BT1902" s="179"/>
      <c r="BU1902" s="179"/>
      <c r="BV1902" s="179"/>
      <c r="BW1902" s="179"/>
      <c r="BX1902" s="179"/>
      <c r="BY1902" s="179"/>
      <c r="BZ1902" s="179"/>
      <c r="CA1902" s="179"/>
      <c r="CB1902" s="179"/>
      <c r="CC1902" s="179"/>
      <c r="CD1902" s="179"/>
      <c r="CE1902" s="179"/>
      <c r="CF1902" s="179"/>
      <c r="CG1902" s="179"/>
      <c r="CH1902" s="179"/>
      <c r="CI1902" s="179"/>
      <c r="CJ1902" s="179"/>
      <c r="CK1902" s="179"/>
      <c r="CL1902" s="179"/>
      <c r="CN1902" s="60"/>
      <c r="CO1902" s="179"/>
      <c r="CP1902" s="179"/>
      <c r="CQ1902" s="179"/>
      <c r="CR1902" s="179"/>
      <c r="CS1902" s="179"/>
      <c r="CT1902" s="179"/>
      <c r="CU1902" s="179"/>
      <c r="CV1902" s="179"/>
      <c r="CW1902" s="179"/>
      <c r="CX1902" s="179"/>
      <c r="CY1902" s="179"/>
      <c r="CZ1902" s="179"/>
      <c r="DA1902" s="179"/>
      <c r="DB1902" s="179"/>
      <c r="DC1902" s="179"/>
      <c r="DD1902" s="179"/>
      <c r="DE1902" s="179"/>
      <c r="DF1902" s="179"/>
      <c r="DG1902" s="179"/>
      <c r="DH1902" s="179"/>
      <c r="DI1902" s="179"/>
      <c r="DJ1902" s="179"/>
      <c r="DK1902" s="179"/>
      <c r="DL1902" s="179"/>
    </row>
    <row r="1903" spans="1:116" x14ac:dyDescent="0.4">
      <c r="A1903" s="3"/>
      <c r="B1903" t="s">
        <v>332</v>
      </c>
      <c r="D1903" t="s">
        <v>426</v>
      </c>
      <c r="E1903" s="8" t="str">
        <f t="shared" si="3167"/>
        <v>1903 DAMORT-F</v>
      </c>
      <c r="G1903" s="191" t="str">
        <f>G1876</f>
        <v>Secondary revenue driver</v>
      </c>
      <c r="H1903" s="90"/>
      <c r="I1903" s="213"/>
      <c r="J1903" s="213"/>
      <c r="K1903" s="214"/>
      <c r="L1903" s="214"/>
      <c r="M1903" s="214"/>
      <c r="N1903" s="214"/>
      <c r="O1903" s="214"/>
      <c r="P1903" s="214"/>
      <c r="R1903" s="214"/>
      <c r="S1903" s="4" t="str">
        <f t="shared" ref="S1903:AX1905" si="3210">ADDRESS(ROW(S1889),COLUMN(S1889),2)</f>
        <v>S$1889</v>
      </c>
      <c r="T1903" s="4" t="str">
        <f t="shared" si="3210"/>
        <v>T$1889</v>
      </c>
      <c r="U1903" s="4" t="str">
        <f t="shared" si="3210"/>
        <v>U$1889</v>
      </c>
      <c r="V1903" s="4" t="str">
        <f t="shared" si="3210"/>
        <v>V$1889</v>
      </c>
      <c r="W1903" s="4" t="str">
        <f t="shared" si="3210"/>
        <v>W$1889</v>
      </c>
      <c r="X1903" s="4" t="str">
        <f t="shared" si="3210"/>
        <v>X$1889</v>
      </c>
      <c r="Y1903" s="4" t="str">
        <f t="shared" si="3210"/>
        <v>Y$1889</v>
      </c>
      <c r="Z1903" s="4" t="str">
        <f t="shared" si="3210"/>
        <v>Z$1889</v>
      </c>
      <c r="AA1903" s="4" t="str">
        <f t="shared" si="3210"/>
        <v>AA$1889</v>
      </c>
      <c r="AB1903" s="4" t="str">
        <f t="shared" si="3210"/>
        <v>AB$1889</v>
      </c>
      <c r="AC1903" s="4" t="str">
        <f t="shared" si="3210"/>
        <v>AC$1889</v>
      </c>
      <c r="AD1903" s="4" t="str">
        <f t="shared" si="3210"/>
        <v>AD$1889</v>
      </c>
      <c r="AE1903" s="4" t="str">
        <f t="shared" si="3210"/>
        <v>AE$1889</v>
      </c>
      <c r="AF1903" s="4" t="str">
        <f t="shared" si="3210"/>
        <v>AF$1889</v>
      </c>
      <c r="AG1903" s="4" t="str">
        <f t="shared" si="3210"/>
        <v>AG$1889</v>
      </c>
      <c r="AH1903" s="4" t="str">
        <f t="shared" si="3210"/>
        <v>AH$1889</v>
      </c>
      <c r="AI1903" s="4" t="str">
        <f t="shared" si="3210"/>
        <v>AI$1889</v>
      </c>
      <c r="AJ1903" s="4" t="str">
        <f t="shared" si="3210"/>
        <v>AJ$1889</v>
      </c>
      <c r="AK1903" s="4" t="str">
        <f t="shared" si="3210"/>
        <v>AK$1889</v>
      </c>
      <c r="AL1903" s="4" t="str">
        <f t="shared" si="3210"/>
        <v>AL$1889</v>
      </c>
      <c r="AM1903" s="4" t="str">
        <f t="shared" si="3210"/>
        <v>AM$1889</v>
      </c>
      <c r="AN1903" s="4" t="str">
        <f t="shared" si="3210"/>
        <v>AN$1889</v>
      </c>
      <c r="AO1903" s="4" t="str">
        <f t="shared" si="3210"/>
        <v>AO$1889</v>
      </c>
      <c r="AP1903" s="4" t="str">
        <f t="shared" si="3210"/>
        <v>AP$1889</v>
      </c>
      <c r="AQ1903" s="4" t="str">
        <f t="shared" si="3210"/>
        <v>AQ$1889</v>
      </c>
      <c r="AR1903" s="4" t="str">
        <f t="shared" si="3210"/>
        <v>AR$1889</v>
      </c>
      <c r="AS1903" s="4" t="str">
        <f t="shared" si="3210"/>
        <v>AS$1889</v>
      </c>
      <c r="AT1903" s="4" t="str">
        <f t="shared" si="3210"/>
        <v>AT$1889</v>
      </c>
      <c r="AU1903" s="4" t="str">
        <f t="shared" si="3210"/>
        <v>AU$1889</v>
      </c>
      <c r="AV1903" s="4" t="str">
        <f t="shared" si="3210"/>
        <v>AV$1889</v>
      </c>
      <c r="AW1903" s="4" t="str">
        <f t="shared" si="3210"/>
        <v>AW$1889</v>
      </c>
      <c r="AX1903" s="4" t="str">
        <f t="shared" si="3210"/>
        <v>AX$1889</v>
      </c>
      <c r="AY1903" s="4" t="str">
        <f t="shared" ref="AY1903:CD1905" si="3211">ADDRESS(ROW(AY1889),COLUMN(AY1889),2)</f>
        <v>AY$1889</v>
      </c>
      <c r="AZ1903" s="4" t="str">
        <f t="shared" si="3211"/>
        <v>AZ$1889</v>
      </c>
      <c r="BA1903" s="4" t="str">
        <f t="shared" si="3211"/>
        <v>BA$1889</v>
      </c>
      <c r="BB1903" s="4" t="str">
        <f t="shared" si="3211"/>
        <v>BB$1889</v>
      </c>
      <c r="BC1903" s="4" t="str">
        <f t="shared" si="3211"/>
        <v>BC$1889</v>
      </c>
      <c r="BD1903" s="4" t="str">
        <f t="shared" si="3211"/>
        <v>BD$1889</v>
      </c>
      <c r="BE1903" s="4" t="str">
        <f t="shared" si="3211"/>
        <v>BE$1889</v>
      </c>
      <c r="BF1903" s="4" t="str">
        <f t="shared" si="3211"/>
        <v>BF$1889</v>
      </c>
      <c r="BG1903" s="4" t="str">
        <f t="shared" si="3211"/>
        <v>BG$1889</v>
      </c>
      <c r="BH1903" s="4" t="str">
        <f t="shared" si="3211"/>
        <v>BH$1889</v>
      </c>
      <c r="BI1903" s="4" t="str">
        <f t="shared" si="3211"/>
        <v>BI$1889</v>
      </c>
      <c r="BJ1903" s="4" t="str">
        <f t="shared" si="3211"/>
        <v>BJ$1889</v>
      </c>
      <c r="BK1903" s="4" t="str">
        <f t="shared" si="3211"/>
        <v>BK$1889</v>
      </c>
      <c r="BL1903" s="4" t="str">
        <f t="shared" si="3211"/>
        <v>BL$1889</v>
      </c>
      <c r="BM1903" s="4" t="str">
        <f t="shared" si="3211"/>
        <v>BM$1889</v>
      </c>
      <c r="BN1903" s="4" t="str">
        <f t="shared" si="3211"/>
        <v>BN$1889</v>
      </c>
      <c r="BO1903" s="4" t="str">
        <f t="shared" si="3211"/>
        <v>BO$1889</v>
      </c>
      <c r="BP1903" s="4" t="str">
        <f t="shared" si="3211"/>
        <v>BP$1889</v>
      </c>
      <c r="BQ1903" s="4" t="str">
        <f t="shared" si="3211"/>
        <v>BQ$1889</v>
      </c>
      <c r="BR1903" s="4" t="str">
        <f t="shared" si="3211"/>
        <v>BR$1889</v>
      </c>
      <c r="BS1903" s="4" t="str">
        <f t="shared" si="3211"/>
        <v>BS$1889</v>
      </c>
      <c r="BT1903" s="4" t="str">
        <f t="shared" si="3211"/>
        <v>BT$1889</v>
      </c>
      <c r="BU1903" s="4" t="str">
        <f t="shared" si="3211"/>
        <v>BU$1889</v>
      </c>
      <c r="BV1903" s="4" t="str">
        <f t="shared" si="3211"/>
        <v>BV$1889</v>
      </c>
      <c r="BW1903" s="4" t="str">
        <f t="shared" si="3211"/>
        <v>BW$1889</v>
      </c>
      <c r="BX1903" s="4" t="str">
        <f t="shared" si="3211"/>
        <v>BX$1889</v>
      </c>
      <c r="BY1903" s="4" t="str">
        <f t="shared" si="3211"/>
        <v>BY$1889</v>
      </c>
      <c r="BZ1903" s="4" t="str">
        <f t="shared" si="3211"/>
        <v>BZ$1889</v>
      </c>
      <c r="CA1903" s="4" t="str">
        <f t="shared" si="3211"/>
        <v>CA$1889</v>
      </c>
      <c r="CB1903" s="4" t="str">
        <f t="shared" si="3211"/>
        <v>CB$1889</v>
      </c>
      <c r="CC1903" s="4" t="str">
        <f t="shared" si="3211"/>
        <v>CC$1889</v>
      </c>
      <c r="CD1903" s="4" t="str">
        <f t="shared" si="3211"/>
        <v>CD$1889</v>
      </c>
      <c r="CE1903" s="4" t="str">
        <f t="shared" ref="CE1903:CL1905" si="3212">ADDRESS(ROW(CE1889),COLUMN(CE1889),2)</f>
        <v>CE$1889</v>
      </c>
      <c r="CF1903" s="4" t="str">
        <f t="shared" si="3212"/>
        <v>CF$1889</v>
      </c>
      <c r="CG1903" s="4" t="str">
        <f t="shared" si="3212"/>
        <v>CG$1889</v>
      </c>
      <c r="CH1903" s="4" t="str">
        <f t="shared" si="3212"/>
        <v>CH$1889</v>
      </c>
      <c r="CI1903" s="4" t="str">
        <f t="shared" si="3212"/>
        <v>CI$1889</v>
      </c>
      <c r="CJ1903" s="4" t="str">
        <f t="shared" si="3212"/>
        <v>CJ$1889</v>
      </c>
      <c r="CK1903" s="4" t="str">
        <f t="shared" si="3212"/>
        <v>CK$1889</v>
      </c>
      <c r="CL1903" s="4" t="str">
        <f t="shared" si="3212"/>
        <v>CL$1889</v>
      </c>
      <c r="CN1903" s="213"/>
      <c r="CO1903" s="4" t="str">
        <f t="shared" ref="CO1903:DL1905" si="3213">ADDRESS(ROW(CO1889),COLUMN(CO1889),2)</f>
        <v>CO$1889</v>
      </c>
      <c r="CP1903" s="4" t="str">
        <f t="shared" si="3213"/>
        <v>CP$1889</v>
      </c>
      <c r="CQ1903" s="4" t="str">
        <f t="shared" si="3213"/>
        <v>CQ$1889</v>
      </c>
      <c r="CR1903" s="4" t="str">
        <f t="shared" si="3213"/>
        <v>CR$1889</v>
      </c>
      <c r="CS1903" s="4" t="str">
        <f t="shared" si="3213"/>
        <v>CS$1889</v>
      </c>
      <c r="CT1903" s="4" t="str">
        <f t="shared" si="3213"/>
        <v>CT$1889</v>
      </c>
      <c r="CU1903" s="4" t="str">
        <f t="shared" si="3213"/>
        <v>CU$1889</v>
      </c>
      <c r="CV1903" s="4" t="str">
        <f t="shared" si="3213"/>
        <v>CV$1889</v>
      </c>
      <c r="CW1903" s="4" t="str">
        <f t="shared" si="3213"/>
        <v>CW$1889</v>
      </c>
      <c r="CX1903" s="4" t="str">
        <f t="shared" si="3213"/>
        <v>CX$1889</v>
      </c>
      <c r="CY1903" s="4" t="str">
        <f t="shared" si="3213"/>
        <v>CY$1889</v>
      </c>
      <c r="CZ1903" s="4" t="str">
        <f t="shared" si="3213"/>
        <v>CZ$1889</v>
      </c>
      <c r="DA1903" s="4" t="str">
        <f t="shared" si="3213"/>
        <v>DA$1889</v>
      </c>
      <c r="DB1903" s="4" t="str">
        <f t="shared" si="3213"/>
        <v>DB$1889</v>
      </c>
      <c r="DC1903" s="4" t="str">
        <f t="shared" si="3213"/>
        <v>DC$1889</v>
      </c>
      <c r="DD1903" s="4" t="str">
        <f t="shared" si="3213"/>
        <v>DD$1889</v>
      </c>
      <c r="DE1903" s="4" t="str">
        <f t="shared" si="3213"/>
        <v>DE$1889</v>
      </c>
      <c r="DF1903" s="4" t="str">
        <f t="shared" si="3213"/>
        <v>DF$1889</v>
      </c>
      <c r="DG1903" s="4" t="str">
        <f t="shared" si="3213"/>
        <v>DG$1889</v>
      </c>
      <c r="DH1903" s="4" t="str">
        <f t="shared" si="3213"/>
        <v>DH$1889</v>
      </c>
      <c r="DI1903" s="4" t="str">
        <f t="shared" si="3213"/>
        <v>DI$1889</v>
      </c>
      <c r="DJ1903" s="4" t="str">
        <f t="shared" si="3213"/>
        <v>DJ$1889</v>
      </c>
      <c r="DK1903" s="4" t="str">
        <f t="shared" si="3213"/>
        <v>DK$1889</v>
      </c>
      <c r="DL1903" s="4" t="str">
        <f t="shared" si="3213"/>
        <v>DL$1889</v>
      </c>
    </row>
    <row r="1904" spans="1:116" x14ac:dyDescent="0.4">
      <c r="B1904" t="s">
        <v>332</v>
      </c>
      <c r="D1904" t="s">
        <v>426</v>
      </c>
      <c r="E1904" s="8" t="str">
        <f t="shared" si="3167"/>
        <v>1904 DAMORT-F</v>
      </c>
      <c r="G1904" s="136" t="str">
        <f>G1877</f>
        <v>Secondary volume driver</v>
      </c>
      <c r="H1904" s="12"/>
      <c r="I1904" s="60"/>
      <c r="J1904" s="60"/>
      <c r="K1904" s="15"/>
      <c r="L1904" s="15"/>
      <c r="M1904" s="15"/>
      <c r="N1904" s="15"/>
      <c r="O1904" s="15"/>
      <c r="P1904" s="15"/>
      <c r="R1904" s="15"/>
      <c r="S1904" s="179" t="str">
        <f t="shared" ref="S1904:AX1906" si="3214">S1877</f>
        <v>S$19</v>
      </c>
      <c r="T1904" s="179" t="str">
        <f t="shared" si="3214"/>
        <v>T$19</v>
      </c>
      <c r="U1904" s="179" t="str">
        <f t="shared" si="3214"/>
        <v>U$19</v>
      </c>
      <c r="V1904" s="179" t="str">
        <f t="shared" si="3214"/>
        <v>V$19</v>
      </c>
      <c r="W1904" s="179" t="str">
        <f t="shared" si="3214"/>
        <v>W$19</v>
      </c>
      <c r="X1904" s="179" t="str">
        <f t="shared" si="3214"/>
        <v>X$19</v>
      </c>
      <c r="Y1904" s="179" t="str">
        <f t="shared" si="3214"/>
        <v>Y$19</v>
      </c>
      <c r="Z1904" s="179" t="str">
        <f t="shared" si="3214"/>
        <v>Z$19</v>
      </c>
      <c r="AA1904" s="179" t="str">
        <f t="shared" si="3214"/>
        <v>AA$19</v>
      </c>
      <c r="AB1904" s="179" t="str">
        <f t="shared" si="3214"/>
        <v>AB$19</v>
      </c>
      <c r="AC1904" s="179" t="str">
        <f t="shared" si="3214"/>
        <v>AC$19</v>
      </c>
      <c r="AD1904" s="179" t="str">
        <f t="shared" si="3214"/>
        <v>AD$19</v>
      </c>
      <c r="AE1904" s="179" t="str">
        <f t="shared" si="3214"/>
        <v>AE$19</v>
      </c>
      <c r="AF1904" s="179" t="str">
        <f t="shared" si="3214"/>
        <v>AF$19</v>
      </c>
      <c r="AG1904" s="179" t="str">
        <f t="shared" si="3214"/>
        <v>AG$19</v>
      </c>
      <c r="AH1904" s="179" t="str">
        <f t="shared" si="3214"/>
        <v>AH$19</v>
      </c>
      <c r="AI1904" s="179" t="str">
        <f t="shared" si="3214"/>
        <v>AI$19</v>
      </c>
      <c r="AJ1904" s="179" t="str">
        <f t="shared" si="3214"/>
        <v>AJ$19</v>
      </c>
      <c r="AK1904" s="179" t="str">
        <f t="shared" si="3214"/>
        <v>AK$19</v>
      </c>
      <c r="AL1904" s="179" t="str">
        <f t="shared" si="3214"/>
        <v>AL$19</v>
      </c>
      <c r="AM1904" s="179" t="str">
        <f t="shared" si="3214"/>
        <v>AM$19</v>
      </c>
      <c r="AN1904" s="179" t="str">
        <f t="shared" si="3214"/>
        <v>AN$19</v>
      </c>
      <c r="AO1904" s="179" t="str">
        <f t="shared" si="3214"/>
        <v>AO$19</v>
      </c>
      <c r="AP1904" s="179" t="str">
        <f t="shared" si="3214"/>
        <v>AP$19</v>
      </c>
      <c r="AQ1904" s="179" t="str">
        <f t="shared" si="3214"/>
        <v>AQ$19</v>
      </c>
      <c r="AR1904" s="179" t="str">
        <f t="shared" si="3214"/>
        <v>AR$19</v>
      </c>
      <c r="AS1904" s="179" t="str">
        <f t="shared" si="3214"/>
        <v>AS$19</v>
      </c>
      <c r="AT1904" s="179" t="str">
        <f t="shared" si="3214"/>
        <v>AT$19</v>
      </c>
      <c r="AU1904" s="179" t="str">
        <f t="shared" si="3214"/>
        <v>AU$19</v>
      </c>
      <c r="AV1904" s="179" t="str">
        <f t="shared" si="3214"/>
        <v>AV$19</v>
      </c>
      <c r="AW1904" s="179" t="str">
        <f t="shared" si="3214"/>
        <v>AW$19</v>
      </c>
      <c r="AX1904" s="179" t="str">
        <f t="shared" si="3214"/>
        <v>AX$19</v>
      </c>
      <c r="AY1904" s="179" t="str">
        <f t="shared" ref="AY1904:CD1906" si="3215">AY1877</f>
        <v>AY$19</v>
      </c>
      <c r="AZ1904" s="179" t="str">
        <f t="shared" si="3215"/>
        <v>AZ$19</v>
      </c>
      <c r="BA1904" s="179" t="str">
        <f t="shared" si="3215"/>
        <v>BA$19</v>
      </c>
      <c r="BB1904" s="179" t="str">
        <f t="shared" si="3215"/>
        <v>BB$19</v>
      </c>
      <c r="BC1904" s="179" t="str">
        <f t="shared" si="3215"/>
        <v>BC$19</v>
      </c>
      <c r="BD1904" s="179" t="str">
        <f t="shared" si="3215"/>
        <v>BD$19</v>
      </c>
      <c r="BE1904" s="179" t="str">
        <f t="shared" si="3215"/>
        <v>BE$19</v>
      </c>
      <c r="BF1904" s="179" t="str">
        <f t="shared" si="3215"/>
        <v>BF$19</v>
      </c>
      <c r="BG1904" s="179" t="str">
        <f t="shared" si="3215"/>
        <v>BG$19</v>
      </c>
      <c r="BH1904" s="179" t="str">
        <f t="shared" si="3215"/>
        <v>BH$19</v>
      </c>
      <c r="BI1904" s="179" t="str">
        <f t="shared" si="3215"/>
        <v>BI$19</v>
      </c>
      <c r="BJ1904" s="179" t="str">
        <f t="shared" si="3215"/>
        <v>BJ$19</v>
      </c>
      <c r="BK1904" s="179" t="str">
        <f t="shared" si="3215"/>
        <v>BK$19</v>
      </c>
      <c r="BL1904" s="179" t="str">
        <f t="shared" si="3215"/>
        <v>BL$19</v>
      </c>
      <c r="BM1904" s="179" t="str">
        <f t="shared" si="3215"/>
        <v>BM$19</v>
      </c>
      <c r="BN1904" s="179" t="str">
        <f t="shared" si="3215"/>
        <v>BN$19</v>
      </c>
      <c r="BO1904" s="179" t="str">
        <f t="shared" si="3215"/>
        <v>BO$19</v>
      </c>
      <c r="BP1904" s="179" t="str">
        <f t="shared" si="3215"/>
        <v>BP$19</v>
      </c>
      <c r="BQ1904" s="179" t="str">
        <f t="shared" si="3215"/>
        <v>BQ$19</v>
      </c>
      <c r="BR1904" s="179" t="str">
        <f t="shared" si="3215"/>
        <v>BR$19</v>
      </c>
      <c r="BS1904" s="179" t="str">
        <f t="shared" si="3215"/>
        <v>BS$19</v>
      </c>
      <c r="BT1904" s="179" t="str">
        <f t="shared" si="3215"/>
        <v>BT$19</v>
      </c>
      <c r="BU1904" s="179" t="str">
        <f t="shared" si="3215"/>
        <v>BU$19</v>
      </c>
      <c r="BV1904" s="179" t="str">
        <f t="shared" si="3215"/>
        <v>BV$19</v>
      </c>
      <c r="BW1904" s="179" t="str">
        <f t="shared" si="3215"/>
        <v>BW$19</v>
      </c>
      <c r="BX1904" s="179" t="str">
        <f t="shared" si="3215"/>
        <v>BX$19</v>
      </c>
      <c r="BY1904" s="179" t="str">
        <f t="shared" si="3215"/>
        <v>BY$19</v>
      </c>
      <c r="BZ1904" s="179" t="str">
        <f t="shared" si="3215"/>
        <v>BZ$19</v>
      </c>
      <c r="CA1904" s="179" t="str">
        <f t="shared" si="3215"/>
        <v>CA$19</v>
      </c>
      <c r="CB1904" s="179" t="str">
        <f t="shared" si="3215"/>
        <v>CB$19</v>
      </c>
      <c r="CC1904" s="179" t="str">
        <f t="shared" si="3215"/>
        <v>CC$19</v>
      </c>
      <c r="CD1904" s="179" t="str">
        <f t="shared" si="3215"/>
        <v>CD$19</v>
      </c>
      <c r="CE1904" s="179" t="str">
        <f t="shared" ref="CE1904:CL1906" si="3216">CE1877</f>
        <v>CE$19</v>
      </c>
      <c r="CF1904" s="179" t="str">
        <f t="shared" si="3216"/>
        <v>CF$19</v>
      </c>
      <c r="CG1904" s="179" t="str">
        <f t="shared" si="3216"/>
        <v>CG$19</v>
      </c>
      <c r="CH1904" s="179" t="str">
        <f t="shared" si="3216"/>
        <v>CH$19</v>
      </c>
      <c r="CI1904" s="179" t="str">
        <f t="shared" si="3216"/>
        <v>CI$19</v>
      </c>
      <c r="CJ1904" s="179" t="str">
        <f t="shared" si="3216"/>
        <v>CJ$19</v>
      </c>
      <c r="CK1904" s="179" t="str">
        <f t="shared" si="3216"/>
        <v>CK$19</v>
      </c>
      <c r="CL1904" s="179" t="str">
        <f t="shared" si="3216"/>
        <v>CL$19</v>
      </c>
      <c r="CN1904" s="60"/>
      <c r="CO1904" s="179" t="str">
        <f t="shared" ref="CO1904:DL1906" si="3217">CO1877</f>
        <v>CO$19</v>
      </c>
      <c r="CP1904" s="179" t="str">
        <f t="shared" si="3217"/>
        <v>CP$19</v>
      </c>
      <c r="CQ1904" s="179" t="str">
        <f t="shared" si="3217"/>
        <v>CQ$19</v>
      </c>
      <c r="CR1904" s="179" t="str">
        <f t="shared" si="3217"/>
        <v>CR$19</v>
      </c>
      <c r="CS1904" s="179" t="str">
        <f t="shared" si="3217"/>
        <v>CS$19</v>
      </c>
      <c r="CT1904" s="179" t="str">
        <f t="shared" si="3217"/>
        <v>CT$19</v>
      </c>
      <c r="CU1904" s="179" t="str">
        <f t="shared" si="3217"/>
        <v>CU$19</v>
      </c>
      <c r="CV1904" s="179" t="str">
        <f t="shared" si="3217"/>
        <v>CV$19</v>
      </c>
      <c r="CW1904" s="179" t="str">
        <f t="shared" si="3217"/>
        <v>CW$19</v>
      </c>
      <c r="CX1904" s="179" t="str">
        <f t="shared" si="3217"/>
        <v>CX$19</v>
      </c>
      <c r="CY1904" s="179" t="str">
        <f t="shared" si="3217"/>
        <v>CY$19</v>
      </c>
      <c r="CZ1904" s="179" t="str">
        <f t="shared" si="3217"/>
        <v>CZ$19</v>
      </c>
      <c r="DA1904" s="179" t="str">
        <f t="shared" si="3217"/>
        <v>DA$19</v>
      </c>
      <c r="DB1904" s="179" t="str">
        <f t="shared" si="3217"/>
        <v>DB$19</v>
      </c>
      <c r="DC1904" s="179" t="str">
        <f t="shared" si="3217"/>
        <v>DC$19</v>
      </c>
      <c r="DD1904" s="179" t="str">
        <f t="shared" si="3217"/>
        <v>DD$19</v>
      </c>
      <c r="DE1904" s="179" t="str">
        <f t="shared" si="3217"/>
        <v>DE$19</v>
      </c>
      <c r="DF1904" s="179" t="str">
        <f t="shared" si="3217"/>
        <v>DF$19</v>
      </c>
      <c r="DG1904" s="179" t="str">
        <f t="shared" si="3217"/>
        <v>DG$19</v>
      </c>
      <c r="DH1904" s="179" t="str">
        <f t="shared" si="3217"/>
        <v>DH$19</v>
      </c>
      <c r="DI1904" s="179" t="str">
        <f t="shared" si="3217"/>
        <v>DI$19</v>
      </c>
      <c r="DJ1904" s="179" t="str">
        <f t="shared" si="3217"/>
        <v>DJ$19</v>
      </c>
      <c r="DK1904" s="179" t="str">
        <f t="shared" si="3217"/>
        <v>DK$19</v>
      </c>
      <c r="DL1904" s="179" t="str">
        <f t="shared" si="3217"/>
        <v>DL$19</v>
      </c>
    </row>
    <row r="1905" spans="1:116" x14ac:dyDescent="0.4">
      <c r="E1905" s="8"/>
      <c r="H1905" s="12"/>
      <c r="I1905" s="60"/>
      <c r="J1905" s="60"/>
      <c r="K1905" s="15"/>
      <c r="L1905" s="15"/>
      <c r="M1905" s="15"/>
      <c r="N1905" s="15"/>
      <c r="O1905" s="15"/>
      <c r="P1905" s="15"/>
      <c r="R1905" s="15"/>
      <c r="S1905" s="76"/>
      <c r="T1905" s="76"/>
      <c r="U1905" s="76"/>
      <c r="V1905" s="76"/>
      <c r="W1905" s="76"/>
      <c r="X1905" s="76"/>
      <c r="Y1905" s="76"/>
      <c r="Z1905" s="76"/>
      <c r="AA1905" s="76"/>
      <c r="AB1905" s="76"/>
      <c r="AC1905" s="76"/>
      <c r="AD1905" s="76"/>
      <c r="AE1905" s="76"/>
      <c r="AF1905" s="76"/>
      <c r="AG1905" s="76"/>
      <c r="AH1905" s="76"/>
      <c r="AI1905" s="76"/>
      <c r="AJ1905" s="76"/>
      <c r="AK1905" s="76"/>
      <c r="AL1905" s="76"/>
      <c r="AM1905" s="76"/>
      <c r="AN1905" s="76"/>
      <c r="AO1905" s="76"/>
      <c r="AP1905" s="76"/>
      <c r="AQ1905" s="76"/>
      <c r="AR1905" s="76"/>
      <c r="AS1905" s="76"/>
      <c r="AT1905" s="76"/>
      <c r="AU1905" s="76"/>
      <c r="AV1905" s="76"/>
      <c r="AW1905" s="76"/>
      <c r="AX1905" s="76"/>
      <c r="AY1905" s="76"/>
      <c r="AZ1905" s="76"/>
      <c r="BA1905" s="76"/>
      <c r="BB1905" s="76"/>
      <c r="BC1905" s="76"/>
      <c r="BD1905" s="76"/>
      <c r="BE1905" s="76"/>
      <c r="BF1905" s="76"/>
      <c r="BG1905" s="76"/>
      <c r="BH1905" s="76"/>
      <c r="BI1905" s="76"/>
      <c r="BJ1905" s="76"/>
      <c r="BK1905" s="76"/>
      <c r="BL1905" s="76"/>
      <c r="BM1905" s="76"/>
      <c r="BN1905" s="76"/>
      <c r="BO1905" s="76"/>
      <c r="BP1905" s="76"/>
      <c r="BQ1905" s="76"/>
      <c r="BR1905" s="76"/>
      <c r="BS1905" s="76"/>
      <c r="BT1905" s="76"/>
      <c r="BU1905" s="76"/>
      <c r="BV1905" s="76"/>
      <c r="BW1905" s="76"/>
      <c r="BX1905" s="76"/>
      <c r="BY1905" s="76"/>
      <c r="BZ1905" s="76"/>
      <c r="CA1905" s="76"/>
      <c r="CB1905" s="76"/>
      <c r="CC1905" s="76"/>
      <c r="CD1905" s="76"/>
      <c r="CE1905" s="76"/>
      <c r="CF1905" s="76"/>
      <c r="CG1905" s="76"/>
      <c r="CH1905" s="76"/>
      <c r="CI1905" s="76"/>
      <c r="CJ1905" s="76"/>
      <c r="CK1905" s="76"/>
      <c r="CL1905" s="76"/>
      <c r="CN1905" s="60"/>
      <c r="CO1905" s="76"/>
      <c r="CP1905" s="76"/>
      <c r="CQ1905" s="76"/>
      <c r="CR1905" s="76"/>
      <c r="CS1905" s="76"/>
      <c r="CT1905" s="76"/>
      <c r="CU1905" s="76"/>
      <c r="CV1905" s="76"/>
      <c r="CW1905" s="76"/>
      <c r="CX1905" s="76"/>
      <c r="CY1905" s="76"/>
      <c r="CZ1905" s="76"/>
      <c r="DA1905" s="76"/>
      <c r="DB1905" s="76"/>
      <c r="DC1905" s="76"/>
      <c r="DD1905" s="76"/>
      <c r="DE1905" s="76"/>
      <c r="DF1905" s="76"/>
      <c r="DG1905" s="76"/>
      <c r="DH1905" s="76"/>
      <c r="DI1905" s="76"/>
      <c r="DJ1905" s="76"/>
      <c r="DK1905" s="76"/>
      <c r="DL1905" s="76"/>
    </row>
    <row r="1906" spans="1:116" x14ac:dyDescent="0.4">
      <c r="A1906" s="174"/>
      <c r="E1906" s="8"/>
      <c r="G1906" s="175" t="s">
        <v>490</v>
      </c>
      <c r="H1906" s="174"/>
      <c r="I1906" s="176"/>
      <c r="J1906" s="176"/>
      <c r="K1906" s="197"/>
      <c r="L1906" s="197"/>
      <c r="M1906" s="197"/>
      <c r="N1906" s="197"/>
      <c r="O1906" s="197"/>
      <c r="P1906" s="197"/>
      <c r="R1906" s="198"/>
      <c r="S1906" s="174"/>
      <c r="T1906" s="174"/>
      <c r="U1906" s="174"/>
      <c r="V1906" s="174"/>
      <c r="W1906" s="174"/>
      <c r="X1906" s="174"/>
      <c r="Y1906" s="174"/>
      <c r="Z1906" s="174"/>
      <c r="AA1906" s="174"/>
      <c r="AB1906" s="174"/>
      <c r="AC1906" s="174"/>
      <c r="AD1906" s="174"/>
      <c r="AE1906" s="174"/>
      <c r="AF1906" s="174"/>
      <c r="AG1906" s="174"/>
      <c r="AH1906" s="174"/>
      <c r="AI1906" s="174"/>
      <c r="AJ1906" s="174"/>
      <c r="AK1906" s="174"/>
      <c r="AL1906" s="174"/>
      <c r="AM1906" s="174"/>
      <c r="AN1906" s="174"/>
      <c r="AO1906" s="174"/>
      <c r="AP1906" s="174"/>
      <c r="AQ1906" s="174"/>
      <c r="AR1906" s="174"/>
      <c r="AS1906" s="174"/>
      <c r="AT1906" s="174"/>
      <c r="AU1906" s="174"/>
      <c r="AV1906" s="174"/>
      <c r="AW1906" s="174"/>
      <c r="AX1906" s="174"/>
      <c r="AY1906" s="174"/>
      <c r="AZ1906" s="174"/>
      <c r="BA1906" s="174"/>
      <c r="BB1906" s="174"/>
      <c r="BC1906" s="174"/>
      <c r="BD1906" s="174"/>
      <c r="BE1906" s="174"/>
      <c r="BF1906" s="174"/>
      <c r="BG1906" s="174"/>
      <c r="BH1906" s="174"/>
      <c r="BI1906" s="174"/>
      <c r="BJ1906" s="174"/>
      <c r="BK1906" s="174"/>
      <c r="BL1906" s="174"/>
      <c r="BM1906" s="174"/>
      <c r="BN1906" s="174"/>
      <c r="BO1906" s="174"/>
      <c r="BP1906" s="174"/>
      <c r="BQ1906" s="174"/>
      <c r="BR1906" s="174"/>
      <c r="BS1906" s="174"/>
      <c r="BT1906" s="174"/>
      <c r="BU1906" s="174"/>
      <c r="BV1906" s="174"/>
      <c r="BW1906" s="174"/>
      <c r="BX1906" s="174"/>
      <c r="BY1906" s="174"/>
      <c r="BZ1906" s="174"/>
      <c r="CA1906" s="174"/>
      <c r="CB1906" s="174"/>
      <c r="CC1906" s="174"/>
      <c r="CD1906" s="174"/>
      <c r="CE1906" s="174"/>
      <c r="CF1906" s="174"/>
      <c r="CG1906" s="174"/>
      <c r="CH1906" s="174"/>
      <c r="CI1906" s="174"/>
      <c r="CJ1906" s="174"/>
      <c r="CK1906" s="174"/>
      <c r="CL1906" s="174"/>
      <c r="CN1906" s="176"/>
      <c r="CO1906" s="174"/>
      <c r="CP1906" s="174"/>
      <c r="CQ1906" s="174"/>
      <c r="CR1906" s="174"/>
      <c r="CS1906" s="174"/>
      <c r="CT1906" s="174"/>
      <c r="CU1906" s="174"/>
      <c r="CV1906" s="174"/>
      <c r="CW1906" s="174"/>
      <c r="CX1906" s="174"/>
      <c r="CY1906" s="174"/>
      <c r="CZ1906" s="174"/>
      <c r="DA1906" s="174"/>
      <c r="DB1906" s="174"/>
      <c r="DC1906" s="174"/>
      <c r="DD1906" s="174"/>
      <c r="DE1906" s="174"/>
      <c r="DF1906" s="174"/>
      <c r="DG1906" s="174"/>
      <c r="DH1906" s="174"/>
      <c r="DI1906" s="174"/>
      <c r="DJ1906" s="174"/>
      <c r="DK1906" s="174"/>
      <c r="DL1906" s="174"/>
    </row>
    <row r="1907" spans="1:116" x14ac:dyDescent="0.4">
      <c r="A1907" s="174"/>
      <c r="E1907" s="8"/>
      <c r="G1907" s="175" t="s">
        <v>492</v>
      </c>
      <c r="H1907" s="174"/>
      <c r="I1907" s="176"/>
      <c r="J1907" s="176"/>
      <c r="K1907" s="197"/>
      <c r="L1907" s="197"/>
      <c r="M1907" s="197"/>
      <c r="N1907" s="197"/>
      <c r="O1907" s="197"/>
      <c r="P1907" s="197"/>
      <c r="R1907" s="198"/>
      <c r="S1907" s="174"/>
      <c r="T1907" s="174"/>
      <c r="U1907" s="174"/>
      <c r="V1907" s="174"/>
      <c r="W1907" s="174"/>
      <c r="X1907" s="174"/>
      <c r="Y1907" s="174"/>
      <c r="Z1907" s="174"/>
      <c r="AA1907" s="174"/>
      <c r="AB1907" s="174"/>
      <c r="AC1907" s="174"/>
      <c r="AD1907" s="174"/>
      <c r="AE1907" s="174"/>
      <c r="AF1907" s="174"/>
      <c r="AG1907" s="174"/>
      <c r="AH1907" s="174"/>
      <c r="AI1907" s="174"/>
      <c r="AJ1907" s="174"/>
      <c r="AK1907" s="174"/>
      <c r="AL1907" s="174"/>
      <c r="AM1907" s="174"/>
      <c r="AN1907" s="174"/>
      <c r="AO1907" s="174"/>
      <c r="AP1907" s="174"/>
      <c r="AQ1907" s="174"/>
      <c r="AR1907" s="174"/>
      <c r="AS1907" s="174"/>
      <c r="AT1907" s="174"/>
      <c r="AU1907" s="174"/>
      <c r="AV1907" s="174"/>
      <c r="AW1907" s="174"/>
      <c r="AX1907" s="174"/>
      <c r="AY1907" s="174"/>
      <c r="AZ1907" s="174"/>
      <c r="BA1907" s="174"/>
      <c r="BB1907" s="174"/>
      <c r="BC1907" s="174"/>
      <c r="BD1907" s="174"/>
      <c r="BE1907" s="174"/>
      <c r="BF1907" s="174"/>
      <c r="BG1907" s="174"/>
      <c r="BH1907" s="174"/>
      <c r="BI1907" s="174"/>
      <c r="BJ1907" s="174"/>
      <c r="BK1907" s="174"/>
      <c r="BL1907" s="174"/>
      <c r="BM1907" s="174"/>
      <c r="BN1907" s="174"/>
      <c r="BO1907" s="174"/>
      <c r="BP1907" s="174"/>
      <c r="BQ1907" s="174"/>
      <c r="BR1907" s="174"/>
      <c r="BS1907" s="174"/>
      <c r="BT1907" s="174"/>
      <c r="BU1907" s="174"/>
      <c r="BV1907" s="174"/>
      <c r="BW1907" s="174"/>
      <c r="BX1907" s="174"/>
      <c r="BY1907" s="174"/>
      <c r="BZ1907" s="174"/>
      <c r="CA1907" s="174"/>
      <c r="CB1907" s="174"/>
      <c r="CC1907" s="174"/>
      <c r="CD1907" s="174"/>
      <c r="CE1907" s="174"/>
      <c r="CF1907" s="174"/>
      <c r="CG1907" s="174"/>
      <c r="CH1907" s="174"/>
      <c r="CI1907" s="174"/>
      <c r="CJ1907" s="174"/>
      <c r="CK1907" s="174"/>
      <c r="CL1907" s="174"/>
      <c r="CN1907" s="176"/>
      <c r="CO1907" s="174"/>
      <c r="CP1907" s="174"/>
      <c r="CQ1907" s="174"/>
      <c r="CR1907" s="174"/>
      <c r="CS1907" s="174"/>
      <c r="CT1907" s="174"/>
      <c r="CU1907" s="174"/>
      <c r="CV1907" s="174"/>
      <c r="CW1907" s="174"/>
      <c r="CX1907" s="174"/>
      <c r="CY1907" s="174"/>
      <c r="CZ1907" s="174"/>
      <c r="DA1907" s="174"/>
      <c r="DB1907" s="174"/>
      <c r="DC1907" s="174"/>
      <c r="DD1907" s="174"/>
      <c r="DE1907" s="174"/>
      <c r="DF1907" s="174"/>
      <c r="DG1907" s="174"/>
      <c r="DH1907" s="174"/>
      <c r="DI1907" s="174"/>
      <c r="DJ1907" s="174"/>
      <c r="DK1907" s="174"/>
      <c r="DL1907" s="174"/>
    </row>
    <row r="1908" spans="1:116" x14ac:dyDescent="0.4">
      <c r="A1908" s="174"/>
      <c r="E1908" s="8"/>
      <c r="G1908" s="175" t="s">
        <v>461</v>
      </c>
      <c r="H1908" s="174"/>
      <c r="I1908" s="176"/>
      <c r="J1908" s="176"/>
      <c r="K1908" s="197"/>
      <c r="L1908" s="197"/>
      <c r="M1908" s="197"/>
      <c r="N1908" s="197"/>
      <c r="O1908" s="197"/>
      <c r="P1908" s="197"/>
      <c r="R1908" s="198"/>
      <c r="S1908" s="199" t="str">
        <f t="shared" ref="S1908:AX1908" si="3218">S$20</f>
        <v>S$16</v>
      </c>
      <c r="T1908" s="199" t="str">
        <f t="shared" si="3218"/>
        <v>T$16</v>
      </c>
      <c r="U1908" s="199" t="str">
        <f t="shared" si="3218"/>
        <v>U$16</v>
      </c>
      <c r="V1908" s="199" t="str">
        <f t="shared" si="3218"/>
        <v>V$16</v>
      </c>
      <c r="W1908" s="199" t="str">
        <f t="shared" si="3218"/>
        <v>W$16</v>
      </c>
      <c r="X1908" s="199" t="str">
        <f t="shared" si="3218"/>
        <v>X$16</v>
      </c>
      <c r="Y1908" s="199" t="str">
        <f t="shared" si="3218"/>
        <v>Y$16</v>
      </c>
      <c r="Z1908" s="199" t="str">
        <f t="shared" si="3218"/>
        <v>Z$16</v>
      </c>
      <c r="AA1908" s="199" t="str">
        <f t="shared" si="3218"/>
        <v>AA$16</v>
      </c>
      <c r="AB1908" s="199" t="str">
        <f t="shared" si="3218"/>
        <v>AB$16</v>
      </c>
      <c r="AC1908" s="199" t="str">
        <f t="shared" si="3218"/>
        <v>AC$16</v>
      </c>
      <c r="AD1908" s="199" t="str">
        <f t="shared" si="3218"/>
        <v>AD$16</v>
      </c>
      <c r="AE1908" s="199" t="str">
        <f t="shared" si="3218"/>
        <v>AE$16</v>
      </c>
      <c r="AF1908" s="199" t="str">
        <f t="shared" si="3218"/>
        <v>AF$16</v>
      </c>
      <c r="AG1908" s="199" t="str">
        <f t="shared" si="3218"/>
        <v>AG$16</v>
      </c>
      <c r="AH1908" s="199" t="str">
        <f t="shared" si="3218"/>
        <v>AH$16</v>
      </c>
      <c r="AI1908" s="199" t="str">
        <f t="shared" si="3218"/>
        <v>AI$16</v>
      </c>
      <c r="AJ1908" s="199" t="str">
        <f t="shared" si="3218"/>
        <v>AJ$16</v>
      </c>
      <c r="AK1908" s="199" t="str">
        <f t="shared" si="3218"/>
        <v>AK$16</v>
      </c>
      <c r="AL1908" s="199" t="str">
        <f t="shared" si="3218"/>
        <v>AL$16</v>
      </c>
      <c r="AM1908" s="199" t="str">
        <f t="shared" si="3218"/>
        <v>AM$16</v>
      </c>
      <c r="AN1908" s="199" t="str">
        <f t="shared" si="3218"/>
        <v>AN$16</v>
      </c>
      <c r="AO1908" s="199" t="str">
        <f t="shared" si="3218"/>
        <v>AO$16</v>
      </c>
      <c r="AP1908" s="199" t="str">
        <f t="shared" si="3218"/>
        <v>AP$16</v>
      </c>
      <c r="AQ1908" s="199" t="str">
        <f t="shared" si="3218"/>
        <v>AQ$16</v>
      </c>
      <c r="AR1908" s="199" t="str">
        <f t="shared" si="3218"/>
        <v>AR$16</v>
      </c>
      <c r="AS1908" s="199" t="str">
        <f t="shared" si="3218"/>
        <v>AS$16</v>
      </c>
      <c r="AT1908" s="199" t="str">
        <f t="shared" si="3218"/>
        <v>AT$16</v>
      </c>
      <c r="AU1908" s="199" t="str">
        <f t="shared" si="3218"/>
        <v>AU$16</v>
      </c>
      <c r="AV1908" s="199" t="str">
        <f t="shared" si="3218"/>
        <v>AV$16</v>
      </c>
      <c r="AW1908" s="199" t="str">
        <f t="shared" si="3218"/>
        <v>AW$16</v>
      </c>
      <c r="AX1908" s="199" t="str">
        <f t="shared" si="3218"/>
        <v>AX$16</v>
      </c>
      <c r="AY1908" s="199" t="str">
        <f t="shared" ref="AY1908:CD1908" si="3219">AY$20</f>
        <v>AY$16</v>
      </c>
      <c r="AZ1908" s="199" t="str">
        <f t="shared" si="3219"/>
        <v>AZ$16</v>
      </c>
      <c r="BA1908" s="199" t="str">
        <f t="shared" si="3219"/>
        <v>BA$16</v>
      </c>
      <c r="BB1908" s="199" t="str">
        <f t="shared" si="3219"/>
        <v>BB$16</v>
      </c>
      <c r="BC1908" s="199" t="str">
        <f t="shared" si="3219"/>
        <v>BC$16</v>
      </c>
      <c r="BD1908" s="199" t="str">
        <f t="shared" si="3219"/>
        <v>BD$16</v>
      </c>
      <c r="BE1908" s="199" t="str">
        <f t="shared" si="3219"/>
        <v>BE$16</v>
      </c>
      <c r="BF1908" s="199" t="str">
        <f t="shared" si="3219"/>
        <v>BF$16</v>
      </c>
      <c r="BG1908" s="199" t="str">
        <f t="shared" si="3219"/>
        <v>BG$16</v>
      </c>
      <c r="BH1908" s="199" t="str">
        <f t="shared" si="3219"/>
        <v>BH$16</v>
      </c>
      <c r="BI1908" s="199" t="str">
        <f t="shared" si="3219"/>
        <v>BI$16</v>
      </c>
      <c r="BJ1908" s="199" t="str">
        <f t="shared" si="3219"/>
        <v>BJ$16</v>
      </c>
      <c r="BK1908" s="199" t="str">
        <f t="shared" si="3219"/>
        <v>BK$16</v>
      </c>
      <c r="BL1908" s="199" t="str">
        <f t="shared" si="3219"/>
        <v>BL$16</v>
      </c>
      <c r="BM1908" s="199" t="str">
        <f t="shared" si="3219"/>
        <v>BM$16</v>
      </c>
      <c r="BN1908" s="199" t="str">
        <f t="shared" si="3219"/>
        <v>BN$16</v>
      </c>
      <c r="BO1908" s="199" t="str">
        <f t="shared" si="3219"/>
        <v>BO$16</v>
      </c>
      <c r="BP1908" s="199" t="str">
        <f t="shared" si="3219"/>
        <v>BP$16</v>
      </c>
      <c r="BQ1908" s="199" t="str">
        <f t="shared" si="3219"/>
        <v>BQ$16</v>
      </c>
      <c r="BR1908" s="199" t="str">
        <f t="shared" si="3219"/>
        <v>BR$16</v>
      </c>
      <c r="BS1908" s="199" t="str">
        <f t="shared" si="3219"/>
        <v>BS$16</v>
      </c>
      <c r="BT1908" s="199" t="str">
        <f t="shared" si="3219"/>
        <v>BT$16</v>
      </c>
      <c r="BU1908" s="199" t="str">
        <f t="shared" si="3219"/>
        <v>BU$16</v>
      </c>
      <c r="BV1908" s="199" t="str">
        <f t="shared" si="3219"/>
        <v>BV$16</v>
      </c>
      <c r="BW1908" s="199" t="str">
        <f t="shared" si="3219"/>
        <v>BW$16</v>
      </c>
      <c r="BX1908" s="199" t="str">
        <f t="shared" si="3219"/>
        <v>BX$16</v>
      </c>
      <c r="BY1908" s="199" t="str">
        <f t="shared" si="3219"/>
        <v>BY$16</v>
      </c>
      <c r="BZ1908" s="199" t="str">
        <f t="shared" si="3219"/>
        <v>BZ$16</v>
      </c>
      <c r="CA1908" s="199" t="str">
        <f t="shared" si="3219"/>
        <v>CA$16</v>
      </c>
      <c r="CB1908" s="199" t="str">
        <f t="shared" si="3219"/>
        <v>CB$16</v>
      </c>
      <c r="CC1908" s="199" t="str">
        <f t="shared" si="3219"/>
        <v>CC$16</v>
      </c>
      <c r="CD1908" s="199" t="str">
        <f t="shared" si="3219"/>
        <v>CD$16</v>
      </c>
      <c r="CE1908" s="199" t="str">
        <f t="shared" ref="CE1908:CL1908" si="3220">CE$20</f>
        <v>CE$16</v>
      </c>
      <c r="CF1908" s="199" t="str">
        <f t="shared" si="3220"/>
        <v>CF$16</v>
      </c>
      <c r="CG1908" s="199" t="str">
        <f t="shared" si="3220"/>
        <v>CG$16</v>
      </c>
      <c r="CH1908" s="199" t="str">
        <f t="shared" si="3220"/>
        <v>CH$16</v>
      </c>
      <c r="CI1908" s="199" t="str">
        <f t="shared" si="3220"/>
        <v>CI$16</v>
      </c>
      <c r="CJ1908" s="199" t="str">
        <f t="shared" si="3220"/>
        <v>CJ$16</v>
      </c>
      <c r="CK1908" s="199" t="str">
        <f t="shared" si="3220"/>
        <v>CK$16</v>
      </c>
      <c r="CL1908" s="199" t="str">
        <f t="shared" si="3220"/>
        <v>CL$16</v>
      </c>
      <c r="CN1908" s="176"/>
      <c r="CO1908" s="199" t="str">
        <f t="shared" ref="CO1908:DL1908" si="3221">CO$20</f>
        <v>CO$16</v>
      </c>
      <c r="CP1908" s="199" t="str">
        <f t="shared" si="3221"/>
        <v>CP$16</v>
      </c>
      <c r="CQ1908" s="199" t="str">
        <f t="shared" si="3221"/>
        <v>CQ$16</v>
      </c>
      <c r="CR1908" s="199" t="str">
        <f t="shared" si="3221"/>
        <v>CR$16</v>
      </c>
      <c r="CS1908" s="199" t="str">
        <f t="shared" si="3221"/>
        <v>CS$16</v>
      </c>
      <c r="CT1908" s="199" t="str">
        <f t="shared" si="3221"/>
        <v>CT$16</v>
      </c>
      <c r="CU1908" s="199" t="str">
        <f t="shared" si="3221"/>
        <v>CU$16</v>
      </c>
      <c r="CV1908" s="199" t="str">
        <f t="shared" si="3221"/>
        <v>CV$16</v>
      </c>
      <c r="CW1908" s="199" t="str">
        <f t="shared" si="3221"/>
        <v>CW$16</v>
      </c>
      <c r="CX1908" s="199" t="str">
        <f t="shared" si="3221"/>
        <v>CX$16</v>
      </c>
      <c r="CY1908" s="199" t="str">
        <f t="shared" si="3221"/>
        <v>CY$16</v>
      </c>
      <c r="CZ1908" s="199" t="str">
        <f t="shared" si="3221"/>
        <v>CZ$16</v>
      </c>
      <c r="DA1908" s="199" t="str">
        <f t="shared" si="3221"/>
        <v>DA$16</v>
      </c>
      <c r="DB1908" s="199" t="str">
        <f t="shared" si="3221"/>
        <v>DB$16</v>
      </c>
      <c r="DC1908" s="199" t="str">
        <f t="shared" si="3221"/>
        <v>DC$16</v>
      </c>
      <c r="DD1908" s="199" t="str">
        <f t="shared" si="3221"/>
        <v>DD$16</v>
      </c>
      <c r="DE1908" s="199" t="str">
        <f t="shared" si="3221"/>
        <v>DE$16</v>
      </c>
      <c r="DF1908" s="199" t="str">
        <f t="shared" si="3221"/>
        <v>DF$16</v>
      </c>
      <c r="DG1908" s="199" t="str">
        <f t="shared" si="3221"/>
        <v>DG$16</v>
      </c>
      <c r="DH1908" s="199" t="str">
        <f t="shared" si="3221"/>
        <v>DH$16</v>
      </c>
      <c r="DI1908" s="199" t="str">
        <f t="shared" si="3221"/>
        <v>DI$16</v>
      </c>
      <c r="DJ1908" s="199" t="str">
        <f t="shared" si="3221"/>
        <v>DJ$16</v>
      </c>
      <c r="DK1908" s="199" t="str">
        <f t="shared" si="3221"/>
        <v>DK$16</v>
      </c>
      <c r="DL1908" s="199" t="str">
        <f t="shared" si="3221"/>
        <v>DL$16</v>
      </c>
    </row>
    <row r="1909" spans="1:116" x14ac:dyDescent="0.4">
      <c r="A1909" s="174"/>
      <c r="E1909" s="8"/>
      <c r="G1909" s="175" t="s">
        <v>462</v>
      </c>
      <c r="H1909" s="200"/>
      <c r="I1909" s="201"/>
      <c r="J1909" s="201"/>
      <c r="K1909" s="202"/>
      <c r="L1909" s="202"/>
      <c r="M1909" s="202"/>
      <c r="N1909" s="202"/>
      <c r="O1909" s="202"/>
      <c r="P1909" s="202"/>
      <c r="R1909" s="202"/>
      <c r="S1909" s="199" t="str">
        <f t="shared" ref="S1909:AX1909" si="3222">S$21</f>
        <v>S$17</v>
      </c>
      <c r="T1909" s="199" t="str">
        <f t="shared" si="3222"/>
        <v>T$17</v>
      </c>
      <c r="U1909" s="199" t="str">
        <f t="shared" si="3222"/>
        <v>U$17</v>
      </c>
      <c r="V1909" s="199" t="str">
        <f t="shared" si="3222"/>
        <v>V$17</v>
      </c>
      <c r="W1909" s="199" t="str">
        <f t="shared" si="3222"/>
        <v>W$17</v>
      </c>
      <c r="X1909" s="199" t="str">
        <f t="shared" si="3222"/>
        <v>X$17</v>
      </c>
      <c r="Y1909" s="199" t="str">
        <f t="shared" si="3222"/>
        <v>Y$17</v>
      </c>
      <c r="Z1909" s="199" t="str">
        <f t="shared" si="3222"/>
        <v>Z$17</v>
      </c>
      <c r="AA1909" s="199" t="str">
        <f t="shared" si="3222"/>
        <v>AA$17</v>
      </c>
      <c r="AB1909" s="199" t="str">
        <f t="shared" si="3222"/>
        <v>AB$17</v>
      </c>
      <c r="AC1909" s="199" t="str">
        <f t="shared" si="3222"/>
        <v>AC$17</v>
      </c>
      <c r="AD1909" s="199" t="str">
        <f t="shared" si="3222"/>
        <v>AD$17</v>
      </c>
      <c r="AE1909" s="199" t="str">
        <f t="shared" si="3222"/>
        <v>AE$17</v>
      </c>
      <c r="AF1909" s="199" t="str">
        <f t="shared" si="3222"/>
        <v>AF$17</v>
      </c>
      <c r="AG1909" s="199" t="str">
        <f t="shared" si="3222"/>
        <v>AG$17</v>
      </c>
      <c r="AH1909" s="199" t="str">
        <f t="shared" si="3222"/>
        <v>AH$17</v>
      </c>
      <c r="AI1909" s="199" t="str">
        <f t="shared" si="3222"/>
        <v>AI$17</v>
      </c>
      <c r="AJ1909" s="199" t="str">
        <f t="shared" si="3222"/>
        <v>AJ$17</v>
      </c>
      <c r="AK1909" s="199" t="str">
        <f t="shared" si="3222"/>
        <v>AK$17</v>
      </c>
      <c r="AL1909" s="199" t="str">
        <f t="shared" si="3222"/>
        <v>AL$17</v>
      </c>
      <c r="AM1909" s="199" t="str">
        <f t="shared" si="3222"/>
        <v>AM$17</v>
      </c>
      <c r="AN1909" s="199" t="str">
        <f t="shared" si="3222"/>
        <v>AN$17</v>
      </c>
      <c r="AO1909" s="199" t="str">
        <f t="shared" si="3222"/>
        <v>AO$17</v>
      </c>
      <c r="AP1909" s="199" t="str">
        <f t="shared" si="3222"/>
        <v>AP$17</v>
      </c>
      <c r="AQ1909" s="199" t="str">
        <f t="shared" si="3222"/>
        <v>AQ$17</v>
      </c>
      <c r="AR1909" s="199" t="str">
        <f t="shared" si="3222"/>
        <v>AR$17</v>
      </c>
      <c r="AS1909" s="199" t="str">
        <f t="shared" si="3222"/>
        <v>AS$17</v>
      </c>
      <c r="AT1909" s="199" t="str">
        <f t="shared" si="3222"/>
        <v>AT$17</v>
      </c>
      <c r="AU1909" s="199" t="str">
        <f t="shared" si="3222"/>
        <v>AU$17</v>
      </c>
      <c r="AV1909" s="199" t="str">
        <f t="shared" si="3222"/>
        <v>AV$17</v>
      </c>
      <c r="AW1909" s="199" t="str">
        <f t="shared" si="3222"/>
        <v>AW$17</v>
      </c>
      <c r="AX1909" s="199" t="str">
        <f t="shared" si="3222"/>
        <v>AX$17</v>
      </c>
      <c r="AY1909" s="199" t="str">
        <f t="shared" ref="AY1909:CD1909" si="3223">AY$21</f>
        <v>AY$17</v>
      </c>
      <c r="AZ1909" s="199" t="str">
        <f t="shared" si="3223"/>
        <v>AZ$17</v>
      </c>
      <c r="BA1909" s="199" t="str">
        <f t="shared" si="3223"/>
        <v>BA$17</v>
      </c>
      <c r="BB1909" s="199" t="str">
        <f t="shared" si="3223"/>
        <v>BB$17</v>
      </c>
      <c r="BC1909" s="199" t="str">
        <f t="shared" si="3223"/>
        <v>BC$17</v>
      </c>
      <c r="BD1909" s="199" t="str">
        <f t="shared" si="3223"/>
        <v>BD$17</v>
      </c>
      <c r="BE1909" s="199" t="str">
        <f t="shared" si="3223"/>
        <v>BE$17</v>
      </c>
      <c r="BF1909" s="199" t="str">
        <f t="shared" si="3223"/>
        <v>BF$17</v>
      </c>
      <c r="BG1909" s="199" t="str">
        <f t="shared" si="3223"/>
        <v>BG$17</v>
      </c>
      <c r="BH1909" s="199" t="str">
        <f t="shared" si="3223"/>
        <v>BH$17</v>
      </c>
      <c r="BI1909" s="199" t="str">
        <f t="shared" si="3223"/>
        <v>BI$17</v>
      </c>
      <c r="BJ1909" s="199" t="str">
        <f t="shared" si="3223"/>
        <v>BJ$17</v>
      </c>
      <c r="BK1909" s="199" t="str">
        <f t="shared" si="3223"/>
        <v>BK$17</v>
      </c>
      <c r="BL1909" s="199" t="str">
        <f t="shared" si="3223"/>
        <v>BL$17</v>
      </c>
      <c r="BM1909" s="199" t="str">
        <f t="shared" si="3223"/>
        <v>BM$17</v>
      </c>
      <c r="BN1909" s="199" t="str">
        <f t="shared" si="3223"/>
        <v>BN$17</v>
      </c>
      <c r="BO1909" s="199" t="str">
        <f t="shared" si="3223"/>
        <v>BO$17</v>
      </c>
      <c r="BP1909" s="199" t="str">
        <f t="shared" si="3223"/>
        <v>BP$17</v>
      </c>
      <c r="BQ1909" s="199" t="str">
        <f t="shared" si="3223"/>
        <v>BQ$17</v>
      </c>
      <c r="BR1909" s="199" t="str">
        <f t="shared" si="3223"/>
        <v>BR$17</v>
      </c>
      <c r="BS1909" s="199" t="str">
        <f t="shared" si="3223"/>
        <v>BS$17</v>
      </c>
      <c r="BT1909" s="199" t="str">
        <f t="shared" si="3223"/>
        <v>BT$17</v>
      </c>
      <c r="BU1909" s="199" t="str">
        <f t="shared" si="3223"/>
        <v>BU$17</v>
      </c>
      <c r="BV1909" s="199" t="str">
        <f t="shared" si="3223"/>
        <v>BV$17</v>
      </c>
      <c r="BW1909" s="199" t="str">
        <f t="shared" si="3223"/>
        <v>BW$17</v>
      </c>
      <c r="BX1909" s="199" t="str">
        <f t="shared" si="3223"/>
        <v>BX$17</v>
      </c>
      <c r="BY1909" s="199" t="str">
        <f t="shared" si="3223"/>
        <v>BY$17</v>
      </c>
      <c r="BZ1909" s="199" t="str">
        <f t="shared" si="3223"/>
        <v>BZ$17</v>
      </c>
      <c r="CA1909" s="199" t="str">
        <f t="shared" si="3223"/>
        <v>CA$17</v>
      </c>
      <c r="CB1909" s="199" t="str">
        <f t="shared" si="3223"/>
        <v>CB$17</v>
      </c>
      <c r="CC1909" s="199" t="str">
        <f t="shared" si="3223"/>
        <v>CC$17</v>
      </c>
      <c r="CD1909" s="199" t="str">
        <f t="shared" si="3223"/>
        <v>CD$17</v>
      </c>
      <c r="CE1909" s="199" t="str">
        <f t="shared" ref="CE1909:CL1909" si="3224">CE$21</f>
        <v>CE$17</v>
      </c>
      <c r="CF1909" s="199" t="str">
        <f t="shared" si="3224"/>
        <v>CF$17</v>
      </c>
      <c r="CG1909" s="199" t="str">
        <f t="shared" si="3224"/>
        <v>CG$17</v>
      </c>
      <c r="CH1909" s="199" t="str">
        <f t="shared" si="3224"/>
        <v>CH$17</v>
      </c>
      <c r="CI1909" s="199" t="str">
        <f t="shared" si="3224"/>
        <v>CI$17</v>
      </c>
      <c r="CJ1909" s="199" t="str">
        <f t="shared" si="3224"/>
        <v>CJ$17</v>
      </c>
      <c r="CK1909" s="199" t="str">
        <f t="shared" si="3224"/>
        <v>CK$17</v>
      </c>
      <c r="CL1909" s="199" t="str">
        <f t="shared" si="3224"/>
        <v>CL$17</v>
      </c>
      <c r="CN1909" s="201"/>
      <c r="CO1909" s="199" t="str">
        <f t="shared" ref="CO1909:DL1909" si="3225">CO$21</f>
        <v>CO$17</v>
      </c>
      <c r="CP1909" s="199" t="str">
        <f t="shared" si="3225"/>
        <v>CP$17</v>
      </c>
      <c r="CQ1909" s="199" t="str">
        <f t="shared" si="3225"/>
        <v>CQ$17</v>
      </c>
      <c r="CR1909" s="199" t="str">
        <f t="shared" si="3225"/>
        <v>CR$17</v>
      </c>
      <c r="CS1909" s="199" t="str">
        <f t="shared" si="3225"/>
        <v>CS$17</v>
      </c>
      <c r="CT1909" s="199" t="str">
        <f t="shared" si="3225"/>
        <v>CT$17</v>
      </c>
      <c r="CU1909" s="199" t="str">
        <f t="shared" si="3225"/>
        <v>CU$17</v>
      </c>
      <c r="CV1909" s="199" t="str">
        <f t="shared" si="3225"/>
        <v>CV$17</v>
      </c>
      <c r="CW1909" s="199" t="str">
        <f t="shared" si="3225"/>
        <v>CW$17</v>
      </c>
      <c r="CX1909" s="199" t="str">
        <f t="shared" si="3225"/>
        <v>CX$17</v>
      </c>
      <c r="CY1909" s="199" t="str">
        <f t="shared" si="3225"/>
        <v>CY$17</v>
      </c>
      <c r="CZ1909" s="199" t="str">
        <f t="shared" si="3225"/>
        <v>CZ$17</v>
      </c>
      <c r="DA1909" s="199" t="str">
        <f t="shared" si="3225"/>
        <v>DA$17</v>
      </c>
      <c r="DB1909" s="199" t="str">
        <f t="shared" si="3225"/>
        <v>DB$17</v>
      </c>
      <c r="DC1909" s="199" t="str">
        <f t="shared" si="3225"/>
        <v>DC$17</v>
      </c>
      <c r="DD1909" s="199" t="str">
        <f t="shared" si="3225"/>
        <v>DD$17</v>
      </c>
      <c r="DE1909" s="199" t="str">
        <f t="shared" si="3225"/>
        <v>DE$17</v>
      </c>
      <c r="DF1909" s="199" t="str">
        <f t="shared" si="3225"/>
        <v>DF$17</v>
      </c>
      <c r="DG1909" s="199" t="str">
        <f t="shared" si="3225"/>
        <v>DG$17</v>
      </c>
      <c r="DH1909" s="199" t="str">
        <f t="shared" si="3225"/>
        <v>DH$17</v>
      </c>
      <c r="DI1909" s="199" t="str">
        <f t="shared" si="3225"/>
        <v>DI$17</v>
      </c>
      <c r="DJ1909" s="199" t="str">
        <f t="shared" si="3225"/>
        <v>DJ$17</v>
      </c>
      <c r="DK1909" s="199" t="str">
        <f t="shared" si="3225"/>
        <v>DK$17</v>
      </c>
      <c r="DL1909" s="199" t="str">
        <f t="shared" si="3225"/>
        <v>DL$17</v>
      </c>
    </row>
    <row r="1910" spans="1:116" x14ac:dyDescent="0.4">
      <c r="A1910" s="174"/>
      <c r="E1910" s="8"/>
      <c r="G1910" s="175" t="s">
        <v>491</v>
      </c>
      <c r="H1910" s="200"/>
      <c r="I1910" s="201"/>
      <c r="J1910" s="201"/>
      <c r="K1910" s="202"/>
      <c r="L1910" s="202"/>
      <c r="M1910" s="202"/>
      <c r="N1910" s="202"/>
      <c r="O1910" s="202"/>
      <c r="P1910" s="202"/>
      <c r="R1910" s="202"/>
      <c r="S1910" s="190"/>
      <c r="T1910" s="190"/>
      <c r="U1910" s="190"/>
      <c r="V1910" s="190"/>
      <c r="W1910" s="190"/>
      <c r="X1910" s="190"/>
      <c r="Y1910" s="190"/>
      <c r="Z1910" s="190"/>
      <c r="AA1910" s="190"/>
      <c r="AB1910" s="190"/>
      <c r="AC1910" s="190"/>
      <c r="AD1910" s="190"/>
      <c r="AE1910" s="190"/>
      <c r="AF1910" s="190"/>
      <c r="AG1910" s="190"/>
      <c r="AH1910" s="190"/>
      <c r="AI1910" s="190"/>
      <c r="AJ1910" s="190"/>
      <c r="AK1910" s="190"/>
      <c r="AL1910" s="190"/>
      <c r="AM1910" s="190"/>
      <c r="AN1910" s="190"/>
      <c r="AO1910" s="190"/>
      <c r="AP1910" s="190"/>
      <c r="AQ1910" s="190"/>
      <c r="AR1910" s="190"/>
      <c r="AS1910" s="190"/>
      <c r="AT1910" s="190"/>
      <c r="AU1910" s="190"/>
      <c r="AV1910" s="190"/>
      <c r="AW1910" s="190"/>
      <c r="AX1910" s="190"/>
      <c r="AY1910" s="190"/>
      <c r="AZ1910" s="190"/>
      <c r="BA1910" s="190"/>
      <c r="BB1910" s="190"/>
      <c r="BC1910" s="190"/>
      <c r="BD1910" s="190"/>
      <c r="BE1910" s="190"/>
      <c r="BF1910" s="190"/>
      <c r="BG1910" s="190"/>
      <c r="BH1910" s="190"/>
      <c r="BI1910" s="190"/>
      <c r="BJ1910" s="190"/>
      <c r="BK1910" s="190"/>
      <c r="BL1910" s="190"/>
      <c r="BM1910" s="190"/>
      <c r="BN1910" s="190"/>
      <c r="BO1910" s="190"/>
      <c r="BP1910" s="190"/>
      <c r="BQ1910" s="190"/>
      <c r="BR1910" s="190"/>
      <c r="BS1910" s="190"/>
      <c r="BT1910" s="190"/>
      <c r="BU1910" s="190"/>
      <c r="BV1910" s="190"/>
      <c r="BW1910" s="190"/>
      <c r="BX1910" s="190"/>
      <c r="BY1910" s="190"/>
      <c r="BZ1910" s="190"/>
      <c r="CA1910" s="190"/>
      <c r="CB1910" s="190"/>
      <c r="CC1910" s="190"/>
      <c r="CD1910" s="190"/>
      <c r="CE1910" s="190"/>
      <c r="CF1910" s="190"/>
      <c r="CG1910" s="190"/>
      <c r="CH1910" s="190"/>
      <c r="CI1910" s="190"/>
      <c r="CJ1910" s="190"/>
      <c r="CK1910" s="190"/>
      <c r="CL1910" s="190"/>
      <c r="CN1910" s="201"/>
      <c r="CO1910" s="190"/>
      <c r="CP1910" s="190"/>
      <c r="CQ1910" s="190"/>
      <c r="CR1910" s="190"/>
      <c r="CS1910" s="190"/>
      <c r="CT1910" s="190"/>
      <c r="CU1910" s="190"/>
      <c r="CV1910" s="190"/>
      <c r="CW1910" s="190"/>
      <c r="CX1910" s="190"/>
      <c r="CY1910" s="190"/>
      <c r="CZ1910" s="190"/>
      <c r="DA1910" s="190"/>
      <c r="DB1910" s="190"/>
      <c r="DC1910" s="190"/>
      <c r="DD1910" s="190"/>
      <c r="DE1910" s="190"/>
      <c r="DF1910" s="190"/>
      <c r="DG1910" s="190"/>
      <c r="DH1910" s="190"/>
      <c r="DI1910" s="190"/>
      <c r="DJ1910" s="190"/>
      <c r="DK1910" s="190"/>
      <c r="DL1910" s="190"/>
    </row>
    <row r="1911" spans="1:116" x14ac:dyDescent="0.4">
      <c r="A1911" s="174"/>
      <c r="E1911" s="8"/>
      <c r="G1911" s="175" t="s">
        <v>505</v>
      </c>
      <c r="H1911" s="200"/>
      <c r="I1911" s="201"/>
      <c r="J1911" s="201"/>
      <c r="K1911" s="202"/>
      <c r="L1911" s="202"/>
      <c r="M1911" s="202"/>
      <c r="N1911" s="202"/>
      <c r="O1911" s="202"/>
      <c r="P1911" s="202"/>
      <c r="R1911" s="202"/>
      <c r="S1911" s="190"/>
      <c r="T1911" s="190"/>
      <c r="U1911" s="190"/>
      <c r="V1911" s="190"/>
      <c r="W1911" s="190"/>
      <c r="X1911" s="190"/>
      <c r="Y1911" s="190"/>
      <c r="Z1911" s="190"/>
      <c r="AA1911" s="190"/>
      <c r="AB1911" s="190"/>
      <c r="AC1911" s="190"/>
      <c r="AD1911" s="190"/>
      <c r="AE1911" s="190"/>
      <c r="AF1911" s="190"/>
      <c r="AG1911" s="190"/>
      <c r="AH1911" s="190"/>
      <c r="AI1911" s="190"/>
      <c r="AJ1911" s="190"/>
      <c r="AK1911" s="190"/>
      <c r="AL1911" s="190"/>
      <c r="AM1911" s="190"/>
      <c r="AN1911" s="190"/>
      <c r="AO1911" s="190"/>
      <c r="AP1911" s="190"/>
      <c r="AQ1911" s="190"/>
      <c r="AR1911" s="190"/>
      <c r="AS1911" s="190"/>
      <c r="AT1911" s="190"/>
      <c r="AU1911" s="190"/>
      <c r="AV1911" s="190"/>
      <c r="AW1911" s="190"/>
      <c r="AX1911" s="190"/>
      <c r="AY1911" s="190"/>
      <c r="AZ1911" s="190"/>
      <c r="BA1911" s="190"/>
      <c r="BB1911" s="190"/>
      <c r="BC1911" s="190"/>
      <c r="BD1911" s="190"/>
      <c r="BE1911" s="190"/>
      <c r="BF1911" s="190"/>
      <c r="BG1911" s="190"/>
      <c r="BH1911" s="190"/>
      <c r="BI1911" s="190"/>
      <c r="BJ1911" s="190"/>
      <c r="BK1911" s="190"/>
      <c r="BL1911" s="190"/>
      <c r="BM1911" s="190"/>
      <c r="BN1911" s="190"/>
      <c r="BO1911" s="190"/>
      <c r="BP1911" s="190"/>
      <c r="BQ1911" s="190"/>
      <c r="BR1911" s="190"/>
      <c r="BS1911" s="190"/>
      <c r="BT1911" s="190"/>
      <c r="BU1911" s="190"/>
      <c r="BV1911" s="190"/>
      <c r="BW1911" s="190"/>
      <c r="BX1911" s="190"/>
      <c r="BY1911" s="190"/>
      <c r="BZ1911" s="190"/>
      <c r="CA1911" s="190"/>
      <c r="CB1911" s="190"/>
      <c r="CC1911" s="190"/>
      <c r="CD1911" s="190"/>
      <c r="CE1911" s="190"/>
      <c r="CF1911" s="190"/>
      <c r="CG1911" s="190"/>
      <c r="CH1911" s="190"/>
      <c r="CI1911" s="190"/>
      <c r="CJ1911" s="190"/>
      <c r="CK1911" s="190"/>
      <c r="CL1911" s="190"/>
      <c r="CN1911" s="201"/>
      <c r="CO1911" s="190"/>
      <c r="CP1911" s="190"/>
      <c r="CQ1911" s="190"/>
      <c r="CR1911" s="190"/>
      <c r="CS1911" s="190"/>
      <c r="CT1911" s="190"/>
      <c r="CU1911" s="190"/>
      <c r="CV1911" s="190"/>
      <c r="CW1911" s="190"/>
      <c r="CX1911" s="190"/>
      <c r="CY1911" s="190"/>
      <c r="CZ1911" s="190"/>
      <c r="DA1911" s="190"/>
      <c r="DB1911" s="190"/>
      <c r="DC1911" s="190"/>
      <c r="DD1911" s="190"/>
      <c r="DE1911" s="190"/>
      <c r="DF1911" s="190"/>
      <c r="DG1911" s="190"/>
      <c r="DH1911" s="190"/>
      <c r="DI1911" s="190"/>
      <c r="DJ1911" s="190"/>
      <c r="DK1911" s="190"/>
      <c r="DL1911" s="190"/>
    </row>
    <row r="1912" spans="1:116" x14ac:dyDescent="0.4">
      <c r="A1912" s="174"/>
      <c r="E1912" s="8"/>
      <c r="G1912" s="175" t="s">
        <v>463</v>
      </c>
      <c r="H1912" s="200"/>
      <c r="I1912" s="201"/>
      <c r="J1912" s="201"/>
      <c r="K1912" s="202"/>
      <c r="L1912" s="202"/>
      <c r="M1912" s="202"/>
      <c r="N1912" s="202"/>
      <c r="O1912" s="202"/>
      <c r="P1912" s="202"/>
      <c r="R1912" s="202"/>
      <c r="S1912" s="190" t="str">
        <f t="shared" ref="S1912:AX1912" si="3226">S$22</f>
        <v>S$18</v>
      </c>
      <c r="T1912" s="190" t="str">
        <f t="shared" si="3226"/>
        <v>T$18</v>
      </c>
      <c r="U1912" s="190" t="str">
        <f t="shared" si="3226"/>
        <v>U$18</v>
      </c>
      <c r="V1912" s="190" t="str">
        <f t="shared" si="3226"/>
        <v>V$18</v>
      </c>
      <c r="W1912" s="190" t="str">
        <f t="shared" si="3226"/>
        <v>W$18</v>
      </c>
      <c r="X1912" s="190" t="str">
        <f t="shared" si="3226"/>
        <v>X$18</v>
      </c>
      <c r="Y1912" s="190" t="str">
        <f t="shared" si="3226"/>
        <v>Y$18</v>
      </c>
      <c r="Z1912" s="190" t="str">
        <f t="shared" si="3226"/>
        <v>Z$18</v>
      </c>
      <c r="AA1912" s="190" t="str">
        <f t="shared" si="3226"/>
        <v>AA$18</v>
      </c>
      <c r="AB1912" s="190" t="str">
        <f t="shared" si="3226"/>
        <v>AB$18</v>
      </c>
      <c r="AC1912" s="190" t="str">
        <f t="shared" si="3226"/>
        <v>AC$18</v>
      </c>
      <c r="AD1912" s="190" t="str">
        <f t="shared" si="3226"/>
        <v>AD$18</v>
      </c>
      <c r="AE1912" s="190" t="str">
        <f t="shared" si="3226"/>
        <v>AE$18</v>
      </c>
      <c r="AF1912" s="190" t="str">
        <f t="shared" si="3226"/>
        <v>AF$18</v>
      </c>
      <c r="AG1912" s="190" t="str">
        <f t="shared" si="3226"/>
        <v>AG$18</v>
      </c>
      <c r="AH1912" s="190" t="str">
        <f t="shared" si="3226"/>
        <v>AH$18</v>
      </c>
      <c r="AI1912" s="190" t="str">
        <f t="shared" si="3226"/>
        <v>AI$18</v>
      </c>
      <c r="AJ1912" s="190" t="str">
        <f t="shared" si="3226"/>
        <v>AJ$18</v>
      </c>
      <c r="AK1912" s="190" t="str">
        <f t="shared" si="3226"/>
        <v>AK$18</v>
      </c>
      <c r="AL1912" s="190" t="str">
        <f t="shared" si="3226"/>
        <v>AL$18</v>
      </c>
      <c r="AM1912" s="190" t="str">
        <f t="shared" si="3226"/>
        <v>AM$18</v>
      </c>
      <c r="AN1912" s="190" t="str">
        <f t="shared" si="3226"/>
        <v>AN$18</v>
      </c>
      <c r="AO1912" s="190" t="str">
        <f t="shared" si="3226"/>
        <v>AO$18</v>
      </c>
      <c r="AP1912" s="190" t="str">
        <f t="shared" si="3226"/>
        <v>AP$18</v>
      </c>
      <c r="AQ1912" s="190" t="str">
        <f t="shared" si="3226"/>
        <v>AQ$18</v>
      </c>
      <c r="AR1912" s="190" t="str">
        <f t="shared" si="3226"/>
        <v>AR$18</v>
      </c>
      <c r="AS1912" s="190" t="str">
        <f t="shared" si="3226"/>
        <v>AS$18</v>
      </c>
      <c r="AT1912" s="190" t="str">
        <f t="shared" si="3226"/>
        <v>AT$18</v>
      </c>
      <c r="AU1912" s="190" t="str">
        <f t="shared" si="3226"/>
        <v>AU$18</v>
      </c>
      <c r="AV1912" s="190" t="str">
        <f t="shared" si="3226"/>
        <v>AV$18</v>
      </c>
      <c r="AW1912" s="190" t="str">
        <f t="shared" si="3226"/>
        <v>AW$18</v>
      </c>
      <c r="AX1912" s="190" t="str">
        <f t="shared" si="3226"/>
        <v>AX$18</v>
      </c>
      <c r="AY1912" s="190" t="str">
        <f t="shared" ref="AY1912:CD1912" si="3227">AY$22</f>
        <v>AY$18</v>
      </c>
      <c r="AZ1912" s="190" t="str">
        <f t="shared" si="3227"/>
        <v>AZ$18</v>
      </c>
      <c r="BA1912" s="190" t="str">
        <f t="shared" si="3227"/>
        <v>BA$18</v>
      </c>
      <c r="BB1912" s="190" t="str">
        <f t="shared" si="3227"/>
        <v>BB$18</v>
      </c>
      <c r="BC1912" s="190" t="str">
        <f t="shared" si="3227"/>
        <v>BC$18</v>
      </c>
      <c r="BD1912" s="190" t="str">
        <f t="shared" si="3227"/>
        <v>BD$18</v>
      </c>
      <c r="BE1912" s="190" t="str">
        <f t="shared" si="3227"/>
        <v>BE$18</v>
      </c>
      <c r="BF1912" s="190" t="str">
        <f t="shared" si="3227"/>
        <v>BF$18</v>
      </c>
      <c r="BG1912" s="190" t="str">
        <f t="shared" si="3227"/>
        <v>BG$18</v>
      </c>
      <c r="BH1912" s="190" t="str">
        <f t="shared" si="3227"/>
        <v>BH$18</v>
      </c>
      <c r="BI1912" s="190" t="str">
        <f t="shared" si="3227"/>
        <v>BI$18</v>
      </c>
      <c r="BJ1912" s="190" t="str">
        <f t="shared" si="3227"/>
        <v>BJ$18</v>
      </c>
      <c r="BK1912" s="190" t="str">
        <f t="shared" si="3227"/>
        <v>BK$18</v>
      </c>
      <c r="BL1912" s="190" t="str">
        <f t="shared" si="3227"/>
        <v>BL$18</v>
      </c>
      <c r="BM1912" s="190" t="str">
        <f t="shared" si="3227"/>
        <v>BM$18</v>
      </c>
      <c r="BN1912" s="190" t="str">
        <f t="shared" si="3227"/>
        <v>BN$18</v>
      </c>
      <c r="BO1912" s="190" t="str">
        <f t="shared" si="3227"/>
        <v>BO$18</v>
      </c>
      <c r="BP1912" s="190" t="str">
        <f t="shared" si="3227"/>
        <v>BP$18</v>
      </c>
      <c r="BQ1912" s="190" t="str">
        <f t="shared" si="3227"/>
        <v>BQ$18</v>
      </c>
      <c r="BR1912" s="190" t="str">
        <f t="shared" si="3227"/>
        <v>BR$18</v>
      </c>
      <c r="BS1912" s="190" t="str">
        <f t="shared" si="3227"/>
        <v>BS$18</v>
      </c>
      <c r="BT1912" s="190" t="str">
        <f t="shared" si="3227"/>
        <v>BT$18</v>
      </c>
      <c r="BU1912" s="190" t="str">
        <f t="shared" si="3227"/>
        <v>BU$18</v>
      </c>
      <c r="BV1912" s="190" t="str">
        <f t="shared" si="3227"/>
        <v>BV$18</v>
      </c>
      <c r="BW1912" s="190" t="str">
        <f t="shared" si="3227"/>
        <v>BW$18</v>
      </c>
      <c r="BX1912" s="190" t="str">
        <f t="shared" si="3227"/>
        <v>BX$18</v>
      </c>
      <c r="BY1912" s="190" t="str">
        <f t="shared" si="3227"/>
        <v>BY$18</v>
      </c>
      <c r="BZ1912" s="190" t="str">
        <f t="shared" si="3227"/>
        <v>BZ$18</v>
      </c>
      <c r="CA1912" s="190" t="str">
        <f t="shared" si="3227"/>
        <v>CA$18</v>
      </c>
      <c r="CB1912" s="190" t="str">
        <f t="shared" si="3227"/>
        <v>CB$18</v>
      </c>
      <c r="CC1912" s="190" t="str">
        <f t="shared" si="3227"/>
        <v>CC$18</v>
      </c>
      <c r="CD1912" s="190" t="str">
        <f t="shared" si="3227"/>
        <v>CD$18</v>
      </c>
      <c r="CE1912" s="190" t="str">
        <f t="shared" ref="CE1912:CL1912" si="3228">CE$22</f>
        <v>CE$18</v>
      </c>
      <c r="CF1912" s="190" t="str">
        <f t="shared" si="3228"/>
        <v>CF$18</v>
      </c>
      <c r="CG1912" s="190" t="str">
        <f t="shared" si="3228"/>
        <v>CG$18</v>
      </c>
      <c r="CH1912" s="190" t="str">
        <f t="shared" si="3228"/>
        <v>CH$18</v>
      </c>
      <c r="CI1912" s="190" t="str">
        <f t="shared" si="3228"/>
        <v>CI$18</v>
      </c>
      <c r="CJ1912" s="190" t="str">
        <f t="shared" si="3228"/>
        <v>CJ$18</v>
      </c>
      <c r="CK1912" s="190" t="str">
        <f t="shared" si="3228"/>
        <v>CK$18</v>
      </c>
      <c r="CL1912" s="190" t="str">
        <f t="shared" si="3228"/>
        <v>CL$18</v>
      </c>
      <c r="CN1912" s="201"/>
      <c r="CO1912" s="190" t="str">
        <f t="shared" ref="CO1912:DL1912" si="3229">CO$22</f>
        <v>CO$18</v>
      </c>
      <c r="CP1912" s="190" t="str">
        <f t="shared" si="3229"/>
        <v>CP$18</v>
      </c>
      <c r="CQ1912" s="190" t="str">
        <f t="shared" si="3229"/>
        <v>CQ$18</v>
      </c>
      <c r="CR1912" s="190" t="str">
        <f t="shared" si="3229"/>
        <v>CR$18</v>
      </c>
      <c r="CS1912" s="190" t="str">
        <f t="shared" si="3229"/>
        <v>CS$18</v>
      </c>
      <c r="CT1912" s="190" t="str">
        <f t="shared" si="3229"/>
        <v>CT$18</v>
      </c>
      <c r="CU1912" s="190" t="str">
        <f t="shared" si="3229"/>
        <v>CU$18</v>
      </c>
      <c r="CV1912" s="190" t="str">
        <f t="shared" si="3229"/>
        <v>CV$18</v>
      </c>
      <c r="CW1912" s="190" t="str">
        <f t="shared" si="3229"/>
        <v>CW$18</v>
      </c>
      <c r="CX1912" s="190" t="str">
        <f t="shared" si="3229"/>
        <v>CX$18</v>
      </c>
      <c r="CY1912" s="190" t="str">
        <f t="shared" si="3229"/>
        <v>CY$18</v>
      </c>
      <c r="CZ1912" s="190" t="str">
        <f t="shared" si="3229"/>
        <v>CZ$18</v>
      </c>
      <c r="DA1912" s="190" t="str">
        <f t="shared" si="3229"/>
        <v>DA$18</v>
      </c>
      <c r="DB1912" s="190" t="str">
        <f t="shared" si="3229"/>
        <v>DB$18</v>
      </c>
      <c r="DC1912" s="190" t="str">
        <f t="shared" si="3229"/>
        <v>DC$18</v>
      </c>
      <c r="DD1912" s="190" t="str">
        <f t="shared" si="3229"/>
        <v>DD$18</v>
      </c>
      <c r="DE1912" s="190" t="str">
        <f t="shared" si="3229"/>
        <v>DE$18</v>
      </c>
      <c r="DF1912" s="190" t="str">
        <f t="shared" si="3229"/>
        <v>DF$18</v>
      </c>
      <c r="DG1912" s="190" t="str">
        <f t="shared" si="3229"/>
        <v>DG$18</v>
      </c>
      <c r="DH1912" s="190" t="str">
        <f t="shared" si="3229"/>
        <v>DH$18</v>
      </c>
      <c r="DI1912" s="190" t="str">
        <f t="shared" si="3229"/>
        <v>DI$18</v>
      </c>
      <c r="DJ1912" s="190" t="str">
        <f t="shared" si="3229"/>
        <v>DJ$18</v>
      </c>
      <c r="DK1912" s="190" t="str">
        <f t="shared" si="3229"/>
        <v>DK$18</v>
      </c>
      <c r="DL1912" s="190" t="str">
        <f t="shared" si="3229"/>
        <v>DL$18</v>
      </c>
    </row>
    <row r="1913" spans="1:116" x14ac:dyDescent="0.4">
      <c r="A1913" s="174"/>
      <c r="E1913" s="8"/>
      <c r="G1913" s="175" t="s">
        <v>464</v>
      </c>
      <c r="H1913" s="200"/>
      <c r="I1913" s="201"/>
      <c r="J1913" s="201"/>
      <c r="K1913" s="202"/>
      <c r="L1913" s="202"/>
      <c r="M1913" s="202"/>
      <c r="N1913" s="202"/>
      <c r="O1913" s="202"/>
      <c r="P1913" s="202"/>
      <c r="R1913" s="202"/>
      <c r="S1913" s="190" t="str">
        <f t="shared" ref="S1913:AX1913" si="3230">S$23</f>
        <v>S$19</v>
      </c>
      <c r="T1913" s="190" t="str">
        <f t="shared" si="3230"/>
        <v>T$19</v>
      </c>
      <c r="U1913" s="190" t="str">
        <f t="shared" si="3230"/>
        <v>U$19</v>
      </c>
      <c r="V1913" s="190" t="str">
        <f t="shared" si="3230"/>
        <v>V$19</v>
      </c>
      <c r="W1913" s="190" t="str">
        <f t="shared" si="3230"/>
        <v>W$19</v>
      </c>
      <c r="X1913" s="190" t="str">
        <f t="shared" si="3230"/>
        <v>X$19</v>
      </c>
      <c r="Y1913" s="190" t="str">
        <f t="shared" si="3230"/>
        <v>Y$19</v>
      </c>
      <c r="Z1913" s="190" t="str">
        <f t="shared" si="3230"/>
        <v>Z$19</v>
      </c>
      <c r="AA1913" s="190" t="str">
        <f t="shared" si="3230"/>
        <v>AA$19</v>
      </c>
      <c r="AB1913" s="190" t="str">
        <f t="shared" si="3230"/>
        <v>AB$19</v>
      </c>
      <c r="AC1913" s="190" t="str">
        <f t="shared" si="3230"/>
        <v>AC$19</v>
      </c>
      <c r="AD1913" s="190" t="str">
        <f t="shared" si="3230"/>
        <v>AD$19</v>
      </c>
      <c r="AE1913" s="190" t="str">
        <f t="shared" si="3230"/>
        <v>AE$19</v>
      </c>
      <c r="AF1913" s="190" t="str">
        <f t="shared" si="3230"/>
        <v>AF$19</v>
      </c>
      <c r="AG1913" s="190" t="str">
        <f t="shared" si="3230"/>
        <v>AG$19</v>
      </c>
      <c r="AH1913" s="190" t="str">
        <f t="shared" si="3230"/>
        <v>AH$19</v>
      </c>
      <c r="AI1913" s="190" t="str">
        <f t="shared" si="3230"/>
        <v>AI$19</v>
      </c>
      <c r="AJ1913" s="190" t="str">
        <f t="shared" si="3230"/>
        <v>AJ$19</v>
      </c>
      <c r="AK1913" s="190" t="str">
        <f t="shared" si="3230"/>
        <v>AK$19</v>
      </c>
      <c r="AL1913" s="190" t="str">
        <f t="shared" si="3230"/>
        <v>AL$19</v>
      </c>
      <c r="AM1913" s="190" t="str">
        <f t="shared" si="3230"/>
        <v>AM$19</v>
      </c>
      <c r="AN1913" s="190" t="str">
        <f t="shared" si="3230"/>
        <v>AN$19</v>
      </c>
      <c r="AO1913" s="190" t="str">
        <f t="shared" si="3230"/>
        <v>AO$19</v>
      </c>
      <c r="AP1913" s="190" t="str">
        <f t="shared" si="3230"/>
        <v>AP$19</v>
      </c>
      <c r="AQ1913" s="190" t="str">
        <f t="shared" si="3230"/>
        <v>AQ$19</v>
      </c>
      <c r="AR1913" s="190" t="str">
        <f t="shared" si="3230"/>
        <v>AR$19</v>
      </c>
      <c r="AS1913" s="190" t="str">
        <f t="shared" si="3230"/>
        <v>AS$19</v>
      </c>
      <c r="AT1913" s="190" t="str">
        <f t="shared" si="3230"/>
        <v>AT$19</v>
      </c>
      <c r="AU1913" s="190" t="str">
        <f t="shared" si="3230"/>
        <v>AU$19</v>
      </c>
      <c r="AV1913" s="190" t="str">
        <f t="shared" si="3230"/>
        <v>AV$19</v>
      </c>
      <c r="AW1913" s="190" t="str">
        <f t="shared" si="3230"/>
        <v>AW$19</v>
      </c>
      <c r="AX1913" s="190" t="str">
        <f t="shared" si="3230"/>
        <v>AX$19</v>
      </c>
      <c r="AY1913" s="190" t="str">
        <f t="shared" ref="AY1913:CD1913" si="3231">AY$23</f>
        <v>AY$19</v>
      </c>
      <c r="AZ1913" s="190" t="str">
        <f t="shared" si="3231"/>
        <v>AZ$19</v>
      </c>
      <c r="BA1913" s="190" t="str">
        <f t="shared" si="3231"/>
        <v>BA$19</v>
      </c>
      <c r="BB1913" s="190" t="str">
        <f t="shared" si="3231"/>
        <v>BB$19</v>
      </c>
      <c r="BC1913" s="190" t="str">
        <f t="shared" si="3231"/>
        <v>BC$19</v>
      </c>
      <c r="BD1913" s="190" t="str">
        <f t="shared" si="3231"/>
        <v>BD$19</v>
      </c>
      <c r="BE1913" s="190" t="str">
        <f t="shared" si="3231"/>
        <v>BE$19</v>
      </c>
      <c r="BF1913" s="190" t="str">
        <f t="shared" si="3231"/>
        <v>BF$19</v>
      </c>
      <c r="BG1913" s="190" t="str">
        <f t="shared" si="3231"/>
        <v>BG$19</v>
      </c>
      <c r="BH1913" s="190" t="str">
        <f t="shared" si="3231"/>
        <v>BH$19</v>
      </c>
      <c r="BI1913" s="190" t="str">
        <f t="shared" si="3231"/>
        <v>BI$19</v>
      </c>
      <c r="BJ1913" s="190" t="str">
        <f t="shared" si="3231"/>
        <v>BJ$19</v>
      </c>
      <c r="BK1913" s="190" t="str">
        <f t="shared" si="3231"/>
        <v>BK$19</v>
      </c>
      <c r="BL1913" s="190" t="str">
        <f t="shared" si="3231"/>
        <v>BL$19</v>
      </c>
      <c r="BM1913" s="190" t="str">
        <f t="shared" si="3231"/>
        <v>BM$19</v>
      </c>
      <c r="BN1913" s="190" t="str">
        <f t="shared" si="3231"/>
        <v>BN$19</v>
      </c>
      <c r="BO1913" s="190" t="str">
        <f t="shared" si="3231"/>
        <v>BO$19</v>
      </c>
      <c r="BP1913" s="190" t="str">
        <f t="shared" si="3231"/>
        <v>BP$19</v>
      </c>
      <c r="BQ1913" s="190" t="str">
        <f t="shared" si="3231"/>
        <v>BQ$19</v>
      </c>
      <c r="BR1913" s="190" t="str">
        <f t="shared" si="3231"/>
        <v>BR$19</v>
      </c>
      <c r="BS1913" s="190" t="str">
        <f t="shared" si="3231"/>
        <v>BS$19</v>
      </c>
      <c r="BT1913" s="190" t="str">
        <f t="shared" si="3231"/>
        <v>BT$19</v>
      </c>
      <c r="BU1913" s="190" t="str">
        <f t="shared" si="3231"/>
        <v>BU$19</v>
      </c>
      <c r="BV1913" s="190" t="str">
        <f t="shared" si="3231"/>
        <v>BV$19</v>
      </c>
      <c r="BW1913" s="190" t="str">
        <f t="shared" si="3231"/>
        <v>BW$19</v>
      </c>
      <c r="BX1913" s="190" t="str">
        <f t="shared" si="3231"/>
        <v>BX$19</v>
      </c>
      <c r="BY1913" s="190" t="str">
        <f t="shared" si="3231"/>
        <v>BY$19</v>
      </c>
      <c r="BZ1913" s="190" t="str">
        <f t="shared" si="3231"/>
        <v>BZ$19</v>
      </c>
      <c r="CA1913" s="190" t="str">
        <f t="shared" si="3231"/>
        <v>CA$19</v>
      </c>
      <c r="CB1913" s="190" t="str">
        <f t="shared" si="3231"/>
        <v>CB$19</v>
      </c>
      <c r="CC1913" s="190" t="str">
        <f t="shared" si="3231"/>
        <v>CC$19</v>
      </c>
      <c r="CD1913" s="190" t="str">
        <f t="shared" si="3231"/>
        <v>CD$19</v>
      </c>
      <c r="CE1913" s="190" t="str">
        <f t="shared" ref="CE1913:CL1913" si="3232">CE$23</f>
        <v>CE$19</v>
      </c>
      <c r="CF1913" s="190" t="str">
        <f t="shared" si="3232"/>
        <v>CF$19</v>
      </c>
      <c r="CG1913" s="190" t="str">
        <f t="shared" si="3232"/>
        <v>CG$19</v>
      </c>
      <c r="CH1913" s="190" t="str">
        <f t="shared" si="3232"/>
        <v>CH$19</v>
      </c>
      <c r="CI1913" s="190" t="str">
        <f t="shared" si="3232"/>
        <v>CI$19</v>
      </c>
      <c r="CJ1913" s="190" t="str">
        <f t="shared" si="3232"/>
        <v>CJ$19</v>
      </c>
      <c r="CK1913" s="190" t="str">
        <f t="shared" si="3232"/>
        <v>CK$19</v>
      </c>
      <c r="CL1913" s="190" t="str">
        <f t="shared" si="3232"/>
        <v>CL$19</v>
      </c>
      <c r="CN1913" s="201"/>
      <c r="CO1913" s="190" t="str">
        <f t="shared" ref="CO1913:DL1913" si="3233">CO$23</f>
        <v>CO$19</v>
      </c>
      <c r="CP1913" s="190" t="str">
        <f t="shared" si="3233"/>
        <v>CP$19</v>
      </c>
      <c r="CQ1913" s="190" t="str">
        <f t="shared" si="3233"/>
        <v>CQ$19</v>
      </c>
      <c r="CR1913" s="190" t="str">
        <f t="shared" si="3233"/>
        <v>CR$19</v>
      </c>
      <c r="CS1913" s="190" t="str">
        <f t="shared" si="3233"/>
        <v>CS$19</v>
      </c>
      <c r="CT1913" s="190" t="str">
        <f t="shared" si="3233"/>
        <v>CT$19</v>
      </c>
      <c r="CU1913" s="190" t="str">
        <f t="shared" si="3233"/>
        <v>CU$19</v>
      </c>
      <c r="CV1913" s="190" t="str">
        <f t="shared" si="3233"/>
        <v>CV$19</v>
      </c>
      <c r="CW1913" s="190" t="str">
        <f t="shared" si="3233"/>
        <v>CW$19</v>
      </c>
      <c r="CX1913" s="190" t="str">
        <f t="shared" si="3233"/>
        <v>CX$19</v>
      </c>
      <c r="CY1913" s="190" t="str">
        <f t="shared" si="3233"/>
        <v>CY$19</v>
      </c>
      <c r="CZ1913" s="190" t="str">
        <f t="shared" si="3233"/>
        <v>CZ$19</v>
      </c>
      <c r="DA1913" s="190" t="str">
        <f t="shared" si="3233"/>
        <v>DA$19</v>
      </c>
      <c r="DB1913" s="190" t="str">
        <f t="shared" si="3233"/>
        <v>DB$19</v>
      </c>
      <c r="DC1913" s="190" t="str">
        <f t="shared" si="3233"/>
        <v>DC$19</v>
      </c>
      <c r="DD1913" s="190" t="str">
        <f t="shared" si="3233"/>
        <v>DD$19</v>
      </c>
      <c r="DE1913" s="190" t="str">
        <f t="shared" si="3233"/>
        <v>DE$19</v>
      </c>
      <c r="DF1913" s="190" t="str">
        <f t="shared" si="3233"/>
        <v>DF$19</v>
      </c>
      <c r="DG1913" s="190" t="str">
        <f t="shared" si="3233"/>
        <v>DG$19</v>
      </c>
      <c r="DH1913" s="190" t="str">
        <f t="shared" si="3233"/>
        <v>DH$19</v>
      </c>
      <c r="DI1913" s="190" t="str">
        <f t="shared" si="3233"/>
        <v>DI$19</v>
      </c>
      <c r="DJ1913" s="190" t="str">
        <f t="shared" si="3233"/>
        <v>DJ$19</v>
      </c>
      <c r="DK1913" s="190" t="str">
        <f t="shared" si="3233"/>
        <v>DK$19</v>
      </c>
      <c r="DL1913" s="190" t="str">
        <f t="shared" si="3233"/>
        <v>DL$19</v>
      </c>
    </row>
    <row r="1914" spans="1:116" x14ac:dyDescent="0.4">
      <c r="A1914" s="31" t="s">
        <v>218</v>
      </c>
      <c r="B1914" s="31" t="s">
        <v>243</v>
      </c>
      <c r="C1914" s="31"/>
      <c r="D1914" t="s">
        <v>427</v>
      </c>
      <c r="E1914" s="8" t="str">
        <f t="shared" ref="E1914:E1938" si="3234">ROW()&amp;" "&amp;D1914</f>
        <v>1914 DTERMY-F</v>
      </c>
      <c r="F1914" t="s">
        <v>350</v>
      </c>
      <c r="G1914" s="70" t="s">
        <v>297</v>
      </c>
      <c r="H1914" s="48"/>
      <c r="I1914" s="297"/>
      <c r="J1914" s="297"/>
      <c r="K1914" s="48"/>
      <c r="L1914" s="48"/>
      <c r="M1914" s="48"/>
      <c r="N1914" s="48"/>
      <c r="O1914" s="48"/>
      <c r="P1914" s="48"/>
      <c r="R1914" s="70"/>
      <c r="S1914" s="298"/>
      <c r="T1914" s="298"/>
      <c r="U1914" s="298"/>
      <c r="V1914" s="298"/>
      <c r="W1914" s="298"/>
      <c r="X1914" s="298"/>
      <c r="Y1914" s="298"/>
      <c r="Z1914" s="298"/>
      <c r="AA1914" s="298"/>
      <c r="AB1914" s="298"/>
      <c r="AC1914" s="298"/>
      <c r="AD1914" s="298"/>
      <c r="AE1914" s="298"/>
      <c r="AF1914" s="298"/>
      <c r="AG1914" s="298"/>
      <c r="AH1914" s="298"/>
      <c r="AI1914" s="298"/>
      <c r="AJ1914" s="298"/>
      <c r="AK1914" s="298"/>
      <c r="AL1914" s="298"/>
      <c r="AM1914" s="298"/>
      <c r="AN1914" s="298"/>
      <c r="AO1914" s="298"/>
      <c r="AP1914" s="298"/>
      <c r="AQ1914" s="298"/>
      <c r="AR1914" s="298"/>
      <c r="AS1914" s="298"/>
      <c r="AT1914" s="298"/>
      <c r="AU1914" s="298"/>
      <c r="AV1914" s="298"/>
      <c r="AW1914" s="298"/>
      <c r="AX1914" s="298"/>
      <c r="AY1914" s="298"/>
      <c r="AZ1914" s="298"/>
      <c r="BA1914" s="298"/>
      <c r="BB1914" s="298"/>
      <c r="BC1914" s="298"/>
      <c r="BD1914" s="298"/>
      <c r="BE1914" s="298"/>
      <c r="BF1914" s="298"/>
      <c r="BG1914" s="298"/>
      <c r="BH1914" s="298"/>
      <c r="BI1914" s="298"/>
      <c r="BJ1914" s="298"/>
      <c r="BK1914" s="298"/>
      <c r="BL1914" s="298"/>
      <c r="BM1914" s="298"/>
      <c r="BN1914" s="298"/>
      <c r="BO1914" s="298"/>
      <c r="BP1914" s="298"/>
      <c r="BQ1914" s="298"/>
      <c r="BR1914" s="298"/>
      <c r="BS1914" s="298"/>
      <c r="BT1914" s="298"/>
      <c r="BU1914" s="298"/>
      <c r="BV1914" s="298"/>
      <c r="BW1914" s="298"/>
      <c r="BX1914" s="298"/>
      <c r="BY1914" s="298"/>
      <c r="BZ1914" s="298"/>
      <c r="CA1914" s="298"/>
      <c r="CB1914" s="298"/>
      <c r="CC1914" s="298"/>
      <c r="CD1914" s="298"/>
      <c r="CE1914" s="298"/>
      <c r="CF1914" s="298"/>
      <c r="CG1914" s="298"/>
      <c r="CH1914" s="298"/>
      <c r="CI1914" s="298"/>
      <c r="CJ1914" s="298"/>
      <c r="CK1914" s="298"/>
      <c r="CL1914" s="298"/>
      <c r="CN1914" s="297"/>
      <c r="CO1914" s="298"/>
      <c r="CP1914" s="298"/>
      <c r="CQ1914" s="298"/>
      <c r="CR1914" s="298"/>
      <c r="CS1914" s="298"/>
      <c r="CT1914" s="298"/>
      <c r="CU1914" s="298"/>
      <c r="CV1914" s="298"/>
      <c r="CW1914" s="298"/>
      <c r="CX1914" s="298"/>
      <c r="CY1914" s="298"/>
      <c r="CZ1914" s="298"/>
      <c r="DA1914" s="298"/>
      <c r="DB1914" s="298"/>
      <c r="DC1914" s="298"/>
      <c r="DD1914" s="298"/>
      <c r="DE1914" s="298"/>
      <c r="DF1914" s="298"/>
      <c r="DG1914" s="298"/>
      <c r="DH1914" s="298"/>
      <c r="DI1914" s="298"/>
      <c r="DJ1914" s="298"/>
      <c r="DK1914" s="298"/>
      <c r="DL1914" s="298"/>
    </row>
    <row r="1915" spans="1:116" x14ac:dyDescent="0.4">
      <c r="B1915" t="str">
        <f>E1915</f>
        <v>1915 DTERMY-F</v>
      </c>
      <c r="D1915" t="s">
        <v>427</v>
      </c>
      <c r="E1915" t="str">
        <f t="shared" ref="E1915:E1917" si="3235">ROW()&amp;" "&amp;D1915</f>
        <v>1915 DTERMY-F</v>
      </c>
      <c r="G1915" s="95" t="str">
        <f>"Assumptions - "&amp;G1914</f>
        <v>Assumptions - Rolling fixed term debt - multiple borrowings w/ annual control:</v>
      </c>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1:116" x14ac:dyDescent="0.4">
      <c r="A1916" s="31"/>
      <c r="B1916" t="str">
        <f>E1916</f>
        <v>1916 DTERMY-F</v>
      </c>
      <c r="D1916" t="s">
        <v>427</v>
      </c>
      <c r="E1916" t="str">
        <f t="shared" si="3234"/>
        <v>1916 DTERMY-F</v>
      </c>
      <c r="F1916" s="31"/>
      <c r="G1916" s="159" t="s">
        <v>287</v>
      </c>
      <c r="H1916" s="57">
        <v>4</v>
      </c>
      <c r="I1916" s="31"/>
      <c r="J1916" s="31"/>
      <c r="K1916" s="31"/>
      <c r="L1916" s="31"/>
      <c r="M1916" s="31"/>
      <c r="N1916" s="31"/>
      <c r="O1916" s="31"/>
      <c r="P1916" s="31"/>
      <c r="R1916" s="31"/>
      <c r="S1916" s="73"/>
      <c r="T1916" s="73"/>
      <c r="U1916" s="73"/>
      <c r="V1916" s="73"/>
      <c r="W1916" s="73"/>
      <c r="X1916" s="73"/>
      <c r="Y1916" s="73"/>
      <c r="Z1916" s="73"/>
      <c r="AA1916" s="73"/>
      <c r="AB1916" s="73"/>
      <c r="AC1916" s="73"/>
      <c r="AD1916" s="73"/>
      <c r="AE1916" s="73"/>
      <c r="AF1916" s="73"/>
      <c r="AG1916" s="73"/>
      <c r="AH1916" s="73"/>
      <c r="AI1916" s="73"/>
      <c r="AJ1916" s="73"/>
      <c r="AK1916" s="73"/>
      <c r="AL1916" s="73"/>
      <c r="AM1916" s="73"/>
      <c r="AN1916" s="73"/>
      <c r="AO1916" s="73"/>
      <c r="AP1916" s="73"/>
      <c r="AQ1916" s="73"/>
      <c r="AR1916" s="73"/>
      <c r="AS1916" s="73"/>
      <c r="AT1916" s="73"/>
      <c r="AU1916" s="73"/>
      <c r="AV1916" s="73"/>
      <c r="AW1916" s="73"/>
      <c r="AX1916" s="73"/>
      <c r="AY1916" s="73"/>
      <c r="AZ1916" s="73"/>
      <c r="BA1916" s="73"/>
      <c r="BB1916" s="73"/>
      <c r="BC1916" s="73"/>
      <c r="BD1916" s="73"/>
      <c r="BE1916" s="73"/>
      <c r="BF1916" s="73"/>
      <c r="BG1916" s="73"/>
      <c r="BH1916" s="73"/>
      <c r="BI1916" s="73"/>
      <c r="BJ1916" s="73"/>
      <c r="BK1916" s="73"/>
      <c r="BL1916" s="73"/>
      <c r="BM1916" s="73"/>
      <c r="BN1916" s="73"/>
      <c r="BO1916" s="73"/>
      <c r="BP1916" s="73"/>
      <c r="BQ1916" s="73"/>
      <c r="BR1916" s="73"/>
      <c r="BS1916" s="73"/>
      <c r="BT1916" s="73"/>
      <c r="BU1916" s="73"/>
      <c r="BV1916" s="73"/>
      <c r="BW1916" s="73"/>
      <c r="BX1916" s="73"/>
      <c r="BY1916" s="73"/>
      <c r="BZ1916" s="73"/>
      <c r="CA1916" s="73"/>
      <c r="CB1916" s="73"/>
      <c r="CC1916" s="73"/>
      <c r="CD1916" s="73"/>
      <c r="CE1916" s="73"/>
      <c r="CF1916" s="73"/>
      <c r="CG1916" s="73"/>
      <c r="CH1916" s="73"/>
      <c r="CI1916" s="73"/>
      <c r="CJ1916" s="73"/>
      <c r="CK1916" s="73"/>
      <c r="CL1916" s="73"/>
      <c r="CN1916" s="31"/>
      <c r="CO1916" s="73"/>
      <c r="CP1916" s="73"/>
      <c r="CQ1916" s="73"/>
      <c r="CR1916" s="73"/>
      <c r="CS1916" s="73"/>
      <c r="CT1916" s="73"/>
      <c r="CU1916" s="73"/>
      <c r="CV1916" s="73"/>
      <c r="CW1916" s="73"/>
      <c r="CX1916" s="73"/>
      <c r="CY1916" s="73"/>
      <c r="CZ1916" s="73"/>
      <c r="DA1916" s="73"/>
      <c r="DB1916" s="73"/>
      <c r="DC1916" s="73"/>
      <c r="DD1916" s="73"/>
      <c r="DE1916" s="73"/>
      <c r="DF1916" s="73"/>
      <c r="DG1916" s="73"/>
      <c r="DH1916" s="73"/>
      <c r="DI1916" s="73"/>
      <c r="DJ1916" s="73"/>
      <c r="DK1916" s="73"/>
      <c r="DL1916" s="73"/>
    </row>
    <row r="1917" spans="1:116" x14ac:dyDescent="0.4">
      <c r="A1917" s="31"/>
      <c r="B1917" t="str">
        <f>E1917</f>
        <v>1917 DTERMY-F</v>
      </c>
      <c r="D1917" t="s">
        <v>427</v>
      </c>
      <c r="E1917" t="str">
        <f t="shared" si="3234"/>
        <v>1917 DTERMY-F</v>
      </c>
      <c r="F1917" s="31"/>
      <c r="G1917" s="159" t="s">
        <v>294</v>
      </c>
      <c r="H1917" s="57">
        <v>3</v>
      </c>
      <c r="I1917" s="31"/>
      <c r="J1917" s="31"/>
      <c r="K1917" s="31"/>
      <c r="L1917" s="31"/>
      <c r="M1917" s="31"/>
      <c r="N1917" s="31"/>
      <c r="O1917" s="31"/>
      <c r="P1917" s="31"/>
      <c r="R1917" s="31"/>
      <c r="S1917" s="73"/>
      <c r="T1917" s="73"/>
      <c r="U1917" s="73"/>
      <c r="V1917" s="73"/>
      <c r="W1917" s="73"/>
      <c r="X1917" s="73"/>
      <c r="Y1917" s="73"/>
      <c r="Z1917" s="73"/>
      <c r="AA1917" s="73"/>
      <c r="AB1917" s="73"/>
      <c r="AC1917" s="73"/>
      <c r="AD1917" s="73"/>
      <c r="AE1917" s="73"/>
      <c r="AF1917" s="73"/>
      <c r="AG1917" s="73"/>
      <c r="AH1917" s="73"/>
      <c r="AI1917" s="73"/>
      <c r="AJ1917" s="73"/>
      <c r="AK1917" s="73"/>
      <c r="AL1917" s="73"/>
      <c r="AM1917" s="73"/>
      <c r="AN1917" s="73"/>
      <c r="AO1917" s="73"/>
      <c r="AP1917" s="73"/>
      <c r="AQ1917" s="73"/>
      <c r="AR1917" s="73"/>
      <c r="AS1917" s="73"/>
      <c r="AT1917" s="73"/>
      <c r="AU1917" s="73"/>
      <c r="AV1917" s="73"/>
      <c r="AW1917" s="73"/>
      <c r="AX1917" s="73"/>
      <c r="AY1917" s="73"/>
      <c r="AZ1917" s="73"/>
      <c r="BA1917" s="73"/>
      <c r="BB1917" s="73"/>
      <c r="BC1917" s="73"/>
      <c r="BD1917" s="73"/>
      <c r="BE1917" s="73"/>
      <c r="BF1917" s="73"/>
      <c r="BG1917" s="73"/>
      <c r="BH1917" s="73"/>
      <c r="BI1917" s="73"/>
      <c r="BJ1917" s="73"/>
      <c r="BK1917" s="73"/>
      <c r="BL1917" s="73"/>
      <c r="BM1917" s="73"/>
      <c r="BN1917" s="73"/>
      <c r="BO1917" s="73"/>
      <c r="BP1917" s="73"/>
      <c r="BQ1917" s="73"/>
      <c r="BR1917" s="73"/>
      <c r="BS1917" s="73"/>
      <c r="BT1917" s="73"/>
      <c r="BU1917" s="73"/>
      <c r="BV1917" s="73"/>
      <c r="BW1917" s="73"/>
      <c r="BX1917" s="73"/>
      <c r="BY1917" s="73"/>
      <c r="BZ1917" s="73"/>
      <c r="CA1917" s="73"/>
      <c r="CB1917" s="73"/>
      <c r="CC1917" s="73"/>
      <c r="CD1917" s="73"/>
      <c r="CE1917" s="73"/>
      <c r="CF1917" s="73"/>
      <c r="CG1917" s="73"/>
      <c r="CH1917" s="73"/>
      <c r="CI1917" s="73"/>
      <c r="CJ1917" s="73"/>
      <c r="CK1917" s="73"/>
      <c r="CL1917" s="73"/>
      <c r="CN1917" s="31"/>
      <c r="CO1917" s="73"/>
      <c r="CP1917" s="73"/>
      <c r="CQ1917" s="73"/>
      <c r="CR1917" s="73"/>
      <c r="CS1917" s="73"/>
      <c r="CT1917" s="73"/>
      <c r="CU1917" s="73"/>
      <c r="CV1917" s="73"/>
      <c r="CW1917" s="73"/>
      <c r="CX1917" s="73"/>
      <c r="CY1917" s="73"/>
      <c r="CZ1917" s="73"/>
      <c r="DA1917" s="73"/>
      <c r="DB1917" s="73"/>
      <c r="DC1917" s="73"/>
      <c r="DD1917" s="73"/>
      <c r="DE1917" s="73"/>
      <c r="DF1917" s="73"/>
      <c r="DG1917" s="73"/>
      <c r="DH1917" s="73"/>
      <c r="DI1917" s="73"/>
      <c r="DJ1917" s="73"/>
      <c r="DK1917" s="73"/>
      <c r="DL1917" s="73"/>
    </row>
    <row r="1918" spans="1:116" x14ac:dyDescent="0.4">
      <c r="A1918" s="31"/>
      <c r="B1918" t="str">
        <f>E1918</f>
        <v>1918 DTERMY-F</v>
      </c>
      <c r="D1918" t="s">
        <v>427</v>
      </c>
      <c r="E1918" t="str">
        <f t="shared" si="3234"/>
        <v>1918 DTERMY-F</v>
      </c>
      <c r="F1918" s="31"/>
      <c r="G1918" s="159" t="s">
        <v>288</v>
      </c>
      <c r="H1918" s="59">
        <v>0.1</v>
      </c>
      <c r="I1918" s="31"/>
      <c r="J1918" s="31"/>
      <c r="K1918" s="31"/>
      <c r="L1918" s="31"/>
      <c r="M1918" s="31"/>
      <c r="N1918" s="31"/>
      <c r="O1918" s="31"/>
      <c r="P1918" s="31"/>
      <c r="R1918" s="31"/>
      <c r="S1918" s="73"/>
      <c r="T1918" s="73"/>
      <c r="U1918" s="73"/>
      <c r="V1918" s="73"/>
      <c r="W1918" s="73"/>
      <c r="X1918" s="73"/>
      <c r="Y1918" s="73"/>
      <c r="Z1918" s="73"/>
      <c r="AA1918" s="73"/>
      <c r="AB1918" s="73"/>
      <c r="AC1918" s="73"/>
      <c r="AD1918" s="73"/>
      <c r="AE1918" s="73"/>
      <c r="AF1918" s="73"/>
      <c r="AG1918" s="73"/>
      <c r="AH1918" s="73"/>
      <c r="AI1918" s="73"/>
      <c r="AJ1918" s="73"/>
      <c r="AK1918" s="73"/>
      <c r="AL1918" s="73"/>
      <c r="AM1918" s="73"/>
      <c r="AN1918" s="73"/>
      <c r="AO1918" s="73"/>
      <c r="AP1918" s="73"/>
      <c r="AQ1918" s="73"/>
      <c r="AR1918" s="73"/>
      <c r="AS1918" s="73"/>
      <c r="AT1918" s="73"/>
      <c r="AU1918" s="73"/>
      <c r="AV1918" s="73"/>
      <c r="AW1918" s="73"/>
      <c r="AX1918" s="73"/>
      <c r="AY1918" s="73"/>
      <c r="AZ1918" s="73"/>
      <c r="BA1918" s="73"/>
      <c r="BB1918" s="73"/>
      <c r="BC1918" s="73"/>
      <c r="BD1918" s="73"/>
      <c r="BE1918" s="73"/>
      <c r="BF1918" s="73"/>
      <c r="BG1918" s="73"/>
      <c r="BH1918" s="73"/>
      <c r="BI1918" s="73"/>
      <c r="BJ1918" s="73"/>
      <c r="BK1918" s="73"/>
      <c r="BL1918" s="73"/>
      <c r="BM1918" s="73"/>
      <c r="BN1918" s="73"/>
      <c r="BO1918" s="73"/>
      <c r="BP1918" s="73"/>
      <c r="BQ1918" s="73"/>
      <c r="BR1918" s="73"/>
      <c r="BS1918" s="73"/>
      <c r="BT1918" s="73"/>
      <c r="BU1918" s="73"/>
      <c r="BV1918" s="73"/>
      <c r="BW1918" s="73"/>
      <c r="BX1918" s="73"/>
      <c r="BY1918" s="73"/>
      <c r="BZ1918" s="73"/>
      <c r="CA1918" s="73"/>
      <c r="CB1918" s="73"/>
      <c r="CC1918" s="73"/>
      <c r="CD1918" s="73"/>
      <c r="CE1918" s="73"/>
      <c r="CF1918" s="73"/>
      <c r="CG1918" s="73"/>
      <c r="CH1918" s="73"/>
      <c r="CI1918" s="73"/>
      <c r="CJ1918" s="73"/>
      <c r="CK1918" s="73"/>
      <c r="CL1918" s="73"/>
      <c r="CN1918" s="31"/>
      <c r="CO1918" s="73"/>
      <c r="CP1918" s="73"/>
      <c r="CQ1918" s="73"/>
      <c r="CR1918" s="73"/>
      <c r="CS1918" s="73"/>
      <c r="CT1918" s="73"/>
      <c r="CU1918" s="73"/>
      <c r="CV1918" s="73"/>
      <c r="CW1918" s="73"/>
      <c r="CX1918" s="73"/>
      <c r="CY1918" s="73"/>
      <c r="CZ1918" s="73"/>
      <c r="DA1918" s="73"/>
      <c r="DB1918" s="73"/>
      <c r="DC1918" s="73"/>
      <c r="DD1918" s="73"/>
      <c r="DE1918" s="73"/>
      <c r="DF1918" s="73"/>
      <c r="DG1918" s="73"/>
      <c r="DH1918" s="73"/>
      <c r="DI1918" s="73"/>
      <c r="DJ1918" s="73"/>
      <c r="DK1918" s="73"/>
      <c r="DL1918" s="73"/>
    </row>
    <row r="1919" spans="1:116" x14ac:dyDescent="0.4">
      <c r="A1919" s="31"/>
      <c r="B1919" t="str">
        <f>E1919</f>
        <v>1919 DTERMY-F</v>
      </c>
      <c r="D1919" t="s">
        <v>427</v>
      </c>
      <c r="E1919" t="str">
        <f t="shared" si="3234"/>
        <v>1919 DTERMY-F</v>
      </c>
      <c r="F1919" s="31"/>
      <c r="G1919" s="158" t="s">
        <v>295</v>
      </c>
      <c r="H1919" s="23">
        <v>1000</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s="31"/>
      <c r="C1920" s="31"/>
      <c r="D1920" t="s">
        <v>427</v>
      </c>
      <c r="E1920" t="str">
        <f t="shared" si="3234"/>
        <v>1920 DTERMY-F</v>
      </c>
      <c r="F1920" s="31"/>
      <c r="G1920" s="127"/>
      <c r="H1920" s="31"/>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D1921" t="s">
        <v>427</v>
      </c>
      <c r="E1921" t="str">
        <f t="shared" si="3234"/>
        <v>1921 DTERMY-F</v>
      </c>
      <c r="F1921" s="292"/>
      <c r="G1921" s="95" t="s">
        <v>290</v>
      </c>
      <c r="R1921" s="92"/>
      <c r="S1921" s="154"/>
      <c r="T1921" s="154"/>
      <c r="U1921" s="154"/>
      <c r="V1921" s="154"/>
      <c r="W1921" s="154"/>
      <c r="X1921" s="154"/>
      <c r="Y1921" s="154"/>
      <c r="Z1921" s="154"/>
      <c r="AA1921" s="154"/>
      <c r="AB1921" s="154"/>
      <c r="AC1921" s="154"/>
      <c r="AD1921" s="154"/>
      <c r="AE1921" s="154"/>
      <c r="AF1921" s="154"/>
      <c r="AG1921" s="154"/>
      <c r="AH1921" s="154"/>
      <c r="AI1921" s="154"/>
      <c r="AJ1921" s="154"/>
      <c r="AK1921" s="154"/>
      <c r="AL1921" s="154"/>
      <c r="AM1921" s="154"/>
      <c r="AN1921" s="154"/>
      <c r="AO1921" s="154"/>
      <c r="AP1921" s="154"/>
      <c r="AQ1921" s="154"/>
      <c r="AR1921" s="154"/>
      <c r="AS1921" s="154"/>
      <c r="AT1921" s="154"/>
      <c r="AU1921" s="154"/>
      <c r="AV1921" s="154"/>
      <c r="AW1921" s="154"/>
      <c r="AX1921" s="154"/>
      <c r="AY1921" s="154"/>
      <c r="AZ1921" s="154"/>
      <c r="BA1921" s="154"/>
      <c r="BB1921" s="154"/>
      <c r="BC1921" s="154"/>
      <c r="BD1921" s="154"/>
      <c r="BE1921" s="154"/>
      <c r="BF1921" s="154"/>
      <c r="BG1921" s="154"/>
      <c r="BH1921" s="154"/>
      <c r="BI1921" s="154"/>
      <c r="BJ1921" s="154"/>
      <c r="BK1921" s="154"/>
      <c r="BL1921" s="154"/>
      <c r="BM1921" s="154"/>
      <c r="BN1921" s="154"/>
      <c r="BO1921" s="154"/>
      <c r="BP1921" s="154"/>
      <c r="BQ1921" s="154"/>
      <c r="BR1921" s="154"/>
      <c r="BS1921" s="154"/>
      <c r="BT1921" s="154"/>
      <c r="BU1921" s="154"/>
      <c r="BV1921" s="154"/>
      <c r="BW1921" s="154"/>
      <c r="BX1921" s="154"/>
      <c r="BY1921" s="154"/>
      <c r="BZ1921" s="154"/>
      <c r="CA1921" s="154"/>
      <c r="CB1921" s="154"/>
      <c r="CC1921" s="154"/>
      <c r="CD1921" s="154"/>
      <c r="CE1921" s="154"/>
      <c r="CF1921" s="154"/>
      <c r="CG1921" s="154"/>
      <c r="CH1921" s="154"/>
      <c r="CI1921" s="154"/>
      <c r="CJ1921" s="154"/>
      <c r="CK1921" s="154"/>
      <c r="CL1921" s="154"/>
      <c r="CO1921" s="154"/>
      <c r="CP1921" s="154"/>
      <c r="CQ1921" s="154"/>
      <c r="CR1921" s="154"/>
      <c r="CS1921" s="154"/>
      <c r="CT1921" s="154"/>
      <c r="CU1921" s="154"/>
      <c r="CV1921" s="154"/>
      <c r="CW1921" s="154"/>
      <c r="CX1921" s="154"/>
      <c r="CY1921" s="154"/>
      <c r="CZ1921" s="154"/>
      <c r="DA1921" s="154"/>
      <c r="DB1921" s="154"/>
      <c r="DC1921" s="154"/>
      <c r="DD1921" s="154"/>
      <c r="DE1921" s="154"/>
      <c r="DF1921" s="154"/>
      <c r="DG1921" s="154"/>
      <c r="DH1921" s="154"/>
      <c r="DI1921" s="154"/>
      <c r="DJ1921" s="154"/>
      <c r="DK1921" s="154"/>
      <c r="DL1921" s="154"/>
    </row>
    <row r="1922" spans="1:116" x14ac:dyDescent="0.4">
      <c r="D1922" t="s">
        <v>427</v>
      </c>
      <c r="E1922" t="str">
        <f t="shared" si="3234"/>
        <v>1922 DTERMY-F</v>
      </c>
      <c r="F1922" s="292"/>
      <c r="G1922" s="158" t="s">
        <v>289</v>
      </c>
      <c r="K1922" s="24">
        <f>H1919</f>
        <v>1000</v>
      </c>
      <c r="L1922" s="24">
        <f ca="1">K1925</f>
        <v>2500.0000000000005</v>
      </c>
      <c r="M1922" s="24">
        <f ca="1">L1925</f>
        <v>0</v>
      </c>
      <c r="N1922" s="24">
        <f ca="1">M1925</f>
        <v>0</v>
      </c>
      <c r="O1922" s="24">
        <f ca="1">N1925</f>
        <v>0</v>
      </c>
      <c r="P1922" s="24">
        <f ca="1">O1925</f>
        <v>0</v>
      </c>
      <c r="R1922"/>
      <c r="S1922" s="80">
        <f>H1919</f>
        <v>1000</v>
      </c>
      <c r="T1922" s="62">
        <f t="shared" ref="T1922:AY1924" ca="1" si="3236">S1925</f>
        <v>1833.3333333333335</v>
      </c>
      <c r="U1922" s="62">
        <f t="shared" ca="1" si="3236"/>
        <v>2666.666666666667</v>
      </c>
      <c r="V1922" s="62">
        <f t="shared" ca="1" si="3236"/>
        <v>2500.0000000000005</v>
      </c>
      <c r="W1922" s="62">
        <f t="shared" ca="1" si="3236"/>
        <v>2500.0000000000005</v>
      </c>
      <c r="X1922" s="62">
        <f t="shared" ca="1" si="3236"/>
        <v>2500.0000000000005</v>
      </c>
      <c r="Y1922" s="62">
        <f t="shared" ca="1" si="3236"/>
        <v>2500.0000000000005</v>
      </c>
      <c r="Z1922" s="62">
        <f t="shared" ca="1" si="3236"/>
        <v>2500.0000000000005</v>
      </c>
      <c r="AA1922" s="62">
        <f t="shared" ca="1" si="3236"/>
        <v>2500.0000000000005</v>
      </c>
      <c r="AB1922" s="62">
        <f t="shared" ca="1" si="3236"/>
        <v>2500.0000000000005</v>
      </c>
      <c r="AC1922" s="62">
        <f t="shared" ca="1" si="3236"/>
        <v>2500.0000000000005</v>
      </c>
      <c r="AD1922" s="62">
        <f t="shared" ca="1" si="3236"/>
        <v>2500.0000000000005</v>
      </c>
      <c r="AE1922" s="62">
        <f t="shared" ca="1" si="3236"/>
        <v>2500.0000000000005</v>
      </c>
      <c r="AF1922" s="62">
        <f t="shared" ca="1" si="3236"/>
        <v>1666.666666666667</v>
      </c>
      <c r="AG1922" s="62">
        <f t="shared" ca="1" si="3236"/>
        <v>833.3333333333336</v>
      </c>
      <c r="AH1922" s="62">
        <f t="shared" ca="1" si="3236"/>
        <v>0</v>
      </c>
      <c r="AI1922" s="62">
        <f t="shared" ca="1" si="3236"/>
        <v>0</v>
      </c>
      <c r="AJ1922" s="62">
        <f t="shared" ca="1" si="3236"/>
        <v>0</v>
      </c>
      <c r="AK1922" s="62">
        <f t="shared" ca="1" si="3236"/>
        <v>0</v>
      </c>
      <c r="AL1922" s="62">
        <f t="shared" ca="1" si="3236"/>
        <v>0</v>
      </c>
      <c r="AM1922" s="62">
        <f t="shared" ca="1" si="3236"/>
        <v>0</v>
      </c>
      <c r="AN1922" s="62">
        <f t="shared" ca="1" si="3236"/>
        <v>0</v>
      </c>
      <c r="AO1922" s="62">
        <f t="shared" ca="1" si="3236"/>
        <v>0</v>
      </c>
      <c r="AP1922" s="62">
        <f t="shared" ca="1" si="3236"/>
        <v>0</v>
      </c>
      <c r="AQ1922" s="62">
        <f t="shared" ca="1" si="3236"/>
        <v>0</v>
      </c>
      <c r="AR1922" s="62">
        <f t="shared" ca="1" si="3236"/>
        <v>0</v>
      </c>
      <c r="AS1922" s="62">
        <f t="shared" ca="1" si="3236"/>
        <v>0</v>
      </c>
      <c r="AT1922" s="62">
        <f t="shared" ca="1" si="3236"/>
        <v>0</v>
      </c>
      <c r="AU1922" s="62">
        <f t="shared" ca="1" si="3236"/>
        <v>0</v>
      </c>
      <c r="AV1922" s="62">
        <f t="shared" ca="1" si="3236"/>
        <v>0</v>
      </c>
      <c r="AW1922" s="62">
        <f t="shared" ca="1" si="3236"/>
        <v>0</v>
      </c>
      <c r="AX1922" s="62">
        <f t="shared" ca="1" si="3236"/>
        <v>0</v>
      </c>
      <c r="AY1922" s="62">
        <f t="shared" ca="1" si="3236"/>
        <v>0</v>
      </c>
      <c r="AZ1922" s="62">
        <f t="shared" ref="AZ1922:CE1924" ca="1" si="3237">AY1925</f>
        <v>0</v>
      </c>
      <c r="BA1922" s="62">
        <f t="shared" ca="1" si="3237"/>
        <v>0</v>
      </c>
      <c r="BB1922" s="62">
        <f t="shared" ca="1" si="3237"/>
        <v>0</v>
      </c>
      <c r="BC1922" s="62">
        <f t="shared" ca="1" si="3237"/>
        <v>0</v>
      </c>
      <c r="BD1922" s="62">
        <f t="shared" ca="1" si="3237"/>
        <v>0</v>
      </c>
      <c r="BE1922" s="62">
        <f t="shared" ca="1" si="3237"/>
        <v>0</v>
      </c>
      <c r="BF1922" s="62">
        <f t="shared" ca="1" si="3237"/>
        <v>0</v>
      </c>
      <c r="BG1922" s="62">
        <f t="shared" ca="1" si="3237"/>
        <v>0</v>
      </c>
      <c r="BH1922" s="62">
        <f t="shared" ca="1" si="3237"/>
        <v>0</v>
      </c>
      <c r="BI1922" s="62">
        <f t="shared" ca="1" si="3237"/>
        <v>0</v>
      </c>
      <c r="BJ1922" s="62">
        <f t="shared" ca="1" si="3237"/>
        <v>0</v>
      </c>
      <c r="BK1922" s="62">
        <f t="shared" ca="1" si="3237"/>
        <v>0</v>
      </c>
      <c r="BL1922" s="62">
        <f t="shared" ca="1" si="3237"/>
        <v>0</v>
      </c>
      <c r="BM1922" s="62">
        <f t="shared" ca="1" si="3237"/>
        <v>0</v>
      </c>
      <c r="BN1922" s="62">
        <f t="shared" ca="1" si="3237"/>
        <v>0</v>
      </c>
      <c r="BO1922" s="62">
        <f t="shared" ca="1" si="3237"/>
        <v>0</v>
      </c>
      <c r="BP1922" s="62">
        <f t="shared" ca="1" si="3237"/>
        <v>0</v>
      </c>
      <c r="BQ1922" s="62">
        <f t="shared" ca="1" si="3237"/>
        <v>0</v>
      </c>
      <c r="BR1922" s="62">
        <f t="shared" ca="1" si="3237"/>
        <v>0</v>
      </c>
      <c r="BS1922" s="62">
        <f t="shared" ca="1" si="3237"/>
        <v>0</v>
      </c>
      <c r="BT1922" s="62">
        <f t="shared" ca="1" si="3237"/>
        <v>0</v>
      </c>
      <c r="BU1922" s="62">
        <f t="shared" ca="1" si="3237"/>
        <v>0</v>
      </c>
      <c r="BV1922" s="62">
        <f t="shared" ca="1" si="3237"/>
        <v>0</v>
      </c>
      <c r="BW1922" s="62">
        <f t="shared" ca="1" si="3237"/>
        <v>0</v>
      </c>
      <c r="BX1922" s="62">
        <f t="shared" ca="1" si="3237"/>
        <v>0</v>
      </c>
      <c r="BY1922" s="62">
        <f t="shared" ca="1" si="3237"/>
        <v>0</v>
      </c>
      <c r="BZ1922" s="62">
        <f t="shared" ca="1" si="3237"/>
        <v>0</v>
      </c>
      <c r="CA1922" s="62">
        <f t="shared" ca="1" si="3237"/>
        <v>0</v>
      </c>
      <c r="CB1922" s="62">
        <f t="shared" ca="1" si="3237"/>
        <v>0</v>
      </c>
      <c r="CC1922" s="62">
        <f t="shared" ca="1" si="3237"/>
        <v>0</v>
      </c>
      <c r="CD1922" s="62">
        <f t="shared" ca="1" si="3237"/>
        <v>0</v>
      </c>
      <c r="CE1922" s="62">
        <f t="shared" ca="1" si="3237"/>
        <v>0</v>
      </c>
      <c r="CF1922" s="62">
        <f t="shared" ref="CF1922:CL1924" ca="1" si="3238">CE1925</f>
        <v>0</v>
      </c>
      <c r="CG1922" s="62">
        <f t="shared" ca="1" si="3238"/>
        <v>0</v>
      </c>
      <c r="CH1922" s="62">
        <f t="shared" ca="1" si="3238"/>
        <v>0</v>
      </c>
      <c r="CI1922" s="62">
        <f t="shared" ca="1" si="3238"/>
        <v>0</v>
      </c>
      <c r="CJ1922" s="62">
        <f t="shared" ca="1" si="3238"/>
        <v>0</v>
      </c>
      <c r="CK1922" s="62">
        <f t="shared" ca="1" si="3238"/>
        <v>0</v>
      </c>
      <c r="CL1922" s="62">
        <f t="shared" ca="1" si="3238"/>
        <v>0</v>
      </c>
      <c r="CO1922" s="62">
        <f t="shared" ref="CO1922:DK1924" si="3239">CN1925</f>
        <v>0</v>
      </c>
      <c r="CP1922" s="62">
        <f t="shared" ca="1" si="3239"/>
        <v>0</v>
      </c>
      <c r="CQ1922" s="62">
        <f t="shared" ca="1" si="3239"/>
        <v>0</v>
      </c>
      <c r="CR1922" s="62">
        <f t="shared" ca="1" si="3239"/>
        <v>0</v>
      </c>
      <c r="CS1922" s="62">
        <f t="shared" ca="1" si="3239"/>
        <v>0</v>
      </c>
      <c r="CT1922" s="62">
        <f t="shared" ca="1" si="3239"/>
        <v>0</v>
      </c>
      <c r="CU1922" s="62">
        <f t="shared" ca="1" si="3239"/>
        <v>0</v>
      </c>
      <c r="CV1922" s="62">
        <f t="shared" ca="1" si="3239"/>
        <v>0</v>
      </c>
      <c r="CW1922" s="62">
        <f t="shared" ca="1" si="3239"/>
        <v>0</v>
      </c>
      <c r="CX1922" s="62">
        <f t="shared" ca="1" si="3239"/>
        <v>0</v>
      </c>
      <c r="CY1922" s="62">
        <f t="shared" ca="1" si="3239"/>
        <v>0</v>
      </c>
      <c r="CZ1922" s="62">
        <f t="shared" ca="1" si="3239"/>
        <v>0</v>
      </c>
      <c r="DA1922" s="62">
        <f t="shared" ca="1" si="3239"/>
        <v>0</v>
      </c>
      <c r="DB1922" s="62">
        <f t="shared" ca="1" si="3239"/>
        <v>0</v>
      </c>
      <c r="DC1922" s="62">
        <f t="shared" ca="1" si="3239"/>
        <v>0</v>
      </c>
      <c r="DD1922" s="62">
        <f t="shared" ca="1" si="3239"/>
        <v>0</v>
      </c>
      <c r="DE1922" s="62">
        <f t="shared" ca="1" si="3239"/>
        <v>0</v>
      </c>
      <c r="DF1922" s="62">
        <f t="shared" ca="1" si="3239"/>
        <v>0</v>
      </c>
      <c r="DG1922" s="62">
        <f t="shared" ca="1" si="3239"/>
        <v>0</v>
      </c>
      <c r="DH1922" s="62">
        <f t="shared" ca="1" si="3239"/>
        <v>0</v>
      </c>
      <c r="DI1922" s="62">
        <f t="shared" ca="1" si="3239"/>
        <v>0</v>
      </c>
      <c r="DJ1922" s="62">
        <f t="shared" ca="1" si="3239"/>
        <v>0</v>
      </c>
      <c r="DK1922" s="62">
        <f t="shared" ca="1" si="3239"/>
        <v>0</v>
      </c>
      <c r="DL1922" s="62">
        <f t="shared" ref="DL1922:DL1924" ca="1" si="3240">DK1925</f>
        <v>0</v>
      </c>
    </row>
    <row r="1923" spans="1:116" x14ac:dyDescent="0.4">
      <c r="B1923" t="str">
        <f>E1923</f>
        <v>1923 DTERMY-F</v>
      </c>
      <c r="C1923" t="s">
        <v>236</v>
      </c>
      <c r="D1923" t="s">
        <v>427</v>
      </c>
      <c r="E1923" t="str">
        <f t="shared" si="3234"/>
        <v>1923 DTERMY-F</v>
      </c>
      <c r="G1923" s="158" t="str">
        <f>"New borrowing - "&amp;SUBSTITUTE(G1914,":","")</f>
        <v>New borrowing - Rolling fixed term debt - multiple borrowings w/ annual control</v>
      </c>
      <c r="K1923" s="23">
        <v>10000</v>
      </c>
      <c r="L1923" s="23">
        <f>SUMIF($4:$4,L$2,1921:1921)</f>
        <v>0</v>
      </c>
      <c r="M1923" s="23">
        <f>SUMIF($4:$4,M$2,1921:1921)</f>
        <v>0</v>
      </c>
      <c r="N1923" s="23">
        <f>SUMIF($4:$4,N$2,1921:1921)</f>
        <v>0</v>
      </c>
      <c r="O1923" s="23">
        <f>SUMIF($4:$4,O$2,1921:1921)</f>
        <v>0</v>
      </c>
      <c r="P1923" s="23">
        <f>SUMIF($4:$4,P$2,1921:1921)</f>
        <v>0</v>
      </c>
      <c r="R1923" s="53">
        <f>H1919</f>
        <v>1000</v>
      </c>
      <c r="S1923" s="80" cm="1">
        <f t="array" ref="S1923">IFERROR(INDEX($K:$Q,ROW(),MATCH(S$3,$K$2:$Q$2,0))/12,0)</f>
        <v>833.33333333333337</v>
      </c>
      <c r="T1923" s="80" cm="1">
        <f t="array" ref="T1923">IFERROR(INDEX($K:$Q,ROW(),MATCH(T$3,$K$2:$Q$2,0))/12,0)</f>
        <v>833.33333333333337</v>
      </c>
      <c r="U1923" s="80" cm="1">
        <f t="array" ref="U1923">IFERROR(INDEX($K:$Q,ROW(),MATCH(U$3,$K$2:$Q$2,0))/12,0)</f>
        <v>833.33333333333337</v>
      </c>
      <c r="V1923" s="80" cm="1">
        <f t="array" ref="V1923">IFERROR(INDEX($K:$Q,ROW(),MATCH(V$3,$K$2:$Q$2,0))/12,0)</f>
        <v>833.33333333333337</v>
      </c>
      <c r="W1923" s="80" cm="1">
        <f t="array" ref="W1923">IFERROR(INDEX($K:$Q,ROW(),MATCH(W$3,$K$2:$Q$2,0))/12,0)</f>
        <v>833.33333333333337</v>
      </c>
      <c r="X1923" s="80" cm="1">
        <f t="array" ref="X1923">IFERROR(INDEX($K:$Q,ROW(),MATCH(X$3,$K$2:$Q$2,0))/12,0)</f>
        <v>833.33333333333337</v>
      </c>
      <c r="Y1923" s="80" cm="1">
        <f t="array" ref="Y1923">IFERROR(INDEX($K:$Q,ROW(),MATCH(Y$3,$K$2:$Q$2,0))/12,0)</f>
        <v>833.33333333333337</v>
      </c>
      <c r="Z1923" s="80" cm="1">
        <f t="array" ref="Z1923">IFERROR(INDEX($K:$Q,ROW(),MATCH(Z$3,$K$2:$Q$2,0))/12,0)</f>
        <v>833.33333333333337</v>
      </c>
      <c r="AA1923" s="80" cm="1">
        <f t="array" ref="AA1923">IFERROR(INDEX($K:$Q,ROW(),MATCH(AA$3,$K$2:$Q$2,0))/12,0)</f>
        <v>833.33333333333337</v>
      </c>
      <c r="AB1923" s="80" cm="1">
        <f t="array" ref="AB1923">IFERROR(INDEX($K:$Q,ROW(),MATCH(AB$3,$K$2:$Q$2,0))/12,0)</f>
        <v>833.33333333333337</v>
      </c>
      <c r="AC1923" s="80" cm="1">
        <f t="array" ref="AC1923">IFERROR(INDEX($K:$Q,ROW(),MATCH(AC$3,$K$2:$Q$2,0))/12,0)</f>
        <v>833.33333333333337</v>
      </c>
      <c r="AD1923" s="80" cm="1">
        <f t="array" ref="AD1923">IFERROR(INDEX($K:$Q,ROW(),MATCH(AD$3,$K$2:$Q$2,0))/12,0)</f>
        <v>833.33333333333337</v>
      </c>
      <c r="AE1923" s="80" cm="1">
        <f t="array" ref="AE1923">IFERROR(INDEX($K:$Q,ROW(),MATCH(AE$3,$K$2:$Q$2,0))/12,0)</f>
        <v>0</v>
      </c>
      <c r="AF1923" s="80" cm="1">
        <f t="array" ref="AF1923">IFERROR(INDEX($K:$Q,ROW(),MATCH(AF$3,$K$2:$Q$2,0))/12,0)</f>
        <v>0</v>
      </c>
      <c r="AG1923" s="80" cm="1">
        <f t="array" ref="AG1923">IFERROR(INDEX($K:$Q,ROW(),MATCH(AG$3,$K$2:$Q$2,0))/12,0)</f>
        <v>0</v>
      </c>
      <c r="AH1923" s="80" cm="1">
        <f t="array" ref="AH1923">IFERROR(INDEX($K:$Q,ROW(),MATCH(AH$3,$K$2:$Q$2,0))/12,0)</f>
        <v>0</v>
      </c>
      <c r="AI1923" s="80" cm="1">
        <f t="array" ref="AI1923">IFERROR(INDEX($K:$Q,ROW(),MATCH(AI$3,$K$2:$Q$2,0))/12,0)</f>
        <v>0</v>
      </c>
      <c r="AJ1923" s="80" cm="1">
        <f t="array" ref="AJ1923">IFERROR(INDEX($K:$Q,ROW(),MATCH(AJ$3,$K$2:$Q$2,0))/12,0)</f>
        <v>0</v>
      </c>
      <c r="AK1923" s="80" cm="1">
        <f t="array" ref="AK1923">IFERROR(INDEX($K:$Q,ROW(),MATCH(AK$3,$K$2:$Q$2,0))/12,0)</f>
        <v>0</v>
      </c>
      <c r="AL1923" s="80" cm="1">
        <f t="array" ref="AL1923">IFERROR(INDEX($K:$Q,ROW(),MATCH(AL$3,$K$2:$Q$2,0))/12,0)</f>
        <v>0</v>
      </c>
      <c r="AM1923" s="80" cm="1">
        <f t="array" ref="AM1923">IFERROR(INDEX($K:$Q,ROW(),MATCH(AM$3,$K$2:$Q$2,0))/12,0)</f>
        <v>0</v>
      </c>
      <c r="AN1923" s="80" cm="1">
        <f t="array" ref="AN1923">IFERROR(INDEX($K:$Q,ROW(),MATCH(AN$3,$K$2:$Q$2,0))/12,0)</f>
        <v>0</v>
      </c>
      <c r="AO1923" s="80" cm="1">
        <f t="array" ref="AO1923">IFERROR(INDEX($K:$Q,ROW(),MATCH(AO$3,$K$2:$Q$2,0))/12,0)</f>
        <v>0</v>
      </c>
      <c r="AP1923" s="80" cm="1">
        <f t="array" ref="AP1923">IFERROR(INDEX($K:$Q,ROW(),MATCH(AP$3,$K$2:$Q$2,0))/12,0)</f>
        <v>0</v>
      </c>
      <c r="AQ1923" s="80" cm="1">
        <f t="array" ref="AQ1923">IFERROR(INDEX($K:$Q,ROW(),MATCH(AQ$3,$K$2:$Q$2,0))/12,0)</f>
        <v>0</v>
      </c>
      <c r="AR1923" s="80" cm="1">
        <f t="array" ref="AR1923">IFERROR(INDEX($K:$Q,ROW(),MATCH(AR$3,$K$2:$Q$2,0))/12,0)</f>
        <v>0</v>
      </c>
      <c r="AS1923" s="80" cm="1">
        <f t="array" ref="AS1923">IFERROR(INDEX($K:$Q,ROW(),MATCH(AS$3,$K$2:$Q$2,0))/12,0)</f>
        <v>0</v>
      </c>
      <c r="AT1923" s="80" cm="1">
        <f t="array" ref="AT1923">IFERROR(INDEX($K:$Q,ROW(),MATCH(AT$3,$K$2:$Q$2,0))/12,0)</f>
        <v>0</v>
      </c>
      <c r="AU1923" s="80" cm="1">
        <f t="array" ref="AU1923">IFERROR(INDEX($K:$Q,ROW(),MATCH(AU$3,$K$2:$Q$2,0))/12,0)</f>
        <v>0</v>
      </c>
      <c r="AV1923" s="80" cm="1">
        <f t="array" ref="AV1923">IFERROR(INDEX($K:$Q,ROW(),MATCH(AV$3,$K$2:$Q$2,0))/12,0)</f>
        <v>0</v>
      </c>
      <c r="AW1923" s="80" cm="1">
        <f t="array" ref="AW1923">IFERROR(INDEX($K:$Q,ROW(),MATCH(AW$3,$K$2:$Q$2,0))/12,0)</f>
        <v>0</v>
      </c>
      <c r="AX1923" s="80" cm="1">
        <f t="array" ref="AX1923">IFERROR(INDEX($K:$Q,ROW(),MATCH(AX$3,$K$2:$Q$2,0))/12,0)</f>
        <v>0</v>
      </c>
      <c r="AY1923" s="80" cm="1">
        <f t="array" ref="AY1923">IFERROR(INDEX($K:$Q,ROW(),MATCH(AY$3,$K$2:$Q$2,0))/12,0)</f>
        <v>0</v>
      </c>
      <c r="AZ1923" s="80" cm="1">
        <f t="array" ref="AZ1923">IFERROR(INDEX($K:$Q,ROW(),MATCH(AZ$3,$K$2:$Q$2,0))/12,0)</f>
        <v>0</v>
      </c>
      <c r="BA1923" s="80" cm="1">
        <f t="array" ref="BA1923">IFERROR(INDEX($K:$Q,ROW(),MATCH(BA$3,$K$2:$Q$2,0))/12,0)</f>
        <v>0</v>
      </c>
      <c r="BB1923" s="80" cm="1">
        <f t="array" ref="BB1923">IFERROR(INDEX($K:$Q,ROW(),MATCH(BB$3,$K$2:$Q$2,0))/12,0)</f>
        <v>0</v>
      </c>
      <c r="BC1923" s="80" cm="1">
        <f t="array" ref="BC1923">IFERROR(INDEX($K:$Q,ROW(),MATCH(BC$3,$K$2:$Q$2,0))/12,0)</f>
        <v>0</v>
      </c>
      <c r="BD1923" s="80" cm="1">
        <f t="array" ref="BD1923">IFERROR(INDEX($K:$Q,ROW(),MATCH(BD$3,$K$2:$Q$2,0))/12,0)</f>
        <v>0</v>
      </c>
      <c r="BE1923" s="80" cm="1">
        <f t="array" ref="BE1923">IFERROR(INDEX($K:$Q,ROW(),MATCH(BE$3,$K$2:$Q$2,0))/12,0)</f>
        <v>0</v>
      </c>
      <c r="BF1923" s="80" cm="1">
        <f t="array" ref="BF1923">IFERROR(INDEX($K:$Q,ROW(),MATCH(BF$3,$K$2:$Q$2,0))/12,0)</f>
        <v>0</v>
      </c>
      <c r="BG1923" s="80" cm="1">
        <f t="array" ref="BG1923">IFERROR(INDEX($K:$Q,ROW(),MATCH(BG$3,$K$2:$Q$2,0))/12,0)</f>
        <v>0</v>
      </c>
      <c r="BH1923" s="80" cm="1">
        <f t="array" ref="BH1923">IFERROR(INDEX($K:$Q,ROW(),MATCH(BH$3,$K$2:$Q$2,0))/12,0)</f>
        <v>0</v>
      </c>
      <c r="BI1923" s="80" cm="1">
        <f t="array" ref="BI1923">IFERROR(INDEX($K:$Q,ROW(),MATCH(BI$3,$K$2:$Q$2,0))/12,0)</f>
        <v>0</v>
      </c>
      <c r="BJ1923" s="80" cm="1">
        <f t="array" ref="BJ1923">IFERROR(INDEX($K:$Q,ROW(),MATCH(BJ$3,$K$2:$Q$2,0))/12,0)</f>
        <v>0</v>
      </c>
      <c r="BK1923" s="80" cm="1">
        <f t="array" ref="BK1923">IFERROR(INDEX($K:$Q,ROW(),MATCH(BK$3,$K$2:$Q$2,0))/12,0)</f>
        <v>0</v>
      </c>
      <c r="BL1923" s="80" cm="1">
        <f t="array" ref="BL1923">IFERROR(INDEX($K:$Q,ROW(),MATCH(BL$3,$K$2:$Q$2,0))/12,0)</f>
        <v>0</v>
      </c>
      <c r="BM1923" s="80" cm="1">
        <f t="array" ref="BM1923">IFERROR(INDEX($K:$Q,ROW(),MATCH(BM$3,$K$2:$Q$2,0))/12,0)</f>
        <v>0</v>
      </c>
      <c r="BN1923" s="80" cm="1">
        <f t="array" ref="BN1923">IFERROR(INDEX($K:$Q,ROW(),MATCH(BN$3,$K$2:$Q$2,0))/12,0)</f>
        <v>0</v>
      </c>
      <c r="BO1923" s="80" cm="1">
        <f t="array" ref="BO1923">IFERROR(INDEX($K:$Q,ROW(),MATCH(BO$3,$K$2:$Q$2,0))/12,0)</f>
        <v>0</v>
      </c>
      <c r="BP1923" s="80" cm="1">
        <f t="array" ref="BP1923">IFERROR(INDEX($K:$Q,ROW(),MATCH(BP$3,$K$2:$Q$2,0))/12,0)</f>
        <v>0</v>
      </c>
      <c r="BQ1923" s="80" cm="1">
        <f t="array" ref="BQ1923">IFERROR(INDEX($K:$Q,ROW(),MATCH(BQ$3,$K$2:$Q$2,0))/12,0)</f>
        <v>0</v>
      </c>
      <c r="BR1923" s="80" cm="1">
        <f t="array" ref="BR1923">IFERROR(INDEX($K:$Q,ROW(),MATCH(BR$3,$K$2:$Q$2,0))/12,0)</f>
        <v>0</v>
      </c>
      <c r="BS1923" s="80" cm="1">
        <f t="array" ref="BS1923">IFERROR(INDEX($K:$Q,ROW(),MATCH(BS$3,$K$2:$Q$2,0))/12,0)</f>
        <v>0</v>
      </c>
      <c r="BT1923" s="80" cm="1">
        <f t="array" ref="BT1923">IFERROR(INDEX($K:$Q,ROW(),MATCH(BT$3,$K$2:$Q$2,0))/12,0)</f>
        <v>0</v>
      </c>
      <c r="BU1923" s="80" cm="1">
        <f t="array" ref="BU1923">IFERROR(INDEX($K:$Q,ROW(),MATCH(BU$3,$K$2:$Q$2,0))/12,0)</f>
        <v>0</v>
      </c>
      <c r="BV1923" s="80" cm="1">
        <f t="array" ref="BV1923">IFERROR(INDEX($K:$Q,ROW(),MATCH(BV$3,$K$2:$Q$2,0))/12,0)</f>
        <v>0</v>
      </c>
      <c r="BW1923" s="80" cm="1">
        <f t="array" ref="BW1923">IFERROR(INDEX($K:$Q,ROW(),MATCH(BW$3,$K$2:$Q$2,0))/12,0)</f>
        <v>0</v>
      </c>
      <c r="BX1923" s="80" cm="1">
        <f t="array" ref="BX1923">IFERROR(INDEX($K:$Q,ROW(),MATCH(BX$3,$K$2:$Q$2,0))/12,0)</f>
        <v>0</v>
      </c>
      <c r="BY1923" s="80" cm="1">
        <f t="array" ref="BY1923">IFERROR(INDEX($K:$Q,ROW(),MATCH(BY$3,$K$2:$Q$2,0))/12,0)</f>
        <v>0</v>
      </c>
      <c r="BZ1923" s="80" cm="1">
        <f t="array" ref="BZ1923">IFERROR(INDEX($K:$Q,ROW(),MATCH(BZ$3,$K$2:$Q$2,0))/12,0)</f>
        <v>0</v>
      </c>
      <c r="CA1923" s="80" cm="1">
        <f t="array" ref="CA1923">IFERROR(INDEX($K:$Q,ROW(),MATCH(CA$3,$K$2:$Q$2,0))/12,0)</f>
        <v>0</v>
      </c>
      <c r="CB1923" s="80" cm="1">
        <f t="array" ref="CB1923">IFERROR(INDEX($K:$Q,ROW(),MATCH(CB$3,$K$2:$Q$2,0))/12,0)</f>
        <v>0</v>
      </c>
      <c r="CC1923" s="80" cm="1">
        <f t="array" ref="CC1923">IFERROR(INDEX($K:$Q,ROW(),MATCH(CC$3,$K$2:$Q$2,0))/12,0)</f>
        <v>0</v>
      </c>
      <c r="CD1923" s="80" cm="1">
        <f t="array" ref="CD1923">IFERROR(INDEX($K:$Q,ROW(),MATCH(CD$3,$K$2:$Q$2,0))/12,0)</f>
        <v>0</v>
      </c>
      <c r="CE1923" s="80" cm="1">
        <f t="array" ref="CE1923">IFERROR(INDEX($K:$Q,ROW(),MATCH(CE$3,$K$2:$Q$2,0))/12,0)</f>
        <v>0</v>
      </c>
      <c r="CF1923" s="80" cm="1">
        <f t="array" ref="CF1923">IFERROR(INDEX($K:$Q,ROW(),MATCH(CF$3,$K$2:$Q$2,0))/12,0)</f>
        <v>0</v>
      </c>
      <c r="CG1923" s="80" cm="1">
        <f t="array" ref="CG1923">IFERROR(INDEX($K:$Q,ROW(),MATCH(CG$3,$K$2:$Q$2,0))/12,0)</f>
        <v>0</v>
      </c>
      <c r="CH1923" s="80" cm="1">
        <f t="array" ref="CH1923">IFERROR(INDEX($K:$Q,ROW(),MATCH(CH$3,$K$2:$Q$2,0))/12,0)</f>
        <v>0</v>
      </c>
      <c r="CI1923" s="80" cm="1">
        <f t="array" ref="CI1923">IFERROR(INDEX($K:$Q,ROW(),MATCH(CI$3,$K$2:$Q$2,0))/12,0)</f>
        <v>0</v>
      </c>
      <c r="CJ1923" s="80" cm="1">
        <f t="array" ref="CJ1923">IFERROR(INDEX($K:$Q,ROW(),MATCH(CJ$3,$K$2:$Q$2,0))/12,0)</f>
        <v>0</v>
      </c>
      <c r="CK1923" s="80" cm="1">
        <f t="array" ref="CK1923">IFERROR(INDEX($K:$Q,ROW(),MATCH(CK$3,$K$2:$Q$2,0))/12,0)</f>
        <v>0</v>
      </c>
      <c r="CL1923" s="80" cm="1">
        <f t="array" ref="CL1923">IFERROR(INDEX($K:$Q,ROW(),MATCH(CL$3,$K$2:$Q$2,0))/12,0)</f>
        <v>0</v>
      </c>
      <c r="CO1923" s="80" cm="1">
        <f t="array" ref="CO1923">IFERROR(INDEX($K:$Q,ROW(),MATCH(CO$3,$K$2:$Q$2,0))/CO$5,0)</f>
        <v>0</v>
      </c>
      <c r="CP1923" s="80" cm="1">
        <f t="array" ref="CP1923">IFERROR(INDEX($K:$Q,ROW(),MATCH(CP$3,$K$2:$Q$2,0))/CP$5,0)</f>
        <v>0</v>
      </c>
      <c r="CQ1923" s="80" cm="1">
        <f t="array" ref="CQ1923">IFERROR(INDEX($K:$Q,ROW(),MATCH(CQ$3,$K$2:$Q$2,0))/CQ$5,0)</f>
        <v>0</v>
      </c>
      <c r="CR1923" s="80" cm="1">
        <f t="array" ref="CR1923">IFERROR(INDEX($K:$Q,ROW(),MATCH(CR$3,$K$2:$Q$2,0))/CR$5,0)</f>
        <v>0</v>
      </c>
      <c r="CS1923" s="80" cm="1">
        <f t="array" ref="CS1923">IFERROR(INDEX($K:$Q,ROW(),MATCH(CS$3,$K$2:$Q$2,0))/CS$5,0)</f>
        <v>0</v>
      </c>
      <c r="CT1923" s="80" cm="1">
        <f t="array" ref="CT1923">IFERROR(INDEX($K:$Q,ROW(),MATCH(CT$3,$K$2:$Q$2,0))/CT$5,0)</f>
        <v>0</v>
      </c>
      <c r="CU1923" s="80" cm="1">
        <f t="array" ref="CU1923">IFERROR(INDEX($K:$Q,ROW(),MATCH(CU$3,$K$2:$Q$2,0))/CU$5,0)</f>
        <v>0</v>
      </c>
      <c r="CV1923" s="80" cm="1">
        <f t="array" ref="CV1923">IFERROR(INDEX($K:$Q,ROW(),MATCH(CV$3,$K$2:$Q$2,0))/CV$5,0)</f>
        <v>0</v>
      </c>
      <c r="CW1923" s="80" cm="1">
        <f t="array" ref="CW1923">IFERROR(INDEX($K:$Q,ROW(),MATCH(CW$3,$K$2:$Q$2,0))/CW$5,0)</f>
        <v>0</v>
      </c>
      <c r="CX1923" s="80" cm="1">
        <f t="array" ref="CX1923">IFERROR(INDEX($K:$Q,ROW(),MATCH(CX$3,$K$2:$Q$2,0))/CX$5,0)</f>
        <v>0</v>
      </c>
      <c r="CY1923" s="80" cm="1">
        <f t="array" ref="CY1923">IFERROR(INDEX($K:$Q,ROW(),MATCH(CY$3,$K$2:$Q$2,0))/CL$5,0)</f>
        <v>0</v>
      </c>
      <c r="CZ1923" s="80" cm="1">
        <f t="array" ref="CZ1923">IFERROR(INDEX($K:$Q,ROW(),MATCH(CZ$3,$K$2:$Q$2,0))/CZ$5,0)</f>
        <v>0</v>
      </c>
      <c r="DA1923" s="80" cm="1">
        <f t="array" ref="DA1923">IFERROR(INDEX($K:$Q,ROW(),MATCH(DA$3,$K$2:$Q$2,0))/DA$5,0)</f>
        <v>0</v>
      </c>
      <c r="DB1923" s="80" cm="1">
        <f t="array" ref="DB1923">IFERROR(INDEX($K:$Q,ROW(),MATCH(DB$3,$K$2:$Q$2,0))/DB$5,0)</f>
        <v>0</v>
      </c>
      <c r="DC1923" s="80" cm="1">
        <f t="array" ref="DC1923">IFERROR(INDEX($K:$Q,ROW(),MATCH(DC$3,$K$2:$Q$2,0))/DC$5,0)</f>
        <v>0</v>
      </c>
      <c r="DD1923" s="80" cm="1">
        <f t="array" ref="DD1923">IFERROR(INDEX($K:$Q,ROW(),MATCH(DD$3,$K$2:$Q$2,0))/DD$5,0)</f>
        <v>0</v>
      </c>
      <c r="DE1923" s="80" cm="1">
        <f t="array" ref="DE1923">IFERROR(INDEX($K:$Q,ROW(),MATCH(DE$3,$K$2:$Q$2,0))/DE$5,0)</f>
        <v>0</v>
      </c>
      <c r="DF1923" s="80" cm="1">
        <f t="array" ref="DF1923">IFERROR(INDEX($K:$Q,ROW(),MATCH(DF$3,$K$2:$Q$2,0))/DF$5,0)</f>
        <v>0</v>
      </c>
      <c r="DG1923" s="80" cm="1">
        <f t="array" ref="DG1923">IFERROR(INDEX($K:$Q,ROW(),MATCH(DG$3,$K$2:$Q$2,0))/DG$5,0)</f>
        <v>0</v>
      </c>
      <c r="DH1923" s="80" cm="1">
        <f t="array" ref="DH1923">IFERROR(INDEX($K:$Q,ROW(),MATCH(DH$3,$K$2:$Q$2,0))/DH$5,0)</f>
        <v>0</v>
      </c>
      <c r="DI1923" s="80" cm="1">
        <f t="array" ref="DI1923">IFERROR(INDEX($K:$Q,ROW(),MATCH(DI$3,$K$2:$Q$2,0))/DI$5,0)</f>
        <v>0</v>
      </c>
      <c r="DJ1923" s="80" cm="1">
        <f t="array" ref="DJ1923">IFERROR(INDEX($K:$Q,ROW(),MATCH(DJ$3,$K$2:$Q$2,0))/DJ$5,0)</f>
        <v>0</v>
      </c>
      <c r="DK1923" s="80" cm="1">
        <f t="array" ref="DK1923">IFERROR(INDEX($K:$Q,ROW(),MATCH(DK$3,$K$2:$Q$2,0))/DK$5,0)</f>
        <v>0</v>
      </c>
      <c r="DL1923" s="80" cm="1">
        <f t="array" ref="DL1923">IFERROR(INDEX($K:$Q,ROW(),MATCH(DL$3,$K$2:$Q$2,0))/DL$5,0)</f>
        <v>0</v>
      </c>
    </row>
    <row r="1924" spans="1:116" x14ac:dyDescent="0.4">
      <c r="C1924" t="s">
        <v>236</v>
      </c>
      <c r="D1924" t="s">
        <v>427</v>
      </c>
      <c r="E1924" t="str">
        <f t="shared" si="3234"/>
        <v>1924 DTERMY-F</v>
      </c>
      <c r="G1924" s="158" t="str">
        <f>"Repayment - "&amp;SUBSTITUTE(G1914,":","")</f>
        <v>Repayment - Rolling fixed term debt - multiple borrowings w/ annual control</v>
      </c>
      <c r="K1924" s="138">
        <f t="shared" ref="K1924:P1924" ca="1" si="3241">SUMIF($3:$3,K$2,1924:1924)</f>
        <v>-8500</v>
      </c>
      <c r="L1924" s="138">
        <f t="shared" ca="1" si="3241"/>
        <v>-2500</v>
      </c>
      <c r="M1924" s="138">
        <f t="shared" ca="1" si="3241"/>
        <v>0</v>
      </c>
      <c r="N1924" s="138">
        <f t="shared" ca="1" si="3241"/>
        <v>0</v>
      </c>
      <c r="O1924" s="138">
        <f t="shared" ca="1" si="3241"/>
        <v>0</v>
      </c>
      <c r="P1924" s="138">
        <f t="shared" ca="1" si="3241"/>
        <v>0</v>
      </c>
      <c r="R1924" s="225"/>
      <c r="S1924" s="226">
        <f ca="1">-IF(COUNT($R1923:S1923)&lt;$H1916,0,OFFSET(S1923,0,-$H1916+1))-$J$1892*(COUNT(R1923:$S1923)=($H1916-$H1917+1))</f>
        <v>0</v>
      </c>
      <c r="T1924" s="226">
        <f ca="1">-IF(COUNT($R1923:T1923)&lt;$H1916,0,OFFSET(T1923,0,-$H1916+1))-$J$1892*(COUNT(S1923:$S1923)=($H1916-$H1917+1))</f>
        <v>0</v>
      </c>
      <c r="U1924" s="226">
        <f ca="1">-IF(COUNT($R1923:U1923)&lt;$H1916,0,OFFSET(U1923,0,-$H1916+1))-$J$1892*(COUNT($S1923:T1923)=($H1916-$H1917+1))</f>
        <v>-1000</v>
      </c>
      <c r="V1924" s="226">
        <f ca="1">-IF(COUNT($R1923:V1923)&lt;$H1916,0,OFFSET(V1923,0,-$H1916+1))-$J$1892*(COUNT($S1923:U1923)=($H1916-$H1917+1))</f>
        <v>-833.33333333333337</v>
      </c>
      <c r="W1924" s="226">
        <f ca="1">-IF(COUNT($R1923:W1923)&lt;$H1916,0,OFFSET(W1923,0,-$H1916+1))-$J$1892*(COUNT($S1923:V1923)=($H1916-$H1917+1))</f>
        <v>-833.33333333333337</v>
      </c>
      <c r="X1924" s="226">
        <f ca="1">-IF(COUNT($R1923:X1923)&lt;$H1916,0,OFFSET(X1923,0,-$H1916+1))-$J$1892*(COUNT($S1923:W1923)=($H1916-$H1917+1))</f>
        <v>-833.33333333333337</v>
      </c>
      <c r="Y1924" s="226">
        <f ca="1">-IF(COUNT($R1923:Y1923)&lt;$H1916,0,OFFSET(Y1923,0,-$H1916+1))-$J$1892*(COUNT($S1923:X1923)=($H1916-$H1917+1))</f>
        <v>-833.33333333333337</v>
      </c>
      <c r="Z1924" s="226">
        <f ca="1">-IF(COUNT($R1923:Z1923)&lt;$H1916,0,OFFSET(Z1923,0,-$H1916+1))-$J$1892*(COUNT($S1923:Y1923)=($H1916-$H1917+1))</f>
        <v>-833.33333333333337</v>
      </c>
      <c r="AA1924" s="226">
        <f ca="1">-IF(COUNT($R1923:AA1923)&lt;$H1916,0,OFFSET(AA1923,0,-$H1916+1))-$J$1892*(COUNT($S1923:Z1923)=($H1916-$H1917+1))</f>
        <v>-833.33333333333337</v>
      </c>
      <c r="AB1924" s="226">
        <f ca="1">-IF(COUNT($R1923:AB1923)&lt;$H1916,0,OFFSET(AB1923,0,-$H1916+1))-$J$1892*(COUNT($S1923:AA1923)=($H1916-$H1917+1))</f>
        <v>-833.33333333333337</v>
      </c>
      <c r="AC1924" s="226">
        <f ca="1">-IF(COUNT($R1923:AC1923)&lt;$H1916,0,OFFSET(AC1923,0,-$H1916+1))-$J$1892*(COUNT($S1923:AB1923)=($H1916-$H1917+1))</f>
        <v>-833.33333333333337</v>
      </c>
      <c r="AD1924" s="226">
        <f ca="1">-IF(COUNT($R1923:AD1923)&lt;$H1916,0,OFFSET(AD1923,0,-$H1916+1))-$J$1892*(COUNT($S1923:AC1923)=($H1916-$H1917+1))</f>
        <v>-833.33333333333337</v>
      </c>
      <c r="AE1924" s="226">
        <f ca="1">-IF(COUNT($R1923:AE1923)&lt;$H1916,0,OFFSET(AE1923,0,-$H1916+1))-$J$1892*(COUNT($S1923:AD1923)=($H1916-$H1917+1))</f>
        <v>-833.33333333333337</v>
      </c>
      <c r="AF1924" s="226">
        <f ca="1">-IF(COUNT($R1923:AF1923)&lt;$H1916,0,OFFSET(AF1923,0,-$H1916+1))-$J$1892*(COUNT($S1923:AE1923)=($H1916-$H1917+1))</f>
        <v>-833.33333333333337</v>
      </c>
      <c r="AG1924" s="226">
        <f ca="1">-IF(COUNT($R1923:AG1923)&lt;$H1916,0,OFFSET(AG1923,0,-$H1916+1))-$J$1892*(COUNT($S1923:AF1923)=($H1916-$H1917+1))</f>
        <v>-833.33333333333337</v>
      </c>
      <c r="AH1924" s="226">
        <f ca="1">-IF(COUNT($R1923:AH1923)&lt;$H1916,0,OFFSET(AH1923,0,-$H1916+1))-$J$1892*(COUNT($S1923:AG1923)=($H1916-$H1917+1))</f>
        <v>0</v>
      </c>
      <c r="AI1924" s="226">
        <f ca="1">-IF(COUNT($R1923:AI1923)&lt;$H1916,0,OFFSET(AI1923,0,-$H1916+1))-$J$1892*(COUNT($S1923:AH1923)=($H1916-$H1917+1))</f>
        <v>0</v>
      </c>
      <c r="AJ1924" s="226">
        <f ca="1">-IF(COUNT($R1923:AJ1923)&lt;$H1916,0,OFFSET(AJ1923,0,-$H1916+1))-$J$1892*(COUNT($S1923:AI1923)=($H1916-$H1917+1))</f>
        <v>0</v>
      </c>
      <c r="AK1924" s="226">
        <f ca="1">-IF(COUNT($R1923:AK1923)&lt;$H1916,0,OFFSET(AK1923,0,-$H1916+1))-$J$1892*(COUNT($S1923:AJ1923)=($H1916-$H1917+1))</f>
        <v>0</v>
      </c>
      <c r="AL1924" s="226">
        <f ca="1">-IF(COUNT($R1923:AL1923)&lt;$H1916,0,OFFSET(AL1923,0,-$H1916+1))-$J$1892*(COUNT($S1923:AK1923)=($H1916-$H1917+1))</f>
        <v>0</v>
      </c>
      <c r="AM1924" s="226">
        <f ca="1">-IF(COUNT($R1923:AM1923)&lt;$H1916,0,OFFSET(AM1923,0,-$H1916+1))-$J$1892*(COUNT($S1923:AL1923)=($H1916-$H1917+1))</f>
        <v>0</v>
      </c>
      <c r="AN1924" s="226">
        <f ca="1">-IF(COUNT($R1923:AN1923)&lt;$H1916,0,OFFSET(AN1923,0,-$H1916+1))-$J$1892*(COUNT($S1923:AM1923)=($H1916-$H1917+1))</f>
        <v>0</v>
      </c>
      <c r="AO1924" s="226">
        <f ca="1">-IF(COUNT($R1923:AO1923)&lt;$H1916,0,OFFSET(AO1923,0,-$H1916+1))-$J$1892*(COUNT($S1923:AN1923)=($H1916-$H1917+1))</f>
        <v>0</v>
      </c>
      <c r="AP1924" s="226">
        <f ca="1">-IF(COUNT($R1923:AP1923)&lt;$H1916,0,OFFSET(AP1923,0,-$H1916+1))-$J$1892*(COUNT($S1923:AO1923)=($H1916-$H1917+1))</f>
        <v>0</v>
      </c>
      <c r="AQ1924" s="226">
        <f ca="1">-IF(COUNT($R1923:AQ1923)&lt;$H1916,0,OFFSET(AQ1923,0,-$H1916+1))-$J$1892*(COUNT($S1923:AP1923)=($H1916-$H1917+1))</f>
        <v>0</v>
      </c>
      <c r="AR1924" s="226">
        <f ca="1">-IF(COUNT($R1923:AR1923)&lt;$H1916,0,OFFSET(AR1923,0,-$H1916+1))-$J$1892*(COUNT($S1923:AQ1923)=($H1916-$H1917+1))</f>
        <v>0</v>
      </c>
      <c r="AS1924" s="226">
        <f ca="1">-IF(COUNT($R1923:AS1923)&lt;$H1916,0,OFFSET(AS1923,0,-$H1916+1))-$J$1892*(COUNT($S1923:AR1923)=($H1916-$H1917+1))</f>
        <v>0</v>
      </c>
      <c r="AT1924" s="226">
        <f ca="1">-IF(COUNT($R1923:AT1923)&lt;$H1916,0,OFFSET(AT1923,0,-$H1916+1))-$J$1892*(COUNT($S1923:AS1923)=($H1916-$H1917+1))</f>
        <v>0</v>
      </c>
      <c r="AU1924" s="226">
        <f ca="1">-IF(COUNT($R1923:AU1923)&lt;$H1916,0,OFFSET(AU1923,0,-$H1916+1))-$J$1892*(COUNT($S1923:AT1923)=($H1916-$H1917+1))</f>
        <v>0</v>
      </c>
      <c r="AV1924" s="226">
        <f ca="1">-IF(COUNT($R1923:AV1923)&lt;$H1916,0,OFFSET(AV1923,0,-$H1916+1))-$J$1892*(COUNT($S1923:AU1923)=($H1916-$H1917+1))</f>
        <v>0</v>
      </c>
      <c r="AW1924" s="226">
        <f ca="1">-IF(COUNT($R1923:AW1923)&lt;$H1916,0,OFFSET(AW1923,0,-$H1916+1))-$J$1892*(COUNT($S1923:AV1923)=($H1916-$H1917+1))</f>
        <v>0</v>
      </c>
      <c r="AX1924" s="226">
        <f ca="1">-IF(COUNT($R1923:AX1923)&lt;$H1916,0,OFFSET(AX1923,0,-$H1916+1))-$J$1892*(COUNT($S1923:AW1923)=($H1916-$H1917+1))</f>
        <v>0</v>
      </c>
      <c r="AY1924" s="226">
        <f ca="1">-IF(COUNT($R1923:AY1923)&lt;$H1916,0,OFFSET(AY1923,0,-$H1916+1))-$J$1892*(COUNT($S1923:AX1923)=($H1916-$H1917+1))</f>
        <v>0</v>
      </c>
      <c r="AZ1924" s="226">
        <f ca="1">-IF(COUNT($R1923:AZ1923)&lt;$H1916,0,OFFSET(AZ1923,0,-$H1916+1))-$J$1892*(COUNT($S1923:AY1923)=($H1916-$H1917+1))</f>
        <v>0</v>
      </c>
      <c r="BA1924" s="226">
        <f ca="1">-IF(COUNT($R1923:BA1923)&lt;$H1916,0,OFFSET(BA1923,0,-$H1916+1))-$J$1892*(COUNT($S1923:AZ1923)=($H1916-$H1917+1))</f>
        <v>0</v>
      </c>
      <c r="BB1924" s="226">
        <f ca="1">-IF(COUNT($R1923:BB1923)&lt;$H1916,0,OFFSET(BB1923,0,-$H1916+1))-$J$1892*(COUNT($S1923:BA1923)=($H1916-$H1917+1))</f>
        <v>0</v>
      </c>
      <c r="BC1924" s="226">
        <f ca="1">-IF(COUNT($R1923:BC1923)&lt;$H1916,0,OFFSET(BC1923,0,-$H1916+1))-$J$1892*(COUNT($S1923:BB1923)=($H1916-$H1917+1))</f>
        <v>0</v>
      </c>
      <c r="BD1924" s="226">
        <f ca="1">-IF(COUNT($R1923:BD1923)&lt;$H1916,0,OFFSET(BD1923,0,-$H1916+1))-$J$1892*(COUNT($S1923:BC1923)=($H1916-$H1917+1))</f>
        <v>0</v>
      </c>
      <c r="BE1924" s="226">
        <f ca="1">-IF(COUNT($R1923:BE1923)&lt;$H1916,0,OFFSET(BE1923,0,-$H1916+1))-$J$1892*(COUNT($S1923:BD1923)=($H1916-$H1917+1))</f>
        <v>0</v>
      </c>
      <c r="BF1924" s="226">
        <f ca="1">-IF(COUNT($R1923:BF1923)&lt;$H1916,0,OFFSET(BF1923,0,-$H1916+1))-$J$1892*(COUNT($S1923:BE1923)=($H1916-$H1917+1))</f>
        <v>0</v>
      </c>
      <c r="BG1924" s="226">
        <f ca="1">-IF(COUNT($R1923:BG1923)&lt;$H1916,0,OFFSET(BG1923,0,-$H1916+1))-$J$1892*(COUNT($S1923:BF1923)=($H1916-$H1917+1))</f>
        <v>0</v>
      </c>
      <c r="BH1924" s="226">
        <f ca="1">-IF(COUNT($R1923:BH1923)&lt;$H1916,0,OFFSET(BH1923,0,-$H1916+1))-$J$1892*(COUNT($S1923:BG1923)=($H1916-$H1917+1))</f>
        <v>0</v>
      </c>
      <c r="BI1924" s="226">
        <f ca="1">-IF(COUNT($R1923:BI1923)&lt;$H1916,0,OFFSET(BI1923,0,-$H1916+1))-$J$1892*(COUNT($S1923:BH1923)=($H1916-$H1917+1))</f>
        <v>0</v>
      </c>
      <c r="BJ1924" s="226">
        <f ca="1">-IF(COUNT($R1923:BJ1923)&lt;$H1916,0,OFFSET(BJ1923,0,-$H1916+1))-$J$1892*(COUNT($S1923:BI1923)=($H1916-$H1917+1))</f>
        <v>0</v>
      </c>
      <c r="BK1924" s="226">
        <f ca="1">-IF(COUNT($R1923:BK1923)&lt;$H1916,0,OFFSET(BK1923,0,-$H1916+1))-$J$1892*(COUNT($S1923:BJ1923)=($H1916-$H1917+1))</f>
        <v>0</v>
      </c>
      <c r="BL1924" s="226">
        <f ca="1">-IF(COUNT($R1923:BL1923)&lt;$H1916,0,OFFSET(BL1923,0,-$H1916+1))-$J$1892*(COUNT($S1923:BK1923)=($H1916-$H1917+1))</f>
        <v>0</v>
      </c>
      <c r="BM1924" s="226">
        <f ca="1">-IF(COUNT($R1923:BM1923)&lt;$H1916,0,OFFSET(BM1923,0,-$H1916+1))-$J$1892*(COUNT($S1923:BL1923)=($H1916-$H1917+1))</f>
        <v>0</v>
      </c>
      <c r="BN1924" s="226">
        <f ca="1">-IF(COUNT($R1923:BN1923)&lt;$H1916,0,OFFSET(BN1923,0,-$H1916+1))-$J$1892*(COUNT($S1923:BM1923)=($H1916-$H1917+1))</f>
        <v>0</v>
      </c>
      <c r="BO1924" s="226">
        <f ca="1">-IF(COUNT($R1923:BO1923)&lt;$H1916,0,OFFSET(BO1923,0,-$H1916+1))-$J$1892*(COUNT($S1923:BN1923)=($H1916-$H1917+1))</f>
        <v>0</v>
      </c>
      <c r="BP1924" s="226">
        <f ca="1">-IF(COUNT($R1923:BP1923)&lt;$H1916,0,OFFSET(BP1923,0,-$H1916+1))-$J$1892*(COUNT($S1923:BO1923)=($H1916-$H1917+1))</f>
        <v>0</v>
      </c>
      <c r="BQ1924" s="226">
        <f ca="1">-IF(COUNT($R1923:BQ1923)&lt;$H1916,0,OFFSET(BQ1923,0,-$H1916+1))-$J$1892*(COUNT($S1923:BP1923)=($H1916-$H1917+1))</f>
        <v>0</v>
      </c>
      <c r="BR1924" s="226">
        <f ca="1">-IF(COUNT($R1923:BR1923)&lt;$H1916,0,OFFSET(BR1923,0,-$H1916+1))-$J$1892*(COUNT($S1923:BQ1923)=($H1916-$H1917+1))</f>
        <v>0</v>
      </c>
      <c r="BS1924" s="226">
        <f ca="1">-IF(COUNT($R1923:BS1923)&lt;$H1916,0,OFFSET(BS1923,0,-$H1916+1))-$J$1892*(COUNT($S1923:BR1923)=($H1916-$H1917+1))</f>
        <v>0</v>
      </c>
      <c r="BT1924" s="226">
        <f ca="1">-IF(COUNT($R1923:BT1923)&lt;$H1916,0,OFFSET(BT1923,0,-$H1916+1))-$J$1892*(COUNT($S1923:BS1923)=($H1916-$H1917+1))</f>
        <v>0</v>
      </c>
      <c r="BU1924" s="226">
        <f ca="1">-IF(COUNT($R1923:BU1923)&lt;$H1916,0,OFFSET(BU1923,0,-$H1916+1))-$J$1892*(COUNT($S1923:BT1923)=($H1916-$H1917+1))</f>
        <v>0</v>
      </c>
      <c r="BV1924" s="226">
        <f ca="1">-IF(COUNT($R1923:BV1923)&lt;$H1916,0,OFFSET(BV1923,0,-$H1916+1))-$J$1892*(COUNT($S1923:BU1923)=($H1916-$H1917+1))</f>
        <v>0</v>
      </c>
      <c r="BW1924" s="226">
        <f ca="1">-IF(COUNT($R1923:BW1923)&lt;$H1916,0,OFFSET(BW1923,0,-$H1916+1))-$J$1892*(COUNT($S1923:BV1923)=($H1916-$H1917+1))</f>
        <v>0</v>
      </c>
      <c r="BX1924" s="226">
        <f ca="1">-IF(COUNT($R1923:BX1923)&lt;$H1916,0,OFFSET(BX1923,0,-$H1916+1))-$J$1892*(COUNT($S1923:BW1923)=($H1916-$H1917+1))</f>
        <v>0</v>
      </c>
      <c r="BY1924" s="226">
        <f ca="1">-IF(COUNT($R1923:BY1923)&lt;$H1916,0,OFFSET(BY1923,0,-$H1916+1))-$J$1892*(COUNT($S1923:BX1923)=($H1916-$H1917+1))</f>
        <v>0</v>
      </c>
      <c r="BZ1924" s="226">
        <f ca="1">-IF(COUNT($R1923:BZ1923)&lt;$H1916,0,OFFSET(BZ1923,0,-$H1916+1))-$J$1892*(COUNT($S1923:BY1923)=($H1916-$H1917+1))</f>
        <v>0</v>
      </c>
      <c r="CA1924" s="226">
        <f ca="1">-IF(COUNT($R1923:CA1923)&lt;$H1916,0,OFFSET(CA1923,0,-$H1916+1))-$J$1892*(COUNT($S1923:BZ1923)=($H1916-$H1917+1))</f>
        <v>0</v>
      </c>
      <c r="CB1924" s="226">
        <f ca="1">-IF(COUNT($R1923:CB1923)&lt;$H1916,0,OFFSET(CB1923,0,-$H1916+1))-$J$1892*(COUNT($S1923:CA1923)=($H1916-$H1917+1))</f>
        <v>0</v>
      </c>
      <c r="CC1924" s="226">
        <f ca="1">-IF(COUNT($R1923:CC1923)&lt;$H1916,0,OFFSET(CC1923,0,-$H1916+1))-$J$1892*(COUNT($S1923:CB1923)=($H1916-$H1917+1))</f>
        <v>0</v>
      </c>
      <c r="CD1924" s="226">
        <f ca="1">-IF(COUNT($R1923:CD1923)&lt;$H1916,0,OFFSET(CD1923,0,-$H1916+1))-$J$1892*(COUNT($S1923:CC1923)=($H1916-$H1917+1))</f>
        <v>0</v>
      </c>
      <c r="CE1924" s="226">
        <f ca="1">-IF(COUNT($R1923:CE1923)&lt;$H1916,0,OFFSET(CE1923,0,-$H1916+1))-$J$1892*(COUNT($S1923:CD1923)=($H1916-$H1917+1))</f>
        <v>0</v>
      </c>
      <c r="CF1924" s="226">
        <f ca="1">-IF(COUNT($R1923:CF1923)&lt;$H1916,0,OFFSET(CF1923,0,-$H1916+1))-$J$1892*(COUNT($S1923:CE1923)=($H1916-$H1917+1))</f>
        <v>0</v>
      </c>
      <c r="CG1924" s="226">
        <f ca="1">-IF(COUNT($R1923:CG1923)&lt;$H1916,0,OFFSET(CG1923,0,-$H1916+1))-$J$1892*(COUNT($S1923:CF1923)=($H1916-$H1917+1))</f>
        <v>0</v>
      </c>
      <c r="CH1924" s="226">
        <f ca="1">-IF(COUNT($R1923:CH1923)&lt;$H1916,0,OFFSET(CH1923,0,-$H1916+1))-$J$1892*(COUNT($S1923:CG1923)=($H1916-$H1917+1))</f>
        <v>0</v>
      </c>
      <c r="CI1924" s="226">
        <f ca="1">-IF(COUNT($R1923:CI1923)&lt;$H1916,0,OFFSET(CI1923,0,-$H1916+1))-$J$1892*(COUNT($S1923:CH1923)=($H1916-$H1917+1))</f>
        <v>0</v>
      </c>
      <c r="CJ1924" s="226">
        <f ca="1">-IF(COUNT($R1923:CJ1923)&lt;$H1916,0,OFFSET(CJ1923,0,-$H1916+1))-$J$1892*(COUNT($S1923:CI1923)=($H1916-$H1917+1))</f>
        <v>0</v>
      </c>
      <c r="CK1924" s="226">
        <f ca="1">-IF(COUNT($R1923:CK1923)&lt;$H1916,0,OFFSET(CK1923,0,-$H1916+1))-$J$1892*(COUNT($S1923:CJ1923)=($H1916-$H1917+1))</f>
        <v>0</v>
      </c>
      <c r="CL1924" s="226">
        <f ca="1">-IF(COUNT($R1923:CL1923)&lt;$H1916,0,OFFSET(CL1923,0,-$H1916+1))-$J$1892*(COUNT($S1923:CK1923)=($H1916-$H1917+1))</f>
        <v>0</v>
      </c>
      <c r="CM1924" s="225"/>
      <c r="CN1924" s="321"/>
      <c r="CO1924" s="226">
        <f ca="1">-IF(COUNT($R1923:CO1923)&lt;$H1916,0,OFFSET(CO1923,0,-$H1916+1))-$J$1892*(COUNT($S1923:CN1923)=($H1916-$H1917+1))</f>
        <v>0</v>
      </c>
      <c r="CP1924" s="226">
        <f ca="1">-IF(COUNT($R1923:CP1923)&lt;$H1916,0,OFFSET(CP1923,0,-$H1916+1))-$J$1892*(COUNT($S1923:CO1923)=($H1916-$H1917+1))</f>
        <v>0</v>
      </c>
      <c r="CQ1924" s="226">
        <f ca="1">-IF(COUNT($R1923:CQ1923)&lt;$H1916,0,OFFSET(CQ1923,0,-$H1916+1))-$J$1892*(COUNT($S1923:CP1923)=($H1916-$H1917+1))</f>
        <v>0</v>
      </c>
      <c r="CR1924" s="226">
        <f ca="1">-IF(COUNT($R1923:CR1923)&lt;$H1916,0,OFFSET(CR1923,0,-$H1916+1))-$J$1892*(COUNT($S1923:CQ1923)=($H1916-$H1917+1))</f>
        <v>0</v>
      </c>
      <c r="CS1924" s="226">
        <f ca="1">-IF(COUNT($R1923:CS1923)&lt;$H1916,0,OFFSET(CS1923,0,-$H1916+1))-$J$1892*(COUNT($S1923:CR1923)=($H1916-$H1917+1))</f>
        <v>0</v>
      </c>
      <c r="CT1924" s="226">
        <f ca="1">-IF(COUNT($R1923:CT1923)&lt;$H1916,0,OFFSET(CT1923,0,-$H1916+1))-$J$1892*(COUNT($S1923:CS1923)=($H1916-$H1917+1))</f>
        <v>0</v>
      </c>
      <c r="CU1924" s="226">
        <f ca="1">-IF(COUNT($R1923:CU1923)&lt;$H1916,0,OFFSET(CU1923,0,-$H1916+1))-$J$1892*(COUNT($S1923:CT1923)=($H1916-$H1917+1))</f>
        <v>0</v>
      </c>
      <c r="CV1924" s="226">
        <f ca="1">-IF(COUNT($R1923:CV1923)&lt;$H1916,0,OFFSET(CV1923,0,-$H1916+1))-$J$1892*(COUNT($S1923:CU1923)=($H1916-$H1917+1))</f>
        <v>0</v>
      </c>
      <c r="CW1924" s="226">
        <f ca="1">-IF(COUNT($R1923:CW1923)&lt;$H1916,0,OFFSET(CW1923,0,-$H1916+1))-$J$1892*(COUNT($S1923:CV1923)=($H1916-$H1917+1))</f>
        <v>0</v>
      </c>
      <c r="CX1924" s="226">
        <f ca="1">-IF(COUNT($R1923:CX1923)&lt;$H1916,0,OFFSET(CX1923,0,-$H1916+1))-$J$1892*(COUNT($S1923:CW1923)=($H1916-$H1917+1))</f>
        <v>0</v>
      </c>
      <c r="CY1924" s="226">
        <f ca="1">-IF(COUNT($R1923:CY1923)&lt;$H1916,0,OFFSET(CY1923,0,-$H1916+1))-$J$1892*(COUNT($S1923:CX1923)=($H1916-$H1917+1))</f>
        <v>0</v>
      </c>
      <c r="CZ1924" s="226">
        <f ca="1">-IF(COUNT($R1923:CZ1923)&lt;$H1916,0,OFFSET(CZ1923,0,-$H1916+1))-$J$1892*(COUNT($S1923:CY1923)=($H1916-$H1917+1))</f>
        <v>0</v>
      </c>
      <c r="DA1924" s="226">
        <f ca="1">-IF(COUNT($R1923:DA1923)&lt;$H1916,0,OFFSET(DA1923,0,-$H1916+1))-$J$1892*(COUNT($S1923:CZ1923)=($H1916-$H1917+1))</f>
        <v>0</v>
      </c>
      <c r="DB1924" s="226">
        <f ca="1">-IF(COUNT($R1923:DB1923)&lt;$H1916,0,OFFSET(DB1923,0,-$H1916+1))-$J$1892*(COUNT($S1923:DA1923)=($H1916-$H1917+1))</f>
        <v>0</v>
      </c>
      <c r="DC1924" s="226">
        <f ca="1">-IF(COUNT($R1923:DC1923)&lt;$H1916,0,OFFSET(DC1923,0,-$H1916+1))-$J$1892*(COUNT($S1923:DB1923)=($H1916-$H1917+1))</f>
        <v>0</v>
      </c>
      <c r="DD1924" s="226">
        <f ca="1">-IF(COUNT($R1923:DD1923)&lt;$H1916,0,OFFSET(DD1923,0,-$H1916+1))-$J$1892*(COUNT($S1923:DC1923)=($H1916-$H1917+1))</f>
        <v>0</v>
      </c>
      <c r="DE1924" s="226">
        <f ca="1">-IF(COUNT($R1923:DE1923)&lt;$H1916,0,OFFSET(DE1923,0,-$H1916+1))-$J$1892*(COUNT($S1923:DD1923)=($H1916-$H1917+1))</f>
        <v>0</v>
      </c>
      <c r="DF1924" s="226">
        <f ca="1">-IF(COUNT($R1923:DF1923)&lt;$H1916,0,OFFSET(DF1923,0,-$H1916+1))-$J$1892*(COUNT($S1923:DE1923)=($H1916-$H1917+1))</f>
        <v>0</v>
      </c>
      <c r="DG1924" s="226">
        <f ca="1">-IF(COUNT($R1923:DG1923)&lt;$H1916,0,OFFSET(DG1923,0,-$H1916+1))-$J$1892*(COUNT($S1923:DF1923)=($H1916-$H1917+1))</f>
        <v>0</v>
      </c>
      <c r="DH1924" s="226">
        <f ca="1">-IF(COUNT($R1923:DH1923)&lt;$H1916,0,OFFSET(DH1923,0,-$H1916+1))-$J$1892*(COUNT($S1923:DG1923)=($H1916-$H1917+1))</f>
        <v>0</v>
      </c>
      <c r="DI1924" s="226">
        <f ca="1">-IF(COUNT($R1923:DI1923)&lt;$H1916,0,OFFSET(DI1923,0,-$H1916+1))-$J$1892*(COUNT($S1923:DH1923)=($H1916-$H1917+1))</f>
        <v>0</v>
      </c>
      <c r="DJ1924" s="226">
        <f ca="1">-IF(COUNT($R1923:DJ1923)&lt;$H1916,0,OFFSET(DJ1923,0,-$H1916+1))-$J$1892*(COUNT($S1923:DI1923)=($H1916-$H1917+1))</f>
        <v>0</v>
      </c>
      <c r="DK1924" s="226">
        <f ca="1">-IF(COUNT($R1923:DK1923)&lt;$H1916,0,OFFSET(DK1923,0,-$H1916+1))-$J$1892*(COUNT($S1923:DJ1923)=($H1916-$H1917+1))</f>
        <v>0</v>
      </c>
      <c r="DL1924" s="226">
        <f ca="1">-IF(COUNT($R1923:DL1923)&lt;$H1916,0,OFFSET(DL1923,0,-$H1916+1))-$J$1892*(COUNT($S1923:DK1923)=($H1916-$H1917+1))</f>
        <v>0</v>
      </c>
    </row>
    <row r="1925" spans="1:116" x14ac:dyDescent="0.4">
      <c r="C1925" t="s">
        <v>237</v>
      </c>
      <c r="D1925" t="s">
        <v>427</v>
      </c>
      <c r="E1925" t="str">
        <f t="shared" si="3234"/>
        <v>1925 DTERMY-F</v>
      </c>
      <c r="G1925" s="126" t="str">
        <f>"Debt - "&amp;SUBSTITUTE(G1914,":","")</f>
        <v>Debt - Rolling fixed term debt - multiple borrowings w/ annual control</v>
      </c>
      <c r="I1925" s="80"/>
      <c r="J1925" s="80"/>
      <c r="K1925" s="33">
        <f t="shared" ref="K1925:P1925" ca="1" si="3242">SUMIF($4:$4,K$2,1925:1925)</f>
        <v>2500.0000000000005</v>
      </c>
      <c r="L1925" s="33">
        <f t="shared" ca="1" si="3242"/>
        <v>0</v>
      </c>
      <c r="M1925" s="33">
        <f t="shared" ca="1" si="3242"/>
        <v>0</v>
      </c>
      <c r="N1925" s="33">
        <f t="shared" ca="1" si="3242"/>
        <v>0</v>
      </c>
      <c r="O1925" s="33">
        <f t="shared" ca="1" si="3242"/>
        <v>0</v>
      </c>
      <c r="P1925" s="33">
        <f t="shared" ca="1" si="3242"/>
        <v>0</v>
      </c>
      <c r="R1925" s="53">
        <f>S1922</f>
        <v>1000</v>
      </c>
      <c r="S1925" s="93">
        <f t="shared" ref="S1925:AX1927" ca="1" si="3243">SUM(S1922:S1924)</f>
        <v>1833.3333333333335</v>
      </c>
      <c r="T1925" s="93">
        <f t="shared" ca="1" si="3243"/>
        <v>2666.666666666667</v>
      </c>
      <c r="U1925" s="93">
        <f t="shared" ca="1" si="3243"/>
        <v>2500.0000000000005</v>
      </c>
      <c r="V1925" s="93">
        <f t="shared" ca="1" si="3243"/>
        <v>2500.0000000000005</v>
      </c>
      <c r="W1925" s="93">
        <f t="shared" ca="1" si="3243"/>
        <v>2500.0000000000005</v>
      </c>
      <c r="X1925" s="93">
        <f t="shared" ca="1" si="3243"/>
        <v>2500.0000000000005</v>
      </c>
      <c r="Y1925" s="93">
        <f t="shared" ca="1" si="3243"/>
        <v>2500.0000000000005</v>
      </c>
      <c r="Z1925" s="93">
        <f t="shared" ca="1" si="3243"/>
        <v>2500.0000000000005</v>
      </c>
      <c r="AA1925" s="93">
        <f t="shared" ca="1" si="3243"/>
        <v>2500.0000000000005</v>
      </c>
      <c r="AB1925" s="93">
        <f t="shared" ca="1" si="3243"/>
        <v>2500.0000000000005</v>
      </c>
      <c r="AC1925" s="93">
        <f t="shared" ca="1" si="3243"/>
        <v>2500.0000000000005</v>
      </c>
      <c r="AD1925" s="93">
        <f t="shared" ca="1" si="3243"/>
        <v>2500.0000000000005</v>
      </c>
      <c r="AE1925" s="93">
        <f t="shared" ca="1" si="3243"/>
        <v>1666.666666666667</v>
      </c>
      <c r="AF1925" s="93">
        <f t="shared" ca="1" si="3243"/>
        <v>833.3333333333336</v>
      </c>
      <c r="AG1925" s="93">
        <f t="shared" ca="1" si="3243"/>
        <v>0</v>
      </c>
      <c r="AH1925" s="93">
        <f t="shared" ca="1" si="3243"/>
        <v>0</v>
      </c>
      <c r="AI1925" s="93">
        <f t="shared" ca="1" si="3243"/>
        <v>0</v>
      </c>
      <c r="AJ1925" s="93">
        <f t="shared" ca="1" si="3243"/>
        <v>0</v>
      </c>
      <c r="AK1925" s="93">
        <f t="shared" ca="1" si="3243"/>
        <v>0</v>
      </c>
      <c r="AL1925" s="93">
        <f t="shared" ca="1" si="3243"/>
        <v>0</v>
      </c>
      <c r="AM1925" s="93">
        <f t="shared" ca="1" si="3243"/>
        <v>0</v>
      </c>
      <c r="AN1925" s="93">
        <f t="shared" ca="1" si="3243"/>
        <v>0</v>
      </c>
      <c r="AO1925" s="93">
        <f t="shared" ca="1" si="3243"/>
        <v>0</v>
      </c>
      <c r="AP1925" s="93">
        <f t="shared" ca="1" si="3243"/>
        <v>0</v>
      </c>
      <c r="AQ1925" s="93">
        <f t="shared" ca="1" si="3243"/>
        <v>0</v>
      </c>
      <c r="AR1925" s="93">
        <f t="shared" ca="1" si="3243"/>
        <v>0</v>
      </c>
      <c r="AS1925" s="93">
        <f t="shared" ca="1" si="3243"/>
        <v>0</v>
      </c>
      <c r="AT1925" s="93">
        <f t="shared" ca="1" si="3243"/>
        <v>0</v>
      </c>
      <c r="AU1925" s="93">
        <f t="shared" ca="1" si="3243"/>
        <v>0</v>
      </c>
      <c r="AV1925" s="93">
        <f t="shared" ca="1" si="3243"/>
        <v>0</v>
      </c>
      <c r="AW1925" s="93">
        <f t="shared" ca="1" si="3243"/>
        <v>0</v>
      </c>
      <c r="AX1925" s="93">
        <f t="shared" ca="1" si="3243"/>
        <v>0</v>
      </c>
      <c r="AY1925" s="93">
        <f t="shared" ref="AY1925:CD1927" ca="1" si="3244">SUM(AY1922:AY1924)</f>
        <v>0</v>
      </c>
      <c r="AZ1925" s="93">
        <f t="shared" ca="1" si="3244"/>
        <v>0</v>
      </c>
      <c r="BA1925" s="93">
        <f t="shared" ca="1" si="3244"/>
        <v>0</v>
      </c>
      <c r="BB1925" s="93">
        <f t="shared" ca="1" si="3244"/>
        <v>0</v>
      </c>
      <c r="BC1925" s="93">
        <f t="shared" ca="1" si="3244"/>
        <v>0</v>
      </c>
      <c r="BD1925" s="93">
        <f t="shared" ca="1" si="3244"/>
        <v>0</v>
      </c>
      <c r="BE1925" s="93">
        <f t="shared" ca="1" si="3244"/>
        <v>0</v>
      </c>
      <c r="BF1925" s="93">
        <f t="shared" ca="1" si="3244"/>
        <v>0</v>
      </c>
      <c r="BG1925" s="93">
        <f t="shared" ca="1" si="3244"/>
        <v>0</v>
      </c>
      <c r="BH1925" s="93">
        <f t="shared" ca="1" si="3244"/>
        <v>0</v>
      </c>
      <c r="BI1925" s="93">
        <f t="shared" ca="1" si="3244"/>
        <v>0</v>
      </c>
      <c r="BJ1925" s="93">
        <f t="shared" ca="1" si="3244"/>
        <v>0</v>
      </c>
      <c r="BK1925" s="93">
        <f t="shared" ca="1" si="3244"/>
        <v>0</v>
      </c>
      <c r="BL1925" s="93">
        <f t="shared" ca="1" si="3244"/>
        <v>0</v>
      </c>
      <c r="BM1925" s="93">
        <f t="shared" ca="1" si="3244"/>
        <v>0</v>
      </c>
      <c r="BN1925" s="93">
        <f t="shared" ca="1" si="3244"/>
        <v>0</v>
      </c>
      <c r="BO1925" s="93">
        <f t="shared" ca="1" si="3244"/>
        <v>0</v>
      </c>
      <c r="BP1925" s="93">
        <f t="shared" ca="1" si="3244"/>
        <v>0</v>
      </c>
      <c r="BQ1925" s="93">
        <f t="shared" ca="1" si="3244"/>
        <v>0</v>
      </c>
      <c r="BR1925" s="93">
        <f t="shared" ca="1" si="3244"/>
        <v>0</v>
      </c>
      <c r="BS1925" s="93">
        <f t="shared" ca="1" si="3244"/>
        <v>0</v>
      </c>
      <c r="BT1925" s="93">
        <f t="shared" ca="1" si="3244"/>
        <v>0</v>
      </c>
      <c r="BU1925" s="93">
        <f t="shared" ca="1" si="3244"/>
        <v>0</v>
      </c>
      <c r="BV1925" s="93">
        <f t="shared" ca="1" si="3244"/>
        <v>0</v>
      </c>
      <c r="BW1925" s="93">
        <f t="shared" ca="1" si="3244"/>
        <v>0</v>
      </c>
      <c r="BX1925" s="93">
        <f t="shared" ca="1" si="3244"/>
        <v>0</v>
      </c>
      <c r="BY1925" s="93">
        <f t="shared" ca="1" si="3244"/>
        <v>0</v>
      </c>
      <c r="BZ1925" s="93">
        <f t="shared" ca="1" si="3244"/>
        <v>0</v>
      </c>
      <c r="CA1925" s="93">
        <f t="shared" ca="1" si="3244"/>
        <v>0</v>
      </c>
      <c r="CB1925" s="93">
        <f t="shared" ca="1" si="3244"/>
        <v>0</v>
      </c>
      <c r="CC1925" s="93">
        <f t="shared" ca="1" si="3244"/>
        <v>0</v>
      </c>
      <c r="CD1925" s="93">
        <f t="shared" ca="1" si="3244"/>
        <v>0</v>
      </c>
      <c r="CE1925" s="93">
        <f t="shared" ref="CE1925:CL1927" ca="1" si="3245">SUM(CE1922:CE1924)</f>
        <v>0</v>
      </c>
      <c r="CF1925" s="93">
        <f t="shared" ca="1" si="3245"/>
        <v>0</v>
      </c>
      <c r="CG1925" s="93">
        <f t="shared" ca="1" si="3245"/>
        <v>0</v>
      </c>
      <c r="CH1925" s="93">
        <f t="shared" ca="1" si="3245"/>
        <v>0</v>
      </c>
      <c r="CI1925" s="93">
        <f t="shared" ca="1" si="3245"/>
        <v>0</v>
      </c>
      <c r="CJ1925" s="93">
        <f t="shared" ca="1" si="3245"/>
        <v>0</v>
      </c>
      <c r="CK1925" s="93">
        <f t="shared" ca="1" si="3245"/>
        <v>0</v>
      </c>
      <c r="CL1925" s="93">
        <f t="shared" ca="1" si="3245"/>
        <v>0</v>
      </c>
      <c r="CN1925" s="80"/>
      <c r="CO1925" s="93">
        <f t="shared" ref="CO1925:DL1927" ca="1" si="3246">SUM(CO1922:CO1924)</f>
        <v>0</v>
      </c>
      <c r="CP1925" s="93">
        <f t="shared" ca="1" si="3246"/>
        <v>0</v>
      </c>
      <c r="CQ1925" s="93">
        <f t="shared" ca="1" si="3246"/>
        <v>0</v>
      </c>
      <c r="CR1925" s="93">
        <f t="shared" ca="1" si="3246"/>
        <v>0</v>
      </c>
      <c r="CS1925" s="93">
        <f t="shared" ca="1" si="3246"/>
        <v>0</v>
      </c>
      <c r="CT1925" s="93">
        <f t="shared" ca="1" si="3246"/>
        <v>0</v>
      </c>
      <c r="CU1925" s="93">
        <f t="shared" ca="1" si="3246"/>
        <v>0</v>
      </c>
      <c r="CV1925" s="93">
        <f t="shared" ca="1" si="3246"/>
        <v>0</v>
      </c>
      <c r="CW1925" s="93">
        <f t="shared" ca="1" si="3246"/>
        <v>0</v>
      </c>
      <c r="CX1925" s="93">
        <f t="shared" ca="1" si="3246"/>
        <v>0</v>
      </c>
      <c r="CY1925" s="93">
        <f t="shared" ca="1" si="3246"/>
        <v>0</v>
      </c>
      <c r="CZ1925" s="93">
        <f t="shared" ca="1" si="3246"/>
        <v>0</v>
      </c>
      <c r="DA1925" s="93">
        <f t="shared" ca="1" si="3246"/>
        <v>0</v>
      </c>
      <c r="DB1925" s="93">
        <f t="shared" ca="1" si="3246"/>
        <v>0</v>
      </c>
      <c r="DC1925" s="93">
        <f t="shared" ca="1" si="3246"/>
        <v>0</v>
      </c>
      <c r="DD1925" s="93">
        <f t="shared" ca="1" si="3246"/>
        <v>0</v>
      </c>
      <c r="DE1925" s="93">
        <f t="shared" ca="1" si="3246"/>
        <v>0</v>
      </c>
      <c r="DF1925" s="93">
        <f t="shared" ca="1" si="3246"/>
        <v>0</v>
      </c>
      <c r="DG1925" s="93">
        <f t="shared" ca="1" si="3246"/>
        <v>0</v>
      </c>
      <c r="DH1925" s="93">
        <f t="shared" ca="1" si="3246"/>
        <v>0</v>
      </c>
      <c r="DI1925" s="93">
        <f t="shared" ca="1" si="3246"/>
        <v>0</v>
      </c>
      <c r="DJ1925" s="93">
        <f t="shared" ca="1" si="3246"/>
        <v>0</v>
      </c>
      <c r="DK1925" s="93">
        <f t="shared" ca="1" si="3246"/>
        <v>0</v>
      </c>
      <c r="DL1925" s="93">
        <f t="shared" ca="1" si="3246"/>
        <v>0</v>
      </c>
    </row>
    <row r="1926" spans="1:116" x14ac:dyDescent="0.4">
      <c r="A1926" s="98"/>
      <c r="B1926" s="59"/>
      <c r="C1926" s="59"/>
      <c r="D1926" t="s">
        <v>427</v>
      </c>
      <c r="E1926" t="str">
        <f t="shared" si="3234"/>
        <v>1926 DTERMY-F</v>
      </c>
      <c r="G1926" s="125"/>
      <c r="R1926"/>
      <c r="S1926" s="62"/>
      <c r="T1926" s="62"/>
      <c r="U1926" s="62"/>
      <c r="V1926" s="62"/>
      <c r="W1926" s="62"/>
      <c r="X1926" s="62"/>
      <c r="Y1926" s="62"/>
      <c r="Z1926" s="62"/>
      <c r="AA1926" s="62"/>
      <c r="AB1926" s="62"/>
      <c r="AC1926" s="62"/>
      <c r="AD1926" s="62"/>
      <c r="AE1926" s="62"/>
      <c r="AF1926" s="62"/>
      <c r="AG1926" s="62"/>
      <c r="AH1926" s="62"/>
      <c r="AI1926" s="62"/>
      <c r="AJ1926" s="62"/>
      <c r="AK1926" s="62"/>
      <c r="AL1926" s="62"/>
      <c r="AM1926" s="62"/>
      <c r="AN1926" s="62"/>
      <c r="AO1926" s="62"/>
      <c r="AP1926" s="62"/>
      <c r="AQ1926" s="62"/>
      <c r="AR1926" s="62"/>
      <c r="AS1926" s="62"/>
      <c r="AT1926" s="62"/>
      <c r="AU1926" s="62"/>
      <c r="AV1926" s="62"/>
      <c r="AW1926" s="62"/>
      <c r="AX1926" s="62"/>
      <c r="AY1926" s="62"/>
      <c r="AZ1926" s="62"/>
      <c r="BA1926" s="62"/>
      <c r="BB1926" s="62"/>
      <c r="BC1926" s="62"/>
      <c r="BD1926" s="62"/>
      <c r="BE1926" s="62"/>
      <c r="BF1926" s="62"/>
      <c r="BG1926" s="62"/>
      <c r="BH1926" s="62"/>
      <c r="BI1926" s="62"/>
      <c r="BJ1926" s="62"/>
      <c r="BK1926" s="62"/>
      <c r="BL1926" s="62"/>
      <c r="BM1926" s="62"/>
      <c r="BN1926" s="62"/>
      <c r="BO1926" s="62"/>
      <c r="BP1926" s="62"/>
      <c r="BQ1926" s="62"/>
      <c r="BR1926" s="62"/>
      <c r="BS1926" s="62"/>
      <c r="BT1926" s="62"/>
      <c r="BU1926" s="62"/>
      <c r="BV1926" s="62"/>
      <c r="BW1926" s="62"/>
      <c r="BX1926" s="62"/>
      <c r="BY1926" s="62"/>
      <c r="BZ1926" s="62"/>
      <c r="CA1926" s="62"/>
      <c r="CB1926" s="62"/>
      <c r="CC1926" s="62"/>
      <c r="CD1926" s="62"/>
      <c r="CE1926" s="62"/>
      <c r="CF1926" s="62"/>
      <c r="CG1926" s="62"/>
      <c r="CH1926" s="62"/>
      <c r="CI1926" s="62"/>
      <c r="CJ1926" s="62"/>
      <c r="CK1926" s="62"/>
      <c r="CL1926" s="62"/>
      <c r="CO1926" s="62"/>
      <c r="CP1926" s="62"/>
      <c r="CQ1926" s="62"/>
      <c r="CR1926" s="62"/>
      <c r="CS1926" s="62"/>
      <c r="CT1926" s="62"/>
      <c r="CU1926" s="62"/>
      <c r="CV1926" s="62"/>
      <c r="CW1926" s="62"/>
      <c r="CX1926" s="62"/>
      <c r="CY1926" s="62"/>
      <c r="CZ1926" s="62"/>
      <c r="DA1926" s="62"/>
      <c r="DB1926" s="62"/>
      <c r="DC1926" s="62"/>
      <c r="DD1926" s="62"/>
      <c r="DE1926" s="62"/>
      <c r="DF1926" s="62"/>
      <c r="DG1926" s="62"/>
      <c r="DH1926" s="62"/>
      <c r="DI1926" s="62"/>
      <c r="DJ1926" s="62"/>
      <c r="DK1926" s="62"/>
      <c r="DL1926" s="62"/>
    </row>
    <row r="1927" spans="1:116" x14ac:dyDescent="0.4">
      <c r="A1927" s="98"/>
      <c r="C1927" t="s">
        <v>228</v>
      </c>
      <c r="D1927" t="s">
        <v>427</v>
      </c>
      <c r="E1927" t="str">
        <f t="shared" si="3234"/>
        <v>1927 DTERMY-F</v>
      </c>
      <c r="G1927" s="126" t="str">
        <f>"Interest expense - "&amp;SUBSTITUTE(G1914,":","")</f>
        <v>Interest expense - Rolling fixed term debt - multiple borrowings w/ annual control</v>
      </c>
      <c r="J1927" s="93">
        <f>SUMIF($5:$5,I$2,1925:1925)</f>
        <v>0</v>
      </c>
      <c r="K1927" s="28">
        <f t="shared" ref="K1927:P1927" ca="1" si="3247">SUMIF($3:$3,K$2,1927:1927)</f>
        <v>-316.66666666666669</v>
      </c>
      <c r="L1927" s="28">
        <f t="shared" ca="1" si="3247"/>
        <v>-41.666666666666679</v>
      </c>
      <c r="M1927" s="28">
        <f t="shared" ca="1" si="3247"/>
        <v>0</v>
      </c>
      <c r="N1927" s="28">
        <f t="shared" ca="1" si="3247"/>
        <v>0</v>
      </c>
      <c r="O1927" s="28">
        <f t="shared" ca="1" si="3247"/>
        <v>0</v>
      </c>
      <c r="P1927" s="28">
        <f t="shared" ca="1" si="3247"/>
        <v>0</v>
      </c>
      <c r="R1927" s="27"/>
      <c r="S1927" s="93">
        <f t="shared" ref="S1927:AX1929" si="3248">-SUM(S1921:S1923)*$H1918/12</f>
        <v>-15.27777777777778</v>
      </c>
      <c r="T1927" s="93">
        <f t="shared" ca="1" si="3248"/>
        <v>-22.222222222222225</v>
      </c>
      <c r="U1927" s="93">
        <f t="shared" ca="1" si="3248"/>
        <v>-29.166666666666671</v>
      </c>
      <c r="V1927" s="93">
        <f t="shared" ca="1" si="3248"/>
        <v>-27.777777777777786</v>
      </c>
      <c r="W1927" s="93">
        <f t="shared" ca="1" si="3248"/>
        <v>-27.777777777777786</v>
      </c>
      <c r="X1927" s="93">
        <f t="shared" ca="1" si="3248"/>
        <v>-27.777777777777786</v>
      </c>
      <c r="Y1927" s="93">
        <f t="shared" ca="1" si="3248"/>
        <v>-27.777777777777786</v>
      </c>
      <c r="Z1927" s="93">
        <f t="shared" ca="1" si="3248"/>
        <v>-27.777777777777786</v>
      </c>
      <c r="AA1927" s="93">
        <f t="shared" ca="1" si="3248"/>
        <v>-27.777777777777786</v>
      </c>
      <c r="AB1927" s="93">
        <f t="shared" ca="1" si="3248"/>
        <v>-27.777777777777786</v>
      </c>
      <c r="AC1927" s="93">
        <f t="shared" ca="1" si="3248"/>
        <v>-27.777777777777786</v>
      </c>
      <c r="AD1927" s="93">
        <f t="shared" ca="1" si="3248"/>
        <v>-27.777777777777786</v>
      </c>
      <c r="AE1927" s="93">
        <f t="shared" ca="1" si="3248"/>
        <v>-20.833333333333339</v>
      </c>
      <c r="AF1927" s="93">
        <f t="shared" ca="1" si="3248"/>
        <v>-13.888888888888893</v>
      </c>
      <c r="AG1927" s="93">
        <f t="shared" ca="1" si="3248"/>
        <v>-6.9444444444444473</v>
      </c>
      <c r="AH1927" s="93">
        <f t="shared" ca="1" si="3248"/>
        <v>0</v>
      </c>
      <c r="AI1927" s="93">
        <f t="shared" ca="1" si="3248"/>
        <v>0</v>
      </c>
      <c r="AJ1927" s="93">
        <f t="shared" ca="1" si="3248"/>
        <v>0</v>
      </c>
      <c r="AK1927" s="93">
        <f t="shared" ca="1" si="3248"/>
        <v>0</v>
      </c>
      <c r="AL1927" s="93">
        <f t="shared" ca="1" si="3248"/>
        <v>0</v>
      </c>
      <c r="AM1927" s="93">
        <f t="shared" ca="1" si="3248"/>
        <v>0</v>
      </c>
      <c r="AN1927" s="93">
        <f t="shared" ca="1" si="3248"/>
        <v>0</v>
      </c>
      <c r="AO1927" s="93">
        <f t="shared" ca="1" si="3248"/>
        <v>0</v>
      </c>
      <c r="AP1927" s="93">
        <f t="shared" ca="1" si="3248"/>
        <v>0</v>
      </c>
      <c r="AQ1927" s="93">
        <f t="shared" ca="1" si="3248"/>
        <v>0</v>
      </c>
      <c r="AR1927" s="93">
        <f t="shared" ca="1" si="3248"/>
        <v>0</v>
      </c>
      <c r="AS1927" s="93">
        <f t="shared" ca="1" si="3248"/>
        <v>0</v>
      </c>
      <c r="AT1927" s="93">
        <f t="shared" ca="1" si="3248"/>
        <v>0</v>
      </c>
      <c r="AU1927" s="93">
        <f t="shared" ca="1" si="3248"/>
        <v>0</v>
      </c>
      <c r="AV1927" s="93">
        <f t="shared" ca="1" si="3248"/>
        <v>0</v>
      </c>
      <c r="AW1927" s="93">
        <f t="shared" ca="1" si="3248"/>
        <v>0</v>
      </c>
      <c r="AX1927" s="93">
        <f t="shared" ca="1" si="3248"/>
        <v>0</v>
      </c>
      <c r="AY1927" s="93">
        <f t="shared" ref="AY1927:CD1929" ca="1" si="3249">-SUM(AY1921:AY1923)*$H1918/12</f>
        <v>0</v>
      </c>
      <c r="AZ1927" s="93">
        <f t="shared" ca="1" si="3249"/>
        <v>0</v>
      </c>
      <c r="BA1927" s="93">
        <f t="shared" ca="1" si="3249"/>
        <v>0</v>
      </c>
      <c r="BB1927" s="93">
        <f t="shared" ca="1" si="3249"/>
        <v>0</v>
      </c>
      <c r="BC1927" s="93">
        <f t="shared" ca="1" si="3249"/>
        <v>0</v>
      </c>
      <c r="BD1927" s="93">
        <f t="shared" ca="1" si="3249"/>
        <v>0</v>
      </c>
      <c r="BE1927" s="93">
        <f t="shared" ca="1" si="3249"/>
        <v>0</v>
      </c>
      <c r="BF1927" s="93">
        <f t="shared" ca="1" si="3249"/>
        <v>0</v>
      </c>
      <c r="BG1927" s="93">
        <f t="shared" ca="1" si="3249"/>
        <v>0</v>
      </c>
      <c r="BH1927" s="93">
        <f t="shared" ca="1" si="3249"/>
        <v>0</v>
      </c>
      <c r="BI1927" s="93">
        <f t="shared" ca="1" si="3249"/>
        <v>0</v>
      </c>
      <c r="BJ1927" s="93">
        <f t="shared" ca="1" si="3249"/>
        <v>0</v>
      </c>
      <c r="BK1927" s="93">
        <f t="shared" ca="1" si="3249"/>
        <v>0</v>
      </c>
      <c r="BL1927" s="93">
        <f t="shared" ca="1" si="3249"/>
        <v>0</v>
      </c>
      <c r="BM1927" s="93">
        <f t="shared" ca="1" si="3249"/>
        <v>0</v>
      </c>
      <c r="BN1927" s="93">
        <f t="shared" ca="1" si="3249"/>
        <v>0</v>
      </c>
      <c r="BO1927" s="93">
        <f t="shared" ca="1" si="3249"/>
        <v>0</v>
      </c>
      <c r="BP1927" s="93">
        <f t="shared" ca="1" si="3249"/>
        <v>0</v>
      </c>
      <c r="BQ1927" s="93">
        <f t="shared" ca="1" si="3249"/>
        <v>0</v>
      </c>
      <c r="BR1927" s="93">
        <f t="shared" ca="1" si="3249"/>
        <v>0</v>
      </c>
      <c r="BS1927" s="93">
        <f t="shared" ca="1" si="3249"/>
        <v>0</v>
      </c>
      <c r="BT1927" s="93">
        <f t="shared" ca="1" si="3249"/>
        <v>0</v>
      </c>
      <c r="BU1927" s="93">
        <f t="shared" ca="1" si="3249"/>
        <v>0</v>
      </c>
      <c r="BV1927" s="93">
        <f t="shared" ca="1" si="3249"/>
        <v>0</v>
      </c>
      <c r="BW1927" s="93">
        <f t="shared" ca="1" si="3249"/>
        <v>0</v>
      </c>
      <c r="BX1927" s="93">
        <f t="shared" ca="1" si="3249"/>
        <v>0</v>
      </c>
      <c r="BY1927" s="93">
        <f t="shared" ca="1" si="3249"/>
        <v>0</v>
      </c>
      <c r="BZ1927" s="93">
        <f t="shared" ca="1" si="3249"/>
        <v>0</v>
      </c>
      <c r="CA1927" s="93">
        <f t="shared" ca="1" si="3249"/>
        <v>0</v>
      </c>
      <c r="CB1927" s="93">
        <f t="shared" ca="1" si="3249"/>
        <v>0</v>
      </c>
      <c r="CC1927" s="93">
        <f t="shared" ca="1" si="3249"/>
        <v>0</v>
      </c>
      <c r="CD1927" s="93">
        <f t="shared" ca="1" si="3249"/>
        <v>0</v>
      </c>
      <c r="CE1927" s="93">
        <f t="shared" ref="CE1927:CL1929" ca="1" si="3250">-SUM(CE1921:CE1923)*$H1918/12</f>
        <v>0</v>
      </c>
      <c r="CF1927" s="93">
        <f t="shared" ca="1" si="3250"/>
        <v>0</v>
      </c>
      <c r="CG1927" s="93">
        <f t="shared" ca="1" si="3250"/>
        <v>0</v>
      </c>
      <c r="CH1927" s="93">
        <f t="shared" ca="1" si="3250"/>
        <v>0</v>
      </c>
      <c r="CI1927" s="93">
        <f t="shared" ca="1" si="3250"/>
        <v>0</v>
      </c>
      <c r="CJ1927" s="93">
        <f t="shared" ca="1" si="3250"/>
        <v>0</v>
      </c>
      <c r="CK1927" s="93">
        <f t="shared" ca="1" si="3250"/>
        <v>0</v>
      </c>
      <c r="CL1927" s="93">
        <f t="shared" ca="1" si="3250"/>
        <v>0</v>
      </c>
      <c r="CN1927" s="93">
        <f>SUMIF($5:$5,CN$2,1925:1925)</f>
        <v>0</v>
      </c>
      <c r="CO1927" s="93">
        <f t="shared" ref="CO1927:CX1927" si="3251">-SUM(CO1921:CO1923)*$H1918/CO$5</f>
        <v>0</v>
      </c>
      <c r="CP1927" s="93">
        <f t="shared" ca="1" si="3251"/>
        <v>0</v>
      </c>
      <c r="CQ1927" s="93">
        <f t="shared" ca="1" si="3251"/>
        <v>0</v>
      </c>
      <c r="CR1927" s="93">
        <f t="shared" ca="1" si="3251"/>
        <v>0</v>
      </c>
      <c r="CS1927" s="93">
        <f t="shared" ca="1" si="3251"/>
        <v>0</v>
      </c>
      <c r="CT1927" s="93">
        <f t="shared" ca="1" si="3251"/>
        <v>0</v>
      </c>
      <c r="CU1927" s="93">
        <f t="shared" ca="1" si="3251"/>
        <v>0</v>
      </c>
      <c r="CV1927" s="93">
        <f t="shared" ca="1" si="3251"/>
        <v>0</v>
      </c>
      <c r="CW1927" s="93">
        <f t="shared" ca="1" si="3251"/>
        <v>0</v>
      </c>
      <c r="CX1927" s="93">
        <f t="shared" ca="1" si="3251"/>
        <v>0</v>
      </c>
      <c r="CY1927" s="93">
        <f ca="1">-SUM(CY1921:CY1923)*$H1918/CL$5</f>
        <v>0</v>
      </c>
      <c r="CZ1927" s="93">
        <f t="shared" ref="CZ1927:DL1927" ca="1" si="3252">-SUM(CZ1921:CZ1923)*$H1918/CZ$5</f>
        <v>0</v>
      </c>
      <c r="DA1927" s="93">
        <f t="shared" ca="1" si="3252"/>
        <v>0</v>
      </c>
      <c r="DB1927" s="93">
        <f t="shared" ca="1" si="3252"/>
        <v>0</v>
      </c>
      <c r="DC1927" s="93">
        <f t="shared" ca="1" si="3252"/>
        <v>0</v>
      </c>
      <c r="DD1927" s="93">
        <f t="shared" ca="1" si="3252"/>
        <v>0</v>
      </c>
      <c r="DE1927" s="93">
        <f t="shared" ca="1" si="3252"/>
        <v>0</v>
      </c>
      <c r="DF1927" s="93">
        <f t="shared" ca="1" si="3252"/>
        <v>0</v>
      </c>
      <c r="DG1927" s="93">
        <f t="shared" ca="1" si="3252"/>
        <v>0</v>
      </c>
      <c r="DH1927" s="93">
        <f t="shared" ca="1" si="3252"/>
        <v>0</v>
      </c>
      <c r="DI1927" s="93">
        <f t="shared" ca="1" si="3252"/>
        <v>0</v>
      </c>
      <c r="DJ1927" s="93">
        <f t="shared" ca="1" si="3252"/>
        <v>0</v>
      </c>
      <c r="DK1927" s="93">
        <f t="shared" ca="1" si="3252"/>
        <v>0</v>
      </c>
      <c r="DL1927" s="93">
        <f t="shared" ca="1" si="3252"/>
        <v>0</v>
      </c>
    </row>
    <row r="1928" spans="1:116" x14ac:dyDescent="0.4">
      <c r="A1928" s="98"/>
      <c r="D1928" t="s">
        <v>427</v>
      </c>
      <c r="E1928" t="str">
        <f t="shared" ref="E1928:E1930" si="3253">ROW()&amp;" "&amp;D1928</f>
        <v>1928 DTERMY-F</v>
      </c>
      <c r="G1928" s="126"/>
      <c r="J1928" s="93"/>
      <c r="K1928" s="28"/>
      <c r="L1928" s="28"/>
      <c r="M1928" s="28"/>
      <c r="N1928" s="28"/>
      <c r="O1928" s="28"/>
      <c r="P1928" s="28"/>
      <c r="R1928" s="27"/>
      <c r="S1928" s="93"/>
      <c r="T1928" s="93"/>
      <c r="U1928" s="93"/>
      <c r="V1928" s="93"/>
      <c r="W1928" s="93"/>
      <c r="X1928" s="93"/>
      <c r="Y1928" s="93"/>
      <c r="Z1928" s="93"/>
      <c r="AA1928" s="93"/>
      <c r="AB1928" s="93"/>
      <c r="AC1928" s="93"/>
      <c r="AD1928" s="93"/>
      <c r="AE1928" s="93"/>
      <c r="AF1928" s="93"/>
      <c r="AG1928" s="93"/>
      <c r="AH1928" s="93"/>
      <c r="AI1928" s="93"/>
      <c r="AJ1928" s="93"/>
      <c r="AK1928" s="93"/>
      <c r="AL1928" s="93"/>
      <c r="AM1928" s="93"/>
      <c r="AN1928" s="93"/>
      <c r="AO1928" s="93"/>
      <c r="AP1928" s="93"/>
      <c r="AQ1928" s="93"/>
      <c r="AR1928" s="93"/>
      <c r="AS1928" s="93"/>
      <c r="AT1928" s="93"/>
      <c r="AU1928" s="93"/>
      <c r="AV1928" s="93"/>
      <c r="AW1928" s="93"/>
      <c r="AX1928" s="93"/>
      <c r="AY1928" s="93"/>
      <c r="AZ1928" s="93"/>
      <c r="BA1928" s="93"/>
      <c r="BB1928" s="93"/>
      <c r="BC1928" s="93"/>
      <c r="BD1928" s="93"/>
      <c r="BE1928" s="93"/>
      <c r="BF1928" s="93"/>
      <c r="BG1928" s="93"/>
      <c r="BH1928" s="93"/>
      <c r="BI1928" s="93"/>
      <c r="BJ1928" s="93"/>
      <c r="BK1928" s="93"/>
      <c r="BL1928" s="93"/>
      <c r="BM1928" s="93"/>
      <c r="BN1928" s="93"/>
      <c r="BO1928" s="93"/>
      <c r="BP1928" s="93"/>
      <c r="BQ1928" s="93"/>
      <c r="BR1928" s="93"/>
      <c r="BS1928" s="93"/>
      <c r="BT1928" s="93"/>
      <c r="BU1928" s="93"/>
      <c r="BV1928" s="93"/>
      <c r="BW1928" s="93"/>
      <c r="BX1928" s="93"/>
      <c r="BY1928" s="93"/>
      <c r="BZ1928" s="93"/>
      <c r="CA1928" s="93"/>
      <c r="CB1928" s="93"/>
      <c r="CC1928" s="93"/>
      <c r="CD1928" s="93"/>
      <c r="CE1928" s="93"/>
      <c r="CF1928" s="93"/>
      <c r="CG1928" s="93"/>
      <c r="CH1928" s="93"/>
      <c r="CI1928" s="93"/>
      <c r="CJ1928" s="93"/>
      <c r="CK1928" s="93"/>
      <c r="CL1928" s="93"/>
      <c r="CN1928" s="93"/>
      <c r="CO1928" s="93"/>
      <c r="CP1928" s="93"/>
      <c r="CQ1928" s="93"/>
      <c r="CR1928" s="93"/>
      <c r="CS1928" s="93"/>
      <c r="CT1928" s="93"/>
      <c r="CU1928" s="93"/>
      <c r="CV1928" s="93"/>
      <c r="CW1928" s="93"/>
      <c r="CX1928" s="93"/>
      <c r="CY1928" s="93"/>
      <c r="CZ1928" s="93"/>
      <c r="DA1928" s="93"/>
      <c r="DB1928" s="93"/>
      <c r="DC1928" s="93"/>
      <c r="DD1928" s="93"/>
      <c r="DE1928" s="93"/>
      <c r="DF1928" s="93"/>
      <c r="DG1928" s="93"/>
      <c r="DH1928" s="93"/>
      <c r="DI1928" s="93"/>
      <c r="DJ1928" s="93"/>
      <c r="DK1928" s="93"/>
      <c r="DL1928" s="93"/>
    </row>
    <row r="1929" spans="1:116" x14ac:dyDescent="0.4">
      <c r="B1929" t="s">
        <v>332</v>
      </c>
      <c r="D1929" t="s">
        <v>427</v>
      </c>
      <c r="E1929" s="8" t="str">
        <f t="shared" si="3234"/>
        <v>1929 DTERMY-F</v>
      </c>
      <c r="G1929" s="136" t="str">
        <f>G1906</f>
        <v>(Primary label)</v>
      </c>
      <c r="H1929" s="27"/>
      <c r="I1929" s="78"/>
      <c r="J1929" s="78"/>
      <c r="K1929" s="33"/>
      <c r="L1929" s="33"/>
      <c r="M1929" s="33"/>
      <c r="N1929" s="33"/>
      <c r="O1929" s="33"/>
      <c r="P1929" s="33"/>
      <c r="R1929" s="33"/>
      <c r="S1929" s="77"/>
      <c r="T1929" s="77"/>
      <c r="U1929" s="77"/>
      <c r="V1929" s="77"/>
      <c r="W1929" s="77"/>
      <c r="X1929" s="77"/>
      <c r="Y1929" s="77"/>
      <c r="Z1929" s="77"/>
      <c r="AA1929" s="77"/>
      <c r="AB1929" s="77"/>
      <c r="AC1929" s="77"/>
      <c r="AD1929" s="77"/>
      <c r="AE1929" s="77"/>
      <c r="AF1929" s="77"/>
      <c r="AG1929" s="77"/>
      <c r="AH1929" s="77"/>
      <c r="AI1929" s="77"/>
      <c r="AJ1929" s="77"/>
      <c r="AK1929" s="77"/>
      <c r="AL1929" s="77"/>
      <c r="AM1929" s="77"/>
      <c r="AN1929" s="77"/>
      <c r="AO1929" s="77"/>
      <c r="AP1929" s="77"/>
      <c r="AQ1929" s="77"/>
      <c r="AR1929" s="77"/>
      <c r="AS1929" s="77"/>
      <c r="AT1929" s="77"/>
      <c r="AU1929" s="77"/>
      <c r="AV1929" s="77"/>
      <c r="AW1929" s="77"/>
      <c r="AX1929" s="77"/>
      <c r="AY1929" s="77"/>
      <c r="AZ1929" s="77"/>
      <c r="BA1929" s="77"/>
      <c r="BB1929" s="77"/>
      <c r="BC1929" s="77"/>
      <c r="BD1929" s="77"/>
      <c r="BE1929" s="77"/>
      <c r="BF1929" s="77"/>
      <c r="BG1929" s="77"/>
      <c r="BH1929" s="77"/>
      <c r="BI1929" s="77"/>
      <c r="BJ1929" s="77"/>
      <c r="BK1929" s="77"/>
      <c r="BL1929" s="77"/>
      <c r="BM1929" s="77"/>
      <c r="BN1929" s="77"/>
      <c r="BO1929" s="77"/>
      <c r="BP1929" s="77"/>
      <c r="BQ1929" s="77"/>
      <c r="BR1929" s="77"/>
      <c r="BS1929" s="77"/>
      <c r="BT1929" s="77"/>
      <c r="BU1929" s="77"/>
      <c r="BV1929" s="77"/>
      <c r="BW1929" s="77"/>
      <c r="BX1929" s="77"/>
      <c r="BY1929" s="77"/>
      <c r="BZ1929" s="77"/>
      <c r="CA1929" s="77"/>
      <c r="CB1929" s="77"/>
      <c r="CC1929" s="77"/>
      <c r="CD1929" s="77"/>
      <c r="CE1929" s="77"/>
      <c r="CF1929" s="77"/>
      <c r="CG1929" s="77"/>
      <c r="CH1929" s="77"/>
      <c r="CI1929" s="77"/>
      <c r="CJ1929" s="77"/>
      <c r="CK1929" s="77"/>
      <c r="CL1929" s="77"/>
      <c r="CN1929" s="78"/>
      <c r="CO1929" s="77"/>
      <c r="CP1929" s="77"/>
      <c r="CQ1929" s="77"/>
      <c r="CR1929" s="77"/>
      <c r="CS1929" s="77"/>
      <c r="CT1929" s="77"/>
      <c r="CU1929" s="77"/>
      <c r="CV1929" s="77"/>
      <c r="CW1929" s="77"/>
      <c r="CX1929" s="77"/>
      <c r="CY1929" s="77"/>
      <c r="CZ1929" s="77"/>
      <c r="DA1929" s="77"/>
      <c r="DB1929" s="77"/>
      <c r="DC1929" s="77"/>
      <c r="DD1929" s="77"/>
      <c r="DE1929" s="77"/>
      <c r="DF1929" s="77"/>
      <c r="DG1929" s="77"/>
      <c r="DH1929" s="77"/>
      <c r="DI1929" s="77"/>
      <c r="DJ1929" s="77"/>
      <c r="DK1929" s="77"/>
      <c r="DL1929" s="77"/>
    </row>
    <row r="1930" spans="1:116" x14ac:dyDescent="0.4">
      <c r="B1930" t="s">
        <v>332</v>
      </c>
      <c r="D1930" t="s">
        <v>427</v>
      </c>
      <c r="E1930" s="8" t="str">
        <f t="shared" si="3234"/>
        <v>1930 DTERMY-F</v>
      </c>
      <c r="G1930" s="136" t="str">
        <f>G1907</f>
        <v>primary unit</v>
      </c>
      <c r="H1930" s="27"/>
      <c r="I1930" s="78"/>
      <c r="J1930" s="78"/>
      <c r="K1930" s="33"/>
      <c r="L1930" s="33"/>
      <c r="M1930" s="33"/>
      <c r="N1930" s="33"/>
      <c r="O1930" s="33"/>
      <c r="P1930" s="33"/>
      <c r="R1930" s="33"/>
      <c r="S1930" s="77"/>
      <c r="T1930" s="77"/>
      <c r="U1930" s="77"/>
      <c r="V1930" s="77"/>
      <c r="W1930" s="77"/>
      <c r="X1930" s="77"/>
      <c r="Y1930" s="77"/>
      <c r="Z1930" s="77"/>
      <c r="AA1930" s="77"/>
      <c r="AB1930" s="77"/>
      <c r="AC1930" s="77"/>
      <c r="AD1930" s="77"/>
      <c r="AE1930" s="77"/>
      <c r="AF1930" s="77"/>
      <c r="AG1930" s="77"/>
      <c r="AH1930" s="77"/>
      <c r="AI1930" s="77"/>
      <c r="AJ1930" s="77"/>
      <c r="AK1930" s="77"/>
      <c r="AL1930" s="77"/>
      <c r="AM1930" s="77"/>
      <c r="AN1930" s="77"/>
      <c r="AO1930" s="77"/>
      <c r="AP1930" s="77"/>
      <c r="AQ1930" s="77"/>
      <c r="AR1930" s="77"/>
      <c r="AS1930" s="77"/>
      <c r="AT1930" s="77"/>
      <c r="AU1930" s="77"/>
      <c r="AV1930" s="77"/>
      <c r="AW1930" s="77"/>
      <c r="AX1930" s="77"/>
      <c r="AY1930" s="77"/>
      <c r="AZ1930" s="77"/>
      <c r="BA1930" s="77"/>
      <c r="BB1930" s="77"/>
      <c r="BC1930" s="77"/>
      <c r="BD1930" s="77"/>
      <c r="BE1930" s="77"/>
      <c r="BF1930" s="77"/>
      <c r="BG1930" s="77"/>
      <c r="BH1930" s="77"/>
      <c r="BI1930" s="77"/>
      <c r="BJ1930" s="77"/>
      <c r="BK1930" s="77"/>
      <c r="BL1930" s="77"/>
      <c r="BM1930" s="77"/>
      <c r="BN1930" s="77"/>
      <c r="BO1930" s="77"/>
      <c r="BP1930" s="77"/>
      <c r="BQ1930" s="77"/>
      <c r="BR1930" s="77"/>
      <c r="BS1930" s="77"/>
      <c r="BT1930" s="77"/>
      <c r="BU1930" s="77"/>
      <c r="BV1930" s="77"/>
      <c r="BW1930" s="77"/>
      <c r="BX1930" s="77"/>
      <c r="BY1930" s="77"/>
      <c r="BZ1930" s="77"/>
      <c r="CA1930" s="77"/>
      <c r="CB1930" s="77"/>
      <c r="CC1930" s="77"/>
      <c r="CD1930" s="77"/>
      <c r="CE1930" s="77"/>
      <c r="CF1930" s="77"/>
      <c r="CG1930" s="77"/>
      <c r="CH1930" s="77"/>
      <c r="CI1930" s="77"/>
      <c r="CJ1930" s="77"/>
      <c r="CK1930" s="77"/>
      <c r="CL1930" s="77"/>
      <c r="CN1930" s="78"/>
      <c r="CO1930" s="77"/>
      <c r="CP1930" s="77"/>
      <c r="CQ1930" s="77"/>
      <c r="CR1930" s="77"/>
      <c r="CS1930" s="77"/>
      <c r="CT1930" s="77"/>
      <c r="CU1930" s="77"/>
      <c r="CV1930" s="77"/>
      <c r="CW1930" s="77"/>
      <c r="CX1930" s="77"/>
      <c r="CY1930" s="77"/>
      <c r="CZ1930" s="77"/>
      <c r="DA1930" s="77"/>
      <c r="DB1930" s="77"/>
      <c r="DC1930" s="77"/>
      <c r="DD1930" s="77"/>
      <c r="DE1930" s="77"/>
      <c r="DF1930" s="77"/>
      <c r="DG1930" s="77"/>
      <c r="DH1930" s="77"/>
      <c r="DI1930" s="77"/>
      <c r="DJ1930" s="77"/>
      <c r="DK1930" s="77"/>
      <c r="DL1930" s="77"/>
    </row>
    <row r="1931" spans="1:116" x14ac:dyDescent="0.4">
      <c r="B1931" t="s">
        <v>332</v>
      </c>
      <c r="D1931" t="s">
        <v>427</v>
      </c>
      <c r="E1931" s="8" t="str">
        <f t="shared" si="3234"/>
        <v>1931 DTERMY-F</v>
      </c>
      <c r="G1931" s="136" t="str">
        <f>G1908</f>
        <v>Primary revenue driver</v>
      </c>
      <c r="K1931" s="53"/>
      <c r="L1931" s="53"/>
      <c r="M1931" s="53"/>
      <c r="N1931" s="53"/>
      <c r="O1931" s="53"/>
      <c r="P1931" s="53"/>
      <c r="R1931" s="24"/>
      <c r="S1931" s="179" t="str">
        <f t="shared" ref="S1931:AX1933" si="3254">S1908</f>
        <v>S$16</v>
      </c>
      <c r="T1931" s="179" t="str">
        <f t="shared" si="3254"/>
        <v>T$16</v>
      </c>
      <c r="U1931" s="179" t="str">
        <f t="shared" si="3254"/>
        <v>U$16</v>
      </c>
      <c r="V1931" s="179" t="str">
        <f t="shared" si="3254"/>
        <v>V$16</v>
      </c>
      <c r="W1931" s="179" t="str">
        <f t="shared" si="3254"/>
        <v>W$16</v>
      </c>
      <c r="X1931" s="179" t="str">
        <f t="shared" si="3254"/>
        <v>X$16</v>
      </c>
      <c r="Y1931" s="179" t="str">
        <f t="shared" si="3254"/>
        <v>Y$16</v>
      </c>
      <c r="Z1931" s="179" t="str">
        <f t="shared" si="3254"/>
        <v>Z$16</v>
      </c>
      <c r="AA1931" s="179" t="str">
        <f t="shared" si="3254"/>
        <v>AA$16</v>
      </c>
      <c r="AB1931" s="179" t="str">
        <f t="shared" si="3254"/>
        <v>AB$16</v>
      </c>
      <c r="AC1931" s="179" t="str">
        <f t="shared" si="3254"/>
        <v>AC$16</v>
      </c>
      <c r="AD1931" s="179" t="str">
        <f t="shared" si="3254"/>
        <v>AD$16</v>
      </c>
      <c r="AE1931" s="179" t="str">
        <f t="shared" si="3254"/>
        <v>AE$16</v>
      </c>
      <c r="AF1931" s="179" t="str">
        <f t="shared" si="3254"/>
        <v>AF$16</v>
      </c>
      <c r="AG1931" s="179" t="str">
        <f t="shared" si="3254"/>
        <v>AG$16</v>
      </c>
      <c r="AH1931" s="179" t="str">
        <f t="shared" si="3254"/>
        <v>AH$16</v>
      </c>
      <c r="AI1931" s="179" t="str">
        <f t="shared" si="3254"/>
        <v>AI$16</v>
      </c>
      <c r="AJ1931" s="179" t="str">
        <f t="shared" si="3254"/>
        <v>AJ$16</v>
      </c>
      <c r="AK1931" s="179" t="str">
        <f t="shared" si="3254"/>
        <v>AK$16</v>
      </c>
      <c r="AL1931" s="179" t="str">
        <f t="shared" si="3254"/>
        <v>AL$16</v>
      </c>
      <c r="AM1931" s="179" t="str">
        <f t="shared" si="3254"/>
        <v>AM$16</v>
      </c>
      <c r="AN1931" s="179" t="str">
        <f t="shared" si="3254"/>
        <v>AN$16</v>
      </c>
      <c r="AO1931" s="179" t="str">
        <f t="shared" si="3254"/>
        <v>AO$16</v>
      </c>
      <c r="AP1931" s="179" t="str">
        <f t="shared" si="3254"/>
        <v>AP$16</v>
      </c>
      <c r="AQ1931" s="179" t="str">
        <f t="shared" si="3254"/>
        <v>AQ$16</v>
      </c>
      <c r="AR1931" s="179" t="str">
        <f t="shared" si="3254"/>
        <v>AR$16</v>
      </c>
      <c r="AS1931" s="179" t="str">
        <f t="shared" si="3254"/>
        <v>AS$16</v>
      </c>
      <c r="AT1931" s="179" t="str">
        <f t="shared" si="3254"/>
        <v>AT$16</v>
      </c>
      <c r="AU1931" s="179" t="str">
        <f t="shared" si="3254"/>
        <v>AU$16</v>
      </c>
      <c r="AV1931" s="179" t="str">
        <f t="shared" si="3254"/>
        <v>AV$16</v>
      </c>
      <c r="AW1931" s="179" t="str">
        <f t="shared" si="3254"/>
        <v>AW$16</v>
      </c>
      <c r="AX1931" s="179" t="str">
        <f t="shared" si="3254"/>
        <v>AX$16</v>
      </c>
      <c r="AY1931" s="179" t="str">
        <f t="shared" ref="AY1931:CD1933" si="3255">AY1908</f>
        <v>AY$16</v>
      </c>
      <c r="AZ1931" s="179" t="str">
        <f t="shared" si="3255"/>
        <v>AZ$16</v>
      </c>
      <c r="BA1931" s="179" t="str">
        <f t="shared" si="3255"/>
        <v>BA$16</v>
      </c>
      <c r="BB1931" s="179" t="str">
        <f t="shared" si="3255"/>
        <v>BB$16</v>
      </c>
      <c r="BC1931" s="179" t="str">
        <f t="shared" si="3255"/>
        <v>BC$16</v>
      </c>
      <c r="BD1931" s="179" t="str">
        <f t="shared" si="3255"/>
        <v>BD$16</v>
      </c>
      <c r="BE1931" s="179" t="str">
        <f t="shared" si="3255"/>
        <v>BE$16</v>
      </c>
      <c r="BF1931" s="179" t="str">
        <f t="shared" si="3255"/>
        <v>BF$16</v>
      </c>
      <c r="BG1931" s="179" t="str">
        <f t="shared" si="3255"/>
        <v>BG$16</v>
      </c>
      <c r="BH1931" s="179" t="str">
        <f t="shared" si="3255"/>
        <v>BH$16</v>
      </c>
      <c r="BI1931" s="179" t="str">
        <f t="shared" si="3255"/>
        <v>BI$16</v>
      </c>
      <c r="BJ1931" s="179" t="str">
        <f t="shared" si="3255"/>
        <v>BJ$16</v>
      </c>
      <c r="BK1931" s="179" t="str">
        <f t="shared" si="3255"/>
        <v>BK$16</v>
      </c>
      <c r="BL1931" s="179" t="str">
        <f t="shared" si="3255"/>
        <v>BL$16</v>
      </c>
      <c r="BM1931" s="179" t="str">
        <f t="shared" si="3255"/>
        <v>BM$16</v>
      </c>
      <c r="BN1931" s="179" t="str">
        <f t="shared" si="3255"/>
        <v>BN$16</v>
      </c>
      <c r="BO1931" s="179" t="str">
        <f t="shared" si="3255"/>
        <v>BO$16</v>
      </c>
      <c r="BP1931" s="179" t="str">
        <f t="shared" si="3255"/>
        <v>BP$16</v>
      </c>
      <c r="BQ1931" s="179" t="str">
        <f t="shared" si="3255"/>
        <v>BQ$16</v>
      </c>
      <c r="BR1931" s="179" t="str">
        <f t="shared" si="3255"/>
        <v>BR$16</v>
      </c>
      <c r="BS1931" s="179" t="str">
        <f t="shared" si="3255"/>
        <v>BS$16</v>
      </c>
      <c r="BT1931" s="179" t="str">
        <f t="shared" si="3255"/>
        <v>BT$16</v>
      </c>
      <c r="BU1931" s="179" t="str">
        <f t="shared" si="3255"/>
        <v>BU$16</v>
      </c>
      <c r="BV1931" s="179" t="str">
        <f t="shared" si="3255"/>
        <v>BV$16</v>
      </c>
      <c r="BW1931" s="179" t="str">
        <f t="shared" si="3255"/>
        <v>BW$16</v>
      </c>
      <c r="BX1931" s="179" t="str">
        <f t="shared" si="3255"/>
        <v>BX$16</v>
      </c>
      <c r="BY1931" s="179" t="str">
        <f t="shared" si="3255"/>
        <v>BY$16</v>
      </c>
      <c r="BZ1931" s="179" t="str">
        <f t="shared" si="3255"/>
        <v>BZ$16</v>
      </c>
      <c r="CA1931" s="179" t="str">
        <f t="shared" si="3255"/>
        <v>CA$16</v>
      </c>
      <c r="CB1931" s="179" t="str">
        <f t="shared" si="3255"/>
        <v>CB$16</v>
      </c>
      <c r="CC1931" s="179" t="str">
        <f t="shared" si="3255"/>
        <v>CC$16</v>
      </c>
      <c r="CD1931" s="179" t="str">
        <f t="shared" si="3255"/>
        <v>CD$16</v>
      </c>
      <c r="CE1931" s="179" t="str">
        <f t="shared" ref="CE1931:CL1933" si="3256">CE1908</f>
        <v>CE$16</v>
      </c>
      <c r="CF1931" s="179" t="str">
        <f t="shared" si="3256"/>
        <v>CF$16</v>
      </c>
      <c r="CG1931" s="179" t="str">
        <f t="shared" si="3256"/>
        <v>CG$16</v>
      </c>
      <c r="CH1931" s="179" t="str">
        <f t="shared" si="3256"/>
        <v>CH$16</v>
      </c>
      <c r="CI1931" s="179" t="str">
        <f t="shared" si="3256"/>
        <v>CI$16</v>
      </c>
      <c r="CJ1931" s="179" t="str">
        <f t="shared" si="3256"/>
        <v>CJ$16</v>
      </c>
      <c r="CK1931" s="179" t="str">
        <f t="shared" si="3256"/>
        <v>CK$16</v>
      </c>
      <c r="CL1931" s="179" t="str">
        <f t="shared" si="3256"/>
        <v>CL$16</v>
      </c>
      <c r="CO1931" s="179" t="str">
        <f t="shared" ref="CO1931:DL1933" si="3257">CO1908</f>
        <v>CO$16</v>
      </c>
      <c r="CP1931" s="179" t="str">
        <f t="shared" si="3257"/>
        <v>CP$16</v>
      </c>
      <c r="CQ1931" s="179" t="str">
        <f t="shared" si="3257"/>
        <v>CQ$16</v>
      </c>
      <c r="CR1931" s="179" t="str">
        <f t="shared" si="3257"/>
        <v>CR$16</v>
      </c>
      <c r="CS1931" s="179" t="str">
        <f t="shared" si="3257"/>
        <v>CS$16</v>
      </c>
      <c r="CT1931" s="179" t="str">
        <f t="shared" si="3257"/>
        <v>CT$16</v>
      </c>
      <c r="CU1931" s="179" t="str">
        <f t="shared" si="3257"/>
        <v>CU$16</v>
      </c>
      <c r="CV1931" s="179" t="str">
        <f t="shared" si="3257"/>
        <v>CV$16</v>
      </c>
      <c r="CW1931" s="179" t="str">
        <f t="shared" si="3257"/>
        <v>CW$16</v>
      </c>
      <c r="CX1931" s="179" t="str">
        <f t="shared" si="3257"/>
        <v>CX$16</v>
      </c>
      <c r="CY1931" s="179" t="str">
        <f t="shared" si="3257"/>
        <v>CY$16</v>
      </c>
      <c r="CZ1931" s="179" t="str">
        <f t="shared" si="3257"/>
        <v>CZ$16</v>
      </c>
      <c r="DA1931" s="179" t="str">
        <f t="shared" si="3257"/>
        <v>DA$16</v>
      </c>
      <c r="DB1931" s="179" t="str">
        <f t="shared" si="3257"/>
        <v>DB$16</v>
      </c>
      <c r="DC1931" s="179" t="str">
        <f t="shared" si="3257"/>
        <v>DC$16</v>
      </c>
      <c r="DD1931" s="179" t="str">
        <f t="shared" si="3257"/>
        <v>DD$16</v>
      </c>
      <c r="DE1931" s="179" t="str">
        <f t="shared" si="3257"/>
        <v>DE$16</v>
      </c>
      <c r="DF1931" s="179" t="str">
        <f t="shared" si="3257"/>
        <v>DF$16</v>
      </c>
      <c r="DG1931" s="179" t="str">
        <f t="shared" si="3257"/>
        <v>DG$16</v>
      </c>
      <c r="DH1931" s="179" t="str">
        <f t="shared" si="3257"/>
        <v>DH$16</v>
      </c>
      <c r="DI1931" s="179" t="str">
        <f t="shared" si="3257"/>
        <v>DI$16</v>
      </c>
      <c r="DJ1931" s="179" t="str">
        <f t="shared" si="3257"/>
        <v>DJ$16</v>
      </c>
      <c r="DK1931" s="179" t="str">
        <f t="shared" si="3257"/>
        <v>DK$16</v>
      </c>
      <c r="DL1931" s="179" t="str">
        <f t="shared" si="3257"/>
        <v>DL$16</v>
      </c>
    </row>
    <row r="1932" spans="1:116" x14ac:dyDescent="0.4">
      <c r="B1932" t="s">
        <v>332</v>
      </c>
      <c r="D1932" t="s">
        <v>427</v>
      </c>
      <c r="E1932" s="8" t="str">
        <f t="shared" si="3234"/>
        <v>1932 DTERMY-F</v>
      </c>
      <c r="G1932" s="136" t="str">
        <f>G1909</f>
        <v>Primary volume driver</v>
      </c>
      <c r="H1932" s="12"/>
      <c r="I1932" s="60"/>
      <c r="J1932" s="60"/>
      <c r="K1932" s="15"/>
      <c r="L1932" s="15"/>
      <c r="M1932" s="15"/>
      <c r="N1932" s="15"/>
      <c r="O1932" s="15"/>
      <c r="P1932" s="15"/>
      <c r="R1932" s="15"/>
      <c r="S1932" s="179" t="str">
        <f t="shared" ref="S1932:AX1934" si="3258">S1909</f>
        <v>S$17</v>
      </c>
      <c r="T1932" s="179" t="str">
        <f t="shared" si="3258"/>
        <v>T$17</v>
      </c>
      <c r="U1932" s="179" t="str">
        <f t="shared" si="3258"/>
        <v>U$17</v>
      </c>
      <c r="V1932" s="179" t="str">
        <f t="shared" si="3258"/>
        <v>V$17</v>
      </c>
      <c r="W1932" s="179" t="str">
        <f t="shared" si="3258"/>
        <v>W$17</v>
      </c>
      <c r="X1932" s="179" t="str">
        <f t="shared" si="3258"/>
        <v>X$17</v>
      </c>
      <c r="Y1932" s="179" t="str">
        <f t="shared" si="3258"/>
        <v>Y$17</v>
      </c>
      <c r="Z1932" s="179" t="str">
        <f t="shared" si="3258"/>
        <v>Z$17</v>
      </c>
      <c r="AA1932" s="179" t="str">
        <f t="shared" si="3258"/>
        <v>AA$17</v>
      </c>
      <c r="AB1932" s="179" t="str">
        <f t="shared" si="3258"/>
        <v>AB$17</v>
      </c>
      <c r="AC1932" s="179" t="str">
        <f t="shared" si="3258"/>
        <v>AC$17</v>
      </c>
      <c r="AD1932" s="179" t="str">
        <f t="shared" si="3258"/>
        <v>AD$17</v>
      </c>
      <c r="AE1932" s="179" t="str">
        <f t="shared" si="3258"/>
        <v>AE$17</v>
      </c>
      <c r="AF1932" s="179" t="str">
        <f t="shared" si="3258"/>
        <v>AF$17</v>
      </c>
      <c r="AG1932" s="179" t="str">
        <f t="shared" si="3258"/>
        <v>AG$17</v>
      </c>
      <c r="AH1932" s="179" t="str">
        <f t="shared" si="3258"/>
        <v>AH$17</v>
      </c>
      <c r="AI1932" s="179" t="str">
        <f t="shared" si="3258"/>
        <v>AI$17</v>
      </c>
      <c r="AJ1932" s="179" t="str">
        <f t="shared" si="3258"/>
        <v>AJ$17</v>
      </c>
      <c r="AK1932" s="179" t="str">
        <f t="shared" si="3258"/>
        <v>AK$17</v>
      </c>
      <c r="AL1932" s="179" t="str">
        <f t="shared" si="3258"/>
        <v>AL$17</v>
      </c>
      <c r="AM1932" s="179" t="str">
        <f t="shared" si="3258"/>
        <v>AM$17</v>
      </c>
      <c r="AN1932" s="179" t="str">
        <f t="shared" si="3258"/>
        <v>AN$17</v>
      </c>
      <c r="AO1932" s="179" t="str">
        <f t="shared" si="3258"/>
        <v>AO$17</v>
      </c>
      <c r="AP1932" s="179" t="str">
        <f t="shared" si="3258"/>
        <v>AP$17</v>
      </c>
      <c r="AQ1932" s="179" t="str">
        <f t="shared" si="3258"/>
        <v>AQ$17</v>
      </c>
      <c r="AR1932" s="179" t="str">
        <f t="shared" si="3258"/>
        <v>AR$17</v>
      </c>
      <c r="AS1932" s="179" t="str">
        <f t="shared" si="3258"/>
        <v>AS$17</v>
      </c>
      <c r="AT1932" s="179" t="str">
        <f t="shared" si="3258"/>
        <v>AT$17</v>
      </c>
      <c r="AU1932" s="179" t="str">
        <f t="shared" si="3258"/>
        <v>AU$17</v>
      </c>
      <c r="AV1932" s="179" t="str">
        <f t="shared" si="3258"/>
        <v>AV$17</v>
      </c>
      <c r="AW1932" s="179" t="str">
        <f t="shared" si="3258"/>
        <v>AW$17</v>
      </c>
      <c r="AX1932" s="179" t="str">
        <f t="shared" si="3258"/>
        <v>AX$17</v>
      </c>
      <c r="AY1932" s="179" t="str">
        <f t="shared" ref="AY1932:CD1934" si="3259">AY1909</f>
        <v>AY$17</v>
      </c>
      <c r="AZ1932" s="179" t="str">
        <f t="shared" si="3259"/>
        <v>AZ$17</v>
      </c>
      <c r="BA1932" s="179" t="str">
        <f t="shared" si="3259"/>
        <v>BA$17</v>
      </c>
      <c r="BB1932" s="179" t="str">
        <f t="shared" si="3259"/>
        <v>BB$17</v>
      </c>
      <c r="BC1932" s="179" t="str">
        <f t="shared" si="3259"/>
        <v>BC$17</v>
      </c>
      <c r="BD1932" s="179" t="str">
        <f t="shared" si="3259"/>
        <v>BD$17</v>
      </c>
      <c r="BE1932" s="179" t="str">
        <f t="shared" si="3259"/>
        <v>BE$17</v>
      </c>
      <c r="BF1932" s="179" t="str">
        <f t="shared" si="3259"/>
        <v>BF$17</v>
      </c>
      <c r="BG1932" s="179" t="str">
        <f t="shared" si="3259"/>
        <v>BG$17</v>
      </c>
      <c r="BH1932" s="179" t="str">
        <f t="shared" si="3259"/>
        <v>BH$17</v>
      </c>
      <c r="BI1932" s="179" t="str">
        <f t="shared" si="3259"/>
        <v>BI$17</v>
      </c>
      <c r="BJ1932" s="179" t="str">
        <f t="shared" si="3259"/>
        <v>BJ$17</v>
      </c>
      <c r="BK1932" s="179" t="str">
        <f t="shared" si="3259"/>
        <v>BK$17</v>
      </c>
      <c r="BL1932" s="179" t="str">
        <f t="shared" si="3259"/>
        <v>BL$17</v>
      </c>
      <c r="BM1932" s="179" t="str">
        <f t="shared" si="3259"/>
        <v>BM$17</v>
      </c>
      <c r="BN1932" s="179" t="str">
        <f t="shared" si="3259"/>
        <v>BN$17</v>
      </c>
      <c r="BO1932" s="179" t="str">
        <f t="shared" si="3259"/>
        <v>BO$17</v>
      </c>
      <c r="BP1932" s="179" t="str">
        <f t="shared" si="3259"/>
        <v>BP$17</v>
      </c>
      <c r="BQ1932" s="179" t="str">
        <f t="shared" si="3259"/>
        <v>BQ$17</v>
      </c>
      <c r="BR1932" s="179" t="str">
        <f t="shared" si="3259"/>
        <v>BR$17</v>
      </c>
      <c r="BS1932" s="179" t="str">
        <f t="shared" si="3259"/>
        <v>BS$17</v>
      </c>
      <c r="BT1932" s="179" t="str">
        <f t="shared" si="3259"/>
        <v>BT$17</v>
      </c>
      <c r="BU1932" s="179" t="str">
        <f t="shared" si="3259"/>
        <v>BU$17</v>
      </c>
      <c r="BV1932" s="179" t="str">
        <f t="shared" si="3259"/>
        <v>BV$17</v>
      </c>
      <c r="BW1932" s="179" t="str">
        <f t="shared" si="3259"/>
        <v>BW$17</v>
      </c>
      <c r="BX1932" s="179" t="str">
        <f t="shared" si="3259"/>
        <v>BX$17</v>
      </c>
      <c r="BY1932" s="179" t="str">
        <f t="shared" si="3259"/>
        <v>BY$17</v>
      </c>
      <c r="BZ1932" s="179" t="str">
        <f t="shared" si="3259"/>
        <v>BZ$17</v>
      </c>
      <c r="CA1932" s="179" t="str">
        <f t="shared" si="3259"/>
        <v>CA$17</v>
      </c>
      <c r="CB1932" s="179" t="str">
        <f t="shared" si="3259"/>
        <v>CB$17</v>
      </c>
      <c r="CC1932" s="179" t="str">
        <f t="shared" si="3259"/>
        <v>CC$17</v>
      </c>
      <c r="CD1932" s="179" t="str">
        <f t="shared" si="3259"/>
        <v>CD$17</v>
      </c>
      <c r="CE1932" s="179" t="str">
        <f t="shared" ref="CE1932:CL1934" si="3260">CE1909</f>
        <v>CE$17</v>
      </c>
      <c r="CF1932" s="179" t="str">
        <f t="shared" si="3260"/>
        <v>CF$17</v>
      </c>
      <c r="CG1932" s="179" t="str">
        <f t="shared" si="3260"/>
        <v>CG$17</v>
      </c>
      <c r="CH1932" s="179" t="str">
        <f t="shared" si="3260"/>
        <v>CH$17</v>
      </c>
      <c r="CI1932" s="179" t="str">
        <f t="shared" si="3260"/>
        <v>CI$17</v>
      </c>
      <c r="CJ1932" s="179" t="str">
        <f t="shared" si="3260"/>
        <v>CJ$17</v>
      </c>
      <c r="CK1932" s="179" t="str">
        <f t="shared" si="3260"/>
        <v>CK$17</v>
      </c>
      <c r="CL1932" s="179" t="str">
        <f t="shared" si="3260"/>
        <v>CL$17</v>
      </c>
      <c r="CN1932" s="60"/>
      <c r="CO1932" s="179" t="str">
        <f t="shared" ref="CO1932:DL1934" si="3261">CO1909</f>
        <v>CO$17</v>
      </c>
      <c r="CP1932" s="179" t="str">
        <f t="shared" si="3261"/>
        <v>CP$17</v>
      </c>
      <c r="CQ1932" s="179" t="str">
        <f t="shared" si="3261"/>
        <v>CQ$17</v>
      </c>
      <c r="CR1932" s="179" t="str">
        <f t="shared" si="3261"/>
        <v>CR$17</v>
      </c>
      <c r="CS1932" s="179" t="str">
        <f t="shared" si="3261"/>
        <v>CS$17</v>
      </c>
      <c r="CT1932" s="179" t="str">
        <f t="shared" si="3261"/>
        <v>CT$17</v>
      </c>
      <c r="CU1932" s="179" t="str">
        <f t="shared" si="3261"/>
        <v>CU$17</v>
      </c>
      <c r="CV1932" s="179" t="str">
        <f t="shared" si="3261"/>
        <v>CV$17</v>
      </c>
      <c r="CW1932" s="179" t="str">
        <f t="shared" si="3261"/>
        <v>CW$17</v>
      </c>
      <c r="CX1932" s="179" t="str">
        <f t="shared" si="3261"/>
        <v>CX$17</v>
      </c>
      <c r="CY1932" s="179" t="str">
        <f t="shared" si="3261"/>
        <v>CY$17</v>
      </c>
      <c r="CZ1932" s="179" t="str">
        <f t="shared" si="3261"/>
        <v>CZ$17</v>
      </c>
      <c r="DA1932" s="179" t="str">
        <f t="shared" si="3261"/>
        <v>DA$17</v>
      </c>
      <c r="DB1932" s="179" t="str">
        <f t="shared" si="3261"/>
        <v>DB$17</v>
      </c>
      <c r="DC1932" s="179" t="str">
        <f t="shared" si="3261"/>
        <v>DC$17</v>
      </c>
      <c r="DD1932" s="179" t="str">
        <f t="shared" si="3261"/>
        <v>DD$17</v>
      </c>
      <c r="DE1932" s="179" t="str">
        <f t="shared" si="3261"/>
        <v>DE$17</v>
      </c>
      <c r="DF1932" s="179" t="str">
        <f t="shared" si="3261"/>
        <v>DF$17</v>
      </c>
      <c r="DG1932" s="179" t="str">
        <f t="shared" si="3261"/>
        <v>DG$17</v>
      </c>
      <c r="DH1932" s="179" t="str">
        <f t="shared" si="3261"/>
        <v>DH$17</v>
      </c>
      <c r="DI1932" s="179" t="str">
        <f t="shared" si="3261"/>
        <v>DI$17</v>
      </c>
      <c r="DJ1932" s="179" t="str">
        <f t="shared" si="3261"/>
        <v>DJ$17</v>
      </c>
      <c r="DK1932" s="179" t="str">
        <f t="shared" si="3261"/>
        <v>DK$17</v>
      </c>
      <c r="DL1932" s="179" t="str">
        <f t="shared" si="3261"/>
        <v>DL$17</v>
      </c>
    </row>
    <row r="1933" spans="1:116" x14ac:dyDescent="0.4">
      <c r="B1933" t="s">
        <v>332</v>
      </c>
      <c r="D1933" t="s">
        <v>427</v>
      </c>
      <c r="E1933" s="8" t="str">
        <f t="shared" si="3234"/>
        <v>1933 DTERMY-F</v>
      </c>
      <c r="G1933" s="191" t="str">
        <f>G1914</f>
        <v>Rolling fixed term debt - multiple borrowings w/ annual control:</v>
      </c>
      <c r="H1933" s="12"/>
      <c r="I1933" s="60"/>
      <c r="J1933" s="60"/>
      <c r="K1933" s="15"/>
      <c r="L1933" s="15"/>
      <c r="M1933" s="15"/>
      <c r="N1933" s="15"/>
      <c r="O1933" s="15"/>
      <c r="P1933" s="15"/>
      <c r="R1933" s="15"/>
      <c r="S1933" s="179">
        <f t="shared" ref="S1933:AX1935" si="3262">S1910</f>
        <v>0</v>
      </c>
      <c r="T1933" s="179">
        <f t="shared" si="3262"/>
        <v>0</v>
      </c>
      <c r="U1933" s="179">
        <f t="shared" si="3262"/>
        <v>0</v>
      </c>
      <c r="V1933" s="179">
        <f t="shared" si="3262"/>
        <v>0</v>
      </c>
      <c r="W1933" s="179">
        <f t="shared" si="3262"/>
        <v>0</v>
      </c>
      <c r="X1933" s="179">
        <f t="shared" si="3262"/>
        <v>0</v>
      </c>
      <c r="Y1933" s="179">
        <f t="shared" si="3262"/>
        <v>0</v>
      </c>
      <c r="Z1933" s="179">
        <f t="shared" si="3262"/>
        <v>0</v>
      </c>
      <c r="AA1933" s="179">
        <f t="shared" si="3262"/>
        <v>0</v>
      </c>
      <c r="AB1933" s="179">
        <f t="shared" si="3262"/>
        <v>0</v>
      </c>
      <c r="AC1933" s="179">
        <f t="shared" si="3262"/>
        <v>0</v>
      </c>
      <c r="AD1933" s="179">
        <f t="shared" si="3262"/>
        <v>0</v>
      </c>
      <c r="AE1933" s="179">
        <f t="shared" si="3262"/>
        <v>0</v>
      </c>
      <c r="AF1933" s="179">
        <f t="shared" si="3262"/>
        <v>0</v>
      </c>
      <c r="AG1933" s="179">
        <f t="shared" si="3262"/>
        <v>0</v>
      </c>
      <c r="AH1933" s="179">
        <f t="shared" si="3262"/>
        <v>0</v>
      </c>
      <c r="AI1933" s="179">
        <f t="shared" si="3262"/>
        <v>0</v>
      </c>
      <c r="AJ1933" s="179">
        <f t="shared" si="3262"/>
        <v>0</v>
      </c>
      <c r="AK1933" s="179">
        <f t="shared" si="3262"/>
        <v>0</v>
      </c>
      <c r="AL1933" s="179">
        <f t="shared" si="3262"/>
        <v>0</v>
      </c>
      <c r="AM1933" s="179">
        <f t="shared" si="3262"/>
        <v>0</v>
      </c>
      <c r="AN1933" s="179">
        <f t="shared" si="3262"/>
        <v>0</v>
      </c>
      <c r="AO1933" s="179">
        <f t="shared" si="3262"/>
        <v>0</v>
      </c>
      <c r="AP1933" s="179">
        <f t="shared" si="3262"/>
        <v>0</v>
      </c>
      <c r="AQ1933" s="179">
        <f t="shared" si="3262"/>
        <v>0</v>
      </c>
      <c r="AR1933" s="179">
        <f t="shared" si="3262"/>
        <v>0</v>
      </c>
      <c r="AS1933" s="179">
        <f t="shared" si="3262"/>
        <v>0</v>
      </c>
      <c r="AT1933" s="179">
        <f t="shared" si="3262"/>
        <v>0</v>
      </c>
      <c r="AU1933" s="179">
        <f t="shared" si="3262"/>
        <v>0</v>
      </c>
      <c r="AV1933" s="179">
        <f t="shared" si="3262"/>
        <v>0</v>
      </c>
      <c r="AW1933" s="179">
        <f t="shared" si="3262"/>
        <v>0</v>
      </c>
      <c r="AX1933" s="179">
        <f t="shared" si="3262"/>
        <v>0</v>
      </c>
      <c r="AY1933" s="179">
        <f t="shared" ref="AY1933:CD1935" si="3263">AY1910</f>
        <v>0</v>
      </c>
      <c r="AZ1933" s="179">
        <f t="shared" si="3263"/>
        <v>0</v>
      </c>
      <c r="BA1933" s="179">
        <f t="shared" si="3263"/>
        <v>0</v>
      </c>
      <c r="BB1933" s="179">
        <f t="shared" si="3263"/>
        <v>0</v>
      </c>
      <c r="BC1933" s="179">
        <f t="shared" si="3263"/>
        <v>0</v>
      </c>
      <c r="BD1933" s="179">
        <f t="shared" si="3263"/>
        <v>0</v>
      </c>
      <c r="BE1933" s="179">
        <f t="shared" si="3263"/>
        <v>0</v>
      </c>
      <c r="BF1933" s="179">
        <f t="shared" si="3263"/>
        <v>0</v>
      </c>
      <c r="BG1933" s="179">
        <f t="shared" si="3263"/>
        <v>0</v>
      </c>
      <c r="BH1933" s="179">
        <f t="shared" si="3263"/>
        <v>0</v>
      </c>
      <c r="BI1933" s="179">
        <f t="shared" si="3263"/>
        <v>0</v>
      </c>
      <c r="BJ1933" s="179">
        <f t="shared" si="3263"/>
        <v>0</v>
      </c>
      <c r="BK1933" s="179">
        <f t="shared" si="3263"/>
        <v>0</v>
      </c>
      <c r="BL1933" s="179">
        <f t="shared" si="3263"/>
        <v>0</v>
      </c>
      <c r="BM1933" s="179">
        <f t="shared" si="3263"/>
        <v>0</v>
      </c>
      <c r="BN1933" s="179">
        <f t="shared" si="3263"/>
        <v>0</v>
      </c>
      <c r="BO1933" s="179">
        <f t="shared" si="3263"/>
        <v>0</v>
      </c>
      <c r="BP1933" s="179">
        <f t="shared" si="3263"/>
        <v>0</v>
      </c>
      <c r="BQ1933" s="179">
        <f t="shared" si="3263"/>
        <v>0</v>
      </c>
      <c r="BR1933" s="179">
        <f t="shared" si="3263"/>
        <v>0</v>
      </c>
      <c r="BS1933" s="179">
        <f t="shared" si="3263"/>
        <v>0</v>
      </c>
      <c r="BT1933" s="179">
        <f t="shared" si="3263"/>
        <v>0</v>
      </c>
      <c r="BU1933" s="179">
        <f t="shared" si="3263"/>
        <v>0</v>
      </c>
      <c r="BV1933" s="179">
        <f t="shared" si="3263"/>
        <v>0</v>
      </c>
      <c r="BW1933" s="179">
        <f t="shared" si="3263"/>
        <v>0</v>
      </c>
      <c r="BX1933" s="179">
        <f t="shared" si="3263"/>
        <v>0</v>
      </c>
      <c r="BY1933" s="179">
        <f t="shared" si="3263"/>
        <v>0</v>
      </c>
      <c r="BZ1933" s="179">
        <f t="shared" si="3263"/>
        <v>0</v>
      </c>
      <c r="CA1933" s="179">
        <f t="shared" si="3263"/>
        <v>0</v>
      </c>
      <c r="CB1933" s="179">
        <f t="shared" si="3263"/>
        <v>0</v>
      </c>
      <c r="CC1933" s="179">
        <f t="shared" si="3263"/>
        <v>0</v>
      </c>
      <c r="CD1933" s="179">
        <f t="shared" si="3263"/>
        <v>0</v>
      </c>
      <c r="CE1933" s="179">
        <f t="shared" ref="CE1933:CL1935" si="3264">CE1910</f>
        <v>0</v>
      </c>
      <c r="CF1933" s="179">
        <f t="shared" si="3264"/>
        <v>0</v>
      </c>
      <c r="CG1933" s="179">
        <f t="shared" si="3264"/>
        <v>0</v>
      </c>
      <c r="CH1933" s="179">
        <f t="shared" si="3264"/>
        <v>0</v>
      </c>
      <c r="CI1933" s="179">
        <f t="shared" si="3264"/>
        <v>0</v>
      </c>
      <c r="CJ1933" s="179">
        <f t="shared" si="3264"/>
        <v>0</v>
      </c>
      <c r="CK1933" s="179">
        <f t="shared" si="3264"/>
        <v>0</v>
      </c>
      <c r="CL1933" s="179">
        <f t="shared" si="3264"/>
        <v>0</v>
      </c>
      <c r="CN1933" s="60"/>
      <c r="CO1933" s="179">
        <f t="shared" ref="CO1933:DL1935" si="3265">CO1910</f>
        <v>0</v>
      </c>
      <c r="CP1933" s="179">
        <f t="shared" si="3265"/>
        <v>0</v>
      </c>
      <c r="CQ1933" s="179">
        <f t="shared" si="3265"/>
        <v>0</v>
      </c>
      <c r="CR1933" s="179">
        <f t="shared" si="3265"/>
        <v>0</v>
      </c>
      <c r="CS1933" s="179">
        <f t="shared" si="3265"/>
        <v>0</v>
      </c>
      <c r="CT1933" s="179">
        <f t="shared" si="3265"/>
        <v>0</v>
      </c>
      <c r="CU1933" s="179">
        <f t="shared" si="3265"/>
        <v>0</v>
      </c>
      <c r="CV1933" s="179">
        <f t="shared" si="3265"/>
        <v>0</v>
      </c>
      <c r="CW1933" s="179">
        <f t="shared" si="3265"/>
        <v>0</v>
      </c>
      <c r="CX1933" s="179">
        <f t="shared" si="3265"/>
        <v>0</v>
      </c>
      <c r="CY1933" s="179">
        <f t="shared" si="3265"/>
        <v>0</v>
      </c>
      <c r="CZ1933" s="179">
        <f t="shared" si="3265"/>
        <v>0</v>
      </c>
      <c r="DA1933" s="179">
        <f t="shared" si="3265"/>
        <v>0</v>
      </c>
      <c r="DB1933" s="179">
        <f t="shared" si="3265"/>
        <v>0</v>
      </c>
      <c r="DC1933" s="179">
        <f t="shared" si="3265"/>
        <v>0</v>
      </c>
      <c r="DD1933" s="179">
        <f t="shared" si="3265"/>
        <v>0</v>
      </c>
      <c r="DE1933" s="179">
        <f t="shared" si="3265"/>
        <v>0</v>
      </c>
      <c r="DF1933" s="179">
        <f t="shared" si="3265"/>
        <v>0</v>
      </c>
      <c r="DG1933" s="179">
        <f t="shared" si="3265"/>
        <v>0</v>
      </c>
      <c r="DH1933" s="179">
        <f t="shared" si="3265"/>
        <v>0</v>
      </c>
      <c r="DI1933" s="179">
        <f t="shared" si="3265"/>
        <v>0</v>
      </c>
      <c r="DJ1933" s="179">
        <f t="shared" si="3265"/>
        <v>0</v>
      </c>
      <c r="DK1933" s="179">
        <f t="shared" si="3265"/>
        <v>0</v>
      </c>
      <c r="DL1933" s="179">
        <f t="shared" si="3265"/>
        <v>0</v>
      </c>
    </row>
    <row r="1934" spans="1:116" x14ac:dyDescent="0.4">
      <c r="B1934" t="s">
        <v>332</v>
      </c>
      <c r="D1934" t="s">
        <v>427</v>
      </c>
      <c r="E1934" s="8" t="str">
        <f t="shared" si="3234"/>
        <v>1934 DTERMY-F</v>
      </c>
      <c r="G1934" s="241" t="str">
        <f>IFERROR(SUBSTITUTE(TRIM(MID(G1914, SEARCH("-", G1914) + 1, LEN(G1914))),":",""),"no unit")</f>
        <v>multiple borrowings w/ annual control</v>
      </c>
      <c r="H1934" s="12"/>
      <c r="I1934" s="60"/>
      <c r="J1934" s="60"/>
      <c r="K1934" s="15"/>
      <c r="L1934" s="15"/>
      <c r="M1934" s="15"/>
      <c r="N1934" s="15"/>
      <c r="O1934" s="15"/>
      <c r="P1934" s="15"/>
      <c r="R1934" s="15"/>
      <c r="S1934" s="179"/>
      <c r="T1934" s="179"/>
      <c r="U1934" s="179"/>
      <c r="V1934" s="179"/>
      <c r="W1934" s="179"/>
      <c r="X1934" s="179"/>
      <c r="Y1934" s="179"/>
      <c r="Z1934" s="179"/>
      <c r="AA1934" s="179"/>
      <c r="AB1934" s="179"/>
      <c r="AC1934" s="179"/>
      <c r="AD1934" s="179"/>
      <c r="AE1934" s="179"/>
      <c r="AF1934" s="179"/>
      <c r="AG1934" s="179"/>
      <c r="AH1934" s="179"/>
      <c r="AI1934" s="179"/>
      <c r="AJ1934" s="179"/>
      <c r="AK1934" s="179"/>
      <c r="AL1934" s="179"/>
      <c r="AM1934" s="179"/>
      <c r="AN1934" s="179"/>
      <c r="AO1934" s="179"/>
      <c r="AP1934" s="179"/>
      <c r="AQ1934" s="179"/>
      <c r="AR1934" s="179"/>
      <c r="AS1934" s="179"/>
      <c r="AT1934" s="179"/>
      <c r="AU1934" s="179"/>
      <c r="AV1934" s="179"/>
      <c r="AW1934" s="179"/>
      <c r="AX1934" s="179"/>
      <c r="AY1934" s="179"/>
      <c r="AZ1934" s="179"/>
      <c r="BA1934" s="179"/>
      <c r="BB1934" s="179"/>
      <c r="BC1934" s="179"/>
      <c r="BD1934" s="179"/>
      <c r="BE1934" s="179"/>
      <c r="BF1934" s="179"/>
      <c r="BG1934" s="179"/>
      <c r="BH1934" s="179"/>
      <c r="BI1934" s="179"/>
      <c r="BJ1934" s="179"/>
      <c r="BK1934" s="179"/>
      <c r="BL1934" s="179"/>
      <c r="BM1934" s="179"/>
      <c r="BN1934" s="179"/>
      <c r="BO1934" s="179"/>
      <c r="BP1934" s="179"/>
      <c r="BQ1934" s="179"/>
      <c r="BR1934" s="179"/>
      <c r="BS1934" s="179"/>
      <c r="BT1934" s="179"/>
      <c r="BU1934" s="179"/>
      <c r="BV1934" s="179"/>
      <c r="BW1934" s="179"/>
      <c r="BX1934" s="179"/>
      <c r="BY1934" s="179"/>
      <c r="BZ1934" s="179"/>
      <c r="CA1934" s="179"/>
      <c r="CB1934" s="179"/>
      <c r="CC1934" s="179"/>
      <c r="CD1934" s="179"/>
      <c r="CE1934" s="179"/>
      <c r="CF1934" s="179"/>
      <c r="CG1934" s="179"/>
      <c r="CH1934" s="179"/>
      <c r="CI1934" s="179"/>
      <c r="CJ1934" s="179"/>
      <c r="CK1934" s="179"/>
      <c r="CL1934" s="179"/>
      <c r="CN1934" s="60"/>
      <c r="CO1934" s="179"/>
      <c r="CP1934" s="179"/>
      <c r="CQ1934" s="179"/>
      <c r="CR1934" s="179"/>
      <c r="CS1934" s="179"/>
      <c r="CT1934" s="179"/>
      <c r="CU1934" s="179"/>
      <c r="CV1934" s="179"/>
      <c r="CW1934" s="179"/>
      <c r="CX1934" s="179"/>
      <c r="CY1934" s="179"/>
      <c r="CZ1934" s="179"/>
      <c r="DA1934" s="179"/>
      <c r="DB1934" s="179"/>
      <c r="DC1934" s="179"/>
      <c r="DD1934" s="179"/>
      <c r="DE1934" s="179"/>
      <c r="DF1934" s="179"/>
      <c r="DG1934" s="179"/>
      <c r="DH1934" s="179"/>
      <c r="DI1934" s="179"/>
      <c r="DJ1934" s="179"/>
      <c r="DK1934" s="179"/>
      <c r="DL1934" s="179"/>
    </row>
    <row r="1935" spans="1:116" x14ac:dyDescent="0.4">
      <c r="A1935" s="3"/>
      <c r="B1935" t="s">
        <v>332</v>
      </c>
      <c r="D1935" t="s">
        <v>427</v>
      </c>
      <c r="E1935" s="8" t="str">
        <f t="shared" si="3234"/>
        <v>1935 DTERMY-F</v>
      </c>
      <c r="G1935" s="191" t="str">
        <f>G1912</f>
        <v>Secondary revenue driver</v>
      </c>
      <c r="H1935" s="90"/>
      <c r="I1935" s="213"/>
      <c r="J1935" s="213"/>
      <c r="K1935" s="214"/>
      <c r="L1935" s="214"/>
      <c r="M1935" s="214"/>
      <c r="N1935" s="214"/>
      <c r="O1935" s="214"/>
      <c r="P1935" s="214"/>
      <c r="R1935" s="214"/>
      <c r="S1935" s="4" t="str">
        <f t="shared" ref="S1935:AX1937" si="3266">ADDRESS(ROW(S1925),COLUMN(S1925),2)</f>
        <v>S$1925</v>
      </c>
      <c r="T1935" s="4" t="str">
        <f t="shared" si="3266"/>
        <v>T$1925</v>
      </c>
      <c r="U1935" s="4" t="str">
        <f t="shared" si="3266"/>
        <v>U$1925</v>
      </c>
      <c r="V1935" s="4" t="str">
        <f t="shared" si="3266"/>
        <v>V$1925</v>
      </c>
      <c r="W1935" s="4" t="str">
        <f t="shared" si="3266"/>
        <v>W$1925</v>
      </c>
      <c r="X1935" s="4" t="str">
        <f t="shared" si="3266"/>
        <v>X$1925</v>
      </c>
      <c r="Y1935" s="4" t="str">
        <f t="shared" si="3266"/>
        <v>Y$1925</v>
      </c>
      <c r="Z1935" s="4" t="str">
        <f t="shared" si="3266"/>
        <v>Z$1925</v>
      </c>
      <c r="AA1935" s="4" t="str">
        <f t="shared" si="3266"/>
        <v>AA$1925</v>
      </c>
      <c r="AB1935" s="4" t="str">
        <f t="shared" si="3266"/>
        <v>AB$1925</v>
      </c>
      <c r="AC1935" s="4" t="str">
        <f t="shared" si="3266"/>
        <v>AC$1925</v>
      </c>
      <c r="AD1935" s="4" t="str">
        <f t="shared" si="3266"/>
        <v>AD$1925</v>
      </c>
      <c r="AE1935" s="4" t="str">
        <f t="shared" si="3266"/>
        <v>AE$1925</v>
      </c>
      <c r="AF1935" s="4" t="str">
        <f t="shared" si="3266"/>
        <v>AF$1925</v>
      </c>
      <c r="AG1935" s="4" t="str">
        <f t="shared" si="3266"/>
        <v>AG$1925</v>
      </c>
      <c r="AH1935" s="4" t="str">
        <f t="shared" si="3266"/>
        <v>AH$1925</v>
      </c>
      <c r="AI1935" s="4" t="str">
        <f t="shared" si="3266"/>
        <v>AI$1925</v>
      </c>
      <c r="AJ1935" s="4" t="str">
        <f t="shared" si="3266"/>
        <v>AJ$1925</v>
      </c>
      <c r="AK1935" s="4" t="str">
        <f t="shared" si="3266"/>
        <v>AK$1925</v>
      </c>
      <c r="AL1935" s="4" t="str">
        <f t="shared" si="3266"/>
        <v>AL$1925</v>
      </c>
      <c r="AM1935" s="4" t="str">
        <f t="shared" si="3266"/>
        <v>AM$1925</v>
      </c>
      <c r="AN1935" s="4" t="str">
        <f t="shared" si="3266"/>
        <v>AN$1925</v>
      </c>
      <c r="AO1935" s="4" t="str">
        <f t="shared" si="3266"/>
        <v>AO$1925</v>
      </c>
      <c r="AP1935" s="4" t="str">
        <f t="shared" si="3266"/>
        <v>AP$1925</v>
      </c>
      <c r="AQ1935" s="4" t="str">
        <f t="shared" si="3266"/>
        <v>AQ$1925</v>
      </c>
      <c r="AR1935" s="4" t="str">
        <f t="shared" si="3266"/>
        <v>AR$1925</v>
      </c>
      <c r="AS1935" s="4" t="str">
        <f t="shared" si="3266"/>
        <v>AS$1925</v>
      </c>
      <c r="AT1935" s="4" t="str">
        <f t="shared" si="3266"/>
        <v>AT$1925</v>
      </c>
      <c r="AU1935" s="4" t="str">
        <f t="shared" si="3266"/>
        <v>AU$1925</v>
      </c>
      <c r="AV1935" s="4" t="str">
        <f t="shared" si="3266"/>
        <v>AV$1925</v>
      </c>
      <c r="AW1935" s="4" t="str">
        <f t="shared" si="3266"/>
        <v>AW$1925</v>
      </c>
      <c r="AX1935" s="4" t="str">
        <f t="shared" si="3266"/>
        <v>AX$1925</v>
      </c>
      <c r="AY1935" s="4" t="str">
        <f t="shared" ref="AY1935:CD1937" si="3267">ADDRESS(ROW(AY1925),COLUMN(AY1925),2)</f>
        <v>AY$1925</v>
      </c>
      <c r="AZ1935" s="4" t="str">
        <f t="shared" si="3267"/>
        <v>AZ$1925</v>
      </c>
      <c r="BA1935" s="4" t="str">
        <f t="shared" si="3267"/>
        <v>BA$1925</v>
      </c>
      <c r="BB1935" s="4" t="str">
        <f t="shared" si="3267"/>
        <v>BB$1925</v>
      </c>
      <c r="BC1935" s="4" t="str">
        <f t="shared" si="3267"/>
        <v>BC$1925</v>
      </c>
      <c r="BD1935" s="4" t="str">
        <f t="shared" si="3267"/>
        <v>BD$1925</v>
      </c>
      <c r="BE1935" s="4" t="str">
        <f t="shared" si="3267"/>
        <v>BE$1925</v>
      </c>
      <c r="BF1935" s="4" t="str">
        <f t="shared" si="3267"/>
        <v>BF$1925</v>
      </c>
      <c r="BG1935" s="4" t="str">
        <f t="shared" si="3267"/>
        <v>BG$1925</v>
      </c>
      <c r="BH1935" s="4" t="str">
        <f t="shared" si="3267"/>
        <v>BH$1925</v>
      </c>
      <c r="BI1935" s="4" t="str">
        <f t="shared" si="3267"/>
        <v>BI$1925</v>
      </c>
      <c r="BJ1935" s="4" t="str">
        <f t="shared" si="3267"/>
        <v>BJ$1925</v>
      </c>
      <c r="BK1935" s="4" t="str">
        <f t="shared" si="3267"/>
        <v>BK$1925</v>
      </c>
      <c r="BL1935" s="4" t="str">
        <f t="shared" si="3267"/>
        <v>BL$1925</v>
      </c>
      <c r="BM1935" s="4" t="str">
        <f t="shared" si="3267"/>
        <v>BM$1925</v>
      </c>
      <c r="BN1935" s="4" t="str">
        <f t="shared" si="3267"/>
        <v>BN$1925</v>
      </c>
      <c r="BO1935" s="4" t="str">
        <f t="shared" si="3267"/>
        <v>BO$1925</v>
      </c>
      <c r="BP1935" s="4" t="str">
        <f t="shared" si="3267"/>
        <v>BP$1925</v>
      </c>
      <c r="BQ1935" s="4" t="str">
        <f t="shared" si="3267"/>
        <v>BQ$1925</v>
      </c>
      <c r="BR1935" s="4" t="str">
        <f t="shared" si="3267"/>
        <v>BR$1925</v>
      </c>
      <c r="BS1935" s="4" t="str">
        <f t="shared" si="3267"/>
        <v>BS$1925</v>
      </c>
      <c r="BT1935" s="4" t="str">
        <f t="shared" si="3267"/>
        <v>BT$1925</v>
      </c>
      <c r="BU1935" s="4" t="str">
        <f t="shared" si="3267"/>
        <v>BU$1925</v>
      </c>
      <c r="BV1935" s="4" t="str">
        <f t="shared" si="3267"/>
        <v>BV$1925</v>
      </c>
      <c r="BW1935" s="4" t="str">
        <f t="shared" si="3267"/>
        <v>BW$1925</v>
      </c>
      <c r="BX1935" s="4" t="str">
        <f t="shared" si="3267"/>
        <v>BX$1925</v>
      </c>
      <c r="BY1935" s="4" t="str">
        <f t="shared" si="3267"/>
        <v>BY$1925</v>
      </c>
      <c r="BZ1935" s="4" t="str">
        <f t="shared" si="3267"/>
        <v>BZ$1925</v>
      </c>
      <c r="CA1935" s="4" t="str">
        <f t="shared" si="3267"/>
        <v>CA$1925</v>
      </c>
      <c r="CB1935" s="4" t="str">
        <f t="shared" si="3267"/>
        <v>CB$1925</v>
      </c>
      <c r="CC1935" s="4" t="str">
        <f t="shared" si="3267"/>
        <v>CC$1925</v>
      </c>
      <c r="CD1935" s="4" t="str">
        <f t="shared" si="3267"/>
        <v>CD$1925</v>
      </c>
      <c r="CE1935" s="4" t="str">
        <f t="shared" ref="CE1935:CL1937" si="3268">ADDRESS(ROW(CE1925),COLUMN(CE1925),2)</f>
        <v>CE$1925</v>
      </c>
      <c r="CF1935" s="4" t="str">
        <f t="shared" si="3268"/>
        <v>CF$1925</v>
      </c>
      <c r="CG1935" s="4" t="str">
        <f t="shared" si="3268"/>
        <v>CG$1925</v>
      </c>
      <c r="CH1935" s="4" t="str">
        <f t="shared" si="3268"/>
        <v>CH$1925</v>
      </c>
      <c r="CI1935" s="4" t="str">
        <f t="shared" si="3268"/>
        <v>CI$1925</v>
      </c>
      <c r="CJ1935" s="4" t="str">
        <f t="shared" si="3268"/>
        <v>CJ$1925</v>
      </c>
      <c r="CK1935" s="4" t="str">
        <f t="shared" si="3268"/>
        <v>CK$1925</v>
      </c>
      <c r="CL1935" s="4" t="str">
        <f t="shared" si="3268"/>
        <v>CL$1925</v>
      </c>
      <c r="CN1935" s="213"/>
      <c r="CO1935" s="4" t="str">
        <f t="shared" ref="CO1935:DL1937" si="3269">ADDRESS(ROW(CO1925),COLUMN(CO1925),2)</f>
        <v>CO$1925</v>
      </c>
      <c r="CP1935" s="4" t="str">
        <f t="shared" si="3269"/>
        <v>CP$1925</v>
      </c>
      <c r="CQ1935" s="4" t="str">
        <f t="shared" si="3269"/>
        <v>CQ$1925</v>
      </c>
      <c r="CR1935" s="4" t="str">
        <f t="shared" si="3269"/>
        <v>CR$1925</v>
      </c>
      <c r="CS1935" s="4" t="str">
        <f t="shared" si="3269"/>
        <v>CS$1925</v>
      </c>
      <c r="CT1935" s="4" t="str">
        <f t="shared" si="3269"/>
        <v>CT$1925</v>
      </c>
      <c r="CU1935" s="4" t="str">
        <f t="shared" si="3269"/>
        <v>CU$1925</v>
      </c>
      <c r="CV1935" s="4" t="str">
        <f t="shared" si="3269"/>
        <v>CV$1925</v>
      </c>
      <c r="CW1935" s="4" t="str">
        <f t="shared" si="3269"/>
        <v>CW$1925</v>
      </c>
      <c r="CX1935" s="4" t="str">
        <f t="shared" si="3269"/>
        <v>CX$1925</v>
      </c>
      <c r="CY1935" s="4" t="str">
        <f t="shared" si="3269"/>
        <v>CY$1925</v>
      </c>
      <c r="CZ1935" s="4" t="str">
        <f t="shared" si="3269"/>
        <v>CZ$1925</v>
      </c>
      <c r="DA1935" s="4" t="str">
        <f t="shared" si="3269"/>
        <v>DA$1925</v>
      </c>
      <c r="DB1935" s="4" t="str">
        <f t="shared" si="3269"/>
        <v>DB$1925</v>
      </c>
      <c r="DC1935" s="4" t="str">
        <f t="shared" si="3269"/>
        <v>DC$1925</v>
      </c>
      <c r="DD1935" s="4" t="str">
        <f t="shared" si="3269"/>
        <v>DD$1925</v>
      </c>
      <c r="DE1935" s="4" t="str">
        <f t="shared" si="3269"/>
        <v>DE$1925</v>
      </c>
      <c r="DF1935" s="4" t="str">
        <f t="shared" si="3269"/>
        <v>DF$1925</v>
      </c>
      <c r="DG1935" s="4" t="str">
        <f t="shared" si="3269"/>
        <v>DG$1925</v>
      </c>
      <c r="DH1935" s="4" t="str">
        <f t="shared" si="3269"/>
        <v>DH$1925</v>
      </c>
      <c r="DI1935" s="4" t="str">
        <f t="shared" si="3269"/>
        <v>DI$1925</v>
      </c>
      <c r="DJ1935" s="4" t="str">
        <f t="shared" si="3269"/>
        <v>DJ$1925</v>
      </c>
      <c r="DK1935" s="4" t="str">
        <f t="shared" si="3269"/>
        <v>DK$1925</v>
      </c>
      <c r="DL1935" s="4" t="str">
        <f t="shared" si="3269"/>
        <v>DL$1925</v>
      </c>
    </row>
    <row r="1936" spans="1:116" x14ac:dyDescent="0.4">
      <c r="B1936" t="s">
        <v>332</v>
      </c>
      <c r="D1936" t="s">
        <v>427</v>
      </c>
      <c r="E1936" s="8" t="str">
        <f t="shared" si="3234"/>
        <v>1936 DTERMY-F</v>
      </c>
      <c r="G1936" s="136" t="str">
        <f>G1913</f>
        <v>Secondary volume driver</v>
      </c>
      <c r="H1936" s="12"/>
      <c r="I1936" s="60"/>
      <c r="J1936" s="60"/>
      <c r="K1936" s="15"/>
      <c r="L1936" s="15"/>
      <c r="M1936" s="15"/>
      <c r="N1936" s="15"/>
      <c r="O1936" s="15"/>
      <c r="P1936" s="15"/>
      <c r="R1936" s="15"/>
      <c r="S1936" s="179" t="str">
        <f t="shared" ref="S1936:AX1938" si="3270">S1913</f>
        <v>S$19</v>
      </c>
      <c r="T1936" s="179" t="str">
        <f t="shared" si="3270"/>
        <v>T$19</v>
      </c>
      <c r="U1936" s="179" t="str">
        <f t="shared" si="3270"/>
        <v>U$19</v>
      </c>
      <c r="V1936" s="179" t="str">
        <f t="shared" si="3270"/>
        <v>V$19</v>
      </c>
      <c r="W1936" s="179" t="str">
        <f t="shared" si="3270"/>
        <v>W$19</v>
      </c>
      <c r="X1936" s="179" t="str">
        <f t="shared" si="3270"/>
        <v>X$19</v>
      </c>
      <c r="Y1936" s="179" t="str">
        <f t="shared" si="3270"/>
        <v>Y$19</v>
      </c>
      <c r="Z1936" s="179" t="str">
        <f t="shared" si="3270"/>
        <v>Z$19</v>
      </c>
      <c r="AA1936" s="179" t="str">
        <f t="shared" si="3270"/>
        <v>AA$19</v>
      </c>
      <c r="AB1936" s="179" t="str">
        <f t="shared" si="3270"/>
        <v>AB$19</v>
      </c>
      <c r="AC1936" s="179" t="str">
        <f t="shared" si="3270"/>
        <v>AC$19</v>
      </c>
      <c r="AD1936" s="179" t="str">
        <f t="shared" si="3270"/>
        <v>AD$19</v>
      </c>
      <c r="AE1936" s="179" t="str">
        <f t="shared" si="3270"/>
        <v>AE$19</v>
      </c>
      <c r="AF1936" s="179" t="str">
        <f t="shared" si="3270"/>
        <v>AF$19</v>
      </c>
      <c r="AG1936" s="179" t="str">
        <f t="shared" si="3270"/>
        <v>AG$19</v>
      </c>
      <c r="AH1936" s="179" t="str">
        <f t="shared" si="3270"/>
        <v>AH$19</v>
      </c>
      <c r="AI1936" s="179" t="str">
        <f t="shared" si="3270"/>
        <v>AI$19</v>
      </c>
      <c r="AJ1936" s="179" t="str">
        <f t="shared" si="3270"/>
        <v>AJ$19</v>
      </c>
      <c r="AK1936" s="179" t="str">
        <f t="shared" si="3270"/>
        <v>AK$19</v>
      </c>
      <c r="AL1936" s="179" t="str">
        <f t="shared" si="3270"/>
        <v>AL$19</v>
      </c>
      <c r="AM1936" s="179" t="str">
        <f t="shared" si="3270"/>
        <v>AM$19</v>
      </c>
      <c r="AN1936" s="179" t="str">
        <f t="shared" si="3270"/>
        <v>AN$19</v>
      </c>
      <c r="AO1936" s="179" t="str">
        <f t="shared" si="3270"/>
        <v>AO$19</v>
      </c>
      <c r="AP1936" s="179" t="str">
        <f t="shared" si="3270"/>
        <v>AP$19</v>
      </c>
      <c r="AQ1936" s="179" t="str">
        <f t="shared" si="3270"/>
        <v>AQ$19</v>
      </c>
      <c r="AR1936" s="179" t="str">
        <f t="shared" si="3270"/>
        <v>AR$19</v>
      </c>
      <c r="AS1936" s="179" t="str">
        <f t="shared" si="3270"/>
        <v>AS$19</v>
      </c>
      <c r="AT1936" s="179" t="str">
        <f t="shared" si="3270"/>
        <v>AT$19</v>
      </c>
      <c r="AU1936" s="179" t="str">
        <f t="shared" si="3270"/>
        <v>AU$19</v>
      </c>
      <c r="AV1936" s="179" t="str">
        <f t="shared" si="3270"/>
        <v>AV$19</v>
      </c>
      <c r="AW1936" s="179" t="str">
        <f t="shared" si="3270"/>
        <v>AW$19</v>
      </c>
      <c r="AX1936" s="179" t="str">
        <f t="shared" si="3270"/>
        <v>AX$19</v>
      </c>
      <c r="AY1936" s="179" t="str">
        <f t="shared" ref="AY1936:CD1938" si="3271">AY1913</f>
        <v>AY$19</v>
      </c>
      <c r="AZ1936" s="179" t="str">
        <f t="shared" si="3271"/>
        <v>AZ$19</v>
      </c>
      <c r="BA1936" s="179" t="str">
        <f t="shared" si="3271"/>
        <v>BA$19</v>
      </c>
      <c r="BB1936" s="179" t="str">
        <f t="shared" si="3271"/>
        <v>BB$19</v>
      </c>
      <c r="BC1936" s="179" t="str">
        <f t="shared" si="3271"/>
        <v>BC$19</v>
      </c>
      <c r="BD1936" s="179" t="str">
        <f t="shared" si="3271"/>
        <v>BD$19</v>
      </c>
      <c r="BE1936" s="179" t="str">
        <f t="shared" si="3271"/>
        <v>BE$19</v>
      </c>
      <c r="BF1936" s="179" t="str">
        <f t="shared" si="3271"/>
        <v>BF$19</v>
      </c>
      <c r="BG1936" s="179" t="str">
        <f t="shared" si="3271"/>
        <v>BG$19</v>
      </c>
      <c r="BH1936" s="179" t="str">
        <f t="shared" si="3271"/>
        <v>BH$19</v>
      </c>
      <c r="BI1936" s="179" t="str">
        <f t="shared" si="3271"/>
        <v>BI$19</v>
      </c>
      <c r="BJ1936" s="179" t="str">
        <f t="shared" si="3271"/>
        <v>BJ$19</v>
      </c>
      <c r="BK1936" s="179" t="str">
        <f t="shared" si="3271"/>
        <v>BK$19</v>
      </c>
      <c r="BL1936" s="179" t="str">
        <f t="shared" si="3271"/>
        <v>BL$19</v>
      </c>
      <c r="BM1936" s="179" t="str">
        <f t="shared" si="3271"/>
        <v>BM$19</v>
      </c>
      <c r="BN1936" s="179" t="str">
        <f t="shared" si="3271"/>
        <v>BN$19</v>
      </c>
      <c r="BO1936" s="179" t="str">
        <f t="shared" si="3271"/>
        <v>BO$19</v>
      </c>
      <c r="BP1936" s="179" t="str">
        <f t="shared" si="3271"/>
        <v>BP$19</v>
      </c>
      <c r="BQ1936" s="179" t="str">
        <f t="shared" si="3271"/>
        <v>BQ$19</v>
      </c>
      <c r="BR1936" s="179" t="str">
        <f t="shared" si="3271"/>
        <v>BR$19</v>
      </c>
      <c r="BS1936" s="179" t="str">
        <f t="shared" si="3271"/>
        <v>BS$19</v>
      </c>
      <c r="BT1936" s="179" t="str">
        <f t="shared" si="3271"/>
        <v>BT$19</v>
      </c>
      <c r="BU1936" s="179" t="str">
        <f t="shared" si="3271"/>
        <v>BU$19</v>
      </c>
      <c r="BV1936" s="179" t="str">
        <f t="shared" si="3271"/>
        <v>BV$19</v>
      </c>
      <c r="BW1936" s="179" t="str">
        <f t="shared" si="3271"/>
        <v>BW$19</v>
      </c>
      <c r="BX1936" s="179" t="str">
        <f t="shared" si="3271"/>
        <v>BX$19</v>
      </c>
      <c r="BY1936" s="179" t="str">
        <f t="shared" si="3271"/>
        <v>BY$19</v>
      </c>
      <c r="BZ1936" s="179" t="str">
        <f t="shared" si="3271"/>
        <v>BZ$19</v>
      </c>
      <c r="CA1936" s="179" t="str">
        <f t="shared" si="3271"/>
        <v>CA$19</v>
      </c>
      <c r="CB1936" s="179" t="str">
        <f t="shared" si="3271"/>
        <v>CB$19</v>
      </c>
      <c r="CC1936" s="179" t="str">
        <f t="shared" si="3271"/>
        <v>CC$19</v>
      </c>
      <c r="CD1936" s="179" t="str">
        <f t="shared" si="3271"/>
        <v>CD$19</v>
      </c>
      <c r="CE1936" s="179" t="str">
        <f t="shared" ref="CE1936:CL1938" si="3272">CE1913</f>
        <v>CE$19</v>
      </c>
      <c r="CF1936" s="179" t="str">
        <f t="shared" si="3272"/>
        <v>CF$19</v>
      </c>
      <c r="CG1936" s="179" t="str">
        <f t="shared" si="3272"/>
        <v>CG$19</v>
      </c>
      <c r="CH1936" s="179" t="str">
        <f t="shared" si="3272"/>
        <v>CH$19</v>
      </c>
      <c r="CI1936" s="179" t="str">
        <f t="shared" si="3272"/>
        <v>CI$19</v>
      </c>
      <c r="CJ1936" s="179" t="str">
        <f t="shared" si="3272"/>
        <v>CJ$19</v>
      </c>
      <c r="CK1936" s="179" t="str">
        <f t="shared" si="3272"/>
        <v>CK$19</v>
      </c>
      <c r="CL1936" s="179" t="str">
        <f t="shared" si="3272"/>
        <v>CL$19</v>
      </c>
      <c r="CN1936" s="60"/>
      <c r="CO1936" s="179" t="str">
        <f t="shared" ref="CO1936:DL1938" si="3273">CO1913</f>
        <v>CO$19</v>
      </c>
      <c r="CP1936" s="179" t="str">
        <f t="shared" si="3273"/>
        <v>CP$19</v>
      </c>
      <c r="CQ1936" s="179" t="str">
        <f t="shared" si="3273"/>
        <v>CQ$19</v>
      </c>
      <c r="CR1936" s="179" t="str">
        <f t="shared" si="3273"/>
        <v>CR$19</v>
      </c>
      <c r="CS1936" s="179" t="str">
        <f t="shared" si="3273"/>
        <v>CS$19</v>
      </c>
      <c r="CT1936" s="179" t="str">
        <f t="shared" si="3273"/>
        <v>CT$19</v>
      </c>
      <c r="CU1936" s="179" t="str">
        <f t="shared" si="3273"/>
        <v>CU$19</v>
      </c>
      <c r="CV1936" s="179" t="str">
        <f t="shared" si="3273"/>
        <v>CV$19</v>
      </c>
      <c r="CW1936" s="179" t="str">
        <f t="shared" si="3273"/>
        <v>CW$19</v>
      </c>
      <c r="CX1936" s="179" t="str">
        <f t="shared" si="3273"/>
        <v>CX$19</v>
      </c>
      <c r="CY1936" s="179" t="str">
        <f t="shared" si="3273"/>
        <v>CY$19</v>
      </c>
      <c r="CZ1936" s="179" t="str">
        <f t="shared" si="3273"/>
        <v>CZ$19</v>
      </c>
      <c r="DA1936" s="179" t="str">
        <f t="shared" si="3273"/>
        <v>DA$19</v>
      </c>
      <c r="DB1936" s="179" t="str">
        <f t="shared" si="3273"/>
        <v>DB$19</v>
      </c>
      <c r="DC1936" s="179" t="str">
        <f t="shared" si="3273"/>
        <v>DC$19</v>
      </c>
      <c r="DD1936" s="179" t="str">
        <f t="shared" si="3273"/>
        <v>DD$19</v>
      </c>
      <c r="DE1936" s="179" t="str">
        <f t="shared" si="3273"/>
        <v>DE$19</v>
      </c>
      <c r="DF1936" s="179" t="str">
        <f t="shared" si="3273"/>
        <v>DF$19</v>
      </c>
      <c r="DG1936" s="179" t="str">
        <f t="shared" si="3273"/>
        <v>DG$19</v>
      </c>
      <c r="DH1936" s="179" t="str">
        <f t="shared" si="3273"/>
        <v>DH$19</v>
      </c>
      <c r="DI1936" s="179" t="str">
        <f t="shared" si="3273"/>
        <v>DI$19</v>
      </c>
      <c r="DJ1936" s="179" t="str">
        <f t="shared" si="3273"/>
        <v>DJ$19</v>
      </c>
      <c r="DK1936" s="179" t="str">
        <f t="shared" si="3273"/>
        <v>DK$19</v>
      </c>
      <c r="DL1936" s="179" t="str">
        <f t="shared" si="3273"/>
        <v>DL$19</v>
      </c>
    </row>
    <row r="1937" spans="1:116" x14ac:dyDescent="0.4">
      <c r="E1937" s="8"/>
      <c r="H1937" s="12"/>
      <c r="I1937" s="60"/>
      <c r="J1937" s="60"/>
      <c r="K1937" s="15"/>
      <c r="L1937" s="15"/>
      <c r="M1937" s="15"/>
      <c r="N1937" s="15"/>
      <c r="O1937" s="15"/>
      <c r="P1937" s="15"/>
      <c r="R1937" s="15"/>
      <c r="S1937" s="76"/>
      <c r="T1937" s="76"/>
      <c r="U1937" s="76"/>
      <c r="V1937" s="76"/>
      <c r="W1937" s="76"/>
      <c r="X1937" s="76"/>
      <c r="Y1937" s="76"/>
      <c r="Z1937" s="76"/>
      <c r="AA1937" s="76"/>
      <c r="AB1937" s="76"/>
      <c r="AC1937" s="76"/>
      <c r="AD1937" s="76"/>
      <c r="AE1937" s="76"/>
      <c r="AF1937" s="76"/>
      <c r="AG1937" s="76"/>
      <c r="AH1937" s="76"/>
      <c r="AI1937" s="76"/>
      <c r="AJ1937" s="76"/>
      <c r="AK1937" s="76"/>
      <c r="AL1937" s="76"/>
      <c r="AM1937" s="76"/>
      <c r="AN1937" s="76"/>
      <c r="AO1937" s="76"/>
      <c r="AP1937" s="76"/>
      <c r="AQ1937" s="76"/>
      <c r="AR1937" s="76"/>
      <c r="AS1937" s="76"/>
      <c r="AT1937" s="76"/>
      <c r="AU1937" s="76"/>
      <c r="AV1937" s="76"/>
      <c r="AW1937" s="76"/>
      <c r="AX1937" s="76"/>
      <c r="AY1937" s="76"/>
      <c r="AZ1937" s="76"/>
      <c r="BA1937" s="76"/>
      <c r="BB1937" s="76"/>
      <c r="BC1937" s="76"/>
      <c r="BD1937" s="76"/>
      <c r="BE1937" s="76"/>
      <c r="BF1937" s="76"/>
      <c r="BG1937" s="76"/>
      <c r="BH1937" s="76"/>
      <c r="BI1937" s="76"/>
      <c r="BJ1937" s="76"/>
      <c r="BK1937" s="76"/>
      <c r="BL1937" s="76"/>
      <c r="BM1937" s="76"/>
      <c r="BN1937" s="76"/>
      <c r="BO1937" s="76"/>
      <c r="BP1937" s="76"/>
      <c r="BQ1937" s="76"/>
      <c r="BR1937" s="76"/>
      <c r="BS1937" s="76"/>
      <c r="BT1937" s="76"/>
      <c r="BU1937" s="76"/>
      <c r="BV1937" s="76"/>
      <c r="BW1937" s="76"/>
      <c r="BX1937" s="76"/>
      <c r="BY1937" s="76"/>
      <c r="BZ1937" s="76"/>
      <c r="CA1937" s="76"/>
      <c r="CB1937" s="76"/>
      <c r="CC1937" s="76"/>
      <c r="CD1937" s="76"/>
      <c r="CE1937" s="76"/>
      <c r="CF1937" s="76"/>
      <c r="CG1937" s="76"/>
      <c r="CH1937" s="76"/>
      <c r="CI1937" s="76"/>
      <c r="CJ1937" s="76"/>
      <c r="CK1937" s="76"/>
      <c r="CL1937" s="76"/>
      <c r="CN1937" s="60"/>
      <c r="CO1937" s="76"/>
      <c r="CP1937" s="76"/>
      <c r="CQ1937" s="76"/>
      <c r="CR1937" s="76"/>
      <c r="CS1937" s="76"/>
      <c r="CT1937" s="76"/>
      <c r="CU1937" s="76"/>
      <c r="CV1937" s="76"/>
      <c r="CW1937" s="76"/>
      <c r="CX1937" s="76"/>
      <c r="CY1937" s="76"/>
      <c r="CZ1937" s="76"/>
      <c r="DA1937" s="76"/>
      <c r="DB1937" s="76"/>
      <c r="DC1937" s="76"/>
      <c r="DD1937" s="76"/>
      <c r="DE1937" s="76"/>
      <c r="DF1937" s="76"/>
      <c r="DG1937" s="76"/>
      <c r="DH1937" s="76"/>
      <c r="DI1937" s="76"/>
      <c r="DJ1937" s="76"/>
      <c r="DK1937" s="76"/>
      <c r="DL1937" s="76"/>
    </row>
    <row r="1938" spans="1:116" x14ac:dyDescent="0.4">
      <c r="A1938" s="174"/>
      <c r="E1938" s="8"/>
      <c r="G1938" s="175" t="s">
        <v>490</v>
      </c>
      <c r="H1938" s="174"/>
      <c r="I1938" s="176"/>
      <c r="J1938" s="176"/>
      <c r="K1938" s="197"/>
      <c r="L1938" s="197"/>
      <c r="M1938" s="197"/>
      <c r="N1938" s="197"/>
      <c r="O1938" s="197"/>
      <c r="P1938" s="197"/>
      <c r="R1938" s="198"/>
      <c r="S1938" s="174"/>
      <c r="T1938" s="174"/>
      <c r="U1938" s="174"/>
      <c r="V1938" s="174"/>
      <c r="W1938" s="174"/>
      <c r="X1938" s="174"/>
      <c r="Y1938" s="174"/>
      <c r="Z1938" s="174"/>
      <c r="AA1938" s="174"/>
      <c r="AB1938" s="174"/>
      <c r="AC1938" s="174"/>
      <c r="AD1938" s="174"/>
      <c r="AE1938" s="174"/>
      <c r="AF1938" s="174"/>
      <c r="AG1938" s="174"/>
      <c r="AH1938" s="174"/>
      <c r="AI1938" s="174"/>
      <c r="AJ1938" s="174"/>
      <c r="AK1938" s="174"/>
      <c r="AL1938" s="174"/>
      <c r="AM1938" s="174"/>
      <c r="AN1938" s="174"/>
      <c r="AO1938" s="174"/>
      <c r="AP1938" s="174"/>
      <c r="AQ1938" s="174"/>
      <c r="AR1938" s="174"/>
      <c r="AS1938" s="174"/>
      <c r="AT1938" s="174"/>
      <c r="AU1938" s="174"/>
      <c r="AV1938" s="174"/>
      <c r="AW1938" s="174"/>
      <c r="AX1938" s="174"/>
      <c r="AY1938" s="174"/>
      <c r="AZ1938" s="174"/>
      <c r="BA1938" s="174"/>
      <c r="BB1938" s="174"/>
      <c r="BC1938" s="174"/>
      <c r="BD1938" s="174"/>
      <c r="BE1938" s="174"/>
      <c r="BF1938" s="174"/>
      <c r="BG1938" s="174"/>
      <c r="BH1938" s="174"/>
      <c r="BI1938" s="174"/>
      <c r="BJ1938" s="174"/>
      <c r="BK1938" s="174"/>
      <c r="BL1938" s="174"/>
      <c r="BM1938" s="174"/>
      <c r="BN1938" s="174"/>
      <c r="BO1938" s="174"/>
      <c r="BP1938" s="174"/>
      <c r="BQ1938" s="174"/>
      <c r="BR1938" s="174"/>
      <c r="BS1938" s="174"/>
      <c r="BT1938" s="174"/>
      <c r="BU1938" s="174"/>
      <c r="BV1938" s="174"/>
      <c r="BW1938" s="174"/>
      <c r="BX1938" s="174"/>
      <c r="BY1938" s="174"/>
      <c r="BZ1938" s="174"/>
      <c r="CA1938" s="174"/>
      <c r="CB1938" s="174"/>
      <c r="CC1938" s="174"/>
      <c r="CD1938" s="174"/>
      <c r="CE1938" s="174"/>
      <c r="CF1938" s="174"/>
      <c r="CG1938" s="174"/>
      <c r="CH1938" s="174"/>
      <c r="CI1938" s="174"/>
      <c r="CJ1938" s="174"/>
      <c r="CK1938" s="174"/>
      <c r="CL1938" s="174"/>
      <c r="CN1938" s="176"/>
      <c r="CO1938" s="174"/>
      <c r="CP1938" s="174"/>
      <c r="CQ1938" s="174"/>
      <c r="CR1938" s="174"/>
      <c r="CS1938" s="174"/>
      <c r="CT1938" s="174"/>
      <c r="CU1938" s="174"/>
      <c r="CV1938" s="174"/>
      <c r="CW1938" s="174"/>
      <c r="CX1938" s="174"/>
      <c r="CY1938" s="174"/>
      <c r="CZ1938" s="174"/>
      <c r="DA1938" s="174"/>
      <c r="DB1938" s="174"/>
      <c r="DC1938" s="174"/>
      <c r="DD1938" s="174"/>
      <c r="DE1938" s="174"/>
      <c r="DF1938" s="174"/>
      <c r="DG1938" s="174"/>
      <c r="DH1938" s="174"/>
      <c r="DI1938" s="174"/>
      <c r="DJ1938" s="174"/>
      <c r="DK1938" s="174"/>
      <c r="DL1938" s="174"/>
    </row>
    <row r="1939" spans="1:116" x14ac:dyDescent="0.4">
      <c r="A1939" s="174"/>
      <c r="E1939" s="8"/>
      <c r="G1939" s="175" t="s">
        <v>492</v>
      </c>
      <c r="H1939" s="174"/>
      <c r="I1939" s="176"/>
      <c r="J1939" s="176"/>
      <c r="K1939" s="197"/>
      <c r="L1939" s="197"/>
      <c r="M1939" s="197"/>
      <c r="N1939" s="197"/>
      <c r="O1939" s="197"/>
      <c r="P1939" s="197"/>
      <c r="R1939" s="198"/>
      <c r="S1939" s="174"/>
      <c r="T1939" s="174"/>
      <c r="U1939" s="174"/>
      <c r="V1939" s="174"/>
      <c r="W1939" s="174"/>
      <c r="X1939" s="174"/>
      <c r="Y1939" s="174"/>
      <c r="Z1939" s="174"/>
      <c r="AA1939" s="174"/>
      <c r="AB1939" s="174"/>
      <c r="AC1939" s="174"/>
      <c r="AD1939" s="174"/>
      <c r="AE1939" s="174"/>
      <c r="AF1939" s="174"/>
      <c r="AG1939" s="174"/>
      <c r="AH1939" s="174"/>
      <c r="AI1939" s="174"/>
      <c r="AJ1939" s="174"/>
      <c r="AK1939" s="174"/>
      <c r="AL1939" s="174"/>
      <c r="AM1939" s="174"/>
      <c r="AN1939" s="174"/>
      <c r="AO1939" s="174"/>
      <c r="AP1939" s="174"/>
      <c r="AQ1939" s="174"/>
      <c r="AR1939" s="174"/>
      <c r="AS1939" s="174"/>
      <c r="AT1939" s="174"/>
      <c r="AU1939" s="174"/>
      <c r="AV1939" s="174"/>
      <c r="AW1939" s="174"/>
      <c r="AX1939" s="174"/>
      <c r="AY1939" s="174"/>
      <c r="AZ1939" s="174"/>
      <c r="BA1939" s="174"/>
      <c r="BB1939" s="174"/>
      <c r="BC1939" s="174"/>
      <c r="BD1939" s="174"/>
      <c r="BE1939" s="174"/>
      <c r="BF1939" s="174"/>
      <c r="BG1939" s="174"/>
      <c r="BH1939" s="174"/>
      <c r="BI1939" s="174"/>
      <c r="BJ1939" s="174"/>
      <c r="BK1939" s="174"/>
      <c r="BL1939" s="174"/>
      <c r="BM1939" s="174"/>
      <c r="BN1939" s="174"/>
      <c r="BO1939" s="174"/>
      <c r="BP1939" s="174"/>
      <c r="BQ1939" s="174"/>
      <c r="BR1939" s="174"/>
      <c r="BS1939" s="174"/>
      <c r="BT1939" s="174"/>
      <c r="BU1939" s="174"/>
      <c r="BV1939" s="174"/>
      <c r="BW1939" s="174"/>
      <c r="BX1939" s="174"/>
      <c r="BY1939" s="174"/>
      <c r="BZ1939" s="174"/>
      <c r="CA1939" s="174"/>
      <c r="CB1939" s="174"/>
      <c r="CC1939" s="174"/>
      <c r="CD1939" s="174"/>
      <c r="CE1939" s="174"/>
      <c r="CF1939" s="174"/>
      <c r="CG1939" s="174"/>
      <c r="CH1939" s="174"/>
      <c r="CI1939" s="174"/>
      <c r="CJ1939" s="174"/>
      <c r="CK1939" s="174"/>
      <c r="CL1939" s="174"/>
      <c r="CN1939" s="176"/>
      <c r="CO1939" s="174"/>
      <c r="CP1939" s="174"/>
      <c r="CQ1939" s="174"/>
      <c r="CR1939" s="174"/>
      <c r="CS1939" s="174"/>
      <c r="CT1939" s="174"/>
      <c r="CU1939" s="174"/>
      <c r="CV1939" s="174"/>
      <c r="CW1939" s="174"/>
      <c r="CX1939" s="174"/>
      <c r="CY1939" s="174"/>
      <c r="CZ1939" s="174"/>
      <c r="DA1939" s="174"/>
      <c r="DB1939" s="174"/>
      <c r="DC1939" s="174"/>
      <c r="DD1939" s="174"/>
      <c r="DE1939" s="174"/>
      <c r="DF1939" s="174"/>
      <c r="DG1939" s="174"/>
      <c r="DH1939" s="174"/>
      <c r="DI1939" s="174"/>
      <c r="DJ1939" s="174"/>
      <c r="DK1939" s="174"/>
      <c r="DL1939" s="174"/>
    </row>
    <row r="1940" spans="1:116" x14ac:dyDescent="0.4">
      <c r="A1940" s="174"/>
      <c r="E1940" s="8"/>
      <c r="G1940" s="175" t="s">
        <v>461</v>
      </c>
      <c r="H1940" s="174"/>
      <c r="I1940" s="176"/>
      <c r="J1940" s="176"/>
      <c r="K1940" s="197"/>
      <c r="L1940" s="197"/>
      <c r="M1940" s="197"/>
      <c r="N1940" s="197"/>
      <c r="O1940" s="197"/>
      <c r="P1940" s="197"/>
      <c r="R1940" s="198"/>
      <c r="S1940" s="199" t="str">
        <f t="shared" ref="S1940:AX1940" si="3274">S$20</f>
        <v>S$16</v>
      </c>
      <c r="T1940" s="199" t="str">
        <f t="shared" si="3274"/>
        <v>T$16</v>
      </c>
      <c r="U1940" s="199" t="str">
        <f t="shared" si="3274"/>
        <v>U$16</v>
      </c>
      <c r="V1940" s="199" t="str">
        <f t="shared" si="3274"/>
        <v>V$16</v>
      </c>
      <c r="W1940" s="199" t="str">
        <f t="shared" si="3274"/>
        <v>W$16</v>
      </c>
      <c r="X1940" s="199" t="str">
        <f t="shared" si="3274"/>
        <v>X$16</v>
      </c>
      <c r="Y1940" s="199" t="str">
        <f t="shared" si="3274"/>
        <v>Y$16</v>
      </c>
      <c r="Z1940" s="199" t="str">
        <f t="shared" si="3274"/>
        <v>Z$16</v>
      </c>
      <c r="AA1940" s="199" t="str">
        <f t="shared" si="3274"/>
        <v>AA$16</v>
      </c>
      <c r="AB1940" s="199" t="str">
        <f t="shared" si="3274"/>
        <v>AB$16</v>
      </c>
      <c r="AC1940" s="199" t="str">
        <f t="shared" si="3274"/>
        <v>AC$16</v>
      </c>
      <c r="AD1940" s="199" t="str">
        <f t="shared" si="3274"/>
        <v>AD$16</v>
      </c>
      <c r="AE1940" s="199" t="str">
        <f t="shared" si="3274"/>
        <v>AE$16</v>
      </c>
      <c r="AF1940" s="199" t="str">
        <f t="shared" si="3274"/>
        <v>AF$16</v>
      </c>
      <c r="AG1940" s="199" t="str">
        <f t="shared" si="3274"/>
        <v>AG$16</v>
      </c>
      <c r="AH1940" s="199" t="str">
        <f t="shared" si="3274"/>
        <v>AH$16</v>
      </c>
      <c r="AI1940" s="199" t="str">
        <f t="shared" si="3274"/>
        <v>AI$16</v>
      </c>
      <c r="AJ1940" s="199" t="str">
        <f t="shared" si="3274"/>
        <v>AJ$16</v>
      </c>
      <c r="AK1940" s="199" t="str">
        <f t="shared" si="3274"/>
        <v>AK$16</v>
      </c>
      <c r="AL1940" s="199" t="str">
        <f t="shared" si="3274"/>
        <v>AL$16</v>
      </c>
      <c r="AM1940" s="199" t="str">
        <f t="shared" si="3274"/>
        <v>AM$16</v>
      </c>
      <c r="AN1940" s="199" t="str">
        <f t="shared" si="3274"/>
        <v>AN$16</v>
      </c>
      <c r="AO1940" s="199" t="str">
        <f t="shared" si="3274"/>
        <v>AO$16</v>
      </c>
      <c r="AP1940" s="199" t="str">
        <f t="shared" si="3274"/>
        <v>AP$16</v>
      </c>
      <c r="AQ1940" s="199" t="str">
        <f t="shared" si="3274"/>
        <v>AQ$16</v>
      </c>
      <c r="AR1940" s="199" t="str">
        <f t="shared" si="3274"/>
        <v>AR$16</v>
      </c>
      <c r="AS1940" s="199" t="str">
        <f t="shared" si="3274"/>
        <v>AS$16</v>
      </c>
      <c r="AT1940" s="199" t="str">
        <f t="shared" si="3274"/>
        <v>AT$16</v>
      </c>
      <c r="AU1940" s="199" t="str">
        <f t="shared" si="3274"/>
        <v>AU$16</v>
      </c>
      <c r="AV1940" s="199" t="str">
        <f t="shared" si="3274"/>
        <v>AV$16</v>
      </c>
      <c r="AW1940" s="199" t="str">
        <f t="shared" si="3274"/>
        <v>AW$16</v>
      </c>
      <c r="AX1940" s="199" t="str">
        <f t="shared" si="3274"/>
        <v>AX$16</v>
      </c>
      <c r="AY1940" s="199" t="str">
        <f t="shared" ref="AY1940:CD1940" si="3275">AY$20</f>
        <v>AY$16</v>
      </c>
      <c r="AZ1940" s="199" t="str">
        <f t="shared" si="3275"/>
        <v>AZ$16</v>
      </c>
      <c r="BA1940" s="199" t="str">
        <f t="shared" si="3275"/>
        <v>BA$16</v>
      </c>
      <c r="BB1940" s="199" t="str">
        <f t="shared" si="3275"/>
        <v>BB$16</v>
      </c>
      <c r="BC1940" s="199" t="str">
        <f t="shared" si="3275"/>
        <v>BC$16</v>
      </c>
      <c r="BD1940" s="199" t="str">
        <f t="shared" si="3275"/>
        <v>BD$16</v>
      </c>
      <c r="BE1940" s="199" t="str">
        <f t="shared" si="3275"/>
        <v>BE$16</v>
      </c>
      <c r="BF1940" s="199" t="str">
        <f t="shared" si="3275"/>
        <v>BF$16</v>
      </c>
      <c r="BG1940" s="199" t="str">
        <f t="shared" si="3275"/>
        <v>BG$16</v>
      </c>
      <c r="BH1940" s="199" t="str">
        <f t="shared" si="3275"/>
        <v>BH$16</v>
      </c>
      <c r="BI1940" s="199" t="str">
        <f t="shared" si="3275"/>
        <v>BI$16</v>
      </c>
      <c r="BJ1940" s="199" t="str">
        <f t="shared" si="3275"/>
        <v>BJ$16</v>
      </c>
      <c r="BK1940" s="199" t="str">
        <f t="shared" si="3275"/>
        <v>BK$16</v>
      </c>
      <c r="BL1940" s="199" t="str">
        <f t="shared" si="3275"/>
        <v>BL$16</v>
      </c>
      <c r="BM1940" s="199" t="str">
        <f t="shared" si="3275"/>
        <v>BM$16</v>
      </c>
      <c r="BN1940" s="199" t="str">
        <f t="shared" si="3275"/>
        <v>BN$16</v>
      </c>
      <c r="BO1940" s="199" t="str">
        <f t="shared" si="3275"/>
        <v>BO$16</v>
      </c>
      <c r="BP1940" s="199" t="str">
        <f t="shared" si="3275"/>
        <v>BP$16</v>
      </c>
      <c r="BQ1940" s="199" t="str">
        <f t="shared" si="3275"/>
        <v>BQ$16</v>
      </c>
      <c r="BR1940" s="199" t="str">
        <f t="shared" si="3275"/>
        <v>BR$16</v>
      </c>
      <c r="BS1940" s="199" t="str">
        <f t="shared" si="3275"/>
        <v>BS$16</v>
      </c>
      <c r="BT1940" s="199" t="str">
        <f t="shared" si="3275"/>
        <v>BT$16</v>
      </c>
      <c r="BU1940" s="199" t="str">
        <f t="shared" si="3275"/>
        <v>BU$16</v>
      </c>
      <c r="BV1940" s="199" t="str">
        <f t="shared" si="3275"/>
        <v>BV$16</v>
      </c>
      <c r="BW1940" s="199" t="str">
        <f t="shared" si="3275"/>
        <v>BW$16</v>
      </c>
      <c r="BX1940" s="199" t="str">
        <f t="shared" si="3275"/>
        <v>BX$16</v>
      </c>
      <c r="BY1940" s="199" t="str">
        <f t="shared" si="3275"/>
        <v>BY$16</v>
      </c>
      <c r="BZ1940" s="199" t="str">
        <f t="shared" si="3275"/>
        <v>BZ$16</v>
      </c>
      <c r="CA1940" s="199" t="str">
        <f t="shared" si="3275"/>
        <v>CA$16</v>
      </c>
      <c r="CB1940" s="199" t="str">
        <f t="shared" si="3275"/>
        <v>CB$16</v>
      </c>
      <c r="CC1940" s="199" t="str">
        <f t="shared" si="3275"/>
        <v>CC$16</v>
      </c>
      <c r="CD1940" s="199" t="str">
        <f t="shared" si="3275"/>
        <v>CD$16</v>
      </c>
      <c r="CE1940" s="199" t="str">
        <f t="shared" ref="CE1940:CL1940" si="3276">CE$20</f>
        <v>CE$16</v>
      </c>
      <c r="CF1940" s="199" t="str">
        <f t="shared" si="3276"/>
        <v>CF$16</v>
      </c>
      <c r="CG1940" s="199" t="str">
        <f t="shared" si="3276"/>
        <v>CG$16</v>
      </c>
      <c r="CH1940" s="199" t="str">
        <f t="shared" si="3276"/>
        <v>CH$16</v>
      </c>
      <c r="CI1940" s="199" t="str">
        <f t="shared" si="3276"/>
        <v>CI$16</v>
      </c>
      <c r="CJ1940" s="199" t="str">
        <f t="shared" si="3276"/>
        <v>CJ$16</v>
      </c>
      <c r="CK1940" s="199" t="str">
        <f t="shared" si="3276"/>
        <v>CK$16</v>
      </c>
      <c r="CL1940" s="199" t="str">
        <f t="shared" si="3276"/>
        <v>CL$16</v>
      </c>
      <c r="CN1940" s="176"/>
      <c r="CO1940" s="199" t="str">
        <f t="shared" ref="CO1940:DL1940" si="3277">CO$20</f>
        <v>CO$16</v>
      </c>
      <c r="CP1940" s="199" t="str">
        <f t="shared" si="3277"/>
        <v>CP$16</v>
      </c>
      <c r="CQ1940" s="199" t="str">
        <f t="shared" si="3277"/>
        <v>CQ$16</v>
      </c>
      <c r="CR1940" s="199" t="str">
        <f t="shared" si="3277"/>
        <v>CR$16</v>
      </c>
      <c r="CS1940" s="199" t="str">
        <f t="shared" si="3277"/>
        <v>CS$16</v>
      </c>
      <c r="CT1940" s="199" t="str">
        <f t="shared" si="3277"/>
        <v>CT$16</v>
      </c>
      <c r="CU1940" s="199" t="str">
        <f t="shared" si="3277"/>
        <v>CU$16</v>
      </c>
      <c r="CV1940" s="199" t="str">
        <f t="shared" si="3277"/>
        <v>CV$16</v>
      </c>
      <c r="CW1940" s="199" t="str">
        <f t="shared" si="3277"/>
        <v>CW$16</v>
      </c>
      <c r="CX1940" s="199" t="str">
        <f t="shared" si="3277"/>
        <v>CX$16</v>
      </c>
      <c r="CY1940" s="199" t="str">
        <f t="shared" si="3277"/>
        <v>CY$16</v>
      </c>
      <c r="CZ1940" s="199" t="str">
        <f t="shared" si="3277"/>
        <v>CZ$16</v>
      </c>
      <c r="DA1940" s="199" t="str">
        <f t="shared" si="3277"/>
        <v>DA$16</v>
      </c>
      <c r="DB1940" s="199" t="str">
        <f t="shared" si="3277"/>
        <v>DB$16</v>
      </c>
      <c r="DC1940" s="199" t="str">
        <f t="shared" si="3277"/>
        <v>DC$16</v>
      </c>
      <c r="DD1940" s="199" t="str">
        <f t="shared" si="3277"/>
        <v>DD$16</v>
      </c>
      <c r="DE1940" s="199" t="str">
        <f t="shared" si="3277"/>
        <v>DE$16</v>
      </c>
      <c r="DF1940" s="199" t="str">
        <f t="shared" si="3277"/>
        <v>DF$16</v>
      </c>
      <c r="DG1940" s="199" t="str">
        <f t="shared" si="3277"/>
        <v>DG$16</v>
      </c>
      <c r="DH1940" s="199" t="str">
        <f t="shared" si="3277"/>
        <v>DH$16</v>
      </c>
      <c r="DI1940" s="199" t="str">
        <f t="shared" si="3277"/>
        <v>DI$16</v>
      </c>
      <c r="DJ1940" s="199" t="str">
        <f t="shared" si="3277"/>
        <v>DJ$16</v>
      </c>
      <c r="DK1940" s="199" t="str">
        <f t="shared" si="3277"/>
        <v>DK$16</v>
      </c>
      <c r="DL1940" s="199" t="str">
        <f t="shared" si="3277"/>
        <v>DL$16</v>
      </c>
    </row>
    <row r="1941" spans="1:116" x14ac:dyDescent="0.4">
      <c r="A1941" s="174"/>
      <c r="E1941" s="8"/>
      <c r="G1941" s="175" t="s">
        <v>462</v>
      </c>
      <c r="H1941" s="200"/>
      <c r="I1941" s="201"/>
      <c r="J1941" s="201"/>
      <c r="K1941" s="202"/>
      <c r="L1941" s="202"/>
      <c r="M1941" s="202"/>
      <c r="N1941" s="202"/>
      <c r="O1941" s="202"/>
      <c r="P1941" s="202"/>
      <c r="R1941" s="202"/>
      <c r="S1941" s="199" t="str">
        <f t="shared" ref="S1941:AX1941" si="3278">S$21</f>
        <v>S$17</v>
      </c>
      <c r="T1941" s="199" t="str">
        <f t="shared" si="3278"/>
        <v>T$17</v>
      </c>
      <c r="U1941" s="199" t="str">
        <f t="shared" si="3278"/>
        <v>U$17</v>
      </c>
      <c r="V1941" s="199" t="str">
        <f t="shared" si="3278"/>
        <v>V$17</v>
      </c>
      <c r="W1941" s="199" t="str">
        <f t="shared" si="3278"/>
        <v>W$17</v>
      </c>
      <c r="X1941" s="199" t="str">
        <f t="shared" si="3278"/>
        <v>X$17</v>
      </c>
      <c r="Y1941" s="199" t="str">
        <f t="shared" si="3278"/>
        <v>Y$17</v>
      </c>
      <c r="Z1941" s="199" t="str">
        <f t="shared" si="3278"/>
        <v>Z$17</v>
      </c>
      <c r="AA1941" s="199" t="str">
        <f t="shared" si="3278"/>
        <v>AA$17</v>
      </c>
      <c r="AB1941" s="199" t="str">
        <f t="shared" si="3278"/>
        <v>AB$17</v>
      </c>
      <c r="AC1941" s="199" t="str">
        <f t="shared" si="3278"/>
        <v>AC$17</v>
      </c>
      <c r="AD1941" s="199" t="str">
        <f t="shared" si="3278"/>
        <v>AD$17</v>
      </c>
      <c r="AE1941" s="199" t="str">
        <f t="shared" si="3278"/>
        <v>AE$17</v>
      </c>
      <c r="AF1941" s="199" t="str">
        <f t="shared" si="3278"/>
        <v>AF$17</v>
      </c>
      <c r="AG1941" s="199" t="str">
        <f t="shared" si="3278"/>
        <v>AG$17</v>
      </c>
      <c r="AH1941" s="199" t="str">
        <f t="shared" si="3278"/>
        <v>AH$17</v>
      </c>
      <c r="AI1941" s="199" t="str">
        <f t="shared" si="3278"/>
        <v>AI$17</v>
      </c>
      <c r="AJ1941" s="199" t="str">
        <f t="shared" si="3278"/>
        <v>AJ$17</v>
      </c>
      <c r="AK1941" s="199" t="str">
        <f t="shared" si="3278"/>
        <v>AK$17</v>
      </c>
      <c r="AL1941" s="199" t="str">
        <f t="shared" si="3278"/>
        <v>AL$17</v>
      </c>
      <c r="AM1941" s="199" t="str">
        <f t="shared" si="3278"/>
        <v>AM$17</v>
      </c>
      <c r="AN1941" s="199" t="str">
        <f t="shared" si="3278"/>
        <v>AN$17</v>
      </c>
      <c r="AO1941" s="199" t="str">
        <f t="shared" si="3278"/>
        <v>AO$17</v>
      </c>
      <c r="AP1941" s="199" t="str">
        <f t="shared" si="3278"/>
        <v>AP$17</v>
      </c>
      <c r="AQ1941" s="199" t="str">
        <f t="shared" si="3278"/>
        <v>AQ$17</v>
      </c>
      <c r="AR1941" s="199" t="str">
        <f t="shared" si="3278"/>
        <v>AR$17</v>
      </c>
      <c r="AS1941" s="199" t="str">
        <f t="shared" si="3278"/>
        <v>AS$17</v>
      </c>
      <c r="AT1941" s="199" t="str">
        <f t="shared" si="3278"/>
        <v>AT$17</v>
      </c>
      <c r="AU1941" s="199" t="str">
        <f t="shared" si="3278"/>
        <v>AU$17</v>
      </c>
      <c r="AV1941" s="199" t="str">
        <f t="shared" si="3278"/>
        <v>AV$17</v>
      </c>
      <c r="AW1941" s="199" t="str">
        <f t="shared" si="3278"/>
        <v>AW$17</v>
      </c>
      <c r="AX1941" s="199" t="str">
        <f t="shared" si="3278"/>
        <v>AX$17</v>
      </c>
      <c r="AY1941" s="199" t="str">
        <f t="shared" ref="AY1941:CD1941" si="3279">AY$21</f>
        <v>AY$17</v>
      </c>
      <c r="AZ1941" s="199" t="str">
        <f t="shared" si="3279"/>
        <v>AZ$17</v>
      </c>
      <c r="BA1941" s="199" t="str">
        <f t="shared" si="3279"/>
        <v>BA$17</v>
      </c>
      <c r="BB1941" s="199" t="str">
        <f t="shared" si="3279"/>
        <v>BB$17</v>
      </c>
      <c r="BC1941" s="199" t="str">
        <f t="shared" si="3279"/>
        <v>BC$17</v>
      </c>
      <c r="BD1941" s="199" t="str">
        <f t="shared" si="3279"/>
        <v>BD$17</v>
      </c>
      <c r="BE1941" s="199" t="str">
        <f t="shared" si="3279"/>
        <v>BE$17</v>
      </c>
      <c r="BF1941" s="199" t="str">
        <f t="shared" si="3279"/>
        <v>BF$17</v>
      </c>
      <c r="BG1941" s="199" t="str">
        <f t="shared" si="3279"/>
        <v>BG$17</v>
      </c>
      <c r="BH1941" s="199" t="str">
        <f t="shared" si="3279"/>
        <v>BH$17</v>
      </c>
      <c r="BI1941" s="199" t="str">
        <f t="shared" si="3279"/>
        <v>BI$17</v>
      </c>
      <c r="BJ1941" s="199" t="str">
        <f t="shared" si="3279"/>
        <v>BJ$17</v>
      </c>
      <c r="BK1941" s="199" t="str">
        <f t="shared" si="3279"/>
        <v>BK$17</v>
      </c>
      <c r="BL1941" s="199" t="str">
        <f t="shared" si="3279"/>
        <v>BL$17</v>
      </c>
      <c r="BM1941" s="199" t="str">
        <f t="shared" si="3279"/>
        <v>BM$17</v>
      </c>
      <c r="BN1941" s="199" t="str">
        <f t="shared" si="3279"/>
        <v>BN$17</v>
      </c>
      <c r="BO1941" s="199" t="str">
        <f t="shared" si="3279"/>
        <v>BO$17</v>
      </c>
      <c r="BP1941" s="199" t="str">
        <f t="shared" si="3279"/>
        <v>BP$17</v>
      </c>
      <c r="BQ1941" s="199" t="str">
        <f t="shared" si="3279"/>
        <v>BQ$17</v>
      </c>
      <c r="BR1941" s="199" t="str">
        <f t="shared" si="3279"/>
        <v>BR$17</v>
      </c>
      <c r="BS1941" s="199" t="str">
        <f t="shared" si="3279"/>
        <v>BS$17</v>
      </c>
      <c r="BT1941" s="199" t="str">
        <f t="shared" si="3279"/>
        <v>BT$17</v>
      </c>
      <c r="BU1941" s="199" t="str">
        <f t="shared" si="3279"/>
        <v>BU$17</v>
      </c>
      <c r="BV1941" s="199" t="str">
        <f t="shared" si="3279"/>
        <v>BV$17</v>
      </c>
      <c r="BW1941" s="199" t="str">
        <f t="shared" si="3279"/>
        <v>BW$17</v>
      </c>
      <c r="BX1941" s="199" t="str">
        <f t="shared" si="3279"/>
        <v>BX$17</v>
      </c>
      <c r="BY1941" s="199" t="str">
        <f t="shared" si="3279"/>
        <v>BY$17</v>
      </c>
      <c r="BZ1941" s="199" t="str">
        <f t="shared" si="3279"/>
        <v>BZ$17</v>
      </c>
      <c r="CA1941" s="199" t="str">
        <f t="shared" si="3279"/>
        <v>CA$17</v>
      </c>
      <c r="CB1941" s="199" t="str">
        <f t="shared" si="3279"/>
        <v>CB$17</v>
      </c>
      <c r="CC1941" s="199" t="str">
        <f t="shared" si="3279"/>
        <v>CC$17</v>
      </c>
      <c r="CD1941" s="199" t="str">
        <f t="shared" si="3279"/>
        <v>CD$17</v>
      </c>
      <c r="CE1941" s="199" t="str">
        <f t="shared" ref="CE1941:CL1941" si="3280">CE$21</f>
        <v>CE$17</v>
      </c>
      <c r="CF1941" s="199" t="str">
        <f t="shared" si="3280"/>
        <v>CF$17</v>
      </c>
      <c r="CG1941" s="199" t="str">
        <f t="shared" si="3280"/>
        <v>CG$17</v>
      </c>
      <c r="CH1941" s="199" t="str">
        <f t="shared" si="3280"/>
        <v>CH$17</v>
      </c>
      <c r="CI1941" s="199" t="str">
        <f t="shared" si="3280"/>
        <v>CI$17</v>
      </c>
      <c r="CJ1941" s="199" t="str">
        <f t="shared" si="3280"/>
        <v>CJ$17</v>
      </c>
      <c r="CK1941" s="199" t="str">
        <f t="shared" si="3280"/>
        <v>CK$17</v>
      </c>
      <c r="CL1941" s="199" t="str">
        <f t="shared" si="3280"/>
        <v>CL$17</v>
      </c>
      <c r="CN1941" s="201"/>
      <c r="CO1941" s="199" t="str">
        <f t="shared" ref="CO1941:DL1941" si="3281">CO$21</f>
        <v>CO$17</v>
      </c>
      <c r="CP1941" s="199" t="str">
        <f t="shared" si="3281"/>
        <v>CP$17</v>
      </c>
      <c r="CQ1941" s="199" t="str">
        <f t="shared" si="3281"/>
        <v>CQ$17</v>
      </c>
      <c r="CR1941" s="199" t="str">
        <f t="shared" si="3281"/>
        <v>CR$17</v>
      </c>
      <c r="CS1941" s="199" t="str">
        <f t="shared" si="3281"/>
        <v>CS$17</v>
      </c>
      <c r="CT1941" s="199" t="str">
        <f t="shared" si="3281"/>
        <v>CT$17</v>
      </c>
      <c r="CU1941" s="199" t="str">
        <f t="shared" si="3281"/>
        <v>CU$17</v>
      </c>
      <c r="CV1941" s="199" t="str">
        <f t="shared" si="3281"/>
        <v>CV$17</v>
      </c>
      <c r="CW1941" s="199" t="str">
        <f t="shared" si="3281"/>
        <v>CW$17</v>
      </c>
      <c r="CX1941" s="199" t="str">
        <f t="shared" si="3281"/>
        <v>CX$17</v>
      </c>
      <c r="CY1941" s="199" t="str">
        <f t="shared" si="3281"/>
        <v>CY$17</v>
      </c>
      <c r="CZ1941" s="199" t="str">
        <f t="shared" si="3281"/>
        <v>CZ$17</v>
      </c>
      <c r="DA1941" s="199" t="str">
        <f t="shared" si="3281"/>
        <v>DA$17</v>
      </c>
      <c r="DB1941" s="199" t="str">
        <f t="shared" si="3281"/>
        <v>DB$17</v>
      </c>
      <c r="DC1941" s="199" t="str">
        <f t="shared" si="3281"/>
        <v>DC$17</v>
      </c>
      <c r="DD1941" s="199" t="str">
        <f t="shared" si="3281"/>
        <v>DD$17</v>
      </c>
      <c r="DE1941" s="199" t="str">
        <f t="shared" si="3281"/>
        <v>DE$17</v>
      </c>
      <c r="DF1941" s="199" t="str">
        <f t="shared" si="3281"/>
        <v>DF$17</v>
      </c>
      <c r="DG1941" s="199" t="str">
        <f t="shared" si="3281"/>
        <v>DG$17</v>
      </c>
      <c r="DH1941" s="199" t="str">
        <f t="shared" si="3281"/>
        <v>DH$17</v>
      </c>
      <c r="DI1941" s="199" t="str">
        <f t="shared" si="3281"/>
        <v>DI$17</v>
      </c>
      <c r="DJ1941" s="199" t="str">
        <f t="shared" si="3281"/>
        <v>DJ$17</v>
      </c>
      <c r="DK1941" s="199" t="str">
        <f t="shared" si="3281"/>
        <v>DK$17</v>
      </c>
      <c r="DL1941" s="199" t="str">
        <f t="shared" si="3281"/>
        <v>DL$17</v>
      </c>
    </row>
    <row r="1942" spans="1:116" x14ac:dyDescent="0.4">
      <c r="A1942" s="174"/>
      <c r="E1942" s="8"/>
      <c r="G1942" s="175" t="s">
        <v>491</v>
      </c>
      <c r="H1942" s="200"/>
      <c r="I1942" s="201"/>
      <c r="J1942" s="201"/>
      <c r="K1942" s="202"/>
      <c r="L1942" s="202"/>
      <c r="M1942" s="202"/>
      <c r="N1942" s="202"/>
      <c r="O1942" s="202"/>
      <c r="P1942" s="202"/>
      <c r="R1942" s="202"/>
      <c r="S1942" s="190"/>
      <c r="T1942" s="190"/>
      <c r="U1942" s="190"/>
      <c r="V1942" s="190"/>
      <c r="W1942" s="190"/>
      <c r="X1942" s="190"/>
      <c r="Y1942" s="190"/>
      <c r="Z1942" s="190"/>
      <c r="AA1942" s="190"/>
      <c r="AB1942" s="190"/>
      <c r="AC1942" s="190"/>
      <c r="AD1942" s="190"/>
      <c r="AE1942" s="190"/>
      <c r="AF1942" s="190"/>
      <c r="AG1942" s="190"/>
      <c r="AH1942" s="190"/>
      <c r="AI1942" s="190"/>
      <c r="AJ1942" s="190"/>
      <c r="AK1942" s="190"/>
      <c r="AL1942" s="190"/>
      <c r="AM1942" s="190"/>
      <c r="AN1942" s="190"/>
      <c r="AO1942" s="190"/>
      <c r="AP1942" s="190"/>
      <c r="AQ1942" s="190"/>
      <c r="AR1942" s="190"/>
      <c r="AS1942" s="190"/>
      <c r="AT1942" s="190"/>
      <c r="AU1942" s="190"/>
      <c r="AV1942" s="190"/>
      <c r="AW1942" s="190"/>
      <c r="AX1942" s="190"/>
      <c r="AY1942" s="190"/>
      <c r="AZ1942" s="190"/>
      <c r="BA1942" s="190"/>
      <c r="BB1942" s="190"/>
      <c r="BC1942" s="190"/>
      <c r="BD1942" s="190"/>
      <c r="BE1942" s="190"/>
      <c r="BF1942" s="190"/>
      <c r="BG1942" s="190"/>
      <c r="BH1942" s="190"/>
      <c r="BI1942" s="190"/>
      <c r="BJ1942" s="190"/>
      <c r="BK1942" s="190"/>
      <c r="BL1942" s="190"/>
      <c r="BM1942" s="190"/>
      <c r="BN1942" s="190"/>
      <c r="BO1942" s="190"/>
      <c r="BP1942" s="190"/>
      <c r="BQ1942" s="190"/>
      <c r="BR1942" s="190"/>
      <c r="BS1942" s="190"/>
      <c r="BT1942" s="190"/>
      <c r="BU1942" s="190"/>
      <c r="BV1942" s="190"/>
      <c r="BW1942" s="190"/>
      <c r="BX1942" s="190"/>
      <c r="BY1942" s="190"/>
      <c r="BZ1942" s="190"/>
      <c r="CA1942" s="190"/>
      <c r="CB1942" s="190"/>
      <c r="CC1942" s="190"/>
      <c r="CD1942" s="190"/>
      <c r="CE1942" s="190"/>
      <c r="CF1942" s="190"/>
      <c r="CG1942" s="190"/>
      <c r="CH1942" s="190"/>
      <c r="CI1942" s="190"/>
      <c r="CJ1942" s="190"/>
      <c r="CK1942" s="190"/>
      <c r="CL1942" s="190"/>
      <c r="CN1942" s="201"/>
      <c r="CO1942" s="190"/>
      <c r="CP1942" s="190"/>
      <c r="CQ1942" s="190"/>
      <c r="CR1942" s="190"/>
      <c r="CS1942" s="190"/>
      <c r="CT1942" s="190"/>
      <c r="CU1942" s="190"/>
      <c r="CV1942" s="190"/>
      <c r="CW1942" s="190"/>
      <c r="CX1942" s="190"/>
      <c r="CY1942" s="190"/>
      <c r="CZ1942" s="190"/>
      <c r="DA1942" s="190"/>
      <c r="DB1942" s="190"/>
      <c r="DC1942" s="190"/>
      <c r="DD1942" s="190"/>
      <c r="DE1942" s="190"/>
      <c r="DF1942" s="190"/>
      <c r="DG1942" s="190"/>
      <c r="DH1942" s="190"/>
      <c r="DI1942" s="190"/>
      <c r="DJ1942" s="190"/>
      <c r="DK1942" s="190"/>
      <c r="DL1942" s="190"/>
    </row>
    <row r="1943" spans="1:116" x14ac:dyDescent="0.4">
      <c r="A1943" s="174"/>
      <c r="E1943" s="8"/>
      <c r="G1943" s="175" t="s">
        <v>505</v>
      </c>
      <c r="H1943" s="200"/>
      <c r="I1943" s="201"/>
      <c r="J1943" s="201"/>
      <c r="K1943" s="202"/>
      <c r="L1943" s="202"/>
      <c r="M1943" s="202"/>
      <c r="N1943" s="202"/>
      <c r="O1943" s="202"/>
      <c r="P1943" s="202"/>
      <c r="R1943" s="202"/>
      <c r="S1943" s="190"/>
      <c r="T1943" s="190"/>
      <c r="U1943" s="190"/>
      <c r="V1943" s="190"/>
      <c r="W1943" s="190"/>
      <c r="X1943" s="190"/>
      <c r="Y1943" s="190"/>
      <c r="Z1943" s="190"/>
      <c r="AA1943" s="190"/>
      <c r="AB1943" s="190"/>
      <c r="AC1943" s="190"/>
      <c r="AD1943" s="190"/>
      <c r="AE1943" s="190"/>
      <c r="AF1943" s="190"/>
      <c r="AG1943" s="190"/>
      <c r="AH1943" s="190"/>
      <c r="AI1943" s="190"/>
      <c r="AJ1943" s="190"/>
      <c r="AK1943" s="190"/>
      <c r="AL1943" s="190"/>
      <c r="AM1943" s="190"/>
      <c r="AN1943" s="190"/>
      <c r="AO1943" s="190"/>
      <c r="AP1943" s="190"/>
      <c r="AQ1943" s="190"/>
      <c r="AR1943" s="190"/>
      <c r="AS1943" s="190"/>
      <c r="AT1943" s="190"/>
      <c r="AU1943" s="190"/>
      <c r="AV1943" s="190"/>
      <c r="AW1943" s="190"/>
      <c r="AX1943" s="190"/>
      <c r="AY1943" s="190"/>
      <c r="AZ1943" s="190"/>
      <c r="BA1943" s="190"/>
      <c r="BB1943" s="190"/>
      <c r="BC1943" s="190"/>
      <c r="BD1943" s="190"/>
      <c r="BE1943" s="190"/>
      <c r="BF1943" s="190"/>
      <c r="BG1943" s="190"/>
      <c r="BH1943" s="190"/>
      <c r="BI1943" s="190"/>
      <c r="BJ1943" s="190"/>
      <c r="BK1943" s="190"/>
      <c r="BL1943" s="190"/>
      <c r="BM1943" s="190"/>
      <c r="BN1943" s="190"/>
      <c r="BO1943" s="190"/>
      <c r="BP1943" s="190"/>
      <c r="BQ1943" s="190"/>
      <c r="BR1943" s="190"/>
      <c r="BS1943" s="190"/>
      <c r="BT1943" s="190"/>
      <c r="BU1943" s="190"/>
      <c r="BV1943" s="190"/>
      <c r="BW1943" s="190"/>
      <c r="BX1943" s="190"/>
      <c r="BY1943" s="190"/>
      <c r="BZ1943" s="190"/>
      <c r="CA1943" s="190"/>
      <c r="CB1943" s="190"/>
      <c r="CC1943" s="190"/>
      <c r="CD1943" s="190"/>
      <c r="CE1943" s="190"/>
      <c r="CF1943" s="190"/>
      <c r="CG1943" s="190"/>
      <c r="CH1943" s="190"/>
      <c r="CI1943" s="190"/>
      <c r="CJ1943" s="190"/>
      <c r="CK1943" s="190"/>
      <c r="CL1943" s="190"/>
      <c r="CN1943" s="201"/>
      <c r="CO1943" s="190"/>
      <c r="CP1943" s="190"/>
      <c r="CQ1943" s="190"/>
      <c r="CR1943" s="190"/>
      <c r="CS1943" s="190"/>
      <c r="CT1943" s="190"/>
      <c r="CU1943" s="190"/>
      <c r="CV1943" s="190"/>
      <c r="CW1943" s="190"/>
      <c r="CX1943" s="190"/>
      <c r="CY1943" s="190"/>
      <c r="CZ1943" s="190"/>
      <c r="DA1943" s="190"/>
      <c r="DB1943" s="190"/>
      <c r="DC1943" s="190"/>
      <c r="DD1943" s="190"/>
      <c r="DE1943" s="190"/>
      <c r="DF1943" s="190"/>
      <c r="DG1943" s="190"/>
      <c r="DH1943" s="190"/>
      <c r="DI1943" s="190"/>
      <c r="DJ1943" s="190"/>
      <c r="DK1943" s="190"/>
      <c r="DL1943" s="190"/>
    </row>
    <row r="1944" spans="1:116" x14ac:dyDescent="0.4">
      <c r="A1944" s="174"/>
      <c r="E1944" s="8"/>
      <c r="G1944" s="175" t="s">
        <v>463</v>
      </c>
      <c r="H1944" s="200"/>
      <c r="I1944" s="201"/>
      <c r="J1944" s="201"/>
      <c r="K1944" s="202"/>
      <c r="L1944" s="202"/>
      <c r="M1944" s="202"/>
      <c r="N1944" s="202"/>
      <c r="O1944" s="202"/>
      <c r="P1944" s="202"/>
      <c r="R1944" s="202"/>
      <c r="S1944" s="190" t="str">
        <f t="shared" ref="S1944:AX1944" si="3282">S$22</f>
        <v>S$18</v>
      </c>
      <c r="T1944" s="190" t="str">
        <f t="shared" si="3282"/>
        <v>T$18</v>
      </c>
      <c r="U1944" s="190" t="str">
        <f t="shared" si="3282"/>
        <v>U$18</v>
      </c>
      <c r="V1944" s="190" t="str">
        <f t="shared" si="3282"/>
        <v>V$18</v>
      </c>
      <c r="W1944" s="190" t="str">
        <f t="shared" si="3282"/>
        <v>W$18</v>
      </c>
      <c r="X1944" s="190" t="str">
        <f t="shared" si="3282"/>
        <v>X$18</v>
      </c>
      <c r="Y1944" s="190" t="str">
        <f t="shared" si="3282"/>
        <v>Y$18</v>
      </c>
      <c r="Z1944" s="190" t="str">
        <f t="shared" si="3282"/>
        <v>Z$18</v>
      </c>
      <c r="AA1944" s="190" t="str">
        <f t="shared" si="3282"/>
        <v>AA$18</v>
      </c>
      <c r="AB1944" s="190" t="str">
        <f t="shared" si="3282"/>
        <v>AB$18</v>
      </c>
      <c r="AC1944" s="190" t="str">
        <f t="shared" si="3282"/>
        <v>AC$18</v>
      </c>
      <c r="AD1944" s="190" t="str">
        <f t="shared" si="3282"/>
        <v>AD$18</v>
      </c>
      <c r="AE1944" s="190" t="str">
        <f t="shared" si="3282"/>
        <v>AE$18</v>
      </c>
      <c r="AF1944" s="190" t="str">
        <f t="shared" si="3282"/>
        <v>AF$18</v>
      </c>
      <c r="AG1944" s="190" t="str">
        <f t="shared" si="3282"/>
        <v>AG$18</v>
      </c>
      <c r="AH1944" s="190" t="str">
        <f t="shared" si="3282"/>
        <v>AH$18</v>
      </c>
      <c r="AI1944" s="190" t="str">
        <f t="shared" si="3282"/>
        <v>AI$18</v>
      </c>
      <c r="AJ1944" s="190" t="str">
        <f t="shared" si="3282"/>
        <v>AJ$18</v>
      </c>
      <c r="AK1944" s="190" t="str">
        <f t="shared" si="3282"/>
        <v>AK$18</v>
      </c>
      <c r="AL1944" s="190" t="str">
        <f t="shared" si="3282"/>
        <v>AL$18</v>
      </c>
      <c r="AM1944" s="190" t="str">
        <f t="shared" si="3282"/>
        <v>AM$18</v>
      </c>
      <c r="AN1944" s="190" t="str">
        <f t="shared" si="3282"/>
        <v>AN$18</v>
      </c>
      <c r="AO1944" s="190" t="str">
        <f t="shared" si="3282"/>
        <v>AO$18</v>
      </c>
      <c r="AP1944" s="190" t="str">
        <f t="shared" si="3282"/>
        <v>AP$18</v>
      </c>
      <c r="AQ1944" s="190" t="str">
        <f t="shared" si="3282"/>
        <v>AQ$18</v>
      </c>
      <c r="AR1944" s="190" t="str">
        <f t="shared" si="3282"/>
        <v>AR$18</v>
      </c>
      <c r="AS1944" s="190" t="str">
        <f t="shared" si="3282"/>
        <v>AS$18</v>
      </c>
      <c r="AT1944" s="190" t="str">
        <f t="shared" si="3282"/>
        <v>AT$18</v>
      </c>
      <c r="AU1944" s="190" t="str">
        <f t="shared" si="3282"/>
        <v>AU$18</v>
      </c>
      <c r="AV1944" s="190" t="str">
        <f t="shared" si="3282"/>
        <v>AV$18</v>
      </c>
      <c r="AW1944" s="190" t="str">
        <f t="shared" si="3282"/>
        <v>AW$18</v>
      </c>
      <c r="AX1944" s="190" t="str">
        <f t="shared" si="3282"/>
        <v>AX$18</v>
      </c>
      <c r="AY1944" s="190" t="str">
        <f t="shared" ref="AY1944:CD1944" si="3283">AY$22</f>
        <v>AY$18</v>
      </c>
      <c r="AZ1944" s="190" t="str">
        <f t="shared" si="3283"/>
        <v>AZ$18</v>
      </c>
      <c r="BA1944" s="190" t="str">
        <f t="shared" si="3283"/>
        <v>BA$18</v>
      </c>
      <c r="BB1944" s="190" t="str">
        <f t="shared" si="3283"/>
        <v>BB$18</v>
      </c>
      <c r="BC1944" s="190" t="str">
        <f t="shared" si="3283"/>
        <v>BC$18</v>
      </c>
      <c r="BD1944" s="190" t="str">
        <f t="shared" si="3283"/>
        <v>BD$18</v>
      </c>
      <c r="BE1944" s="190" t="str">
        <f t="shared" si="3283"/>
        <v>BE$18</v>
      </c>
      <c r="BF1944" s="190" t="str">
        <f t="shared" si="3283"/>
        <v>BF$18</v>
      </c>
      <c r="BG1944" s="190" t="str">
        <f t="shared" si="3283"/>
        <v>BG$18</v>
      </c>
      <c r="BH1944" s="190" t="str">
        <f t="shared" si="3283"/>
        <v>BH$18</v>
      </c>
      <c r="BI1944" s="190" t="str">
        <f t="shared" si="3283"/>
        <v>BI$18</v>
      </c>
      <c r="BJ1944" s="190" t="str">
        <f t="shared" si="3283"/>
        <v>BJ$18</v>
      </c>
      <c r="BK1944" s="190" t="str">
        <f t="shared" si="3283"/>
        <v>BK$18</v>
      </c>
      <c r="BL1944" s="190" t="str">
        <f t="shared" si="3283"/>
        <v>BL$18</v>
      </c>
      <c r="BM1944" s="190" t="str">
        <f t="shared" si="3283"/>
        <v>BM$18</v>
      </c>
      <c r="BN1944" s="190" t="str">
        <f t="shared" si="3283"/>
        <v>BN$18</v>
      </c>
      <c r="BO1944" s="190" t="str">
        <f t="shared" si="3283"/>
        <v>BO$18</v>
      </c>
      <c r="BP1944" s="190" t="str">
        <f t="shared" si="3283"/>
        <v>BP$18</v>
      </c>
      <c r="BQ1944" s="190" t="str">
        <f t="shared" si="3283"/>
        <v>BQ$18</v>
      </c>
      <c r="BR1944" s="190" t="str">
        <f t="shared" si="3283"/>
        <v>BR$18</v>
      </c>
      <c r="BS1944" s="190" t="str">
        <f t="shared" si="3283"/>
        <v>BS$18</v>
      </c>
      <c r="BT1944" s="190" t="str">
        <f t="shared" si="3283"/>
        <v>BT$18</v>
      </c>
      <c r="BU1944" s="190" t="str">
        <f t="shared" si="3283"/>
        <v>BU$18</v>
      </c>
      <c r="BV1944" s="190" t="str">
        <f t="shared" si="3283"/>
        <v>BV$18</v>
      </c>
      <c r="BW1944" s="190" t="str">
        <f t="shared" si="3283"/>
        <v>BW$18</v>
      </c>
      <c r="BX1944" s="190" t="str">
        <f t="shared" si="3283"/>
        <v>BX$18</v>
      </c>
      <c r="BY1944" s="190" t="str">
        <f t="shared" si="3283"/>
        <v>BY$18</v>
      </c>
      <c r="BZ1944" s="190" t="str">
        <f t="shared" si="3283"/>
        <v>BZ$18</v>
      </c>
      <c r="CA1944" s="190" t="str">
        <f t="shared" si="3283"/>
        <v>CA$18</v>
      </c>
      <c r="CB1944" s="190" t="str">
        <f t="shared" si="3283"/>
        <v>CB$18</v>
      </c>
      <c r="CC1944" s="190" t="str">
        <f t="shared" si="3283"/>
        <v>CC$18</v>
      </c>
      <c r="CD1944" s="190" t="str">
        <f t="shared" si="3283"/>
        <v>CD$18</v>
      </c>
      <c r="CE1944" s="190" t="str">
        <f t="shared" ref="CE1944:CL1944" si="3284">CE$22</f>
        <v>CE$18</v>
      </c>
      <c r="CF1944" s="190" t="str">
        <f t="shared" si="3284"/>
        <v>CF$18</v>
      </c>
      <c r="CG1944" s="190" t="str">
        <f t="shared" si="3284"/>
        <v>CG$18</v>
      </c>
      <c r="CH1944" s="190" t="str">
        <f t="shared" si="3284"/>
        <v>CH$18</v>
      </c>
      <c r="CI1944" s="190" t="str">
        <f t="shared" si="3284"/>
        <v>CI$18</v>
      </c>
      <c r="CJ1944" s="190" t="str">
        <f t="shared" si="3284"/>
        <v>CJ$18</v>
      </c>
      <c r="CK1944" s="190" t="str">
        <f t="shared" si="3284"/>
        <v>CK$18</v>
      </c>
      <c r="CL1944" s="190" t="str">
        <f t="shared" si="3284"/>
        <v>CL$18</v>
      </c>
      <c r="CN1944" s="201"/>
      <c r="CO1944" s="190" t="str">
        <f t="shared" ref="CO1944:DL1944" si="3285">CO$22</f>
        <v>CO$18</v>
      </c>
      <c r="CP1944" s="190" t="str">
        <f t="shared" si="3285"/>
        <v>CP$18</v>
      </c>
      <c r="CQ1944" s="190" t="str">
        <f t="shared" si="3285"/>
        <v>CQ$18</v>
      </c>
      <c r="CR1944" s="190" t="str">
        <f t="shared" si="3285"/>
        <v>CR$18</v>
      </c>
      <c r="CS1944" s="190" t="str">
        <f t="shared" si="3285"/>
        <v>CS$18</v>
      </c>
      <c r="CT1944" s="190" t="str">
        <f t="shared" si="3285"/>
        <v>CT$18</v>
      </c>
      <c r="CU1944" s="190" t="str">
        <f t="shared" si="3285"/>
        <v>CU$18</v>
      </c>
      <c r="CV1944" s="190" t="str">
        <f t="shared" si="3285"/>
        <v>CV$18</v>
      </c>
      <c r="CW1944" s="190" t="str">
        <f t="shared" si="3285"/>
        <v>CW$18</v>
      </c>
      <c r="CX1944" s="190" t="str">
        <f t="shared" si="3285"/>
        <v>CX$18</v>
      </c>
      <c r="CY1944" s="190" t="str">
        <f t="shared" si="3285"/>
        <v>CY$18</v>
      </c>
      <c r="CZ1944" s="190" t="str">
        <f t="shared" si="3285"/>
        <v>CZ$18</v>
      </c>
      <c r="DA1944" s="190" t="str">
        <f t="shared" si="3285"/>
        <v>DA$18</v>
      </c>
      <c r="DB1944" s="190" t="str">
        <f t="shared" si="3285"/>
        <v>DB$18</v>
      </c>
      <c r="DC1944" s="190" t="str">
        <f t="shared" si="3285"/>
        <v>DC$18</v>
      </c>
      <c r="DD1944" s="190" t="str">
        <f t="shared" si="3285"/>
        <v>DD$18</v>
      </c>
      <c r="DE1944" s="190" t="str">
        <f t="shared" si="3285"/>
        <v>DE$18</v>
      </c>
      <c r="DF1944" s="190" t="str">
        <f t="shared" si="3285"/>
        <v>DF$18</v>
      </c>
      <c r="DG1944" s="190" t="str">
        <f t="shared" si="3285"/>
        <v>DG$18</v>
      </c>
      <c r="DH1944" s="190" t="str">
        <f t="shared" si="3285"/>
        <v>DH$18</v>
      </c>
      <c r="DI1944" s="190" t="str">
        <f t="shared" si="3285"/>
        <v>DI$18</v>
      </c>
      <c r="DJ1944" s="190" t="str">
        <f t="shared" si="3285"/>
        <v>DJ$18</v>
      </c>
      <c r="DK1944" s="190" t="str">
        <f t="shared" si="3285"/>
        <v>DK$18</v>
      </c>
      <c r="DL1944" s="190" t="str">
        <f t="shared" si="3285"/>
        <v>DL$18</v>
      </c>
    </row>
    <row r="1945" spans="1:116" x14ac:dyDescent="0.4">
      <c r="A1945" s="174"/>
      <c r="E1945" s="8"/>
      <c r="G1945" s="175" t="s">
        <v>464</v>
      </c>
      <c r="H1945" s="200"/>
      <c r="I1945" s="201"/>
      <c r="J1945" s="201"/>
      <c r="K1945" s="202"/>
      <c r="L1945" s="202"/>
      <c r="M1945" s="202"/>
      <c r="N1945" s="202"/>
      <c r="O1945" s="202"/>
      <c r="P1945" s="202"/>
      <c r="R1945" s="202"/>
      <c r="S1945" s="190" t="str">
        <f t="shared" ref="S1945:AX1945" si="3286">S$23</f>
        <v>S$19</v>
      </c>
      <c r="T1945" s="190" t="str">
        <f t="shared" si="3286"/>
        <v>T$19</v>
      </c>
      <c r="U1945" s="190" t="str">
        <f t="shared" si="3286"/>
        <v>U$19</v>
      </c>
      <c r="V1945" s="190" t="str">
        <f t="shared" si="3286"/>
        <v>V$19</v>
      </c>
      <c r="W1945" s="190" t="str">
        <f t="shared" si="3286"/>
        <v>W$19</v>
      </c>
      <c r="X1945" s="190" t="str">
        <f t="shared" si="3286"/>
        <v>X$19</v>
      </c>
      <c r="Y1945" s="190" t="str">
        <f t="shared" si="3286"/>
        <v>Y$19</v>
      </c>
      <c r="Z1945" s="190" t="str">
        <f t="shared" si="3286"/>
        <v>Z$19</v>
      </c>
      <c r="AA1945" s="190" t="str">
        <f t="shared" si="3286"/>
        <v>AA$19</v>
      </c>
      <c r="AB1945" s="190" t="str">
        <f t="shared" si="3286"/>
        <v>AB$19</v>
      </c>
      <c r="AC1945" s="190" t="str">
        <f t="shared" si="3286"/>
        <v>AC$19</v>
      </c>
      <c r="AD1945" s="190" t="str">
        <f t="shared" si="3286"/>
        <v>AD$19</v>
      </c>
      <c r="AE1945" s="190" t="str">
        <f t="shared" si="3286"/>
        <v>AE$19</v>
      </c>
      <c r="AF1945" s="190" t="str">
        <f t="shared" si="3286"/>
        <v>AF$19</v>
      </c>
      <c r="AG1945" s="190" t="str">
        <f t="shared" si="3286"/>
        <v>AG$19</v>
      </c>
      <c r="AH1945" s="190" t="str">
        <f t="shared" si="3286"/>
        <v>AH$19</v>
      </c>
      <c r="AI1945" s="190" t="str">
        <f t="shared" si="3286"/>
        <v>AI$19</v>
      </c>
      <c r="AJ1945" s="190" t="str">
        <f t="shared" si="3286"/>
        <v>AJ$19</v>
      </c>
      <c r="AK1945" s="190" t="str">
        <f t="shared" si="3286"/>
        <v>AK$19</v>
      </c>
      <c r="AL1945" s="190" t="str">
        <f t="shared" si="3286"/>
        <v>AL$19</v>
      </c>
      <c r="AM1945" s="190" t="str">
        <f t="shared" si="3286"/>
        <v>AM$19</v>
      </c>
      <c r="AN1945" s="190" t="str">
        <f t="shared" si="3286"/>
        <v>AN$19</v>
      </c>
      <c r="AO1945" s="190" t="str">
        <f t="shared" si="3286"/>
        <v>AO$19</v>
      </c>
      <c r="AP1945" s="190" t="str">
        <f t="shared" si="3286"/>
        <v>AP$19</v>
      </c>
      <c r="AQ1945" s="190" t="str">
        <f t="shared" si="3286"/>
        <v>AQ$19</v>
      </c>
      <c r="AR1945" s="190" t="str">
        <f t="shared" si="3286"/>
        <v>AR$19</v>
      </c>
      <c r="AS1945" s="190" t="str">
        <f t="shared" si="3286"/>
        <v>AS$19</v>
      </c>
      <c r="AT1945" s="190" t="str">
        <f t="shared" si="3286"/>
        <v>AT$19</v>
      </c>
      <c r="AU1945" s="190" t="str">
        <f t="shared" si="3286"/>
        <v>AU$19</v>
      </c>
      <c r="AV1945" s="190" t="str">
        <f t="shared" si="3286"/>
        <v>AV$19</v>
      </c>
      <c r="AW1945" s="190" t="str">
        <f t="shared" si="3286"/>
        <v>AW$19</v>
      </c>
      <c r="AX1945" s="190" t="str">
        <f t="shared" si="3286"/>
        <v>AX$19</v>
      </c>
      <c r="AY1945" s="190" t="str">
        <f t="shared" ref="AY1945:CD1945" si="3287">AY$23</f>
        <v>AY$19</v>
      </c>
      <c r="AZ1945" s="190" t="str">
        <f t="shared" si="3287"/>
        <v>AZ$19</v>
      </c>
      <c r="BA1945" s="190" t="str">
        <f t="shared" si="3287"/>
        <v>BA$19</v>
      </c>
      <c r="BB1945" s="190" t="str">
        <f t="shared" si="3287"/>
        <v>BB$19</v>
      </c>
      <c r="BC1945" s="190" t="str">
        <f t="shared" si="3287"/>
        <v>BC$19</v>
      </c>
      <c r="BD1945" s="190" t="str">
        <f t="shared" si="3287"/>
        <v>BD$19</v>
      </c>
      <c r="BE1945" s="190" t="str">
        <f t="shared" si="3287"/>
        <v>BE$19</v>
      </c>
      <c r="BF1945" s="190" t="str">
        <f t="shared" si="3287"/>
        <v>BF$19</v>
      </c>
      <c r="BG1945" s="190" t="str">
        <f t="shared" si="3287"/>
        <v>BG$19</v>
      </c>
      <c r="BH1945" s="190" t="str">
        <f t="shared" si="3287"/>
        <v>BH$19</v>
      </c>
      <c r="BI1945" s="190" t="str">
        <f t="shared" si="3287"/>
        <v>BI$19</v>
      </c>
      <c r="BJ1945" s="190" t="str">
        <f t="shared" si="3287"/>
        <v>BJ$19</v>
      </c>
      <c r="BK1945" s="190" t="str">
        <f t="shared" si="3287"/>
        <v>BK$19</v>
      </c>
      <c r="BL1945" s="190" t="str">
        <f t="shared" si="3287"/>
        <v>BL$19</v>
      </c>
      <c r="BM1945" s="190" t="str">
        <f t="shared" si="3287"/>
        <v>BM$19</v>
      </c>
      <c r="BN1945" s="190" t="str">
        <f t="shared" si="3287"/>
        <v>BN$19</v>
      </c>
      <c r="BO1945" s="190" t="str">
        <f t="shared" si="3287"/>
        <v>BO$19</v>
      </c>
      <c r="BP1945" s="190" t="str">
        <f t="shared" si="3287"/>
        <v>BP$19</v>
      </c>
      <c r="BQ1945" s="190" t="str">
        <f t="shared" si="3287"/>
        <v>BQ$19</v>
      </c>
      <c r="BR1945" s="190" t="str">
        <f t="shared" si="3287"/>
        <v>BR$19</v>
      </c>
      <c r="BS1945" s="190" t="str">
        <f t="shared" si="3287"/>
        <v>BS$19</v>
      </c>
      <c r="BT1945" s="190" t="str">
        <f t="shared" si="3287"/>
        <v>BT$19</v>
      </c>
      <c r="BU1945" s="190" t="str">
        <f t="shared" si="3287"/>
        <v>BU$19</v>
      </c>
      <c r="BV1945" s="190" t="str">
        <f t="shared" si="3287"/>
        <v>BV$19</v>
      </c>
      <c r="BW1945" s="190" t="str">
        <f t="shared" si="3287"/>
        <v>BW$19</v>
      </c>
      <c r="BX1945" s="190" t="str">
        <f t="shared" si="3287"/>
        <v>BX$19</v>
      </c>
      <c r="BY1945" s="190" t="str">
        <f t="shared" si="3287"/>
        <v>BY$19</v>
      </c>
      <c r="BZ1945" s="190" t="str">
        <f t="shared" si="3287"/>
        <v>BZ$19</v>
      </c>
      <c r="CA1945" s="190" t="str">
        <f t="shared" si="3287"/>
        <v>CA$19</v>
      </c>
      <c r="CB1945" s="190" t="str">
        <f t="shared" si="3287"/>
        <v>CB$19</v>
      </c>
      <c r="CC1945" s="190" t="str">
        <f t="shared" si="3287"/>
        <v>CC$19</v>
      </c>
      <c r="CD1945" s="190" t="str">
        <f t="shared" si="3287"/>
        <v>CD$19</v>
      </c>
      <c r="CE1945" s="190" t="str">
        <f t="shared" ref="CE1945:CL1945" si="3288">CE$23</f>
        <v>CE$19</v>
      </c>
      <c r="CF1945" s="190" t="str">
        <f t="shared" si="3288"/>
        <v>CF$19</v>
      </c>
      <c r="CG1945" s="190" t="str">
        <f t="shared" si="3288"/>
        <v>CG$19</v>
      </c>
      <c r="CH1945" s="190" t="str">
        <f t="shared" si="3288"/>
        <v>CH$19</v>
      </c>
      <c r="CI1945" s="190" t="str">
        <f t="shared" si="3288"/>
        <v>CI$19</v>
      </c>
      <c r="CJ1945" s="190" t="str">
        <f t="shared" si="3288"/>
        <v>CJ$19</v>
      </c>
      <c r="CK1945" s="190" t="str">
        <f t="shared" si="3288"/>
        <v>CK$19</v>
      </c>
      <c r="CL1945" s="190" t="str">
        <f t="shared" si="3288"/>
        <v>CL$19</v>
      </c>
      <c r="CN1945" s="201"/>
      <c r="CO1945" s="190" t="str">
        <f t="shared" ref="CO1945:DL1945" si="3289">CO$23</f>
        <v>CO$19</v>
      </c>
      <c r="CP1945" s="190" t="str">
        <f t="shared" si="3289"/>
        <v>CP$19</v>
      </c>
      <c r="CQ1945" s="190" t="str">
        <f t="shared" si="3289"/>
        <v>CQ$19</v>
      </c>
      <c r="CR1945" s="190" t="str">
        <f t="shared" si="3289"/>
        <v>CR$19</v>
      </c>
      <c r="CS1945" s="190" t="str">
        <f t="shared" si="3289"/>
        <v>CS$19</v>
      </c>
      <c r="CT1945" s="190" t="str">
        <f t="shared" si="3289"/>
        <v>CT$19</v>
      </c>
      <c r="CU1945" s="190" t="str">
        <f t="shared" si="3289"/>
        <v>CU$19</v>
      </c>
      <c r="CV1945" s="190" t="str">
        <f t="shared" si="3289"/>
        <v>CV$19</v>
      </c>
      <c r="CW1945" s="190" t="str">
        <f t="shared" si="3289"/>
        <v>CW$19</v>
      </c>
      <c r="CX1945" s="190" t="str">
        <f t="shared" si="3289"/>
        <v>CX$19</v>
      </c>
      <c r="CY1945" s="190" t="str">
        <f t="shared" si="3289"/>
        <v>CY$19</v>
      </c>
      <c r="CZ1945" s="190" t="str">
        <f t="shared" si="3289"/>
        <v>CZ$19</v>
      </c>
      <c r="DA1945" s="190" t="str">
        <f t="shared" si="3289"/>
        <v>DA$19</v>
      </c>
      <c r="DB1945" s="190" t="str">
        <f t="shared" si="3289"/>
        <v>DB$19</v>
      </c>
      <c r="DC1945" s="190" t="str">
        <f t="shared" si="3289"/>
        <v>DC$19</v>
      </c>
      <c r="DD1945" s="190" t="str">
        <f t="shared" si="3289"/>
        <v>DD$19</v>
      </c>
      <c r="DE1945" s="190" t="str">
        <f t="shared" si="3289"/>
        <v>DE$19</v>
      </c>
      <c r="DF1945" s="190" t="str">
        <f t="shared" si="3289"/>
        <v>DF$19</v>
      </c>
      <c r="DG1945" s="190" t="str">
        <f t="shared" si="3289"/>
        <v>DG$19</v>
      </c>
      <c r="DH1945" s="190" t="str">
        <f t="shared" si="3289"/>
        <v>DH$19</v>
      </c>
      <c r="DI1945" s="190" t="str">
        <f t="shared" si="3289"/>
        <v>DI$19</v>
      </c>
      <c r="DJ1945" s="190" t="str">
        <f t="shared" si="3289"/>
        <v>DJ$19</v>
      </c>
      <c r="DK1945" s="190" t="str">
        <f t="shared" si="3289"/>
        <v>DK$19</v>
      </c>
      <c r="DL1945" s="190" t="str">
        <f t="shared" si="3289"/>
        <v>DL$19</v>
      </c>
    </row>
    <row r="1946" spans="1:116" x14ac:dyDescent="0.4">
      <c r="A1946" s="31" t="s">
        <v>218</v>
      </c>
      <c r="B1946" s="31" t="s">
        <v>243</v>
      </c>
      <c r="C1946" s="31"/>
      <c r="D1946" t="s">
        <v>428</v>
      </c>
      <c r="E1946" s="8" t="str">
        <f t="shared" ref="E1946:E1970" si="3290">ROW()&amp;" "&amp;D1946</f>
        <v>1946 DTERM1-F</v>
      </c>
      <c r="F1946" t="s">
        <v>410</v>
      </c>
      <c r="G1946" s="70" t="s">
        <v>300</v>
      </c>
      <c r="H1946" s="48"/>
      <c r="I1946" s="297"/>
      <c r="J1946" s="297"/>
      <c r="K1946" s="48"/>
      <c r="L1946" s="48"/>
      <c r="M1946" s="48"/>
      <c r="N1946" s="48"/>
      <c r="O1946" s="48"/>
      <c r="P1946" s="48"/>
      <c r="R1946" s="70"/>
      <c r="S1946" s="298"/>
      <c r="T1946" s="298"/>
      <c r="U1946" s="298"/>
      <c r="V1946" s="298"/>
      <c r="W1946" s="298"/>
      <c r="X1946" s="298"/>
      <c r="Y1946" s="298"/>
      <c r="Z1946" s="298"/>
      <c r="AA1946" s="298"/>
      <c r="AB1946" s="298"/>
      <c r="AC1946" s="298"/>
      <c r="AD1946" s="298"/>
      <c r="AE1946" s="298"/>
      <c r="AF1946" s="298"/>
      <c r="AG1946" s="298"/>
      <c r="AH1946" s="298"/>
      <c r="AI1946" s="298"/>
      <c r="AJ1946" s="298"/>
      <c r="AK1946" s="298"/>
      <c r="AL1946" s="298"/>
      <c r="AM1946" s="298"/>
      <c r="AN1946" s="298"/>
      <c r="AO1946" s="298"/>
      <c r="AP1946" s="298"/>
      <c r="AQ1946" s="298"/>
      <c r="AR1946" s="298"/>
      <c r="AS1946" s="298"/>
      <c r="AT1946" s="298"/>
      <c r="AU1946" s="298"/>
      <c r="AV1946" s="298"/>
      <c r="AW1946" s="298"/>
      <c r="AX1946" s="298"/>
      <c r="AY1946" s="298"/>
      <c r="AZ1946" s="298"/>
      <c r="BA1946" s="298"/>
      <c r="BB1946" s="298"/>
      <c r="BC1946" s="298"/>
      <c r="BD1946" s="298"/>
      <c r="BE1946" s="298"/>
      <c r="BF1946" s="298"/>
      <c r="BG1946" s="298"/>
      <c r="BH1946" s="298"/>
      <c r="BI1946" s="298"/>
      <c r="BJ1946" s="298"/>
      <c r="BK1946" s="298"/>
      <c r="BL1946" s="298"/>
      <c r="BM1946" s="298"/>
      <c r="BN1946" s="298"/>
      <c r="BO1946" s="298"/>
      <c r="BP1946" s="298"/>
      <c r="BQ1946" s="298"/>
      <c r="BR1946" s="298"/>
      <c r="BS1946" s="298"/>
      <c r="BT1946" s="298"/>
      <c r="BU1946" s="298"/>
      <c r="BV1946" s="298"/>
      <c r="BW1946" s="298"/>
      <c r="BX1946" s="298"/>
      <c r="BY1946" s="298"/>
      <c r="BZ1946" s="298"/>
      <c r="CA1946" s="298"/>
      <c r="CB1946" s="298"/>
      <c r="CC1946" s="298"/>
      <c r="CD1946" s="298"/>
      <c r="CE1946" s="298"/>
      <c r="CF1946" s="298"/>
      <c r="CG1946" s="298"/>
      <c r="CH1946" s="298"/>
      <c r="CI1946" s="298"/>
      <c r="CJ1946" s="298"/>
      <c r="CK1946" s="298"/>
      <c r="CL1946" s="298"/>
      <c r="CN1946" s="297"/>
      <c r="CO1946" s="298"/>
      <c r="CP1946" s="298"/>
      <c r="CQ1946" s="298"/>
      <c r="CR1946" s="298"/>
      <c r="CS1946" s="298"/>
      <c r="CT1946" s="298"/>
      <c r="CU1946" s="298"/>
      <c r="CV1946" s="298"/>
      <c r="CW1946" s="298"/>
      <c r="CX1946" s="298"/>
      <c r="CY1946" s="298"/>
      <c r="CZ1946" s="298"/>
      <c r="DA1946" s="298"/>
      <c r="DB1946" s="298"/>
      <c r="DC1946" s="298"/>
      <c r="DD1946" s="298"/>
      <c r="DE1946" s="298"/>
      <c r="DF1946" s="298"/>
      <c r="DG1946" s="298"/>
      <c r="DH1946" s="298"/>
      <c r="DI1946" s="298"/>
      <c r="DJ1946" s="298"/>
      <c r="DK1946" s="298"/>
      <c r="DL1946" s="298"/>
    </row>
    <row r="1947" spans="1:116" x14ac:dyDescent="0.4">
      <c r="B1947" t="str">
        <f t="shared" ref="B1947:B1954" si="3291">E1947</f>
        <v>1947 DTERM1-F</v>
      </c>
      <c r="D1947" t="s">
        <v>428</v>
      </c>
      <c r="E1947" t="str">
        <f t="shared" ref="E1947:E1949" si="3292">ROW()&amp;" "&amp;D1947</f>
        <v>1947 DTERM1-F</v>
      </c>
      <c r="G1947" s="95" t="str">
        <f>"Assumptions - "&amp;G1946</f>
        <v>Assumptions - Fixed term debt - one-time borrowing</v>
      </c>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1:116" x14ac:dyDescent="0.4">
      <c r="A1948" s="31"/>
      <c r="B1948" t="str">
        <f t="shared" si="3291"/>
        <v>1948 DTERM1-F</v>
      </c>
      <c r="D1948" t="s">
        <v>428</v>
      </c>
      <c r="E1948" t="str">
        <f t="shared" si="3290"/>
        <v>1948 DTERM1-F</v>
      </c>
      <c r="F1948" s="31"/>
      <c r="G1948" s="159" t="s">
        <v>287</v>
      </c>
      <c r="H1948" s="57">
        <v>4</v>
      </c>
      <c r="I1948" s="31"/>
      <c r="J1948" s="31"/>
      <c r="K1948" s="31"/>
      <c r="L1948" s="31"/>
      <c r="M1948" s="31"/>
      <c r="N1948" s="31"/>
      <c r="O1948" s="31"/>
      <c r="P1948" s="31"/>
      <c r="R1948" s="31"/>
      <c r="S1948" s="73"/>
      <c r="T1948" s="73"/>
      <c r="U1948" s="73"/>
      <c r="V1948" s="73"/>
      <c r="W1948" s="73"/>
      <c r="X1948" s="73"/>
      <c r="Y1948" s="73"/>
      <c r="Z1948" s="73"/>
      <c r="AA1948" s="73"/>
      <c r="AB1948" s="73"/>
      <c r="AC1948" s="73"/>
      <c r="AD1948" s="73"/>
      <c r="AE1948" s="73"/>
      <c r="AF1948" s="73"/>
      <c r="AG1948" s="73"/>
      <c r="AH1948" s="73"/>
      <c r="AI1948" s="73"/>
      <c r="AJ1948" s="73"/>
      <c r="AK1948" s="73"/>
      <c r="AL1948" s="73"/>
      <c r="AM1948" s="73"/>
      <c r="AN1948" s="73"/>
      <c r="AO1948" s="73"/>
      <c r="AP1948" s="73"/>
      <c r="AQ1948" s="73"/>
      <c r="AR1948" s="73"/>
      <c r="AS1948" s="73"/>
      <c r="AT1948" s="73"/>
      <c r="AU1948" s="73"/>
      <c r="AV1948" s="73"/>
      <c r="AW1948" s="73"/>
      <c r="AX1948" s="73"/>
      <c r="AY1948" s="73"/>
      <c r="AZ1948" s="73"/>
      <c r="BA1948" s="73"/>
      <c r="BB1948" s="73"/>
      <c r="BC1948" s="73"/>
      <c r="BD1948" s="73"/>
      <c r="BE1948" s="73"/>
      <c r="BF1948" s="73"/>
      <c r="BG1948" s="73"/>
      <c r="BH1948" s="73"/>
      <c r="BI1948" s="73"/>
      <c r="BJ1948" s="73"/>
      <c r="BK1948" s="73"/>
      <c r="BL1948" s="73"/>
      <c r="BM1948" s="73"/>
      <c r="BN1948" s="73"/>
      <c r="BO1948" s="73"/>
      <c r="BP1948" s="73"/>
      <c r="BQ1948" s="73"/>
      <c r="BR1948" s="73"/>
      <c r="BS1948" s="73"/>
      <c r="BT1948" s="73"/>
      <c r="BU1948" s="73"/>
      <c r="BV1948" s="73"/>
      <c r="BW1948" s="73"/>
      <c r="BX1948" s="73"/>
      <c r="BY1948" s="73"/>
      <c r="BZ1948" s="73"/>
      <c r="CA1948" s="73"/>
      <c r="CB1948" s="73"/>
      <c r="CC1948" s="73"/>
      <c r="CD1948" s="73"/>
      <c r="CE1948" s="73"/>
      <c r="CF1948" s="73"/>
      <c r="CG1948" s="73"/>
      <c r="CH1948" s="73"/>
      <c r="CI1948" s="73"/>
      <c r="CJ1948" s="73"/>
      <c r="CK1948" s="73"/>
      <c r="CL1948" s="73"/>
      <c r="CN1948" s="31"/>
      <c r="CO1948" s="73"/>
      <c r="CP1948" s="73"/>
      <c r="CQ1948" s="73"/>
      <c r="CR1948" s="73"/>
      <c r="CS1948" s="73"/>
      <c r="CT1948" s="73"/>
      <c r="CU1948" s="73"/>
      <c r="CV1948" s="73"/>
      <c r="CW1948" s="73"/>
      <c r="CX1948" s="73"/>
      <c r="CY1948" s="73"/>
      <c r="CZ1948" s="73"/>
      <c r="DA1948" s="73"/>
      <c r="DB1948" s="73"/>
      <c r="DC1948" s="73"/>
      <c r="DD1948" s="73"/>
      <c r="DE1948" s="73"/>
      <c r="DF1948" s="73"/>
      <c r="DG1948" s="73"/>
      <c r="DH1948" s="73"/>
      <c r="DI1948" s="73"/>
      <c r="DJ1948" s="73"/>
      <c r="DK1948" s="73"/>
      <c r="DL1948" s="73"/>
    </row>
    <row r="1949" spans="1:116" x14ac:dyDescent="0.4">
      <c r="A1949" s="31"/>
      <c r="B1949" t="str">
        <f t="shared" si="3291"/>
        <v>1949 DTERM1-F</v>
      </c>
      <c r="D1949" t="s">
        <v>428</v>
      </c>
      <c r="E1949" t="str">
        <f t="shared" si="3290"/>
        <v>1949 DTERM1-F</v>
      </c>
      <c r="F1949" s="31"/>
      <c r="G1949" s="159" t="s">
        <v>288</v>
      </c>
      <c r="H1949" s="59">
        <v>0.1</v>
      </c>
      <c r="I1949" s="31"/>
      <c r="J1949" s="31"/>
      <c r="K1949" s="31"/>
      <c r="L1949" s="31"/>
      <c r="M1949" s="31"/>
      <c r="N1949" s="31"/>
      <c r="O1949" s="31"/>
      <c r="P1949" s="31"/>
      <c r="R1949" s="31"/>
      <c r="S1949" s="73"/>
      <c r="T1949" s="73"/>
      <c r="U1949" s="73"/>
      <c r="V1949" s="73"/>
      <c r="W1949" s="73"/>
      <c r="X1949" s="73"/>
      <c r="Y1949" s="73"/>
      <c r="Z1949" s="73"/>
      <c r="AA1949" s="73"/>
      <c r="AB1949" s="73"/>
      <c r="AC1949" s="73"/>
      <c r="AD1949" s="73"/>
      <c r="AE1949" s="73"/>
      <c r="AF1949" s="73"/>
      <c r="AG1949" s="73"/>
      <c r="AH1949" s="73"/>
      <c r="AI1949" s="73"/>
      <c r="AJ1949" s="73"/>
      <c r="AK1949" s="73"/>
      <c r="AL1949" s="73"/>
      <c r="AM1949" s="73"/>
      <c r="AN1949" s="73"/>
      <c r="AO1949" s="73"/>
      <c r="AP1949" s="73"/>
      <c r="AQ1949" s="73"/>
      <c r="AR1949" s="73"/>
      <c r="AS1949" s="73"/>
      <c r="AT1949" s="73"/>
      <c r="AU1949" s="73"/>
      <c r="AV1949" s="73"/>
      <c r="AW1949" s="73"/>
      <c r="AX1949" s="73"/>
      <c r="AY1949" s="73"/>
      <c r="AZ1949" s="73"/>
      <c r="BA1949" s="73"/>
      <c r="BB1949" s="73"/>
      <c r="BC1949" s="73"/>
      <c r="BD1949" s="73"/>
      <c r="BE1949" s="73"/>
      <c r="BF1949" s="73"/>
      <c r="BG1949" s="73"/>
      <c r="BH1949" s="73"/>
      <c r="BI1949" s="73"/>
      <c r="BJ1949" s="73"/>
      <c r="BK1949" s="73"/>
      <c r="BL1949" s="73"/>
      <c r="BM1949" s="73"/>
      <c r="BN1949" s="73"/>
      <c r="BO1949" s="73"/>
      <c r="BP1949" s="73"/>
      <c r="BQ1949" s="73"/>
      <c r="BR1949" s="73"/>
      <c r="BS1949" s="73"/>
      <c r="BT1949" s="73"/>
      <c r="BU1949" s="73"/>
      <c r="BV1949" s="73"/>
      <c r="BW1949" s="73"/>
      <c r="BX1949" s="73"/>
      <c r="BY1949" s="73"/>
      <c r="BZ1949" s="73"/>
      <c r="CA1949" s="73"/>
      <c r="CB1949" s="73"/>
      <c r="CC1949" s="73"/>
      <c r="CD1949" s="73"/>
      <c r="CE1949" s="73"/>
      <c r="CF1949" s="73"/>
      <c r="CG1949" s="73"/>
      <c r="CH1949" s="73"/>
      <c r="CI1949" s="73"/>
      <c r="CJ1949" s="73"/>
      <c r="CK1949" s="73"/>
      <c r="CL1949" s="73"/>
      <c r="CN1949" s="31"/>
      <c r="CO1949" s="73"/>
      <c r="CP1949" s="73"/>
      <c r="CQ1949" s="73"/>
      <c r="CR1949" s="73"/>
      <c r="CS1949" s="73"/>
      <c r="CT1949" s="73"/>
      <c r="CU1949" s="73"/>
      <c r="CV1949" s="73"/>
      <c r="CW1949" s="73"/>
      <c r="CX1949" s="73"/>
      <c r="CY1949" s="73"/>
      <c r="CZ1949" s="73"/>
      <c r="DA1949" s="73"/>
      <c r="DB1949" s="73"/>
      <c r="DC1949" s="73"/>
      <c r="DD1949" s="73"/>
      <c r="DE1949" s="73"/>
      <c r="DF1949" s="73"/>
      <c r="DG1949" s="73"/>
      <c r="DH1949" s="73"/>
      <c r="DI1949" s="73"/>
      <c r="DJ1949" s="73"/>
      <c r="DK1949" s="73"/>
      <c r="DL1949" s="73"/>
    </row>
    <row r="1950" spans="1:116" x14ac:dyDescent="0.4">
      <c r="A1950" s="31"/>
      <c r="B1950" t="str">
        <f t="shared" si="3291"/>
        <v>1950 DTERM1-F</v>
      </c>
      <c r="D1950" t="s">
        <v>428</v>
      </c>
      <c r="E1950" t="str">
        <f t="shared" si="3290"/>
        <v>1950 DTERM1-F</v>
      </c>
      <c r="F1950" s="31"/>
      <c r="G1950" s="158" t="s">
        <v>301</v>
      </c>
      <c r="H1950" s="23">
        <v>1000000</v>
      </c>
      <c r="I1950" s="31"/>
      <c r="J1950" s="31"/>
      <c r="K1950" s="31"/>
      <c r="L1950" s="31"/>
      <c r="M1950" s="31"/>
      <c r="N1950" s="31"/>
      <c r="O1950" s="31"/>
      <c r="P1950" s="31"/>
      <c r="R1950" s="31"/>
      <c r="S1950" s="73"/>
      <c r="T1950" s="73"/>
      <c r="U1950" s="73"/>
      <c r="V1950" s="73"/>
      <c r="W1950" s="73"/>
      <c r="X1950" s="73"/>
      <c r="Y1950" s="73"/>
      <c r="Z1950" s="73"/>
      <c r="AA1950" s="73"/>
      <c r="AB1950" s="73"/>
      <c r="AC1950" s="73"/>
      <c r="AD1950" s="73"/>
      <c r="AE1950" s="73"/>
      <c r="AF1950" s="73"/>
      <c r="AG1950" s="73"/>
      <c r="AH1950" s="73"/>
      <c r="AI1950" s="73"/>
      <c r="AJ1950" s="73"/>
      <c r="AK1950" s="73"/>
      <c r="AL1950" s="73"/>
      <c r="AM1950" s="73"/>
      <c r="AN1950" s="73"/>
      <c r="AO1950" s="73"/>
      <c r="AP1950" s="73"/>
      <c r="AQ1950" s="73"/>
      <c r="AR1950" s="73"/>
      <c r="AS1950" s="73"/>
      <c r="AT1950" s="73"/>
      <c r="AU1950" s="73"/>
      <c r="AV1950" s="73"/>
      <c r="AW1950" s="73"/>
      <c r="AX1950" s="73"/>
      <c r="AY1950" s="73"/>
      <c r="AZ1950" s="73"/>
      <c r="BA1950" s="73"/>
      <c r="BB1950" s="73"/>
      <c r="BC1950" s="73"/>
      <c r="BD1950" s="73"/>
      <c r="BE1950" s="73"/>
      <c r="BF1950" s="73"/>
      <c r="BG1950" s="73"/>
      <c r="BH1950" s="73"/>
      <c r="BI1950" s="73"/>
      <c r="BJ1950" s="73"/>
      <c r="BK1950" s="73"/>
      <c r="BL1950" s="73"/>
      <c r="BM1950" s="73"/>
      <c r="BN1950" s="73"/>
      <c r="BO1950" s="73"/>
      <c r="BP1950" s="73"/>
      <c r="BQ1950" s="73"/>
      <c r="BR1950" s="73"/>
      <c r="BS1950" s="73"/>
      <c r="BT1950" s="73"/>
      <c r="BU1950" s="73"/>
      <c r="BV1950" s="73"/>
      <c r="BW1950" s="73"/>
      <c r="BX1950" s="73"/>
      <c r="BY1950" s="73"/>
      <c r="BZ1950" s="73"/>
      <c r="CA1950" s="73"/>
      <c r="CB1950" s="73"/>
      <c r="CC1950" s="73"/>
      <c r="CD1950" s="73"/>
      <c r="CE1950" s="73"/>
      <c r="CF1950" s="73"/>
      <c r="CG1950" s="73"/>
      <c r="CH1950" s="73"/>
      <c r="CI1950" s="73"/>
      <c r="CJ1950" s="73"/>
      <c r="CK1950" s="73"/>
      <c r="CL1950" s="73"/>
      <c r="CN1950" s="31"/>
      <c r="CO1950" s="73"/>
      <c r="CP1950" s="73"/>
      <c r="CQ1950" s="73"/>
      <c r="CR1950" s="73"/>
      <c r="CS1950" s="73"/>
      <c r="CT1950" s="73"/>
      <c r="CU1950" s="73"/>
      <c r="CV1950" s="73"/>
      <c r="CW1950" s="73"/>
      <c r="CX1950" s="73"/>
      <c r="CY1950" s="73"/>
      <c r="CZ1950" s="73"/>
      <c r="DA1950" s="73"/>
      <c r="DB1950" s="73"/>
      <c r="DC1950" s="73"/>
      <c r="DD1950" s="73"/>
      <c r="DE1950" s="73"/>
      <c r="DF1950" s="73"/>
      <c r="DG1950" s="73"/>
      <c r="DH1950" s="73"/>
      <c r="DI1950" s="73"/>
      <c r="DJ1950" s="73"/>
      <c r="DK1950" s="73"/>
      <c r="DL1950" s="73"/>
    </row>
    <row r="1951" spans="1:116" x14ac:dyDescent="0.4">
      <c r="A1951" s="31"/>
      <c r="B1951" t="str">
        <f t="shared" si="3291"/>
        <v>1951 DTERM1-F</v>
      </c>
      <c r="D1951" t="s">
        <v>428</v>
      </c>
      <c r="E1951" t="str">
        <f t="shared" si="3290"/>
        <v>1951 DTERM1-F</v>
      </c>
      <c r="F1951" s="31"/>
      <c r="G1951" s="158" t="s">
        <v>296</v>
      </c>
      <c r="H1951" s="101">
        <v>45444</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291"/>
        <v>1952 DTERM1-F</v>
      </c>
      <c r="D1952" t="s">
        <v>428</v>
      </c>
      <c r="E1952" t="str">
        <f t="shared" si="3290"/>
        <v>1952 DTERM1-F</v>
      </c>
      <c r="F1952" s="31"/>
      <c r="G1952" s="125"/>
      <c r="H1952" s="23"/>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D1953" t="s">
        <v>428</v>
      </c>
      <c r="E1953" t="str">
        <f t="shared" si="3290"/>
        <v>1953 DTERM1-F</v>
      </c>
      <c r="F1953" s="292"/>
      <c r="G1953" s="95" t="s">
        <v>290</v>
      </c>
      <c r="R1953" s="92"/>
      <c r="S1953" s="154"/>
      <c r="T1953" s="154"/>
      <c r="U1953" s="154"/>
      <c r="V1953" s="154"/>
      <c r="W1953" s="154"/>
      <c r="X1953" s="154"/>
      <c r="Y1953" s="154"/>
      <c r="Z1953" s="154"/>
      <c r="AA1953" s="154"/>
      <c r="AB1953" s="154"/>
      <c r="AC1953" s="154"/>
      <c r="AD1953" s="154"/>
      <c r="AE1953" s="154"/>
      <c r="AF1953" s="154"/>
      <c r="AG1953" s="154"/>
      <c r="AH1953" s="154"/>
      <c r="AI1953" s="154"/>
      <c r="AJ1953" s="154"/>
      <c r="AK1953" s="154"/>
      <c r="AL1953" s="154"/>
      <c r="AM1953" s="154"/>
      <c r="AN1953" s="154"/>
      <c r="AO1953" s="154"/>
      <c r="AP1953" s="154"/>
      <c r="AQ1953" s="154"/>
      <c r="AR1953" s="154"/>
      <c r="AS1953" s="154"/>
      <c r="AT1953" s="154"/>
      <c r="AU1953" s="154"/>
      <c r="AV1953" s="154"/>
      <c r="AW1953" s="154"/>
      <c r="AX1953" s="154"/>
      <c r="AY1953" s="154"/>
      <c r="AZ1953" s="154"/>
      <c r="BA1953" s="154"/>
      <c r="BB1953" s="154"/>
      <c r="BC1953" s="154"/>
      <c r="BD1953" s="154"/>
      <c r="BE1953" s="154"/>
      <c r="BF1953" s="154"/>
      <c r="BG1953" s="154"/>
      <c r="BH1953" s="154"/>
      <c r="BI1953" s="154"/>
      <c r="BJ1953" s="154"/>
      <c r="BK1953" s="154"/>
      <c r="BL1953" s="154"/>
      <c r="BM1953" s="154"/>
      <c r="BN1953" s="154"/>
      <c r="BO1953" s="154"/>
      <c r="BP1953" s="154"/>
      <c r="BQ1953" s="154"/>
      <c r="BR1953" s="154"/>
      <c r="BS1953" s="154"/>
      <c r="BT1953" s="154"/>
      <c r="BU1953" s="154"/>
      <c r="BV1953" s="154"/>
      <c r="BW1953" s="154"/>
      <c r="BX1953" s="154"/>
      <c r="BY1953" s="154"/>
      <c r="BZ1953" s="154"/>
      <c r="CA1953" s="154"/>
      <c r="CB1953" s="154"/>
      <c r="CC1953" s="154"/>
      <c r="CD1953" s="154"/>
      <c r="CE1953" s="154"/>
      <c r="CF1953" s="154"/>
      <c r="CG1953" s="154"/>
      <c r="CH1953" s="154"/>
      <c r="CI1953" s="154"/>
      <c r="CJ1953" s="154"/>
      <c r="CK1953" s="154"/>
      <c r="CL1953" s="154"/>
      <c r="CO1953" s="154"/>
      <c r="CP1953" s="154"/>
      <c r="CQ1953" s="154"/>
      <c r="CR1953" s="154"/>
      <c r="CS1953" s="154"/>
      <c r="CT1953" s="154"/>
      <c r="CU1953" s="154"/>
      <c r="CV1953" s="154"/>
      <c r="CW1953" s="154"/>
      <c r="CX1953" s="154"/>
      <c r="CY1953" s="154"/>
      <c r="CZ1953" s="154"/>
      <c r="DA1953" s="154"/>
      <c r="DB1953" s="154"/>
      <c r="DC1953" s="154"/>
      <c r="DD1953" s="154"/>
      <c r="DE1953" s="154"/>
      <c r="DF1953" s="154"/>
      <c r="DG1953" s="154"/>
      <c r="DH1953" s="154"/>
      <c r="DI1953" s="154"/>
      <c r="DJ1953" s="154"/>
      <c r="DK1953" s="154"/>
      <c r="DL1953" s="154"/>
    </row>
    <row r="1954" spans="1:116" x14ac:dyDescent="0.4">
      <c r="D1954" t="s">
        <v>428</v>
      </c>
      <c r="E1954" t="str">
        <f t="shared" si="3290"/>
        <v>1954 DTERM1-F</v>
      </c>
      <c r="F1954" s="292"/>
      <c r="G1954" s="158" t="s">
        <v>289</v>
      </c>
      <c r="K1954" s="24">
        <v>0</v>
      </c>
      <c r="L1954" s="24">
        <f ca="1">K1957</f>
        <v>0</v>
      </c>
      <c r="M1954" s="24">
        <f ca="1">L1957</f>
        <v>0</v>
      </c>
      <c r="N1954" s="24">
        <f ca="1">M1957</f>
        <v>0</v>
      </c>
      <c r="O1954" s="24">
        <f ca="1">N1957</f>
        <v>0</v>
      </c>
      <c r="P1954" s="24">
        <f ca="1">O1957</f>
        <v>0</v>
      </c>
      <c r="R1954"/>
      <c r="S1954" s="80">
        <f>H1952</f>
        <v>0</v>
      </c>
      <c r="T1954" s="62">
        <f t="shared" ref="T1954:AY1956" ca="1" si="3293">S1957</f>
        <v>0</v>
      </c>
      <c r="U1954" s="62">
        <f t="shared" ca="1" si="3293"/>
        <v>0</v>
      </c>
      <c r="V1954" s="62">
        <f t="shared" ca="1" si="3293"/>
        <v>0</v>
      </c>
      <c r="W1954" s="62">
        <f t="shared" ca="1" si="3293"/>
        <v>0</v>
      </c>
      <c r="X1954" s="62">
        <f t="shared" ca="1" si="3293"/>
        <v>0</v>
      </c>
      <c r="Y1954" s="62">
        <f t="shared" ca="1" si="3293"/>
        <v>1000000</v>
      </c>
      <c r="Z1954" s="62">
        <f t="shared" ca="1" si="3293"/>
        <v>1000000</v>
      </c>
      <c r="AA1954" s="62">
        <f t="shared" ca="1" si="3293"/>
        <v>1000000</v>
      </c>
      <c r="AB1954" s="62">
        <f t="shared" ca="1" si="3293"/>
        <v>0</v>
      </c>
      <c r="AC1954" s="62">
        <f t="shared" ca="1" si="3293"/>
        <v>0</v>
      </c>
      <c r="AD1954" s="62">
        <f t="shared" ca="1" si="3293"/>
        <v>0</v>
      </c>
      <c r="AE1954" s="62">
        <f t="shared" ca="1" si="3293"/>
        <v>0</v>
      </c>
      <c r="AF1954" s="62">
        <f t="shared" ca="1" si="3293"/>
        <v>0</v>
      </c>
      <c r="AG1954" s="62">
        <f t="shared" ca="1" si="3293"/>
        <v>0</v>
      </c>
      <c r="AH1954" s="62">
        <f t="shared" ca="1" si="3293"/>
        <v>0</v>
      </c>
      <c r="AI1954" s="62">
        <f t="shared" ca="1" si="3293"/>
        <v>0</v>
      </c>
      <c r="AJ1954" s="62">
        <f t="shared" ca="1" si="3293"/>
        <v>0</v>
      </c>
      <c r="AK1954" s="62">
        <f t="shared" ca="1" si="3293"/>
        <v>0</v>
      </c>
      <c r="AL1954" s="62">
        <f t="shared" ca="1" si="3293"/>
        <v>0</v>
      </c>
      <c r="AM1954" s="62">
        <f t="shared" ca="1" si="3293"/>
        <v>0</v>
      </c>
      <c r="AN1954" s="62">
        <f t="shared" ca="1" si="3293"/>
        <v>0</v>
      </c>
      <c r="AO1954" s="62">
        <f t="shared" ca="1" si="3293"/>
        <v>0</v>
      </c>
      <c r="AP1954" s="62">
        <f t="shared" ca="1" si="3293"/>
        <v>0</v>
      </c>
      <c r="AQ1954" s="62">
        <f t="shared" ca="1" si="3293"/>
        <v>0</v>
      </c>
      <c r="AR1954" s="62">
        <f t="shared" ca="1" si="3293"/>
        <v>0</v>
      </c>
      <c r="AS1954" s="62">
        <f t="shared" ca="1" si="3293"/>
        <v>0</v>
      </c>
      <c r="AT1954" s="62">
        <f t="shared" ca="1" si="3293"/>
        <v>0</v>
      </c>
      <c r="AU1954" s="62">
        <f t="shared" ca="1" si="3293"/>
        <v>0</v>
      </c>
      <c r="AV1954" s="62">
        <f t="shared" ca="1" si="3293"/>
        <v>0</v>
      </c>
      <c r="AW1954" s="62">
        <f t="shared" ca="1" si="3293"/>
        <v>0</v>
      </c>
      <c r="AX1954" s="62">
        <f t="shared" ca="1" si="3293"/>
        <v>0</v>
      </c>
      <c r="AY1954" s="62">
        <f t="shared" ca="1" si="3293"/>
        <v>0</v>
      </c>
      <c r="AZ1954" s="62">
        <f t="shared" ref="AZ1954:CE1956" ca="1" si="3294">AY1957</f>
        <v>0</v>
      </c>
      <c r="BA1954" s="62">
        <f t="shared" ca="1" si="3294"/>
        <v>0</v>
      </c>
      <c r="BB1954" s="62">
        <f t="shared" ca="1" si="3294"/>
        <v>0</v>
      </c>
      <c r="BC1954" s="62">
        <f t="shared" ca="1" si="3294"/>
        <v>0</v>
      </c>
      <c r="BD1954" s="62">
        <f t="shared" ca="1" si="3294"/>
        <v>0</v>
      </c>
      <c r="BE1954" s="62">
        <f t="shared" ca="1" si="3294"/>
        <v>0</v>
      </c>
      <c r="BF1954" s="62">
        <f t="shared" ca="1" si="3294"/>
        <v>0</v>
      </c>
      <c r="BG1954" s="62">
        <f t="shared" ca="1" si="3294"/>
        <v>0</v>
      </c>
      <c r="BH1954" s="62">
        <f t="shared" ca="1" si="3294"/>
        <v>0</v>
      </c>
      <c r="BI1954" s="62">
        <f t="shared" ca="1" si="3294"/>
        <v>0</v>
      </c>
      <c r="BJ1954" s="62">
        <f t="shared" ca="1" si="3294"/>
        <v>0</v>
      </c>
      <c r="BK1954" s="62">
        <f t="shared" ca="1" si="3294"/>
        <v>0</v>
      </c>
      <c r="BL1954" s="62">
        <f t="shared" ca="1" si="3294"/>
        <v>0</v>
      </c>
      <c r="BM1954" s="62">
        <f t="shared" ca="1" si="3294"/>
        <v>0</v>
      </c>
      <c r="BN1954" s="62">
        <f t="shared" ca="1" si="3294"/>
        <v>0</v>
      </c>
      <c r="BO1954" s="62">
        <f t="shared" ca="1" si="3294"/>
        <v>0</v>
      </c>
      <c r="BP1954" s="62">
        <f t="shared" ca="1" si="3294"/>
        <v>0</v>
      </c>
      <c r="BQ1954" s="62">
        <f t="shared" ca="1" si="3294"/>
        <v>0</v>
      </c>
      <c r="BR1954" s="62">
        <f t="shared" ca="1" si="3294"/>
        <v>0</v>
      </c>
      <c r="BS1954" s="62">
        <f t="shared" ca="1" si="3294"/>
        <v>0</v>
      </c>
      <c r="BT1954" s="62">
        <f t="shared" ca="1" si="3294"/>
        <v>0</v>
      </c>
      <c r="BU1954" s="62">
        <f t="shared" ca="1" si="3294"/>
        <v>0</v>
      </c>
      <c r="BV1954" s="62">
        <f t="shared" ca="1" si="3294"/>
        <v>0</v>
      </c>
      <c r="BW1954" s="62">
        <f t="shared" ca="1" si="3294"/>
        <v>0</v>
      </c>
      <c r="BX1954" s="62">
        <f t="shared" ca="1" si="3294"/>
        <v>0</v>
      </c>
      <c r="BY1954" s="62">
        <f t="shared" ca="1" si="3294"/>
        <v>0</v>
      </c>
      <c r="BZ1954" s="62">
        <f t="shared" ca="1" si="3294"/>
        <v>0</v>
      </c>
      <c r="CA1954" s="62">
        <f t="shared" ca="1" si="3294"/>
        <v>0</v>
      </c>
      <c r="CB1954" s="62">
        <f t="shared" ca="1" si="3294"/>
        <v>0</v>
      </c>
      <c r="CC1954" s="62">
        <f t="shared" ca="1" si="3294"/>
        <v>0</v>
      </c>
      <c r="CD1954" s="62">
        <f t="shared" ca="1" si="3294"/>
        <v>0</v>
      </c>
      <c r="CE1954" s="62">
        <f t="shared" ca="1" si="3294"/>
        <v>0</v>
      </c>
      <c r="CF1954" s="62">
        <f t="shared" ref="CF1954:CL1956" ca="1" si="3295">CE1957</f>
        <v>0</v>
      </c>
      <c r="CG1954" s="62">
        <f t="shared" ca="1" si="3295"/>
        <v>0</v>
      </c>
      <c r="CH1954" s="62">
        <f t="shared" ca="1" si="3295"/>
        <v>0</v>
      </c>
      <c r="CI1954" s="62">
        <f t="shared" ca="1" si="3295"/>
        <v>0</v>
      </c>
      <c r="CJ1954" s="62">
        <f t="shared" ca="1" si="3295"/>
        <v>0</v>
      </c>
      <c r="CK1954" s="62">
        <f t="shared" ca="1" si="3295"/>
        <v>0</v>
      </c>
      <c r="CL1954" s="62">
        <f t="shared" ca="1" si="3295"/>
        <v>0</v>
      </c>
      <c r="CO1954" s="62">
        <f t="shared" ref="CO1954:DK1956" si="3296">CN1957</f>
        <v>0</v>
      </c>
      <c r="CP1954" s="62">
        <f t="shared" ca="1" si="3296"/>
        <v>0</v>
      </c>
      <c r="CQ1954" s="62">
        <f t="shared" ca="1" si="3296"/>
        <v>1000000</v>
      </c>
      <c r="CR1954" s="62">
        <f t="shared" ca="1" si="3296"/>
        <v>1000000</v>
      </c>
      <c r="CS1954" s="62">
        <f t="shared" ca="1" si="3296"/>
        <v>1000000</v>
      </c>
      <c r="CT1954" s="62">
        <f t="shared" ca="1" si="3296"/>
        <v>0</v>
      </c>
      <c r="CU1954" s="62">
        <f t="shared" ca="1" si="3296"/>
        <v>0</v>
      </c>
      <c r="CV1954" s="62">
        <f t="shared" ca="1" si="3296"/>
        <v>0</v>
      </c>
      <c r="CW1954" s="62">
        <f t="shared" ca="1" si="3296"/>
        <v>0</v>
      </c>
      <c r="CX1954" s="62">
        <f t="shared" ca="1" si="3296"/>
        <v>0</v>
      </c>
      <c r="CY1954" s="62">
        <f t="shared" ca="1" si="3296"/>
        <v>0</v>
      </c>
      <c r="CZ1954" s="62">
        <f t="shared" ca="1" si="3296"/>
        <v>0</v>
      </c>
      <c r="DA1954" s="62">
        <f t="shared" ca="1" si="3296"/>
        <v>0</v>
      </c>
      <c r="DB1954" s="62">
        <f t="shared" ca="1" si="3296"/>
        <v>0</v>
      </c>
      <c r="DC1954" s="62">
        <f t="shared" ca="1" si="3296"/>
        <v>0</v>
      </c>
      <c r="DD1954" s="62">
        <f t="shared" ca="1" si="3296"/>
        <v>0</v>
      </c>
      <c r="DE1954" s="62">
        <f t="shared" ca="1" si="3296"/>
        <v>0</v>
      </c>
      <c r="DF1954" s="62">
        <f t="shared" ca="1" si="3296"/>
        <v>0</v>
      </c>
      <c r="DG1954" s="62">
        <f t="shared" ca="1" si="3296"/>
        <v>0</v>
      </c>
      <c r="DH1954" s="62">
        <f t="shared" ca="1" si="3296"/>
        <v>0</v>
      </c>
      <c r="DI1954" s="62">
        <f t="shared" ca="1" si="3296"/>
        <v>0</v>
      </c>
      <c r="DJ1954" s="62">
        <f t="shared" ca="1" si="3296"/>
        <v>0</v>
      </c>
      <c r="DK1954" s="62">
        <f t="shared" ca="1" si="3296"/>
        <v>0</v>
      </c>
      <c r="DL1954" s="62">
        <f t="shared" ref="DL1954:DL1956" ca="1" si="3297">DK1957</f>
        <v>0</v>
      </c>
    </row>
    <row r="1955" spans="1:116" x14ac:dyDescent="0.4">
      <c r="B1955" t="str">
        <f>E1955</f>
        <v>1955 DTERM1-F</v>
      </c>
      <c r="C1955" t="s">
        <v>236</v>
      </c>
      <c r="D1955" t="s">
        <v>428</v>
      </c>
      <c r="E1955" t="str">
        <f t="shared" si="3290"/>
        <v>1955 DTERM1-F</v>
      </c>
      <c r="G1955" s="158" t="str">
        <f>"New borrowing - "&amp;SUBSTITUTE(G1946,":","")</f>
        <v>New borrowing - Fixed term debt - one-time borrowing</v>
      </c>
      <c r="K1955" s="23">
        <f>SUMIF($3:$3,K$2,1955:1955)</f>
        <v>1000000</v>
      </c>
      <c r="L1955" s="23">
        <f>SUMIF($3:$3,L$2,1955:1955)</f>
        <v>0</v>
      </c>
      <c r="M1955" s="23">
        <f>SUMIF($3:$3,M$2,1955:1955)</f>
        <v>0</v>
      </c>
      <c r="N1955" s="23">
        <f>SUMIF($3:$3,N$2,1955:1955)</f>
        <v>0</v>
      </c>
      <c r="O1955" s="23">
        <f>SUMIF($3:$3,O$2,1955:1955)</f>
        <v>0</v>
      </c>
      <c r="P1955" s="23">
        <f>SUMIF($3:$3,P$2,1955:1955)</f>
        <v>0</v>
      </c>
      <c r="R1955" s="53">
        <f t="shared" ref="R1955:AW1955" si="3298">$H1950*(R$2=EOMONTH($H1951,0))</f>
        <v>0</v>
      </c>
      <c r="S1955" s="62">
        <f t="shared" si="3298"/>
        <v>0</v>
      </c>
      <c r="T1955" s="62">
        <f t="shared" si="3298"/>
        <v>0</v>
      </c>
      <c r="U1955" s="62">
        <f t="shared" si="3298"/>
        <v>0</v>
      </c>
      <c r="V1955" s="62">
        <f t="shared" si="3298"/>
        <v>0</v>
      </c>
      <c r="W1955" s="62">
        <f t="shared" si="3298"/>
        <v>0</v>
      </c>
      <c r="X1955" s="62">
        <f t="shared" si="3298"/>
        <v>1000000</v>
      </c>
      <c r="Y1955" s="62">
        <f t="shared" si="3298"/>
        <v>0</v>
      </c>
      <c r="Z1955" s="62">
        <f t="shared" si="3298"/>
        <v>0</v>
      </c>
      <c r="AA1955" s="62">
        <f t="shared" si="3298"/>
        <v>0</v>
      </c>
      <c r="AB1955" s="62">
        <f t="shared" si="3298"/>
        <v>0</v>
      </c>
      <c r="AC1955" s="62">
        <f t="shared" si="3298"/>
        <v>0</v>
      </c>
      <c r="AD1955" s="62">
        <f t="shared" si="3298"/>
        <v>0</v>
      </c>
      <c r="AE1955" s="62">
        <f t="shared" si="3298"/>
        <v>0</v>
      </c>
      <c r="AF1955" s="62">
        <f t="shared" si="3298"/>
        <v>0</v>
      </c>
      <c r="AG1955" s="62">
        <f t="shared" si="3298"/>
        <v>0</v>
      </c>
      <c r="AH1955" s="62">
        <f t="shared" si="3298"/>
        <v>0</v>
      </c>
      <c r="AI1955" s="62">
        <f t="shared" si="3298"/>
        <v>0</v>
      </c>
      <c r="AJ1955" s="62">
        <f t="shared" si="3298"/>
        <v>0</v>
      </c>
      <c r="AK1955" s="62">
        <f t="shared" si="3298"/>
        <v>0</v>
      </c>
      <c r="AL1955" s="62">
        <f t="shared" si="3298"/>
        <v>0</v>
      </c>
      <c r="AM1955" s="62">
        <f t="shared" si="3298"/>
        <v>0</v>
      </c>
      <c r="AN1955" s="62">
        <f t="shared" si="3298"/>
        <v>0</v>
      </c>
      <c r="AO1955" s="62">
        <f t="shared" si="3298"/>
        <v>0</v>
      </c>
      <c r="AP1955" s="62">
        <f t="shared" si="3298"/>
        <v>0</v>
      </c>
      <c r="AQ1955" s="62">
        <f t="shared" si="3298"/>
        <v>0</v>
      </c>
      <c r="AR1955" s="62">
        <f t="shared" si="3298"/>
        <v>0</v>
      </c>
      <c r="AS1955" s="62">
        <f t="shared" si="3298"/>
        <v>0</v>
      </c>
      <c r="AT1955" s="62">
        <f t="shared" si="3298"/>
        <v>0</v>
      </c>
      <c r="AU1955" s="62">
        <f t="shared" si="3298"/>
        <v>0</v>
      </c>
      <c r="AV1955" s="62">
        <f t="shared" si="3298"/>
        <v>0</v>
      </c>
      <c r="AW1955" s="62">
        <f t="shared" si="3298"/>
        <v>0</v>
      </c>
      <c r="AX1955" s="62">
        <f t="shared" ref="AX1955:CC1955" si="3299">$H1950*(AX$2=EOMONTH($H1951,0))</f>
        <v>0</v>
      </c>
      <c r="AY1955" s="62">
        <f t="shared" si="3299"/>
        <v>0</v>
      </c>
      <c r="AZ1955" s="62">
        <f t="shared" si="3299"/>
        <v>0</v>
      </c>
      <c r="BA1955" s="62">
        <f t="shared" si="3299"/>
        <v>0</v>
      </c>
      <c r="BB1955" s="62">
        <f t="shared" si="3299"/>
        <v>0</v>
      </c>
      <c r="BC1955" s="62">
        <f t="shared" si="3299"/>
        <v>0</v>
      </c>
      <c r="BD1955" s="62">
        <f t="shared" si="3299"/>
        <v>0</v>
      </c>
      <c r="BE1955" s="62">
        <f t="shared" si="3299"/>
        <v>0</v>
      </c>
      <c r="BF1955" s="62">
        <f t="shared" si="3299"/>
        <v>0</v>
      </c>
      <c r="BG1955" s="62">
        <f t="shared" si="3299"/>
        <v>0</v>
      </c>
      <c r="BH1955" s="62">
        <f t="shared" si="3299"/>
        <v>0</v>
      </c>
      <c r="BI1955" s="62">
        <f t="shared" si="3299"/>
        <v>0</v>
      </c>
      <c r="BJ1955" s="62">
        <f t="shared" si="3299"/>
        <v>0</v>
      </c>
      <c r="BK1955" s="62">
        <f t="shared" si="3299"/>
        <v>0</v>
      </c>
      <c r="BL1955" s="62">
        <f t="shared" si="3299"/>
        <v>0</v>
      </c>
      <c r="BM1955" s="62">
        <f t="shared" si="3299"/>
        <v>0</v>
      </c>
      <c r="BN1955" s="62">
        <f t="shared" si="3299"/>
        <v>0</v>
      </c>
      <c r="BO1955" s="62">
        <f t="shared" si="3299"/>
        <v>0</v>
      </c>
      <c r="BP1955" s="62">
        <f t="shared" si="3299"/>
        <v>0</v>
      </c>
      <c r="BQ1955" s="62">
        <f t="shared" si="3299"/>
        <v>0</v>
      </c>
      <c r="BR1955" s="62">
        <f t="shared" si="3299"/>
        <v>0</v>
      </c>
      <c r="BS1955" s="62">
        <f t="shared" si="3299"/>
        <v>0</v>
      </c>
      <c r="BT1955" s="62">
        <f t="shared" si="3299"/>
        <v>0</v>
      </c>
      <c r="BU1955" s="62">
        <f t="shared" si="3299"/>
        <v>0</v>
      </c>
      <c r="BV1955" s="62">
        <f t="shared" si="3299"/>
        <v>0</v>
      </c>
      <c r="BW1955" s="62">
        <f t="shared" si="3299"/>
        <v>0</v>
      </c>
      <c r="BX1955" s="62">
        <f t="shared" si="3299"/>
        <v>0</v>
      </c>
      <c r="BY1955" s="62">
        <f t="shared" si="3299"/>
        <v>0</v>
      </c>
      <c r="BZ1955" s="62">
        <f t="shared" si="3299"/>
        <v>0</v>
      </c>
      <c r="CA1955" s="62">
        <f t="shared" si="3299"/>
        <v>0</v>
      </c>
      <c r="CB1955" s="62">
        <f t="shared" si="3299"/>
        <v>0</v>
      </c>
      <c r="CC1955" s="62">
        <f t="shared" si="3299"/>
        <v>0</v>
      </c>
      <c r="CD1955" s="62">
        <f t="shared" ref="CD1955:CL1955" si="3300">$H1950*(CD$2=EOMONTH($H1951,0))</f>
        <v>0</v>
      </c>
      <c r="CE1955" s="62">
        <f t="shared" si="3300"/>
        <v>0</v>
      </c>
      <c r="CF1955" s="62">
        <f t="shared" si="3300"/>
        <v>0</v>
      </c>
      <c r="CG1955" s="62">
        <f t="shared" si="3300"/>
        <v>0</v>
      </c>
      <c r="CH1955" s="62">
        <f t="shared" si="3300"/>
        <v>0</v>
      </c>
      <c r="CI1955" s="62">
        <f t="shared" si="3300"/>
        <v>0</v>
      </c>
      <c r="CJ1955" s="62">
        <f t="shared" si="3300"/>
        <v>0</v>
      </c>
      <c r="CK1955" s="62">
        <f t="shared" si="3300"/>
        <v>0</v>
      </c>
      <c r="CL1955" s="62">
        <f t="shared" si="3300"/>
        <v>0</v>
      </c>
      <c r="CO1955" s="62">
        <f t="shared" ref="CO1955:DK1955" si="3301">$H1950*(CO$2=EOMONTH($H1951,0))</f>
        <v>0</v>
      </c>
      <c r="CP1955" s="62">
        <f t="shared" si="3301"/>
        <v>1000000</v>
      </c>
      <c r="CQ1955" s="62">
        <f t="shared" si="3301"/>
        <v>0</v>
      </c>
      <c r="CR1955" s="62">
        <f t="shared" si="3301"/>
        <v>0</v>
      </c>
      <c r="CS1955" s="62">
        <f t="shared" si="3301"/>
        <v>0</v>
      </c>
      <c r="CT1955" s="62">
        <f t="shared" si="3301"/>
        <v>0</v>
      </c>
      <c r="CU1955" s="62">
        <f t="shared" si="3301"/>
        <v>0</v>
      </c>
      <c r="CV1955" s="62">
        <f t="shared" si="3301"/>
        <v>0</v>
      </c>
      <c r="CW1955" s="62">
        <f t="shared" si="3301"/>
        <v>0</v>
      </c>
      <c r="CX1955" s="62">
        <f t="shared" si="3301"/>
        <v>0</v>
      </c>
      <c r="CY1955" s="62">
        <f t="shared" si="3301"/>
        <v>0</v>
      </c>
      <c r="CZ1955" s="62">
        <f t="shared" si="3301"/>
        <v>0</v>
      </c>
      <c r="DA1955" s="62">
        <f t="shared" si="3301"/>
        <v>0</v>
      </c>
      <c r="DB1955" s="62">
        <f t="shared" si="3301"/>
        <v>0</v>
      </c>
      <c r="DC1955" s="62">
        <f t="shared" si="3301"/>
        <v>0</v>
      </c>
      <c r="DD1955" s="62">
        <f t="shared" si="3301"/>
        <v>0</v>
      </c>
      <c r="DE1955" s="62">
        <f t="shared" si="3301"/>
        <v>0</v>
      </c>
      <c r="DF1955" s="62">
        <f t="shared" si="3301"/>
        <v>0</v>
      </c>
      <c r="DG1955" s="62">
        <f t="shared" si="3301"/>
        <v>0</v>
      </c>
      <c r="DH1955" s="62">
        <f t="shared" si="3301"/>
        <v>0</v>
      </c>
      <c r="DI1955" s="62">
        <f t="shared" si="3301"/>
        <v>0</v>
      </c>
      <c r="DJ1955" s="62">
        <f t="shared" si="3301"/>
        <v>0</v>
      </c>
      <c r="DK1955" s="62">
        <f t="shared" si="3301"/>
        <v>0</v>
      </c>
      <c r="DL1955" s="62">
        <f t="shared" ref="DL1955" si="3302">$H1950*(DL$2=EOMONTH($H1951,0))</f>
        <v>0</v>
      </c>
    </row>
    <row r="1956" spans="1:116" x14ac:dyDescent="0.4">
      <c r="C1956" t="s">
        <v>236</v>
      </c>
      <c r="D1956" t="s">
        <v>428</v>
      </c>
      <c r="E1956" t="str">
        <f t="shared" si="3290"/>
        <v>1956 DTERM1-F</v>
      </c>
      <c r="G1956" s="158" t="str">
        <f>"Repayment - "&amp;SUBSTITUTE(G1946,":","")</f>
        <v>Repayment - Fixed term debt - one-time borrowing</v>
      </c>
      <c r="K1956" s="138">
        <f ca="1">SUMIF($3:$3,K$2,1956:1956)</f>
        <v>-1000000</v>
      </c>
      <c r="L1956" s="138">
        <f ca="1">SUMIF($3:$3,L$2,1956:1956)</f>
        <v>0</v>
      </c>
      <c r="M1956" s="138">
        <f ca="1">SUMIF($3:$3,M$2,1956:1956)</f>
        <v>0</v>
      </c>
      <c r="N1956" s="138">
        <f ca="1">SUMIF($3:$3,N$2,1956:1956)</f>
        <v>0</v>
      </c>
      <c r="O1956" s="138">
        <f ca="1">SUMIF($3:$3,O$2,1956:1956)</f>
        <v>0</v>
      </c>
      <c r="P1956" s="138">
        <f ca="1">SUMIF($3:$3,P$2,1956:1956)</f>
        <v>0</v>
      </c>
      <c r="R1956" s="225"/>
      <c r="S1956" s="226">
        <f ca="1">-IF(COUNT($R1955:S1955)&lt;$H1948,0,OFFSET(S1955,0,-$H1948+1))</f>
        <v>0</v>
      </c>
      <c r="T1956" s="226">
        <f ca="1">-IF(COUNT($R1955:T1955)&lt;$H1948,0,OFFSET(T1955,0,-$H1948+1))</f>
        <v>0</v>
      </c>
      <c r="U1956" s="226">
        <f ca="1">-IF(COUNT($R1955:U1955)&lt;$H1948,0,OFFSET(U1955,0,-$H1948+1))</f>
        <v>0</v>
      </c>
      <c r="V1956" s="226">
        <f ca="1">-IF(COUNT($R1955:V1955)&lt;$H1948,0,OFFSET(V1955,0,-$H1948+1))</f>
        <v>0</v>
      </c>
      <c r="W1956" s="226">
        <f ca="1">-IF(COUNT($R1955:W1955)&lt;$H1948,0,OFFSET(W1955,0,-$H1948+1))</f>
        <v>0</v>
      </c>
      <c r="X1956" s="226">
        <f ca="1">-IF(COUNT($R1955:X1955)&lt;$H1948,0,OFFSET(X1955,0,-$H1948+1))</f>
        <v>0</v>
      </c>
      <c r="Y1956" s="226">
        <f ca="1">-IF(COUNT($R1955:Y1955)&lt;$H1948,0,OFFSET(Y1955,0,-$H1948+1))</f>
        <v>0</v>
      </c>
      <c r="Z1956" s="226">
        <f ca="1">-IF(COUNT($R1955:Z1955)&lt;$H1948,0,OFFSET(Z1955,0,-$H1948+1))</f>
        <v>0</v>
      </c>
      <c r="AA1956" s="226">
        <f ca="1">-IF(COUNT($R1955:AA1955)&lt;$H1948,0,OFFSET(AA1955,0,-$H1948+1))</f>
        <v>-1000000</v>
      </c>
      <c r="AB1956" s="226">
        <f ca="1">-IF(COUNT($R1955:AB1955)&lt;$H1948,0,OFFSET(AB1955,0,-$H1948+1))</f>
        <v>0</v>
      </c>
      <c r="AC1956" s="226">
        <f ca="1">-IF(COUNT($R1955:AC1955)&lt;$H1948,0,OFFSET(AC1955,0,-$H1948+1))</f>
        <v>0</v>
      </c>
      <c r="AD1956" s="226">
        <f ca="1">-IF(COUNT($R1955:AD1955)&lt;$H1948,0,OFFSET(AD1955,0,-$H1948+1))</f>
        <v>0</v>
      </c>
      <c r="AE1956" s="226">
        <f ca="1">-IF(COUNT($R1955:AE1955)&lt;$H1948,0,OFFSET(AE1955,0,-$H1948+1))</f>
        <v>0</v>
      </c>
      <c r="AF1956" s="226">
        <f ca="1">-IF(COUNT($R1955:AF1955)&lt;$H1948,0,OFFSET(AF1955,0,-$H1948+1))</f>
        <v>0</v>
      </c>
      <c r="AG1956" s="226">
        <f ca="1">-IF(COUNT($R1955:AG1955)&lt;$H1948,0,OFFSET(AG1955,0,-$H1948+1))</f>
        <v>0</v>
      </c>
      <c r="AH1956" s="226">
        <f ca="1">-IF(COUNT($R1955:AH1955)&lt;$H1948,0,OFFSET(AH1955,0,-$H1948+1))</f>
        <v>0</v>
      </c>
      <c r="AI1956" s="226">
        <f ca="1">-IF(COUNT($R1955:AI1955)&lt;$H1948,0,OFFSET(AI1955,0,-$H1948+1))</f>
        <v>0</v>
      </c>
      <c r="AJ1956" s="226">
        <f ca="1">-IF(COUNT($R1955:AJ1955)&lt;$H1948,0,OFFSET(AJ1955,0,-$H1948+1))</f>
        <v>0</v>
      </c>
      <c r="AK1956" s="226">
        <f ca="1">-IF(COUNT($R1955:AK1955)&lt;$H1948,0,OFFSET(AK1955,0,-$H1948+1))</f>
        <v>0</v>
      </c>
      <c r="AL1956" s="226">
        <f ca="1">-IF(COUNT($R1955:AL1955)&lt;$H1948,0,OFFSET(AL1955,0,-$H1948+1))</f>
        <v>0</v>
      </c>
      <c r="AM1956" s="226">
        <f ca="1">-IF(COUNT($R1955:AM1955)&lt;$H1948,0,OFFSET(AM1955,0,-$H1948+1))</f>
        <v>0</v>
      </c>
      <c r="AN1956" s="226">
        <f ca="1">-IF(COUNT($R1955:AN1955)&lt;$H1948,0,OFFSET(AN1955,0,-$H1948+1))</f>
        <v>0</v>
      </c>
      <c r="AO1956" s="226">
        <f ca="1">-IF(COUNT($R1955:AO1955)&lt;$H1948,0,OFFSET(AO1955,0,-$H1948+1))</f>
        <v>0</v>
      </c>
      <c r="AP1956" s="226">
        <f ca="1">-IF(COUNT($R1955:AP1955)&lt;$H1948,0,OFFSET(AP1955,0,-$H1948+1))</f>
        <v>0</v>
      </c>
      <c r="AQ1956" s="226">
        <f ca="1">-IF(COUNT($R1955:AQ1955)&lt;$H1948,0,OFFSET(AQ1955,0,-$H1948+1))</f>
        <v>0</v>
      </c>
      <c r="AR1956" s="226">
        <f ca="1">-IF(COUNT($R1955:AR1955)&lt;$H1948,0,OFFSET(AR1955,0,-$H1948+1))</f>
        <v>0</v>
      </c>
      <c r="AS1956" s="226">
        <f ca="1">-IF(COUNT($R1955:AS1955)&lt;$H1948,0,OFFSET(AS1955,0,-$H1948+1))</f>
        <v>0</v>
      </c>
      <c r="AT1956" s="226">
        <f ca="1">-IF(COUNT($R1955:AT1955)&lt;$H1948,0,OFFSET(AT1955,0,-$H1948+1))</f>
        <v>0</v>
      </c>
      <c r="AU1956" s="226">
        <f ca="1">-IF(COUNT($R1955:AU1955)&lt;$H1948,0,OFFSET(AU1955,0,-$H1948+1))</f>
        <v>0</v>
      </c>
      <c r="AV1956" s="226">
        <f ca="1">-IF(COUNT($R1955:AV1955)&lt;$H1948,0,OFFSET(AV1955,0,-$H1948+1))</f>
        <v>0</v>
      </c>
      <c r="AW1956" s="226">
        <f ca="1">-IF(COUNT($R1955:AW1955)&lt;$H1948,0,OFFSET(AW1955,0,-$H1948+1))</f>
        <v>0</v>
      </c>
      <c r="AX1956" s="226">
        <f ca="1">-IF(COUNT($R1955:AX1955)&lt;$H1948,0,OFFSET(AX1955,0,-$H1948+1))</f>
        <v>0</v>
      </c>
      <c r="AY1956" s="226">
        <f ca="1">-IF(COUNT($R1955:AY1955)&lt;$H1948,0,OFFSET(AY1955,0,-$H1948+1))</f>
        <v>0</v>
      </c>
      <c r="AZ1956" s="226">
        <f ca="1">-IF(COUNT($R1955:AZ1955)&lt;$H1948,0,OFFSET(AZ1955,0,-$H1948+1))</f>
        <v>0</v>
      </c>
      <c r="BA1956" s="226">
        <f ca="1">-IF(COUNT($R1955:BA1955)&lt;$H1948,0,OFFSET(BA1955,0,-$H1948+1))</f>
        <v>0</v>
      </c>
      <c r="BB1956" s="226">
        <f ca="1">-IF(COUNT($R1955:BB1955)&lt;$H1948,0,OFFSET(BB1955,0,-$H1948+1))</f>
        <v>0</v>
      </c>
      <c r="BC1956" s="226">
        <f ca="1">-IF(COUNT($R1955:BC1955)&lt;$H1948,0,OFFSET(BC1955,0,-$H1948+1))</f>
        <v>0</v>
      </c>
      <c r="BD1956" s="226">
        <f ca="1">-IF(COUNT($R1955:BD1955)&lt;$H1948,0,OFFSET(BD1955,0,-$H1948+1))</f>
        <v>0</v>
      </c>
      <c r="BE1956" s="226">
        <f ca="1">-IF(COUNT($R1955:BE1955)&lt;$H1948,0,OFFSET(BE1955,0,-$H1948+1))</f>
        <v>0</v>
      </c>
      <c r="BF1956" s="226">
        <f ca="1">-IF(COUNT($R1955:BF1955)&lt;$H1948,0,OFFSET(BF1955,0,-$H1948+1))</f>
        <v>0</v>
      </c>
      <c r="BG1956" s="226">
        <f ca="1">-IF(COUNT($R1955:BG1955)&lt;$H1948,0,OFFSET(BG1955,0,-$H1948+1))</f>
        <v>0</v>
      </c>
      <c r="BH1956" s="226">
        <f ca="1">-IF(COUNT($R1955:BH1955)&lt;$H1948,0,OFFSET(BH1955,0,-$H1948+1))</f>
        <v>0</v>
      </c>
      <c r="BI1956" s="226">
        <f ca="1">-IF(COUNT($R1955:BI1955)&lt;$H1948,0,OFFSET(BI1955,0,-$H1948+1))</f>
        <v>0</v>
      </c>
      <c r="BJ1956" s="226">
        <f ca="1">-IF(COUNT($R1955:BJ1955)&lt;$H1948,0,OFFSET(BJ1955,0,-$H1948+1))</f>
        <v>0</v>
      </c>
      <c r="BK1956" s="226">
        <f ca="1">-IF(COUNT($R1955:BK1955)&lt;$H1948,0,OFFSET(BK1955,0,-$H1948+1))</f>
        <v>0</v>
      </c>
      <c r="BL1956" s="226">
        <f ca="1">-IF(COUNT($R1955:BL1955)&lt;$H1948,0,OFFSET(BL1955,0,-$H1948+1))</f>
        <v>0</v>
      </c>
      <c r="BM1956" s="226">
        <f ca="1">-IF(COUNT($R1955:BM1955)&lt;$H1948,0,OFFSET(BM1955,0,-$H1948+1))</f>
        <v>0</v>
      </c>
      <c r="BN1956" s="226">
        <f ca="1">-IF(COUNT($R1955:BN1955)&lt;$H1948,0,OFFSET(BN1955,0,-$H1948+1))</f>
        <v>0</v>
      </c>
      <c r="BO1956" s="226">
        <f ca="1">-IF(COUNT($R1955:BO1955)&lt;$H1948,0,OFFSET(BO1955,0,-$H1948+1))</f>
        <v>0</v>
      </c>
      <c r="BP1956" s="226">
        <f ca="1">-IF(COUNT($R1955:BP1955)&lt;$H1948,0,OFFSET(BP1955,0,-$H1948+1))</f>
        <v>0</v>
      </c>
      <c r="BQ1956" s="226">
        <f ca="1">-IF(COUNT($R1955:BQ1955)&lt;$H1948,0,OFFSET(BQ1955,0,-$H1948+1))</f>
        <v>0</v>
      </c>
      <c r="BR1956" s="226">
        <f ca="1">-IF(COUNT($R1955:BR1955)&lt;$H1948,0,OFFSET(BR1955,0,-$H1948+1))</f>
        <v>0</v>
      </c>
      <c r="BS1956" s="226">
        <f ca="1">-IF(COUNT($R1955:BS1955)&lt;$H1948,0,OFFSET(BS1955,0,-$H1948+1))</f>
        <v>0</v>
      </c>
      <c r="BT1956" s="226">
        <f ca="1">-IF(COUNT($R1955:BT1955)&lt;$H1948,0,OFFSET(BT1955,0,-$H1948+1))</f>
        <v>0</v>
      </c>
      <c r="BU1956" s="226">
        <f ca="1">-IF(COUNT($R1955:BU1955)&lt;$H1948,0,OFFSET(BU1955,0,-$H1948+1))</f>
        <v>0</v>
      </c>
      <c r="BV1956" s="226">
        <f ca="1">-IF(COUNT($R1955:BV1955)&lt;$H1948,0,OFFSET(BV1955,0,-$H1948+1))</f>
        <v>0</v>
      </c>
      <c r="BW1956" s="226">
        <f ca="1">-IF(COUNT($R1955:BW1955)&lt;$H1948,0,OFFSET(BW1955,0,-$H1948+1))</f>
        <v>0</v>
      </c>
      <c r="BX1956" s="226">
        <f ca="1">-IF(COUNT($R1955:BX1955)&lt;$H1948,0,OFFSET(BX1955,0,-$H1948+1))</f>
        <v>0</v>
      </c>
      <c r="BY1956" s="226">
        <f ca="1">-IF(COUNT($R1955:BY1955)&lt;$H1948,0,OFFSET(BY1955,0,-$H1948+1))</f>
        <v>0</v>
      </c>
      <c r="BZ1956" s="226">
        <f ca="1">-IF(COUNT($R1955:BZ1955)&lt;$H1948,0,OFFSET(BZ1955,0,-$H1948+1))</f>
        <v>0</v>
      </c>
      <c r="CA1956" s="226">
        <f ca="1">-IF(COUNT($R1955:CA1955)&lt;$H1948,0,OFFSET(CA1955,0,-$H1948+1))</f>
        <v>0</v>
      </c>
      <c r="CB1956" s="226">
        <f ca="1">-IF(COUNT($R1955:CB1955)&lt;$H1948,0,OFFSET(CB1955,0,-$H1948+1))</f>
        <v>0</v>
      </c>
      <c r="CC1956" s="226">
        <f ca="1">-IF(COUNT($R1955:CC1955)&lt;$H1948,0,OFFSET(CC1955,0,-$H1948+1))</f>
        <v>0</v>
      </c>
      <c r="CD1956" s="226">
        <f ca="1">-IF(COUNT($R1955:CD1955)&lt;$H1948,0,OFFSET(CD1955,0,-$H1948+1))</f>
        <v>0</v>
      </c>
      <c r="CE1956" s="226">
        <f ca="1">-IF(COUNT($R1955:CE1955)&lt;$H1948,0,OFFSET(CE1955,0,-$H1948+1))</f>
        <v>0</v>
      </c>
      <c r="CF1956" s="226">
        <f ca="1">-IF(COUNT($R1955:CF1955)&lt;$H1948,0,OFFSET(CF1955,0,-$H1948+1))</f>
        <v>0</v>
      </c>
      <c r="CG1956" s="226">
        <f ca="1">-IF(COUNT($R1955:CG1955)&lt;$H1948,0,OFFSET(CG1955,0,-$H1948+1))</f>
        <v>0</v>
      </c>
      <c r="CH1956" s="226">
        <f ca="1">-IF(COUNT($R1955:CH1955)&lt;$H1948,0,OFFSET(CH1955,0,-$H1948+1))</f>
        <v>0</v>
      </c>
      <c r="CI1956" s="226">
        <f ca="1">-IF(COUNT($R1955:CI1955)&lt;$H1948,0,OFFSET(CI1955,0,-$H1948+1))</f>
        <v>0</v>
      </c>
      <c r="CJ1956" s="226">
        <f ca="1">-IF(COUNT($R1955:CJ1955)&lt;$H1948,0,OFFSET(CJ1955,0,-$H1948+1))</f>
        <v>0</v>
      </c>
      <c r="CK1956" s="226">
        <f ca="1">-IF(COUNT($R1955:CK1955)&lt;$H1948,0,OFFSET(CK1955,0,-$H1948+1))</f>
        <v>0</v>
      </c>
      <c r="CL1956" s="226">
        <f ca="1">-IF(COUNT($R1955:CL1955)&lt;$H1948,0,OFFSET(CL1955,0,-$H1948+1))</f>
        <v>0</v>
      </c>
      <c r="CO1956" s="226">
        <f ca="1">-IF(COUNT($R1955:CO1955)&lt;$H1948,0,OFFSET(CO1955,0,-$H1948+1))</f>
        <v>0</v>
      </c>
      <c r="CP1956" s="226">
        <f ca="1">-IF(COUNT($R1955:CP1955)&lt;$H1948,0,OFFSET(CP1955,0,-$H1948+1))</f>
        <v>0</v>
      </c>
      <c r="CQ1956" s="226">
        <f ca="1">-IF(COUNT($R1955:CQ1955)&lt;$H1948,0,OFFSET(CQ1955,0,-$H1948+1))</f>
        <v>0</v>
      </c>
      <c r="CR1956" s="226">
        <f ca="1">-IF(COUNT($R1955:CR1955)&lt;$H1948,0,OFFSET(CR1955,0,-$H1948+1))</f>
        <v>0</v>
      </c>
      <c r="CS1956" s="226">
        <f ca="1">-IF(COUNT($R1955:CS1955)&lt;$H1948,0,OFFSET(CS1955,0,-$H1948+1))</f>
        <v>-1000000</v>
      </c>
      <c r="CT1956" s="226">
        <f ca="1">-IF(COUNT($R1955:CT1955)&lt;$H1948,0,OFFSET(CT1955,0,-$H1948+1))</f>
        <v>0</v>
      </c>
      <c r="CU1956" s="226">
        <f ca="1">-IF(COUNT($R1955:CU1955)&lt;$H1948,0,OFFSET(CU1955,0,-$H1948+1))</f>
        <v>0</v>
      </c>
      <c r="CV1956" s="226">
        <f ca="1">-IF(COUNT($R1955:CV1955)&lt;$H1948,0,OFFSET(CV1955,0,-$H1948+1))</f>
        <v>0</v>
      </c>
      <c r="CW1956" s="226">
        <f ca="1">-IF(COUNT($R1955:CW1955)&lt;$H1948,0,OFFSET(CW1955,0,-$H1948+1))</f>
        <v>0</v>
      </c>
      <c r="CX1956" s="226">
        <f ca="1">-IF(COUNT($R1955:CX1955)&lt;$H1948,0,OFFSET(CX1955,0,-$H1948+1))</f>
        <v>0</v>
      </c>
      <c r="CY1956" s="226">
        <f ca="1">-IF(COUNT($R1955:CY1955)&lt;$H1948,0,OFFSET(CY1955,0,-$H1948+1))</f>
        <v>0</v>
      </c>
      <c r="CZ1956" s="226">
        <f ca="1">-IF(COUNT($R1955:CZ1955)&lt;$H1948,0,OFFSET(CZ1955,0,-$H1948+1))</f>
        <v>0</v>
      </c>
      <c r="DA1956" s="226">
        <f ca="1">-IF(COUNT($R1955:DA1955)&lt;$H1948,0,OFFSET(DA1955,0,-$H1948+1))</f>
        <v>0</v>
      </c>
      <c r="DB1956" s="226">
        <f ca="1">-IF(COUNT($R1955:DB1955)&lt;$H1948,0,OFFSET(DB1955,0,-$H1948+1))</f>
        <v>0</v>
      </c>
      <c r="DC1956" s="226">
        <f ca="1">-IF(COUNT($R1955:DC1955)&lt;$H1948,0,OFFSET(DC1955,0,-$H1948+1))</f>
        <v>0</v>
      </c>
      <c r="DD1956" s="226">
        <f ca="1">-IF(COUNT($R1955:DD1955)&lt;$H1948,0,OFFSET(DD1955,0,-$H1948+1))</f>
        <v>0</v>
      </c>
      <c r="DE1956" s="226">
        <f ca="1">-IF(COUNT($R1955:DE1955)&lt;$H1948,0,OFFSET(DE1955,0,-$H1948+1))</f>
        <v>0</v>
      </c>
      <c r="DF1956" s="226">
        <f ca="1">-IF(COUNT($R1955:DF1955)&lt;$H1948,0,OFFSET(DF1955,0,-$H1948+1))</f>
        <v>0</v>
      </c>
      <c r="DG1956" s="226">
        <f ca="1">-IF(COUNT($R1955:DG1955)&lt;$H1948,0,OFFSET(DG1955,0,-$H1948+1))</f>
        <v>0</v>
      </c>
      <c r="DH1956" s="226">
        <f ca="1">-IF(COUNT($R1955:DH1955)&lt;$H1948,0,OFFSET(DH1955,0,-$H1948+1))</f>
        <v>0</v>
      </c>
      <c r="DI1956" s="226">
        <f ca="1">-IF(COUNT($R1955:DI1955)&lt;$H1948,0,OFFSET(DI1955,0,-$H1948+1))</f>
        <v>0</v>
      </c>
      <c r="DJ1956" s="226">
        <f ca="1">-IF(COUNT($R1955:DJ1955)&lt;$H1948,0,OFFSET(DJ1955,0,-$H1948+1))</f>
        <v>0</v>
      </c>
      <c r="DK1956" s="226">
        <f ca="1">-IF(COUNT($R1955:DK1955)&lt;$H1948,0,OFFSET(DK1955,0,-$H1948+1))</f>
        <v>0</v>
      </c>
      <c r="DL1956" s="226">
        <f ca="1">-IF(COUNT($R1955:DL1955)&lt;$H1948,0,OFFSET(DL1955,0,-$H1948+1))</f>
        <v>0</v>
      </c>
    </row>
    <row r="1957" spans="1:116" x14ac:dyDescent="0.4">
      <c r="C1957" t="s">
        <v>237</v>
      </c>
      <c r="D1957" t="s">
        <v>428</v>
      </c>
      <c r="E1957" t="str">
        <f t="shared" si="3290"/>
        <v>1957 DTERM1-F</v>
      </c>
      <c r="G1957" s="126" t="str">
        <f>"Debt - "&amp;SUBSTITUTE(G1946,":","")</f>
        <v>Debt - Fixed term debt - one-time borrowing</v>
      </c>
      <c r="I1957" s="80"/>
      <c r="J1957" s="80"/>
      <c r="K1957" s="33">
        <f t="shared" ref="K1957:P1957" ca="1" si="3303">SUMIF($4:$4,K$2,1957:1957)</f>
        <v>0</v>
      </c>
      <c r="L1957" s="33">
        <f t="shared" ca="1" si="3303"/>
        <v>0</v>
      </c>
      <c r="M1957" s="33">
        <f t="shared" ca="1" si="3303"/>
        <v>0</v>
      </c>
      <c r="N1957" s="33">
        <f t="shared" ca="1" si="3303"/>
        <v>0</v>
      </c>
      <c r="O1957" s="33">
        <f t="shared" ca="1" si="3303"/>
        <v>0</v>
      </c>
      <c r="P1957" s="33">
        <f t="shared" ca="1" si="3303"/>
        <v>0</v>
      </c>
      <c r="R1957" s="53">
        <f>S1954</f>
        <v>0</v>
      </c>
      <c r="S1957" s="93">
        <f t="shared" ref="S1957:AX1959" ca="1" si="3304">SUM(S1954:S1956)</f>
        <v>0</v>
      </c>
      <c r="T1957" s="93">
        <f t="shared" ca="1" si="3304"/>
        <v>0</v>
      </c>
      <c r="U1957" s="93">
        <f t="shared" ca="1" si="3304"/>
        <v>0</v>
      </c>
      <c r="V1957" s="93">
        <f t="shared" ca="1" si="3304"/>
        <v>0</v>
      </c>
      <c r="W1957" s="93">
        <f t="shared" ca="1" si="3304"/>
        <v>0</v>
      </c>
      <c r="X1957" s="93">
        <f t="shared" ca="1" si="3304"/>
        <v>1000000</v>
      </c>
      <c r="Y1957" s="93">
        <f t="shared" ca="1" si="3304"/>
        <v>1000000</v>
      </c>
      <c r="Z1957" s="93">
        <f t="shared" ca="1" si="3304"/>
        <v>1000000</v>
      </c>
      <c r="AA1957" s="93">
        <f t="shared" ca="1" si="3304"/>
        <v>0</v>
      </c>
      <c r="AB1957" s="93">
        <f t="shared" ca="1" si="3304"/>
        <v>0</v>
      </c>
      <c r="AC1957" s="93">
        <f t="shared" ca="1" si="3304"/>
        <v>0</v>
      </c>
      <c r="AD1957" s="93">
        <f t="shared" ca="1" si="3304"/>
        <v>0</v>
      </c>
      <c r="AE1957" s="93">
        <f t="shared" ca="1" si="3304"/>
        <v>0</v>
      </c>
      <c r="AF1957" s="93">
        <f t="shared" ca="1" si="3304"/>
        <v>0</v>
      </c>
      <c r="AG1957" s="93">
        <f t="shared" ca="1" si="3304"/>
        <v>0</v>
      </c>
      <c r="AH1957" s="93">
        <f t="shared" ca="1" si="3304"/>
        <v>0</v>
      </c>
      <c r="AI1957" s="93">
        <f t="shared" ca="1" si="3304"/>
        <v>0</v>
      </c>
      <c r="AJ1957" s="93">
        <f t="shared" ca="1" si="3304"/>
        <v>0</v>
      </c>
      <c r="AK1957" s="93">
        <f t="shared" ca="1" si="3304"/>
        <v>0</v>
      </c>
      <c r="AL1957" s="93">
        <f t="shared" ca="1" si="3304"/>
        <v>0</v>
      </c>
      <c r="AM1957" s="93">
        <f t="shared" ca="1" si="3304"/>
        <v>0</v>
      </c>
      <c r="AN1957" s="93">
        <f t="shared" ca="1" si="3304"/>
        <v>0</v>
      </c>
      <c r="AO1957" s="93">
        <f t="shared" ca="1" si="3304"/>
        <v>0</v>
      </c>
      <c r="AP1957" s="93">
        <f t="shared" ca="1" si="3304"/>
        <v>0</v>
      </c>
      <c r="AQ1957" s="93">
        <f t="shared" ca="1" si="3304"/>
        <v>0</v>
      </c>
      <c r="AR1957" s="93">
        <f t="shared" ca="1" si="3304"/>
        <v>0</v>
      </c>
      <c r="AS1957" s="93">
        <f t="shared" ca="1" si="3304"/>
        <v>0</v>
      </c>
      <c r="AT1957" s="93">
        <f t="shared" ca="1" si="3304"/>
        <v>0</v>
      </c>
      <c r="AU1957" s="93">
        <f t="shared" ca="1" si="3304"/>
        <v>0</v>
      </c>
      <c r="AV1957" s="93">
        <f t="shared" ca="1" si="3304"/>
        <v>0</v>
      </c>
      <c r="AW1957" s="93">
        <f t="shared" ca="1" si="3304"/>
        <v>0</v>
      </c>
      <c r="AX1957" s="93">
        <f t="shared" ca="1" si="3304"/>
        <v>0</v>
      </c>
      <c r="AY1957" s="93">
        <f t="shared" ref="AY1957:CD1959" ca="1" si="3305">SUM(AY1954:AY1956)</f>
        <v>0</v>
      </c>
      <c r="AZ1957" s="93">
        <f t="shared" ca="1" si="3305"/>
        <v>0</v>
      </c>
      <c r="BA1957" s="93">
        <f t="shared" ca="1" si="3305"/>
        <v>0</v>
      </c>
      <c r="BB1957" s="93">
        <f t="shared" ca="1" si="3305"/>
        <v>0</v>
      </c>
      <c r="BC1957" s="93">
        <f t="shared" ca="1" si="3305"/>
        <v>0</v>
      </c>
      <c r="BD1957" s="93">
        <f t="shared" ca="1" si="3305"/>
        <v>0</v>
      </c>
      <c r="BE1957" s="93">
        <f t="shared" ca="1" si="3305"/>
        <v>0</v>
      </c>
      <c r="BF1957" s="93">
        <f t="shared" ca="1" si="3305"/>
        <v>0</v>
      </c>
      <c r="BG1957" s="93">
        <f t="shared" ca="1" si="3305"/>
        <v>0</v>
      </c>
      <c r="BH1957" s="93">
        <f t="shared" ca="1" si="3305"/>
        <v>0</v>
      </c>
      <c r="BI1957" s="93">
        <f t="shared" ca="1" si="3305"/>
        <v>0</v>
      </c>
      <c r="BJ1957" s="93">
        <f t="shared" ca="1" si="3305"/>
        <v>0</v>
      </c>
      <c r="BK1957" s="93">
        <f t="shared" ca="1" si="3305"/>
        <v>0</v>
      </c>
      <c r="BL1957" s="93">
        <f t="shared" ca="1" si="3305"/>
        <v>0</v>
      </c>
      <c r="BM1957" s="93">
        <f t="shared" ca="1" si="3305"/>
        <v>0</v>
      </c>
      <c r="BN1957" s="93">
        <f t="shared" ca="1" si="3305"/>
        <v>0</v>
      </c>
      <c r="BO1957" s="93">
        <f t="shared" ca="1" si="3305"/>
        <v>0</v>
      </c>
      <c r="BP1957" s="93">
        <f t="shared" ca="1" si="3305"/>
        <v>0</v>
      </c>
      <c r="BQ1957" s="93">
        <f t="shared" ca="1" si="3305"/>
        <v>0</v>
      </c>
      <c r="BR1957" s="93">
        <f t="shared" ca="1" si="3305"/>
        <v>0</v>
      </c>
      <c r="BS1957" s="93">
        <f t="shared" ca="1" si="3305"/>
        <v>0</v>
      </c>
      <c r="BT1957" s="93">
        <f t="shared" ca="1" si="3305"/>
        <v>0</v>
      </c>
      <c r="BU1957" s="93">
        <f t="shared" ca="1" si="3305"/>
        <v>0</v>
      </c>
      <c r="BV1957" s="93">
        <f t="shared" ca="1" si="3305"/>
        <v>0</v>
      </c>
      <c r="BW1957" s="93">
        <f t="shared" ca="1" si="3305"/>
        <v>0</v>
      </c>
      <c r="BX1957" s="93">
        <f t="shared" ca="1" si="3305"/>
        <v>0</v>
      </c>
      <c r="BY1957" s="93">
        <f t="shared" ca="1" si="3305"/>
        <v>0</v>
      </c>
      <c r="BZ1957" s="93">
        <f t="shared" ca="1" si="3305"/>
        <v>0</v>
      </c>
      <c r="CA1957" s="93">
        <f t="shared" ca="1" si="3305"/>
        <v>0</v>
      </c>
      <c r="CB1957" s="93">
        <f t="shared" ca="1" si="3305"/>
        <v>0</v>
      </c>
      <c r="CC1957" s="93">
        <f t="shared" ca="1" si="3305"/>
        <v>0</v>
      </c>
      <c r="CD1957" s="93">
        <f t="shared" ca="1" si="3305"/>
        <v>0</v>
      </c>
      <c r="CE1957" s="93">
        <f t="shared" ref="CE1957:CL1959" ca="1" si="3306">SUM(CE1954:CE1956)</f>
        <v>0</v>
      </c>
      <c r="CF1957" s="93">
        <f t="shared" ca="1" si="3306"/>
        <v>0</v>
      </c>
      <c r="CG1957" s="93">
        <f t="shared" ca="1" si="3306"/>
        <v>0</v>
      </c>
      <c r="CH1957" s="93">
        <f t="shared" ca="1" si="3306"/>
        <v>0</v>
      </c>
      <c r="CI1957" s="93">
        <f t="shared" ca="1" si="3306"/>
        <v>0</v>
      </c>
      <c r="CJ1957" s="93">
        <f t="shared" ca="1" si="3306"/>
        <v>0</v>
      </c>
      <c r="CK1957" s="93">
        <f t="shared" ca="1" si="3306"/>
        <v>0</v>
      </c>
      <c r="CL1957" s="93">
        <f t="shared" ca="1" si="3306"/>
        <v>0</v>
      </c>
      <c r="CN1957" s="80"/>
      <c r="CO1957" s="93">
        <f t="shared" ref="CO1957:DL1959" ca="1" si="3307">SUM(CO1954:CO1956)</f>
        <v>0</v>
      </c>
      <c r="CP1957" s="93">
        <f t="shared" ca="1" si="3307"/>
        <v>1000000</v>
      </c>
      <c r="CQ1957" s="93">
        <f t="shared" ca="1" si="3307"/>
        <v>1000000</v>
      </c>
      <c r="CR1957" s="93">
        <f t="shared" ca="1" si="3307"/>
        <v>1000000</v>
      </c>
      <c r="CS1957" s="93">
        <f t="shared" ca="1" si="3307"/>
        <v>0</v>
      </c>
      <c r="CT1957" s="93">
        <f t="shared" ca="1" si="3307"/>
        <v>0</v>
      </c>
      <c r="CU1957" s="93">
        <f t="shared" ca="1" si="3307"/>
        <v>0</v>
      </c>
      <c r="CV1957" s="93">
        <f t="shared" ca="1" si="3307"/>
        <v>0</v>
      </c>
      <c r="CW1957" s="93">
        <f t="shared" ca="1" si="3307"/>
        <v>0</v>
      </c>
      <c r="CX1957" s="93">
        <f t="shared" ca="1" si="3307"/>
        <v>0</v>
      </c>
      <c r="CY1957" s="93">
        <f t="shared" ca="1" si="3307"/>
        <v>0</v>
      </c>
      <c r="CZ1957" s="93">
        <f t="shared" ca="1" si="3307"/>
        <v>0</v>
      </c>
      <c r="DA1957" s="93">
        <f t="shared" ca="1" si="3307"/>
        <v>0</v>
      </c>
      <c r="DB1957" s="93">
        <f t="shared" ca="1" si="3307"/>
        <v>0</v>
      </c>
      <c r="DC1957" s="93">
        <f t="shared" ca="1" si="3307"/>
        <v>0</v>
      </c>
      <c r="DD1957" s="93">
        <f t="shared" ca="1" si="3307"/>
        <v>0</v>
      </c>
      <c r="DE1957" s="93">
        <f t="shared" ca="1" si="3307"/>
        <v>0</v>
      </c>
      <c r="DF1957" s="93">
        <f t="shared" ca="1" si="3307"/>
        <v>0</v>
      </c>
      <c r="DG1957" s="93">
        <f t="shared" ca="1" si="3307"/>
        <v>0</v>
      </c>
      <c r="DH1957" s="93">
        <f t="shared" ca="1" si="3307"/>
        <v>0</v>
      </c>
      <c r="DI1957" s="93">
        <f t="shared" ca="1" si="3307"/>
        <v>0</v>
      </c>
      <c r="DJ1957" s="93">
        <f t="shared" ca="1" si="3307"/>
        <v>0</v>
      </c>
      <c r="DK1957" s="93">
        <f t="shared" ca="1" si="3307"/>
        <v>0</v>
      </c>
      <c r="DL1957" s="93">
        <f t="shared" ca="1" si="3307"/>
        <v>0</v>
      </c>
    </row>
    <row r="1958" spans="1:116" x14ac:dyDescent="0.4">
      <c r="A1958" s="98"/>
      <c r="B1958" s="59"/>
      <c r="C1958" s="59"/>
      <c r="D1958" t="s">
        <v>428</v>
      </c>
      <c r="E1958" t="str">
        <f t="shared" si="3290"/>
        <v>1958 DTERM1-F</v>
      </c>
      <c r="G1958" s="125"/>
      <c r="R1958"/>
      <c r="S1958" s="62"/>
      <c r="T1958" s="62"/>
      <c r="U1958" s="62"/>
      <c r="V1958" s="62"/>
      <c r="W1958" s="62"/>
      <c r="X1958" s="62"/>
      <c r="Y1958" s="62"/>
      <c r="Z1958" s="62"/>
      <c r="AA1958" s="62"/>
      <c r="AB1958" s="62"/>
      <c r="AC1958" s="62"/>
      <c r="AD1958" s="62"/>
      <c r="AE1958" s="62"/>
      <c r="AF1958" s="62"/>
      <c r="AG1958" s="62"/>
      <c r="AH1958" s="62"/>
      <c r="AI1958" s="62"/>
      <c r="AJ1958" s="62"/>
      <c r="AK1958" s="62"/>
      <c r="AL1958" s="62"/>
      <c r="AM1958" s="62"/>
      <c r="AN1958" s="62"/>
      <c r="AO1958" s="62"/>
      <c r="AP1958" s="62"/>
      <c r="AQ1958" s="62"/>
      <c r="AR1958" s="62"/>
      <c r="AS1958" s="62"/>
      <c r="AT1958" s="62"/>
      <c r="AU1958" s="62"/>
      <c r="AV1958" s="62"/>
      <c r="AW1958" s="62"/>
      <c r="AX1958" s="62"/>
      <c r="AY1958" s="62"/>
      <c r="AZ1958" s="62"/>
      <c r="BA1958" s="62"/>
      <c r="BB1958" s="62"/>
      <c r="BC1958" s="62"/>
      <c r="BD1958" s="62"/>
      <c r="BE1958" s="62"/>
      <c r="BF1958" s="62"/>
      <c r="BG1958" s="62"/>
      <c r="BH1958" s="62"/>
      <c r="BI1958" s="62"/>
      <c r="BJ1958" s="62"/>
      <c r="BK1958" s="62"/>
      <c r="BL1958" s="62"/>
      <c r="BM1958" s="62"/>
      <c r="BN1958" s="62"/>
      <c r="BO1958" s="62"/>
      <c r="BP1958" s="62"/>
      <c r="BQ1958" s="62"/>
      <c r="BR1958" s="62"/>
      <c r="BS1958" s="62"/>
      <c r="BT1958" s="62"/>
      <c r="BU1958" s="62"/>
      <c r="BV1958" s="62"/>
      <c r="BW1958" s="62"/>
      <c r="BX1958" s="62"/>
      <c r="BY1958" s="62"/>
      <c r="BZ1958" s="62"/>
      <c r="CA1958" s="62"/>
      <c r="CB1958" s="62"/>
      <c r="CC1958" s="62"/>
      <c r="CD1958" s="62"/>
      <c r="CE1958" s="62"/>
      <c r="CF1958" s="62"/>
      <c r="CG1958" s="62"/>
      <c r="CH1958" s="62"/>
      <c r="CI1958" s="62"/>
      <c r="CJ1958" s="62"/>
      <c r="CK1958" s="62"/>
      <c r="CL1958" s="62"/>
      <c r="CO1958" s="62"/>
      <c r="CP1958" s="62"/>
      <c r="CQ1958" s="62"/>
      <c r="CR1958" s="62"/>
      <c r="CS1958" s="62"/>
      <c r="CT1958" s="62"/>
      <c r="CU1958" s="62"/>
      <c r="CV1958" s="62"/>
      <c r="CW1958" s="62"/>
      <c r="CX1958" s="62"/>
      <c r="CY1958" s="62"/>
      <c r="CZ1958" s="62"/>
      <c r="DA1958" s="62"/>
      <c r="DB1958" s="62"/>
      <c r="DC1958" s="62"/>
      <c r="DD1958" s="62"/>
      <c r="DE1958" s="62"/>
      <c r="DF1958" s="62"/>
      <c r="DG1958" s="62"/>
      <c r="DH1958" s="62"/>
      <c r="DI1958" s="62"/>
      <c r="DJ1958" s="62"/>
      <c r="DK1958" s="62"/>
      <c r="DL1958" s="62"/>
    </row>
    <row r="1959" spans="1:116" x14ac:dyDescent="0.4">
      <c r="A1959" s="98"/>
      <c r="C1959" t="s">
        <v>228</v>
      </c>
      <c r="D1959" t="s">
        <v>428</v>
      </c>
      <c r="E1959" t="str">
        <f t="shared" si="3290"/>
        <v>1959 DTERM1-F</v>
      </c>
      <c r="G1959" s="126" t="str">
        <f>"Interest expense - "&amp;SUBSTITUTE(G1946,":","")</f>
        <v>Interest expense - Fixed term debt - one-time borrowing</v>
      </c>
      <c r="J1959" s="93">
        <f>SUMIF($5:$5,I$2,1957:1957)</f>
        <v>0</v>
      </c>
      <c r="K1959" s="28">
        <f t="shared" ref="K1959:P1959" ca="1" si="3308">SUMIF($3:$3,K$2,1959:1959)</f>
        <v>-33333.333333333336</v>
      </c>
      <c r="L1959" s="28">
        <f t="shared" ca="1" si="3308"/>
        <v>0</v>
      </c>
      <c r="M1959" s="28">
        <f t="shared" ca="1" si="3308"/>
        <v>0</v>
      </c>
      <c r="N1959" s="28">
        <f t="shared" ca="1" si="3308"/>
        <v>0</v>
      </c>
      <c r="O1959" s="28">
        <f t="shared" ca="1" si="3308"/>
        <v>0</v>
      </c>
      <c r="P1959" s="28">
        <f t="shared" ca="1" si="3308"/>
        <v>0</v>
      </c>
      <c r="R1959" s="27"/>
      <c r="S1959" s="93">
        <f t="shared" ref="S1959:AX1961" si="3309">-SUM(S1953:S1955)*$H1949/12</f>
        <v>0</v>
      </c>
      <c r="T1959" s="93">
        <f t="shared" ca="1" si="3309"/>
        <v>0</v>
      </c>
      <c r="U1959" s="93">
        <f t="shared" ca="1" si="3309"/>
        <v>0</v>
      </c>
      <c r="V1959" s="93">
        <f t="shared" ca="1" si="3309"/>
        <v>0</v>
      </c>
      <c r="W1959" s="93">
        <f t="shared" ca="1" si="3309"/>
        <v>0</v>
      </c>
      <c r="X1959" s="93">
        <f t="shared" ca="1" si="3309"/>
        <v>-8333.3333333333339</v>
      </c>
      <c r="Y1959" s="93">
        <f t="shared" ca="1" si="3309"/>
        <v>-8333.3333333333339</v>
      </c>
      <c r="Z1959" s="93">
        <f t="shared" ca="1" si="3309"/>
        <v>-8333.3333333333339</v>
      </c>
      <c r="AA1959" s="93">
        <f t="shared" ca="1" si="3309"/>
        <v>-8333.3333333333339</v>
      </c>
      <c r="AB1959" s="93">
        <f t="shared" ca="1" si="3309"/>
        <v>0</v>
      </c>
      <c r="AC1959" s="93">
        <f t="shared" ca="1" si="3309"/>
        <v>0</v>
      </c>
      <c r="AD1959" s="93">
        <f t="shared" ca="1" si="3309"/>
        <v>0</v>
      </c>
      <c r="AE1959" s="93">
        <f t="shared" ca="1" si="3309"/>
        <v>0</v>
      </c>
      <c r="AF1959" s="93">
        <f t="shared" ca="1" si="3309"/>
        <v>0</v>
      </c>
      <c r="AG1959" s="93">
        <f t="shared" ca="1" si="3309"/>
        <v>0</v>
      </c>
      <c r="AH1959" s="93">
        <f t="shared" ca="1" si="3309"/>
        <v>0</v>
      </c>
      <c r="AI1959" s="93">
        <f t="shared" ca="1" si="3309"/>
        <v>0</v>
      </c>
      <c r="AJ1959" s="93">
        <f t="shared" ca="1" si="3309"/>
        <v>0</v>
      </c>
      <c r="AK1959" s="93">
        <f t="shared" ca="1" si="3309"/>
        <v>0</v>
      </c>
      <c r="AL1959" s="93">
        <f t="shared" ca="1" si="3309"/>
        <v>0</v>
      </c>
      <c r="AM1959" s="93">
        <f t="shared" ca="1" si="3309"/>
        <v>0</v>
      </c>
      <c r="AN1959" s="93">
        <f t="shared" ca="1" si="3309"/>
        <v>0</v>
      </c>
      <c r="AO1959" s="93">
        <f t="shared" ca="1" si="3309"/>
        <v>0</v>
      </c>
      <c r="AP1959" s="93">
        <f t="shared" ca="1" si="3309"/>
        <v>0</v>
      </c>
      <c r="AQ1959" s="93">
        <f t="shared" ca="1" si="3309"/>
        <v>0</v>
      </c>
      <c r="AR1959" s="93">
        <f t="shared" ca="1" si="3309"/>
        <v>0</v>
      </c>
      <c r="AS1959" s="93">
        <f t="shared" ca="1" si="3309"/>
        <v>0</v>
      </c>
      <c r="AT1959" s="93">
        <f t="shared" ca="1" si="3309"/>
        <v>0</v>
      </c>
      <c r="AU1959" s="93">
        <f t="shared" ca="1" si="3309"/>
        <v>0</v>
      </c>
      <c r="AV1959" s="93">
        <f t="shared" ca="1" si="3309"/>
        <v>0</v>
      </c>
      <c r="AW1959" s="93">
        <f t="shared" ca="1" si="3309"/>
        <v>0</v>
      </c>
      <c r="AX1959" s="93">
        <f t="shared" ca="1" si="3309"/>
        <v>0</v>
      </c>
      <c r="AY1959" s="93">
        <f t="shared" ref="AY1959:CD1961" ca="1" si="3310">-SUM(AY1953:AY1955)*$H1949/12</f>
        <v>0</v>
      </c>
      <c r="AZ1959" s="93">
        <f t="shared" ca="1" si="3310"/>
        <v>0</v>
      </c>
      <c r="BA1959" s="93">
        <f t="shared" ca="1" si="3310"/>
        <v>0</v>
      </c>
      <c r="BB1959" s="93">
        <f t="shared" ca="1" si="3310"/>
        <v>0</v>
      </c>
      <c r="BC1959" s="93">
        <f t="shared" ca="1" si="3310"/>
        <v>0</v>
      </c>
      <c r="BD1959" s="93">
        <f t="shared" ca="1" si="3310"/>
        <v>0</v>
      </c>
      <c r="BE1959" s="93">
        <f t="shared" ca="1" si="3310"/>
        <v>0</v>
      </c>
      <c r="BF1959" s="93">
        <f t="shared" ca="1" si="3310"/>
        <v>0</v>
      </c>
      <c r="BG1959" s="93">
        <f t="shared" ca="1" si="3310"/>
        <v>0</v>
      </c>
      <c r="BH1959" s="93">
        <f t="shared" ca="1" si="3310"/>
        <v>0</v>
      </c>
      <c r="BI1959" s="93">
        <f t="shared" ca="1" si="3310"/>
        <v>0</v>
      </c>
      <c r="BJ1959" s="93">
        <f t="shared" ca="1" si="3310"/>
        <v>0</v>
      </c>
      <c r="BK1959" s="93">
        <f t="shared" ca="1" si="3310"/>
        <v>0</v>
      </c>
      <c r="BL1959" s="93">
        <f t="shared" ca="1" si="3310"/>
        <v>0</v>
      </c>
      <c r="BM1959" s="93">
        <f t="shared" ca="1" si="3310"/>
        <v>0</v>
      </c>
      <c r="BN1959" s="93">
        <f t="shared" ca="1" si="3310"/>
        <v>0</v>
      </c>
      <c r="BO1959" s="93">
        <f t="shared" ca="1" si="3310"/>
        <v>0</v>
      </c>
      <c r="BP1959" s="93">
        <f t="shared" ca="1" si="3310"/>
        <v>0</v>
      </c>
      <c r="BQ1959" s="93">
        <f t="shared" ca="1" si="3310"/>
        <v>0</v>
      </c>
      <c r="BR1959" s="93">
        <f t="shared" ca="1" si="3310"/>
        <v>0</v>
      </c>
      <c r="BS1959" s="93">
        <f t="shared" ca="1" si="3310"/>
        <v>0</v>
      </c>
      <c r="BT1959" s="93">
        <f t="shared" ca="1" si="3310"/>
        <v>0</v>
      </c>
      <c r="BU1959" s="93">
        <f t="shared" ca="1" si="3310"/>
        <v>0</v>
      </c>
      <c r="BV1959" s="93">
        <f t="shared" ca="1" si="3310"/>
        <v>0</v>
      </c>
      <c r="BW1959" s="93">
        <f t="shared" ca="1" si="3310"/>
        <v>0</v>
      </c>
      <c r="BX1959" s="93">
        <f t="shared" ca="1" si="3310"/>
        <v>0</v>
      </c>
      <c r="BY1959" s="93">
        <f t="shared" ca="1" si="3310"/>
        <v>0</v>
      </c>
      <c r="BZ1959" s="93">
        <f t="shared" ca="1" si="3310"/>
        <v>0</v>
      </c>
      <c r="CA1959" s="93">
        <f t="shared" ca="1" si="3310"/>
        <v>0</v>
      </c>
      <c r="CB1959" s="93">
        <f t="shared" ca="1" si="3310"/>
        <v>0</v>
      </c>
      <c r="CC1959" s="93">
        <f t="shared" ca="1" si="3310"/>
        <v>0</v>
      </c>
      <c r="CD1959" s="93">
        <f t="shared" ca="1" si="3310"/>
        <v>0</v>
      </c>
      <c r="CE1959" s="93">
        <f t="shared" ref="CE1959:CL1961" ca="1" si="3311">-SUM(CE1953:CE1955)*$H1949/12</f>
        <v>0</v>
      </c>
      <c r="CF1959" s="93">
        <f t="shared" ca="1" si="3311"/>
        <v>0</v>
      </c>
      <c r="CG1959" s="93">
        <f t="shared" ca="1" si="3311"/>
        <v>0</v>
      </c>
      <c r="CH1959" s="93">
        <f t="shared" ca="1" si="3311"/>
        <v>0</v>
      </c>
      <c r="CI1959" s="93">
        <f t="shared" ca="1" si="3311"/>
        <v>0</v>
      </c>
      <c r="CJ1959" s="93">
        <f t="shared" ca="1" si="3311"/>
        <v>0</v>
      </c>
      <c r="CK1959" s="93">
        <f t="shared" ca="1" si="3311"/>
        <v>0</v>
      </c>
      <c r="CL1959" s="93">
        <f t="shared" ca="1" si="3311"/>
        <v>0</v>
      </c>
      <c r="CN1959" s="93">
        <f>SUMIF($5:$5,CN$2,1957:1957)</f>
        <v>0</v>
      </c>
      <c r="CO1959" s="93">
        <f t="shared" ref="CO1959:CX1959" si="3312">-SUM(CO1953:CO1955)*$H1949/CO$5</f>
        <v>0</v>
      </c>
      <c r="CP1959" s="93">
        <f t="shared" ca="1" si="3312"/>
        <v>-25000</v>
      </c>
      <c r="CQ1959" s="93">
        <f t="shared" ca="1" si="3312"/>
        <v>-25000</v>
      </c>
      <c r="CR1959" s="93">
        <f t="shared" ca="1" si="3312"/>
        <v>-25000</v>
      </c>
      <c r="CS1959" s="93">
        <f t="shared" ca="1" si="3312"/>
        <v>-25000</v>
      </c>
      <c r="CT1959" s="93">
        <f t="shared" ca="1" si="3312"/>
        <v>0</v>
      </c>
      <c r="CU1959" s="93">
        <f t="shared" ca="1" si="3312"/>
        <v>0</v>
      </c>
      <c r="CV1959" s="93">
        <f t="shared" ca="1" si="3312"/>
        <v>0</v>
      </c>
      <c r="CW1959" s="93">
        <f t="shared" ca="1" si="3312"/>
        <v>0</v>
      </c>
      <c r="CX1959" s="93">
        <f t="shared" ca="1" si="3312"/>
        <v>0</v>
      </c>
      <c r="CY1959" s="93">
        <f ca="1">-SUM(CY1953:CY1955)*$H1949/CL$5</f>
        <v>0</v>
      </c>
      <c r="CZ1959" s="93">
        <f t="shared" ref="CZ1959:DL1959" ca="1" si="3313">-SUM(CZ1953:CZ1955)*$H1949/CZ$5</f>
        <v>0</v>
      </c>
      <c r="DA1959" s="93">
        <f t="shared" ca="1" si="3313"/>
        <v>0</v>
      </c>
      <c r="DB1959" s="93">
        <f t="shared" ca="1" si="3313"/>
        <v>0</v>
      </c>
      <c r="DC1959" s="93">
        <f t="shared" ca="1" si="3313"/>
        <v>0</v>
      </c>
      <c r="DD1959" s="93">
        <f t="shared" ca="1" si="3313"/>
        <v>0</v>
      </c>
      <c r="DE1959" s="93">
        <f t="shared" ca="1" si="3313"/>
        <v>0</v>
      </c>
      <c r="DF1959" s="93">
        <f t="shared" ca="1" si="3313"/>
        <v>0</v>
      </c>
      <c r="DG1959" s="93">
        <f t="shared" ca="1" si="3313"/>
        <v>0</v>
      </c>
      <c r="DH1959" s="93">
        <f t="shared" ca="1" si="3313"/>
        <v>0</v>
      </c>
      <c r="DI1959" s="93">
        <f t="shared" ca="1" si="3313"/>
        <v>0</v>
      </c>
      <c r="DJ1959" s="93">
        <f t="shared" ca="1" si="3313"/>
        <v>0</v>
      </c>
      <c r="DK1959" s="93">
        <f t="shared" ca="1" si="3313"/>
        <v>0</v>
      </c>
      <c r="DL1959" s="93">
        <f t="shared" ca="1" si="3313"/>
        <v>0</v>
      </c>
    </row>
    <row r="1960" spans="1:116" x14ac:dyDescent="0.4">
      <c r="A1960" s="98"/>
      <c r="D1960" t="s">
        <v>428</v>
      </c>
      <c r="E1960" t="str">
        <f t="shared" ref="E1960:E1962" si="3314">ROW()&amp;" "&amp;D1960</f>
        <v>1960 DTERM1-F</v>
      </c>
      <c r="G1960" s="126"/>
      <c r="J1960" s="93"/>
      <c r="K1960" s="28"/>
      <c r="L1960" s="28"/>
      <c r="M1960" s="28"/>
      <c r="N1960" s="28"/>
      <c r="O1960" s="28"/>
      <c r="P1960" s="28"/>
      <c r="R1960" s="27"/>
      <c r="S1960" s="93"/>
      <c r="T1960" s="93"/>
      <c r="U1960" s="93"/>
      <c r="V1960" s="93"/>
      <c r="W1960" s="93"/>
      <c r="X1960" s="93"/>
      <c r="Y1960" s="93"/>
      <c r="Z1960" s="93"/>
      <c r="AA1960" s="93"/>
      <c r="AB1960" s="93"/>
      <c r="AC1960" s="93"/>
      <c r="AD1960" s="93"/>
      <c r="AE1960" s="93"/>
      <c r="AF1960" s="93"/>
      <c r="AG1960" s="93"/>
      <c r="AH1960" s="93"/>
      <c r="AI1960" s="93"/>
      <c r="AJ1960" s="93"/>
      <c r="AK1960" s="93"/>
      <c r="AL1960" s="93"/>
      <c r="AM1960" s="93"/>
      <c r="AN1960" s="93"/>
      <c r="AO1960" s="93"/>
      <c r="AP1960" s="93"/>
      <c r="AQ1960" s="93"/>
      <c r="AR1960" s="93"/>
      <c r="AS1960" s="93"/>
      <c r="AT1960" s="93"/>
      <c r="AU1960" s="93"/>
      <c r="AV1960" s="93"/>
      <c r="AW1960" s="93"/>
      <c r="AX1960" s="93"/>
      <c r="AY1960" s="93"/>
      <c r="AZ1960" s="93"/>
      <c r="BA1960" s="93"/>
      <c r="BB1960" s="93"/>
      <c r="BC1960" s="93"/>
      <c r="BD1960" s="93"/>
      <c r="BE1960" s="93"/>
      <c r="BF1960" s="93"/>
      <c r="BG1960" s="93"/>
      <c r="BH1960" s="93"/>
      <c r="BI1960" s="93"/>
      <c r="BJ1960" s="93"/>
      <c r="BK1960" s="93"/>
      <c r="BL1960" s="93"/>
      <c r="BM1960" s="93"/>
      <c r="BN1960" s="93"/>
      <c r="BO1960" s="93"/>
      <c r="BP1960" s="93"/>
      <c r="BQ1960" s="93"/>
      <c r="BR1960" s="93"/>
      <c r="BS1960" s="93"/>
      <c r="BT1960" s="93"/>
      <c r="BU1960" s="93"/>
      <c r="BV1960" s="93"/>
      <c r="BW1960" s="93"/>
      <c r="BX1960" s="93"/>
      <c r="BY1960" s="93"/>
      <c r="BZ1960" s="93"/>
      <c r="CA1960" s="93"/>
      <c r="CB1960" s="93"/>
      <c r="CC1960" s="93"/>
      <c r="CD1960" s="93"/>
      <c r="CE1960" s="93"/>
      <c r="CF1960" s="93"/>
      <c r="CG1960" s="93"/>
      <c r="CH1960" s="93"/>
      <c r="CI1960" s="93"/>
      <c r="CJ1960" s="93"/>
      <c r="CK1960" s="93"/>
      <c r="CL1960" s="93"/>
      <c r="CN1960" s="93"/>
      <c r="CO1960" s="93"/>
      <c r="CP1960" s="93"/>
      <c r="CQ1960" s="93"/>
      <c r="CR1960" s="93"/>
      <c r="CS1960" s="93"/>
      <c r="CT1960" s="93"/>
      <c r="CU1960" s="93"/>
      <c r="CV1960" s="93"/>
      <c r="CW1960" s="93"/>
      <c r="CX1960" s="93"/>
      <c r="CY1960" s="93"/>
      <c r="CZ1960" s="93"/>
      <c r="DA1960" s="93"/>
      <c r="DB1960" s="93"/>
      <c r="DC1960" s="93"/>
      <c r="DD1960" s="93"/>
      <c r="DE1960" s="93"/>
      <c r="DF1960" s="93"/>
      <c r="DG1960" s="93"/>
      <c r="DH1960" s="93"/>
      <c r="DI1960" s="93"/>
      <c r="DJ1960" s="93"/>
      <c r="DK1960" s="93"/>
      <c r="DL1960" s="93"/>
    </row>
    <row r="1961" spans="1:116" x14ac:dyDescent="0.4">
      <c r="B1961" t="s">
        <v>332</v>
      </c>
      <c r="D1961" t="s">
        <v>428</v>
      </c>
      <c r="E1961" s="8" t="str">
        <f t="shared" si="3290"/>
        <v>1961 DTERM1-F</v>
      </c>
      <c r="G1961" s="136" t="str">
        <f>G1938</f>
        <v>(Primary label)</v>
      </c>
      <c r="H1961" s="27"/>
      <c r="I1961" s="78"/>
      <c r="J1961" s="78"/>
      <c r="K1961" s="33"/>
      <c r="L1961" s="33"/>
      <c r="M1961" s="33"/>
      <c r="N1961" s="33"/>
      <c r="O1961" s="33"/>
      <c r="P1961" s="33"/>
      <c r="R1961" s="33"/>
      <c r="S1961" s="77"/>
      <c r="T1961" s="77"/>
      <c r="U1961" s="77"/>
      <c r="V1961" s="77"/>
      <c r="W1961" s="77"/>
      <c r="X1961" s="77"/>
      <c r="Y1961" s="77"/>
      <c r="Z1961" s="77"/>
      <c r="AA1961" s="77"/>
      <c r="AB1961" s="77"/>
      <c r="AC1961" s="77"/>
      <c r="AD1961" s="77"/>
      <c r="AE1961" s="77"/>
      <c r="AF1961" s="77"/>
      <c r="AG1961" s="77"/>
      <c r="AH1961" s="77"/>
      <c r="AI1961" s="77"/>
      <c r="AJ1961" s="77"/>
      <c r="AK1961" s="77"/>
      <c r="AL1961" s="77"/>
      <c r="AM1961" s="77"/>
      <c r="AN1961" s="77"/>
      <c r="AO1961" s="77"/>
      <c r="AP1961" s="77"/>
      <c r="AQ1961" s="77"/>
      <c r="AR1961" s="77"/>
      <c r="AS1961" s="77"/>
      <c r="AT1961" s="77"/>
      <c r="AU1961" s="77"/>
      <c r="AV1961" s="77"/>
      <c r="AW1961" s="77"/>
      <c r="AX1961" s="77"/>
      <c r="AY1961" s="77"/>
      <c r="AZ1961" s="77"/>
      <c r="BA1961" s="77"/>
      <c r="BB1961" s="77"/>
      <c r="BC1961" s="77"/>
      <c r="BD1961" s="77"/>
      <c r="BE1961" s="77"/>
      <c r="BF1961" s="77"/>
      <c r="BG1961" s="77"/>
      <c r="BH1961" s="77"/>
      <c r="BI1961" s="77"/>
      <c r="BJ1961" s="77"/>
      <c r="BK1961" s="77"/>
      <c r="BL1961" s="77"/>
      <c r="BM1961" s="77"/>
      <c r="BN1961" s="77"/>
      <c r="BO1961" s="77"/>
      <c r="BP1961" s="77"/>
      <c r="BQ1961" s="77"/>
      <c r="BR1961" s="77"/>
      <c r="BS1961" s="77"/>
      <c r="BT1961" s="77"/>
      <c r="BU1961" s="77"/>
      <c r="BV1961" s="77"/>
      <c r="BW1961" s="77"/>
      <c r="BX1961" s="77"/>
      <c r="BY1961" s="77"/>
      <c r="BZ1961" s="77"/>
      <c r="CA1961" s="77"/>
      <c r="CB1961" s="77"/>
      <c r="CC1961" s="77"/>
      <c r="CD1961" s="77"/>
      <c r="CE1961" s="77"/>
      <c r="CF1961" s="77"/>
      <c r="CG1961" s="77"/>
      <c r="CH1961" s="77"/>
      <c r="CI1961" s="77"/>
      <c r="CJ1961" s="77"/>
      <c r="CK1961" s="77"/>
      <c r="CL1961" s="77"/>
      <c r="CN1961" s="78"/>
      <c r="CO1961" s="77"/>
      <c r="CP1961" s="77"/>
      <c r="CQ1961" s="77"/>
      <c r="CR1961" s="77"/>
      <c r="CS1961" s="77"/>
      <c r="CT1961" s="77"/>
      <c r="CU1961" s="77"/>
      <c r="CV1961" s="77"/>
      <c r="CW1961" s="77"/>
      <c r="CX1961" s="77"/>
      <c r="CY1961" s="77"/>
      <c r="CZ1961" s="77"/>
      <c r="DA1961" s="77"/>
      <c r="DB1961" s="77"/>
      <c r="DC1961" s="77"/>
      <c r="DD1961" s="77"/>
      <c r="DE1961" s="77"/>
      <c r="DF1961" s="77"/>
      <c r="DG1961" s="77"/>
      <c r="DH1961" s="77"/>
      <c r="DI1961" s="77"/>
      <c r="DJ1961" s="77"/>
      <c r="DK1961" s="77"/>
      <c r="DL1961" s="77"/>
    </row>
    <row r="1962" spans="1:116" x14ac:dyDescent="0.4">
      <c r="B1962" t="s">
        <v>332</v>
      </c>
      <c r="D1962" t="s">
        <v>428</v>
      </c>
      <c r="E1962" s="8" t="str">
        <f t="shared" si="3290"/>
        <v>1962 DTERM1-F</v>
      </c>
      <c r="G1962" s="136" t="str">
        <f>G1939</f>
        <v>primary unit</v>
      </c>
      <c r="H1962" s="27"/>
      <c r="I1962" s="78"/>
      <c r="J1962" s="78"/>
      <c r="K1962" s="33"/>
      <c r="L1962" s="33"/>
      <c r="M1962" s="33"/>
      <c r="N1962" s="33"/>
      <c r="O1962" s="33"/>
      <c r="P1962" s="33"/>
      <c r="R1962" s="33"/>
      <c r="S1962" s="77"/>
      <c r="T1962" s="77"/>
      <c r="U1962" s="77"/>
      <c r="V1962" s="77"/>
      <c r="W1962" s="77"/>
      <c r="X1962" s="77"/>
      <c r="Y1962" s="77"/>
      <c r="Z1962" s="77"/>
      <c r="AA1962" s="77"/>
      <c r="AB1962" s="77"/>
      <c r="AC1962" s="77"/>
      <c r="AD1962" s="77"/>
      <c r="AE1962" s="77"/>
      <c r="AF1962" s="77"/>
      <c r="AG1962" s="77"/>
      <c r="AH1962" s="77"/>
      <c r="AI1962" s="77"/>
      <c r="AJ1962" s="77"/>
      <c r="AK1962" s="77"/>
      <c r="AL1962" s="77"/>
      <c r="AM1962" s="77"/>
      <c r="AN1962" s="77"/>
      <c r="AO1962" s="77"/>
      <c r="AP1962" s="77"/>
      <c r="AQ1962" s="77"/>
      <c r="AR1962" s="77"/>
      <c r="AS1962" s="77"/>
      <c r="AT1962" s="77"/>
      <c r="AU1962" s="77"/>
      <c r="AV1962" s="77"/>
      <c r="AW1962" s="77"/>
      <c r="AX1962" s="77"/>
      <c r="AY1962" s="77"/>
      <c r="AZ1962" s="77"/>
      <c r="BA1962" s="77"/>
      <c r="BB1962" s="77"/>
      <c r="BC1962" s="77"/>
      <c r="BD1962" s="77"/>
      <c r="BE1962" s="77"/>
      <c r="BF1962" s="77"/>
      <c r="BG1962" s="77"/>
      <c r="BH1962" s="77"/>
      <c r="BI1962" s="77"/>
      <c r="BJ1962" s="77"/>
      <c r="BK1962" s="77"/>
      <c r="BL1962" s="77"/>
      <c r="BM1962" s="77"/>
      <c r="BN1962" s="77"/>
      <c r="BO1962" s="77"/>
      <c r="BP1962" s="77"/>
      <c r="BQ1962" s="77"/>
      <c r="BR1962" s="77"/>
      <c r="BS1962" s="77"/>
      <c r="BT1962" s="77"/>
      <c r="BU1962" s="77"/>
      <c r="BV1962" s="77"/>
      <c r="BW1962" s="77"/>
      <c r="BX1962" s="77"/>
      <c r="BY1962" s="77"/>
      <c r="BZ1962" s="77"/>
      <c r="CA1962" s="77"/>
      <c r="CB1962" s="77"/>
      <c r="CC1962" s="77"/>
      <c r="CD1962" s="77"/>
      <c r="CE1962" s="77"/>
      <c r="CF1962" s="77"/>
      <c r="CG1962" s="77"/>
      <c r="CH1962" s="77"/>
      <c r="CI1962" s="77"/>
      <c r="CJ1962" s="77"/>
      <c r="CK1962" s="77"/>
      <c r="CL1962" s="77"/>
      <c r="CN1962" s="78"/>
      <c r="CO1962" s="77"/>
      <c r="CP1962" s="77"/>
      <c r="CQ1962" s="77"/>
      <c r="CR1962" s="77"/>
      <c r="CS1962" s="77"/>
      <c r="CT1962" s="77"/>
      <c r="CU1962" s="77"/>
      <c r="CV1962" s="77"/>
      <c r="CW1962" s="77"/>
      <c r="CX1962" s="77"/>
      <c r="CY1962" s="77"/>
      <c r="CZ1962" s="77"/>
      <c r="DA1962" s="77"/>
      <c r="DB1962" s="77"/>
      <c r="DC1962" s="77"/>
      <c r="DD1962" s="77"/>
      <c r="DE1962" s="77"/>
      <c r="DF1962" s="77"/>
      <c r="DG1962" s="77"/>
      <c r="DH1962" s="77"/>
      <c r="DI1962" s="77"/>
      <c r="DJ1962" s="77"/>
      <c r="DK1962" s="77"/>
      <c r="DL1962" s="77"/>
    </row>
    <row r="1963" spans="1:116" x14ac:dyDescent="0.4">
      <c r="B1963" t="s">
        <v>332</v>
      </c>
      <c r="D1963" t="s">
        <v>428</v>
      </c>
      <c r="E1963" s="8" t="str">
        <f t="shared" si="3290"/>
        <v>1963 DTERM1-F</v>
      </c>
      <c r="G1963" s="136" t="str">
        <f>G1940</f>
        <v>Primary revenue driver</v>
      </c>
      <c r="K1963" s="53"/>
      <c r="L1963" s="53"/>
      <c r="M1963" s="53"/>
      <c r="N1963" s="53"/>
      <c r="O1963" s="53"/>
      <c r="P1963" s="53"/>
      <c r="R1963" s="24"/>
      <c r="S1963" s="80" t="str">
        <f t="shared" ref="S1963:AX1965" si="3315">S1940</f>
        <v>S$16</v>
      </c>
      <c r="T1963" s="80" t="str">
        <f t="shared" si="3315"/>
        <v>T$16</v>
      </c>
      <c r="U1963" s="80" t="str">
        <f t="shared" si="3315"/>
        <v>U$16</v>
      </c>
      <c r="V1963" s="80" t="str">
        <f t="shared" si="3315"/>
        <v>V$16</v>
      </c>
      <c r="W1963" s="80" t="str">
        <f t="shared" si="3315"/>
        <v>W$16</v>
      </c>
      <c r="X1963" s="80" t="str">
        <f t="shared" si="3315"/>
        <v>X$16</v>
      </c>
      <c r="Y1963" s="80" t="str">
        <f t="shared" si="3315"/>
        <v>Y$16</v>
      </c>
      <c r="Z1963" s="80" t="str">
        <f t="shared" si="3315"/>
        <v>Z$16</v>
      </c>
      <c r="AA1963" s="80" t="str">
        <f t="shared" si="3315"/>
        <v>AA$16</v>
      </c>
      <c r="AB1963" s="80" t="str">
        <f t="shared" si="3315"/>
        <v>AB$16</v>
      </c>
      <c r="AC1963" s="80" t="str">
        <f t="shared" si="3315"/>
        <v>AC$16</v>
      </c>
      <c r="AD1963" s="80" t="str">
        <f t="shared" si="3315"/>
        <v>AD$16</v>
      </c>
      <c r="AE1963" s="80" t="str">
        <f t="shared" si="3315"/>
        <v>AE$16</v>
      </c>
      <c r="AF1963" s="80" t="str">
        <f t="shared" si="3315"/>
        <v>AF$16</v>
      </c>
      <c r="AG1963" s="80" t="str">
        <f t="shared" si="3315"/>
        <v>AG$16</v>
      </c>
      <c r="AH1963" s="80" t="str">
        <f t="shared" si="3315"/>
        <v>AH$16</v>
      </c>
      <c r="AI1963" s="80" t="str">
        <f t="shared" si="3315"/>
        <v>AI$16</v>
      </c>
      <c r="AJ1963" s="80" t="str">
        <f t="shared" si="3315"/>
        <v>AJ$16</v>
      </c>
      <c r="AK1963" s="80" t="str">
        <f t="shared" si="3315"/>
        <v>AK$16</v>
      </c>
      <c r="AL1963" s="80" t="str">
        <f t="shared" si="3315"/>
        <v>AL$16</v>
      </c>
      <c r="AM1963" s="80" t="str">
        <f t="shared" si="3315"/>
        <v>AM$16</v>
      </c>
      <c r="AN1963" s="80" t="str">
        <f t="shared" si="3315"/>
        <v>AN$16</v>
      </c>
      <c r="AO1963" s="80" t="str">
        <f t="shared" si="3315"/>
        <v>AO$16</v>
      </c>
      <c r="AP1963" s="80" t="str">
        <f t="shared" si="3315"/>
        <v>AP$16</v>
      </c>
      <c r="AQ1963" s="80" t="str">
        <f t="shared" si="3315"/>
        <v>AQ$16</v>
      </c>
      <c r="AR1963" s="80" t="str">
        <f t="shared" si="3315"/>
        <v>AR$16</v>
      </c>
      <c r="AS1963" s="80" t="str">
        <f t="shared" si="3315"/>
        <v>AS$16</v>
      </c>
      <c r="AT1963" s="80" t="str">
        <f t="shared" si="3315"/>
        <v>AT$16</v>
      </c>
      <c r="AU1963" s="80" t="str">
        <f t="shared" si="3315"/>
        <v>AU$16</v>
      </c>
      <c r="AV1963" s="80" t="str">
        <f t="shared" si="3315"/>
        <v>AV$16</v>
      </c>
      <c r="AW1963" s="80" t="str">
        <f t="shared" si="3315"/>
        <v>AW$16</v>
      </c>
      <c r="AX1963" s="80" t="str">
        <f t="shared" si="3315"/>
        <v>AX$16</v>
      </c>
      <c r="AY1963" s="80" t="str">
        <f t="shared" ref="AY1963:CD1965" si="3316">AY1940</f>
        <v>AY$16</v>
      </c>
      <c r="AZ1963" s="80" t="str">
        <f t="shared" si="3316"/>
        <v>AZ$16</v>
      </c>
      <c r="BA1963" s="80" t="str">
        <f t="shared" si="3316"/>
        <v>BA$16</v>
      </c>
      <c r="BB1963" s="80" t="str">
        <f t="shared" si="3316"/>
        <v>BB$16</v>
      </c>
      <c r="BC1963" s="80" t="str">
        <f t="shared" si="3316"/>
        <v>BC$16</v>
      </c>
      <c r="BD1963" s="80" t="str">
        <f t="shared" si="3316"/>
        <v>BD$16</v>
      </c>
      <c r="BE1963" s="80" t="str">
        <f t="shared" si="3316"/>
        <v>BE$16</v>
      </c>
      <c r="BF1963" s="80" t="str">
        <f t="shared" si="3316"/>
        <v>BF$16</v>
      </c>
      <c r="BG1963" s="80" t="str">
        <f t="shared" si="3316"/>
        <v>BG$16</v>
      </c>
      <c r="BH1963" s="80" t="str">
        <f t="shared" si="3316"/>
        <v>BH$16</v>
      </c>
      <c r="BI1963" s="80" t="str">
        <f t="shared" si="3316"/>
        <v>BI$16</v>
      </c>
      <c r="BJ1963" s="80" t="str">
        <f t="shared" si="3316"/>
        <v>BJ$16</v>
      </c>
      <c r="BK1963" s="80" t="str">
        <f t="shared" si="3316"/>
        <v>BK$16</v>
      </c>
      <c r="BL1963" s="80" t="str">
        <f t="shared" si="3316"/>
        <v>BL$16</v>
      </c>
      <c r="BM1963" s="80" t="str">
        <f t="shared" si="3316"/>
        <v>BM$16</v>
      </c>
      <c r="BN1963" s="80" t="str">
        <f t="shared" si="3316"/>
        <v>BN$16</v>
      </c>
      <c r="BO1963" s="80" t="str">
        <f t="shared" si="3316"/>
        <v>BO$16</v>
      </c>
      <c r="BP1963" s="80" t="str">
        <f t="shared" si="3316"/>
        <v>BP$16</v>
      </c>
      <c r="BQ1963" s="80" t="str">
        <f t="shared" si="3316"/>
        <v>BQ$16</v>
      </c>
      <c r="BR1963" s="80" t="str">
        <f t="shared" si="3316"/>
        <v>BR$16</v>
      </c>
      <c r="BS1963" s="80" t="str">
        <f t="shared" si="3316"/>
        <v>BS$16</v>
      </c>
      <c r="BT1963" s="80" t="str">
        <f t="shared" si="3316"/>
        <v>BT$16</v>
      </c>
      <c r="BU1963" s="80" t="str">
        <f t="shared" si="3316"/>
        <v>BU$16</v>
      </c>
      <c r="BV1963" s="80" t="str">
        <f t="shared" si="3316"/>
        <v>BV$16</v>
      </c>
      <c r="BW1963" s="80" t="str">
        <f t="shared" si="3316"/>
        <v>BW$16</v>
      </c>
      <c r="BX1963" s="80" t="str">
        <f t="shared" si="3316"/>
        <v>BX$16</v>
      </c>
      <c r="BY1963" s="80" t="str">
        <f t="shared" si="3316"/>
        <v>BY$16</v>
      </c>
      <c r="BZ1963" s="80" t="str">
        <f t="shared" si="3316"/>
        <v>BZ$16</v>
      </c>
      <c r="CA1963" s="80" t="str">
        <f t="shared" si="3316"/>
        <v>CA$16</v>
      </c>
      <c r="CB1963" s="80" t="str">
        <f t="shared" si="3316"/>
        <v>CB$16</v>
      </c>
      <c r="CC1963" s="80" t="str">
        <f t="shared" si="3316"/>
        <v>CC$16</v>
      </c>
      <c r="CD1963" s="80" t="str">
        <f t="shared" si="3316"/>
        <v>CD$16</v>
      </c>
      <c r="CE1963" s="80" t="str">
        <f t="shared" ref="CE1963:CL1965" si="3317">CE1940</f>
        <v>CE$16</v>
      </c>
      <c r="CF1963" s="80" t="str">
        <f t="shared" si="3317"/>
        <v>CF$16</v>
      </c>
      <c r="CG1963" s="80" t="str">
        <f t="shared" si="3317"/>
        <v>CG$16</v>
      </c>
      <c r="CH1963" s="80" t="str">
        <f t="shared" si="3317"/>
        <v>CH$16</v>
      </c>
      <c r="CI1963" s="80" t="str">
        <f t="shared" si="3317"/>
        <v>CI$16</v>
      </c>
      <c r="CJ1963" s="80" t="str">
        <f t="shared" si="3317"/>
        <v>CJ$16</v>
      </c>
      <c r="CK1963" s="80" t="str">
        <f t="shared" si="3317"/>
        <v>CK$16</v>
      </c>
      <c r="CL1963" s="80" t="str">
        <f t="shared" si="3317"/>
        <v>CL$16</v>
      </c>
      <c r="CO1963" s="80" t="str">
        <f t="shared" ref="CO1963:DL1965" si="3318">CO1940</f>
        <v>CO$16</v>
      </c>
      <c r="CP1963" s="80" t="str">
        <f t="shared" si="3318"/>
        <v>CP$16</v>
      </c>
      <c r="CQ1963" s="80" t="str">
        <f t="shared" si="3318"/>
        <v>CQ$16</v>
      </c>
      <c r="CR1963" s="80" t="str">
        <f t="shared" si="3318"/>
        <v>CR$16</v>
      </c>
      <c r="CS1963" s="80" t="str">
        <f t="shared" si="3318"/>
        <v>CS$16</v>
      </c>
      <c r="CT1963" s="80" t="str">
        <f t="shared" si="3318"/>
        <v>CT$16</v>
      </c>
      <c r="CU1963" s="80" t="str">
        <f t="shared" si="3318"/>
        <v>CU$16</v>
      </c>
      <c r="CV1963" s="80" t="str">
        <f t="shared" si="3318"/>
        <v>CV$16</v>
      </c>
      <c r="CW1963" s="80" t="str">
        <f t="shared" si="3318"/>
        <v>CW$16</v>
      </c>
      <c r="CX1963" s="80" t="str">
        <f t="shared" si="3318"/>
        <v>CX$16</v>
      </c>
      <c r="CY1963" s="80" t="str">
        <f t="shared" si="3318"/>
        <v>CY$16</v>
      </c>
      <c r="CZ1963" s="80" t="str">
        <f t="shared" si="3318"/>
        <v>CZ$16</v>
      </c>
      <c r="DA1963" s="80" t="str">
        <f t="shared" si="3318"/>
        <v>DA$16</v>
      </c>
      <c r="DB1963" s="80" t="str">
        <f t="shared" si="3318"/>
        <v>DB$16</v>
      </c>
      <c r="DC1963" s="80" t="str">
        <f t="shared" si="3318"/>
        <v>DC$16</v>
      </c>
      <c r="DD1963" s="80" t="str">
        <f t="shared" si="3318"/>
        <v>DD$16</v>
      </c>
      <c r="DE1963" s="80" t="str">
        <f t="shared" si="3318"/>
        <v>DE$16</v>
      </c>
      <c r="DF1963" s="80" t="str">
        <f t="shared" si="3318"/>
        <v>DF$16</v>
      </c>
      <c r="DG1963" s="80" t="str">
        <f t="shared" si="3318"/>
        <v>DG$16</v>
      </c>
      <c r="DH1963" s="80" t="str">
        <f t="shared" si="3318"/>
        <v>DH$16</v>
      </c>
      <c r="DI1963" s="80" t="str">
        <f t="shared" si="3318"/>
        <v>DI$16</v>
      </c>
      <c r="DJ1963" s="80" t="str">
        <f t="shared" si="3318"/>
        <v>DJ$16</v>
      </c>
      <c r="DK1963" s="80" t="str">
        <f t="shared" si="3318"/>
        <v>DK$16</v>
      </c>
      <c r="DL1963" s="80" t="str">
        <f t="shared" si="3318"/>
        <v>DL$16</v>
      </c>
    </row>
    <row r="1964" spans="1:116" x14ac:dyDescent="0.4">
      <c r="B1964" t="s">
        <v>332</v>
      </c>
      <c r="D1964" t="s">
        <v>428</v>
      </c>
      <c r="E1964" s="8" t="str">
        <f t="shared" si="3290"/>
        <v>1964 DTERM1-F</v>
      </c>
      <c r="G1964" s="136" t="str">
        <f>G1941</f>
        <v>Primary volume driver</v>
      </c>
      <c r="H1964" s="12"/>
      <c r="I1964" s="60"/>
      <c r="J1964" s="60"/>
      <c r="K1964" s="15"/>
      <c r="L1964" s="15"/>
      <c r="M1964" s="15"/>
      <c r="N1964" s="15"/>
      <c r="O1964" s="15"/>
      <c r="P1964" s="15"/>
      <c r="R1964" s="15"/>
      <c r="S1964" s="80" t="str">
        <f t="shared" ref="S1964:AX1966" si="3319">S1941</f>
        <v>S$17</v>
      </c>
      <c r="T1964" s="80" t="str">
        <f t="shared" si="3319"/>
        <v>T$17</v>
      </c>
      <c r="U1964" s="80" t="str">
        <f t="shared" si="3319"/>
        <v>U$17</v>
      </c>
      <c r="V1964" s="80" t="str">
        <f t="shared" si="3319"/>
        <v>V$17</v>
      </c>
      <c r="W1964" s="80" t="str">
        <f t="shared" si="3319"/>
        <v>W$17</v>
      </c>
      <c r="X1964" s="80" t="str">
        <f t="shared" si="3319"/>
        <v>X$17</v>
      </c>
      <c r="Y1964" s="80" t="str">
        <f t="shared" si="3319"/>
        <v>Y$17</v>
      </c>
      <c r="Z1964" s="80" t="str">
        <f t="shared" si="3319"/>
        <v>Z$17</v>
      </c>
      <c r="AA1964" s="80" t="str">
        <f t="shared" si="3319"/>
        <v>AA$17</v>
      </c>
      <c r="AB1964" s="80" t="str">
        <f t="shared" si="3319"/>
        <v>AB$17</v>
      </c>
      <c r="AC1964" s="80" t="str">
        <f t="shared" si="3319"/>
        <v>AC$17</v>
      </c>
      <c r="AD1964" s="80" t="str">
        <f t="shared" si="3319"/>
        <v>AD$17</v>
      </c>
      <c r="AE1964" s="80" t="str">
        <f t="shared" si="3319"/>
        <v>AE$17</v>
      </c>
      <c r="AF1964" s="80" t="str">
        <f t="shared" si="3319"/>
        <v>AF$17</v>
      </c>
      <c r="AG1964" s="80" t="str">
        <f t="shared" si="3319"/>
        <v>AG$17</v>
      </c>
      <c r="AH1964" s="80" t="str">
        <f t="shared" si="3319"/>
        <v>AH$17</v>
      </c>
      <c r="AI1964" s="80" t="str">
        <f t="shared" si="3319"/>
        <v>AI$17</v>
      </c>
      <c r="AJ1964" s="80" t="str">
        <f t="shared" si="3319"/>
        <v>AJ$17</v>
      </c>
      <c r="AK1964" s="80" t="str">
        <f t="shared" si="3319"/>
        <v>AK$17</v>
      </c>
      <c r="AL1964" s="80" t="str">
        <f t="shared" si="3319"/>
        <v>AL$17</v>
      </c>
      <c r="AM1964" s="80" t="str">
        <f t="shared" si="3319"/>
        <v>AM$17</v>
      </c>
      <c r="AN1964" s="80" t="str">
        <f t="shared" si="3319"/>
        <v>AN$17</v>
      </c>
      <c r="AO1964" s="80" t="str">
        <f t="shared" si="3319"/>
        <v>AO$17</v>
      </c>
      <c r="AP1964" s="80" t="str">
        <f t="shared" si="3319"/>
        <v>AP$17</v>
      </c>
      <c r="AQ1964" s="80" t="str">
        <f t="shared" si="3319"/>
        <v>AQ$17</v>
      </c>
      <c r="AR1964" s="80" t="str">
        <f t="shared" si="3319"/>
        <v>AR$17</v>
      </c>
      <c r="AS1964" s="80" t="str">
        <f t="shared" si="3319"/>
        <v>AS$17</v>
      </c>
      <c r="AT1964" s="80" t="str">
        <f t="shared" si="3319"/>
        <v>AT$17</v>
      </c>
      <c r="AU1964" s="80" t="str">
        <f t="shared" si="3319"/>
        <v>AU$17</v>
      </c>
      <c r="AV1964" s="80" t="str">
        <f t="shared" si="3319"/>
        <v>AV$17</v>
      </c>
      <c r="AW1964" s="80" t="str">
        <f t="shared" si="3319"/>
        <v>AW$17</v>
      </c>
      <c r="AX1964" s="80" t="str">
        <f t="shared" si="3319"/>
        <v>AX$17</v>
      </c>
      <c r="AY1964" s="80" t="str">
        <f t="shared" ref="AY1964:CD1966" si="3320">AY1941</f>
        <v>AY$17</v>
      </c>
      <c r="AZ1964" s="80" t="str">
        <f t="shared" si="3320"/>
        <v>AZ$17</v>
      </c>
      <c r="BA1964" s="80" t="str">
        <f t="shared" si="3320"/>
        <v>BA$17</v>
      </c>
      <c r="BB1964" s="80" t="str">
        <f t="shared" si="3320"/>
        <v>BB$17</v>
      </c>
      <c r="BC1964" s="80" t="str">
        <f t="shared" si="3320"/>
        <v>BC$17</v>
      </c>
      <c r="BD1964" s="80" t="str">
        <f t="shared" si="3320"/>
        <v>BD$17</v>
      </c>
      <c r="BE1964" s="80" t="str">
        <f t="shared" si="3320"/>
        <v>BE$17</v>
      </c>
      <c r="BF1964" s="80" t="str">
        <f t="shared" si="3320"/>
        <v>BF$17</v>
      </c>
      <c r="BG1964" s="80" t="str">
        <f t="shared" si="3320"/>
        <v>BG$17</v>
      </c>
      <c r="BH1964" s="80" t="str">
        <f t="shared" si="3320"/>
        <v>BH$17</v>
      </c>
      <c r="BI1964" s="80" t="str">
        <f t="shared" si="3320"/>
        <v>BI$17</v>
      </c>
      <c r="BJ1964" s="80" t="str">
        <f t="shared" si="3320"/>
        <v>BJ$17</v>
      </c>
      <c r="BK1964" s="80" t="str">
        <f t="shared" si="3320"/>
        <v>BK$17</v>
      </c>
      <c r="BL1964" s="80" t="str">
        <f t="shared" si="3320"/>
        <v>BL$17</v>
      </c>
      <c r="BM1964" s="80" t="str">
        <f t="shared" si="3320"/>
        <v>BM$17</v>
      </c>
      <c r="BN1964" s="80" t="str">
        <f t="shared" si="3320"/>
        <v>BN$17</v>
      </c>
      <c r="BO1964" s="80" t="str">
        <f t="shared" si="3320"/>
        <v>BO$17</v>
      </c>
      <c r="BP1964" s="80" t="str">
        <f t="shared" si="3320"/>
        <v>BP$17</v>
      </c>
      <c r="BQ1964" s="80" t="str">
        <f t="shared" si="3320"/>
        <v>BQ$17</v>
      </c>
      <c r="BR1964" s="80" t="str">
        <f t="shared" si="3320"/>
        <v>BR$17</v>
      </c>
      <c r="BS1964" s="80" t="str">
        <f t="shared" si="3320"/>
        <v>BS$17</v>
      </c>
      <c r="BT1964" s="80" t="str">
        <f t="shared" si="3320"/>
        <v>BT$17</v>
      </c>
      <c r="BU1964" s="80" t="str">
        <f t="shared" si="3320"/>
        <v>BU$17</v>
      </c>
      <c r="BV1964" s="80" t="str">
        <f t="shared" si="3320"/>
        <v>BV$17</v>
      </c>
      <c r="BW1964" s="80" t="str">
        <f t="shared" si="3320"/>
        <v>BW$17</v>
      </c>
      <c r="BX1964" s="80" t="str">
        <f t="shared" si="3320"/>
        <v>BX$17</v>
      </c>
      <c r="BY1964" s="80" t="str">
        <f t="shared" si="3320"/>
        <v>BY$17</v>
      </c>
      <c r="BZ1964" s="80" t="str">
        <f t="shared" si="3320"/>
        <v>BZ$17</v>
      </c>
      <c r="CA1964" s="80" t="str">
        <f t="shared" si="3320"/>
        <v>CA$17</v>
      </c>
      <c r="CB1964" s="80" t="str">
        <f t="shared" si="3320"/>
        <v>CB$17</v>
      </c>
      <c r="CC1964" s="80" t="str">
        <f t="shared" si="3320"/>
        <v>CC$17</v>
      </c>
      <c r="CD1964" s="80" t="str">
        <f t="shared" si="3320"/>
        <v>CD$17</v>
      </c>
      <c r="CE1964" s="80" t="str">
        <f t="shared" ref="CE1964:CL1966" si="3321">CE1941</f>
        <v>CE$17</v>
      </c>
      <c r="CF1964" s="80" t="str">
        <f t="shared" si="3321"/>
        <v>CF$17</v>
      </c>
      <c r="CG1964" s="80" t="str">
        <f t="shared" si="3321"/>
        <v>CG$17</v>
      </c>
      <c r="CH1964" s="80" t="str">
        <f t="shared" si="3321"/>
        <v>CH$17</v>
      </c>
      <c r="CI1964" s="80" t="str">
        <f t="shared" si="3321"/>
        <v>CI$17</v>
      </c>
      <c r="CJ1964" s="80" t="str">
        <f t="shared" si="3321"/>
        <v>CJ$17</v>
      </c>
      <c r="CK1964" s="80" t="str">
        <f t="shared" si="3321"/>
        <v>CK$17</v>
      </c>
      <c r="CL1964" s="80" t="str">
        <f t="shared" si="3321"/>
        <v>CL$17</v>
      </c>
      <c r="CN1964" s="60"/>
      <c r="CO1964" s="80" t="str">
        <f t="shared" ref="CO1964:DL1966" si="3322">CO1941</f>
        <v>CO$17</v>
      </c>
      <c r="CP1964" s="80" t="str">
        <f t="shared" si="3322"/>
        <v>CP$17</v>
      </c>
      <c r="CQ1964" s="80" t="str">
        <f t="shared" si="3322"/>
        <v>CQ$17</v>
      </c>
      <c r="CR1964" s="80" t="str">
        <f t="shared" si="3322"/>
        <v>CR$17</v>
      </c>
      <c r="CS1964" s="80" t="str">
        <f t="shared" si="3322"/>
        <v>CS$17</v>
      </c>
      <c r="CT1964" s="80" t="str">
        <f t="shared" si="3322"/>
        <v>CT$17</v>
      </c>
      <c r="CU1964" s="80" t="str">
        <f t="shared" si="3322"/>
        <v>CU$17</v>
      </c>
      <c r="CV1964" s="80" t="str">
        <f t="shared" si="3322"/>
        <v>CV$17</v>
      </c>
      <c r="CW1964" s="80" t="str">
        <f t="shared" si="3322"/>
        <v>CW$17</v>
      </c>
      <c r="CX1964" s="80" t="str">
        <f t="shared" si="3322"/>
        <v>CX$17</v>
      </c>
      <c r="CY1964" s="80" t="str">
        <f t="shared" si="3322"/>
        <v>CY$17</v>
      </c>
      <c r="CZ1964" s="80" t="str">
        <f t="shared" si="3322"/>
        <v>CZ$17</v>
      </c>
      <c r="DA1964" s="80" t="str">
        <f t="shared" si="3322"/>
        <v>DA$17</v>
      </c>
      <c r="DB1964" s="80" t="str">
        <f t="shared" si="3322"/>
        <v>DB$17</v>
      </c>
      <c r="DC1964" s="80" t="str">
        <f t="shared" si="3322"/>
        <v>DC$17</v>
      </c>
      <c r="DD1964" s="80" t="str">
        <f t="shared" si="3322"/>
        <v>DD$17</v>
      </c>
      <c r="DE1964" s="80" t="str">
        <f t="shared" si="3322"/>
        <v>DE$17</v>
      </c>
      <c r="DF1964" s="80" t="str">
        <f t="shared" si="3322"/>
        <v>DF$17</v>
      </c>
      <c r="DG1964" s="80" t="str">
        <f t="shared" si="3322"/>
        <v>DG$17</v>
      </c>
      <c r="DH1964" s="80" t="str">
        <f t="shared" si="3322"/>
        <v>DH$17</v>
      </c>
      <c r="DI1964" s="80" t="str">
        <f t="shared" si="3322"/>
        <v>DI$17</v>
      </c>
      <c r="DJ1964" s="80" t="str">
        <f t="shared" si="3322"/>
        <v>DJ$17</v>
      </c>
      <c r="DK1964" s="80" t="str">
        <f t="shared" si="3322"/>
        <v>DK$17</v>
      </c>
      <c r="DL1964" s="80" t="str">
        <f t="shared" si="3322"/>
        <v>DL$17</v>
      </c>
    </row>
    <row r="1965" spans="1:116" x14ac:dyDescent="0.4">
      <c r="B1965" t="s">
        <v>332</v>
      </c>
      <c r="D1965" t="s">
        <v>428</v>
      </c>
      <c r="E1965" s="8" t="str">
        <f t="shared" si="3290"/>
        <v>1965 DTERM1-F</v>
      </c>
      <c r="G1965" s="191" t="str">
        <f>G1946</f>
        <v>Fixed term debt - one-time borrowing</v>
      </c>
      <c r="H1965" s="12"/>
      <c r="I1965" s="60"/>
      <c r="J1965" s="60"/>
      <c r="K1965" s="15"/>
      <c r="L1965" s="15"/>
      <c r="M1965" s="15"/>
      <c r="N1965" s="15"/>
      <c r="O1965" s="15"/>
      <c r="P1965" s="15"/>
      <c r="R1965" s="15"/>
      <c r="S1965" s="179">
        <f t="shared" ref="S1965:AX1967" si="3323">S1942</f>
        <v>0</v>
      </c>
      <c r="T1965" s="179">
        <f t="shared" si="3323"/>
        <v>0</v>
      </c>
      <c r="U1965" s="179">
        <f t="shared" si="3323"/>
        <v>0</v>
      </c>
      <c r="V1965" s="179">
        <f t="shared" si="3323"/>
        <v>0</v>
      </c>
      <c r="W1965" s="179">
        <f t="shared" si="3323"/>
        <v>0</v>
      </c>
      <c r="X1965" s="179">
        <f t="shared" si="3323"/>
        <v>0</v>
      </c>
      <c r="Y1965" s="179">
        <f t="shared" si="3323"/>
        <v>0</v>
      </c>
      <c r="Z1965" s="179">
        <f t="shared" si="3323"/>
        <v>0</v>
      </c>
      <c r="AA1965" s="179">
        <f t="shared" si="3323"/>
        <v>0</v>
      </c>
      <c r="AB1965" s="179">
        <f t="shared" si="3323"/>
        <v>0</v>
      </c>
      <c r="AC1965" s="179">
        <f t="shared" si="3323"/>
        <v>0</v>
      </c>
      <c r="AD1965" s="179">
        <f t="shared" si="3323"/>
        <v>0</v>
      </c>
      <c r="AE1965" s="179">
        <f t="shared" si="3323"/>
        <v>0</v>
      </c>
      <c r="AF1965" s="179">
        <f t="shared" si="3323"/>
        <v>0</v>
      </c>
      <c r="AG1965" s="179">
        <f t="shared" si="3323"/>
        <v>0</v>
      </c>
      <c r="AH1965" s="179">
        <f t="shared" si="3323"/>
        <v>0</v>
      </c>
      <c r="AI1965" s="179">
        <f t="shared" si="3323"/>
        <v>0</v>
      </c>
      <c r="AJ1965" s="179">
        <f t="shared" si="3323"/>
        <v>0</v>
      </c>
      <c r="AK1965" s="179">
        <f t="shared" si="3323"/>
        <v>0</v>
      </c>
      <c r="AL1965" s="179">
        <f t="shared" si="3323"/>
        <v>0</v>
      </c>
      <c r="AM1965" s="179">
        <f t="shared" si="3323"/>
        <v>0</v>
      </c>
      <c r="AN1965" s="179">
        <f t="shared" si="3323"/>
        <v>0</v>
      </c>
      <c r="AO1965" s="179">
        <f t="shared" si="3323"/>
        <v>0</v>
      </c>
      <c r="AP1965" s="179">
        <f t="shared" si="3323"/>
        <v>0</v>
      </c>
      <c r="AQ1965" s="179">
        <f t="shared" si="3323"/>
        <v>0</v>
      </c>
      <c r="AR1965" s="179">
        <f t="shared" si="3323"/>
        <v>0</v>
      </c>
      <c r="AS1965" s="179">
        <f t="shared" si="3323"/>
        <v>0</v>
      </c>
      <c r="AT1965" s="179">
        <f t="shared" si="3323"/>
        <v>0</v>
      </c>
      <c r="AU1965" s="179">
        <f t="shared" si="3323"/>
        <v>0</v>
      </c>
      <c r="AV1965" s="179">
        <f t="shared" si="3323"/>
        <v>0</v>
      </c>
      <c r="AW1965" s="179">
        <f t="shared" si="3323"/>
        <v>0</v>
      </c>
      <c r="AX1965" s="179">
        <f t="shared" si="3323"/>
        <v>0</v>
      </c>
      <c r="AY1965" s="179">
        <f t="shared" ref="AY1965:CD1967" si="3324">AY1942</f>
        <v>0</v>
      </c>
      <c r="AZ1965" s="179">
        <f t="shared" si="3324"/>
        <v>0</v>
      </c>
      <c r="BA1965" s="179">
        <f t="shared" si="3324"/>
        <v>0</v>
      </c>
      <c r="BB1965" s="179">
        <f t="shared" si="3324"/>
        <v>0</v>
      </c>
      <c r="BC1965" s="179">
        <f t="shared" si="3324"/>
        <v>0</v>
      </c>
      <c r="BD1965" s="179">
        <f t="shared" si="3324"/>
        <v>0</v>
      </c>
      <c r="BE1965" s="179">
        <f t="shared" si="3324"/>
        <v>0</v>
      </c>
      <c r="BF1965" s="179">
        <f t="shared" si="3324"/>
        <v>0</v>
      </c>
      <c r="BG1965" s="179">
        <f t="shared" si="3324"/>
        <v>0</v>
      </c>
      <c r="BH1965" s="179">
        <f t="shared" si="3324"/>
        <v>0</v>
      </c>
      <c r="BI1965" s="179">
        <f t="shared" si="3324"/>
        <v>0</v>
      </c>
      <c r="BJ1965" s="179">
        <f t="shared" si="3324"/>
        <v>0</v>
      </c>
      <c r="BK1965" s="179">
        <f t="shared" si="3324"/>
        <v>0</v>
      </c>
      <c r="BL1965" s="179">
        <f t="shared" si="3324"/>
        <v>0</v>
      </c>
      <c r="BM1965" s="179">
        <f t="shared" si="3324"/>
        <v>0</v>
      </c>
      <c r="BN1965" s="179">
        <f t="shared" si="3324"/>
        <v>0</v>
      </c>
      <c r="BO1965" s="179">
        <f t="shared" si="3324"/>
        <v>0</v>
      </c>
      <c r="BP1965" s="179">
        <f t="shared" si="3324"/>
        <v>0</v>
      </c>
      <c r="BQ1965" s="179">
        <f t="shared" si="3324"/>
        <v>0</v>
      </c>
      <c r="BR1965" s="179">
        <f t="shared" si="3324"/>
        <v>0</v>
      </c>
      <c r="BS1965" s="179">
        <f t="shared" si="3324"/>
        <v>0</v>
      </c>
      <c r="BT1965" s="179">
        <f t="shared" si="3324"/>
        <v>0</v>
      </c>
      <c r="BU1965" s="179">
        <f t="shared" si="3324"/>
        <v>0</v>
      </c>
      <c r="BV1965" s="179">
        <f t="shared" si="3324"/>
        <v>0</v>
      </c>
      <c r="BW1965" s="179">
        <f t="shared" si="3324"/>
        <v>0</v>
      </c>
      <c r="BX1965" s="179">
        <f t="shared" si="3324"/>
        <v>0</v>
      </c>
      <c r="BY1965" s="179">
        <f t="shared" si="3324"/>
        <v>0</v>
      </c>
      <c r="BZ1965" s="179">
        <f t="shared" si="3324"/>
        <v>0</v>
      </c>
      <c r="CA1965" s="179">
        <f t="shared" si="3324"/>
        <v>0</v>
      </c>
      <c r="CB1965" s="179">
        <f t="shared" si="3324"/>
        <v>0</v>
      </c>
      <c r="CC1965" s="179">
        <f t="shared" si="3324"/>
        <v>0</v>
      </c>
      <c r="CD1965" s="179">
        <f t="shared" si="3324"/>
        <v>0</v>
      </c>
      <c r="CE1965" s="179">
        <f t="shared" ref="CE1965:CL1967" si="3325">CE1942</f>
        <v>0</v>
      </c>
      <c r="CF1965" s="179">
        <f t="shared" si="3325"/>
        <v>0</v>
      </c>
      <c r="CG1965" s="179">
        <f t="shared" si="3325"/>
        <v>0</v>
      </c>
      <c r="CH1965" s="179">
        <f t="shared" si="3325"/>
        <v>0</v>
      </c>
      <c r="CI1965" s="179">
        <f t="shared" si="3325"/>
        <v>0</v>
      </c>
      <c r="CJ1965" s="179">
        <f t="shared" si="3325"/>
        <v>0</v>
      </c>
      <c r="CK1965" s="179">
        <f t="shared" si="3325"/>
        <v>0</v>
      </c>
      <c r="CL1965" s="179">
        <f t="shared" si="3325"/>
        <v>0</v>
      </c>
      <c r="CN1965" s="60"/>
      <c r="CO1965" s="179">
        <f t="shared" ref="CO1965:DL1967" si="3326">CO1942</f>
        <v>0</v>
      </c>
      <c r="CP1965" s="179">
        <f t="shared" si="3326"/>
        <v>0</v>
      </c>
      <c r="CQ1965" s="179">
        <f t="shared" si="3326"/>
        <v>0</v>
      </c>
      <c r="CR1965" s="179">
        <f t="shared" si="3326"/>
        <v>0</v>
      </c>
      <c r="CS1965" s="179">
        <f t="shared" si="3326"/>
        <v>0</v>
      </c>
      <c r="CT1965" s="179">
        <f t="shared" si="3326"/>
        <v>0</v>
      </c>
      <c r="CU1965" s="179">
        <f t="shared" si="3326"/>
        <v>0</v>
      </c>
      <c r="CV1965" s="179">
        <f t="shared" si="3326"/>
        <v>0</v>
      </c>
      <c r="CW1965" s="179">
        <f t="shared" si="3326"/>
        <v>0</v>
      </c>
      <c r="CX1965" s="179">
        <f t="shared" si="3326"/>
        <v>0</v>
      </c>
      <c r="CY1965" s="179">
        <f t="shared" si="3326"/>
        <v>0</v>
      </c>
      <c r="CZ1965" s="179">
        <f t="shared" si="3326"/>
        <v>0</v>
      </c>
      <c r="DA1965" s="179">
        <f t="shared" si="3326"/>
        <v>0</v>
      </c>
      <c r="DB1965" s="179">
        <f t="shared" si="3326"/>
        <v>0</v>
      </c>
      <c r="DC1965" s="179">
        <f t="shared" si="3326"/>
        <v>0</v>
      </c>
      <c r="DD1965" s="179">
        <f t="shared" si="3326"/>
        <v>0</v>
      </c>
      <c r="DE1965" s="179">
        <f t="shared" si="3326"/>
        <v>0</v>
      </c>
      <c r="DF1965" s="179">
        <f t="shared" si="3326"/>
        <v>0</v>
      </c>
      <c r="DG1965" s="179">
        <f t="shared" si="3326"/>
        <v>0</v>
      </c>
      <c r="DH1965" s="179">
        <f t="shared" si="3326"/>
        <v>0</v>
      </c>
      <c r="DI1965" s="179">
        <f t="shared" si="3326"/>
        <v>0</v>
      </c>
      <c r="DJ1965" s="179">
        <f t="shared" si="3326"/>
        <v>0</v>
      </c>
      <c r="DK1965" s="179">
        <f t="shared" si="3326"/>
        <v>0</v>
      </c>
      <c r="DL1965" s="179">
        <f t="shared" si="3326"/>
        <v>0</v>
      </c>
    </row>
    <row r="1966" spans="1:116" x14ac:dyDescent="0.4">
      <c r="B1966" t="s">
        <v>332</v>
      </c>
      <c r="D1966" t="s">
        <v>428</v>
      </c>
      <c r="E1966" s="8" t="str">
        <f t="shared" si="3290"/>
        <v>1966 DTERM1-F</v>
      </c>
      <c r="G1966" s="241" t="str">
        <f>IFERROR(SUBSTITUTE(TRIM(MID(G1946, SEARCH("-", G1946) + 1, LEN(G1946))),":",""),"no unit")</f>
        <v>one-time borrowing</v>
      </c>
      <c r="H1966" s="12"/>
      <c r="I1966" s="60"/>
      <c r="J1966" s="60"/>
      <c r="K1966" s="15"/>
      <c r="L1966" s="15"/>
      <c r="M1966" s="15"/>
      <c r="N1966" s="15"/>
      <c r="O1966" s="15"/>
      <c r="P1966" s="15"/>
      <c r="R1966" s="15"/>
      <c r="S1966" s="179"/>
      <c r="T1966" s="179"/>
      <c r="U1966" s="179"/>
      <c r="V1966" s="179"/>
      <c r="W1966" s="179"/>
      <c r="X1966" s="179"/>
      <c r="Y1966" s="179"/>
      <c r="Z1966" s="179"/>
      <c r="AA1966" s="179"/>
      <c r="AB1966" s="179"/>
      <c r="AC1966" s="179"/>
      <c r="AD1966" s="179"/>
      <c r="AE1966" s="179"/>
      <c r="AF1966" s="179"/>
      <c r="AG1966" s="179"/>
      <c r="AH1966" s="179"/>
      <c r="AI1966" s="179"/>
      <c r="AJ1966" s="179"/>
      <c r="AK1966" s="179"/>
      <c r="AL1966" s="179"/>
      <c r="AM1966" s="179"/>
      <c r="AN1966" s="179"/>
      <c r="AO1966" s="179"/>
      <c r="AP1966" s="179"/>
      <c r="AQ1966" s="179"/>
      <c r="AR1966" s="179"/>
      <c r="AS1966" s="179"/>
      <c r="AT1966" s="179"/>
      <c r="AU1966" s="179"/>
      <c r="AV1966" s="179"/>
      <c r="AW1966" s="179"/>
      <c r="AX1966" s="179"/>
      <c r="AY1966" s="179"/>
      <c r="AZ1966" s="179"/>
      <c r="BA1966" s="179"/>
      <c r="BB1966" s="179"/>
      <c r="BC1966" s="179"/>
      <c r="BD1966" s="179"/>
      <c r="BE1966" s="179"/>
      <c r="BF1966" s="179"/>
      <c r="BG1966" s="179"/>
      <c r="BH1966" s="179"/>
      <c r="BI1966" s="179"/>
      <c r="BJ1966" s="179"/>
      <c r="BK1966" s="179"/>
      <c r="BL1966" s="179"/>
      <c r="BM1966" s="179"/>
      <c r="BN1966" s="179"/>
      <c r="BO1966" s="179"/>
      <c r="BP1966" s="179"/>
      <c r="BQ1966" s="179"/>
      <c r="BR1966" s="179"/>
      <c r="BS1966" s="179"/>
      <c r="BT1966" s="179"/>
      <c r="BU1966" s="179"/>
      <c r="BV1966" s="179"/>
      <c r="BW1966" s="179"/>
      <c r="BX1966" s="179"/>
      <c r="BY1966" s="179"/>
      <c r="BZ1966" s="179"/>
      <c r="CA1966" s="179"/>
      <c r="CB1966" s="179"/>
      <c r="CC1966" s="179"/>
      <c r="CD1966" s="179"/>
      <c r="CE1966" s="179"/>
      <c r="CF1966" s="179"/>
      <c r="CG1966" s="179"/>
      <c r="CH1966" s="179"/>
      <c r="CI1966" s="179"/>
      <c r="CJ1966" s="179"/>
      <c r="CK1966" s="179"/>
      <c r="CL1966" s="179"/>
      <c r="CN1966" s="60"/>
      <c r="CO1966" s="179"/>
      <c r="CP1966" s="179"/>
      <c r="CQ1966" s="179"/>
      <c r="CR1966" s="179"/>
      <c r="CS1966" s="179"/>
      <c r="CT1966" s="179"/>
      <c r="CU1966" s="179"/>
      <c r="CV1966" s="179"/>
      <c r="CW1966" s="179"/>
      <c r="CX1966" s="179"/>
      <c r="CY1966" s="179"/>
      <c r="CZ1966" s="179"/>
      <c r="DA1966" s="179"/>
      <c r="DB1966" s="179"/>
      <c r="DC1966" s="179"/>
      <c r="DD1966" s="179"/>
      <c r="DE1966" s="179"/>
      <c r="DF1966" s="179"/>
      <c r="DG1966" s="179"/>
      <c r="DH1966" s="179"/>
      <c r="DI1966" s="179"/>
      <c r="DJ1966" s="179"/>
      <c r="DK1966" s="179"/>
      <c r="DL1966" s="179"/>
    </row>
    <row r="1967" spans="1:116" x14ac:dyDescent="0.4">
      <c r="A1967" s="3"/>
      <c r="B1967" t="s">
        <v>332</v>
      </c>
      <c r="D1967" t="s">
        <v>428</v>
      </c>
      <c r="E1967" s="8" t="str">
        <f t="shared" si="3290"/>
        <v>1967 DTERM1-F</v>
      </c>
      <c r="G1967" s="191" t="str">
        <f>G1944</f>
        <v>Secondary revenue driver</v>
      </c>
      <c r="H1967" s="90"/>
      <c r="I1967" s="213"/>
      <c r="J1967" s="213"/>
      <c r="K1967" s="214"/>
      <c r="L1967" s="214"/>
      <c r="M1967" s="214"/>
      <c r="N1967" s="214"/>
      <c r="O1967" s="214"/>
      <c r="P1967" s="214"/>
      <c r="R1967" s="214"/>
      <c r="S1967" s="4" t="str">
        <f t="shared" ref="S1967:AX1969" si="3327">ADDRESS(ROW(S1957),COLUMN(S1957),2)</f>
        <v>S$1957</v>
      </c>
      <c r="T1967" s="4" t="str">
        <f t="shared" si="3327"/>
        <v>T$1957</v>
      </c>
      <c r="U1967" s="4" t="str">
        <f t="shared" si="3327"/>
        <v>U$1957</v>
      </c>
      <c r="V1967" s="4" t="str">
        <f t="shared" si="3327"/>
        <v>V$1957</v>
      </c>
      <c r="W1967" s="4" t="str">
        <f t="shared" si="3327"/>
        <v>W$1957</v>
      </c>
      <c r="X1967" s="4" t="str">
        <f t="shared" si="3327"/>
        <v>X$1957</v>
      </c>
      <c r="Y1967" s="4" t="str">
        <f t="shared" si="3327"/>
        <v>Y$1957</v>
      </c>
      <c r="Z1967" s="4" t="str">
        <f t="shared" si="3327"/>
        <v>Z$1957</v>
      </c>
      <c r="AA1967" s="4" t="str">
        <f t="shared" si="3327"/>
        <v>AA$1957</v>
      </c>
      <c r="AB1967" s="4" t="str">
        <f t="shared" si="3327"/>
        <v>AB$1957</v>
      </c>
      <c r="AC1967" s="4" t="str">
        <f t="shared" si="3327"/>
        <v>AC$1957</v>
      </c>
      <c r="AD1967" s="4" t="str">
        <f t="shared" si="3327"/>
        <v>AD$1957</v>
      </c>
      <c r="AE1967" s="4" t="str">
        <f t="shared" si="3327"/>
        <v>AE$1957</v>
      </c>
      <c r="AF1967" s="4" t="str">
        <f t="shared" si="3327"/>
        <v>AF$1957</v>
      </c>
      <c r="AG1967" s="4" t="str">
        <f t="shared" si="3327"/>
        <v>AG$1957</v>
      </c>
      <c r="AH1967" s="4" t="str">
        <f t="shared" si="3327"/>
        <v>AH$1957</v>
      </c>
      <c r="AI1967" s="4" t="str">
        <f t="shared" si="3327"/>
        <v>AI$1957</v>
      </c>
      <c r="AJ1967" s="4" t="str">
        <f t="shared" si="3327"/>
        <v>AJ$1957</v>
      </c>
      <c r="AK1967" s="4" t="str">
        <f t="shared" si="3327"/>
        <v>AK$1957</v>
      </c>
      <c r="AL1967" s="4" t="str">
        <f t="shared" si="3327"/>
        <v>AL$1957</v>
      </c>
      <c r="AM1967" s="4" t="str">
        <f t="shared" si="3327"/>
        <v>AM$1957</v>
      </c>
      <c r="AN1967" s="4" t="str">
        <f t="shared" si="3327"/>
        <v>AN$1957</v>
      </c>
      <c r="AO1967" s="4" t="str">
        <f t="shared" si="3327"/>
        <v>AO$1957</v>
      </c>
      <c r="AP1967" s="4" t="str">
        <f t="shared" si="3327"/>
        <v>AP$1957</v>
      </c>
      <c r="AQ1967" s="4" t="str">
        <f t="shared" si="3327"/>
        <v>AQ$1957</v>
      </c>
      <c r="AR1967" s="4" t="str">
        <f t="shared" si="3327"/>
        <v>AR$1957</v>
      </c>
      <c r="AS1967" s="4" t="str">
        <f t="shared" si="3327"/>
        <v>AS$1957</v>
      </c>
      <c r="AT1967" s="4" t="str">
        <f t="shared" si="3327"/>
        <v>AT$1957</v>
      </c>
      <c r="AU1967" s="4" t="str">
        <f t="shared" si="3327"/>
        <v>AU$1957</v>
      </c>
      <c r="AV1967" s="4" t="str">
        <f t="shared" si="3327"/>
        <v>AV$1957</v>
      </c>
      <c r="AW1967" s="4" t="str">
        <f t="shared" si="3327"/>
        <v>AW$1957</v>
      </c>
      <c r="AX1967" s="4" t="str">
        <f t="shared" si="3327"/>
        <v>AX$1957</v>
      </c>
      <c r="AY1967" s="4" t="str">
        <f t="shared" ref="AY1967:CD1969" si="3328">ADDRESS(ROW(AY1957),COLUMN(AY1957),2)</f>
        <v>AY$1957</v>
      </c>
      <c r="AZ1967" s="4" t="str">
        <f t="shared" si="3328"/>
        <v>AZ$1957</v>
      </c>
      <c r="BA1967" s="4" t="str">
        <f t="shared" si="3328"/>
        <v>BA$1957</v>
      </c>
      <c r="BB1967" s="4" t="str">
        <f t="shared" si="3328"/>
        <v>BB$1957</v>
      </c>
      <c r="BC1967" s="4" t="str">
        <f t="shared" si="3328"/>
        <v>BC$1957</v>
      </c>
      <c r="BD1967" s="4" t="str">
        <f t="shared" si="3328"/>
        <v>BD$1957</v>
      </c>
      <c r="BE1967" s="4" t="str">
        <f t="shared" si="3328"/>
        <v>BE$1957</v>
      </c>
      <c r="BF1967" s="4" t="str">
        <f t="shared" si="3328"/>
        <v>BF$1957</v>
      </c>
      <c r="BG1967" s="4" t="str">
        <f t="shared" si="3328"/>
        <v>BG$1957</v>
      </c>
      <c r="BH1967" s="4" t="str">
        <f t="shared" si="3328"/>
        <v>BH$1957</v>
      </c>
      <c r="BI1967" s="4" t="str">
        <f t="shared" si="3328"/>
        <v>BI$1957</v>
      </c>
      <c r="BJ1967" s="4" t="str">
        <f t="shared" si="3328"/>
        <v>BJ$1957</v>
      </c>
      <c r="BK1967" s="4" t="str">
        <f t="shared" si="3328"/>
        <v>BK$1957</v>
      </c>
      <c r="BL1967" s="4" t="str">
        <f t="shared" si="3328"/>
        <v>BL$1957</v>
      </c>
      <c r="BM1967" s="4" t="str">
        <f t="shared" si="3328"/>
        <v>BM$1957</v>
      </c>
      <c r="BN1967" s="4" t="str">
        <f t="shared" si="3328"/>
        <v>BN$1957</v>
      </c>
      <c r="BO1967" s="4" t="str">
        <f t="shared" si="3328"/>
        <v>BO$1957</v>
      </c>
      <c r="BP1967" s="4" t="str">
        <f t="shared" si="3328"/>
        <v>BP$1957</v>
      </c>
      <c r="BQ1967" s="4" t="str">
        <f t="shared" si="3328"/>
        <v>BQ$1957</v>
      </c>
      <c r="BR1967" s="4" t="str">
        <f t="shared" si="3328"/>
        <v>BR$1957</v>
      </c>
      <c r="BS1967" s="4" t="str">
        <f t="shared" si="3328"/>
        <v>BS$1957</v>
      </c>
      <c r="BT1967" s="4" t="str">
        <f t="shared" si="3328"/>
        <v>BT$1957</v>
      </c>
      <c r="BU1967" s="4" t="str">
        <f t="shared" si="3328"/>
        <v>BU$1957</v>
      </c>
      <c r="BV1967" s="4" t="str">
        <f t="shared" si="3328"/>
        <v>BV$1957</v>
      </c>
      <c r="BW1967" s="4" t="str">
        <f t="shared" si="3328"/>
        <v>BW$1957</v>
      </c>
      <c r="BX1967" s="4" t="str">
        <f t="shared" si="3328"/>
        <v>BX$1957</v>
      </c>
      <c r="BY1967" s="4" t="str">
        <f t="shared" si="3328"/>
        <v>BY$1957</v>
      </c>
      <c r="BZ1967" s="4" t="str">
        <f t="shared" si="3328"/>
        <v>BZ$1957</v>
      </c>
      <c r="CA1967" s="4" t="str">
        <f t="shared" si="3328"/>
        <v>CA$1957</v>
      </c>
      <c r="CB1967" s="4" t="str">
        <f t="shared" si="3328"/>
        <v>CB$1957</v>
      </c>
      <c r="CC1967" s="4" t="str">
        <f t="shared" si="3328"/>
        <v>CC$1957</v>
      </c>
      <c r="CD1967" s="4" t="str">
        <f t="shared" si="3328"/>
        <v>CD$1957</v>
      </c>
      <c r="CE1967" s="4" t="str">
        <f t="shared" ref="CE1967:CL1969" si="3329">ADDRESS(ROW(CE1957),COLUMN(CE1957),2)</f>
        <v>CE$1957</v>
      </c>
      <c r="CF1967" s="4" t="str">
        <f t="shared" si="3329"/>
        <v>CF$1957</v>
      </c>
      <c r="CG1967" s="4" t="str">
        <f t="shared" si="3329"/>
        <v>CG$1957</v>
      </c>
      <c r="CH1967" s="4" t="str">
        <f t="shared" si="3329"/>
        <v>CH$1957</v>
      </c>
      <c r="CI1967" s="4" t="str">
        <f t="shared" si="3329"/>
        <v>CI$1957</v>
      </c>
      <c r="CJ1967" s="4" t="str">
        <f t="shared" si="3329"/>
        <v>CJ$1957</v>
      </c>
      <c r="CK1967" s="4" t="str">
        <f t="shared" si="3329"/>
        <v>CK$1957</v>
      </c>
      <c r="CL1967" s="4" t="str">
        <f t="shared" si="3329"/>
        <v>CL$1957</v>
      </c>
      <c r="CN1967" s="213"/>
      <c r="CO1967" s="4" t="str">
        <f t="shared" ref="CO1967:DL1969" si="3330">ADDRESS(ROW(CO1957),COLUMN(CO1957),2)</f>
        <v>CO$1957</v>
      </c>
      <c r="CP1967" s="4" t="str">
        <f t="shared" si="3330"/>
        <v>CP$1957</v>
      </c>
      <c r="CQ1967" s="4" t="str">
        <f t="shared" si="3330"/>
        <v>CQ$1957</v>
      </c>
      <c r="CR1967" s="4" t="str">
        <f t="shared" si="3330"/>
        <v>CR$1957</v>
      </c>
      <c r="CS1967" s="4" t="str">
        <f t="shared" si="3330"/>
        <v>CS$1957</v>
      </c>
      <c r="CT1967" s="4" t="str">
        <f t="shared" si="3330"/>
        <v>CT$1957</v>
      </c>
      <c r="CU1967" s="4" t="str">
        <f t="shared" si="3330"/>
        <v>CU$1957</v>
      </c>
      <c r="CV1967" s="4" t="str">
        <f t="shared" si="3330"/>
        <v>CV$1957</v>
      </c>
      <c r="CW1967" s="4" t="str">
        <f t="shared" si="3330"/>
        <v>CW$1957</v>
      </c>
      <c r="CX1967" s="4" t="str">
        <f t="shared" si="3330"/>
        <v>CX$1957</v>
      </c>
      <c r="CY1967" s="4" t="str">
        <f t="shared" si="3330"/>
        <v>CY$1957</v>
      </c>
      <c r="CZ1967" s="4" t="str">
        <f t="shared" si="3330"/>
        <v>CZ$1957</v>
      </c>
      <c r="DA1967" s="4" t="str">
        <f t="shared" si="3330"/>
        <v>DA$1957</v>
      </c>
      <c r="DB1967" s="4" t="str">
        <f t="shared" si="3330"/>
        <v>DB$1957</v>
      </c>
      <c r="DC1967" s="4" t="str">
        <f t="shared" si="3330"/>
        <v>DC$1957</v>
      </c>
      <c r="DD1967" s="4" t="str">
        <f t="shared" si="3330"/>
        <v>DD$1957</v>
      </c>
      <c r="DE1967" s="4" t="str">
        <f t="shared" si="3330"/>
        <v>DE$1957</v>
      </c>
      <c r="DF1967" s="4" t="str">
        <f t="shared" si="3330"/>
        <v>DF$1957</v>
      </c>
      <c r="DG1967" s="4" t="str">
        <f t="shared" si="3330"/>
        <v>DG$1957</v>
      </c>
      <c r="DH1967" s="4" t="str">
        <f t="shared" si="3330"/>
        <v>DH$1957</v>
      </c>
      <c r="DI1967" s="4" t="str">
        <f t="shared" si="3330"/>
        <v>DI$1957</v>
      </c>
      <c r="DJ1967" s="4" t="str">
        <f t="shared" si="3330"/>
        <v>DJ$1957</v>
      </c>
      <c r="DK1967" s="4" t="str">
        <f t="shared" si="3330"/>
        <v>DK$1957</v>
      </c>
      <c r="DL1967" s="4" t="str">
        <f t="shared" si="3330"/>
        <v>DL$1957</v>
      </c>
    </row>
    <row r="1968" spans="1:116" x14ac:dyDescent="0.4">
      <c r="B1968" t="s">
        <v>332</v>
      </c>
      <c r="D1968" t="s">
        <v>428</v>
      </c>
      <c r="E1968" s="8" t="str">
        <f t="shared" si="3290"/>
        <v>1968 DTERM1-F</v>
      </c>
      <c r="G1968" s="136" t="str">
        <f>G1945</f>
        <v>Secondary volume driver</v>
      </c>
      <c r="H1968" s="12"/>
      <c r="I1968" s="60"/>
      <c r="J1968" s="60"/>
      <c r="K1968" s="15"/>
      <c r="L1968" s="15"/>
      <c r="M1968" s="15"/>
      <c r="N1968" s="15"/>
      <c r="O1968" s="15"/>
      <c r="P1968" s="15"/>
      <c r="R1968" s="15"/>
      <c r="S1968" s="80" t="str">
        <f t="shared" ref="S1968:AX1970" si="3331">S1945</f>
        <v>S$19</v>
      </c>
      <c r="T1968" s="80" t="str">
        <f t="shared" si="3331"/>
        <v>T$19</v>
      </c>
      <c r="U1968" s="80" t="str">
        <f t="shared" si="3331"/>
        <v>U$19</v>
      </c>
      <c r="V1968" s="80" t="str">
        <f t="shared" si="3331"/>
        <v>V$19</v>
      </c>
      <c r="W1968" s="80" t="str">
        <f t="shared" si="3331"/>
        <v>W$19</v>
      </c>
      <c r="X1968" s="80" t="str">
        <f t="shared" si="3331"/>
        <v>X$19</v>
      </c>
      <c r="Y1968" s="80" t="str">
        <f t="shared" si="3331"/>
        <v>Y$19</v>
      </c>
      <c r="Z1968" s="80" t="str">
        <f t="shared" si="3331"/>
        <v>Z$19</v>
      </c>
      <c r="AA1968" s="80" t="str">
        <f t="shared" si="3331"/>
        <v>AA$19</v>
      </c>
      <c r="AB1968" s="80" t="str">
        <f t="shared" si="3331"/>
        <v>AB$19</v>
      </c>
      <c r="AC1968" s="80" t="str">
        <f t="shared" si="3331"/>
        <v>AC$19</v>
      </c>
      <c r="AD1968" s="80" t="str">
        <f t="shared" si="3331"/>
        <v>AD$19</v>
      </c>
      <c r="AE1968" s="80" t="str">
        <f t="shared" si="3331"/>
        <v>AE$19</v>
      </c>
      <c r="AF1968" s="80" t="str">
        <f t="shared" si="3331"/>
        <v>AF$19</v>
      </c>
      <c r="AG1968" s="80" t="str">
        <f t="shared" si="3331"/>
        <v>AG$19</v>
      </c>
      <c r="AH1968" s="80" t="str">
        <f t="shared" si="3331"/>
        <v>AH$19</v>
      </c>
      <c r="AI1968" s="80" t="str">
        <f t="shared" si="3331"/>
        <v>AI$19</v>
      </c>
      <c r="AJ1968" s="80" t="str">
        <f t="shared" si="3331"/>
        <v>AJ$19</v>
      </c>
      <c r="AK1968" s="80" t="str">
        <f t="shared" si="3331"/>
        <v>AK$19</v>
      </c>
      <c r="AL1968" s="80" t="str">
        <f t="shared" si="3331"/>
        <v>AL$19</v>
      </c>
      <c r="AM1968" s="80" t="str">
        <f t="shared" si="3331"/>
        <v>AM$19</v>
      </c>
      <c r="AN1968" s="80" t="str">
        <f t="shared" si="3331"/>
        <v>AN$19</v>
      </c>
      <c r="AO1968" s="80" t="str">
        <f t="shared" si="3331"/>
        <v>AO$19</v>
      </c>
      <c r="AP1968" s="80" t="str">
        <f t="shared" si="3331"/>
        <v>AP$19</v>
      </c>
      <c r="AQ1968" s="80" t="str">
        <f t="shared" si="3331"/>
        <v>AQ$19</v>
      </c>
      <c r="AR1968" s="80" t="str">
        <f t="shared" si="3331"/>
        <v>AR$19</v>
      </c>
      <c r="AS1968" s="80" t="str">
        <f t="shared" si="3331"/>
        <v>AS$19</v>
      </c>
      <c r="AT1968" s="80" t="str">
        <f t="shared" si="3331"/>
        <v>AT$19</v>
      </c>
      <c r="AU1968" s="80" t="str">
        <f t="shared" si="3331"/>
        <v>AU$19</v>
      </c>
      <c r="AV1968" s="80" t="str">
        <f t="shared" si="3331"/>
        <v>AV$19</v>
      </c>
      <c r="AW1968" s="80" t="str">
        <f t="shared" si="3331"/>
        <v>AW$19</v>
      </c>
      <c r="AX1968" s="80" t="str">
        <f t="shared" si="3331"/>
        <v>AX$19</v>
      </c>
      <c r="AY1968" s="80" t="str">
        <f t="shared" ref="AY1968:CD1970" si="3332">AY1945</f>
        <v>AY$19</v>
      </c>
      <c r="AZ1968" s="80" t="str">
        <f t="shared" si="3332"/>
        <v>AZ$19</v>
      </c>
      <c r="BA1968" s="80" t="str">
        <f t="shared" si="3332"/>
        <v>BA$19</v>
      </c>
      <c r="BB1968" s="80" t="str">
        <f t="shared" si="3332"/>
        <v>BB$19</v>
      </c>
      <c r="BC1968" s="80" t="str">
        <f t="shared" si="3332"/>
        <v>BC$19</v>
      </c>
      <c r="BD1968" s="80" t="str">
        <f t="shared" si="3332"/>
        <v>BD$19</v>
      </c>
      <c r="BE1968" s="80" t="str">
        <f t="shared" si="3332"/>
        <v>BE$19</v>
      </c>
      <c r="BF1968" s="80" t="str">
        <f t="shared" si="3332"/>
        <v>BF$19</v>
      </c>
      <c r="BG1968" s="80" t="str">
        <f t="shared" si="3332"/>
        <v>BG$19</v>
      </c>
      <c r="BH1968" s="80" t="str">
        <f t="shared" si="3332"/>
        <v>BH$19</v>
      </c>
      <c r="BI1968" s="80" t="str">
        <f t="shared" si="3332"/>
        <v>BI$19</v>
      </c>
      <c r="BJ1968" s="80" t="str">
        <f t="shared" si="3332"/>
        <v>BJ$19</v>
      </c>
      <c r="BK1968" s="80" t="str">
        <f t="shared" si="3332"/>
        <v>BK$19</v>
      </c>
      <c r="BL1968" s="80" t="str">
        <f t="shared" si="3332"/>
        <v>BL$19</v>
      </c>
      <c r="BM1968" s="80" t="str">
        <f t="shared" si="3332"/>
        <v>BM$19</v>
      </c>
      <c r="BN1968" s="80" t="str">
        <f t="shared" si="3332"/>
        <v>BN$19</v>
      </c>
      <c r="BO1968" s="80" t="str">
        <f t="shared" si="3332"/>
        <v>BO$19</v>
      </c>
      <c r="BP1968" s="80" t="str">
        <f t="shared" si="3332"/>
        <v>BP$19</v>
      </c>
      <c r="BQ1968" s="80" t="str">
        <f t="shared" si="3332"/>
        <v>BQ$19</v>
      </c>
      <c r="BR1968" s="80" t="str">
        <f t="shared" si="3332"/>
        <v>BR$19</v>
      </c>
      <c r="BS1968" s="80" t="str">
        <f t="shared" si="3332"/>
        <v>BS$19</v>
      </c>
      <c r="BT1968" s="80" t="str">
        <f t="shared" si="3332"/>
        <v>BT$19</v>
      </c>
      <c r="BU1968" s="80" t="str">
        <f t="shared" si="3332"/>
        <v>BU$19</v>
      </c>
      <c r="BV1968" s="80" t="str">
        <f t="shared" si="3332"/>
        <v>BV$19</v>
      </c>
      <c r="BW1968" s="80" t="str">
        <f t="shared" si="3332"/>
        <v>BW$19</v>
      </c>
      <c r="BX1968" s="80" t="str">
        <f t="shared" si="3332"/>
        <v>BX$19</v>
      </c>
      <c r="BY1968" s="80" t="str">
        <f t="shared" si="3332"/>
        <v>BY$19</v>
      </c>
      <c r="BZ1968" s="80" t="str">
        <f t="shared" si="3332"/>
        <v>BZ$19</v>
      </c>
      <c r="CA1968" s="80" t="str">
        <f t="shared" si="3332"/>
        <v>CA$19</v>
      </c>
      <c r="CB1968" s="80" t="str">
        <f t="shared" si="3332"/>
        <v>CB$19</v>
      </c>
      <c r="CC1968" s="80" t="str">
        <f t="shared" si="3332"/>
        <v>CC$19</v>
      </c>
      <c r="CD1968" s="80" t="str">
        <f t="shared" si="3332"/>
        <v>CD$19</v>
      </c>
      <c r="CE1968" s="80" t="str">
        <f t="shared" ref="CE1968:CL1970" si="3333">CE1945</f>
        <v>CE$19</v>
      </c>
      <c r="CF1968" s="80" t="str">
        <f t="shared" si="3333"/>
        <v>CF$19</v>
      </c>
      <c r="CG1968" s="80" t="str">
        <f t="shared" si="3333"/>
        <v>CG$19</v>
      </c>
      <c r="CH1968" s="80" t="str">
        <f t="shared" si="3333"/>
        <v>CH$19</v>
      </c>
      <c r="CI1968" s="80" t="str">
        <f t="shared" si="3333"/>
        <v>CI$19</v>
      </c>
      <c r="CJ1968" s="80" t="str">
        <f t="shared" si="3333"/>
        <v>CJ$19</v>
      </c>
      <c r="CK1968" s="80" t="str">
        <f t="shared" si="3333"/>
        <v>CK$19</v>
      </c>
      <c r="CL1968" s="80" t="str">
        <f t="shared" si="3333"/>
        <v>CL$19</v>
      </c>
      <c r="CN1968" s="60"/>
      <c r="CO1968" s="80" t="str">
        <f t="shared" ref="CO1968:DL1970" si="3334">CO1945</f>
        <v>CO$19</v>
      </c>
      <c r="CP1968" s="80" t="str">
        <f t="shared" si="3334"/>
        <v>CP$19</v>
      </c>
      <c r="CQ1968" s="80" t="str">
        <f t="shared" si="3334"/>
        <v>CQ$19</v>
      </c>
      <c r="CR1968" s="80" t="str">
        <f t="shared" si="3334"/>
        <v>CR$19</v>
      </c>
      <c r="CS1968" s="80" t="str">
        <f t="shared" si="3334"/>
        <v>CS$19</v>
      </c>
      <c r="CT1968" s="80" t="str">
        <f t="shared" si="3334"/>
        <v>CT$19</v>
      </c>
      <c r="CU1968" s="80" t="str">
        <f t="shared" si="3334"/>
        <v>CU$19</v>
      </c>
      <c r="CV1968" s="80" t="str">
        <f t="shared" si="3334"/>
        <v>CV$19</v>
      </c>
      <c r="CW1968" s="80" t="str">
        <f t="shared" si="3334"/>
        <v>CW$19</v>
      </c>
      <c r="CX1968" s="80" t="str">
        <f t="shared" si="3334"/>
        <v>CX$19</v>
      </c>
      <c r="CY1968" s="80" t="str">
        <f t="shared" si="3334"/>
        <v>CY$19</v>
      </c>
      <c r="CZ1968" s="80" t="str">
        <f t="shared" si="3334"/>
        <v>CZ$19</v>
      </c>
      <c r="DA1968" s="80" t="str">
        <f t="shared" si="3334"/>
        <v>DA$19</v>
      </c>
      <c r="DB1968" s="80" t="str">
        <f t="shared" si="3334"/>
        <v>DB$19</v>
      </c>
      <c r="DC1968" s="80" t="str">
        <f t="shared" si="3334"/>
        <v>DC$19</v>
      </c>
      <c r="DD1968" s="80" t="str">
        <f t="shared" si="3334"/>
        <v>DD$19</v>
      </c>
      <c r="DE1968" s="80" t="str">
        <f t="shared" si="3334"/>
        <v>DE$19</v>
      </c>
      <c r="DF1968" s="80" t="str">
        <f t="shared" si="3334"/>
        <v>DF$19</v>
      </c>
      <c r="DG1968" s="80" t="str">
        <f t="shared" si="3334"/>
        <v>DG$19</v>
      </c>
      <c r="DH1968" s="80" t="str">
        <f t="shared" si="3334"/>
        <v>DH$19</v>
      </c>
      <c r="DI1968" s="80" t="str">
        <f t="shared" si="3334"/>
        <v>DI$19</v>
      </c>
      <c r="DJ1968" s="80" t="str">
        <f t="shared" si="3334"/>
        <v>DJ$19</v>
      </c>
      <c r="DK1968" s="80" t="str">
        <f t="shared" si="3334"/>
        <v>DK$19</v>
      </c>
      <c r="DL1968" s="80" t="str">
        <f t="shared" si="3334"/>
        <v>DL$19</v>
      </c>
    </row>
    <row r="1969" spans="1:116" x14ac:dyDescent="0.4">
      <c r="A1969" s="27"/>
      <c r="B1969" s="27"/>
      <c r="C1969" s="27"/>
      <c r="D1969" s="27"/>
      <c r="E1969" s="27"/>
      <c r="F1969" s="27"/>
      <c r="G1969" s="27"/>
      <c r="H1969" s="27"/>
      <c r="I1969" s="27"/>
      <c r="J1969" s="27"/>
      <c r="K1969" s="27"/>
      <c r="L1969" s="27"/>
      <c r="M1969" s="27"/>
      <c r="N1969" s="27"/>
      <c r="O1969" s="27"/>
      <c r="P1969" s="27"/>
      <c r="CN1969" s="27"/>
    </row>
    <row r="1970" spans="1:116" x14ac:dyDescent="0.4">
      <c r="A1970" s="174"/>
      <c r="E1970" s="8"/>
      <c r="G1970" s="175" t="s">
        <v>490</v>
      </c>
      <c r="H1970" s="174"/>
      <c r="I1970" s="176"/>
      <c r="J1970" s="176"/>
      <c r="K1970" s="197"/>
      <c r="L1970" s="197"/>
      <c r="M1970" s="197"/>
      <c r="N1970" s="197"/>
      <c r="O1970" s="197"/>
      <c r="P1970" s="197"/>
      <c r="R1970" s="198"/>
      <c r="S1970" s="174"/>
      <c r="T1970" s="174"/>
      <c r="U1970" s="174"/>
      <c r="V1970" s="174"/>
      <c r="W1970" s="174"/>
      <c r="X1970" s="174"/>
      <c r="Y1970" s="174"/>
      <c r="Z1970" s="174"/>
      <c r="AA1970" s="174"/>
      <c r="AB1970" s="174"/>
      <c r="AC1970" s="174"/>
      <c r="AD1970" s="174"/>
      <c r="AE1970" s="174"/>
      <c r="AF1970" s="174"/>
      <c r="AG1970" s="174"/>
      <c r="AH1970" s="174"/>
      <c r="AI1970" s="174"/>
      <c r="AJ1970" s="174"/>
      <c r="AK1970" s="174"/>
      <c r="AL1970" s="174"/>
      <c r="AM1970" s="174"/>
      <c r="AN1970" s="174"/>
      <c r="AO1970" s="174"/>
      <c r="AP1970" s="174"/>
      <c r="AQ1970" s="174"/>
      <c r="AR1970" s="174"/>
      <c r="AS1970" s="174"/>
      <c r="AT1970" s="174"/>
      <c r="AU1970" s="174"/>
      <c r="AV1970" s="174"/>
      <c r="AW1970" s="174"/>
      <c r="AX1970" s="174"/>
      <c r="AY1970" s="174"/>
      <c r="AZ1970" s="174"/>
      <c r="BA1970" s="174"/>
      <c r="BB1970" s="174"/>
      <c r="BC1970" s="174"/>
      <c r="BD1970" s="174"/>
      <c r="BE1970" s="174"/>
      <c r="BF1970" s="174"/>
      <c r="BG1970" s="174"/>
      <c r="BH1970" s="174"/>
      <c r="BI1970" s="174"/>
      <c r="BJ1970" s="174"/>
      <c r="BK1970" s="174"/>
      <c r="BL1970" s="174"/>
      <c r="BM1970" s="174"/>
      <c r="BN1970" s="174"/>
      <c r="BO1970" s="174"/>
      <c r="BP1970" s="174"/>
      <c r="BQ1970" s="174"/>
      <c r="BR1970" s="174"/>
      <c r="BS1970" s="174"/>
      <c r="BT1970" s="174"/>
      <c r="BU1970" s="174"/>
      <c r="BV1970" s="174"/>
      <c r="BW1970" s="174"/>
      <c r="BX1970" s="174"/>
      <c r="BY1970" s="174"/>
      <c r="BZ1970" s="174"/>
      <c r="CA1970" s="174"/>
      <c r="CB1970" s="174"/>
      <c r="CC1970" s="174"/>
      <c r="CD1970" s="174"/>
      <c r="CE1970" s="174"/>
      <c r="CF1970" s="174"/>
      <c r="CG1970" s="174"/>
      <c r="CH1970" s="174"/>
      <c r="CI1970" s="174"/>
      <c r="CJ1970" s="174"/>
      <c r="CK1970" s="174"/>
      <c r="CL1970" s="174"/>
      <c r="CN1970" s="176"/>
      <c r="CO1970" s="174"/>
      <c r="CP1970" s="174"/>
      <c r="CQ1970" s="174"/>
      <c r="CR1970" s="174"/>
      <c r="CS1970" s="174"/>
      <c r="CT1970" s="174"/>
      <c r="CU1970" s="174"/>
      <c r="CV1970" s="174"/>
      <c r="CW1970" s="174"/>
      <c r="CX1970" s="174"/>
      <c r="CY1970" s="174"/>
      <c r="CZ1970" s="174"/>
      <c r="DA1970" s="174"/>
      <c r="DB1970" s="174"/>
      <c r="DC1970" s="174"/>
      <c r="DD1970" s="174"/>
      <c r="DE1970" s="174"/>
      <c r="DF1970" s="174"/>
      <c r="DG1970" s="174"/>
      <c r="DH1970" s="174"/>
      <c r="DI1970" s="174"/>
      <c r="DJ1970" s="174"/>
      <c r="DK1970" s="174"/>
      <c r="DL1970" s="174"/>
    </row>
    <row r="1971" spans="1:116" x14ac:dyDescent="0.4">
      <c r="A1971" s="174"/>
      <c r="E1971" s="8"/>
      <c r="G1971" s="175" t="s">
        <v>492</v>
      </c>
      <c r="H1971" s="174"/>
      <c r="I1971" s="176"/>
      <c r="J1971" s="176"/>
      <c r="K1971" s="197"/>
      <c r="L1971" s="197"/>
      <c r="M1971" s="197"/>
      <c r="N1971" s="197"/>
      <c r="O1971" s="197"/>
      <c r="P1971" s="197"/>
      <c r="R1971" s="198"/>
      <c r="S1971" s="174"/>
      <c r="T1971" s="174"/>
      <c r="U1971" s="174"/>
      <c r="V1971" s="174"/>
      <c r="W1971" s="174"/>
      <c r="X1971" s="174"/>
      <c r="Y1971" s="174"/>
      <c r="Z1971" s="174"/>
      <c r="AA1971" s="174"/>
      <c r="AB1971" s="174"/>
      <c r="AC1971" s="174"/>
      <c r="AD1971" s="174"/>
      <c r="AE1971" s="174"/>
      <c r="AF1971" s="174"/>
      <c r="AG1971" s="174"/>
      <c r="AH1971" s="174"/>
      <c r="AI1971" s="174"/>
      <c r="AJ1971" s="174"/>
      <c r="AK1971" s="174"/>
      <c r="AL1971" s="174"/>
      <c r="AM1971" s="174"/>
      <c r="AN1971" s="174"/>
      <c r="AO1971" s="174"/>
      <c r="AP1971" s="174"/>
      <c r="AQ1971" s="174"/>
      <c r="AR1971" s="174"/>
      <c r="AS1971" s="174"/>
      <c r="AT1971" s="174"/>
      <c r="AU1971" s="174"/>
      <c r="AV1971" s="174"/>
      <c r="AW1971" s="174"/>
      <c r="AX1971" s="174"/>
      <c r="AY1971" s="174"/>
      <c r="AZ1971" s="174"/>
      <c r="BA1971" s="174"/>
      <c r="BB1971" s="174"/>
      <c r="BC1971" s="174"/>
      <c r="BD1971" s="174"/>
      <c r="BE1971" s="174"/>
      <c r="BF1971" s="174"/>
      <c r="BG1971" s="174"/>
      <c r="BH1971" s="174"/>
      <c r="BI1971" s="174"/>
      <c r="BJ1971" s="174"/>
      <c r="BK1971" s="174"/>
      <c r="BL1971" s="174"/>
      <c r="BM1971" s="174"/>
      <c r="BN1971" s="174"/>
      <c r="BO1971" s="174"/>
      <c r="BP1971" s="174"/>
      <c r="BQ1971" s="174"/>
      <c r="BR1971" s="174"/>
      <c r="BS1971" s="174"/>
      <c r="BT1971" s="174"/>
      <c r="BU1971" s="174"/>
      <c r="BV1971" s="174"/>
      <c r="BW1971" s="174"/>
      <c r="BX1971" s="174"/>
      <c r="BY1971" s="174"/>
      <c r="BZ1971" s="174"/>
      <c r="CA1971" s="174"/>
      <c r="CB1971" s="174"/>
      <c r="CC1971" s="174"/>
      <c r="CD1971" s="174"/>
      <c r="CE1971" s="174"/>
      <c r="CF1971" s="174"/>
      <c r="CG1971" s="174"/>
      <c r="CH1971" s="174"/>
      <c r="CI1971" s="174"/>
      <c r="CJ1971" s="174"/>
      <c r="CK1971" s="174"/>
      <c r="CL1971" s="174"/>
      <c r="CN1971" s="176"/>
      <c r="CO1971" s="174"/>
      <c r="CP1971" s="174"/>
      <c r="CQ1971" s="174"/>
      <c r="CR1971" s="174"/>
      <c r="CS1971" s="174"/>
      <c r="CT1971" s="174"/>
      <c r="CU1971" s="174"/>
      <c r="CV1971" s="174"/>
      <c r="CW1971" s="174"/>
      <c r="CX1971" s="174"/>
      <c r="CY1971" s="174"/>
      <c r="CZ1971" s="174"/>
      <c r="DA1971" s="174"/>
      <c r="DB1971" s="174"/>
      <c r="DC1971" s="174"/>
      <c r="DD1971" s="174"/>
      <c r="DE1971" s="174"/>
      <c r="DF1971" s="174"/>
      <c r="DG1971" s="174"/>
      <c r="DH1971" s="174"/>
      <c r="DI1971" s="174"/>
      <c r="DJ1971" s="174"/>
      <c r="DK1971" s="174"/>
      <c r="DL1971" s="174"/>
    </row>
    <row r="1972" spans="1:116" x14ac:dyDescent="0.4">
      <c r="A1972" s="174"/>
      <c r="E1972" s="8"/>
      <c r="G1972" s="175" t="s">
        <v>461</v>
      </c>
      <c r="H1972" s="174"/>
      <c r="I1972" s="176"/>
      <c r="J1972" s="176"/>
      <c r="K1972" s="197"/>
      <c r="L1972" s="197"/>
      <c r="M1972" s="197"/>
      <c r="N1972" s="197"/>
      <c r="O1972" s="197"/>
      <c r="P1972" s="197"/>
      <c r="R1972" s="198"/>
      <c r="S1972" s="199" t="str">
        <f t="shared" ref="S1972:AX1972" si="3335">S$20</f>
        <v>S$16</v>
      </c>
      <c r="T1972" s="199" t="str">
        <f t="shared" si="3335"/>
        <v>T$16</v>
      </c>
      <c r="U1972" s="199" t="str">
        <f t="shared" si="3335"/>
        <v>U$16</v>
      </c>
      <c r="V1972" s="199" t="str">
        <f t="shared" si="3335"/>
        <v>V$16</v>
      </c>
      <c r="W1972" s="199" t="str">
        <f t="shared" si="3335"/>
        <v>W$16</v>
      </c>
      <c r="X1972" s="199" t="str">
        <f t="shared" si="3335"/>
        <v>X$16</v>
      </c>
      <c r="Y1972" s="199" t="str">
        <f t="shared" si="3335"/>
        <v>Y$16</v>
      </c>
      <c r="Z1972" s="199" t="str">
        <f t="shared" si="3335"/>
        <v>Z$16</v>
      </c>
      <c r="AA1972" s="199" t="str">
        <f t="shared" si="3335"/>
        <v>AA$16</v>
      </c>
      <c r="AB1972" s="199" t="str">
        <f t="shared" si="3335"/>
        <v>AB$16</v>
      </c>
      <c r="AC1972" s="199" t="str">
        <f t="shared" si="3335"/>
        <v>AC$16</v>
      </c>
      <c r="AD1972" s="199" t="str">
        <f t="shared" si="3335"/>
        <v>AD$16</v>
      </c>
      <c r="AE1972" s="199" t="str">
        <f t="shared" si="3335"/>
        <v>AE$16</v>
      </c>
      <c r="AF1972" s="199" t="str">
        <f t="shared" si="3335"/>
        <v>AF$16</v>
      </c>
      <c r="AG1972" s="199" t="str">
        <f t="shared" si="3335"/>
        <v>AG$16</v>
      </c>
      <c r="AH1972" s="199" t="str">
        <f t="shared" si="3335"/>
        <v>AH$16</v>
      </c>
      <c r="AI1972" s="199" t="str">
        <f t="shared" si="3335"/>
        <v>AI$16</v>
      </c>
      <c r="AJ1972" s="199" t="str">
        <f t="shared" si="3335"/>
        <v>AJ$16</v>
      </c>
      <c r="AK1972" s="199" t="str">
        <f t="shared" si="3335"/>
        <v>AK$16</v>
      </c>
      <c r="AL1972" s="199" t="str">
        <f t="shared" si="3335"/>
        <v>AL$16</v>
      </c>
      <c r="AM1972" s="199" t="str">
        <f t="shared" si="3335"/>
        <v>AM$16</v>
      </c>
      <c r="AN1972" s="199" t="str">
        <f t="shared" si="3335"/>
        <v>AN$16</v>
      </c>
      <c r="AO1972" s="199" t="str">
        <f t="shared" si="3335"/>
        <v>AO$16</v>
      </c>
      <c r="AP1972" s="199" t="str">
        <f t="shared" si="3335"/>
        <v>AP$16</v>
      </c>
      <c r="AQ1972" s="199" t="str">
        <f t="shared" si="3335"/>
        <v>AQ$16</v>
      </c>
      <c r="AR1972" s="199" t="str">
        <f t="shared" si="3335"/>
        <v>AR$16</v>
      </c>
      <c r="AS1972" s="199" t="str">
        <f t="shared" si="3335"/>
        <v>AS$16</v>
      </c>
      <c r="AT1972" s="199" t="str">
        <f t="shared" si="3335"/>
        <v>AT$16</v>
      </c>
      <c r="AU1972" s="199" t="str">
        <f t="shared" si="3335"/>
        <v>AU$16</v>
      </c>
      <c r="AV1972" s="199" t="str">
        <f t="shared" si="3335"/>
        <v>AV$16</v>
      </c>
      <c r="AW1972" s="199" t="str">
        <f t="shared" si="3335"/>
        <v>AW$16</v>
      </c>
      <c r="AX1972" s="199" t="str">
        <f t="shared" si="3335"/>
        <v>AX$16</v>
      </c>
      <c r="AY1972" s="199" t="str">
        <f t="shared" ref="AY1972:CD1972" si="3336">AY$20</f>
        <v>AY$16</v>
      </c>
      <c r="AZ1972" s="199" t="str">
        <f t="shared" si="3336"/>
        <v>AZ$16</v>
      </c>
      <c r="BA1972" s="199" t="str">
        <f t="shared" si="3336"/>
        <v>BA$16</v>
      </c>
      <c r="BB1972" s="199" t="str">
        <f t="shared" si="3336"/>
        <v>BB$16</v>
      </c>
      <c r="BC1972" s="199" t="str">
        <f t="shared" si="3336"/>
        <v>BC$16</v>
      </c>
      <c r="BD1972" s="199" t="str">
        <f t="shared" si="3336"/>
        <v>BD$16</v>
      </c>
      <c r="BE1972" s="199" t="str">
        <f t="shared" si="3336"/>
        <v>BE$16</v>
      </c>
      <c r="BF1972" s="199" t="str">
        <f t="shared" si="3336"/>
        <v>BF$16</v>
      </c>
      <c r="BG1972" s="199" t="str">
        <f t="shared" si="3336"/>
        <v>BG$16</v>
      </c>
      <c r="BH1972" s="199" t="str">
        <f t="shared" si="3336"/>
        <v>BH$16</v>
      </c>
      <c r="BI1972" s="199" t="str">
        <f t="shared" si="3336"/>
        <v>BI$16</v>
      </c>
      <c r="BJ1972" s="199" t="str">
        <f t="shared" si="3336"/>
        <v>BJ$16</v>
      </c>
      <c r="BK1972" s="199" t="str">
        <f t="shared" si="3336"/>
        <v>BK$16</v>
      </c>
      <c r="BL1972" s="199" t="str">
        <f t="shared" si="3336"/>
        <v>BL$16</v>
      </c>
      <c r="BM1972" s="199" t="str">
        <f t="shared" si="3336"/>
        <v>BM$16</v>
      </c>
      <c r="BN1972" s="199" t="str">
        <f t="shared" si="3336"/>
        <v>BN$16</v>
      </c>
      <c r="BO1972" s="199" t="str">
        <f t="shared" si="3336"/>
        <v>BO$16</v>
      </c>
      <c r="BP1972" s="199" t="str">
        <f t="shared" si="3336"/>
        <v>BP$16</v>
      </c>
      <c r="BQ1972" s="199" t="str">
        <f t="shared" si="3336"/>
        <v>BQ$16</v>
      </c>
      <c r="BR1972" s="199" t="str">
        <f t="shared" si="3336"/>
        <v>BR$16</v>
      </c>
      <c r="BS1972" s="199" t="str">
        <f t="shared" si="3336"/>
        <v>BS$16</v>
      </c>
      <c r="BT1972" s="199" t="str">
        <f t="shared" si="3336"/>
        <v>BT$16</v>
      </c>
      <c r="BU1972" s="199" t="str">
        <f t="shared" si="3336"/>
        <v>BU$16</v>
      </c>
      <c r="BV1972" s="199" t="str">
        <f t="shared" si="3336"/>
        <v>BV$16</v>
      </c>
      <c r="BW1972" s="199" t="str">
        <f t="shared" si="3336"/>
        <v>BW$16</v>
      </c>
      <c r="BX1972" s="199" t="str">
        <f t="shared" si="3336"/>
        <v>BX$16</v>
      </c>
      <c r="BY1972" s="199" t="str">
        <f t="shared" si="3336"/>
        <v>BY$16</v>
      </c>
      <c r="BZ1972" s="199" t="str">
        <f t="shared" si="3336"/>
        <v>BZ$16</v>
      </c>
      <c r="CA1972" s="199" t="str">
        <f t="shared" si="3336"/>
        <v>CA$16</v>
      </c>
      <c r="CB1972" s="199" t="str">
        <f t="shared" si="3336"/>
        <v>CB$16</v>
      </c>
      <c r="CC1972" s="199" t="str">
        <f t="shared" si="3336"/>
        <v>CC$16</v>
      </c>
      <c r="CD1972" s="199" t="str">
        <f t="shared" si="3336"/>
        <v>CD$16</v>
      </c>
      <c r="CE1972" s="199" t="str">
        <f t="shared" ref="CE1972:CL1972" si="3337">CE$20</f>
        <v>CE$16</v>
      </c>
      <c r="CF1972" s="199" t="str">
        <f t="shared" si="3337"/>
        <v>CF$16</v>
      </c>
      <c r="CG1972" s="199" t="str">
        <f t="shared" si="3337"/>
        <v>CG$16</v>
      </c>
      <c r="CH1972" s="199" t="str">
        <f t="shared" si="3337"/>
        <v>CH$16</v>
      </c>
      <c r="CI1972" s="199" t="str">
        <f t="shared" si="3337"/>
        <v>CI$16</v>
      </c>
      <c r="CJ1972" s="199" t="str">
        <f t="shared" si="3337"/>
        <v>CJ$16</v>
      </c>
      <c r="CK1972" s="199" t="str">
        <f t="shared" si="3337"/>
        <v>CK$16</v>
      </c>
      <c r="CL1972" s="199" t="str">
        <f t="shared" si="3337"/>
        <v>CL$16</v>
      </c>
      <c r="CN1972" s="176"/>
      <c r="CO1972" s="199" t="str">
        <f t="shared" ref="CO1972:DL1972" si="3338">CO$20</f>
        <v>CO$16</v>
      </c>
      <c r="CP1972" s="199" t="str">
        <f t="shared" si="3338"/>
        <v>CP$16</v>
      </c>
      <c r="CQ1972" s="199" t="str">
        <f t="shared" si="3338"/>
        <v>CQ$16</v>
      </c>
      <c r="CR1972" s="199" t="str">
        <f t="shared" si="3338"/>
        <v>CR$16</v>
      </c>
      <c r="CS1972" s="199" t="str">
        <f t="shared" si="3338"/>
        <v>CS$16</v>
      </c>
      <c r="CT1972" s="199" t="str">
        <f t="shared" si="3338"/>
        <v>CT$16</v>
      </c>
      <c r="CU1972" s="199" t="str">
        <f t="shared" si="3338"/>
        <v>CU$16</v>
      </c>
      <c r="CV1972" s="199" t="str">
        <f t="shared" si="3338"/>
        <v>CV$16</v>
      </c>
      <c r="CW1972" s="199" t="str">
        <f t="shared" si="3338"/>
        <v>CW$16</v>
      </c>
      <c r="CX1972" s="199" t="str">
        <f t="shared" si="3338"/>
        <v>CX$16</v>
      </c>
      <c r="CY1972" s="199" t="str">
        <f t="shared" si="3338"/>
        <v>CY$16</v>
      </c>
      <c r="CZ1972" s="199" t="str">
        <f t="shared" si="3338"/>
        <v>CZ$16</v>
      </c>
      <c r="DA1972" s="199" t="str">
        <f t="shared" si="3338"/>
        <v>DA$16</v>
      </c>
      <c r="DB1972" s="199" t="str">
        <f t="shared" si="3338"/>
        <v>DB$16</v>
      </c>
      <c r="DC1972" s="199" t="str">
        <f t="shared" si="3338"/>
        <v>DC$16</v>
      </c>
      <c r="DD1972" s="199" t="str">
        <f t="shared" si="3338"/>
        <v>DD$16</v>
      </c>
      <c r="DE1972" s="199" t="str">
        <f t="shared" si="3338"/>
        <v>DE$16</v>
      </c>
      <c r="DF1972" s="199" t="str">
        <f t="shared" si="3338"/>
        <v>DF$16</v>
      </c>
      <c r="DG1972" s="199" t="str">
        <f t="shared" si="3338"/>
        <v>DG$16</v>
      </c>
      <c r="DH1972" s="199" t="str">
        <f t="shared" si="3338"/>
        <v>DH$16</v>
      </c>
      <c r="DI1972" s="199" t="str">
        <f t="shared" si="3338"/>
        <v>DI$16</v>
      </c>
      <c r="DJ1972" s="199" t="str">
        <f t="shared" si="3338"/>
        <v>DJ$16</v>
      </c>
      <c r="DK1972" s="199" t="str">
        <f t="shared" si="3338"/>
        <v>DK$16</v>
      </c>
      <c r="DL1972" s="199" t="str">
        <f t="shared" si="3338"/>
        <v>DL$16</v>
      </c>
    </row>
    <row r="1973" spans="1:116" x14ac:dyDescent="0.4">
      <c r="A1973" s="174"/>
      <c r="E1973" s="8"/>
      <c r="G1973" s="175" t="s">
        <v>462</v>
      </c>
      <c r="H1973" s="200"/>
      <c r="I1973" s="201"/>
      <c r="J1973" s="201"/>
      <c r="K1973" s="202"/>
      <c r="L1973" s="202"/>
      <c r="M1973" s="202"/>
      <c r="N1973" s="202"/>
      <c r="O1973" s="202"/>
      <c r="P1973" s="202"/>
      <c r="R1973" s="202"/>
      <c r="S1973" s="199" t="str">
        <f t="shared" ref="S1973:AX1973" si="3339">S$21</f>
        <v>S$17</v>
      </c>
      <c r="T1973" s="199" t="str">
        <f t="shared" si="3339"/>
        <v>T$17</v>
      </c>
      <c r="U1973" s="199" t="str">
        <f t="shared" si="3339"/>
        <v>U$17</v>
      </c>
      <c r="V1973" s="199" t="str">
        <f t="shared" si="3339"/>
        <v>V$17</v>
      </c>
      <c r="W1973" s="199" t="str">
        <f t="shared" si="3339"/>
        <v>W$17</v>
      </c>
      <c r="X1973" s="199" t="str">
        <f t="shared" si="3339"/>
        <v>X$17</v>
      </c>
      <c r="Y1973" s="199" t="str">
        <f t="shared" si="3339"/>
        <v>Y$17</v>
      </c>
      <c r="Z1973" s="199" t="str">
        <f t="shared" si="3339"/>
        <v>Z$17</v>
      </c>
      <c r="AA1973" s="199" t="str">
        <f t="shared" si="3339"/>
        <v>AA$17</v>
      </c>
      <c r="AB1973" s="199" t="str">
        <f t="shared" si="3339"/>
        <v>AB$17</v>
      </c>
      <c r="AC1973" s="199" t="str">
        <f t="shared" si="3339"/>
        <v>AC$17</v>
      </c>
      <c r="AD1973" s="199" t="str">
        <f t="shared" si="3339"/>
        <v>AD$17</v>
      </c>
      <c r="AE1973" s="199" t="str">
        <f t="shared" si="3339"/>
        <v>AE$17</v>
      </c>
      <c r="AF1973" s="199" t="str">
        <f t="shared" si="3339"/>
        <v>AF$17</v>
      </c>
      <c r="AG1973" s="199" t="str">
        <f t="shared" si="3339"/>
        <v>AG$17</v>
      </c>
      <c r="AH1973" s="199" t="str">
        <f t="shared" si="3339"/>
        <v>AH$17</v>
      </c>
      <c r="AI1973" s="199" t="str">
        <f t="shared" si="3339"/>
        <v>AI$17</v>
      </c>
      <c r="AJ1973" s="199" t="str">
        <f t="shared" si="3339"/>
        <v>AJ$17</v>
      </c>
      <c r="AK1973" s="199" t="str">
        <f t="shared" si="3339"/>
        <v>AK$17</v>
      </c>
      <c r="AL1973" s="199" t="str">
        <f t="shared" si="3339"/>
        <v>AL$17</v>
      </c>
      <c r="AM1973" s="199" t="str">
        <f t="shared" si="3339"/>
        <v>AM$17</v>
      </c>
      <c r="AN1973" s="199" t="str">
        <f t="shared" si="3339"/>
        <v>AN$17</v>
      </c>
      <c r="AO1973" s="199" t="str">
        <f t="shared" si="3339"/>
        <v>AO$17</v>
      </c>
      <c r="AP1973" s="199" t="str">
        <f t="shared" si="3339"/>
        <v>AP$17</v>
      </c>
      <c r="AQ1973" s="199" t="str">
        <f t="shared" si="3339"/>
        <v>AQ$17</v>
      </c>
      <c r="AR1973" s="199" t="str">
        <f t="shared" si="3339"/>
        <v>AR$17</v>
      </c>
      <c r="AS1973" s="199" t="str">
        <f t="shared" si="3339"/>
        <v>AS$17</v>
      </c>
      <c r="AT1973" s="199" t="str">
        <f t="shared" si="3339"/>
        <v>AT$17</v>
      </c>
      <c r="AU1973" s="199" t="str">
        <f t="shared" si="3339"/>
        <v>AU$17</v>
      </c>
      <c r="AV1973" s="199" t="str">
        <f t="shared" si="3339"/>
        <v>AV$17</v>
      </c>
      <c r="AW1973" s="199" t="str">
        <f t="shared" si="3339"/>
        <v>AW$17</v>
      </c>
      <c r="AX1973" s="199" t="str">
        <f t="shared" si="3339"/>
        <v>AX$17</v>
      </c>
      <c r="AY1973" s="199" t="str">
        <f t="shared" ref="AY1973:CD1973" si="3340">AY$21</f>
        <v>AY$17</v>
      </c>
      <c r="AZ1973" s="199" t="str">
        <f t="shared" si="3340"/>
        <v>AZ$17</v>
      </c>
      <c r="BA1973" s="199" t="str">
        <f t="shared" si="3340"/>
        <v>BA$17</v>
      </c>
      <c r="BB1973" s="199" t="str">
        <f t="shared" si="3340"/>
        <v>BB$17</v>
      </c>
      <c r="BC1973" s="199" t="str">
        <f t="shared" si="3340"/>
        <v>BC$17</v>
      </c>
      <c r="BD1973" s="199" t="str">
        <f t="shared" si="3340"/>
        <v>BD$17</v>
      </c>
      <c r="BE1973" s="199" t="str">
        <f t="shared" si="3340"/>
        <v>BE$17</v>
      </c>
      <c r="BF1973" s="199" t="str">
        <f t="shared" si="3340"/>
        <v>BF$17</v>
      </c>
      <c r="BG1973" s="199" t="str">
        <f t="shared" si="3340"/>
        <v>BG$17</v>
      </c>
      <c r="BH1973" s="199" t="str">
        <f t="shared" si="3340"/>
        <v>BH$17</v>
      </c>
      <c r="BI1973" s="199" t="str">
        <f t="shared" si="3340"/>
        <v>BI$17</v>
      </c>
      <c r="BJ1973" s="199" t="str">
        <f t="shared" si="3340"/>
        <v>BJ$17</v>
      </c>
      <c r="BK1973" s="199" t="str">
        <f t="shared" si="3340"/>
        <v>BK$17</v>
      </c>
      <c r="BL1973" s="199" t="str">
        <f t="shared" si="3340"/>
        <v>BL$17</v>
      </c>
      <c r="BM1973" s="199" t="str">
        <f t="shared" si="3340"/>
        <v>BM$17</v>
      </c>
      <c r="BN1973" s="199" t="str">
        <f t="shared" si="3340"/>
        <v>BN$17</v>
      </c>
      <c r="BO1973" s="199" t="str">
        <f t="shared" si="3340"/>
        <v>BO$17</v>
      </c>
      <c r="BP1973" s="199" t="str">
        <f t="shared" si="3340"/>
        <v>BP$17</v>
      </c>
      <c r="BQ1973" s="199" t="str">
        <f t="shared" si="3340"/>
        <v>BQ$17</v>
      </c>
      <c r="BR1973" s="199" t="str">
        <f t="shared" si="3340"/>
        <v>BR$17</v>
      </c>
      <c r="BS1973" s="199" t="str">
        <f t="shared" si="3340"/>
        <v>BS$17</v>
      </c>
      <c r="BT1973" s="199" t="str">
        <f t="shared" si="3340"/>
        <v>BT$17</v>
      </c>
      <c r="BU1973" s="199" t="str">
        <f t="shared" si="3340"/>
        <v>BU$17</v>
      </c>
      <c r="BV1973" s="199" t="str">
        <f t="shared" si="3340"/>
        <v>BV$17</v>
      </c>
      <c r="BW1973" s="199" t="str">
        <f t="shared" si="3340"/>
        <v>BW$17</v>
      </c>
      <c r="BX1973" s="199" t="str">
        <f t="shared" si="3340"/>
        <v>BX$17</v>
      </c>
      <c r="BY1973" s="199" t="str">
        <f t="shared" si="3340"/>
        <v>BY$17</v>
      </c>
      <c r="BZ1973" s="199" t="str">
        <f t="shared" si="3340"/>
        <v>BZ$17</v>
      </c>
      <c r="CA1973" s="199" t="str">
        <f t="shared" si="3340"/>
        <v>CA$17</v>
      </c>
      <c r="CB1973" s="199" t="str">
        <f t="shared" si="3340"/>
        <v>CB$17</v>
      </c>
      <c r="CC1973" s="199" t="str">
        <f t="shared" si="3340"/>
        <v>CC$17</v>
      </c>
      <c r="CD1973" s="199" t="str">
        <f t="shared" si="3340"/>
        <v>CD$17</v>
      </c>
      <c r="CE1973" s="199" t="str">
        <f t="shared" ref="CE1973:CL1973" si="3341">CE$21</f>
        <v>CE$17</v>
      </c>
      <c r="CF1973" s="199" t="str">
        <f t="shared" si="3341"/>
        <v>CF$17</v>
      </c>
      <c r="CG1973" s="199" t="str">
        <f t="shared" si="3341"/>
        <v>CG$17</v>
      </c>
      <c r="CH1973" s="199" t="str">
        <f t="shared" si="3341"/>
        <v>CH$17</v>
      </c>
      <c r="CI1973" s="199" t="str">
        <f t="shared" si="3341"/>
        <v>CI$17</v>
      </c>
      <c r="CJ1973" s="199" t="str">
        <f t="shared" si="3341"/>
        <v>CJ$17</v>
      </c>
      <c r="CK1973" s="199" t="str">
        <f t="shared" si="3341"/>
        <v>CK$17</v>
      </c>
      <c r="CL1973" s="199" t="str">
        <f t="shared" si="3341"/>
        <v>CL$17</v>
      </c>
      <c r="CN1973" s="201"/>
      <c r="CO1973" s="199" t="str">
        <f t="shared" ref="CO1973:DL1973" si="3342">CO$21</f>
        <v>CO$17</v>
      </c>
      <c r="CP1973" s="199" t="str">
        <f t="shared" si="3342"/>
        <v>CP$17</v>
      </c>
      <c r="CQ1973" s="199" t="str">
        <f t="shared" si="3342"/>
        <v>CQ$17</v>
      </c>
      <c r="CR1973" s="199" t="str">
        <f t="shared" si="3342"/>
        <v>CR$17</v>
      </c>
      <c r="CS1973" s="199" t="str">
        <f t="shared" si="3342"/>
        <v>CS$17</v>
      </c>
      <c r="CT1973" s="199" t="str">
        <f t="shared" si="3342"/>
        <v>CT$17</v>
      </c>
      <c r="CU1973" s="199" t="str">
        <f t="shared" si="3342"/>
        <v>CU$17</v>
      </c>
      <c r="CV1973" s="199" t="str">
        <f t="shared" si="3342"/>
        <v>CV$17</v>
      </c>
      <c r="CW1973" s="199" t="str">
        <f t="shared" si="3342"/>
        <v>CW$17</v>
      </c>
      <c r="CX1973" s="199" t="str">
        <f t="shared" si="3342"/>
        <v>CX$17</v>
      </c>
      <c r="CY1973" s="199" t="str">
        <f t="shared" si="3342"/>
        <v>CY$17</v>
      </c>
      <c r="CZ1973" s="199" t="str">
        <f t="shared" si="3342"/>
        <v>CZ$17</v>
      </c>
      <c r="DA1973" s="199" t="str">
        <f t="shared" si="3342"/>
        <v>DA$17</v>
      </c>
      <c r="DB1973" s="199" t="str">
        <f t="shared" si="3342"/>
        <v>DB$17</v>
      </c>
      <c r="DC1973" s="199" t="str">
        <f t="shared" si="3342"/>
        <v>DC$17</v>
      </c>
      <c r="DD1973" s="199" t="str">
        <f t="shared" si="3342"/>
        <v>DD$17</v>
      </c>
      <c r="DE1973" s="199" t="str">
        <f t="shared" si="3342"/>
        <v>DE$17</v>
      </c>
      <c r="DF1973" s="199" t="str">
        <f t="shared" si="3342"/>
        <v>DF$17</v>
      </c>
      <c r="DG1973" s="199" t="str">
        <f t="shared" si="3342"/>
        <v>DG$17</v>
      </c>
      <c r="DH1973" s="199" t="str">
        <f t="shared" si="3342"/>
        <v>DH$17</v>
      </c>
      <c r="DI1973" s="199" t="str">
        <f t="shared" si="3342"/>
        <v>DI$17</v>
      </c>
      <c r="DJ1973" s="199" t="str">
        <f t="shared" si="3342"/>
        <v>DJ$17</v>
      </c>
      <c r="DK1973" s="199" t="str">
        <f t="shared" si="3342"/>
        <v>DK$17</v>
      </c>
      <c r="DL1973" s="199" t="str">
        <f t="shared" si="3342"/>
        <v>DL$17</v>
      </c>
    </row>
    <row r="1974" spans="1:116" x14ac:dyDescent="0.4">
      <c r="A1974" s="174"/>
      <c r="E1974" s="8"/>
      <c r="G1974" s="175" t="s">
        <v>491</v>
      </c>
      <c r="H1974" s="200"/>
      <c r="I1974" s="201"/>
      <c r="J1974" s="201"/>
      <c r="K1974" s="202"/>
      <c r="L1974" s="202"/>
      <c r="M1974" s="202"/>
      <c r="N1974" s="202"/>
      <c r="O1974" s="202"/>
      <c r="P1974" s="202"/>
      <c r="R1974" s="202"/>
      <c r="S1974" s="190"/>
      <c r="T1974" s="190"/>
      <c r="U1974" s="190"/>
      <c r="V1974" s="190"/>
      <c r="W1974" s="190"/>
      <c r="X1974" s="190"/>
      <c r="Y1974" s="190"/>
      <c r="Z1974" s="190"/>
      <c r="AA1974" s="190"/>
      <c r="AB1974" s="190"/>
      <c r="AC1974" s="190"/>
      <c r="AD1974" s="190"/>
      <c r="AE1974" s="190"/>
      <c r="AF1974" s="190"/>
      <c r="AG1974" s="190"/>
      <c r="AH1974" s="190"/>
      <c r="AI1974" s="190"/>
      <c r="AJ1974" s="190"/>
      <c r="AK1974" s="190"/>
      <c r="AL1974" s="190"/>
      <c r="AM1974" s="190"/>
      <c r="AN1974" s="190"/>
      <c r="AO1974" s="190"/>
      <c r="AP1974" s="190"/>
      <c r="AQ1974" s="190"/>
      <c r="AR1974" s="190"/>
      <c r="AS1974" s="190"/>
      <c r="AT1974" s="190"/>
      <c r="AU1974" s="190"/>
      <c r="AV1974" s="190"/>
      <c r="AW1974" s="190"/>
      <c r="AX1974" s="190"/>
      <c r="AY1974" s="190"/>
      <c r="AZ1974" s="190"/>
      <c r="BA1974" s="190"/>
      <c r="BB1974" s="190"/>
      <c r="BC1974" s="190"/>
      <c r="BD1974" s="190"/>
      <c r="BE1974" s="190"/>
      <c r="BF1974" s="190"/>
      <c r="BG1974" s="190"/>
      <c r="BH1974" s="190"/>
      <c r="BI1974" s="190"/>
      <c r="BJ1974" s="190"/>
      <c r="BK1974" s="190"/>
      <c r="BL1974" s="190"/>
      <c r="BM1974" s="190"/>
      <c r="BN1974" s="190"/>
      <c r="BO1974" s="190"/>
      <c r="BP1974" s="190"/>
      <c r="BQ1974" s="190"/>
      <c r="BR1974" s="190"/>
      <c r="BS1974" s="190"/>
      <c r="BT1974" s="190"/>
      <c r="BU1974" s="190"/>
      <c r="BV1974" s="190"/>
      <c r="BW1974" s="190"/>
      <c r="BX1974" s="190"/>
      <c r="BY1974" s="190"/>
      <c r="BZ1974" s="190"/>
      <c r="CA1974" s="190"/>
      <c r="CB1974" s="190"/>
      <c r="CC1974" s="190"/>
      <c r="CD1974" s="190"/>
      <c r="CE1974" s="190"/>
      <c r="CF1974" s="190"/>
      <c r="CG1974" s="190"/>
      <c r="CH1974" s="190"/>
      <c r="CI1974" s="190"/>
      <c r="CJ1974" s="190"/>
      <c r="CK1974" s="190"/>
      <c r="CL1974" s="190"/>
      <c r="CN1974" s="201"/>
      <c r="CO1974" s="190"/>
      <c r="CP1974" s="190"/>
      <c r="CQ1974" s="190"/>
      <c r="CR1974" s="190"/>
      <c r="CS1974" s="190"/>
      <c r="CT1974" s="190"/>
      <c r="CU1974" s="190"/>
      <c r="CV1974" s="190"/>
      <c r="CW1974" s="190"/>
      <c r="CX1974" s="190"/>
      <c r="CY1974" s="190"/>
      <c r="CZ1974" s="190"/>
      <c r="DA1974" s="190"/>
      <c r="DB1974" s="190"/>
      <c r="DC1974" s="190"/>
      <c r="DD1974" s="190"/>
      <c r="DE1974" s="190"/>
      <c r="DF1974" s="190"/>
      <c r="DG1974" s="190"/>
      <c r="DH1974" s="190"/>
      <c r="DI1974" s="190"/>
      <c r="DJ1974" s="190"/>
      <c r="DK1974" s="190"/>
      <c r="DL1974" s="190"/>
    </row>
    <row r="1975" spans="1:116" x14ac:dyDescent="0.4">
      <c r="A1975" s="174"/>
      <c r="E1975" s="8"/>
      <c r="G1975" s="175" t="s">
        <v>505</v>
      </c>
      <c r="H1975" s="200"/>
      <c r="I1975" s="201"/>
      <c r="J1975" s="201"/>
      <c r="K1975" s="202"/>
      <c r="L1975" s="202"/>
      <c r="M1975" s="202"/>
      <c r="N1975" s="202"/>
      <c r="O1975" s="202"/>
      <c r="P1975" s="202"/>
      <c r="R1975" s="202"/>
      <c r="S1975" s="190"/>
      <c r="T1975" s="190"/>
      <c r="U1975" s="190"/>
      <c r="V1975" s="190"/>
      <c r="W1975" s="190"/>
      <c r="X1975" s="190"/>
      <c r="Y1975" s="190"/>
      <c r="Z1975" s="190"/>
      <c r="AA1975" s="190"/>
      <c r="AB1975" s="190"/>
      <c r="AC1975" s="190"/>
      <c r="AD1975" s="190"/>
      <c r="AE1975" s="190"/>
      <c r="AF1975" s="190"/>
      <c r="AG1975" s="190"/>
      <c r="AH1975" s="190"/>
      <c r="AI1975" s="190"/>
      <c r="AJ1975" s="190"/>
      <c r="AK1975" s="190"/>
      <c r="AL1975" s="190"/>
      <c r="AM1975" s="190"/>
      <c r="AN1975" s="190"/>
      <c r="AO1975" s="190"/>
      <c r="AP1975" s="190"/>
      <c r="AQ1975" s="190"/>
      <c r="AR1975" s="190"/>
      <c r="AS1975" s="190"/>
      <c r="AT1975" s="190"/>
      <c r="AU1975" s="190"/>
      <c r="AV1975" s="190"/>
      <c r="AW1975" s="190"/>
      <c r="AX1975" s="190"/>
      <c r="AY1975" s="190"/>
      <c r="AZ1975" s="190"/>
      <c r="BA1975" s="190"/>
      <c r="BB1975" s="190"/>
      <c r="BC1975" s="190"/>
      <c r="BD1975" s="190"/>
      <c r="BE1975" s="190"/>
      <c r="BF1975" s="190"/>
      <c r="BG1975" s="190"/>
      <c r="BH1975" s="190"/>
      <c r="BI1975" s="190"/>
      <c r="BJ1975" s="190"/>
      <c r="BK1975" s="190"/>
      <c r="BL1975" s="190"/>
      <c r="BM1975" s="190"/>
      <c r="BN1975" s="190"/>
      <c r="BO1975" s="190"/>
      <c r="BP1975" s="190"/>
      <c r="BQ1975" s="190"/>
      <c r="BR1975" s="190"/>
      <c r="BS1975" s="190"/>
      <c r="BT1975" s="190"/>
      <c r="BU1975" s="190"/>
      <c r="BV1975" s="190"/>
      <c r="BW1975" s="190"/>
      <c r="BX1975" s="190"/>
      <c r="BY1975" s="190"/>
      <c r="BZ1975" s="190"/>
      <c r="CA1975" s="190"/>
      <c r="CB1975" s="190"/>
      <c r="CC1975" s="190"/>
      <c r="CD1975" s="190"/>
      <c r="CE1975" s="190"/>
      <c r="CF1975" s="190"/>
      <c r="CG1975" s="190"/>
      <c r="CH1975" s="190"/>
      <c r="CI1975" s="190"/>
      <c r="CJ1975" s="190"/>
      <c r="CK1975" s="190"/>
      <c r="CL1975" s="190"/>
      <c r="CN1975" s="201"/>
      <c r="CO1975" s="190"/>
      <c r="CP1975" s="190"/>
      <c r="CQ1975" s="190"/>
      <c r="CR1975" s="190"/>
      <c r="CS1975" s="190"/>
      <c r="CT1975" s="190"/>
      <c r="CU1975" s="190"/>
      <c r="CV1975" s="190"/>
      <c r="CW1975" s="190"/>
      <c r="CX1975" s="190"/>
      <c r="CY1975" s="190"/>
      <c r="CZ1975" s="190"/>
      <c r="DA1975" s="190"/>
      <c r="DB1975" s="190"/>
      <c r="DC1975" s="190"/>
      <c r="DD1975" s="190"/>
      <c r="DE1975" s="190"/>
      <c r="DF1975" s="190"/>
      <c r="DG1975" s="190"/>
      <c r="DH1975" s="190"/>
      <c r="DI1975" s="190"/>
      <c r="DJ1975" s="190"/>
      <c r="DK1975" s="190"/>
      <c r="DL1975" s="190"/>
    </row>
    <row r="1976" spans="1:116" x14ac:dyDescent="0.4">
      <c r="A1976" s="174"/>
      <c r="E1976" s="8"/>
      <c r="G1976" s="175" t="s">
        <v>463</v>
      </c>
      <c r="H1976" s="200"/>
      <c r="I1976" s="201"/>
      <c r="J1976" s="201"/>
      <c r="K1976" s="202"/>
      <c r="L1976" s="202"/>
      <c r="M1976" s="202"/>
      <c r="N1976" s="202"/>
      <c r="O1976" s="202"/>
      <c r="P1976" s="202"/>
      <c r="R1976" s="202"/>
      <c r="S1976" s="190" t="str">
        <f t="shared" ref="S1976:AX1976" si="3343">S$22</f>
        <v>S$18</v>
      </c>
      <c r="T1976" s="190" t="str">
        <f t="shared" si="3343"/>
        <v>T$18</v>
      </c>
      <c r="U1976" s="190" t="str">
        <f t="shared" si="3343"/>
        <v>U$18</v>
      </c>
      <c r="V1976" s="190" t="str">
        <f t="shared" si="3343"/>
        <v>V$18</v>
      </c>
      <c r="W1976" s="190" t="str">
        <f t="shared" si="3343"/>
        <v>W$18</v>
      </c>
      <c r="X1976" s="190" t="str">
        <f t="shared" si="3343"/>
        <v>X$18</v>
      </c>
      <c r="Y1976" s="190" t="str">
        <f t="shared" si="3343"/>
        <v>Y$18</v>
      </c>
      <c r="Z1976" s="190" t="str">
        <f t="shared" si="3343"/>
        <v>Z$18</v>
      </c>
      <c r="AA1976" s="190" t="str">
        <f t="shared" si="3343"/>
        <v>AA$18</v>
      </c>
      <c r="AB1976" s="190" t="str">
        <f t="shared" si="3343"/>
        <v>AB$18</v>
      </c>
      <c r="AC1976" s="190" t="str">
        <f t="shared" si="3343"/>
        <v>AC$18</v>
      </c>
      <c r="AD1976" s="190" t="str">
        <f t="shared" si="3343"/>
        <v>AD$18</v>
      </c>
      <c r="AE1976" s="190" t="str">
        <f t="shared" si="3343"/>
        <v>AE$18</v>
      </c>
      <c r="AF1976" s="190" t="str">
        <f t="shared" si="3343"/>
        <v>AF$18</v>
      </c>
      <c r="AG1976" s="190" t="str">
        <f t="shared" si="3343"/>
        <v>AG$18</v>
      </c>
      <c r="AH1976" s="190" t="str">
        <f t="shared" si="3343"/>
        <v>AH$18</v>
      </c>
      <c r="AI1976" s="190" t="str">
        <f t="shared" si="3343"/>
        <v>AI$18</v>
      </c>
      <c r="AJ1976" s="190" t="str">
        <f t="shared" si="3343"/>
        <v>AJ$18</v>
      </c>
      <c r="AK1976" s="190" t="str">
        <f t="shared" si="3343"/>
        <v>AK$18</v>
      </c>
      <c r="AL1976" s="190" t="str">
        <f t="shared" si="3343"/>
        <v>AL$18</v>
      </c>
      <c r="AM1976" s="190" t="str">
        <f t="shared" si="3343"/>
        <v>AM$18</v>
      </c>
      <c r="AN1976" s="190" t="str">
        <f t="shared" si="3343"/>
        <v>AN$18</v>
      </c>
      <c r="AO1976" s="190" t="str">
        <f t="shared" si="3343"/>
        <v>AO$18</v>
      </c>
      <c r="AP1976" s="190" t="str">
        <f t="shared" si="3343"/>
        <v>AP$18</v>
      </c>
      <c r="AQ1976" s="190" t="str">
        <f t="shared" si="3343"/>
        <v>AQ$18</v>
      </c>
      <c r="AR1976" s="190" t="str">
        <f t="shared" si="3343"/>
        <v>AR$18</v>
      </c>
      <c r="AS1976" s="190" t="str">
        <f t="shared" si="3343"/>
        <v>AS$18</v>
      </c>
      <c r="AT1976" s="190" t="str">
        <f t="shared" si="3343"/>
        <v>AT$18</v>
      </c>
      <c r="AU1976" s="190" t="str">
        <f t="shared" si="3343"/>
        <v>AU$18</v>
      </c>
      <c r="AV1976" s="190" t="str">
        <f t="shared" si="3343"/>
        <v>AV$18</v>
      </c>
      <c r="AW1976" s="190" t="str">
        <f t="shared" si="3343"/>
        <v>AW$18</v>
      </c>
      <c r="AX1976" s="190" t="str">
        <f t="shared" si="3343"/>
        <v>AX$18</v>
      </c>
      <c r="AY1976" s="190" t="str">
        <f t="shared" ref="AY1976:CD1976" si="3344">AY$22</f>
        <v>AY$18</v>
      </c>
      <c r="AZ1976" s="190" t="str">
        <f t="shared" si="3344"/>
        <v>AZ$18</v>
      </c>
      <c r="BA1976" s="190" t="str">
        <f t="shared" si="3344"/>
        <v>BA$18</v>
      </c>
      <c r="BB1976" s="190" t="str">
        <f t="shared" si="3344"/>
        <v>BB$18</v>
      </c>
      <c r="BC1976" s="190" t="str">
        <f t="shared" si="3344"/>
        <v>BC$18</v>
      </c>
      <c r="BD1976" s="190" t="str">
        <f t="shared" si="3344"/>
        <v>BD$18</v>
      </c>
      <c r="BE1976" s="190" t="str">
        <f t="shared" si="3344"/>
        <v>BE$18</v>
      </c>
      <c r="BF1976" s="190" t="str">
        <f t="shared" si="3344"/>
        <v>BF$18</v>
      </c>
      <c r="BG1976" s="190" t="str">
        <f t="shared" si="3344"/>
        <v>BG$18</v>
      </c>
      <c r="BH1976" s="190" t="str">
        <f t="shared" si="3344"/>
        <v>BH$18</v>
      </c>
      <c r="BI1976" s="190" t="str">
        <f t="shared" si="3344"/>
        <v>BI$18</v>
      </c>
      <c r="BJ1976" s="190" t="str">
        <f t="shared" si="3344"/>
        <v>BJ$18</v>
      </c>
      <c r="BK1976" s="190" t="str">
        <f t="shared" si="3344"/>
        <v>BK$18</v>
      </c>
      <c r="BL1976" s="190" t="str">
        <f t="shared" si="3344"/>
        <v>BL$18</v>
      </c>
      <c r="BM1976" s="190" t="str">
        <f t="shared" si="3344"/>
        <v>BM$18</v>
      </c>
      <c r="BN1976" s="190" t="str">
        <f t="shared" si="3344"/>
        <v>BN$18</v>
      </c>
      <c r="BO1976" s="190" t="str">
        <f t="shared" si="3344"/>
        <v>BO$18</v>
      </c>
      <c r="BP1976" s="190" t="str">
        <f t="shared" si="3344"/>
        <v>BP$18</v>
      </c>
      <c r="BQ1976" s="190" t="str">
        <f t="shared" si="3344"/>
        <v>BQ$18</v>
      </c>
      <c r="BR1976" s="190" t="str">
        <f t="shared" si="3344"/>
        <v>BR$18</v>
      </c>
      <c r="BS1976" s="190" t="str">
        <f t="shared" si="3344"/>
        <v>BS$18</v>
      </c>
      <c r="BT1976" s="190" t="str">
        <f t="shared" si="3344"/>
        <v>BT$18</v>
      </c>
      <c r="BU1976" s="190" t="str">
        <f t="shared" si="3344"/>
        <v>BU$18</v>
      </c>
      <c r="BV1976" s="190" t="str">
        <f t="shared" si="3344"/>
        <v>BV$18</v>
      </c>
      <c r="BW1976" s="190" t="str">
        <f t="shared" si="3344"/>
        <v>BW$18</v>
      </c>
      <c r="BX1976" s="190" t="str">
        <f t="shared" si="3344"/>
        <v>BX$18</v>
      </c>
      <c r="BY1976" s="190" t="str">
        <f t="shared" si="3344"/>
        <v>BY$18</v>
      </c>
      <c r="BZ1976" s="190" t="str">
        <f t="shared" si="3344"/>
        <v>BZ$18</v>
      </c>
      <c r="CA1976" s="190" t="str">
        <f t="shared" si="3344"/>
        <v>CA$18</v>
      </c>
      <c r="CB1976" s="190" t="str">
        <f t="shared" si="3344"/>
        <v>CB$18</v>
      </c>
      <c r="CC1976" s="190" t="str">
        <f t="shared" si="3344"/>
        <v>CC$18</v>
      </c>
      <c r="CD1976" s="190" t="str">
        <f t="shared" si="3344"/>
        <v>CD$18</v>
      </c>
      <c r="CE1976" s="190" t="str">
        <f t="shared" ref="CE1976:CL1976" si="3345">CE$22</f>
        <v>CE$18</v>
      </c>
      <c r="CF1976" s="190" t="str">
        <f t="shared" si="3345"/>
        <v>CF$18</v>
      </c>
      <c r="CG1976" s="190" t="str">
        <f t="shared" si="3345"/>
        <v>CG$18</v>
      </c>
      <c r="CH1976" s="190" t="str">
        <f t="shared" si="3345"/>
        <v>CH$18</v>
      </c>
      <c r="CI1976" s="190" t="str">
        <f t="shared" si="3345"/>
        <v>CI$18</v>
      </c>
      <c r="CJ1976" s="190" t="str">
        <f t="shared" si="3345"/>
        <v>CJ$18</v>
      </c>
      <c r="CK1976" s="190" t="str">
        <f t="shared" si="3345"/>
        <v>CK$18</v>
      </c>
      <c r="CL1976" s="190" t="str">
        <f t="shared" si="3345"/>
        <v>CL$18</v>
      </c>
      <c r="CN1976" s="201"/>
      <c r="CO1976" s="190" t="str">
        <f t="shared" ref="CO1976:DL1976" si="3346">CO$22</f>
        <v>CO$18</v>
      </c>
      <c r="CP1976" s="190" t="str">
        <f t="shared" si="3346"/>
        <v>CP$18</v>
      </c>
      <c r="CQ1976" s="190" t="str">
        <f t="shared" si="3346"/>
        <v>CQ$18</v>
      </c>
      <c r="CR1976" s="190" t="str">
        <f t="shared" si="3346"/>
        <v>CR$18</v>
      </c>
      <c r="CS1976" s="190" t="str">
        <f t="shared" si="3346"/>
        <v>CS$18</v>
      </c>
      <c r="CT1976" s="190" t="str">
        <f t="shared" si="3346"/>
        <v>CT$18</v>
      </c>
      <c r="CU1976" s="190" t="str">
        <f t="shared" si="3346"/>
        <v>CU$18</v>
      </c>
      <c r="CV1976" s="190" t="str">
        <f t="shared" si="3346"/>
        <v>CV$18</v>
      </c>
      <c r="CW1976" s="190" t="str">
        <f t="shared" si="3346"/>
        <v>CW$18</v>
      </c>
      <c r="CX1976" s="190" t="str">
        <f t="shared" si="3346"/>
        <v>CX$18</v>
      </c>
      <c r="CY1976" s="190" t="str">
        <f t="shared" si="3346"/>
        <v>CY$18</v>
      </c>
      <c r="CZ1976" s="190" t="str">
        <f t="shared" si="3346"/>
        <v>CZ$18</v>
      </c>
      <c r="DA1976" s="190" t="str">
        <f t="shared" si="3346"/>
        <v>DA$18</v>
      </c>
      <c r="DB1976" s="190" t="str">
        <f t="shared" si="3346"/>
        <v>DB$18</v>
      </c>
      <c r="DC1976" s="190" t="str">
        <f t="shared" si="3346"/>
        <v>DC$18</v>
      </c>
      <c r="DD1976" s="190" t="str">
        <f t="shared" si="3346"/>
        <v>DD$18</v>
      </c>
      <c r="DE1976" s="190" t="str">
        <f t="shared" si="3346"/>
        <v>DE$18</v>
      </c>
      <c r="DF1976" s="190" t="str">
        <f t="shared" si="3346"/>
        <v>DF$18</v>
      </c>
      <c r="DG1976" s="190" t="str">
        <f t="shared" si="3346"/>
        <v>DG$18</v>
      </c>
      <c r="DH1976" s="190" t="str">
        <f t="shared" si="3346"/>
        <v>DH$18</v>
      </c>
      <c r="DI1976" s="190" t="str">
        <f t="shared" si="3346"/>
        <v>DI$18</v>
      </c>
      <c r="DJ1976" s="190" t="str">
        <f t="shared" si="3346"/>
        <v>DJ$18</v>
      </c>
      <c r="DK1976" s="190" t="str">
        <f t="shared" si="3346"/>
        <v>DK$18</v>
      </c>
      <c r="DL1976" s="190" t="str">
        <f t="shared" si="3346"/>
        <v>DL$18</v>
      </c>
    </row>
    <row r="1977" spans="1:116" x14ac:dyDescent="0.4">
      <c r="A1977" s="174"/>
      <c r="E1977" s="8"/>
      <c r="G1977" s="175" t="s">
        <v>464</v>
      </c>
      <c r="H1977" s="200"/>
      <c r="I1977" s="201"/>
      <c r="J1977" s="201"/>
      <c r="K1977" s="202"/>
      <c r="L1977" s="202"/>
      <c r="M1977" s="202"/>
      <c r="N1977" s="202"/>
      <c r="O1977" s="202"/>
      <c r="P1977" s="202"/>
      <c r="R1977" s="202"/>
      <c r="S1977" s="190" t="str">
        <f t="shared" ref="S1977:AX1977" si="3347">S$23</f>
        <v>S$19</v>
      </c>
      <c r="T1977" s="190" t="str">
        <f t="shared" si="3347"/>
        <v>T$19</v>
      </c>
      <c r="U1977" s="190" t="str">
        <f t="shared" si="3347"/>
        <v>U$19</v>
      </c>
      <c r="V1977" s="190" t="str">
        <f t="shared" si="3347"/>
        <v>V$19</v>
      </c>
      <c r="W1977" s="190" t="str">
        <f t="shared" si="3347"/>
        <v>W$19</v>
      </c>
      <c r="X1977" s="190" t="str">
        <f t="shared" si="3347"/>
        <v>X$19</v>
      </c>
      <c r="Y1977" s="190" t="str">
        <f t="shared" si="3347"/>
        <v>Y$19</v>
      </c>
      <c r="Z1977" s="190" t="str">
        <f t="shared" si="3347"/>
        <v>Z$19</v>
      </c>
      <c r="AA1977" s="190" t="str">
        <f t="shared" si="3347"/>
        <v>AA$19</v>
      </c>
      <c r="AB1977" s="190" t="str">
        <f t="shared" si="3347"/>
        <v>AB$19</v>
      </c>
      <c r="AC1977" s="190" t="str">
        <f t="shared" si="3347"/>
        <v>AC$19</v>
      </c>
      <c r="AD1977" s="190" t="str">
        <f t="shared" si="3347"/>
        <v>AD$19</v>
      </c>
      <c r="AE1977" s="190" t="str">
        <f t="shared" si="3347"/>
        <v>AE$19</v>
      </c>
      <c r="AF1977" s="190" t="str">
        <f t="shared" si="3347"/>
        <v>AF$19</v>
      </c>
      <c r="AG1977" s="190" t="str">
        <f t="shared" si="3347"/>
        <v>AG$19</v>
      </c>
      <c r="AH1977" s="190" t="str">
        <f t="shared" si="3347"/>
        <v>AH$19</v>
      </c>
      <c r="AI1977" s="190" t="str">
        <f t="shared" si="3347"/>
        <v>AI$19</v>
      </c>
      <c r="AJ1977" s="190" t="str">
        <f t="shared" si="3347"/>
        <v>AJ$19</v>
      </c>
      <c r="AK1977" s="190" t="str">
        <f t="shared" si="3347"/>
        <v>AK$19</v>
      </c>
      <c r="AL1977" s="190" t="str">
        <f t="shared" si="3347"/>
        <v>AL$19</v>
      </c>
      <c r="AM1977" s="190" t="str">
        <f t="shared" si="3347"/>
        <v>AM$19</v>
      </c>
      <c r="AN1977" s="190" t="str">
        <f t="shared" si="3347"/>
        <v>AN$19</v>
      </c>
      <c r="AO1977" s="190" t="str">
        <f t="shared" si="3347"/>
        <v>AO$19</v>
      </c>
      <c r="AP1977" s="190" t="str">
        <f t="shared" si="3347"/>
        <v>AP$19</v>
      </c>
      <c r="AQ1977" s="190" t="str">
        <f t="shared" si="3347"/>
        <v>AQ$19</v>
      </c>
      <c r="AR1977" s="190" t="str">
        <f t="shared" si="3347"/>
        <v>AR$19</v>
      </c>
      <c r="AS1977" s="190" t="str">
        <f t="shared" si="3347"/>
        <v>AS$19</v>
      </c>
      <c r="AT1977" s="190" t="str">
        <f t="shared" si="3347"/>
        <v>AT$19</v>
      </c>
      <c r="AU1977" s="190" t="str">
        <f t="shared" si="3347"/>
        <v>AU$19</v>
      </c>
      <c r="AV1977" s="190" t="str">
        <f t="shared" si="3347"/>
        <v>AV$19</v>
      </c>
      <c r="AW1977" s="190" t="str">
        <f t="shared" si="3347"/>
        <v>AW$19</v>
      </c>
      <c r="AX1977" s="190" t="str">
        <f t="shared" si="3347"/>
        <v>AX$19</v>
      </c>
      <c r="AY1977" s="190" t="str">
        <f t="shared" ref="AY1977:CD1977" si="3348">AY$23</f>
        <v>AY$19</v>
      </c>
      <c r="AZ1977" s="190" t="str">
        <f t="shared" si="3348"/>
        <v>AZ$19</v>
      </c>
      <c r="BA1977" s="190" t="str">
        <f t="shared" si="3348"/>
        <v>BA$19</v>
      </c>
      <c r="BB1977" s="190" t="str">
        <f t="shared" si="3348"/>
        <v>BB$19</v>
      </c>
      <c r="BC1977" s="190" t="str">
        <f t="shared" si="3348"/>
        <v>BC$19</v>
      </c>
      <c r="BD1977" s="190" t="str">
        <f t="shared" si="3348"/>
        <v>BD$19</v>
      </c>
      <c r="BE1977" s="190" t="str">
        <f t="shared" si="3348"/>
        <v>BE$19</v>
      </c>
      <c r="BF1977" s="190" t="str">
        <f t="shared" si="3348"/>
        <v>BF$19</v>
      </c>
      <c r="BG1977" s="190" t="str">
        <f t="shared" si="3348"/>
        <v>BG$19</v>
      </c>
      <c r="BH1977" s="190" t="str">
        <f t="shared" si="3348"/>
        <v>BH$19</v>
      </c>
      <c r="BI1977" s="190" t="str">
        <f t="shared" si="3348"/>
        <v>BI$19</v>
      </c>
      <c r="BJ1977" s="190" t="str">
        <f t="shared" si="3348"/>
        <v>BJ$19</v>
      </c>
      <c r="BK1977" s="190" t="str">
        <f t="shared" si="3348"/>
        <v>BK$19</v>
      </c>
      <c r="BL1977" s="190" t="str">
        <f t="shared" si="3348"/>
        <v>BL$19</v>
      </c>
      <c r="BM1977" s="190" t="str">
        <f t="shared" si="3348"/>
        <v>BM$19</v>
      </c>
      <c r="BN1977" s="190" t="str">
        <f t="shared" si="3348"/>
        <v>BN$19</v>
      </c>
      <c r="BO1977" s="190" t="str">
        <f t="shared" si="3348"/>
        <v>BO$19</v>
      </c>
      <c r="BP1977" s="190" t="str">
        <f t="shared" si="3348"/>
        <v>BP$19</v>
      </c>
      <c r="BQ1977" s="190" t="str">
        <f t="shared" si="3348"/>
        <v>BQ$19</v>
      </c>
      <c r="BR1977" s="190" t="str">
        <f t="shared" si="3348"/>
        <v>BR$19</v>
      </c>
      <c r="BS1977" s="190" t="str">
        <f t="shared" si="3348"/>
        <v>BS$19</v>
      </c>
      <c r="BT1977" s="190" t="str">
        <f t="shared" si="3348"/>
        <v>BT$19</v>
      </c>
      <c r="BU1977" s="190" t="str">
        <f t="shared" si="3348"/>
        <v>BU$19</v>
      </c>
      <c r="BV1977" s="190" t="str">
        <f t="shared" si="3348"/>
        <v>BV$19</v>
      </c>
      <c r="BW1977" s="190" t="str">
        <f t="shared" si="3348"/>
        <v>BW$19</v>
      </c>
      <c r="BX1977" s="190" t="str">
        <f t="shared" si="3348"/>
        <v>BX$19</v>
      </c>
      <c r="BY1977" s="190" t="str">
        <f t="shared" si="3348"/>
        <v>BY$19</v>
      </c>
      <c r="BZ1977" s="190" t="str">
        <f t="shared" si="3348"/>
        <v>BZ$19</v>
      </c>
      <c r="CA1977" s="190" t="str">
        <f t="shared" si="3348"/>
        <v>CA$19</v>
      </c>
      <c r="CB1977" s="190" t="str">
        <f t="shared" si="3348"/>
        <v>CB$19</v>
      </c>
      <c r="CC1977" s="190" t="str">
        <f t="shared" si="3348"/>
        <v>CC$19</v>
      </c>
      <c r="CD1977" s="190" t="str">
        <f t="shared" si="3348"/>
        <v>CD$19</v>
      </c>
      <c r="CE1977" s="190" t="str">
        <f t="shared" ref="CE1977:CL1977" si="3349">CE$23</f>
        <v>CE$19</v>
      </c>
      <c r="CF1977" s="190" t="str">
        <f t="shared" si="3349"/>
        <v>CF$19</v>
      </c>
      <c r="CG1977" s="190" t="str">
        <f t="shared" si="3349"/>
        <v>CG$19</v>
      </c>
      <c r="CH1977" s="190" t="str">
        <f t="shared" si="3349"/>
        <v>CH$19</v>
      </c>
      <c r="CI1977" s="190" t="str">
        <f t="shared" si="3349"/>
        <v>CI$19</v>
      </c>
      <c r="CJ1977" s="190" t="str">
        <f t="shared" si="3349"/>
        <v>CJ$19</v>
      </c>
      <c r="CK1977" s="190" t="str">
        <f t="shared" si="3349"/>
        <v>CK$19</v>
      </c>
      <c r="CL1977" s="190" t="str">
        <f t="shared" si="3349"/>
        <v>CL$19</v>
      </c>
      <c r="CN1977" s="201"/>
      <c r="CO1977" s="190" t="str">
        <f t="shared" ref="CO1977:DL1977" si="3350">CO$23</f>
        <v>CO$19</v>
      </c>
      <c r="CP1977" s="190" t="str">
        <f t="shared" si="3350"/>
        <v>CP$19</v>
      </c>
      <c r="CQ1977" s="190" t="str">
        <f t="shared" si="3350"/>
        <v>CQ$19</v>
      </c>
      <c r="CR1977" s="190" t="str">
        <f t="shared" si="3350"/>
        <v>CR$19</v>
      </c>
      <c r="CS1977" s="190" t="str">
        <f t="shared" si="3350"/>
        <v>CS$19</v>
      </c>
      <c r="CT1977" s="190" t="str">
        <f t="shared" si="3350"/>
        <v>CT$19</v>
      </c>
      <c r="CU1977" s="190" t="str">
        <f t="shared" si="3350"/>
        <v>CU$19</v>
      </c>
      <c r="CV1977" s="190" t="str">
        <f t="shared" si="3350"/>
        <v>CV$19</v>
      </c>
      <c r="CW1977" s="190" t="str">
        <f t="shared" si="3350"/>
        <v>CW$19</v>
      </c>
      <c r="CX1977" s="190" t="str">
        <f t="shared" si="3350"/>
        <v>CX$19</v>
      </c>
      <c r="CY1977" s="190" t="str">
        <f t="shared" si="3350"/>
        <v>CY$19</v>
      </c>
      <c r="CZ1977" s="190" t="str">
        <f t="shared" si="3350"/>
        <v>CZ$19</v>
      </c>
      <c r="DA1977" s="190" t="str">
        <f t="shared" si="3350"/>
        <v>DA$19</v>
      </c>
      <c r="DB1977" s="190" t="str">
        <f t="shared" si="3350"/>
        <v>DB$19</v>
      </c>
      <c r="DC1977" s="190" t="str">
        <f t="shared" si="3350"/>
        <v>DC$19</v>
      </c>
      <c r="DD1977" s="190" t="str">
        <f t="shared" si="3350"/>
        <v>DD$19</v>
      </c>
      <c r="DE1977" s="190" t="str">
        <f t="shared" si="3350"/>
        <v>DE$19</v>
      </c>
      <c r="DF1977" s="190" t="str">
        <f t="shared" si="3350"/>
        <v>DF$19</v>
      </c>
      <c r="DG1977" s="190" t="str">
        <f t="shared" si="3350"/>
        <v>DG$19</v>
      </c>
      <c r="DH1977" s="190" t="str">
        <f t="shared" si="3350"/>
        <v>DH$19</v>
      </c>
      <c r="DI1977" s="190" t="str">
        <f t="shared" si="3350"/>
        <v>DI$19</v>
      </c>
      <c r="DJ1977" s="190" t="str">
        <f t="shared" si="3350"/>
        <v>DJ$19</v>
      </c>
      <c r="DK1977" s="190" t="str">
        <f t="shared" si="3350"/>
        <v>DK$19</v>
      </c>
      <c r="DL1977" s="190" t="str">
        <f t="shared" si="3350"/>
        <v>DL$19</v>
      </c>
    </row>
    <row r="1978" spans="1:116" x14ac:dyDescent="0.4">
      <c r="A1978" s="31" t="s">
        <v>218</v>
      </c>
      <c r="B1978" s="31" t="s">
        <v>243</v>
      </c>
      <c r="C1978" s="31"/>
      <c r="D1978" t="s">
        <v>425</v>
      </c>
      <c r="E1978" s="8" t="str">
        <f t="shared" ref="E1978:E2001" si="3351">ROW()&amp;" "&amp;D1978</f>
        <v>1978 FAPPE-F</v>
      </c>
      <c r="F1978" t="s">
        <v>348</v>
      </c>
      <c r="G1978" s="70" t="s">
        <v>281</v>
      </c>
      <c r="H1978" s="48"/>
      <c r="I1978" s="297"/>
      <c r="J1978" s="297"/>
      <c r="K1978" s="48"/>
      <c r="L1978" s="48"/>
      <c r="M1978" s="48"/>
      <c r="N1978" s="48"/>
      <c r="O1978" s="48"/>
      <c r="P1978" s="48"/>
      <c r="R1978" s="70"/>
      <c r="S1978" s="298"/>
      <c r="T1978" s="298"/>
      <c r="U1978" s="298"/>
      <c r="V1978" s="298"/>
      <c r="W1978" s="298"/>
      <c r="X1978" s="298"/>
      <c r="Y1978" s="298"/>
      <c r="Z1978" s="298"/>
      <c r="AA1978" s="298"/>
      <c r="AB1978" s="298"/>
      <c r="AC1978" s="298"/>
      <c r="AD1978" s="298"/>
      <c r="AE1978" s="298"/>
      <c r="AF1978" s="298"/>
      <c r="AG1978" s="298"/>
      <c r="AH1978" s="298"/>
      <c r="AI1978" s="298"/>
      <c r="AJ1978" s="298"/>
      <c r="AK1978" s="298"/>
      <c r="AL1978" s="298"/>
      <c r="AM1978" s="298"/>
      <c r="AN1978" s="298"/>
      <c r="AO1978" s="298"/>
      <c r="AP1978" s="298"/>
      <c r="AQ1978" s="298"/>
      <c r="AR1978" s="298"/>
      <c r="AS1978" s="298"/>
      <c r="AT1978" s="298"/>
      <c r="AU1978" s="298"/>
      <c r="AV1978" s="298"/>
      <c r="AW1978" s="298"/>
      <c r="AX1978" s="298"/>
      <c r="AY1978" s="298"/>
      <c r="AZ1978" s="298"/>
      <c r="BA1978" s="298"/>
      <c r="BB1978" s="298"/>
      <c r="BC1978" s="298"/>
      <c r="BD1978" s="298"/>
      <c r="BE1978" s="298"/>
      <c r="BF1978" s="298"/>
      <c r="BG1978" s="298"/>
      <c r="BH1978" s="298"/>
      <c r="BI1978" s="298"/>
      <c r="BJ1978" s="298"/>
      <c r="BK1978" s="298"/>
      <c r="BL1978" s="298"/>
      <c r="BM1978" s="298"/>
      <c r="BN1978" s="298"/>
      <c r="BO1978" s="298"/>
      <c r="BP1978" s="298"/>
      <c r="BQ1978" s="298"/>
      <c r="BR1978" s="298"/>
      <c r="BS1978" s="298"/>
      <c r="BT1978" s="298"/>
      <c r="BU1978" s="298"/>
      <c r="BV1978" s="298"/>
      <c r="BW1978" s="298"/>
      <c r="BX1978" s="298"/>
      <c r="BY1978" s="298"/>
      <c r="BZ1978" s="298"/>
      <c r="CA1978" s="298"/>
      <c r="CB1978" s="298"/>
      <c r="CC1978" s="298"/>
      <c r="CD1978" s="298"/>
      <c r="CE1978" s="298"/>
      <c r="CF1978" s="298"/>
      <c r="CG1978" s="298"/>
      <c r="CH1978" s="298"/>
      <c r="CI1978" s="298"/>
      <c r="CJ1978" s="298"/>
      <c r="CK1978" s="298"/>
      <c r="CL1978" s="298"/>
      <c r="CN1978" s="297"/>
      <c r="CO1978" s="298"/>
      <c r="CP1978" s="298"/>
      <c r="CQ1978" s="298"/>
      <c r="CR1978" s="298"/>
      <c r="CS1978" s="298"/>
      <c r="CT1978" s="298"/>
      <c r="CU1978" s="298"/>
      <c r="CV1978" s="298"/>
      <c r="CW1978" s="298"/>
      <c r="CX1978" s="298"/>
      <c r="CY1978" s="298"/>
      <c r="CZ1978" s="298"/>
      <c r="DA1978" s="298"/>
      <c r="DB1978" s="298"/>
      <c r="DC1978" s="298"/>
      <c r="DD1978" s="298"/>
      <c r="DE1978" s="298"/>
      <c r="DF1978" s="298"/>
      <c r="DG1978" s="298"/>
      <c r="DH1978" s="298"/>
      <c r="DI1978" s="298"/>
      <c r="DJ1978" s="298"/>
      <c r="DK1978" s="298"/>
      <c r="DL1978" s="298"/>
    </row>
    <row r="1979" spans="1:116" x14ac:dyDescent="0.4">
      <c r="B1979" t="str">
        <f>E1979</f>
        <v>1979 FAPPE-F</v>
      </c>
      <c r="D1979" t="s">
        <v>425</v>
      </c>
      <c r="E1979" s="8" t="str">
        <f t="shared" ref="E1979:E1981" si="3352">ROW()&amp;" "&amp;D1979</f>
        <v>1979 FAPPE-F</v>
      </c>
      <c r="G1979" s="95" t="str">
        <f>"Assumptions - "&amp;G1978</f>
        <v>Assumptions - Fixed secondary PPE:</v>
      </c>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1:116" x14ac:dyDescent="0.4">
      <c r="B1980" t="str">
        <f>E1980</f>
        <v>1980 FAPPE-F</v>
      </c>
      <c r="D1980" t="s">
        <v>425</v>
      </c>
      <c r="E1980" s="8" t="str">
        <f t="shared" si="3351"/>
        <v>1980 FAPPE-F</v>
      </c>
      <c r="G1980" s="145" t="s">
        <v>206</v>
      </c>
      <c r="H1980" s="57">
        <v>5</v>
      </c>
      <c r="S1980" s="72"/>
      <c r="T1980" s="72"/>
      <c r="U1980" s="72"/>
      <c r="V1980" s="72"/>
      <c r="W1980" s="72"/>
      <c r="X1980" s="72"/>
      <c r="Y1980" s="72"/>
      <c r="Z1980" s="72"/>
      <c r="AA1980" s="72"/>
      <c r="AB1980" s="72"/>
      <c r="AC1980" s="72"/>
      <c r="AD1980" s="72"/>
      <c r="AE1980" s="72"/>
      <c r="AF1980" s="72"/>
      <c r="AG1980" s="72"/>
      <c r="AH1980" s="72"/>
      <c r="AI1980" s="72"/>
      <c r="AJ1980" s="72"/>
      <c r="AK1980" s="72"/>
      <c r="AL1980" s="72"/>
      <c r="AM1980" s="72"/>
      <c r="AN1980" s="72"/>
      <c r="AO1980" s="72"/>
      <c r="AP1980" s="72"/>
      <c r="AQ1980" s="72"/>
      <c r="AR1980" s="72"/>
      <c r="AS1980" s="72"/>
      <c r="AT1980" s="72"/>
      <c r="AU1980" s="72"/>
      <c r="AV1980" s="72"/>
      <c r="AW1980" s="72"/>
      <c r="AX1980" s="72"/>
      <c r="AY1980" s="72"/>
      <c r="AZ1980" s="72"/>
      <c r="BA1980" s="72"/>
      <c r="BB1980" s="72"/>
      <c r="BC1980" s="72"/>
      <c r="BD1980" s="72"/>
      <c r="BE1980" s="72"/>
      <c r="BF1980" s="72"/>
      <c r="BG1980" s="72"/>
      <c r="BH1980" s="72"/>
      <c r="BI1980" s="72"/>
      <c r="BJ1980" s="72"/>
      <c r="BK1980" s="72"/>
      <c r="BL1980" s="72"/>
      <c r="BM1980" s="72"/>
      <c r="BN1980" s="72"/>
      <c r="BO1980" s="72"/>
      <c r="BP1980" s="72"/>
      <c r="BQ1980" s="72"/>
      <c r="BR1980" s="72"/>
      <c r="BS1980" s="72"/>
      <c r="BT1980" s="72"/>
      <c r="BU1980" s="72"/>
      <c r="BV1980" s="72"/>
      <c r="BW1980" s="72"/>
      <c r="BX1980" s="72"/>
      <c r="BY1980" s="72"/>
      <c r="BZ1980" s="72"/>
      <c r="CA1980" s="72"/>
      <c r="CB1980" s="72"/>
      <c r="CC1980" s="72"/>
      <c r="CD1980" s="72"/>
      <c r="CE1980" s="72"/>
      <c r="CF1980" s="72"/>
      <c r="CG1980" s="72"/>
      <c r="CH1980" s="72"/>
      <c r="CI1980" s="72"/>
      <c r="CJ1980" s="72"/>
      <c r="CK1980" s="72"/>
      <c r="CL1980" s="72"/>
      <c r="CO1980" s="72"/>
      <c r="CP1980" s="72"/>
      <c r="CQ1980" s="72"/>
      <c r="CR1980" s="72"/>
      <c r="CS1980" s="72"/>
      <c r="CT1980" s="72"/>
      <c r="CU1980" s="72"/>
      <c r="CV1980" s="72"/>
      <c r="CW1980" s="72"/>
      <c r="CX1980" s="72"/>
      <c r="CY1980" s="72"/>
      <c r="CZ1980" s="72"/>
      <c r="DA1980" s="72"/>
      <c r="DB1980" s="72"/>
      <c r="DC1980" s="72"/>
      <c r="DD1980" s="72"/>
      <c r="DE1980" s="72"/>
      <c r="DF1980" s="72"/>
      <c r="DG1980" s="72"/>
      <c r="DH1980" s="72"/>
      <c r="DI1980" s="72"/>
      <c r="DJ1980" s="72"/>
      <c r="DK1980" s="72"/>
      <c r="DL1980" s="72"/>
    </row>
    <row r="1981" spans="1:116" x14ac:dyDescent="0.4">
      <c r="B1981" t="str">
        <f>E1981</f>
        <v>1981 FAPPE-F</v>
      </c>
      <c r="D1981" t="s">
        <v>425</v>
      </c>
      <c r="E1981" s="8" t="str">
        <f t="shared" si="3351"/>
        <v>1981 FAPPE-F</v>
      </c>
      <c r="G1981" s="145" t="s">
        <v>207</v>
      </c>
      <c r="H1981" s="57">
        <v>3</v>
      </c>
      <c r="S1981" s="72"/>
      <c r="T1981" s="72"/>
      <c r="U1981" s="72"/>
      <c r="V1981" s="72"/>
      <c r="W1981" s="72"/>
      <c r="X1981" s="72"/>
      <c r="Y1981" s="72"/>
      <c r="Z1981" s="72"/>
      <c r="AA1981" s="72"/>
      <c r="AB1981" s="72"/>
      <c r="AC1981" s="72"/>
      <c r="AD1981" s="72"/>
      <c r="AE1981" s="72"/>
      <c r="AF1981" s="72"/>
      <c r="AG1981" s="72"/>
      <c r="AH1981" s="72"/>
      <c r="AI1981" s="72"/>
      <c r="AJ1981" s="72"/>
      <c r="AK1981" s="72"/>
      <c r="AL1981" s="72"/>
      <c r="AM1981" s="72"/>
      <c r="AN1981" s="72"/>
      <c r="AO1981" s="72"/>
      <c r="AP1981" s="72"/>
      <c r="AQ1981" s="72"/>
      <c r="AR1981" s="72"/>
      <c r="AS1981" s="72"/>
      <c r="AT1981" s="72"/>
      <c r="AU1981" s="72"/>
      <c r="AV1981" s="72"/>
      <c r="AW1981" s="72"/>
      <c r="AX1981" s="72"/>
      <c r="AY1981" s="72"/>
      <c r="AZ1981" s="72"/>
      <c r="BA1981" s="72"/>
      <c r="BB1981" s="72"/>
      <c r="BC1981" s="72"/>
      <c r="BD1981" s="72"/>
      <c r="BE1981" s="72"/>
      <c r="BF1981" s="72"/>
      <c r="BG1981" s="72"/>
      <c r="BH1981" s="72"/>
      <c r="BI1981" s="72"/>
      <c r="BJ1981" s="72"/>
      <c r="BK1981" s="72"/>
      <c r="BL1981" s="72"/>
      <c r="BM1981" s="72"/>
      <c r="BN1981" s="72"/>
      <c r="BO1981" s="72"/>
      <c r="BP1981" s="72"/>
      <c r="BQ1981" s="72"/>
      <c r="BR1981" s="72"/>
      <c r="BS1981" s="72"/>
      <c r="BT1981" s="72"/>
      <c r="BU1981" s="72"/>
      <c r="BV1981" s="72"/>
      <c r="BW1981" s="72"/>
      <c r="BX1981" s="72"/>
      <c r="BY1981" s="72"/>
      <c r="BZ1981" s="72"/>
      <c r="CA1981" s="72"/>
      <c r="CB1981" s="72"/>
      <c r="CC1981" s="72"/>
      <c r="CD1981" s="72"/>
      <c r="CE1981" s="72"/>
      <c r="CF1981" s="72"/>
      <c r="CG1981" s="72"/>
      <c r="CH1981" s="72"/>
      <c r="CI1981" s="72"/>
      <c r="CJ1981" s="72"/>
      <c r="CK1981" s="72"/>
      <c r="CL1981" s="72"/>
      <c r="CO1981" s="72"/>
      <c r="CP1981" s="72"/>
      <c r="CQ1981" s="72"/>
      <c r="CR1981" s="72"/>
      <c r="CS1981" s="72"/>
      <c r="CT1981" s="72"/>
      <c r="CU1981" s="72"/>
      <c r="CV1981" s="72"/>
      <c r="CW1981" s="72"/>
      <c r="CX1981" s="72"/>
      <c r="CY1981" s="72"/>
      <c r="CZ1981" s="72"/>
      <c r="DA1981" s="72"/>
      <c r="DB1981" s="72"/>
      <c r="DC1981" s="72"/>
      <c r="DD1981" s="72"/>
      <c r="DE1981" s="72"/>
      <c r="DF1981" s="72"/>
      <c r="DG1981" s="72"/>
      <c r="DH1981" s="72"/>
      <c r="DI1981" s="72"/>
      <c r="DJ1981" s="72"/>
      <c r="DK1981" s="72"/>
      <c r="DL1981" s="72"/>
    </row>
    <row r="1982" spans="1:116" x14ac:dyDescent="0.4">
      <c r="D1982" t="s">
        <v>425</v>
      </c>
      <c r="E1982" s="8" t="str">
        <f t="shared" si="3351"/>
        <v>1982 FAPPE-F</v>
      </c>
      <c r="S1982" s="72"/>
      <c r="T1982" s="72"/>
      <c r="U1982" s="72"/>
      <c r="V1982" s="72"/>
      <c r="W1982" s="72"/>
      <c r="X1982" s="72"/>
      <c r="Y1982" s="72"/>
      <c r="Z1982" s="72"/>
      <c r="AA1982" s="72"/>
      <c r="AB1982" s="72"/>
      <c r="AC1982" s="72"/>
      <c r="AD1982" s="72"/>
      <c r="AE1982" s="72"/>
      <c r="AF1982" s="72"/>
      <c r="AG1982" s="72"/>
      <c r="AH1982" s="72"/>
      <c r="AI1982" s="72"/>
      <c r="AJ1982" s="72"/>
      <c r="AK1982" s="72"/>
      <c r="AL1982" s="72"/>
      <c r="AM1982" s="72"/>
      <c r="AN1982" s="72"/>
      <c r="AO1982" s="72"/>
      <c r="AP1982" s="72"/>
      <c r="AQ1982" s="72"/>
      <c r="AR1982" s="72"/>
      <c r="AS1982" s="72"/>
      <c r="AT1982" s="72"/>
      <c r="AU1982" s="72"/>
      <c r="AV1982" s="72"/>
      <c r="AW1982" s="72"/>
      <c r="AX1982" s="72"/>
      <c r="AY1982" s="72"/>
      <c r="AZ1982" s="72"/>
      <c r="BA1982" s="72"/>
      <c r="BB1982" s="72"/>
      <c r="BC1982" s="72"/>
      <c r="BD1982" s="72"/>
      <c r="BE1982" s="72"/>
      <c r="BF1982" s="72"/>
      <c r="BG1982" s="72"/>
      <c r="BH1982" s="72"/>
      <c r="BI1982" s="72"/>
      <c r="BJ1982" s="72"/>
      <c r="BK1982" s="72"/>
      <c r="BL1982" s="72"/>
      <c r="BM1982" s="72"/>
      <c r="BN1982" s="72"/>
      <c r="BO1982" s="72"/>
      <c r="BP1982" s="72"/>
      <c r="BQ1982" s="72"/>
      <c r="BR1982" s="72"/>
      <c r="BS1982" s="72"/>
      <c r="BT1982" s="72"/>
      <c r="BU1982" s="72"/>
      <c r="BV1982" s="72"/>
      <c r="BW1982" s="72"/>
      <c r="BX1982" s="72"/>
      <c r="BY1982" s="72"/>
      <c r="BZ1982" s="72"/>
      <c r="CA1982" s="72"/>
      <c r="CB1982" s="72"/>
      <c r="CC1982" s="72"/>
      <c r="CD1982" s="72"/>
      <c r="CE1982" s="72"/>
      <c r="CF1982" s="72"/>
      <c r="CG1982" s="72"/>
      <c r="CH1982" s="72"/>
      <c r="CI1982" s="72"/>
      <c r="CJ1982" s="72"/>
      <c r="CK1982" s="72"/>
      <c r="CL1982" s="72"/>
      <c r="CO1982" s="72"/>
      <c r="CP1982" s="72"/>
      <c r="CQ1982" s="72"/>
      <c r="CR1982" s="72"/>
      <c r="CS1982" s="72"/>
      <c r="CT1982" s="72"/>
      <c r="CU1982" s="72"/>
      <c r="CV1982" s="72"/>
      <c r="CW1982" s="72"/>
      <c r="CX1982" s="72"/>
      <c r="CY1982" s="72"/>
      <c r="CZ1982" s="72"/>
      <c r="DA1982" s="72"/>
      <c r="DB1982" s="72"/>
      <c r="DC1982" s="72"/>
      <c r="DD1982" s="72"/>
      <c r="DE1982" s="72"/>
      <c r="DF1982" s="72"/>
      <c r="DG1982" s="72"/>
      <c r="DH1982" s="72"/>
      <c r="DI1982" s="72"/>
      <c r="DJ1982" s="72"/>
      <c r="DK1982" s="72"/>
      <c r="DL1982" s="72"/>
    </row>
    <row r="1983" spans="1:116" x14ac:dyDescent="0.4">
      <c r="B1983" t="str">
        <f>E1983</f>
        <v>1983 FAPPE-F</v>
      </c>
      <c r="C1983" t="s">
        <v>235</v>
      </c>
      <c r="D1983" t="s">
        <v>425</v>
      </c>
      <c r="E1983" s="8" t="str">
        <f t="shared" si="3351"/>
        <v>1983 FAPPE-F</v>
      </c>
      <c r="G1983" s="125" t="str">
        <f>"Capital expenditures - "&amp;SUBSTITUTE(G1978,":","")</f>
        <v>Capital expenditures - Fixed secondary PPE</v>
      </c>
      <c r="I1983" s="74"/>
      <c r="J1983" s="74"/>
      <c r="K1983" s="23">
        <v>-1000</v>
      </c>
      <c r="L1983" s="23">
        <v>-2000</v>
      </c>
      <c r="M1983" s="23">
        <v>-4000</v>
      </c>
      <c r="N1983" s="23">
        <v>-8000</v>
      </c>
      <c r="O1983" s="23">
        <v>-16000</v>
      </c>
      <c r="P1983" s="23">
        <v>-32000</v>
      </c>
      <c r="R1983" s="24"/>
      <c r="S1983" s="80" cm="1">
        <f t="array" ref="S1983">INDEX($K:$Q,ROW(),MATCH(S$3,$K$2:$Q$2,0))/12</f>
        <v>-83.333333333333329</v>
      </c>
      <c r="T1983" s="80" cm="1">
        <f t="array" ref="T1983">INDEX($K:$Q,ROW(),MATCH(T$3,$K$2:$Q$2,0))/12</f>
        <v>-83.333333333333329</v>
      </c>
      <c r="U1983" s="80" cm="1">
        <f t="array" ref="U1983">INDEX($K:$Q,ROW(),MATCH(U$3,$K$2:$Q$2,0))/12</f>
        <v>-83.333333333333329</v>
      </c>
      <c r="V1983" s="80" cm="1">
        <f t="array" ref="V1983">INDEX($K:$Q,ROW(),MATCH(V$3,$K$2:$Q$2,0))/12</f>
        <v>-83.333333333333329</v>
      </c>
      <c r="W1983" s="80" cm="1">
        <f t="array" ref="W1983">INDEX($K:$Q,ROW(),MATCH(W$3,$K$2:$Q$2,0))/12</f>
        <v>-83.333333333333329</v>
      </c>
      <c r="X1983" s="80" cm="1">
        <f t="array" ref="X1983">INDEX($K:$Q,ROW(),MATCH(X$3,$K$2:$Q$2,0))/12</f>
        <v>-83.333333333333329</v>
      </c>
      <c r="Y1983" s="80" cm="1">
        <f t="array" ref="Y1983">INDEX($K:$Q,ROW(),MATCH(Y$3,$K$2:$Q$2,0))/12</f>
        <v>-83.333333333333329</v>
      </c>
      <c r="Z1983" s="80" cm="1">
        <f t="array" ref="Z1983">INDEX($K:$Q,ROW(),MATCH(Z$3,$K$2:$Q$2,0))/12</f>
        <v>-83.333333333333329</v>
      </c>
      <c r="AA1983" s="80" cm="1">
        <f t="array" ref="AA1983">INDEX($K:$Q,ROW(),MATCH(AA$3,$K$2:$Q$2,0))/12</f>
        <v>-83.333333333333329</v>
      </c>
      <c r="AB1983" s="80" cm="1">
        <f t="array" ref="AB1983">INDEX($K:$Q,ROW(),MATCH(AB$3,$K$2:$Q$2,0))/12</f>
        <v>-83.333333333333329</v>
      </c>
      <c r="AC1983" s="80" cm="1">
        <f t="array" ref="AC1983">INDEX($K:$Q,ROW(),MATCH(AC$3,$K$2:$Q$2,0))/12</f>
        <v>-83.333333333333329</v>
      </c>
      <c r="AD1983" s="80" cm="1">
        <f t="array" ref="AD1983">INDEX($K:$Q,ROW(),MATCH(AD$3,$K$2:$Q$2,0))/12</f>
        <v>-83.333333333333329</v>
      </c>
      <c r="AE1983" s="80" cm="1">
        <f t="array" ref="AE1983">INDEX($K:$Q,ROW(),MATCH(AE$3,$K$2:$Q$2,0))/12</f>
        <v>-166.66666666666666</v>
      </c>
      <c r="AF1983" s="80" cm="1">
        <f t="array" ref="AF1983">INDEX($K:$Q,ROW(),MATCH(AF$3,$K$2:$Q$2,0))/12</f>
        <v>-166.66666666666666</v>
      </c>
      <c r="AG1983" s="80" cm="1">
        <f t="array" ref="AG1983">INDEX($K:$Q,ROW(),MATCH(AG$3,$K$2:$Q$2,0))/12</f>
        <v>-166.66666666666666</v>
      </c>
      <c r="AH1983" s="80" cm="1">
        <f t="array" ref="AH1983">INDEX($K:$Q,ROW(),MATCH(AH$3,$K$2:$Q$2,0))/12</f>
        <v>-166.66666666666666</v>
      </c>
      <c r="AI1983" s="80" cm="1">
        <f t="array" ref="AI1983">INDEX($K:$Q,ROW(),MATCH(AI$3,$K$2:$Q$2,0))/12</f>
        <v>-166.66666666666666</v>
      </c>
      <c r="AJ1983" s="80" cm="1">
        <f t="array" ref="AJ1983">INDEX($K:$Q,ROW(),MATCH(AJ$3,$K$2:$Q$2,0))/12</f>
        <v>-166.66666666666666</v>
      </c>
      <c r="AK1983" s="80" cm="1">
        <f t="array" ref="AK1983">INDEX($K:$Q,ROW(),MATCH(AK$3,$K$2:$Q$2,0))/12</f>
        <v>-166.66666666666666</v>
      </c>
      <c r="AL1983" s="80" cm="1">
        <f t="array" ref="AL1983">INDEX($K:$Q,ROW(),MATCH(AL$3,$K$2:$Q$2,0))/12</f>
        <v>-166.66666666666666</v>
      </c>
      <c r="AM1983" s="80" cm="1">
        <f t="array" ref="AM1983">INDEX($K:$Q,ROW(),MATCH(AM$3,$K$2:$Q$2,0))/12</f>
        <v>-166.66666666666666</v>
      </c>
      <c r="AN1983" s="80" cm="1">
        <f t="array" ref="AN1983">INDEX($K:$Q,ROW(),MATCH(AN$3,$K$2:$Q$2,0))/12</f>
        <v>-166.66666666666666</v>
      </c>
      <c r="AO1983" s="80" cm="1">
        <f t="array" ref="AO1983">INDEX($K:$Q,ROW(),MATCH(AO$3,$K$2:$Q$2,0))/12</f>
        <v>-166.66666666666666</v>
      </c>
      <c r="AP1983" s="80" cm="1">
        <f t="array" ref="AP1983">INDEX($K:$Q,ROW(),MATCH(AP$3,$K$2:$Q$2,0))/12</f>
        <v>-166.66666666666666</v>
      </c>
      <c r="AQ1983" s="80" cm="1">
        <f t="array" ref="AQ1983">INDEX($K:$Q,ROW(),MATCH(AQ$3,$K$2:$Q$2,0))/12</f>
        <v>-333.33333333333331</v>
      </c>
      <c r="AR1983" s="80" cm="1">
        <f t="array" ref="AR1983">INDEX($K:$Q,ROW(),MATCH(AR$3,$K$2:$Q$2,0))/12</f>
        <v>-333.33333333333331</v>
      </c>
      <c r="AS1983" s="80" cm="1">
        <f t="array" ref="AS1983">INDEX($K:$Q,ROW(),MATCH(AS$3,$K$2:$Q$2,0))/12</f>
        <v>-333.33333333333331</v>
      </c>
      <c r="AT1983" s="80" cm="1">
        <f t="array" ref="AT1983">INDEX($K:$Q,ROW(),MATCH(AT$3,$K$2:$Q$2,0))/12</f>
        <v>-333.33333333333331</v>
      </c>
      <c r="AU1983" s="80" cm="1">
        <f t="array" ref="AU1983">INDEX($K:$Q,ROW(),MATCH(AU$3,$K$2:$Q$2,0))/12</f>
        <v>-333.33333333333331</v>
      </c>
      <c r="AV1983" s="80" cm="1">
        <f t="array" ref="AV1983">INDEX($K:$Q,ROW(),MATCH(AV$3,$K$2:$Q$2,0))/12</f>
        <v>-333.33333333333331</v>
      </c>
      <c r="AW1983" s="80" cm="1">
        <f t="array" ref="AW1983">INDEX($K:$Q,ROW(),MATCH(AW$3,$K$2:$Q$2,0))/12</f>
        <v>-333.33333333333331</v>
      </c>
      <c r="AX1983" s="80" cm="1">
        <f t="array" ref="AX1983">INDEX($K:$Q,ROW(),MATCH(AX$3,$K$2:$Q$2,0))/12</f>
        <v>-333.33333333333331</v>
      </c>
      <c r="AY1983" s="80" cm="1">
        <f t="array" ref="AY1983">INDEX($K:$Q,ROW(),MATCH(AY$3,$K$2:$Q$2,0))/12</f>
        <v>-333.33333333333331</v>
      </c>
      <c r="AZ1983" s="80" cm="1">
        <f t="array" ref="AZ1983">INDEX($K:$Q,ROW(),MATCH(AZ$3,$K$2:$Q$2,0))/12</f>
        <v>-333.33333333333331</v>
      </c>
      <c r="BA1983" s="80" cm="1">
        <f t="array" ref="BA1983">INDEX($K:$Q,ROW(),MATCH(BA$3,$K$2:$Q$2,0))/12</f>
        <v>-333.33333333333331</v>
      </c>
      <c r="BB1983" s="80" cm="1">
        <f t="array" ref="BB1983">INDEX($K:$Q,ROW(),MATCH(BB$3,$K$2:$Q$2,0))/12</f>
        <v>-333.33333333333331</v>
      </c>
      <c r="BC1983" s="80" cm="1">
        <f t="array" ref="BC1983">INDEX($K:$Q,ROW(),MATCH(BC$3,$K$2:$Q$2,0))/12</f>
        <v>-666.66666666666663</v>
      </c>
      <c r="BD1983" s="80" cm="1">
        <f t="array" ref="BD1983">INDEX($K:$Q,ROW(),MATCH(BD$3,$K$2:$Q$2,0))/12</f>
        <v>-666.66666666666663</v>
      </c>
      <c r="BE1983" s="80" cm="1">
        <f t="array" ref="BE1983">INDEX($K:$Q,ROW(),MATCH(BE$3,$K$2:$Q$2,0))/12</f>
        <v>-666.66666666666663</v>
      </c>
      <c r="BF1983" s="80" cm="1">
        <f t="array" ref="BF1983">INDEX($K:$Q,ROW(),MATCH(BF$3,$K$2:$Q$2,0))/12</f>
        <v>-666.66666666666663</v>
      </c>
      <c r="BG1983" s="80" cm="1">
        <f t="array" ref="BG1983">INDEX($K:$Q,ROW(),MATCH(BG$3,$K$2:$Q$2,0))/12</f>
        <v>-666.66666666666663</v>
      </c>
      <c r="BH1983" s="80" cm="1">
        <f t="array" ref="BH1983">INDEX($K:$Q,ROW(),MATCH(BH$3,$K$2:$Q$2,0))/12</f>
        <v>-666.66666666666663</v>
      </c>
      <c r="BI1983" s="80" cm="1">
        <f t="array" ref="BI1983">INDEX($K:$Q,ROW(),MATCH(BI$3,$K$2:$Q$2,0))/12</f>
        <v>-666.66666666666663</v>
      </c>
      <c r="BJ1983" s="80" cm="1">
        <f t="array" ref="BJ1983">INDEX($K:$Q,ROW(),MATCH(BJ$3,$K$2:$Q$2,0))/12</f>
        <v>-666.66666666666663</v>
      </c>
      <c r="BK1983" s="80" cm="1">
        <f t="array" ref="BK1983">INDEX($K:$Q,ROW(),MATCH(BK$3,$K$2:$Q$2,0))/12</f>
        <v>-666.66666666666663</v>
      </c>
      <c r="BL1983" s="80" cm="1">
        <f t="array" ref="BL1983">INDEX($K:$Q,ROW(),MATCH(BL$3,$K$2:$Q$2,0))/12</f>
        <v>-666.66666666666663</v>
      </c>
      <c r="BM1983" s="80" cm="1">
        <f t="array" ref="BM1983">INDEX($K:$Q,ROW(),MATCH(BM$3,$K$2:$Q$2,0))/12</f>
        <v>-666.66666666666663</v>
      </c>
      <c r="BN1983" s="80" cm="1">
        <f t="array" ref="BN1983">INDEX($K:$Q,ROW(),MATCH(BN$3,$K$2:$Q$2,0))/12</f>
        <v>-666.66666666666663</v>
      </c>
      <c r="BO1983" s="80" cm="1">
        <f t="array" ref="BO1983">INDEX($K:$Q,ROW(),MATCH(BO$3,$K$2:$Q$2,0))/12</f>
        <v>-1333.3333333333333</v>
      </c>
      <c r="BP1983" s="80" cm="1">
        <f t="array" ref="BP1983">INDEX($K:$Q,ROW(),MATCH(BP$3,$K$2:$Q$2,0))/12</f>
        <v>-1333.3333333333333</v>
      </c>
      <c r="BQ1983" s="80" cm="1">
        <f t="array" ref="BQ1983">INDEX($K:$Q,ROW(),MATCH(BQ$3,$K$2:$Q$2,0))/12</f>
        <v>-1333.3333333333333</v>
      </c>
      <c r="BR1983" s="80" cm="1">
        <f t="array" ref="BR1983">INDEX($K:$Q,ROW(),MATCH(BR$3,$K$2:$Q$2,0))/12</f>
        <v>-1333.3333333333333</v>
      </c>
      <c r="BS1983" s="80" cm="1">
        <f t="array" ref="BS1983">INDEX($K:$Q,ROW(),MATCH(BS$3,$K$2:$Q$2,0))/12</f>
        <v>-1333.3333333333333</v>
      </c>
      <c r="BT1983" s="80" cm="1">
        <f t="array" ref="BT1983">INDEX($K:$Q,ROW(),MATCH(BT$3,$K$2:$Q$2,0))/12</f>
        <v>-1333.3333333333333</v>
      </c>
      <c r="BU1983" s="80" cm="1">
        <f t="array" ref="BU1983">INDEX($K:$Q,ROW(),MATCH(BU$3,$K$2:$Q$2,0))/12</f>
        <v>-1333.3333333333333</v>
      </c>
      <c r="BV1983" s="80" cm="1">
        <f t="array" ref="BV1983">INDEX($K:$Q,ROW(),MATCH(BV$3,$K$2:$Q$2,0))/12</f>
        <v>-1333.3333333333333</v>
      </c>
      <c r="BW1983" s="80" cm="1">
        <f t="array" ref="BW1983">INDEX($K:$Q,ROW(),MATCH(BW$3,$K$2:$Q$2,0))/12</f>
        <v>-1333.3333333333333</v>
      </c>
      <c r="BX1983" s="80" cm="1">
        <f t="array" ref="BX1983">INDEX($K:$Q,ROW(),MATCH(BX$3,$K$2:$Q$2,0))/12</f>
        <v>-1333.3333333333333</v>
      </c>
      <c r="BY1983" s="80" cm="1">
        <f t="array" ref="BY1983">INDEX($K:$Q,ROW(),MATCH(BY$3,$K$2:$Q$2,0))/12</f>
        <v>-1333.3333333333333</v>
      </c>
      <c r="BZ1983" s="80" cm="1">
        <f t="array" ref="BZ1983">INDEX($K:$Q,ROW(),MATCH(BZ$3,$K$2:$Q$2,0))/12</f>
        <v>-1333.3333333333333</v>
      </c>
      <c r="CA1983" s="80" cm="1">
        <f t="array" ref="CA1983">INDEX($K:$Q,ROW(),MATCH(CA$3,$K$2:$Q$2,0))/12</f>
        <v>-2666.6666666666665</v>
      </c>
      <c r="CB1983" s="80" cm="1">
        <f t="array" ref="CB1983">INDEX($K:$Q,ROW(),MATCH(CB$3,$K$2:$Q$2,0))/12</f>
        <v>-2666.6666666666665</v>
      </c>
      <c r="CC1983" s="80" cm="1">
        <f t="array" ref="CC1983">INDEX($K:$Q,ROW(),MATCH(CC$3,$K$2:$Q$2,0))/12</f>
        <v>-2666.6666666666665</v>
      </c>
      <c r="CD1983" s="80" cm="1">
        <f t="array" ref="CD1983">INDEX($K:$Q,ROW(),MATCH(CD$3,$K$2:$Q$2,0))/12</f>
        <v>-2666.6666666666665</v>
      </c>
      <c r="CE1983" s="80" cm="1">
        <f t="array" ref="CE1983">INDEX($K:$Q,ROW(),MATCH(CE$3,$K$2:$Q$2,0))/12</f>
        <v>-2666.6666666666665</v>
      </c>
      <c r="CF1983" s="80" cm="1">
        <f t="array" ref="CF1983">INDEX($K:$Q,ROW(),MATCH(CF$3,$K$2:$Q$2,0))/12</f>
        <v>-2666.6666666666665</v>
      </c>
      <c r="CG1983" s="80" cm="1">
        <f t="array" ref="CG1983">INDEX($K:$Q,ROW(),MATCH(CG$3,$K$2:$Q$2,0))/12</f>
        <v>-2666.6666666666665</v>
      </c>
      <c r="CH1983" s="80" cm="1">
        <f t="array" ref="CH1983">INDEX($K:$Q,ROW(),MATCH(CH$3,$K$2:$Q$2,0))/12</f>
        <v>-2666.6666666666665</v>
      </c>
      <c r="CI1983" s="80" cm="1">
        <f t="array" ref="CI1983">INDEX($K:$Q,ROW(),MATCH(CI$3,$K$2:$Q$2,0))/12</f>
        <v>-2666.6666666666665</v>
      </c>
      <c r="CJ1983" s="80" cm="1">
        <f t="array" ref="CJ1983">INDEX($K:$Q,ROW(),MATCH(CJ$3,$K$2:$Q$2,0))/12</f>
        <v>-2666.6666666666665</v>
      </c>
      <c r="CK1983" s="80" cm="1">
        <f t="array" ref="CK1983">INDEX($K:$Q,ROW(),MATCH(CK$3,$K$2:$Q$2,0))/12</f>
        <v>-2666.6666666666665</v>
      </c>
      <c r="CL1983" s="80" cm="1">
        <f t="array" ref="CL1983">INDEX($K:$Q,ROW(),MATCH(CL$3,$K$2:$Q$2,0))/12</f>
        <v>-2666.6666666666665</v>
      </c>
      <c r="CN1983" s="74"/>
      <c r="CO1983" s="80" t="e" cm="1">
        <f t="array" ref="CO1983">INDEX($K:$Q,ROW(),MATCH(CO$3,$K$2:$Q$2,0))/CO$5</f>
        <v>#N/A</v>
      </c>
      <c r="CP1983" s="80" t="e" cm="1">
        <f t="array" ref="CP1983">INDEX($K:$Q,ROW(),MATCH(CP$3,$K$2:$Q$2,0))/CP$5</f>
        <v>#N/A</v>
      </c>
      <c r="CQ1983" s="80" t="e" cm="1">
        <f t="array" ref="CQ1983">INDEX($K:$Q,ROW(),MATCH(CQ$3,$K$2:$Q$2,0))/CQ$5</f>
        <v>#N/A</v>
      </c>
      <c r="CR1983" s="80" t="e" cm="1">
        <f t="array" ref="CR1983">INDEX($K:$Q,ROW(),MATCH(CR$3,$K$2:$Q$2,0))/CR$5</f>
        <v>#N/A</v>
      </c>
      <c r="CS1983" s="80" t="e" cm="1">
        <f t="array" ref="CS1983">INDEX($K:$Q,ROW(),MATCH(CS$3,$K$2:$Q$2,0))/CS$5</f>
        <v>#N/A</v>
      </c>
      <c r="CT1983" s="80" t="e" cm="1">
        <f t="array" ref="CT1983">INDEX($K:$Q,ROW(),MATCH(CT$3,$K$2:$Q$2,0))/CT$5</f>
        <v>#N/A</v>
      </c>
      <c r="CU1983" s="80" t="e" cm="1">
        <f t="array" ref="CU1983">INDEX($K:$Q,ROW(),MATCH(CU$3,$K$2:$Q$2,0))/CU$5</f>
        <v>#N/A</v>
      </c>
      <c r="CV1983" s="80" t="e" cm="1">
        <f t="array" ref="CV1983">INDEX($K:$Q,ROW(),MATCH(CV$3,$K$2:$Q$2,0))/CV$5</f>
        <v>#N/A</v>
      </c>
      <c r="CW1983" s="80" t="e" cm="1">
        <f t="array" ref="CW1983">INDEX($K:$Q,ROW(),MATCH(CW$3,$K$2:$Q$2,0))/CW$5</f>
        <v>#N/A</v>
      </c>
      <c r="CX1983" s="80" t="e" cm="1">
        <f t="array" ref="CX1983">INDEX($K:$Q,ROW(),MATCH(CX$3,$K$2:$Q$2,0))/CX$5</f>
        <v>#N/A</v>
      </c>
      <c r="CY1983" s="80" t="e" cm="1">
        <f t="array" ref="CY1983">INDEX($K:$Q,ROW(),MATCH(CY$3,$K$2:$Q$2,0))/CL$5</f>
        <v>#N/A</v>
      </c>
      <c r="CZ1983" s="80" t="e" cm="1">
        <f t="array" ref="CZ1983">INDEX($K:$Q,ROW(),MATCH(CZ$3,$K$2:$Q$2,0))/CZ$5</f>
        <v>#N/A</v>
      </c>
      <c r="DA1983" s="80" t="e" cm="1">
        <f t="array" ref="DA1983">INDEX($K:$Q,ROW(),MATCH(DA$3,$K$2:$Q$2,0))/DA$5</f>
        <v>#N/A</v>
      </c>
      <c r="DB1983" s="80" t="e" cm="1">
        <f t="array" ref="DB1983">INDEX($K:$Q,ROW(),MATCH(DB$3,$K$2:$Q$2,0))/DB$5</f>
        <v>#N/A</v>
      </c>
      <c r="DC1983" s="80" t="e" cm="1">
        <f t="array" ref="DC1983">INDEX($K:$Q,ROW(),MATCH(DC$3,$K$2:$Q$2,0))/DC$5</f>
        <v>#N/A</v>
      </c>
      <c r="DD1983" s="80" t="e" cm="1">
        <f t="array" ref="DD1983">INDEX($K:$Q,ROW(),MATCH(DD$3,$K$2:$Q$2,0))/DD$5</f>
        <v>#N/A</v>
      </c>
      <c r="DE1983" s="80" t="e" cm="1">
        <f t="array" ref="DE1983">INDEX($K:$Q,ROW(),MATCH(DE$3,$K$2:$Q$2,0))/DE$5</f>
        <v>#N/A</v>
      </c>
      <c r="DF1983" s="80" t="e" cm="1">
        <f t="array" ref="DF1983">INDEX($K:$Q,ROW(),MATCH(DF$3,$K$2:$Q$2,0))/DF$5</f>
        <v>#N/A</v>
      </c>
      <c r="DG1983" s="80" t="e" cm="1">
        <f t="array" ref="DG1983">INDEX($K:$Q,ROW(),MATCH(DG$3,$K$2:$Q$2,0))/DG$5</f>
        <v>#N/A</v>
      </c>
      <c r="DH1983" s="80" t="e" cm="1">
        <f t="array" ref="DH1983">INDEX($K:$Q,ROW(),MATCH(DH$3,$K$2:$Q$2,0))/DH$5</f>
        <v>#N/A</v>
      </c>
      <c r="DI1983" s="80" t="e" cm="1">
        <f t="array" ref="DI1983">INDEX($K:$Q,ROW(),MATCH(DI$3,$K$2:$Q$2,0))/DI$5</f>
        <v>#N/A</v>
      </c>
      <c r="DJ1983" s="80" t="e" cm="1">
        <f t="array" ref="DJ1983">INDEX($K:$Q,ROW(),MATCH(DJ$3,$K$2:$Q$2,0))/DJ$5</f>
        <v>#N/A</v>
      </c>
      <c r="DK1983" s="80" t="e" cm="1">
        <f t="array" ref="DK1983">INDEX($K:$Q,ROW(),MATCH(DK$3,$K$2:$Q$2,0))/DK$5</f>
        <v>#N/A</v>
      </c>
      <c r="DL1983" s="80" t="e" cm="1">
        <f t="array" ref="DL1983">INDEX($K:$Q,ROW(),MATCH(DL$3,$K$2:$Q$2,0))/DL$5</f>
        <v>#N/A</v>
      </c>
    </row>
    <row r="1984" spans="1:116" x14ac:dyDescent="0.4">
      <c r="D1984" t="s">
        <v>425</v>
      </c>
      <c r="E1984" s="8" t="str">
        <f t="shared" si="3351"/>
        <v>1984 FAPPE-F</v>
      </c>
      <c r="G1984" s="125"/>
      <c r="S1984" s="80"/>
      <c r="T1984" s="72"/>
      <c r="U1984" s="72"/>
      <c r="V1984" s="72"/>
      <c r="W1984" s="72"/>
      <c r="X1984" s="72"/>
      <c r="Y1984" s="72"/>
      <c r="Z1984" s="72"/>
      <c r="AA1984" s="72"/>
      <c r="AB1984" s="72"/>
      <c r="AC1984" s="72"/>
      <c r="AD1984" s="72"/>
      <c r="AE1984" s="72"/>
      <c r="AF1984" s="72"/>
      <c r="AG1984" s="72"/>
      <c r="AH1984" s="72"/>
      <c r="AI1984" s="72"/>
      <c r="AJ1984" s="72"/>
      <c r="AK1984" s="72"/>
      <c r="AL1984" s="72"/>
      <c r="AM1984" s="72"/>
      <c r="AN1984" s="72"/>
      <c r="AO1984" s="72"/>
      <c r="AP1984" s="72"/>
      <c r="AQ1984" s="72"/>
      <c r="AR1984" s="72"/>
      <c r="AS1984" s="72"/>
      <c r="AT1984" s="72"/>
      <c r="AU1984" s="72"/>
      <c r="AV1984" s="72"/>
      <c r="AW1984" s="72"/>
      <c r="AX1984" s="72"/>
      <c r="AY1984" s="72"/>
      <c r="AZ1984" s="72"/>
      <c r="BA1984" s="72"/>
      <c r="BB1984" s="72"/>
      <c r="BC1984" s="72"/>
      <c r="BD1984" s="72"/>
      <c r="BE1984" s="72"/>
      <c r="BF1984" s="72"/>
      <c r="BG1984" s="72"/>
      <c r="BH1984" s="72"/>
      <c r="BI1984" s="72"/>
      <c r="BJ1984" s="72"/>
      <c r="BK1984" s="72"/>
      <c r="BL1984" s="72"/>
      <c r="BM1984" s="72"/>
      <c r="BN1984" s="72"/>
      <c r="BO1984" s="72"/>
      <c r="BP1984" s="72"/>
      <c r="BQ1984" s="72"/>
      <c r="BR1984" s="72"/>
      <c r="BS1984" s="72"/>
      <c r="BT1984" s="72"/>
      <c r="BU1984" s="72"/>
      <c r="BV1984" s="72"/>
      <c r="BW1984" s="72"/>
      <c r="BX1984" s="72"/>
      <c r="BY1984" s="72"/>
      <c r="BZ1984" s="72"/>
      <c r="CA1984" s="72"/>
      <c r="CB1984" s="72"/>
      <c r="CC1984" s="72"/>
      <c r="CD1984" s="72"/>
      <c r="CE1984" s="72"/>
      <c r="CF1984" s="72"/>
      <c r="CG1984" s="72"/>
      <c r="CH1984" s="72"/>
      <c r="CI1984" s="72"/>
      <c r="CJ1984" s="72"/>
      <c r="CK1984" s="72"/>
      <c r="CL1984" s="72"/>
      <c r="CO1984" s="72"/>
      <c r="CP1984" s="72"/>
      <c r="CQ1984" s="72"/>
      <c r="CR1984" s="72"/>
      <c r="CS1984" s="72"/>
      <c r="CT1984" s="72"/>
      <c r="CU1984" s="72"/>
      <c r="CV1984" s="72"/>
      <c r="CW1984" s="72"/>
      <c r="CX1984" s="72"/>
      <c r="CY1984" s="72"/>
      <c r="CZ1984" s="72"/>
      <c r="DA1984" s="72"/>
      <c r="DB1984" s="72"/>
      <c r="DC1984" s="72"/>
      <c r="DD1984" s="72"/>
      <c r="DE1984" s="72"/>
      <c r="DF1984" s="72"/>
      <c r="DG1984" s="72"/>
      <c r="DH1984" s="72"/>
      <c r="DI1984" s="72"/>
      <c r="DJ1984" s="72"/>
      <c r="DK1984" s="72"/>
      <c r="DL1984" s="72"/>
    </row>
    <row r="1985" spans="2:116" x14ac:dyDescent="0.4">
      <c r="D1985" t="s">
        <v>425</v>
      </c>
      <c r="E1985" s="8" t="str">
        <f t="shared" si="3351"/>
        <v>1985 FAPPE-F</v>
      </c>
      <c r="G1985" s="95" t="s">
        <v>204</v>
      </c>
      <c r="H1985" s="12"/>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C1986" t="s">
        <v>233</v>
      </c>
      <c r="D1986" t="s">
        <v>425</v>
      </c>
      <c r="E1986" s="8" t="str">
        <f t="shared" si="3351"/>
        <v>1986 FAPPE-F</v>
      </c>
      <c r="G1986" s="158" t="str">
        <f>"Depreciation - "&amp;SUBSTITUTE(G1978,":","")</f>
        <v>Depreciation - Fixed secondary PPE</v>
      </c>
      <c r="J1986" s="80">
        <f>SUMIF($5:$5,I$2,1984:1984)</f>
        <v>0</v>
      </c>
      <c r="K1986" s="24">
        <f t="shared" ref="K1986:P1986" ca="1" si="3353">SUMIF($3:$3,K$2,1986:1986)</f>
        <v>-139.66165856103825</v>
      </c>
      <c r="L1986" s="24">
        <f t="shared" ca="1" si="3353"/>
        <v>-511.64930342364386</v>
      </c>
      <c r="M1986" s="24">
        <f t="shared" ca="1" si="3353"/>
        <v>-1275.6173201828369</v>
      </c>
      <c r="N1986" s="24">
        <f t="shared" ca="1" si="3353"/>
        <v>-2860.9263605892866</v>
      </c>
      <c r="O1986" s="24">
        <f t="shared" ca="1" si="3353"/>
        <v>-6046.4615683227339</v>
      </c>
      <c r="P1986" s="24">
        <f t="shared" ca="1" si="3353"/>
        <v>-12310.543508908444</v>
      </c>
      <c r="R1986" s="24"/>
      <c r="S1986" s="80" cm="1">
        <f t="array" aca="1" ref="S1986" ca="1">(SUM(INDEX(1981:1981,1,MAX(COLUMN($R:$R),COLUMN()-($H1980*12-1))):S1983)/($H1980*12)+IF($R1988=0,0,SUM(INDEX(1986:1986,1,MAX(COLUMN($R:$R),COLUMN()-(($H1980-$H1981)*12))):S1988)/(($H1980)*12)))</f>
        <v>-3.1073446327683616</v>
      </c>
      <c r="T1986" s="80" cm="1">
        <f t="array" aca="1" ref="T1986" ca="1">(SUM(INDEX(1981:1981,1,MAX(COLUMN($R:$R),COLUMN()-($H1980*12-1))):T1983)/($H1980*12)+IF($R1988=0,0,SUM(INDEX(1986:1986,1,MAX(COLUMN($R:$R),COLUMN()-(($H1980-$H1981)*12))):T1988)/(($H1980)*12)))</f>
        <v>-4.5724408694819498</v>
      </c>
      <c r="U1986" s="80" cm="1">
        <f t="array" aca="1" ref="U1986" ca="1">(SUM(INDEX(1981:1981,1,MAX(COLUMN($R:$R),COLUMN()-($H1980*12-1))):U1983)/($H1980*12)+IF($R1988=0,0,SUM(INDEX(1986:1986,1,MAX(COLUMN($R:$R),COLUMN()-(($H1980-$H1981)*12))):U1988)/(($H1980)*12)))</f>
        <v>-6.0623692458008529</v>
      </c>
      <c r="V1986" s="80" cm="1">
        <f t="array" aca="1" ref="V1986" ca="1">(SUM(INDEX(1981:1981,1,MAX(COLUMN($R:$R),COLUMN()-($H1980*12-1))):V1983)/($H1980*12)+IF($R1988=0,0,SUM(INDEX(1986:1986,1,MAX(COLUMN($R:$R),COLUMN()-(($H1980-$H1981)*12))):V1988)/(($H1980)*12)))</f>
        <v>-7.5775506454471948</v>
      </c>
      <c r="W1986" s="80" cm="1">
        <f t="array" aca="1" ref="W1986" ca="1">(SUM(INDEX(1981:1981,1,MAX(COLUMN($R:$R),COLUMN()-($H1980*12-1))):W1983)/($H1980*12)+IF($R1988=0,0,SUM(INDEX(1986:1986,1,MAX(COLUMN($R:$R),COLUMN()-(($H1980-$H1981)*12))):W1988)/(($H1980)*12)))</f>
        <v>-9.1184130857655088</v>
      </c>
      <c r="X1986" s="80" cm="1">
        <f t="array" aca="1" ref="X1986" ca="1">(SUM(INDEX(1981:1981,1,MAX(COLUMN($R:$R),COLUMN()-($H1980*12-1))):X1983)/($H1980*12)+IF($R1988=0,0,SUM(INDEX(1986:1986,1,MAX(COLUMN($R:$R),COLUMN()-(($H1980-$H1981)*12))):X1988)/(($H1980)*12)))</f>
        <v>-10.68539183863159</v>
      </c>
      <c r="Y1986" s="80" cm="1">
        <f t="array" aca="1" ref="Y1986" ca="1">(SUM(INDEX(1981:1981,1,MAX(COLUMN($R:$R),COLUMN()-($H1980*12-1))):Y1983)/($H1980*12)+IF($R1988=0,0,SUM(INDEX(1986:1986,1,MAX(COLUMN($R:$R),COLUMN()-(($H1980-$H1981)*12))):Y1988)/(($H1980)*12)))</f>
        <v>-12.278929553410656</v>
      </c>
      <c r="Z1986" s="80" cm="1">
        <f t="array" aca="1" ref="Z1986" ca="1">(SUM(INDEX(1981:1981,1,MAX(COLUMN($R:$R),COLUMN()-($H1980*12-1))):Z1983)/($H1980*12)+IF($R1988=0,0,SUM(INDEX(1986:1986,1,MAX(COLUMN($R:$R),COLUMN()-(($H1980-$H1981)*12))):Z1988)/(($H1980)*12)))</f>
        <v>-13.899476381999538</v>
      </c>
      <c r="AA1986" s="80" cm="1">
        <f t="array" aca="1" ref="AA1986" ca="1">(SUM(INDEX(1981:1981,1,MAX(COLUMN($R:$R),COLUMN()-($H1980*12-1))):AA1983)/($H1980*12)+IF($R1988=0,0,SUM(INDEX(1986:1986,1,MAX(COLUMN($R:$R),COLUMN()-(($H1980-$H1981)*12))):AA1988)/(($H1980)*12)))</f>
        <v>-15.547490105988231</v>
      </c>
      <c r="AB1986" s="80" cm="1">
        <f t="array" aca="1" ref="AB1986" ca="1">(SUM(INDEX(1981:1981,1,MAX(COLUMN($R:$R),COLUMN()-($H1980*12-1))):AB1983)/($H1980*12)+IF($R1988=0,0,SUM(INDEX(1986:1986,1,MAX(COLUMN($R:$R),COLUMN()-(($H1980-$H1981)*12))):AB1988)/(($H1980)*12)))</f>
        <v>-17.223436265976733</v>
      </c>
      <c r="AC1986" s="80" cm="1">
        <f t="array" aca="1" ref="AC1986" ca="1">(SUM(INDEX(1981:1981,1,MAX(COLUMN($R:$R),COLUMN()-($H1980*12-1))):AC1983)/($H1980*12)+IF($R1988=0,0,SUM(INDEX(1986:1986,1,MAX(COLUMN($R:$R),COLUMN()-(($H1980-$H1981)*12))):AC1988)/(($H1980)*12)))</f>
        <v>-18.927788293083683</v>
      </c>
      <c r="AD1986" s="80" cm="1">
        <f t="array" aca="1" ref="AD1986" ca="1">(SUM(INDEX(1981:1981,1,MAX(COLUMN($R:$R),COLUMN()-($H1980*12-1))):AD1983)/($H1980*12)+IF($R1988=0,0,SUM(INDEX(1986:1986,1,MAX(COLUMN($R:$R),COLUMN()-(($H1980-$H1981)*12))):AD1988)/(($H1980)*12)))</f>
        <v>-20.661027642683973</v>
      </c>
      <c r="AE1986" s="80" cm="1">
        <f t="array" aca="1" ref="AE1986" ca="1">(SUM(INDEX(1981:1981,1,MAX(COLUMN($R:$R),COLUMN()-($H1980*12-1))):AE1983)/($H1980*12)+IF($R1988=0,0,SUM(INDEX(1986:1986,1,MAX(COLUMN($R:$R),COLUMN()-(($H1980-$H1981)*12))):AE1988)/(($H1980)*12)))</f>
        <v>-23.836073308944155</v>
      </c>
      <c r="AF1986" s="80" cm="1">
        <f t="array" aca="1" ref="AF1986" ca="1">(SUM(INDEX(1981:1981,1,MAX(COLUMN($R:$R),COLUMN()-($H1980*12-1))):AF1983)/($H1980*12)+IF($R1988=0,0,SUM(INDEX(1986:1986,1,MAX(COLUMN($R:$R),COLUMN()-(($H1980-$H1981)*12))):AF1988)/(($H1980)*12)))</f>
        <v>-27.064933308530776</v>
      </c>
      <c r="AG1986" s="80" cm="1">
        <f t="array" aca="1" ref="AG1986" ca="1">(SUM(INDEX(1981:1981,1,MAX(COLUMN($R:$R),COLUMN()-($H1980*12-1))):AG1983)/($H1980*12)+IF($R1988=0,0,SUM(INDEX(1986:1986,1,MAX(COLUMN($R:$R),COLUMN()-(($H1980-$H1981)*12))):AG1988)/(($H1980)*12)))</f>
        <v>-30.348519748788362</v>
      </c>
      <c r="AH1986" s="80" cm="1">
        <f t="array" aca="1" ref="AH1986" ca="1">(SUM(INDEX(1981:1981,1,MAX(COLUMN($R:$R),COLUMN()-($H1980*12-1))):AH1983)/($H1980*12)+IF($R1988=0,0,SUM(INDEX(1986:1986,1,MAX(COLUMN($R:$R),COLUMN()-(($H1980-$H1981)*12))):AH1988)/(($H1980)*12)))</f>
        <v>-33.687760196507938</v>
      </c>
      <c r="AI1986" s="80" cm="1">
        <f t="array" aca="1" ref="AI1986" ca="1">(SUM(INDEX(1981:1981,1,MAX(COLUMN($R:$R),COLUMN()-($H1980*12-1))):AI1983)/($H1980*12)+IF($R1988=0,0,SUM(INDEX(1986:1986,1,MAX(COLUMN($R:$R),COLUMN()-(($H1980-$H1981)*12))):AI1988)/(($H1980)*12)))</f>
        <v>-37.083597939951581</v>
      </c>
      <c r="AJ1986" s="80" cm="1">
        <f t="array" aca="1" ref="AJ1986" ca="1">(SUM(INDEX(1981:1981,1,MAX(COLUMN($R:$R),COLUMN()-($H1980*12-1))):AJ1983)/($H1980*12)+IF($R1988=0,0,SUM(INDEX(1986:1986,1,MAX(COLUMN($R:$R),COLUMN()-(($H1980-$H1981)*12))):AJ1988)/(($H1980)*12)))</f>
        <v>-40.536992255317998</v>
      </c>
      <c r="AK1986" s="80" cm="1">
        <f t="array" aca="1" ref="AK1986" ca="1">(SUM(INDEX(1981:1981,1,MAX(COLUMN($R:$R),COLUMN()-($H1980*12-1))):AK1983)/($H1980*12)+IF($R1988=0,0,SUM(INDEX(1986:1986,1,MAX(COLUMN($R:$R),COLUMN()-(($H1980-$H1981)*12))):AK1988)/(($H1980)*12)))</f>
        <v>-44.048918677724508</v>
      </c>
      <c r="AL1986" s="80" cm="1">
        <f t="array" aca="1" ref="AL1986" ca="1">(SUM(INDEX(1981:1981,1,MAX(COLUMN($R:$R),COLUMN()-($H1980*12-1))):AL1983)/($H1980*12)+IF($R1988=0,0,SUM(INDEX(1986:1986,1,MAX(COLUMN($R:$R),COLUMN()-(($H1980-$H1981)*12))):AL1988)/(($H1980)*12)))</f>
        <v>-47.620369276781986</v>
      </c>
      <c r="AM1986" s="80" cm="1">
        <f t="array" aca="1" ref="AM1986" ca="1">(SUM(INDEX(1981:1981,1,MAX(COLUMN($R:$R),COLUMN()-($H1980*12-1))):AM1983)/($H1980*12)+IF($R1988=0,0,SUM(INDEX(1986:1986,1,MAX(COLUMN($R:$R),COLUMN()-(($H1980-$H1981)*12))):AM1988)/(($H1980)*12)))</f>
        <v>-51.252352936840431</v>
      </c>
      <c r="AN1986" s="80" cm="1">
        <f t="array" aca="1" ref="AN1986" ca="1">(SUM(INDEX(1981:1981,1,MAX(COLUMN($R:$R),COLUMN()-($H1980*12-1))):AN1983)/($H1980*12)+IF($R1988=0,0,SUM(INDEX(1986:1986,1,MAX(COLUMN($R:$R),COLUMN()-(($H1980-$H1981)*12))):AN1988)/(($H1980)*12)))</f>
        <v>-54.94589564198462</v>
      </c>
      <c r="AO1986" s="80" cm="1">
        <f t="array" aca="1" ref="AO1986" ca="1">(SUM(INDEX(1981:1981,1,MAX(COLUMN($R:$R),COLUMN()-($H1980*12-1))):AO1983)/($H1980*12)+IF($R1988=0,0,SUM(INDEX(1986:1986,1,MAX(COLUMN($R:$R),COLUMN()-(($H1980-$H1981)*12))):AO1988)/(($H1980)*12)))</f>
        <v>-58.702040765860062</v>
      </c>
      <c r="AP1986" s="80" cm="1">
        <f t="array" aca="1" ref="AP1986" ca="1">(SUM(INDEX(1981:1981,1,MAX(COLUMN($R:$R),COLUMN()-($H1980*12-1))):AP1983)/($H1980*12)+IF($R1988=0,0,SUM(INDEX(1986:1986,1,MAX(COLUMN($R:$R),COLUMN()-(($H1980-$H1981)*12))):AP1988)/(($H1980)*12)))</f>
        <v>-62.521849366411359</v>
      </c>
      <c r="AQ1986" s="80" cm="1">
        <f t="array" aca="1" ref="AQ1986" ca="1">(SUM(INDEX(1981:1981,1,MAX(COLUMN($R:$R),COLUMN()-($H1980*12-1))):AQ1983)/($H1980*12)+IF($R1988=0,0,SUM(INDEX(1986:1986,1,MAX(COLUMN($R:$R),COLUMN()-(($H1980-$H1981)*12))):AQ1988)/(($H1980)*12)))</f>
        <v>-67.536343988440933</v>
      </c>
      <c r="AR1986" s="80" cm="1">
        <f t="array" aca="1" ref="AR1986" ca="1">(SUM(INDEX(1981:1981,1,MAX(COLUMN($R:$R),COLUMN()-($H1980*12-1))):AR1983)/($H1980*12)+IF($R1988=0,0,SUM(INDEX(1986:1986,1,MAX(COLUMN($R:$R),COLUMN()-(($H1980-$H1981)*12))):AR1988)/(($H1980)*12)))</f>
        <v>-74.278078440796975</v>
      </c>
      <c r="AS1986" s="80" cm="1">
        <f t="array" aca="1" ref="AS1986" ca="1">(SUM(INDEX(1981:1981,1,MAX(COLUMN($R:$R),COLUMN()-($H1980*12-1))):AS1983)/($H1980*12)+IF($R1988=0,0,SUM(INDEX(1986:1986,1,MAX(COLUMN($R:$R),COLUMN()-(($H1980-$H1981)*12))):AS1988)/(($H1980)*12)))</f>
        <v>-81.109247439180848</v>
      </c>
      <c r="AT1986" s="80" cm="1">
        <f t="array" aca="1" ref="AT1986" ca="1">(SUM(INDEX(1981:1981,1,MAX(COLUMN($R:$R),COLUMN()-($H1980*12-1))):AT1983)/($H1980*12)+IF($R1988=0,0,SUM(INDEX(1986:1986,1,MAX(COLUMN($R:$R),COLUMN()-(($H1980-$H1981)*12))):AT1988)/(($H1980)*12)))</f>
        <v>-88.030945939633611</v>
      </c>
      <c r="AU1986" s="80" cm="1">
        <f t="array" aca="1" ref="AU1986" ca="1">(SUM(INDEX(1981:1981,1,MAX(COLUMN($R:$R),COLUMN()-($H1980*12-1))):AU1983)/($H1980*12)+IF($R1988=0,0,SUM(INDEX(1986:1986,1,MAX(COLUMN($R:$R),COLUMN()-(($H1980-$H1981)*12))):AU1988)/(($H1980)*12)))</f>
        <v>-95.044280323150886</v>
      </c>
      <c r="AV1986" s="80" cm="1">
        <f t="array" aca="1" ref="AV1986" ca="1">(SUM(INDEX(1981:1981,1,MAX(COLUMN($R:$R),COLUMN()-($H1980*12-1))):AV1983)/($H1980*12)+IF($R1988=0,0,SUM(INDEX(1986:1986,1,MAX(COLUMN($R:$R),COLUMN()-(($H1980-$H1981)*12))):AV1988)/(($H1980)*12)))</f>
        <v>-102.1503684684173</v>
      </c>
      <c r="AW1986" s="80" cm="1">
        <f t="array" aca="1" ref="AW1986" ca="1">(SUM(INDEX(1981:1981,1,MAX(COLUMN($R:$R),COLUMN()-($H1980*12-1))):AW1983)/($H1980*12)+IF($R1988=0,0,SUM(INDEX(1986:1986,1,MAX(COLUMN($R:$R),COLUMN()-(($H1980-$H1981)*12))):AW1988)/(($H1980)*12)))</f>
        <v>-109.3503398237244</v>
      </c>
      <c r="AX1986" s="80" cm="1">
        <f t="array" aca="1" ref="AX1986" ca="1">(SUM(INDEX(1981:1981,1,MAX(COLUMN($R:$R),COLUMN()-($H1980*12-1))):AX1983)/($H1980*12)+IF($R1988=0,0,SUM(INDEX(1986:1986,1,MAX(COLUMN($R:$R),COLUMN()-(($H1980-$H1981)*12))):AX1988)/(($H1980)*12)))</f>
        <v>-116.6453354780235</v>
      </c>
      <c r="AY1986" s="80" cm="1">
        <f t="array" aca="1" ref="AY1986" ca="1">(SUM(INDEX(1981:1981,1,MAX(COLUMN($R:$R),COLUMN()-($H1980*12-1))):AY1983)/($H1980*12)+IF($R1988=0,0,SUM(INDEX(1986:1986,1,MAX(COLUMN($R:$R),COLUMN()-(($H1980-$H1981)*12))):AY1988)/(($H1980)*12)))</f>
        <v>-124.03650823106345</v>
      </c>
      <c r="AZ1986" s="80" cm="1">
        <f t="array" aca="1" ref="AZ1986" ca="1">(SUM(INDEX(1981:1981,1,MAX(COLUMN($R:$R),COLUMN()-($H1980*12-1))):AZ1983)/($H1980*12)+IF($R1988=0,0,SUM(INDEX(1986:1986,1,MAX(COLUMN($R:$R),COLUMN()-(($H1980-$H1981)*12))):AZ1988)/(($H1980)*12)))</f>
        <v>-131.5250226625619</v>
      </c>
      <c r="BA1986" s="80" cm="1">
        <f t="array" aca="1" ref="BA1986" ca="1">(SUM(INDEX(1981:1981,1,MAX(COLUMN($R:$R),COLUMN()-($H1980*12-1))):BA1983)/($H1980*12)+IF($R1988=0,0,SUM(INDEX(1986:1986,1,MAX(COLUMN($R:$R),COLUMN()-(($H1980-$H1981)*12))):BA1988)/(($H1980)*12)))</f>
        <v>-139.1120552003571</v>
      </c>
      <c r="BB1986" s="80" cm="1">
        <f t="array" aca="1" ref="BB1986" ca="1">(SUM(INDEX(1981:1981,1,MAX(COLUMN($R:$R),COLUMN()-($H1980*12-1))):BB1983)/($H1980*12)+IF($R1988=0,0,SUM(INDEX(1986:1986,1,MAX(COLUMN($R:$R),COLUMN()-(($H1980-$H1981)*12))):BB1988)/(($H1980)*12)))</f>
        <v>-146.79879418748604</v>
      </c>
      <c r="BC1986" s="80" cm="1">
        <f t="array" aca="1" ref="BC1986" ca="1">(SUM(INDEX(1981:1981,1,MAX(COLUMN($R:$R),COLUMN()-($H1980*12-1))):BC1983)/($H1980*12)+IF($R1988=0,0,SUM(INDEX(1986:1986,1,MAX(COLUMN($R:$R),COLUMN()-(($H1980-$H1981)*12))):BC1988)/(($H1980)*12)))</f>
        <v>-160.2361574622567</v>
      </c>
      <c r="BD1986" s="80" cm="1">
        <f t="array" aca="1" ref="BD1986" ca="1">(SUM(INDEX(1981:1981,1,MAX(COLUMN($R:$R),COLUMN()-($H1980*12-1))):BD1983)/($H1980*12)+IF($R1988=0,0,SUM(INDEX(1986:1986,1,MAX(COLUMN($R:$R),COLUMN()-(($H1980-$H1981)*12))):BD1988)/(($H1980)*12)))</f>
        <v>-173.84745832361227</v>
      </c>
      <c r="BE1986" s="80" cm="1">
        <f t="array" aca="1" ref="BE1986" ca="1">(SUM(INDEX(1981:1981,1,MAX(COLUMN($R:$R),COLUMN()-($H1980*12-1))):BE1983)/($H1980*12)+IF($R1988=0,0,SUM(INDEX(1986:1986,1,MAX(COLUMN($R:$R),COLUMN()-(($H1980-$H1981)*12))):BE1988)/(($H1980)*12)))</f>
        <v>-187.63473275889612</v>
      </c>
      <c r="BF1986" s="80" cm="1">
        <f t="array" aca="1" ref="BF1986" ca="1">(SUM(INDEX(1981:1981,1,MAX(COLUMN($R:$R),COLUMN()-($H1980*12-1))):BF1983)/($H1980*12)+IF($R1988=0,0,SUM(INDEX(1986:1986,1,MAX(COLUMN($R:$R),COLUMN()-(($H1980-$H1981)*12))):BF1988)/(($H1980)*12)))</f>
        <v>-201.60003580426516</v>
      </c>
      <c r="BG1986" s="80" cm="1">
        <f t="array" aca="1" ref="BG1986" ca="1">(SUM(INDEX(1981:1981,1,MAX(COLUMN($R:$R),COLUMN()-($H1980*12-1))):BG1983)/($H1980*12)+IF($R1988=0,0,SUM(INDEX(1986:1986,1,MAX(COLUMN($R:$R),COLUMN()-(($H1980-$H1981)*12))):BG1988)/(($H1980)*12)))</f>
        <v>-215.74544160552659</v>
      </c>
      <c r="BH1986" s="80" cm="1">
        <f t="array" aca="1" ref="BH1986" ca="1">(SUM(INDEX(1981:1981,1,MAX(COLUMN($R:$R),COLUMN()-($H1980*12-1))):BH1983)/($H1980*12)+IF($R1988=0,0,SUM(INDEX(1986:1986,1,MAX(COLUMN($R:$R),COLUMN()-(($H1980-$H1981)*12))):BH1988)/(($H1980)*12)))</f>
        <v>-230.07304347556456</v>
      </c>
      <c r="BI1986" s="80" cm="1">
        <f t="array" aca="1" ref="BI1986" ca="1">(SUM(INDEX(1981:1981,1,MAX(COLUMN($R:$R),COLUMN()-($H1980*12-1))):BI1983)/($H1980*12)+IF($R1988=0,0,SUM(INDEX(1986:1986,1,MAX(COLUMN($R:$R),COLUMN()-(($H1980-$H1981)*12))):BI1988)/(($H1980)*12)))</f>
        <v>-244.5849539482241</v>
      </c>
      <c r="BJ1986" s="80" cm="1">
        <f t="array" aca="1" ref="BJ1986" ca="1">(SUM(INDEX(1981:1981,1,MAX(COLUMN($R:$R),COLUMN()-($H1980*12-1))):BJ1983)/($H1980*12)+IF($R1988=0,0,SUM(INDEX(1986:1986,1,MAX(COLUMN($R:$R),COLUMN()-(($H1980-$H1981)*12))):BJ1988)/(($H1980)*12)))</f>
        <v>-259.28330482851504</v>
      </c>
      <c r="BK1986" s="80" cm="1">
        <f t="array" aca="1" ref="BK1986" ca="1">(SUM(INDEX(1981:1981,1,MAX(COLUMN($R:$R),COLUMN()-($H1980*12-1))):BK1983)/($H1980*12)+IF($R1988=0,0,SUM(INDEX(1986:1986,1,MAX(COLUMN($R:$R),COLUMN()-(($H1980-$H1981)*12))):BK1988)/(($H1980)*12)))</f>
        <v>-274.17024723899641</v>
      </c>
      <c r="BL1986" s="80" cm="1">
        <f t="array" aca="1" ref="BL1986" ca="1">(SUM(INDEX(1981:1981,1,MAX(COLUMN($R:$R),COLUMN()-($H1980*12-1))):BL1983)/($H1980*12)+IF($R1988=0,0,SUM(INDEX(1986:1986,1,MAX(COLUMN($R:$R),COLUMN()-(($H1980-$H1981)*12))):BL1988)/(($H1980)*12)))</f>
        <v>-289.24795166219678</v>
      </c>
      <c r="BM1986" s="80" cm="1">
        <f t="array" aca="1" ref="BM1986" ca="1">(SUM(INDEX(1981:1981,1,MAX(COLUMN($R:$R),COLUMN()-($H1980*12-1))):BM1983)/($H1980*12)+IF($R1988=0,0,SUM(INDEX(1986:1986,1,MAX(COLUMN($R:$R),COLUMN()-(($H1980-$H1981)*12))):BM1988)/(($H1980)*12)))</f>
        <v>-304.51860797892351</v>
      </c>
      <c r="BN1986" s="80" cm="1">
        <f t="array" aca="1" ref="BN1986" ca="1">(SUM(INDEX(1981:1981,1,MAX(COLUMN($R:$R),COLUMN()-($H1980*12-1))):BN1983)/($H1980*12)+IF($R1988=0,0,SUM(INDEX(1986:1986,1,MAX(COLUMN($R:$R),COLUMN()-(($H1980-$H1981)*12))):BN1988)/(($H1980)*12)))</f>
        <v>-319.9844255023088</v>
      </c>
      <c r="BO1986" s="80" cm="1">
        <f t="array" aca="1" ref="BO1986" ca="1">(SUM(INDEX(1981:1981,1,MAX(COLUMN($R:$R),COLUMN()-($H1980*12-1))):BO1983)/($H1980*12)+IF($R1988=0,0,SUM(INDEX(1986:1986,1,MAX(COLUMN($R:$R),COLUMN()-(($H1980-$H1981)*12))):BO1988)/(($H1980)*12)))</f>
        <v>-346.94706803568556</v>
      </c>
      <c r="BP1986" s="80" cm="1">
        <f t="array" aca="1" ref="BP1986" ca="1">(SUM(INDEX(1981:1981,1,MAX(COLUMN($R:$R),COLUMN()-($H1980*12-1))):BP1983)/($H1980*12)+IF($R1988=0,0,SUM(INDEX(1986:1986,1,MAX(COLUMN($R:$R),COLUMN()-(($H1980-$H1981)*12))):BP1988)/(($H1980)*12)))</f>
        <v>-374.28171307603429</v>
      </c>
      <c r="BQ1986" s="80" cm="1">
        <f t="array" aca="1" ref="BQ1986" ca="1">(SUM(INDEX(1981:1981,1,MAX(COLUMN($R:$R),COLUMN()-($H1980*12-1))):BQ1983)/($H1980*12)+IF($R1988=0,0,SUM(INDEX(1986:1986,1,MAX(COLUMN($R:$R),COLUMN()-(($H1980-$H1981)*12))):BQ1988)/(($H1980)*12)))</f>
        <v>-401.96539049923035</v>
      </c>
      <c r="BR1986" s="80" cm="1">
        <f t="array" aca="1" ref="BR1986" ca="1">(SUM(INDEX(1981:1981,1,MAX(COLUMN($R:$R),COLUMN()-($H1980*12-1))):BR1983)/($H1980*12)+IF($R1988=0,0,SUM(INDEX(1986:1986,1,MAX(COLUMN($R:$R),COLUMN()-(($H1980-$H1981)*12))):BR1988)/(($H1980)*12)))</f>
        <v>-430.00250026860977</v>
      </c>
      <c r="BS1986" s="80" cm="1">
        <f t="array" aca="1" ref="BS1986" ca="1">(SUM(INDEX(1981:1981,1,MAX(COLUMN($R:$R),COLUMN()-($H1980*12-1))):BS1983)/($H1980*12)+IF($R1988=0,0,SUM(INDEX(1986:1986,1,MAX(COLUMN($R:$R),COLUMN()-(($H1980-$H1981)*12))):BS1988)/(($H1980)*12)))</f>
        <v>-458.39749836458111</v>
      </c>
      <c r="BT1986" s="80" cm="1">
        <f t="array" aca="1" ref="BT1986" ca="1">(SUM(INDEX(1981:1981,1,MAX(COLUMN($R:$R),COLUMN()-($H1980*12-1))):BT1983)/($H1980*12)+IF($R1988=0,0,SUM(INDEX(1986:1986,1,MAX(COLUMN($R:$R),COLUMN()-(($H1980-$H1981)*12))):BT1988)/(($H1980)*12)))</f>
        <v>-487.15489754042449</v>
      </c>
      <c r="BU1986" s="80" cm="1">
        <f t="array" aca="1" ref="BU1986" ca="1">(SUM(INDEX(1981:1981,1,MAX(COLUMN($R:$R),COLUMN()-($H1980*12-1))):BU1983)/($H1980*12)+IF($R1988=0,0,SUM(INDEX(1986:1986,1,MAX(COLUMN($R:$R),COLUMN()-(($H1980-$H1981)*12))):BU1988)/(($H1980)*12)))</f>
        <v>-516.27926808966754</v>
      </c>
      <c r="BV1986" s="80" cm="1">
        <f t="array" aca="1" ref="BV1986" ca="1">(SUM(INDEX(1981:1981,1,MAX(COLUMN($R:$R),COLUMN()-($H1980*12-1))):BV1983)/($H1980*12)+IF($R1988=0,0,SUM(INDEX(1986:1986,1,MAX(COLUMN($R:$R),COLUMN()-(($H1980-$H1981)*12))):BV1988)/(($H1980)*12)))</f>
        <v>-545.77523862524845</v>
      </c>
      <c r="BW1986" s="80" cm="1">
        <f t="array" aca="1" ref="BW1986" ca="1">(SUM(INDEX(1981:1981,1,MAX(COLUMN($R:$R),COLUMN()-($H1980*12-1))):BW1983)/($H1980*12)+IF($R1988=0,0,SUM(INDEX(1986:1986,1,MAX(COLUMN($R:$R),COLUMN()-(($H1980-$H1981)*12))):BW1988)/(($H1980)*12)))</f>
        <v>-575.64749687068172</v>
      </c>
      <c r="BX1986" s="80" cm="1">
        <f t="array" aca="1" ref="BX1986" ca="1">(SUM(INDEX(1981:1981,1,MAX(COLUMN($R:$R),COLUMN()-($H1980*12-1))):BX1983)/($H1980*12)+IF($R1988=0,0,SUM(INDEX(1986:1986,1,MAX(COLUMN($R:$R),COLUMN()-(($H1980-$H1981)*12))):BX1988)/(($H1980)*12)))</f>
        <v>-605.90079046344351</v>
      </c>
      <c r="BY1986" s="80" cm="1">
        <f t="array" aca="1" ref="BY1986" ca="1">(SUM(INDEX(1981:1981,1,MAX(COLUMN($R:$R),COLUMN()-($H1980*12-1))):BY1983)/($H1980*12)+IF($R1988=0,0,SUM(INDEX(1986:1986,1,MAX(COLUMN($R:$R),COLUMN()-(($H1980-$H1981)*12))):BY1988)/(($H1980)*12)))</f>
        <v>-636.53992777080316</v>
      </c>
      <c r="BZ1986" s="80" cm="1">
        <f t="array" aca="1" ref="BZ1986" ca="1">(SUM(INDEX(1981:1981,1,MAX(COLUMN($R:$R),COLUMN()-($H1980*12-1))):BZ1983)/($H1980*12)+IF($R1988=0,0,SUM(INDEX(1986:1986,1,MAX(COLUMN($R:$R),COLUMN()-(($H1980-$H1981)*12))):BZ1988)/(($H1980)*12)))</f>
        <v>-667.56977871832476</v>
      </c>
      <c r="CA1986" s="80" cm="1">
        <f t="array" aca="1" ref="CA1986" ca="1">(SUM(INDEX(1981:1981,1,MAX(COLUMN($R:$R),COLUMN()-($H1980*12-1))):CA1983)/($H1980*12)+IF($R1988=0,0,SUM(INDEX(1986:1986,1,MAX(COLUMN($R:$R),COLUMN()-(($H1980-$H1981)*12))):CA1988)/(($H1980)*12)))</f>
        <v>-720.18171630924303</v>
      </c>
      <c r="CB1986" s="80" cm="1">
        <f t="array" aca="1" ref="CB1986" ca="1">(SUM(INDEX(1981:1981,1,MAX(COLUMN($R:$R),COLUMN()-($H1980*12-1))):CB1983)/($H1980*12)+IF($R1988=0,0,SUM(INDEX(1986:1986,1,MAX(COLUMN($R:$R),COLUMN()-(($H1980-$H1981)*12))):CB1988)/(($H1980)*12)))</f>
        <v>-773.45762973602791</v>
      </c>
      <c r="CC1986" s="80" cm="1">
        <f t="array" aca="1" ref="CC1986" ca="1">(SUM(INDEX(1981:1981,1,MAX(COLUMN($R:$R),COLUMN()-($H1980*12-1))):CC1983)/($H1980*12)+IF($R1988=0,0,SUM(INDEX(1986:1986,1,MAX(COLUMN($R:$R),COLUMN()-(($H1980-$H1981)*12))):CC1988)/(($H1980)*12)))</f>
        <v>-827.40582473171867</v>
      </c>
      <c r="CD1986" s="80" cm="1">
        <f t="array" aca="1" ref="CD1986" ca="1">(SUM(INDEX(1981:1981,1,MAX(COLUMN($R:$R),COLUMN()-($H1980*12-1))):CD1983)/($H1980*12)+IF($R1988=0,0,SUM(INDEX(1986:1986,1,MAX(COLUMN($R:$R),COLUMN()-(($H1980-$H1981)*12))):CD1988)/(($H1980)*12)))</f>
        <v>-882.03471329622971</v>
      </c>
      <c r="CE1986" s="80" cm="1">
        <f t="array" aca="1" ref="CE1986" ca="1">(SUM(INDEX(1981:1981,1,MAX(COLUMN($R:$R),COLUMN()-($H1980*12-1))):CE1983)/($H1980*12)+IF($R1988=0,0,SUM(INDEX(1986:1986,1,MAX(COLUMN($R:$R),COLUMN()-(($H1980-$H1981)*12))):CE1988)/(($H1980)*12)))</f>
        <v>-937.35281517462454</v>
      </c>
      <c r="CF1986" s="80" cm="1">
        <f t="array" aca="1" ref="CF1986" ca="1">(SUM(INDEX(1981:1981,1,MAX(COLUMN($R:$R),COLUMN()-($H1980*12-1))):CF1983)/($H1980*12)+IF($R1988=0,0,SUM(INDEX(1986:1986,1,MAX(COLUMN($R:$R),COLUMN()-(($H1980-$H1981)*12))):CF1988)/(($H1980)*12)))</f>
        <v>-993.36875935941157</v>
      </c>
      <c r="CG1986" s="80" cm="1">
        <f t="array" aca="1" ref="CG1986" ca="1">(SUM(INDEX(1981:1981,1,MAX(COLUMN($R:$R),COLUMN()-($H1980*12-1))):CG1983)/($H1980*12)+IF($R1988=0,0,SUM(INDEX(1986:1986,1,MAX(COLUMN($R:$R),COLUMN()-(($H1980-$H1981)*12))):CG1988)/(($H1980)*12)))</f>
        <v>-1050.0912856173297</v>
      </c>
      <c r="CH1986" s="80" cm="1">
        <f t="array" aca="1" ref="CH1986" ca="1">(SUM(INDEX(1981:1981,1,MAX(COLUMN($R:$R),COLUMN()-($H1980*12-1))):CH1983)/($H1980*12)+IF($R1988=0,0,SUM(INDEX(1986:1986,1,MAX(COLUMN($R:$R),COLUMN()-(($H1980-$H1981)*12))):CH1988)/(($H1980)*12)))</f>
        <v>-1107.5292460410999</v>
      </c>
      <c r="CI1986" s="80" cm="1">
        <f t="array" aca="1" ref="CI1986" ca="1">(SUM(INDEX(1981:1981,1,MAX(COLUMN($R:$R),COLUMN()-($H1980*12-1))):CI1983)/($H1980*12)+IF($R1988=0,0,SUM(INDEX(1986:1986,1,MAX(COLUMN($R:$R),COLUMN()-(($H1980-$H1981)*12))):CI1988)/(($H1980)*12)))</f>
        <v>-1165.691606626624</v>
      </c>
      <c r="CJ1986" s="80" cm="1">
        <f t="array" aca="1" ref="CJ1986" ca="1">(SUM(INDEX(1981:1981,1,MAX(COLUMN($R:$R),COLUMN()-($H1980*12-1))):CJ1983)/($H1980*12)+IF($R1988=0,0,SUM(INDEX(1986:1986,1,MAX(COLUMN($R:$R),COLUMN()-(($H1980-$H1981)*12))):CJ1988)/(($H1980)*12)))</f>
        <v>-1224.5874488761315</v>
      </c>
      <c r="CK1986" s="80" cm="1">
        <f t="array" aca="1" ref="CK1986" ca="1">(SUM(INDEX(1981:1981,1,MAX(COLUMN($R:$R),COLUMN()-($H1980*12-1))):CK1983)/($H1980*12)+IF($R1988=0,0,SUM(INDEX(1986:1986,1,MAX(COLUMN($R:$R),COLUMN()-(($H1980-$H1981)*12))):CK1988)/(($H1980)*12)))</f>
        <v>-1284.2259714277802</v>
      </c>
      <c r="CL1986" s="80" cm="1">
        <f t="array" aca="1" ref="CL1986" ca="1">(SUM(INDEX(1981:1981,1,MAX(COLUMN($R:$R),COLUMN()-($H1980*12-1))):CL1983)/($H1980*12)+IF($R1988=0,0,SUM(INDEX(1986:1986,1,MAX(COLUMN($R:$R),COLUMN()-(($H1980-$H1981)*12))):CL1988)/(($H1980)*12)))</f>
        <v>-1344.6164917122239</v>
      </c>
      <c r="CN1986" s="80">
        <f>SUMIF($5:$5,CN$2,1984:1984)</f>
        <v>0</v>
      </c>
      <c r="CO1986" s="80" t="e" cm="1">
        <f t="array" aca="1" ref="CO1986" ca="1">(SUM(INDEX(1981:1981,1,MAX(COLUMN($CN:$CN),COLUMN()-($H1980*4-1))):CO1983)/($H1980*4)-IF($CN1988=0,0,SUM(INDEX(1986:1986,1,MAX(COLUMN($CN:$CN),COLUMN()-(($H1980-$H1981)*4))):CO1988)/(($H1980)*4)))</f>
        <v>#N/A</v>
      </c>
      <c r="CP1986" s="80" t="e" cm="1">
        <f t="array" aca="1" ref="CP1986" ca="1">(SUM(INDEX(1981:1981,1,MAX(COLUMN($CN:$CN),COLUMN()-($H1980*4-1))):CP1983)/($H1980*4)-IF($CN1988=0,0,SUM(INDEX(1986:1986,1,MAX(COLUMN($CN:$CN),COLUMN()-(($H1980-$H1981)*4))):CP1988)/(($H1980)*4)))</f>
        <v>#N/A</v>
      </c>
      <c r="CQ1986" s="80" t="e" cm="1">
        <f t="array" aca="1" ref="CQ1986" ca="1">(SUM(INDEX(1981:1981,1,MAX(COLUMN($CN:$CN),COLUMN()-($H1980*4-1))):CQ1983)/($H1980*4)-IF($CN1988=0,0,SUM(INDEX(1986:1986,1,MAX(COLUMN($CN:$CN),COLUMN()-(($H1980-$H1981)*4))):CQ1988)/(($H1980)*4)))</f>
        <v>#N/A</v>
      </c>
      <c r="CR1986" s="80" t="e" cm="1">
        <f t="array" aca="1" ref="CR1986" ca="1">(SUM(INDEX(1981:1981,1,MAX(COLUMN($CN:$CN),COLUMN()-($H1980*4-1))):CR1983)/($H1980*4)-IF($CN1988=0,0,SUM(INDEX(1986:1986,1,MAX(COLUMN($CN:$CN),COLUMN()-(($H1980-$H1981)*4))):CR1988)/(($H1980)*4)))</f>
        <v>#N/A</v>
      </c>
      <c r="CS1986" s="80" t="e" cm="1">
        <f t="array" aca="1" ref="CS1986" ca="1">(SUM(INDEX(1981:1981,1,MAX(COLUMN($CN:$CN),COLUMN()-($H1980*4-1))):CS1983)/($H1980*4)-IF($CN1988=0,0,SUM(INDEX(1986:1986,1,MAX(COLUMN($CN:$CN),COLUMN()-(($H1980-$H1981)*4))):CS1988)/(($H1980)*4)))</f>
        <v>#N/A</v>
      </c>
      <c r="CT1986" s="80" t="e" cm="1">
        <f t="array" aca="1" ref="CT1986" ca="1">(SUM(INDEX(1981:1981,1,MAX(COLUMN($CN:$CN),COLUMN()-($H1980*4-1))):CT1983)/($H1980*4)-IF($CN1988=0,0,SUM(INDEX(1986:1986,1,MAX(COLUMN($CN:$CN),COLUMN()-(($H1980-$H1981)*4))):CT1988)/(($H1980)*4)))</f>
        <v>#N/A</v>
      </c>
      <c r="CU1986" s="80" t="e" cm="1">
        <f t="array" aca="1" ref="CU1986" ca="1">(SUM(INDEX(1981:1981,1,MAX(COLUMN($CN:$CN),COLUMN()-($H1980*4-1))):CU1983)/($H1980*4)-IF($CN1988=0,0,SUM(INDEX(1986:1986,1,MAX(COLUMN($CN:$CN),COLUMN()-(($H1980-$H1981)*4))):CU1988)/(($H1980)*4)))</f>
        <v>#N/A</v>
      </c>
      <c r="CV1986" s="80" t="e" cm="1">
        <f t="array" aca="1" ref="CV1986" ca="1">(SUM(INDEX(1981:1981,1,MAX(COLUMN($CN:$CN),COLUMN()-($H1980*4-1))):CV1983)/($H1980*4)-IF($CN1988=0,0,SUM(INDEX(1986:1986,1,MAX(COLUMN($CN:$CN),COLUMN()-(($H1980-$H1981)*4))):CV1988)/(($H1980)*4)))</f>
        <v>#N/A</v>
      </c>
      <c r="CW1986" s="80" t="e" cm="1">
        <f t="array" aca="1" ref="CW1986" ca="1">(SUM(INDEX(1981:1981,1,MAX(COLUMN($CN:$CN),COLUMN()-($H1980*4-1))):CW1983)/($H1980*4)-IF($CN1988=0,0,SUM(INDEX(1986:1986,1,MAX(COLUMN($CN:$CN),COLUMN()-(($H1980-$H1981)*4))):CW1988)/(($H1980)*4)))</f>
        <v>#N/A</v>
      </c>
      <c r="CX1986" s="80" t="e" cm="1">
        <f t="array" aca="1" ref="CX1986" ca="1">(SUM(INDEX(1981:1981,1,MAX(COLUMN($CN:$CN),COLUMN()-($H1980*4-1))):CX1983)/($H1980*4)-IF($CN1988=0,0,SUM(INDEX(1986:1986,1,MAX(COLUMN($CN:$CN),COLUMN()-(($H1980-$H1981)*4))):CX1988)/(($H1980)*4)))</f>
        <v>#N/A</v>
      </c>
      <c r="CY1986" s="80" t="e" cm="1">
        <f t="array" aca="1" ref="CY1986" ca="1">(SUM(INDEX(1981:1981,1,MAX(COLUMN($CN:$CN),COLUMN()-($H1980*4-1))):CY1983)/($H1980*4)-IF($CN1988=0,0,SUM(INDEX(1986:1986,1,MAX(COLUMN($CN:$CN),COLUMN()-(($H1980-$H1981)*4))):CY1988)/(($H1980)*4)))</f>
        <v>#N/A</v>
      </c>
      <c r="CZ1986" s="80" t="e" cm="1">
        <f t="array" aca="1" ref="CZ1986" ca="1">(SUM(INDEX(1981:1981,1,MAX(COLUMN($CN:$CN),COLUMN()-($H1980*4-1))):CZ1983)/($H1980*4)-IF($CN1988=0,0,SUM(INDEX(1986:1986,1,MAX(COLUMN($CN:$CN),COLUMN()-(($H1980-$H1981)*4))):CZ1988)/(($H1980)*4)))</f>
        <v>#N/A</v>
      </c>
      <c r="DA1986" s="80" t="e" cm="1">
        <f t="array" aca="1" ref="DA1986" ca="1">(SUM(INDEX(1981:1981,1,MAX(COLUMN($CN:$CN),COLUMN()-($H1980*4-1))):DA1983)/($H1980*4)-IF($CN1988=0,0,SUM(INDEX(1986:1986,1,MAX(COLUMN($CN:$CN),COLUMN()-(($H1980-$H1981)*4))):DA1988)/(($H1980)*4)))</f>
        <v>#N/A</v>
      </c>
      <c r="DB1986" s="80" t="e" cm="1">
        <f t="array" aca="1" ref="DB1986" ca="1">(SUM(INDEX(1981:1981,1,MAX(COLUMN($CN:$CN),COLUMN()-($H1980*4-1))):DB1983)/($H1980*4)-IF($CN1988=0,0,SUM(INDEX(1986:1986,1,MAX(COLUMN($CN:$CN),COLUMN()-(($H1980-$H1981)*4))):DB1988)/(($H1980)*4)))</f>
        <v>#N/A</v>
      </c>
      <c r="DC1986" s="80" t="e" cm="1">
        <f t="array" aca="1" ref="DC1986" ca="1">(SUM(INDEX(1981:1981,1,MAX(COLUMN($CN:$CN),COLUMN()-($H1980*4-1))):DC1983)/($H1980*4)-IF($CN1988=0,0,SUM(INDEX(1986:1986,1,MAX(COLUMN($CN:$CN),COLUMN()-(($H1980-$H1981)*4))):DC1988)/(($H1980)*4)))</f>
        <v>#N/A</v>
      </c>
      <c r="DD1986" s="80" t="e" cm="1">
        <f t="array" aca="1" ref="DD1986" ca="1">(SUM(INDEX(1981:1981,1,MAX(COLUMN($CN:$CN),COLUMN()-($H1980*4-1))):DD1983)/($H1980*4)-IF($CN1988=0,0,SUM(INDEX(1986:1986,1,MAX(COLUMN($CN:$CN),COLUMN()-(($H1980-$H1981)*4))):DD1988)/(($H1980)*4)))</f>
        <v>#N/A</v>
      </c>
      <c r="DE1986" s="80" t="e" cm="1">
        <f t="array" aca="1" ref="DE1986" ca="1">(SUM(INDEX(1981:1981,1,MAX(COLUMN($CN:$CN),COLUMN()-($H1980*4-1))):DE1983)/($H1980*4)-IF($CN1988=0,0,SUM(INDEX(1986:1986,1,MAX(COLUMN($CN:$CN),COLUMN()-(($H1980-$H1981)*4))):DE1988)/(($H1980)*4)))</f>
        <v>#N/A</v>
      </c>
      <c r="DF1986" s="80" t="e" cm="1">
        <f t="array" aca="1" ref="DF1986" ca="1">(SUM(INDEX(1981:1981,1,MAX(COLUMN($CN:$CN),COLUMN()-($H1980*4-1))):DF1983)/($H1980*4)-IF($CN1988=0,0,SUM(INDEX(1986:1986,1,MAX(COLUMN($CN:$CN),COLUMN()-(($H1980-$H1981)*4))):DF1988)/(($H1980)*4)))</f>
        <v>#N/A</v>
      </c>
      <c r="DG1986" s="80" t="e" cm="1">
        <f t="array" aca="1" ref="DG1986" ca="1">(SUM(INDEX(1981:1981,1,MAX(COLUMN($CN:$CN),COLUMN()-($H1980*4-1))):DG1983)/($H1980*4)-IF($CN1988=0,0,SUM(INDEX(1986:1986,1,MAX(COLUMN($CN:$CN),COLUMN()-(($H1980-$H1981)*4))):DG1988)/(($H1980)*4)))</f>
        <v>#N/A</v>
      </c>
      <c r="DH1986" s="80" t="e" cm="1">
        <f t="array" aca="1" ref="DH1986" ca="1">(SUM(INDEX(1981:1981,1,MAX(COLUMN($CN:$CN),COLUMN()-($H1980*4-1))):DH1983)/($H1980*4)-IF($CN1988=0,0,SUM(INDEX(1986:1986,1,MAX(COLUMN($CN:$CN),COLUMN()-(($H1980-$H1981)*4))):DH1988)/(($H1980)*4)))</f>
        <v>#N/A</v>
      </c>
      <c r="DI1986" s="80" t="e" cm="1">
        <f t="array" aca="1" ref="DI1986" ca="1">(SUM(INDEX(1981:1981,1,MAX(COLUMN($CN:$CN),COLUMN()-($H1980*4-1))):DI1983)/($H1980*4)-IF($CN1988=0,0,SUM(INDEX(1986:1986,1,MAX(COLUMN($CN:$CN),COLUMN()-(($H1980-$H1981)*4))):DI1988)/(($H1980)*4)))</f>
        <v>#N/A</v>
      </c>
      <c r="DJ1986" s="80" t="e" cm="1">
        <f t="array" aca="1" ref="DJ1986" ca="1">(SUM(INDEX(1981:1981,1,MAX(COLUMN($CN:$CN),COLUMN()-($H1980*4-1))):DJ1983)/($H1980*4)-IF($CN1988=0,0,SUM(INDEX(1986:1986,1,MAX(COLUMN($CN:$CN),COLUMN()-(($H1980-$H1981)*4))):DJ1988)/(($H1980)*4)))</f>
        <v>#N/A</v>
      </c>
      <c r="DK1986" s="80" t="e" cm="1">
        <f t="array" aca="1" ref="DK1986" ca="1">(SUM(INDEX(1981:1981,1,MAX(COLUMN($CN:$CN),COLUMN()-($H1980*4-1))):DK1983)/($H1980*4)-IF($CN1988=0,0,SUM(INDEX(1986:1986,1,MAX(COLUMN($CN:$CN),COLUMN()-(($H1980-$H1981)*4))):DK1988)/(($H1980)*4)))</f>
        <v>#N/A</v>
      </c>
      <c r="DL1986" s="80" t="e" cm="1">
        <f t="array" aca="1" ref="DL1986" ca="1">(SUM(INDEX(1981:1981,1,MAX(COLUMN($CN:$CN),COLUMN()-($H1980*4-1))):DL1983)/($H1980*4)-IF($CN1988=0,0,SUM(INDEX(1986:1986,1,MAX(COLUMN($CN:$CN),COLUMN()-(($H1980-$H1981)*4))):DL1988)/(($H1980)*4)))</f>
        <v>#N/A</v>
      </c>
    </row>
    <row r="1987" spans="2:116" x14ac:dyDescent="0.4">
      <c r="D1987" t="s">
        <v>425</v>
      </c>
      <c r="E1987" s="8" t="str">
        <f t="shared" si="3351"/>
        <v>1987 FAPPE-F</v>
      </c>
      <c r="G1987" s="125"/>
      <c r="J1987" s="62"/>
      <c r="K1987" s="53"/>
      <c r="L1987" s="53"/>
      <c r="M1987" s="53"/>
      <c r="N1987" s="53"/>
      <c r="O1987" s="53"/>
      <c r="P1987" s="53"/>
      <c r="R1987" s="82"/>
      <c r="S1987" s="153"/>
      <c r="T1987" s="153"/>
      <c r="U1987" s="153"/>
      <c r="V1987" s="153"/>
      <c r="W1987" s="153"/>
      <c r="X1987" s="153"/>
      <c r="Y1987" s="153"/>
      <c r="Z1987" s="153"/>
      <c r="AA1987" s="153"/>
      <c r="AB1987" s="153"/>
      <c r="AC1987" s="153"/>
      <c r="AD1987" s="153"/>
      <c r="AE1987" s="153"/>
      <c r="AF1987" s="153"/>
      <c r="AG1987" s="153"/>
      <c r="AH1987" s="153"/>
      <c r="AI1987" s="153"/>
      <c r="AJ1987" s="153"/>
      <c r="AK1987" s="153"/>
      <c r="AL1987" s="153"/>
      <c r="AM1987" s="153"/>
      <c r="AN1987" s="153"/>
      <c r="AO1987" s="153"/>
      <c r="AP1987" s="153"/>
      <c r="AQ1987" s="153"/>
      <c r="AR1987" s="153"/>
      <c r="AS1987" s="153"/>
      <c r="AT1987" s="153"/>
      <c r="AU1987" s="153"/>
      <c r="AV1987" s="153"/>
      <c r="AW1987" s="153"/>
      <c r="AX1987" s="153"/>
      <c r="AY1987" s="153"/>
      <c r="AZ1987" s="153"/>
      <c r="BA1987" s="153"/>
      <c r="BB1987" s="153"/>
      <c r="BC1987" s="153"/>
      <c r="BD1987" s="153"/>
      <c r="BE1987" s="153"/>
      <c r="BF1987" s="153"/>
      <c r="BG1987" s="153"/>
      <c r="BH1987" s="153"/>
      <c r="BI1987" s="153"/>
      <c r="BJ1987" s="153"/>
      <c r="BK1987" s="153"/>
      <c r="BL1987" s="153"/>
      <c r="BM1987" s="153"/>
      <c r="BN1987" s="153"/>
      <c r="BO1987" s="153"/>
      <c r="BP1987" s="153"/>
      <c r="BQ1987" s="153"/>
      <c r="BR1987" s="153"/>
      <c r="BS1987" s="153"/>
      <c r="BT1987" s="153"/>
      <c r="BU1987" s="153"/>
      <c r="BV1987" s="153"/>
      <c r="BW1987" s="153"/>
      <c r="BX1987" s="153"/>
      <c r="BY1987" s="153"/>
      <c r="BZ1987" s="153"/>
      <c r="CA1987" s="153"/>
      <c r="CB1987" s="153"/>
      <c r="CC1987" s="153"/>
      <c r="CD1987" s="153"/>
      <c r="CE1987" s="153"/>
      <c r="CF1987" s="153"/>
      <c r="CG1987" s="153"/>
      <c r="CH1987" s="153"/>
      <c r="CI1987" s="153"/>
      <c r="CJ1987" s="153"/>
      <c r="CK1987" s="153"/>
      <c r="CL1987" s="153"/>
      <c r="CN1987" s="62"/>
      <c r="CO1987" s="153"/>
      <c r="CP1987" s="153"/>
      <c r="CQ1987" s="153"/>
      <c r="CR1987" s="153"/>
      <c r="CS1987" s="153"/>
      <c r="CT1987" s="153"/>
      <c r="CU1987" s="153"/>
      <c r="CV1987" s="153"/>
      <c r="CW1987" s="153"/>
      <c r="CX1987" s="153"/>
      <c r="CY1987" s="153"/>
      <c r="CZ1987" s="153"/>
      <c r="DA1987" s="153"/>
      <c r="DB1987" s="153"/>
      <c r="DC1987" s="153"/>
      <c r="DD1987" s="153"/>
      <c r="DE1987" s="153"/>
      <c r="DF1987" s="153"/>
      <c r="DG1987" s="153"/>
      <c r="DH1987" s="153"/>
      <c r="DI1987" s="153"/>
      <c r="DJ1987" s="153"/>
      <c r="DK1987" s="153"/>
      <c r="DL1987" s="153"/>
    </row>
    <row r="1988" spans="2:116" x14ac:dyDescent="0.4">
      <c r="B1988" t="str">
        <f>E1988</f>
        <v>1988 FAPPE-F</v>
      </c>
      <c r="D1988" t="s">
        <v>425</v>
      </c>
      <c r="E1988" s="8" t="str">
        <f t="shared" si="3351"/>
        <v>1988 FAPPE-F</v>
      </c>
      <c r="G1988" s="125" t="s">
        <v>219</v>
      </c>
      <c r="J1988" s="74">
        <v>100</v>
      </c>
      <c r="K1988" s="53"/>
      <c r="L1988" s="53"/>
      <c r="M1988" s="53"/>
      <c r="N1988" s="53"/>
      <c r="O1988" s="53"/>
      <c r="P1988" s="53"/>
      <c r="R1988" s="82">
        <f>-$J1988</f>
        <v>-100</v>
      </c>
      <c r="S1988" s="153"/>
      <c r="T1988" s="153"/>
      <c r="U1988" s="153"/>
      <c r="V1988" s="153"/>
      <c r="W1988" s="153"/>
      <c r="X1988" s="153"/>
      <c r="Y1988" s="153"/>
      <c r="Z1988" s="153"/>
      <c r="AA1988" s="153"/>
      <c r="AB1988" s="153"/>
      <c r="AC1988" s="153"/>
      <c r="AD1988" s="153"/>
      <c r="AE1988" s="153"/>
      <c r="AF1988" s="153"/>
      <c r="AG1988" s="153"/>
      <c r="AH1988" s="153"/>
      <c r="AI1988" s="153"/>
      <c r="AJ1988" s="153"/>
      <c r="AK1988" s="153"/>
      <c r="AL1988" s="153"/>
      <c r="AM1988" s="153"/>
      <c r="AN1988" s="153"/>
      <c r="AO1988" s="153"/>
      <c r="AP1988" s="153"/>
      <c r="AQ1988" s="153"/>
      <c r="AR1988" s="153"/>
      <c r="AS1988" s="153"/>
      <c r="AT1988" s="153"/>
      <c r="AU1988" s="153"/>
      <c r="AV1988" s="153"/>
      <c r="AW1988" s="153"/>
      <c r="AX1988" s="153"/>
      <c r="AY1988" s="153"/>
      <c r="AZ1988" s="153"/>
      <c r="BA1988" s="153"/>
      <c r="BB1988" s="153"/>
      <c r="BC1988" s="153"/>
      <c r="BD1988" s="153"/>
      <c r="BE1988" s="153"/>
      <c r="BF1988" s="153"/>
      <c r="BG1988" s="153"/>
      <c r="BH1988" s="153"/>
      <c r="BI1988" s="153"/>
      <c r="BJ1988" s="153"/>
      <c r="BK1988" s="153"/>
      <c r="BL1988" s="153"/>
      <c r="BM1988" s="153"/>
      <c r="BN1988" s="153"/>
      <c r="BO1988" s="153"/>
      <c r="BP1988" s="153"/>
      <c r="BQ1988" s="153"/>
      <c r="BR1988" s="153"/>
      <c r="BS1988" s="153"/>
      <c r="BT1988" s="153"/>
      <c r="BU1988" s="153"/>
      <c r="BV1988" s="153"/>
      <c r="BW1988" s="153"/>
      <c r="BX1988" s="153"/>
      <c r="BY1988" s="153"/>
      <c r="BZ1988" s="153"/>
      <c r="CA1988" s="153"/>
      <c r="CB1988" s="153"/>
      <c r="CC1988" s="153"/>
      <c r="CD1988" s="153"/>
      <c r="CE1988" s="153"/>
      <c r="CF1988" s="153"/>
      <c r="CG1988" s="153"/>
      <c r="CH1988" s="153"/>
      <c r="CI1988" s="153"/>
      <c r="CJ1988" s="153"/>
      <c r="CK1988" s="153"/>
      <c r="CL1988" s="153"/>
      <c r="CN1988" s="74">
        <f>J1988</f>
        <v>100</v>
      </c>
      <c r="CO1988" s="153"/>
      <c r="CP1988" s="153"/>
      <c r="CQ1988" s="153"/>
      <c r="CR1988" s="153"/>
      <c r="CS1988" s="153"/>
      <c r="CT1988" s="153"/>
      <c r="CU1988" s="153"/>
      <c r="CV1988" s="153"/>
      <c r="CW1988" s="153"/>
      <c r="CX1988" s="153"/>
      <c r="CY1988" s="153"/>
      <c r="CZ1988" s="153"/>
      <c r="DA1988" s="153"/>
      <c r="DB1988" s="153"/>
      <c r="DC1988" s="153"/>
      <c r="DD1988" s="153"/>
      <c r="DE1988" s="153"/>
      <c r="DF1988" s="153"/>
      <c r="DG1988" s="153"/>
      <c r="DH1988" s="153"/>
      <c r="DI1988" s="153"/>
      <c r="DJ1988" s="153"/>
      <c r="DK1988" s="153"/>
      <c r="DL1988" s="153"/>
    </row>
    <row r="1989" spans="2:116" x14ac:dyDescent="0.4">
      <c r="D1989" t="s">
        <v>425</v>
      </c>
      <c r="E1989" s="8" t="str">
        <f t="shared" si="3351"/>
        <v>1989 FAPPE-F</v>
      </c>
      <c r="G1989" s="125"/>
      <c r="S1989" s="72"/>
      <c r="T1989" s="72"/>
      <c r="U1989" s="72"/>
      <c r="V1989" s="72"/>
      <c r="W1989" s="72"/>
      <c r="X1989" s="72"/>
      <c r="Y1989" s="72"/>
      <c r="Z1989" s="72"/>
      <c r="AA1989" s="72"/>
      <c r="AB1989" s="72"/>
      <c r="AC1989" s="72"/>
      <c r="AD1989" s="72"/>
      <c r="AE1989" s="72"/>
      <c r="AF1989" s="72"/>
      <c r="AG1989" s="72"/>
      <c r="AH1989" s="72"/>
      <c r="AI1989" s="72"/>
      <c r="AJ1989" s="72"/>
      <c r="AK1989" s="72"/>
      <c r="AL1989" s="72"/>
      <c r="AM1989" s="72"/>
      <c r="AN1989" s="72"/>
      <c r="AO1989" s="72"/>
      <c r="AP1989" s="72"/>
      <c r="AQ1989" s="72"/>
      <c r="AR1989" s="72"/>
      <c r="AS1989" s="72"/>
      <c r="AT1989" s="72"/>
      <c r="AU1989" s="72"/>
      <c r="AV1989" s="72"/>
      <c r="AW1989" s="72"/>
      <c r="AX1989" s="72"/>
      <c r="AY1989" s="72"/>
      <c r="AZ1989" s="72"/>
      <c r="BA1989" s="72"/>
      <c r="BB1989" s="72"/>
      <c r="BC1989" s="72"/>
      <c r="BD1989" s="72"/>
      <c r="BE1989" s="72"/>
      <c r="BF1989" s="72"/>
      <c r="BG1989" s="72"/>
      <c r="BH1989" s="72"/>
      <c r="BI1989" s="72"/>
      <c r="BJ1989" s="72"/>
      <c r="BK1989" s="72"/>
      <c r="BL1989" s="72"/>
      <c r="BM1989" s="72"/>
      <c r="BN1989" s="72"/>
      <c r="BO1989" s="72"/>
      <c r="BP1989" s="72"/>
      <c r="BQ1989" s="72"/>
      <c r="BR1989" s="72"/>
      <c r="BS1989" s="72"/>
      <c r="BT1989" s="72"/>
      <c r="BU1989" s="72"/>
      <c r="BV1989" s="72"/>
      <c r="BW1989" s="72"/>
      <c r="BX1989" s="72"/>
      <c r="BY1989" s="72"/>
      <c r="BZ1989" s="72"/>
      <c r="CA1989" s="72"/>
      <c r="CB1989" s="72"/>
      <c r="CC1989" s="72"/>
      <c r="CD1989" s="72"/>
      <c r="CE1989" s="72"/>
      <c r="CF1989" s="72"/>
      <c r="CG1989" s="72"/>
      <c r="CH1989" s="72"/>
      <c r="CI1989" s="72"/>
      <c r="CJ1989" s="72"/>
      <c r="CK1989" s="72"/>
      <c r="CL1989" s="72"/>
      <c r="CO1989" s="72"/>
      <c r="CP1989" s="72"/>
      <c r="CQ1989" s="72"/>
      <c r="CR1989" s="72"/>
      <c r="CS1989" s="72"/>
      <c r="CT1989" s="72"/>
      <c r="CU1989" s="72"/>
      <c r="CV1989" s="72"/>
      <c r="CW1989" s="72"/>
      <c r="CX1989" s="72"/>
      <c r="CY1989" s="72"/>
      <c r="CZ1989" s="72"/>
      <c r="DA1989" s="72"/>
      <c r="DB1989" s="72"/>
      <c r="DC1989" s="72"/>
      <c r="DD1989" s="72"/>
      <c r="DE1989" s="72"/>
      <c r="DF1989" s="72"/>
      <c r="DG1989" s="72"/>
      <c r="DH1989" s="72"/>
      <c r="DI1989" s="72"/>
      <c r="DJ1989" s="72"/>
      <c r="DK1989" s="72"/>
      <c r="DL1989" s="72"/>
    </row>
    <row r="1990" spans="2:116" x14ac:dyDescent="0.4">
      <c r="D1990" t="s">
        <v>425</v>
      </c>
      <c r="E1990" s="8" t="str">
        <f t="shared" si="3351"/>
        <v>1990 FAPPE-F</v>
      </c>
      <c r="G1990" s="95" t="s">
        <v>205</v>
      </c>
      <c r="H1990" s="12"/>
      <c r="S1990" s="72"/>
      <c r="T1990" s="72"/>
      <c r="U1990" s="72"/>
      <c r="V1990" s="72"/>
      <c r="W1990" s="72"/>
      <c r="X1990" s="72"/>
      <c r="Y1990" s="72"/>
      <c r="Z1990" s="72"/>
      <c r="AA1990" s="72"/>
      <c r="AB1990" s="72"/>
      <c r="AC1990" s="72"/>
      <c r="AD1990" s="72"/>
      <c r="AE1990" s="72"/>
      <c r="AF1990" s="72"/>
      <c r="AG1990" s="72"/>
      <c r="AH1990" s="72"/>
      <c r="AI1990" s="72"/>
      <c r="AJ1990" s="72"/>
      <c r="AK1990" s="72"/>
      <c r="AL1990" s="72"/>
      <c r="AM1990" s="72"/>
      <c r="AN1990" s="72"/>
      <c r="AO1990" s="72"/>
      <c r="AP1990" s="72"/>
      <c r="AQ1990" s="72"/>
      <c r="AR1990" s="72"/>
      <c r="AS1990" s="72"/>
      <c r="AT1990" s="72"/>
      <c r="AU1990" s="72"/>
      <c r="AV1990" s="72"/>
      <c r="AW1990" s="72"/>
      <c r="AX1990" s="72"/>
      <c r="AY1990" s="72"/>
      <c r="AZ1990" s="72"/>
      <c r="BA1990" s="72"/>
      <c r="BB1990" s="72"/>
      <c r="BC1990" s="72"/>
      <c r="BD1990" s="72"/>
      <c r="BE1990" s="72"/>
      <c r="BF1990" s="72"/>
      <c r="BG1990" s="72"/>
      <c r="BH1990" s="72"/>
      <c r="BI1990" s="72"/>
      <c r="BJ1990" s="72"/>
      <c r="BK1990" s="72"/>
      <c r="BL1990" s="72"/>
      <c r="BM1990" s="72"/>
      <c r="BN1990" s="72"/>
      <c r="BO1990" s="72"/>
      <c r="BP1990" s="72"/>
      <c r="BQ1990" s="72"/>
      <c r="BR1990" s="72"/>
      <c r="BS1990" s="72"/>
      <c r="BT1990" s="72"/>
      <c r="BU1990" s="72"/>
      <c r="BV1990" s="72"/>
      <c r="BW1990" s="72"/>
      <c r="BX1990" s="72"/>
      <c r="BY1990" s="72"/>
      <c r="BZ1990" s="72"/>
      <c r="CA1990" s="72"/>
      <c r="CB1990" s="72"/>
      <c r="CC1990" s="72"/>
      <c r="CD1990" s="72"/>
      <c r="CE1990" s="72"/>
      <c r="CF1990" s="72"/>
      <c r="CG1990" s="72"/>
      <c r="CH1990" s="72"/>
      <c r="CI1990" s="72"/>
      <c r="CJ1990" s="72"/>
      <c r="CK1990" s="72"/>
      <c r="CL1990" s="72"/>
      <c r="CO1990" s="72"/>
      <c r="CP1990" s="72"/>
      <c r="CQ1990" s="72"/>
      <c r="CR1990" s="72"/>
      <c r="CS1990" s="72"/>
      <c r="CT1990" s="72"/>
      <c r="CU1990" s="72"/>
      <c r="CV1990" s="72"/>
      <c r="CW1990" s="72"/>
      <c r="CX1990" s="72"/>
      <c r="CY1990" s="72"/>
      <c r="CZ1990" s="72"/>
      <c r="DA1990" s="72"/>
      <c r="DB1990" s="72"/>
      <c r="DC1990" s="72"/>
      <c r="DD1990" s="72"/>
      <c r="DE1990" s="72"/>
      <c r="DF1990" s="72"/>
      <c r="DG1990" s="72"/>
      <c r="DH1990" s="72"/>
      <c r="DI1990" s="72"/>
      <c r="DJ1990" s="72"/>
      <c r="DK1990" s="72"/>
      <c r="DL1990" s="72"/>
    </row>
    <row r="1991" spans="2:116" x14ac:dyDescent="0.4">
      <c r="D1991" t="s">
        <v>425</v>
      </c>
      <c r="E1991" s="8" t="str">
        <f t="shared" si="3351"/>
        <v>1991 FAPPE-F</v>
      </c>
      <c r="G1991" s="158" t="str">
        <f>"Gross PP&amp;E - "&amp;SUBSTITUTE(G1978,":","")</f>
        <v>Gross PP&amp;E - Fixed secondary PPE</v>
      </c>
      <c r="J1991" s="80">
        <f>J1988</f>
        <v>100</v>
      </c>
      <c r="K1991" s="53">
        <f>SUMIF($4:$4,K$2,1991:1991)</f>
        <v>1100.0000000000002</v>
      </c>
      <c r="L1991" s="53">
        <f>SUMIF($4:$4,L$2,1991:1991)</f>
        <v>3099.9999999999995</v>
      </c>
      <c r="M1991" s="53">
        <f>SUMIF($4:$4,M$2,1991:1991)</f>
        <v>7099.9999999999973</v>
      </c>
      <c r="N1991" s="53">
        <f>SUMIF($4:$4,N$2,1991:1991)</f>
        <v>15099.999999999991</v>
      </c>
      <c r="O1991" s="53">
        <f>SUMIF($4:$4,O$2,1991:1991)</f>
        <v>31099.999999999978</v>
      </c>
      <c r="P1991" s="53">
        <f>SUMIF($4:$4,P$2,1991:1991)</f>
        <v>63099.999999999949</v>
      </c>
      <c r="R1991" s="24">
        <f>$J1991</f>
        <v>100</v>
      </c>
      <c r="S1991" s="80">
        <f t="shared" ref="S1991:AX1993" si="3354">-S1983+R1991</f>
        <v>183.33333333333331</v>
      </c>
      <c r="T1991" s="80">
        <f t="shared" si="3354"/>
        <v>266.66666666666663</v>
      </c>
      <c r="U1991" s="80">
        <f t="shared" si="3354"/>
        <v>349.99999999999994</v>
      </c>
      <c r="V1991" s="80">
        <f t="shared" si="3354"/>
        <v>433.33333333333326</v>
      </c>
      <c r="W1991" s="80">
        <f t="shared" si="3354"/>
        <v>516.66666666666663</v>
      </c>
      <c r="X1991" s="80">
        <f t="shared" si="3354"/>
        <v>600</v>
      </c>
      <c r="Y1991" s="80">
        <f t="shared" si="3354"/>
        <v>683.33333333333337</v>
      </c>
      <c r="Z1991" s="80">
        <f t="shared" si="3354"/>
        <v>766.66666666666674</v>
      </c>
      <c r="AA1991" s="80">
        <f t="shared" si="3354"/>
        <v>850.00000000000011</v>
      </c>
      <c r="AB1991" s="80">
        <f t="shared" si="3354"/>
        <v>933.33333333333348</v>
      </c>
      <c r="AC1991" s="80">
        <f t="shared" si="3354"/>
        <v>1016.6666666666669</v>
      </c>
      <c r="AD1991" s="80">
        <f t="shared" si="3354"/>
        <v>1100.0000000000002</v>
      </c>
      <c r="AE1991" s="80">
        <f t="shared" si="3354"/>
        <v>1266.666666666667</v>
      </c>
      <c r="AF1991" s="80">
        <f t="shared" si="3354"/>
        <v>1433.3333333333337</v>
      </c>
      <c r="AG1991" s="80">
        <f t="shared" si="3354"/>
        <v>1600.0000000000005</v>
      </c>
      <c r="AH1991" s="80">
        <f t="shared" si="3354"/>
        <v>1766.6666666666672</v>
      </c>
      <c r="AI1991" s="80">
        <f t="shared" si="3354"/>
        <v>1933.3333333333339</v>
      </c>
      <c r="AJ1991" s="80">
        <f t="shared" si="3354"/>
        <v>2100.0000000000005</v>
      </c>
      <c r="AK1991" s="80">
        <f t="shared" si="3354"/>
        <v>2266.666666666667</v>
      </c>
      <c r="AL1991" s="80">
        <f t="shared" si="3354"/>
        <v>2433.3333333333335</v>
      </c>
      <c r="AM1991" s="80">
        <f t="shared" si="3354"/>
        <v>2600</v>
      </c>
      <c r="AN1991" s="80">
        <f t="shared" si="3354"/>
        <v>2766.6666666666665</v>
      </c>
      <c r="AO1991" s="80">
        <f t="shared" si="3354"/>
        <v>2933.333333333333</v>
      </c>
      <c r="AP1991" s="80">
        <f t="shared" si="3354"/>
        <v>3099.9999999999995</v>
      </c>
      <c r="AQ1991" s="80">
        <f t="shared" si="3354"/>
        <v>3433.333333333333</v>
      </c>
      <c r="AR1991" s="80">
        <f t="shared" si="3354"/>
        <v>3766.6666666666665</v>
      </c>
      <c r="AS1991" s="80">
        <f t="shared" si="3354"/>
        <v>4100</v>
      </c>
      <c r="AT1991" s="80">
        <f t="shared" si="3354"/>
        <v>4433.333333333333</v>
      </c>
      <c r="AU1991" s="80">
        <f t="shared" si="3354"/>
        <v>4766.6666666666661</v>
      </c>
      <c r="AV1991" s="80">
        <f t="shared" si="3354"/>
        <v>5099.9999999999991</v>
      </c>
      <c r="AW1991" s="80">
        <f t="shared" si="3354"/>
        <v>5433.3333333333321</v>
      </c>
      <c r="AX1991" s="80">
        <f t="shared" si="3354"/>
        <v>5766.6666666666652</v>
      </c>
      <c r="AY1991" s="80">
        <f t="shared" ref="AY1991:CD1993" si="3355">-AY1983+AX1991</f>
        <v>6099.9999999999982</v>
      </c>
      <c r="AZ1991" s="80">
        <f t="shared" si="3355"/>
        <v>6433.3333333333312</v>
      </c>
      <c r="BA1991" s="80">
        <f t="shared" si="3355"/>
        <v>6766.6666666666642</v>
      </c>
      <c r="BB1991" s="80">
        <f t="shared" si="3355"/>
        <v>7099.9999999999973</v>
      </c>
      <c r="BC1991" s="80">
        <f t="shared" si="3355"/>
        <v>7766.6666666666642</v>
      </c>
      <c r="BD1991" s="80">
        <f t="shared" si="3355"/>
        <v>8433.3333333333303</v>
      </c>
      <c r="BE1991" s="80">
        <f t="shared" si="3355"/>
        <v>9099.9999999999964</v>
      </c>
      <c r="BF1991" s="80">
        <f t="shared" si="3355"/>
        <v>9766.6666666666624</v>
      </c>
      <c r="BG1991" s="80">
        <f t="shared" si="3355"/>
        <v>10433.333333333328</v>
      </c>
      <c r="BH1991" s="80">
        <f t="shared" si="3355"/>
        <v>11099.999999999995</v>
      </c>
      <c r="BI1991" s="80">
        <f t="shared" si="3355"/>
        <v>11766.666666666661</v>
      </c>
      <c r="BJ1991" s="80">
        <f t="shared" si="3355"/>
        <v>12433.333333333327</v>
      </c>
      <c r="BK1991" s="80">
        <f t="shared" si="3355"/>
        <v>13099.999999999993</v>
      </c>
      <c r="BL1991" s="80">
        <f t="shared" si="3355"/>
        <v>13766.666666666659</v>
      </c>
      <c r="BM1991" s="80">
        <f t="shared" si="3355"/>
        <v>14433.333333333325</v>
      </c>
      <c r="BN1991" s="80">
        <f t="shared" si="3355"/>
        <v>15099.999999999991</v>
      </c>
      <c r="BO1991" s="80">
        <f t="shared" si="3355"/>
        <v>16433.333333333325</v>
      </c>
      <c r="BP1991" s="80">
        <f t="shared" si="3355"/>
        <v>17766.666666666657</v>
      </c>
      <c r="BQ1991" s="80">
        <f t="shared" si="3355"/>
        <v>19099.999999999989</v>
      </c>
      <c r="BR1991" s="80">
        <f t="shared" si="3355"/>
        <v>20433.333333333321</v>
      </c>
      <c r="BS1991" s="80">
        <f t="shared" si="3355"/>
        <v>21766.666666666653</v>
      </c>
      <c r="BT1991" s="80">
        <f t="shared" si="3355"/>
        <v>23099.999999999985</v>
      </c>
      <c r="BU1991" s="80">
        <f t="shared" si="3355"/>
        <v>24433.333333333318</v>
      </c>
      <c r="BV1991" s="80">
        <f t="shared" si="3355"/>
        <v>25766.66666666665</v>
      </c>
      <c r="BW1991" s="80">
        <f t="shared" si="3355"/>
        <v>27099.999999999982</v>
      </c>
      <c r="BX1991" s="80">
        <f t="shared" si="3355"/>
        <v>28433.333333333314</v>
      </c>
      <c r="BY1991" s="80">
        <f t="shared" si="3355"/>
        <v>29766.666666666646</v>
      </c>
      <c r="BZ1991" s="80">
        <f t="shared" si="3355"/>
        <v>31099.999999999978</v>
      </c>
      <c r="CA1991" s="80">
        <f t="shared" si="3355"/>
        <v>33766.666666666642</v>
      </c>
      <c r="CB1991" s="80">
        <f t="shared" si="3355"/>
        <v>36433.333333333307</v>
      </c>
      <c r="CC1991" s="80">
        <f t="shared" si="3355"/>
        <v>39099.999999999971</v>
      </c>
      <c r="CD1991" s="80">
        <f t="shared" si="3355"/>
        <v>41766.666666666635</v>
      </c>
      <c r="CE1991" s="80">
        <f t="shared" ref="CE1991:CL1993" si="3356">-CE1983+CD1991</f>
        <v>44433.333333333299</v>
      </c>
      <c r="CF1991" s="80">
        <f t="shared" si="3356"/>
        <v>47099.999999999964</v>
      </c>
      <c r="CG1991" s="80">
        <f t="shared" si="3356"/>
        <v>49766.666666666628</v>
      </c>
      <c r="CH1991" s="80">
        <f t="shared" si="3356"/>
        <v>52433.333333333292</v>
      </c>
      <c r="CI1991" s="80">
        <f t="shared" si="3356"/>
        <v>55099.999999999956</v>
      </c>
      <c r="CJ1991" s="80">
        <f t="shared" si="3356"/>
        <v>57766.666666666621</v>
      </c>
      <c r="CK1991" s="80">
        <f t="shared" si="3356"/>
        <v>60433.333333333285</v>
      </c>
      <c r="CL1991" s="80">
        <f t="shared" si="3356"/>
        <v>63099.999999999949</v>
      </c>
      <c r="CN1991" s="80">
        <f>CN1988</f>
        <v>100</v>
      </c>
      <c r="CO1991" s="80" t="e">
        <f t="shared" ref="CO1991:CO1993" si="3357">-CO1983+CN1991</f>
        <v>#N/A</v>
      </c>
      <c r="CP1991" s="80" t="e">
        <f t="shared" ref="CP1991:CP1993" si="3358">-CP1983+CO1991</f>
        <v>#N/A</v>
      </c>
      <c r="CQ1991" s="80" t="e">
        <f t="shared" ref="CQ1991:CQ1993" si="3359">-CQ1983+CP1991</f>
        <v>#N/A</v>
      </c>
      <c r="CR1991" s="80" t="e">
        <f t="shared" ref="CR1991:CR1993" si="3360">-CR1983+CQ1991</f>
        <v>#N/A</v>
      </c>
      <c r="CS1991" s="80" t="e">
        <f t="shared" ref="CS1991:CS1993" si="3361">-CS1983+CR1991</f>
        <v>#N/A</v>
      </c>
      <c r="CT1991" s="80" t="e">
        <f t="shared" ref="CT1991:CT1993" si="3362">-CT1983+CS1991</f>
        <v>#N/A</v>
      </c>
      <c r="CU1991" s="80" t="e">
        <f t="shared" ref="CU1991:CU1993" si="3363">-CU1983+CT1991</f>
        <v>#N/A</v>
      </c>
      <c r="CV1991" s="80" t="e">
        <f t="shared" ref="CV1991:CV1993" si="3364">-CV1983+CU1991</f>
        <v>#N/A</v>
      </c>
      <c r="CW1991" s="80" t="e">
        <f t="shared" ref="CW1991:CW1993" si="3365">-CW1983+CV1991</f>
        <v>#N/A</v>
      </c>
      <c r="CX1991" s="80" t="e">
        <f t="shared" ref="CX1991:CX1993" si="3366">-CX1983+CW1991</f>
        <v>#N/A</v>
      </c>
      <c r="CY1991" s="80" t="e">
        <f t="shared" ref="CY1991:CY1993" si="3367">-CY1983+CX1991</f>
        <v>#N/A</v>
      </c>
      <c r="CZ1991" s="80" t="e">
        <f t="shared" ref="CZ1991:CZ1993" si="3368">-CZ1983+CY1991</f>
        <v>#N/A</v>
      </c>
      <c r="DA1991" s="80" t="e">
        <f t="shared" ref="DA1991:DA1993" si="3369">-DA1983+CZ1991</f>
        <v>#N/A</v>
      </c>
      <c r="DB1991" s="80" t="e">
        <f t="shared" ref="DB1991:DB1993" si="3370">-DB1983+DA1991</f>
        <v>#N/A</v>
      </c>
      <c r="DC1991" s="80" t="e">
        <f t="shared" ref="DC1991:DC1993" si="3371">-DC1983+DB1991</f>
        <v>#N/A</v>
      </c>
      <c r="DD1991" s="80" t="e">
        <f t="shared" ref="DD1991:DD1993" si="3372">-DD1983+DC1991</f>
        <v>#N/A</v>
      </c>
      <c r="DE1991" s="80" t="e">
        <f t="shared" ref="DE1991:DE1993" si="3373">-DE1983+DD1991</f>
        <v>#N/A</v>
      </c>
      <c r="DF1991" s="80" t="e">
        <f t="shared" ref="DF1991:DF1993" si="3374">-DF1983+DE1991</f>
        <v>#N/A</v>
      </c>
      <c r="DG1991" s="80" t="e">
        <f t="shared" ref="DG1991:DG1993" si="3375">-DG1983+DF1991</f>
        <v>#N/A</v>
      </c>
      <c r="DH1991" s="80" t="e">
        <f t="shared" ref="DH1991:DH1993" si="3376">-DH1983+DG1991</f>
        <v>#N/A</v>
      </c>
      <c r="DI1991" s="80" t="e">
        <f t="shared" ref="DI1991:DI1993" si="3377">-DI1983+DH1991</f>
        <v>#N/A</v>
      </c>
      <c r="DJ1991" s="80" t="e">
        <f t="shared" ref="DJ1991:DJ1993" si="3378">-DJ1983+DI1991</f>
        <v>#N/A</v>
      </c>
      <c r="DK1991" s="80" t="e">
        <f t="shared" ref="DK1991:DL1993" si="3379">-DK1983+DJ1991</f>
        <v>#N/A</v>
      </c>
      <c r="DL1991" s="80" t="e">
        <f t="shared" si="3379"/>
        <v>#N/A</v>
      </c>
    </row>
    <row r="1992" spans="2:116" x14ac:dyDescent="0.4">
      <c r="D1992" t="s">
        <v>425</v>
      </c>
      <c r="E1992" s="8" t="str">
        <f t="shared" si="3351"/>
        <v>1992 FAPPE-F</v>
      </c>
      <c r="G1992" s="158" t="str">
        <f>"Accumulated depreciation - "&amp;SUBSTITUTE(G1978,":","")</f>
        <v>Accumulated depreciation - Fixed secondary PPE</v>
      </c>
      <c r="J1992" s="81">
        <f>-H1981/H1980*J1991</f>
        <v>-60</v>
      </c>
      <c r="K1992" s="43">
        <f ca="1">SUMIF($4:$4,K$2,1992:1992)</f>
        <v>-199.66165856103828</v>
      </c>
      <c r="L1992" s="43">
        <f ca="1">SUMIF($4:$4,L$2,1992:1992)</f>
        <v>-711.31096198468208</v>
      </c>
      <c r="M1992" s="43">
        <f ca="1">SUMIF($4:$4,M$2,1992:1992)</f>
        <v>-1986.9282821675192</v>
      </c>
      <c r="N1992" s="43">
        <f ca="1">SUMIF($4:$4,N$2,1992:1992)</f>
        <v>-4847.8546427568062</v>
      </c>
      <c r="O1992" s="43">
        <f ca="1">SUMIF($4:$4,O$2,1992:1992)</f>
        <v>-10894.316211079542</v>
      </c>
      <c r="P1992" s="43">
        <f ca="1">SUMIF($4:$4,P$2,1992:1992)</f>
        <v>-23204.859719987988</v>
      </c>
      <c r="R1992" s="37">
        <f>$J1992</f>
        <v>-60</v>
      </c>
      <c r="S1992" s="81">
        <f ca="1">R1992+S1986</f>
        <v>-63.10734463276836</v>
      </c>
      <c r="T1992" s="81">
        <f t="shared" ref="T1992:CE1994" ca="1" si="3380">S1992+T1986</f>
        <v>-67.679785502250311</v>
      </c>
      <c r="U1992" s="81">
        <f t="shared" ca="1" si="3380"/>
        <v>-73.742154748051163</v>
      </c>
      <c r="V1992" s="81">
        <f t="shared" ca="1" si="3380"/>
        <v>-81.319705393498353</v>
      </c>
      <c r="W1992" s="81">
        <f t="shared" ca="1" si="3380"/>
        <v>-90.438118479263863</v>
      </c>
      <c r="X1992" s="81">
        <f t="shared" ca="1" si="3380"/>
        <v>-101.12351031789545</v>
      </c>
      <c r="Y1992" s="81">
        <f t="shared" ca="1" si="3380"/>
        <v>-113.40243987130611</v>
      </c>
      <c r="Z1992" s="81">
        <f t="shared" ca="1" si="3380"/>
        <v>-127.30191625330565</v>
      </c>
      <c r="AA1992" s="81">
        <f t="shared" ca="1" si="3380"/>
        <v>-142.84940635929388</v>
      </c>
      <c r="AB1992" s="81">
        <f t="shared" ca="1" si="3380"/>
        <v>-160.07284262527062</v>
      </c>
      <c r="AC1992" s="81">
        <f t="shared" ca="1" si="3380"/>
        <v>-179.00063091835432</v>
      </c>
      <c r="AD1992" s="81">
        <f t="shared" ca="1" si="3380"/>
        <v>-199.66165856103828</v>
      </c>
      <c r="AE1992" s="81">
        <f t="shared" ca="1" si="3380"/>
        <v>-223.49773186998243</v>
      </c>
      <c r="AF1992" s="81">
        <f t="shared" ca="1" si="3380"/>
        <v>-250.56266517851321</v>
      </c>
      <c r="AG1992" s="81">
        <f t="shared" ca="1" si="3380"/>
        <v>-280.91118492730158</v>
      </c>
      <c r="AH1992" s="81">
        <f t="shared" ca="1" si="3380"/>
        <v>-314.59894512380953</v>
      </c>
      <c r="AI1992" s="81">
        <f t="shared" ca="1" si="3380"/>
        <v>-351.6825430637611</v>
      </c>
      <c r="AJ1992" s="81">
        <f t="shared" ca="1" si="3380"/>
        <v>-392.21953531907911</v>
      </c>
      <c r="AK1992" s="81">
        <f t="shared" ca="1" si="3380"/>
        <v>-436.2684539968036</v>
      </c>
      <c r="AL1992" s="81">
        <f t="shared" ca="1" si="3380"/>
        <v>-483.88882327358556</v>
      </c>
      <c r="AM1992" s="81">
        <f t="shared" ca="1" si="3380"/>
        <v>-535.14117621042601</v>
      </c>
      <c r="AN1992" s="81">
        <f t="shared" ca="1" si="3380"/>
        <v>-590.08707185241065</v>
      </c>
      <c r="AO1992" s="81">
        <f t="shared" ca="1" si="3380"/>
        <v>-648.78911261827068</v>
      </c>
      <c r="AP1992" s="81">
        <f t="shared" ca="1" si="3380"/>
        <v>-711.31096198468208</v>
      </c>
      <c r="AQ1992" s="81">
        <f t="shared" ca="1" si="3380"/>
        <v>-778.84730597312296</v>
      </c>
      <c r="AR1992" s="81">
        <f t="shared" ca="1" si="3380"/>
        <v>-853.12538441391996</v>
      </c>
      <c r="AS1992" s="81">
        <f t="shared" ca="1" si="3380"/>
        <v>-934.23463185310084</v>
      </c>
      <c r="AT1992" s="81">
        <f t="shared" ca="1" si="3380"/>
        <v>-1022.2655777927345</v>
      </c>
      <c r="AU1992" s="81">
        <f t="shared" ca="1" si="3380"/>
        <v>-1117.3098581158854</v>
      </c>
      <c r="AV1992" s="81">
        <f t="shared" ca="1" si="3380"/>
        <v>-1219.4602265843027</v>
      </c>
      <c r="AW1992" s="81">
        <f t="shared" ca="1" si="3380"/>
        <v>-1328.8105664080272</v>
      </c>
      <c r="AX1992" s="81">
        <f t="shared" ca="1" si="3380"/>
        <v>-1445.4559018860507</v>
      </c>
      <c r="AY1992" s="81">
        <f t="shared" ca="1" si="3380"/>
        <v>-1569.4924101171141</v>
      </c>
      <c r="AZ1992" s="81">
        <f t="shared" ca="1" si="3380"/>
        <v>-1701.017432779676</v>
      </c>
      <c r="BA1992" s="81">
        <f t="shared" ca="1" si="3380"/>
        <v>-1840.1294879800332</v>
      </c>
      <c r="BB1992" s="81">
        <f t="shared" ca="1" si="3380"/>
        <v>-1986.9282821675192</v>
      </c>
      <c r="BC1992" s="81">
        <f t="shared" ca="1" si="3380"/>
        <v>-2147.1644396297761</v>
      </c>
      <c r="BD1992" s="81">
        <f t="shared" ca="1" si="3380"/>
        <v>-2321.0118979533881</v>
      </c>
      <c r="BE1992" s="81">
        <f t="shared" ca="1" si="3380"/>
        <v>-2508.6466307122841</v>
      </c>
      <c r="BF1992" s="81">
        <f t="shared" ca="1" si="3380"/>
        <v>-2710.2466665165493</v>
      </c>
      <c r="BG1992" s="81">
        <f t="shared" ca="1" si="3380"/>
        <v>-2925.9921081220759</v>
      </c>
      <c r="BH1992" s="81">
        <f t="shared" ca="1" si="3380"/>
        <v>-3156.0651515976406</v>
      </c>
      <c r="BI1992" s="81">
        <f t="shared" ca="1" si="3380"/>
        <v>-3400.6501055458648</v>
      </c>
      <c r="BJ1992" s="81">
        <f t="shared" ca="1" si="3380"/>
        <v>-3659.9334103743799</v>
      </c>
      <c r="BK1992" s="81">
        <f t="shared" ca="1" si="3380"/>
        <v>-3934.1036576133765</v>
      </c>
      <c r="BL1992" s="81">
        <f t="shared" ca="1" si="3380"/>
        <v>-4223.3516092755735</v>
      </c>
      <c r="BM1992" s="81">
        <f t="shared" ca="1" si="3380"/>
        <v>-4527.8702172544972</v>
      </c>
      <c r="BN1992" s="81">
        <f t="shared" ca="1" si="3380"/>
        <v>-4847.8546427568062</v>
      </c>
      <c r="BO1992" s="81">
        <f t="shared" ca="1" si="3380"/>
        <v>-5194.8017107924916</v>
      </c>
      <c r="BP1992" s="81">
        <f t="shared" ca="1" si="3380"/>
        <v>-5569.0834238685256</v>
      </c>
      <c r="BQ1992" s="81">
        <f t="shared" ca="1" si="3380"/>
        <v>-5971.0488143677558</v>
      </c>
      <c r="BR1992" s="81">
        <f t="shared" ca="1" si="3380"/>
        <v>-6401.0513146363655</v>
      </c>
      <c r="BS1992" s="81">
        <f t="shared" ca="1" si="3380"/>
        <v>-6859.4488130009468</v>
      </c>
      <c r="BT1992" s="81">
        <f t="shared" ca="1" si="3380"/>
        <v>-7346.6037105413716</v>
      </c>
      <c r="BU1992" s="81">
        <f t="shared" ca="1" si="3380"/>
        <v>-7862.8829786310389</v>
      </c>
      <c r="BV1992" s="81">
        <f t="shared" ca="1" si="3380"/>
        <v>-8408.6582172562867</v>
      </c>
      <c r="BW1992" s="81">
        <f t="shared" ca="1" si="3380"/>
        <v>-8984.3057141269692</v>
      </c>
      <c r="BX1992" s="81">
        <f t="shared" ca="1" si="3380"/>
        <v>-9590.2065045904128</v>
      </c>
      <c r="BY1992" s="81">
        <f t="shared" ca="1" si="3380"/>
        <v>-10226.746432361217</v>
      </c>
      <c r="BZ1992" s="81">
        <f t="shared" ca="1" si="3380"/>
        <v>-10894.316211079542</v>
      </c>
      <c r="CA1992" s="81">
        <f t="shared" ca="1" si="3380"/>
        <v>-11614.497927388786</v>
      </c>
      <c r="CB1992" s="81">
        <f t="shared" ca="1" si="3380"/>
        <v>-12387.955557124813</v>
      </c>
      <c r="CC1992" s="81">
        <f t="shared" ca="1" si="3380"/>
        <v>-13215.361381856532</v>
      </c>
      <c r="CD1992" s="81">
        <f t="shared" ca="1" si="3380"/>
        <v>-14097.396095152762</v>
      </c>
      <c r="CE1992" s="81">
        <f t="shared" ca="1" si="3380"/>
        <v>-15034.748910327387</v>
      </c>
      <c r="CF1992" s="81">
        <f t="shared" ref="CF1992:CL1994" ca="1" si="3381">CE1992+CF1986</f>
        <v>-16028.117669686799</v>
      </c>
      <c r="CG1992" s="81">
        <f t="shared" ca="1" si="3381"/>
        <v>-17078.20895530413</v>
      </c>
      <c r="CH1992" s="81">
        <f t="shared" ca="1" si="3381"/>
        <v>-18185.73820134523</v>
      </c>
      <c r="CI1992" s="81">
        <f t="shared" ca="1" si="3381"/>
        <v>-19351.429807971854</v>
      </c>
      <c r="CJ1992" s="81">
        <f t="shared" ca="1" si="3381"/>
        <v>-20576.017256847987</v>
      </c>
      <c r="CK1992" s="81">
        <f t="shared" ca="1" si="3381"/>
        <v>-21860.243228275765</v>
      </c>
      <c r="CL1992" s="81">
        <f t="shared" ca="1" si="3381"/>
        <v>-23204.859719987988</v>
      </c>
      <c r="CN1992" s="245">
        <f>-H1981/H1980*CN1991</f>
        <v>-60</v>
      </c>
      <c r="CO1992" s="81" t="e">
        <f t="shared" ref="CO1992:CO1994" ca="1" si="3382">CN1992+CO1986</f>
        <v>#N/A</v>
      </c>
      <c r="CP1992" s="81" t="e">
        <f t="shared" ref="CP1992:CP1994" ca="1" si="3383">CO1992+CP1986</f>
        <v>#N/A</v>
      </c>
      <c r="CQ1992" s="81" t="e">
        <f t="shared" ref="CQ1992:CQ1994" ca="1" si="3384">CP1992+CQ1986</f>
        <v>#N/A</v>
      </c>
      <c r="CR1992" s="81" t="e">
        <f t="shared" ref="CR1992:CR1994" ca="1" si="3385">CQ1992+CR1986</f>
        <v>#N/A</v>
      </c>
      <c r="CS1992" s="81" t="e">
        <f t="shared" ref="CS1992:CS1994" ca="1" si="3386">CR1992+CS1986</f>
        <v>#N/A</v>
      </c>
      <c r="CT1992" s="81" t="e">
        <f t="shared" ref="CT1992:CT1994" ca="1" si="3387">CS1992+CT1986</f>
        <v>#N/A</v>
      </c>
      <c r="CU1992" s="81" t="e">
        <f t="shared" ref="CU1992:CU1994" ca="1" si="3388">CT1992+CU1986</f>
        <v>#N/A</v>
      </c>
      <c r="CV1992" s="81" t="e">
        <f t="shared" ref="CV1992:CV1994" ca="1" si="3389">CU1992+CV1986</f>
        <v>#N/A</v>
      </c>
      <c r="CW1992" s="81" t="e">
        <f t="shared" ref="CW1992:CW1994" ca="1" si="3390">CV1992+CW1986</f>
        <v>#N/A</v>
      </c>
      <c r="CX1992" s="81" t="e">
        <f t="shared" ref="CX1992:CX1994" ca="1" si="3391">CW1992+CX1986</f>
        <v>#N/A</v>
      </c>
      <c r="CY1992" s="81" t="e">
        <f t="shared" ref="CY1992:CY1994" ca="1" si="3392">CX1992+CY1986</f>
        <v>#N/A</v>
      </c>
      <c r="CZ1992" s="81" t="e">
        <f t="shared" ref="CZ1992:CZ1994" ca="1" si="3393">CY1992+CZ1986</f>
        <v>#N/A</v>
      </c>
      <c r="DA1992" s="81" t="e">
        <f t="shared" ref="DA1992:DA1994" ca="1" si="3394">CZ1992+DA1986</f>
        <v>#N/A</v>
      </c>
      <c r="DB1992" s="81" t="e">
        <f t="shared" ref="DB1992:DB1994" ca="1" si="3395">DA1992+DB1986</f>
        <v>#N/A</v>
      </c>
      <c r="DC1992" s="81" t="e">
        <f t="shared" ref="DC1992:DC1994" ca="1" si="3396">DB1992+DC1986</f>
        <v>#N/A</v>
      </c>
      <c r="DD1992" s="81" t="e">
        <f t="shared" ref="DD1992:DD1994" ca="1" si="3397">DC1992+DD1986</f>
        <v>#N/A</v>
      </c>
      <c r="DE1992" s="81" t="e">
        <f t="shared" ref="DE1992:DE1994" ca="1" si="3398">DD1992+DE1986</f>
        <v>#N/A</v>
      </c>
      <c r="DF1992" s="81" t="e">
        <f t="shared" ref="DF1992:DF1994" ca="1" si="3399">DE1992+DF1986</f>
        <v>#N/A</v>
      </c>
      <c r="DG1992" s="81" t="e">
        <f t="shared" ref="DG1992:DG1994" ca="1" si="3400">DF1992+DG1986</f>
        <v>#N/A</v>
      </c>
      <c r="DH1992" s="81" t="e">
        <f t="shared" ref="DH1992:DH1994" ca="1" si="3401">DG1992+DH1986</f>
        <v>#N/A</v>
      </c>
      <c r="DI1992" s="81" t="e">
        <f t="shared" ref="DI1992:DI1994" ca="1" si="3402">DH1992+DI1986</f>
        <v>#N/A</v>
      </c>
      <c r="DJ1992" s="81" t="e">
        <f t="shared" ref="DJ1992:DJ1994" ca="1" si="3403">DI1992+DJ1986</f>
        <v>#N/A</v>
      </c>
      <c r="DK1992" s="81" t="e">
        <f t="shared" ref="DK1992:DL1994" ca="1" si="3404">DJ1992+DK1986</f>
        <v>#N/A</v>
      </c>
      <c r="DL1992" s="81" t="e">
        <f t="shared" ca="1" si="3404"/>
        <v>#N/A</v>
      </c>
    </row>
    <row r="1993" spans="2:116" x14ac:dyDescent="0.4">
      <c r="C1993" t="s">
        <v>240</v>
      </c>
      <c r="D1993" t="s">
        <v>425</v>
      </c>
      <c r="E1993" s="8" t="str">
        <f t="shared" si="3351"/>
        <v>1993 FAPPE-F</v>
      </c>
      <c r="G1993" s="126" t="str">
        <f>"Net PP&amp;E - "&amp;SUBSTITUTE(G1978,":","")</f>
        <v>Net PP&amp;E - Fixed secondary PPE</v>
      </c>
      <c r="H1993" s="27"/>
      <c r="J1993" s="77">
        <f>SUM(J1991:J1992)</f>
        <v>40</v>
      </c>
      <c r="K1993" s="28">
        <f ca="1">SUMIF($4:$4,K$2,1993:1993)</f>
        <v>900.33834143896195</v>
      </c>
      <c r="L1993" s="28">
        <f ca="1">SUMIF($4:$4,L$2,1993:1993)</f>
        <v>2388.6890380153172</v>
      </c>
      <c r="M1993" s="28">
        <f ca="1">SUMIF($4:$4,M$2,1993:1993)</f>
        <v>5113.0717178324776</v>
      </c>
      <c r="N1993" s="28">
        <f ca="1">SUMIF($4:$4,N$2,1993:1993)</f>
        <v>10252.145357243186</v>
      </c>
      <c r="O1993" s="28">
        <f ca="1">SUMIF($4:$4,O$2,1993:1993)</f>
        <v>20205.683788920436</v>
      </c>
      <c r="P1993" s="28">
        <f ca="1">SUMIF($4:$4,P$2,1993:1993)</f>
        <v>39895.140280011961</v>
      </c>
      <c r="R1993" s="33">
        <f>$J1993</f>
        <v>40</v>
      </c>
      <c r="S1993" s="77">
        <f t="shared" ref="S1993:CB1995" ca="1" si="3405">SUM(S1991:S1992)</f>
        <v>120.22598870056495</v>
      </c>
      <c r="T1993" s="77">
        <f t="shared" ca="1" si="3405"/>
        <v>198.98688116441633</v>
      </c>
      <c r="U1993" s="77">
        <f t="shared" ca="1" si="3405"/>
        <v>276.25784525194877</v>
      </c>
      <c r="V1993" s="77">
        <f t="shared" ca="1" si="3405"/>
        <v>352.01362793983492</v>
      </c>
      <c r="W1993" s="77">
        <f t="shared" ca="1" si="3405"/>
        <v>426.22854818740279</v>
      </c>
      <c r="X1993" s="77">
        <f t="shared" ca="1" si="3405"/>
        <v>498.87648968210453</v>
      </c>
      <c r="Y1993" s="77">
        <f t="shared" ca="1" si="3405"/>
        <v>569.93089346202726</v>
      </c>
      <c r="Z1993" s="77">
        <f t="shared" ca="1" si="3405"/>
        <v>639.36475041336109</v>
      </c>
      <c r="AA1993" s="77">
        <f t="shared" ca="1" si="3405"/>
        <v>707.15059364070623</v>
      </c>
      <c r="AB1993" s="77">
        <f t="shared" ca="1" si="3405"/>
        <v>773.26049070806289</v>
      </c>
      <c r="AC1993" s="77">
        <f t="shared" ca="1" si="3405"/>
        <v>837.66603574831254</v>
      </c>
      <c r="AD1993" s="77">
        <f t="shared" ca="1" si="3405"/>
        <v>900.33834143896195</v>
      </c>
      <c r="AE1993" s="77">
        <f t="shared" ca="1" si="3405"/>
        <v>1043.1689347966844</v>
      </c>
      <c r="AF1993" s="77">
        <f t="shared" ca="1" si="3405"/>
        <v>1182.7706681548204</v>
      </c>
      <c r="AG1993" s="77">
        <f t="shared" ca="1" si="3405"/>
        <v>1319.0888150726989</v>
      </c>
      <c r="AH1993" s="77">
        <f t="shared" ca="1" si="3405"/>
        <v>1452.0677215428577</v>
      </c>
      <c r="AI1993" s="77">
        <f t="shared" ca="1" si="3405"/>
        <v>1581.6507902695728</v>
      </c>
      <c r="AJ1993" s="77">
        <f t="shared" ca="1" si="3405"/>
        <v>1707.7804646809213</v>
      </c>
      <c r="AK1993" s="77">
        <f t="shared" ca="1" si="3405"/>
        <v>1830.3982126698634</v>
      </c>
      <c r="AL1993" s="77">
        <f t="shared" ca="1" si="3405"/>
        <v>1949.4445100597479</v>
      </c>
      <c r="AM1993" s="77">
        <f t="shared" ca="1" si="3405"/>
        <v>2064.8588237895738</v>
      </c>
      <c r="AN1993" s="77">
        <f t="shared" ca="1" si="3405"/>
        <v>2176.5795948142559</v>
      </c>
      <c r="AO1993" s="77">
        <f t="shared" ca="1" si="3405"/>
        <v>2284.5442207150622</v>
      </c>
      <c r="AP1993" s="77">
        <f t="shared" ca="1" si="3405"/>
        <v>2388.6890380153172</v>
      </c>
      <c r="AQ1993" s="77">
        <f t="shared" ca="1" si="3405"/>
        <v>2654.4860273602098</v>
      </c>
      <c r="AR1993" s="77">
        <f t="shared" ca="1" si="3405"/>
        <v>2913.5412822527464</v>
      </c>
      <c r="AS1993" s="77">
        <f t="shared" ca="1" si="3405"/>
        <v>3165.7653681468992</v>
      </c>
      <c r="AT1993" s="77">
        <f t="shared" ca="1" si="3405"/>
        <v>3411.0677555405987</v>
      </c>
      <c r="AU1993" s="77">
        <f t="shared" ca="1" si="3405"/>
        <v>3649.3568085507804</v>
      </c>
      <c r="AV1993" s="77">
        <f t="shared" ca="1" si="3405"/>
        <v>3880.5397734156963</v>
      </c>
      <c r="AW1993" s="77">
        <f t="shared" ca="1" si="3405"/>
        <v>4104.5227669253054</v>
      </c>
      <c r="AX1993" s="77">
        <f t="shared" ca="1" si="3405"/>
        <v>4321.2107647806142</v>
      </c>
      <c r="AY1993" s="77">
        <f t="shared" ca="1" si="3405"/>
        <v>4530.5075898828836</v>
      </c>
      <c r="AZ1993" s="77">
        <f t="shared" ca="1" si="3405"/>
        <v>4732.3159005536554</v>
      </c>
      <c r="BA1993" s="77">
        <f t="shared" ca="1" si="3405"/>
        <v>4926.5371786866308</v>
      </c>
      <c r="BB1993" s="77">
        <f t="shared" ca="1" si="3405"/>
        <v>5113.0717178324776</v>
      </c>
      <c r="BC1993" s="77">
        <f t="shared" ca="1" si="3405"/>
        <v>5619.5022270368881</v>
      </c>
      <c r="BD1993" s="77">
        <f t="shared" ca="1" si="3405"/>
        <v>6112.3214353799422</v>
      </c>
      <c r="BE1993" s="77">
        <f t="shared" ca="1" si="3405"/>
        <v>6591.3533692877118</v>
      </c>
      <c r="BF1993" s="77">
        <f t="shared" ca="1" si="3405"/>
        <v>7056.4200001501131</v>
      </c>
      <c r="BG1993" s="77">
        <f t="shared" ca="1" si="3405"/>
        <v>7507.3412252112521</v>
      </c>
      <c r="BH1993" s="77">
        <f t="shared" ca="1" si="3405"/>
        <v>7943.934848402354</v>
      </c>
      <c r="BI1993" s="77">
        <f t="shared" ca="1" si="3405"/>
        <v>8366.0165611207958</v>
      </c>
      <c r="BJ1993" s="77">
        <f t="shared" ca="1" si="3405"/>
        <v>8773.3999229589463</v>
      </c>
      <c r="BK1993" s="77">
        <f t="shared" ca="1" si="3405"/>
        <v>9165.8963423866153</v>
      </c>
      <c r="BL1993" s="77">
        <f t="shared" ca="1" si="3405"/>
        <v>9543.3150573910862</v>
      </c>
      <c r="BM1993" s="77">
        <f t="shared" ca="1" si="3405"/>
        <v>9905.4631160788267</v>
      </c>
      <c r="BN1993" s="77">
        <f t="shared" ca="1" si="3405"/>
        <v>10252.145357243186</v>
      </c>
      <c r="BO1993" s="77">
        <f t="shared" ca="1" si="3405"/>
        <v>11238.531622540833</v>
      </c>
      <c r="BP1993" s="77">
        <f t="shared" ca="1" si="3405"/>
        <v>12197.583242798131</v>
      </c>
      <c r="BQ1993" s="77">
        <f t="shared" ca="1" si="3405"/>
        <v>13128.951185632233</v>
      </c>
      <c r="BR1993" s="77">
        <f t="shared" ca="1" si="3405"/>
        <v>14032.282018696955</v>
      </c>
      <c r="BS1993" s="77">
        <f t="shared" ca="1" si="3405"/>
        <v>14907.217853665707</v>
      </c>
      <c r="BT1993" s="77">
        <f t="shared" ca="1" si="3405"/>
        <v>15753.396289458615</v>
      </c>
      <c r="BU1993" s="77">
        <f t="shared" ca="1" si="3405"/>
        <v>16570.45035470228</v>
      </c>
      <c r="BV1993" s="77">
        <f t="shared" ca="1" si="3405"/>
        <v>17358.008449410365</v>
      </c>
      <c r="BW1993" s="77">
        <f t="shared" ca="1" si="3405"/>
        <v>18115.694285873011</v>
      </c>
      <c r="BX1993" s="77">
        <f t="shared" ca="1" si="3405"/>
        <v>18843.126828742901</v>
      </c>
      <c r="BY1993" s="77">
        <f t="shared" ca="1" si="3405"/>
        <v>19539.920234305428</v>
      </c>
      <c r="BZ1993" s="77">
        <f t="shared" ca="1" si="3405"/>
        <v>20205.683788920436</v>
      </c>
      <c r="CA1993" s="77">
        <f t="shared" ca="1" si="3405"/>
        <v>22152.168739277855</v>
      </c>
      <c r="CB1993" s="77">
        <f t="shared" ca="1" si="3405"/>
        <v>24045.377776208494</v>
      </c>
      <c r="CC1993" s="77">
        <f t="shared" ref="CC1993:CL1995" ca="1" si="3406">SUM(CC1991:CC1992)</f>
        <v>25884.638618143439</v>
      </c>
      <c r="CD1993" s="77">
        <f t="shared" ca="1" si="3406"/>
        <v>27669.270571513873</v>
      </c>
      <c r="CE1993" s="77">
        <f t="shared" ca="1" si="3406"/>
        <v>29398.584423005912</v>
      </c>
      <c r="CF1993" s="77">
        <f t="shared" ca="1" si="3406"/>
        <v>31071.882330313165</v>
      </c>
      <c r="CG1993" s="77">
        <f t="shared" ca="1" si="3406"/>
        <v>32688.457711362498</v>
      </c>
      <c r="CH1993" s="77">
        <f t="shared" ca="1" si="3406"/>
        <v>34247.595131988062</v>
      </c>
      <c r="CI1993" s="77">
        <f t="shared" ca="1" si="3406"/>
        <v>35748.570192028099</v>
      </c>
      <c r="CJ1993" s="77">
        <f t="shared" ca="1" si="3406"/>
        <v>37190.649409818638</v>
      </c>
      <c r="CK1993" s="77">
        <f t="shared" ca="1" si="3406"/>
        <v>38573.090105057519</v>
      </c>
      <c r="CL1993" s="77">
        <f t="shared" ca="1" si="3406"/>
        <v>39895.140280011961</v>
      </c>
      <c r="CN1993" s="77">
        <f>SUM(CN1991:CN1992)</f>
        <v>40</v>
      </c>
      <c r="CO1993" s="77" t="e">
        <f t="shared" ref="CO1993:DK1995" si="3407">SUM(CO1991:CO1992)</f>
        <v>#N/A</v>
      </c>
      <c r="CP1993" s="77" t="e">
        <f t="shared" si="3407"/>
        <v>#N/A</v>
      </c>
      <c r="CQ1993" s="77" t="e">
        <f t="shared" si="3407"/>
        <v>#N/A</v>
      </c>
      <c r="CR1993" s="77" t="e">
        <f t="shared" si="3407"/>
        <v>#N/A</v>
      </c>
      <c r="CS1993" s="77" t="e">
        <f t="shared" si="3407"/>
        <v>#N/A</v>
      </c>
      <c r="CT1993" s="77" t="e">
        <f t="shared" si="3407"/>
        <v>#N/A</v>
      </c>
      <c r="CU1993" s="77" t="e">
        <f t="shared" si="3407"/>
        <v>#N/A</v>
      </c>
      <c r="CV1993" s="77" t="e">
        <f t="shared" si="3407"/>
        <v>#N/A</v>
      </c>
      <c r="CW1993" s="77" t="e">
        <f t="shared" si="3407"/>
        <v>#N/A</v>
      </c>
      <c r="CX1993" s="77" t="e">
        <f t="shared" si="3407"/>
        <v>#N/A</v>
      </c>
      <c r="CY1993" s="77" t="e">
        <f t="shared" si="3407"/>
        <v>#N/A</v>
      </c>
      <c r="CZ1993" s="77" t="e">
        <f t="shared" si="3407"/>
        <v>#N/A</v>
      </c>
      <c r="DA1993" s="77" t="e">
        <f t="shared" si="3407"/>
        <v>#N/A</v>
      </c>
      <c r="DB1993" s="77" t="e">
        <f t="shared" si="3407"/>
        <v>#N/A</v>
      </c>
      <c r="DC1993" s="77" t="e">
        <f t="shared" si="3407"/>
        <v>#N/A</v>
      </c>
      <c r="DD1993" s="77" t="e">
        <f t="shared" si="3407"/>
        <v>#N/A</v>
      </c>
      <c r="DE1993" s="77" t="e">
        <f t="shared" si="3407"/>
        <v>#N/A</v>
      </c>
      <c r="DF1993" s="77" t="e">
        <f t="shared" si="3407"/>
        <v>#N/A</v>
      </c>
      <c r="DG1993" s="77" t="e">
        <f t="shared" si="3407"/>
        <v>#N/A</v>
      </c>
      <c r="DH1993" s="77" t="e">
        <f t="shared" si="3407"/>
        <v>#N/A</v>
      </c>
      <c r="DI1993" s="77" t="e">
        <f t="shared" si="3407"/>
        <v>#N/A</v>
      </c>
      <c r="DJ1993" s="77" t="e">
        <f t="shared" si="3407"/>
        <v>#N/A</v>
      </c>
      <c r="DK1993" s="77" t="e">
        <f t="shared" si="3407"/>
        <v>#N/A</v>
      </c>
      <c r="DL1993" s="77" t="e">
        <f t="shared" ref="DL1993:DL1995" si="3408">SUM(DL1991:DL1992)</f>
        <v>#N/A</v>
      </c>
    </row>
    <row r="1994" spans="2:116" x14ac:dyDescent="0.4">
      <c r="D1994" t="s">
        <v>425</v>
      </c>
      <c r="E1994" s="8" t="str">
        <f t="shared" ref="E1994:E1996" si="3409">ROW()&amp;" "&amp;D1994</f>
        <v>1994 FAPPE-F</v>
      </c>
      <c r="G1994" s="126"/>
      <c r="H1994" s="27"/>
      <c r="J1994" s="77"/>
      <c r="K1994" s="28"/>
      <c r="L1994" s="28"/>
      <c r="M1994" s="28"/>
      <c r="N1994" s="28"/>
      <c r="O1994" s="28"/>
      <c r="P1994" s="28"/>
      <c r="R1994" s="33"/>
      <c r="S1994" s="77"/>
      <c r="T1994" s="77"/>
      <c r="U1994" s="77"/>
      <c r="V1994" s="77"/>
      <c r="W1994" s="77"/>
      <c r="X1994" s="77"/>
      <c r="Y1994" s="77"/>
      <c r="Z1994" s="77"/>
      <c r="AA1994" s="77"/>
      <c r="AB1994" s="77"/>
      <c r="AC1994" s="77"/>
      <c r="AD1994" s="77"/>
      <c r="AE1994" s="77"/>
      <c r="AF1994" s="77"/>
      <c r="AG1994" s="77"/>
      <c r="AH1994" s="77"/>
      <c r="AI1994" s="77"/>
      <c r="AJ1994" s="77"/>
      <c r="AK1994" s="77"/>
      <c r="AL1994" s="77"/>
      <c r="AM1994" s="77"/>
      <c r="AN1994" s="77"/>
      <c r="AO1994" s="77"/>
      <c r="AP1994" s="77"/>
      <c r="AQ1994" s="77"/>
      <c r="AR1994" s="77"/>
      <c r="AS1994" s="77"/>
      <c r="AT1994" s="77"/>
      <c r="AU1994" s="77"/>
      <c r="AV1994" s="77"/>
      <c r="AW1994" s="77"/>
      <c r="AX1994" s="77"/>
      <c r="AY1994" s="77"/>
      <c r="AZ1994" s="77"/>
      <c r="BA1994" s="77"/>
      <c r="BB1994" s="77"/>
      <c r="BC1994" s="77"/>
      <c r="BD1994" s="77"/>
      <c r="BE1994" s="77"/>
      <c r="BF1994" s="77"/>
      <c r="BG1994" s="77"/>
      <c r="BH1994" s="77"/>
      <c r="BI1994" s="77"/>
      <c r="BJ1994" s="77"/>
      <c r="BK1994" s="77"/>
      <c r="BL1994" s="77"/>
      <c r="BM1994" s="77"/>
      <c r="BN1994" s="77"/>
      <c r="BO1994" s="77"/>
      <c r="BP1994" s="77"/>
      <c r="BQ1994" s="77"/>
      <c r="BR1994" s="77"/>
      <c r="BS1994" s="77"/>
      <c r="BT1994" s="77"/>
      <c r="BU1994" s="77"/>
      <c r="BV1994" s="77"/>
      <c r="BW1994" s="77"/>
      <c r="BX1994" s="77"/>
      <c r="BY1994" s="77"/>
      <c r="BZ1994" s="77"/>
      <c r="CA1994" s="77"/>
      <c r="CB1994" s="77"/>
      <c r="CC1994" s="77"/>
      <c r="CD1994" s="77"/>
      <c r="CE1994" s="77"/>
      <c r="CF1994" s="77"/>
      <c r="CG1994" s="77"/>
      <c r="CH1994" s="77"/>
      <c r="CI1994" s="77"/>
      <c r="CJ1994" s="77"/>
      <c r="CK1994" s="77"/>
      <c r="CL1994" s="77"/>
      <c r="CN1994" s="77"/>
      <c r="CO1994" s="77"/>
      <c r="CP1994" s="77"/>
      <c r="CQ1994" s="77"/>
      <c r="CR1994" s="77"/>
      <c r="CS1994" s="77"/>
      <c r="CT1994" s="77"/>
      <c r="CU1994" s="77"/>
      <c r="CV1994" s="77"/>
      <c r="CW1994" s="77"/>
      <c r="CX1994" s="77"/>
      <c r="CY1994" s="77"/>
      <c r="CZ1994" s="77"/>
      <c r="DA1994" s="77"/>
      <c r="DB1994" s="77"/>
      <c r="DC1994" s="77"/>
      <c r="DD1994" s="77"/>
      <c r="DE1994" s="77"/>
      <c r="DF1994" s="77"/>
      <c r="DG1994" s="77"/>
      <c r="DH1994" s="77"/>
      <c r="DI1994" s="77"/>
      <c r="DJ1994" s="77"/>
      <c r="DK1994" s="77"/>
      <c r="DL1994" s="77"/>
    </row>
    <row r="1995" spans="2:116" x14ac:dyDescent="0.4">
      <c r="B1995" t="s">
        <v>332</v>
      </c>
      <c r="D1995" t="s">
        <v>425</v>
      </c>
      <c r="E1995" s="8" t="str">
        <f t="shared" si="3351"/>
        <v>1995 FAPPE-F</v>
      </c>
      <c r="G1995" s="136" t="str">
        <f>G1970</f>
        <v>(Primary label)</v>
      </c>
      <c r="H1995" s="27"/>
      <c r="I1995" s="78"/>
      <c r="J1995" s="78"/>
      <c r="K1995" s="33"/>
      <c r="L1995" s="33"/>
      <c r="M1995" s="33"/>
      <c r="N1995" s="33"/>
      <c r="O1995" s="33"/>
      <c r="P1995" s="33"/>
      <c r="R1995" s="33"/>
      <c r="S1995" s="77"/>
      <c r="T1995" s="77"/>
      <c r="U1995" s="77"/>
      <c r="V1995" s="77"/>
      <c r="W1995" s="77"/>
      <c r="X1995" s="77"/>
      <c r="Y1995" s="77"/>
      <c r="Z1995" s="77"/>
      <c r="AA1995" s="77"/>
      <c r="AB1995" s="77"/>
      <c r="AC1995" s="77"/>
      <c r="AD1995" s="77"/>
      <c r="AE1995" s="77"/>
      <c r="AF1995" s="77"/>
      <c r="AG1995" s="77"/>
      <c r="AH1995" s="77"/>
      <c r="AI1995" s="77"/>
      <c r="AJ1995" s="77"/>
      <c r="AK1995" s="77"/>
      <c r="AL1995" s="77"/>
      <c r="AM1995" s="77"/>
      <c r="AN1995" s="77"/>
      <c r="AO1995" s="77"/>
      <c r="AP1995" s="77"/>
      <c r="AQ1995" s="77"/>
      <c r="AR1995" s="77"/>
      <c r="AS1995" s="77"/>
      <c r="AT1995" s="77"/>
      <c r="AU1995" s="77"/>
      <c r="AV1995" s="77"/>
      <c r="AW1995" s="77"/>
      <c r="AX1995" s="77"/>
      <c r="AY1995" s="77"/>
      <c r="AZ1995" s="77"/>
      <c r="BA1995" s="77"/>
      <c r="BB1995" s="77"/>
      <c r="BC1995" s="77"/>
      <c r="BD1995" s="77"/>
      <c r="BE1995" s="77"/>
      <c r="BF1995" s="77"/>
      <c r="BG1995" s="77"/>
      <c r="BH1995" s="77"/>
      <c r="BI1995" s="77"/>
      <c r="BJ1995" s="77"/>
      <c r="BK1995" s="77"/>
      <c r="BL1995" s="77"/>
      <c r="BM1995" s="77"/>
      <c r="BN1995" s="77"/>
      <c r="BO1995" s="77"/>
      <c r="BP1995" s="77"/>
      <c r="BQ1995" s="77"/>
      <c r="BR1995" s="77"/>
      <c r="BS1995" s="77"/>
      <c r="BT1995" s="77"/>
      <c r="BU1995" s="77"/>
      <c r="BV1995" s="77"/>
      <c r="BW1995" s="77"/>
      <c r="BX1995" s="77"/>
      <c r="BY1995" s="77"/>
      <c r="BZ1995" s="77"/>
      <c r="CA1995" s="77"/>
      <c r="CB1995" s="77"/>
      <c r="CC1995" s="77"/>
      <c r="CD1995" s="77"/>
      <c r="CE1995" s="77"/>
      <c r="CF1995" s="77"/>
      <c r="CG1995" s="77"/>
      <c r="CH1995" s="77"/>
      <c r="CI1995" s="77"/>
      <c r="CJ1995" s="77"/>
      <c r="CK1995" s="77"/>
      <c r="CL1995" s="77"/>
      <c r="CN1995" s="78"/>
      <c r="CO1995" s="77"/>
      <c r="CP1995" s="77"/>
      <c r="CQ1995" s="77"/>
      <c r="CR1995" s="77"/>
      <c r="CS1995" s="77"/>
      <c r="CT1995" s="77"/>
      <c r="CU1995" s="77"/>
      <c r="CV1995" s="77"/>
      <c r="CW1995" s="77"/>
      <c r="CX1995" s="77"/>
      <c r="CY1995" s="77"/>
      <c r="CZ1995" s="77"/>
      <c r="DA1995" s="77"/>
      <c r="DB1995" s="77"/>
      <c r="DC1995" s="77"/>
      <c r="DD1995" s="77"/>
      <c r="DE1995" s="77"/>
      <c r="DF1995" s="77"/>
      <c r="DG1995" s="77"/>
      <c r="DH1995" s="77"/>
      <c r="DI1995" s="77"/>
      <c r="DJ1995" s="77"/>
      <c r="DK1995" s="77"/>
      <c r="DL1995" s="77"/>
    </row>
    <row r="1996" spans="2:116" x14ac:dyDescent="0.4">
      <c r="B1996" t="s">
        <v>332</v>
      </c>
      <c r="D1996" t="s">
        <v>425</v>
      </c>
      <c r="E1996" s="8" t="str">
        <f t="shared" si="3351"/>
        <v>1996 FAPPE-F</v>
      </c>
      <c r="G1996" s="136" t="str">
        <f>G1971</f>
        <v>primary unit</v>
      </c>
      <c r="H1996" s="27"/>
      <c r="I1996" s="78"/>
      <c r="J1996" s="78"/>
      <c r="K1996" s="33"/>
      <c r="L1996" s="33"/>
      <c r="M1996" s="33"/>
      <c r="N1996" s="33"/>
      <c r="O1996" s="33"/>
      <c r="P1996" s="33"/>
      <c r="R1996" s="33"/>
      <c r="S1996" s="77"/>
      <c r="T1996" s="77"/>
      <c r="U1996" s="77"/>
      <c r="V1996" s="77"/>
      <c r="W1996" s="77"/>
      <c r="X1996" s="77"/>
      <c r="Y1996" s="77"/>
      <c r="Z1996" s="77"/>
      <c r="AA1996" s="77"/>
      <c r="AB1996" s="77"/>
      <c r="AC1996" s="77"/>
      <c r="AD1996" s="77"/>
      <c r="AE1996" s="77"/>
      <c r="AF1996" s="77"/>
      <c r="AG1996" s="77"/>
      <c r="AH1996" s="77"/>
      <c r="AI1996" s="77"/>
      <c r="AJ1996" s="77"/>
      <c r="AK1996" s="77"/>
      <c r="AL1996" s="77"/>
      <c r="AM1996" s="77"/>
      <c r="AN1996" s="77"/>
      <c r="AO1996" s="77"/>
      <c r="AP1996" s="77"/>
      <c r="AQ1996" s="77"/>
      <c r="AR1996" s="77"/>
      <c r="AS1996" s="77"/>
      <c r="AT1996" s="77"/>
      <c r="AU1996" s="77"/>
      <c r="AV1996" s="77"/>
      <c r="AW1996" s="77"/>
      <c r="AX1996" s="77"/>
      <c r="AY1996" s="77"/>
      <c r="AZ1996" s="77"/>
      <c r="BA1996" s="77"/>
      <c r="BB1996" s="77"/>
      <c r="BC1996" s="77"/>
      <c r="BD1996" s="77"/>
      <c r="BE1996" s="77"/>
      <c r="BF1996" s="77"/>
      <c r="BG1996" s="77"/>
      <c r="BH1996" s="77"/>
      <c r="BI1996" s="77"/>
      <c r="BJ1996" s="77"/>
      <c r="BK1996" s="77"/>
      <c r="BL1996" s="77"/>
      <c r="BM1996" s="77"/>
      <c r="BN1996" s="77"/>
      <c r="BO1996" s="77"/>
      <c r="BP1996" s="77"/>
      <c r="BQ1996" s="77"/>
      <c r="BR1996" s="77"/>
      <c r="BS1996" s="77"/>
      <c r="BT1996" s="77"/>
      <c r="BU1996" s="77"/>
      <c r="BV1996" s="77"/>
      <c r="BW1996" s="77"/>
      <c r="BX1996" s="77"/>
      <c r="BY1996" s="77"/>
      <c r="BZ1996" s="77"/>
      <c r="CA1996" s="77"/>
      <c r="CB1996" s="77"/>
      <c r="CC1996" s="77"/>
      <c r="CD1996" s="77"/>
      <c r="CE1996" s="77"/>
      <c r="CF1996" s="77"/>
      <c r="CG1996" s="77"/>
      <c r="CH1996" s="77"/>
      <c r="CI1996" s="77"/>
      <c r="CJ1996" s="77"/>
      <c r="CK1996" s="77"/>
      <c r="CL1996" s="77"/>
      <c r="CN1996" s="78"/>
      <c r="CO1996" s="77"/>
      <c r="CP1996" s="77"/>
      <c r="CQ1996" s="77"/>
      <c r="CR1996" s="77"/>
      <c r="CS1996" s="77"/>
      <c r="CT1996" s="77"/>
      <c r="CU1996" s="77"/>
      <c r="CV1996" s="77"/>
      <c r="CW1996" s="77"/>
      <c r="CX1996" s="77"/>
      <c r="CY1996" s="77"/>
      <c r="CZ1996" s="77"/>
      <c r="DA1996" s="77"/>
      <c r="DB1996" s="77"/>
      <c r="DC1996" s="77"/>
      <c r="DD1996" s="77"/>
      <c r="DE1996" s="77"/>
      <c r="DF1996" s="77"/>
      <c r="DG1996" s="77"/>
      <c r="DH1996" s="77"/>
      <c r="DI1996" s="77"/>
      <c r="DJ1996" s="77"/>
      <c r="DK1996" s="77"/>
      <c r="DL1996" s="77"/>
    </row>
    <row r="1997" spans="2:116" x14ac:dyDescent="0.4">
      <c r="B1997" t="s">
        <v>332</v>
      </c>
      <c r="D1997" t="s">
        <v>425</v>
      </c>
      <c r="E1997" s="8" t="str">
        <f t="shared" si="3351"/>
        <v>1997 FAPPE-F</v>
      </c>
      <c r="G1997" s="136" t="str">
        <f>G1972</f>
        <v>Primary revenue driver</v>
      </c>
      <c r="K1997" s="53"/>
      <c r="L1997" s="53"/>
      <c r="M1997" s="53"/>
      <c r="N1997" s="53"/>
      <c r="O1997" s="53"/>
      <c r="P1997" s="53"/>
      <c r="R1997" s="24"/>
      <c r="S1997" s="179" t="str">
        <f t="shared" ref="S1997:AX1999" si="3410">S1972</f>
        <v>S$16</v>
      </c>
      <c r="T1997" s="179" t="str">
        <f t="shared" si="3410"/>
        <v>T$16</v>
      </c>
      <c r="U1997" s="179" t="str">
        <f t="shared" si="3410"/>
        <v>U$16</v>
      </c>
      <c r="V1997" s="179" t="str">
        <f t="shared" si="3410"/>
        <v>V$16</v>
      </c>
      <c r="W1997" s="179" t="str">
        <f t="shared" si="3410"/>
        <v>W$16</v>
      </c>
      <c r="X1997" s="179" t="str">
        <f t="shared" si="3410"/>
        <v>X$16</v>
      </c>
      <c r="Y1997" s="179" t="str">
        <f t="shared" si="3410"/>
        <v>Y$16</v>
      </c>
      <c r="Z1997" s="179" t="str">
        <f t="shared" si="3410"/>
        <v>Z$16</v>
      </c>
      <c r="AA1997" s="179" t="str">
        <f t="shared" si="3410"/>
        <v>AA$16</v>
      </c>
      <c r="AB1997" s="179" t="str">
        <f t="shared" si="3410"/>
        <v>AB$16</v>
      </c>
      <c r="AC1997" s="179" t="str">
        <f t="shared" si="3410"/>
        <v>AC$16</v>
      </c>
      <c r="AD1997" s="179" t="str">
        <f t="shared" si="3410"/>
        <v>AD$16</v>
      </c>
      <c r="AE1997" s="179" t="str">
        <f t="shared" si="3410"/>
        <v>AE$16</v>
      </c>
      <c r="AF1997" s="179" t="str">
        <f t="shared" si="3410"/>
        <v>AF$16</v>
      </c>
      <c r="AG1997" s="179" t="str">
        <f t="shared" si="3410"/>
        <v>AG$16</v>
      </c>
      <c r="AH1997" s="179" t="str">
        <f t="shared" si="3410"/>
        <v>AH$16</v>
      </c>
      <c r="AI1997" s="179" t="str">
        <f t="shared" si="3410"/>
        <v>AI$16</v>
      </c>
      <c r="AJ1997" s="179" t="str">
        <f t="shared" si="3410"/>
        <v>AJ$16</v>
      </c>
      <c r="AK1997" s="179" t="str">
        <f t="shared" si="3410"/>
        <v>AK$16</v>
      </c>
      <c r="AL1997" s="179" t="str">
        <f t="shared" si="3410"/>
        <v>AL$16</v>
      </c>
      <c r="AM1997" s="179" t="str">
        <f t="shared" si="3410"/>
        <v>AM$16</v>
      </c>
      <c r="AN1997" s="179" t="str">
        <f t="shared" si="3410"/>
        <v>AN$16</v>
      </c>
      <c r="AO1997" s="179" t="str">
        <f t="shared" si="3410"/>
        <v>AO$16</v>
      </c>
      <c r="AP1997" s="179" t="str">
        <f t="shared" si="3410"/>
        <v>AP$16</v>
      </c>
      <c r="AQ1997" s="179" t="str">
        <f t="shared" si="3410"/>
        <v>AQ$16</v>
      </c>
      <c r="AR1997" s="179" t="str">
        <f t="shared" si="3410"/>
        <v>AR$16</v>
      </c>
      <c r="AS1997" s="179" t="str">
        <f t="shared" si="3410"/>
        <v>AS$16</v>
      </c>
      <c r="AT1997" s="179" t="str">
        <f t="shared" si="3410"/>
        <v>AT$16</v>
      </c>
      <c r="AU1997" s="179" t="str">
        <f t="shared" si="3410"/>
        <v>AU$16</v>
      </c>
      <c r="AV1997" s="179" t="str">
        <f t="shared" si="3410"/>
        <v>AV$16</v>
      </c>
      <c r="AW1997" s="179" t="str">
        <f t="shared" si="3410"/>
        <v>AW$16</v>
      </c>
      <c r="AX1997" s="179" t="str">
        <f t="shared" si="3410"/>
        <v>AX$16</v>
      </c>
      <c r="AY1997" s="179" t="str">
        <f t="shared" ref="AY1997:CD1999" si="3411">AY1972</f>
        <v>AY$16</v>
      </c>
      <c r="AZ1997" s="179" t="str">
        <f t="shared" si="3411"/>
        <v>AZ$16</v>
      </c>
      <c r="BA1997" s="179" t="str">
        <f t="shared" si="3411"/>
        <v>BA$16</v>
      </c>
      <c r="BB1997" s="179" t="str">
        <f t="shared" si="3411"/>
        <v>BB$16</v>
      </c>
      <c r="BC1997" s="179" t="str">
        <f t="shared" si="3411"/>
        <v>BC$16</v>
      </c>
      <c r="BD1997" s="179" t="str">
        <f t="shared" si="3411"/>
        <v>BD$16</v>
      </c>
      <c r="BE1997" s="179" t="str">
        <f t="shared" si="3411"/>
        <v>BE$16</v>
      </c>
      <c r="BF1997" s="179" t="str">
        <f t="shared" si="3411"/>
        <v>BF$16</v>
      </c>
      <c r="BG1997" s="179" t="str">
        <f t="shared" si="3411"/>
        <v>BG$16</v>
      </c>
      <c r="BH1997" s="179" t="str">
        <f t="shared" si="3411"/>
        <v>BH$16</v>
      </c>
      <c r="BI1997" s="179" t="str">
        <f t="shared" si="3411"/>
        <v>BI$16</v>
      </c>
      <c r="BJ1997" s="179" t="str">
        <f t="shared" si="3411"/>
        <v>BJ$16</v>
      </c>
      <c r="BK1997" s="179" t="str">
        <f t="shared" si="3411"/>
        <v>BK$16</v>
      </c>
      <c r="BL1997" s="179" t="str">
        <f t="shared" si="3411"/>
        <v>BL$16</v>
      </c>
      <c r="BM1997" s="179" t="str">
        <f t="shared" si="3411"/>
        <v>BM$16</v>
      </c>
      <c r="BN1997" s="179" t="str">
        <f t="shared" si="3411"/>
        <v>BN$16</v>
      </c>
      <c r="BO1997" s="179" t="str">
        <f t="shared" si="3411"/>
        <v>BO$16</v>
      </c>
      <c r="BP1997" s="179" t="str">
        <f t="shared" si="3411"/>
        <v>BP$16</v>
      </c>
      <c r="BQ1997" s="179" t="str">
        <f t="shared" si="3411"/>
        <v>BQ$16</v>
      </c>
      <c r="BR1997" s="179" t="str">
        <f t="shared" si="3411"/>
        <v>BR$16</v>
      </c>
      <c r="BS1997" s="179" t="str">
        <f t="shared" si="3411"/>
        <v>BS$16</v>
      </c>
      <c r="BT1997" s="179" t="str">
        <f t="shared" si="3411"/>
        <v>BT$16</v>
      </c>
      <c r="BU1997" s="179" t="str">
        <f t="shared" si="3411"/>
        <v>BU$16</v>
      </c>
      <c r="BV1997" s="179" t="str">
        <f t="shared" si="3411"/>
        <v>BV$16</v>
      </c>
      <c r="BW1997" s="179" t="str">
        <f t="shared" si="3411"/>
        <v>BW$16</v>
      </c>
      <c r="BX1997" s="179" t="str">
        <f t="shared" si="3411"/>
        <v>BX$16</v>
      </c>
      <c r="BY1997" s="179" t="str">
        <f t="shared" si="3411"/>
        <v>BY$16</v>
      </c>
      <c r="BZ1997" s="179" t="str">
        <f t="shared" si="3411"/>
        <v>BZ$16</v>
      </c>
      <c r="CA1997" s="179" t="str">
        <f t="shared" si="3411"/>
        <v>CA$16</v>
      </c>
      <c r="CB1997" s="179" t="str">
        <f t="shared" si="3411"/>
        <v>CB$16</v>
      </c>
      <c r="CC1997" s="179" t="str">
        <f t="shared" si="3411"/>
        <v>CC$16</v>
      </c>
      <c r="CD1997" s="179" t="str">
        <f t="shared" si="3411"/>
        <v>CD$16</v>
      </c>
      <c r="CE1997" s="179" t="str">
        <f t="shared" ref="CE1997:CL1999" si="3412">CE1972</f>
        <v>CE$16</v>
      </c>
      <c r="CF1997" s="179" t="str">
        <f t="shared" si="3412"/>
        <v>CF$16</v>
      </c>
      <c r="CG1997" s="179" t="str">
        <f t="shared" si="3412"/>
        <v>CG$16</v>
      </c>
      <c r="CH1997" s="179" t="str">
        <f t="shared" si="3412"/>
        <v>CH$16</v>
      </c>
      <c r="CI1997" s="179" t="str">
        <f t="shared" si="3412"/>
        <v>CI$16</v>
      </c>
      <c r="CJ1997" s="179" t="str">
        <f t="shared" si="3412"/>
        <v>CJ$16</v>
      </c>
      <c r="CK1997" s="179" t="str">
        <f t="shared" si="3412"/>
        <v>CK$16</v>
      </c>
      <c r="CL1997" s="179" t="str">
        <f t="shared" si="3412"/>
        <v>CL$16</v>
      </c>
      <c r="CO1997" s="179" t="str">
        <f t="shared" ref="CO1997:DL1999" si="3413">CO1972</f>
        <v>CO$16</v>
      </c>
      <c r="CP1997" s="179" t="str">
        <f t="shared" si="3413"/>
        <v>CP$16</v>
      </c>
      <c r="CQ1997" s="179" t="str">
        <f t="shared" si="3413"/>
        <v>CQ$16</v>
      </c>
      <c r="CR1997" s="179" t="str">
        <f t="shared" si="3413"/>
        <v>CR$16</v>
      </c>
      <c r="CS1997" s="179" t="str">
        <f t="shared" si="3413"/>
        <v>CS$16</v>
      </c>
      <c r="CT1997" s="179" t="str">
        <f t="shared" si="3413"/>
        <v>CT$16</v>
      </c>
      <c r="CU1997" s="179" t="str">
        <f t="shared" si="3413"/>
        <v>CU$16</v>
      </c>
      <c r="CV1997" s="179" t="str">
        <f t="shared" si="3413"/>
        <v>CV$16</v>
      </c>
      <c r="CW1997" s="179" t="str">
        <f t="shared" si="3413"/>
        <v>CW$16</v>
      </c>
      <c r="CX1997" s="179" t="str">
        <f t="shared" si="3413"/>
        <v>CX$16</v>
      </c>
      <c r="CY1997" s="179" t="str">
        <f t="shared" si="3413"/>
        <v>CY$16</v>
      </c>
      <c r="CZ1997" s="179" t="str">
        <f t="shared" si="3413"/>
        <v>CZ$16</v>
      </c>
      <c r="DA1997" s="179" t="str">
        <f t="shared" si="3413"/>
        <v>DA$16</v>
      </c>
      <c r="DB1997" s="179" t="str">
        <f t="shared" si="3413"/>
        <v>DB$16</v>
      </c>
      <c r="DC1997" s="179" t="str">
        <f t="shared" si="3413"/>
        <v>DC$16</v>
      </c>
      <c r="DD1997" s="179" t="str">
        <f t="shared" si="3413"/>
        <v>DD$16</v>
      </c>
      <c r="DE1997" s="179" t="str">
        <f t="shared" si="3413"/>
        <v>DE$16</v>
      </c>
      <c r="DF1997" s="179" t="str">
        <f t="shared" si="3413"/>
        <v>DF$16</v>
      </c>
      <c r="DG1997" s="179" t="str">
        <f t="shared" si="3413"/>
        <v>DG$16</v>
      </c>
      <c r="DH1997" s="179" t="str">
        <f t="shared" si="3413"/>
        <v>DH$16</v>
      </c>
      <c r="DI1997" s="179" t="str">
        <f t="shared" si="3413"/>
        <v>DI$16</v>
      </c>
      <c r="DJ1997" s="179" t="str">
        <f t="shared" si="3413"/>
        <v>DJ$16</v>
      </c>
      <c r="DK1997" s="179" t="str">
        <f t="shared" si="3413"/>
        <v>DK$16</v>
      </c>
      <c r="DL1997" s="179" t="str">
        <f t="shared" si="3413"/>
        <v>DL$16</v>
      </c>
    </row>
    <row r="1998" spans="2:116" x14ac:dyDescent="0.4">
      <c r="B1998" t="s">
        <v>332</v>
      </c>
      <c r="D1998" t="s">
        <v>425</v>
      </c>
      <c r="E1998" s="8" t="str">
        <f t="shared" si="3351"/>
        <v>1998 FAPPE-F</v>
      </c>
      <c r="G1998" s="136" t="str">
        <f>G1973</f>
        <v>Primary volume driver</v>
      </c>
      <c r="H1998" s="12"/>
      <c r="I1998" s="60"/>
      <c r="J1998" s="60"/>
      <c r="K1998" s="15"/>
      <c r="L1998" s="15"/>
      <c r="M1998" s="15"/>
      <c r="N1998" s="15"/>
      <c r="O1998" s="15"/>
      <c r="P1998" s="15"/>
      <c r="R1998" s="15"/>
      <c r="S1998" s="179" t="str">
        <f t="shared" ref="S1998:AX2000" si="3414">S1973</f>
        <v>S$17</v>
      </c>
      <c r="T1998" s="179" t="str">
        <f t="shared" si="3414"/>
        <v>T$17</v>
      </c>
      <c r="U1998" s="179" t="str">
        <f t="shared" si="3414"/>
        <v>U$17</v>
      </c>
      <c r="V1998" s="179" t="str">
        <f t="shared" si="3414"/>
        <v>V$17</v>
      </c>
      <c r="W1998" s="179" t="str">
        <f t="shared" si="3414"/>
        <v>W$17</v>
      </c>
      <c r="X1998" s="179" t="str">
        <f t="shared" si="3414"/>
        <v>X$17</v>
      </c>
      <c r="Y1998" s="179" t="str">
        <f t="shared" si="3414"/>
        <v>Y$17</v>
      </c>
      <c r="Z1998" s="179" t="str">
        <f t="shared" si="3414"/>
        <v>Z$17</v>
      </c>
      <c r="AA1998" s="179" t="str">
        <f t="shared" si="3414"/>
        <v>AA$17</v>
      </c>
      <c r="AB1998" s="179" t="str">
        <f t="shared" si="3414"/>
        <v>AB$17</v>
      </c>
      <c r="AC1998" s="179" t="str">
        <f t="shared" si="3414"/>
        <v>AC$17</v>
      </c>
      <c r="AD1998" s="179" t="str">
        <f t="shared" si="3414"/>
        <v>AD$17</v>
      </c>
      <c r="AE1998" s="179" t="str">
        <f t="shared" si="3414"/>
        <v>AE$17</v>
      </c>
      <c r="AF1998" s="179" t="str">
        <f t="shared" si="3414"/>
        <v>AF$17</v>
      </c>
      <c r="AG1998" s="179" t="str">
        <f t="shared" si="3414"/>
        <v>AG$17</v>
      </c>
      <c r="AH1998" s="179" t="str">
        <f t="shared" si="3414"/>
        <v>AH$17</v>
      </c>
      <c r="AI1998" s="179" t="str">
        <f t="shared" si="3414"/>
        <v>AI$17</v>
      </c>
      <c r="AJ1998" s="179" t="str">
        <f t="shared" si="3414"/>
        <v>AJ$17</v>
      </c>
      <c r="AK1998" s="179" t="str">
        <f t="shared" si="3414"/>
        <v>AK$17</v>
      </c>
      <c r="AL1998" s="179" t="str">
        <f t="shared" si="3414"/>
        <v>AL$17</v>
      </c>
      <c r="AM1998" s="179" t="str">
        <f t="shared" si="3414"/>
        <v>AM$17</v>
      </c>
      <c r="AN1998" s="179" t="str">
        <f t="shared" si="3414"/>
        <v>AN$17</v>
      </c>
      <c r="AO1998" s="179" t="str">
        <f t="shared" si="3414"/>
        <v>AO$17</v>
      </c>
      <c r="AP1998" s="179" t="str">
        <f t="shared" si="3414"/>
        <v>AP$17</v>
      </c>
      <c r="AQ1998" s="179" t="str">
        <f t="shared" si="3414"/>
        <v>AQ$17</v>
      </c>
      <c r="AR1998" s="179" t="str">
        <f t="shared" si="3414"/>
        <v>AR$17</v>
      </c>
      <c r="AS1998" s="179" t="str">
        <f t="shared" si="3414"/>
        <v>AS$17</v>
      </c>
      <c r="AT1998" s="179" t="str">
        <f t="shared" si="3414"/>
        <v>AT$17</v>
      </c>
      <c r="AU1998" s="179" t="str">
        <f t="shared" si="3414"/>
        <v>AU$17</v>
      </c>
      <c r="AV1998" s="179" t="str">
        <f t="shared" si="3414"/>
        <v>AV$17</v>
      </c>
      <c r="AW1998" s="179" t="str">
        <f t="shared" si="3414"/>
        <v>AW$17</v>
      </c>
      <c r="AX1998" s="179" t="str">
        <f t="shared" si="3414"/>
        <v>AX$17</v>
      </c>
      <c r="AY1998" s="179" t="str">
        <f t="shared" ref="AY1998:CD2000" si="3415">AY1973</f>
        <v>AY$17</v>
      </c>
      <c r="AZ1998" s="179" t="str">
        <f t="shared" si="3415"/>
        <v>AZ$17</v>
      </c>
      <c r="BA1998" s="179" t="str">
        <f t="shared" si="3415"/>
        <v>BA$17</v>
      </c>
      <c r="BB1998" s="179" t="str">
        <f t="shared" si="3415"/>
        <v>BB$17</v>
      </c>
      <c r="BC1998" s="179" t="str">
        <f t="shared" si="3415"/>
        <v>BC$17</v>
      </c>
      <c r="BD1998" s="179" t="str">
        <f t="shared" si="3415"/>
        <v>BD$17</v>
      </c>
      <c r="BE1998" s="179" t="str">
        <f t="shared" si="3415"/>
        <v>BE$17</v>
      </c>
      <c r="BF1998" s="179" t="str">
        <f t="shared" si="3415"/>
        <v>BF$17</v>
      </c>
      <c r="BG1998" s="179" t="str">
        <f t="shared" si="3415"/>
        <v>BG$17</v>
      </c>
      <c r="BH1998" s="179" t="str">
        <f t="shared" si="3415"/>
        <v>BH$17</v>
      </c>
      <c r="BI1998" s="179" t="str">
        <f t="shared" si="3415"/>
        <v>BI$17</v>
      </c>
      <c r="BJ1998" s="179" t="str">
        <f t="shared" si="3415"/>
        <v>BJ$17</v>
      </c>
      <c r="BK1998" s="179" t="str">
        <f t="shared" si="3415"/>
        <v>BK$17</v>
      </c>
      <c r="BL1998" s="179" t="str">
        <f t="shared" si="3415"/>
        <v>BL$17</v>
      </c>
      <c r="BM1998" s="179" t="str">
        <f t="shared" si="3415"/>
        <v>BM$17</v>
      </c>
      <c r="BN1998" s="179" t="str">
        <f t="shared" si="3415"/>
        <v>BN$17</v>
      </c>
      <c r="BO1998" s="179" t="str">
        <f t="shared" si="3415"/>
        <v>BO$17</v>
      </c>
      <c r="BP1998" s="179" t="str">
        <f t="shared" si="3415"/>
        <v>BP$17</v>
      </c>
      <c r="BQ1998" s="179" t="str">
        <f t="shared" si="3415"/>
        <v>BQ$17</v>
      </c>
      <c r="BR1998" s="179" t="str">
        <f t="shared" si="3415"/>
        <v>BR$17</v>
      </c>
      <c r="BS1998" s="179" t="str">
        <f t="shared" si="3415"/>
        <v>BS$17</v>
      </c>
      <c r="BT1998" s="179" t="str">
        <f t="shared" si="3415"/>
        <v>BT$17</v>
      </c>
      <c r="BU1998" s="179" t="str">
        <f t="shared" si="3415"/>
        <v>BU$17</v>
      </c>
      <c r="BV1998" s="179" t="str">
        <f t="shared" si="3415"/>
        <v>BV$17</v>
      </c>
      <c r="BW1998" s="179" t="str">
        <f t="shared" si="3415"/>
        <v>BW$17</v>
      </c>
      <c r="BX1998" s="179" t="str">
        <f t="shared" si="3415"/>
        <v>BX$17</v>
      </c>
      <c r="BY1998" s="179" t="str">
        <f t="shared" si="3415"/>
        <v>BY$17</v>
      </c>
      <c r="BZ1998" s="179" t="str">
        <f t="shared" si="3415"/>
        <v>BZ$17</v>
      </c>
      <c r="CA1998" s="179" t="str">
        <f t="shared" si="3415"/>
        <v>CA$17</v>
      </c>
      <c r="CB1998" s="179" t="str">
        <f t="shared" si="3415"/>
        <v>CB$17</v>
      </c>
      <c r="CC1998" s="179" t="str">
        <f t="shared" si="3415"/>
        <v>CC$17</v>
      </c>
      <c r="CD1998" s="179" t="str">
        <f t="shared" si="3415"/>
        <v>CD$17</v>
      </c>
      <c r="CE1998" s="179" t="str">
        <f t="shared" ref="CE1998:CL2000" si="3416">CE1973</f>
        <v>CE$17</v>
      </c>
      <c r="CF1998" s="179" t="str">
        <f t="shared" si="3416"/>
        <v>CF$17</v>
      </c>
      <c r="CG1998" s="179" t="str">
        <f t="shared" si="3416"/>
        <v>CG$17</v>
      </c>
      <c r="CH1998" s="179" t="str">
        <f t="shared" si="3416"/>
        <v>CH$17</v>
      </c>
      <c r="CI1998" s="179" t="str">
        <f t="shared" si="3416"/>
        <v>CI$17</v>
      </c>
      <c r="CJ1998" s="179" t="str">
        <f t="shared" si="3416"/>
        <v>CJ$17</v>
      </c>
      <c r="CK1998" s="179" t="str">
        <f t="shared" si="3416"/>
        <v>CK$17</v>
      </c>
      <c r="CL1998" s="179" t="str">
        <f t="shared" si="3416"/>
        <v>CL$17</v>
      </c>
      <c r="CN1998" s="60"/>
      <c r="CO1998" s="179" t="str">
        <f t="shared" ref="CO1998:DL2000" si="3417">CO1973</f>
        <v>CO$17</v>
      </c>
      <c r="CP1998" s="179" t="str">
        <f t="shared" si="3417"/>
        <v>CP$17</v>
      </c>
      <c r="CQ1998" s="179" t="str">
        <f t="shared" si="3417"/>
        <v>CQ$17</v>
      </c>
      <c r="CR1998" s="179" t="str">
        <f t="shared" si="3417"/>
        <v>CR$17</v>
      </c>
      <c r="CS1998" s="179" t="str">
        <f t="shared" si="3417"/>
        <v>CS$17</v>
      </c>
      <c r="CT1998" s="179" t="str">
        <f t="shared" si="3417"/>
        <v>CT$17</v>
      </c>
      <c r="CU1998" s="179" t="str">
        <f t="shared" si="3417"/>
        <v>CU$17</v>
      </c>
      <c r="CV1998" s="179" t="str">
        <f t="shared" si="3417"/>
        <v>CV$17</v>
      </c>
      <c r="CW1998" s="179" t="str">
        <f t="shared" si="3417"/>
        <v>CW$17</v>
      </c>
      <c r="CX1998" s="179" t="str">
        <f t="shared" si="3417"/>
        <v>CX$17</v>
      </c>
      <c r="CY1998" s="179" t="str">
        <f t="shared" si="3417"/>
        <v>CY$17</v>
      </c>
      <c r="CZ1998" s="179" t="str">
        <f t="shared" si="3417"/>
        <v>CZ$17</v>
      </c>
      <c r="DA1998" s="179" t="str">
        <f t="shared" si="3417"/>
        <v>DA$17</v>
      </c>
      <c r="DB1998" s="179" t="str">
        <f t="shared" si="3417"/>
        <v>DB$17</v>
      </c>
      <c r="DC1998" s="179" t="str">
        <f t="shared" si="3417"/>
        <v>DC$17</v>
      </c>
      <c r="DD1998" s="179" t="str">
        <f t="shared" si="3417"/>
        <v>DD$17</v>
      </c>
      <c r="DE1998" s="179" t="str">
        <f t="shared" si="3417"/>
        <v>DE$17</v>
      </c>
      <c r="DF1998" s="179" t="str">
        <f t="shared" si="3417"/>
        <v>DF$17</v>
      </c>
      <c r="DG1998" s="179" t="str">
        <f t="shared" si="3417"/>
        <v>DG$17</v>
      </c>
      <c r="DH1998" s="179" t="str">
        <f t="shared" si="3417"/>
        <v>DH$17</v>
      </c>
      <c r="DI1998" s="179" t="str">
        <f t="shared" si="3417"/>
        <v>DI$17</v>
      </c>
      <c r="DJ1998" s="179" t="str">
        <f t="shared" si="3417"/>
        <v>DJ$17</v>
      </c>
      <c r="DK1998" s="179" t="str">
        <f t="shared" si="3417"/>
        <v>DK$17</v>
      </c>
      <c r="DL1998" s="179" t="str">
        <f t="shared" si="3417"/>
        <v>DL$17</v>
      </c>
    </row>
    <row r="1999" spans="2:116" x14ac:dyDescent="0.4">
      <c r="B1999" t="s">
        <v>332</v>
      </c>
      <c r="D1999" t="s">
        <v>425</v>
      </c>
      <c r="E1999" s="8" t="str">
        <f t="shared" si="3351"/>
        <v>1999 FAPPE-F</v>
      </c>
      <c r="G1999" s="191" t="str">
        <f>G1978</f>
        <v>Fixed secondary PPE:</v>
      </c>
      <c r="H1999" s="12"/>
      <c r="I1999" s="60"/>
      <c r="J1999" s="60"/>
      <c r="K1999" s="15"/>
      <c r="L1999" s="15"/>
      <c r="M1999" s="15"/>
      <c r="N1999" s="15"/>
      <c r="O1999" s="15"/>
      <c r="P1999" s="15"/>
      <c r="R1999" s="15"/>
      <c r="S1999" s="179">
        <f t="shared" ref="S1999:AX2001" si="3418">S1974</f>
        <v>0</v>
      </c>
      <c r="T1999" s="179">
        <f t="shared" si="3418"/>
        <v>0</v>
      </c>
      <c r="U1999" s="179">
        <f t="shared" si="3418"/>
        <v>0</v>
      </c>
      <c r="V1999" s="179">
        <f t="shared" si="3418"/>
        <v>0</v>
      </c>
      <c r="W1999" s="179">
        <f t="shared" si="3418"/>
        <v>0</v>
      </c>
      <c r="X1999" s="179">
        <f t="shared" si="3418"/>
        <v>0</v>
      </c>
      <c r="Y1999" s="179">
        <f t="shared" si="3418"/>
        <v>0</v>
      </c>
      <c r="Z1999" s="179">
        <f t="shared" si="3418"/>
        <v>0</v>
      </c>
      <c r="AA1999" s="179">
        <f t="shared" si="3418"/>
        <v>0</v>
      </c>
      <c r="AB1999" s="179">
        <f t="shared" si="3418"/>
        <v>0</v>
      </c>
      <c r="AC1999" s="179">
        <f t="shared" si="3418"/>
        <v>0</v>
      </c>
      <c r="AD1999" s="179">
        <f t="shared" si="3418"/>
        <v>0</v>
      </c>
      <c r="AE1999" s="179">
        <f t="shared" si="3418"/>
        <v>0</v>
      </c>
      <c r="AF1999" s="179">
        <f t="shared" si="3418"/>
        <v>0</v>
      </c>
      <c r="AG1999" s="179">
        <f t="shared" si="3418"/>
        <v>0</v>
      </c>
      <c r="AH1999" s="179">
        <f t="shared" si="3418"/>
        <v>0</v>
      </c>
      <c r="AI1999" s="179">
        <f t="shared" si="3418"/>
        <v>0</v>
      </c>
      <c r="AJ1999" s="179">
        <f t="shared" si="3418"/>
        <v>0</v>
      </c>
      <c r="AK1999" s="179">
        <f t="shared" si="3418"/>
        <v>0</v>
      </c>
      <c r="AL1999" s="179">
        <f t="shared" si="3418"/>
        <v>0</v>
      </c>
      <c r="AM1999" s="179">
        <f t="shared" si="3418"/>
        <v>0</v>
      </c>
      <c r="AN1999" s="179">
        <f t="shared" si="3418"/>
        <v>0</v>
      </c>
      <c r="AO1999" s="179">
        <f t="shared" si="3418"/>
        <v>0</v>
      </c>
      <c r="AP1999" s="179">
        <f t="shared" si="3418"/>
        <v>0</v>
      </c>
      <c r="AQ1999" s="179">
        <f t="shared" si="3418"/>
        <v>0</v>
      </c>
      <c r="AR1999" s="179">
        <f t="shared" si="3418"/>
        <v>0</v>
      </c>
      <c r="AS1999" s="179">
        <f t="shared" si="3418"/>
        <v>0</v>
      </c>
      <c r="AT1999" s="179">
        <f t="shared" si="3418"/>
        <v>0</v>
      </c>
      <c r="AU1999" s="179">
        <f t="shared" si="3418"/>
        <v>0</v>
      </c>
      <c r="AV1999" s="179">
        <f t="shared" si="3418"/>
        <v>0</v>
      </c>
      <c r="AW1999" s="179">
        <f t="shared" si="3418"/>
        <v>0</v>
      </c>
      <c r="AX1999" s="179">
        <f t="shared" si="3418"/>
        <v>0</v>
      </c>
      <c r="AY1999" s="179">
        <f t="shared" ref="AY1999:CD2001" si="3419">AY1974</f>
        <v>0</v>
      </c>
      <c r="AZ1999" s="179">
        <f t="shared" si="3419"/>
        <v>0</v>
      </c>
      <c r="BA1999" s="179">
        <f t="shared" si="3419"/>
        <v>0</v>
      </c>
      <c r="BB1999" s="179">
        <f t="shared" si="3419"/>
        <v>0</v>
      </c>
      <c r="BC1999" s="179">
        <f t="shared" si="3419"/>
        <v>0</v>
      </c>
      <c r="BD1999" s="179">
        <f t="shared" si="3419"/>
        <v>0</v>
      </c>
      <c r="BE1999" s="179">
        <f t="shared" si="3419"/>
        <v>0</v>
      </c>
      <c r="BF1999" s="179">
        <f t="shared" si="3419"/>
        <v>0</v>
      </c>
      <c r="BG1999" s="179">
        <f t="shared" si="3419"/>
        <v>0</v>
      </c>
      <c r="BH1999" s="179">
        <f t="shared" si="3419"/>
        <v>0</v>
      </c>
      <c r="BI1999" s="179">
        <f t="shared" si="3419"/>
        <v>0</v>
      </c>
      <c r="BJ1999" s="179">
        <f t="shared" si="3419"/>
        <v>0</v>
      </c>
      <c r="BK1999" s="179">
        <f t="shared" si="3419"/>
        <v>0</v>
      </c>
      <c r="BL1999" s="179">
        <f t="shared" si="3419"/>
        <v>0</v>
      </c>
      <c r="BM1999" s="179">
        <f t="shared" si="3419"/>
        <v>0</v>
      </c>
      <c r="BN1999" s="179">
        <f t="shared" si="3419"/>
        <v>0</v>
      </c>
      <c r="BO1999" s="179">
        <f t="shared" si="3419"/>
        <v>0</v>
      </c>
      <c r="BP1999" s="179">
        <f t="shared" si="3419"/>
        <v>0</v>
      </c>
      <c r="BQ1999" s="179">
        <f t="shared" si="3419"/>
        <v>0</v>
      </c>
      <c r="BR1999" s="179">
        <f t="shared" si="3419"/>
        <v>0</v>
      </c>
      <c r="BS1999" s="179">
        <f t="shared" si="3419"/>
        <v>0</v>
      </c>
      <c r="BT1999" s="179">
        <f t="shared" si="3419"/>
        <v>0</v>
      </c>
      <c r="BU1999" s="179">
        <f t="shared" si="3419"/>
        <v>0</v>
      </c>
      <c r="BV1999" s="179">
        <f t="shared" si="3419"/>
        <v>0</v>
      </c>
      <c r="BW1999" s="179">
        <f t="shared" si="3419"/>
        <v>0</v>
      </c>
      <c r="BX1999" s="179">
        <f t="shared" si="3419"/>
        <v>0</v>
      </c>
      <c r="BY1999" s="179">
        <f t="shared" si="3419"/>
        <v>0</v>
      </c>
      <c r="BZ1999" s="179">
        <f t="shared" si="3419"/>
        <v>0</v>
      </c>
      <c r="CA1999" s="179">
        <f t="shared" si="3419"/>
        <v>0</v>
      </c>
      <c r="CB1999" s="179">
        <f t="shared" si="3419"/>
        <v>0</v>
      </c>
      <c r="CC1999" s="179">
        <f t="shared" si="3419"/>
        <v>0</v>
      </c>
      <c r="CD1999" s="179">
        <f t="shared" si="3419"/>
        <v>0</v>
      </c>
      <c r="CE1999" s="179">
        <f t="shared" ref="CE1999:CL2001" si="3420">CE1974</f>
        <v>0</v>
      </c>
      <c r="CF1999" s="179">
        <f t="shared" si="3420"/>
        <v>0</v>
      </c>
      <c r="CG1999" s="179">
        <f t="shared" si="3420"/>
        <v>0</v>
      </c>
      <c r="CH1999" s="179">
        <f t="shared" si="3420"/>
        <v>0</v>
      </c>
      <c r="CI1999" s="179">
        <f t="shared" si="3420"/>
        <v>0</v>
      </c>
      <c r="CJ1999" s="179">
        <f t="shared" si="3420"/>
        <v>0</v>
      </c>
      <c r="CK1999" s="179">
        <f t="shared" si="3420"/>
        <v>0</v>
      </c>
      <c r="CL1999" s="179">
        <f t="shared" si="3420"/>
        <v>0</v>
      </c>
      <c r="CN1999" s="60"/>
      <c r="CO1999" s="179">
        <f t="shared" ref="CO1999:DL2001" si="3421">CO1974</f>
        <v>0</v>
      </c>
      <c r="CP1999" s="179">
        <f t="shared" si="3421"/>
        <v>0</v>
      </c>
      <c r="CQ1999" s="179">
        <f t="shared" si="3421"/>
        <v>0</v>
      </c>
      <c r="CR1999" s="179">
        <f t="shared" si="3421"/>
        <v>0</v>
      </c>
      <c r="CS1999" s="179">
        <f t="shared" si="3421"/>
        <v>0</v>
      </c>
      <c r="CT1999" s="179">
        <f t="shared" si="3421"/>
        <v>0</v>
      </c>
      <c r="CU1999" s="179">
        <f t="shared" si="3421"/>
        <v>0</v>
      </c>
      <c r="CV1999" s="179">
        <f t="shared" si="3421"/>
        <v>0</v>
      </c>
      <c r="CW1999" s="179">
        <f t="shared" si="3421"/>
        <v>0</v>
      </c>
      <c r="CX1999" s="179">
        <f t="shared" si="3421"/>
        <v>0</v>
      </c>
      <c r="CY1999" s="179">
        <f t="shared" si="3421"/>
        <v>0</v>
      </c>
      <c r="CZ1999" s="179">
        <f t="shared" si="3421"/>
        <v>0</v>
      </c>
      <c r="DA1999" s="179">
        <f t="shared" si="3421"/>
        <v>0</v>
      </c>
      <c r="DB1999" s="179">
        <f t="shared" si="3421"/>
        <v>0</v>
      </c>
      <c r="DC1999" s="179">
        <f t="shared" si="3421"/>
        <v>0</v>
      </c>
      <c r="DD1999" s="179">
        <f t="shared" si="3421"/>
        <v>0</v>
      </c>
      <c r="DE1999" s="179">
        <f t="shared" si="3421"/>
        <v>0</v>
      </c>
      <c r="DF1999" s="179">
        <f t="shared" si="3421"/>
        <v>0</v>
      </c>
      <c r="DG1999" s="179">
        <f t="shared" si="3421"/>
        <v>0</v>
      </c>
      <c r="DH1999" s="179">
        <f t="shared" si="3421"/>
        <v>0</v>
      </c>
      <c r="DI1999" s="179">
        <f t="shared" si="3421"/>
        <v>0</v>
      </c>
      <c r="DJ1999" s="179">
        <f t="shared" si="3421"/>
        <v>0</v>
      </c>
      <c r="DK1999" s="179">
        <f t="shared" si="3421"/>
        <v>0</v>
      </c>
      <c r="DL1999" s="179">
        <f t="shared" si="3421"/>
        <v>0</v>
      </c>
    </row>
    <row r="2000" spans="2:116" x14ac:dyDescent="0.4">
      <c r="B2000" t="s">
        <v>332</v>
      </c>
      <c r="D2000" t="s">
        <v>425</v>
      </c>
      <c r="E2000" s="8" t="str">
        <f t="shared" ref="E2000:E2002" si="3422">ROW()&amp;" "&amp;D2000</f>
        <v>2000 FAPPE-F</v>
      </c>
      <c r="G2000" s="241" t="str">
        <f>IFERROR(SUBSTITUTE(TRIM(MID(G1978, SEARCH("-", G1978) + 1, LEN(G1978))),":",""),"no unit")</f>
        <v>no unit</v>
      </c>
      <c r="H2000" s="12"/>
      <c r="I2000" s="60"/>
      <c r="J2000" s="60"/>
      <c r="K2000" s="15"/>
      <c r="L2000" s="15"/>
      <c r="M2000" s="15"/>
      <c r="N2000" s="15"/>
      <c r="O2000" s="15"/>
      <c r="P2000" s="15"/>
      <c r="R2000" s="15"/>
      <c r="S2000" s="179"/>
      <c r="T2000" s="179"/>
      <c r="U2000" s="179"/>
      <c r="V2000" s="179"/>
      <c r="W2000" s="179"/>
      <c r="X2000" s="179"/>
      <c r="Y2000" s="179"/>
      <c r="Z2000" s="179"/>
      <c r="AA2000" s="179"/>
      <c r="AB2000" s="179"/>
      <c r="AC2000" s="179"/>
      <c r="AD2000" s="179"/>
      <c r="AE2000" s="179"/>
      <c r="AF2000" s="179"/>
      <c r="AG2000" s="179"/>
      <c r="AH2000" s="179"/>
      <c r="AI2000" s="179"/>
      <c r="AJ2000" s="179"/>
      <c r="AK2000" s="179"/>
      <c r="AL2000" s="179"/>
      <c r="AM2000" s="179"/>
      <c r="AN2000" s="179"/>
      <c r="AO2000" s="179"/>
      <c r="AP2000" s="179"/>
      <c r="AQ2000" s="179"/>
      <c r="AR2000" s="179"/>
      <c r="AS2000" s="179"/>
      <c r="AT2000" s="179"/>
      <c r="AU2000" s="179"/>
      <c r="AV2000" s="179"/>
      <c r="AW2000" s="179"/>
      <c r="AX2000" s="179"/>
      <c r="AY2000" s="179"/>
      <c r="AZ2000" s="179"/>
      <c r="BA2000" s="179"/>
      <c r="BB2000" s="179"/>
      <c r="BC2000" s="179"/>
      <c r="BD2000" s="179"/>
      <c r="BE2000" s="179"/>
      <c r="BF2000" s="179"/>
      <c r="BG2000" s="179"/>
      <c r="BH2000" s="179"/>
      <c r="BI2000" s="179"/>
      <c r="BJ2000" s="179"/>
      <c r="BK2000" s="179"/>
      <c r="BL2000" s="179"/>
      <c r="BM2000" s="179"/>
      <c r="BN2000" s="179"/>
      <c r="BO2000" s="179"/>
      <c r="BP2000" s="179"/>
      <c r="BQ2000" s="179"/>
      <c r="BR2000" s="179"/>
      <c r="BS2000" s="179"/>
      <c r="BT2000" s="179"/>
      <c r="BU2000" s="179"/>
      <c r="BV2000" s="179"/>
      <c r="BW2000" s="179"/>
      <c r="BX2000" s="179"/>
      <c r="BY2000" s="179"/>
      <c r="BZ2000" s="179"/>
      <c r="CA2000" s="179"/>
      <c r="CB2000" s="179"/>
      <c r="CC2000" s="179"/>
      <c r="CD2000" s="179"/>
      <c r="CE2000" s="179"/>
      <c r="CF2000" s="179"/>
      <c r="CG2000" s="179"/>
      <c r="CH2000" s="179"/>
      <c r="CI2000" s="179"/>
      <c r="CJ2000" s="179"/>
      <c r="CK2000" s="179"/>
      <c r="CL2000" s="179"/>
      <c r="CN2000" s="60"/>
      <c r="CO2000" s="179"/>
      <c r="CP2000" s="179"/>
      <c r="CQ2000" s="179"/>
      <c r="CR2000" s="179"/>
      <c r="CS2000" s="179"/>
      <c r="CT2000" s="179"/>
      <c r="CU2000" s="179"/>
      <c r="CV2000" s="179"/>
      <c r="CW2000" s="179"/>
      <c r="CX2000" s="179"/>
      <c r="CY2000" s="179"/>
      <c r="CZ2000" s="179"/>
      <c r="DA2000" s="179"/>
      <c r="DB2000" s="179"/>
      <c r="DC2000" s="179"/>
      <c r="DD2000" s="179"/>
      <c r="DE2000" s="179"/>
      <c r="DF2000" s="179"/>
      <c r="DG2000" s="179"/>
      <c r="DH2000" s="179"/>
      <c r="DI2000" s="179"/>
      <c r="DJ2000" s="179"/>
      <c r="DK2000" s="179"/>
      <c r="DL2000" s="179"/>
    </row>
    <row r="2001" spans="1:116" x14ac:dyDescent="0.4">
      <c r="A2001" s="3"/>
      <c r="B2001" t="s">
        <v>332</v>
      </c>
      <c r="D2001" t="s">
        <v>425</v>
      </c>
      <c r="E2001" s="8" t="str">
        <f>ROW()&amp;" "&amp;D2001</f>
        <v>2001 FAPPE-F</v>
      </c>
      <c r="G2001" s="191" t="str">
        <f>G1976</f>
        <v>Secondary revenue driver</v>
      </c>
      <c r="H2001" s="90"/>
      <c r="I2001" s="213"/>
      <c r="J2001" s="213"/>
      <c r="K2001" s="214"/>
      <c r="L2001" s="214"/>
      <c r="M2001" s="214"/>
      <c r="N2001" s="214"/>
      <c r="O2001" s="214"/>
      <c r="P2001" s="214"/>
      <c r="R2001" s="214"/>
      <c r="S2001" s="4" t="str">
        <f t="shared" ref="S2001:AX2003" si="3423">ADDRESS(ROW(S1993),COLUMN(S1993),2)</f>
        <v>S$1993</v>
      </c>
      <c r="T2001" s="4" t="str">
        <f t="shared" si="3423"/>
        <v>T$1993</v>
      </c>
      <c r="U2001" s="4" t="str">
        <f t="shared" si="3423"/>
        <v>U$1993</v>
      </c>
      <c r="V2001" s="4" t="str">
        <f t="shared" si="3423"/>
        <v>V$1993</v>
      </c>
      <c r="W2001" s="4" t="str">
        <f t="shared" si="3423"/>
        <v>W$1993</v>
      </c>
      <c r="X2001" s="4" t="str">
        <f t="shared" si="3423"/>
        <v>X$1993</v>
      </c>
      <c r="Y2001" s="4" t="str">
        <f t="shared" si="3423"/>
        <v>Y$1993</v>
      </c>
      <c r="Z2001" s="4" t="str">
        <f t="shared" si="3423"/>
        <v>Z$1993</v>
      </c>
      <c r="AA2001" s="4" t="str">
        <f t="shared" si="3423"/>
        <v>AA$1993</v>
      </c>
      <c r="AB2001" s="4" t="str">
        <f t="shared" si="3423"/>
        <v>AB$1993</v>
      </c>
      <c r="AC2001" s="4" t="str">
        <f t="shared" si="3423"/>
        <v>AC$1993</v>
      </c>
      <c r="AD2001" s="4" t="str">
        <f t="shared" si="3423"/>
        <v>AD$1993</v>
      </c>
      <c r="AE2001" s="4" t="str">
        <f t="shared" si="3423"/>
        <v>AE$1993</v>
      </c>
      <c r="AF2001" s="4" t="str">
        <f t="shared" si="3423"/>
        <v>AF$1993</v>
      </c>
      <c r="AG2001" s="4" t="str">
        <f t="shared" si="3423"/>
        <v>AG$1993</v>
      </c>
      <c r="AH2001" s="4" t="str">
        <f t="shared" si="3423"/>
        <v>AH$1993</v>
      </c>
      <c r="AI2001" s="4" t="str">
        <f t="shared" si="3423"/>
        <v>AI$1993</v>
      </c>
      <c r="AJ2001" s="4" t="str">
        <f t="shared" si="3423"/>
        <v>AJ$1993</v>
      </c>
      <c r="AK2001" s="4" t="str">
        <f t="shared" si="3423"/>
        <v>AK$1993</v>
      </c>
      <c r="AL2001" s="4" t="str">
        <f t="shared" si="3423"/>
        <v>AL$1993</v>
      </c>
      <c r="AM2001" s="4" t="str">
        <f t="shared" si="3423"/>
        <v>AM$1993</v>
      </c>
      <c r="AN2001" s="4" t="str">
        <f t="shared" si="3423"/>
        <v>AN$1993</v>
      </c>
      <c r="AO2001" s="4" t="str">
        <f t="shared" si="3423"/>
        <v>AO$1993</v>
      </c>
      <c r="AP2001" s="4" t="str">
        <f t="shared" si="3423"/>
        <v>AP$1993</v>
      </c>
      <c r="AQ2001" s="4" t="str">
        <f t="shared" si="3423"/>
        <v>AQ$1993</v>
      </c>
      <c r="AR2001" s="4" t="str">
        <f t="shared" si="3423"/>
        <v>AR$1993</v>
      </c>
      <c r="AS2001" s="4" t="str">
        <f t="shared" si="3423"/>
        <v>AS$1993</v>
      </c>
      <c r="AT2001" s="4" t="str">
        <f t="shared" si="3423"/>
        <v>AT$1993</v>
      </c>
      <c r="AU2001" s="4" t="str">
        <f t="shared" si="3423"/>
        <v>AU$1993</v>
      </c>
      <c r="AV2001" s="4" t="str">
        <f t="shared" si="3423"/>
        <v>AV$1993</v>
      </c>
      <c r="AW2001" s="4" t="str">
        <f t="shared" si="3423"/>
        <v>AW$1993</v>
      </c>
      <c r="AX2001" s="4" t="str">
        <f t="shared" si="3423"/>
        <v>AX$1993</v>
      </c>
      <c r="AY2001" s="4" t="str">
        <f t="shared" ref="AY2001:CD2003" si="3424">ADDRESS(ROW(AY1993),COLUMN(AY1993),2)</f>
        <v>AY$1993</v>
      </c>
      <c r="AZ2001" s="4" t="str">
        <f t="shared" si="3424"/>
        <v>AZ$1993</v>
      </c>
      <c r="BA2001" s="4" t="str">
        <f t="shared" si="3424"/>
        <v>BA$1993</v>
      </c>
      <c r="BB2001" s="4" t="str">
        <f t="shared" si="3424"/>
        <v>BB$1993</v>
      </c>
      <c r="BC2001" s="4" t="str">
        <f t="shared" si="3424"/>
        <v>BC$1993</v>
      </c>
      <c r="BD2001" s="4" t="str">
        <f t="shared" si="3424"/>
        <v>BD$1993</v>
      </c>
      <c r="BE2001" s="4" t="str">
        <f t="shared" si="3424"/>
        <v>BE$1993</v>
      </c>
      <c r="BF2001" s="4" t="str">
        <f t="shared" si="3424"/>
        <v>BF$1993</v>
      </c>
      <c r="BG2001" s="4" t="str">
        <f t="shared" si="3424"/>
        <v>BG$1993</v>
      </c>
      <c r="BH2001" s="4" t="str">
        <f t="shared" si="3424"/>
        <v>BH$1993</v>
      </c>
      <c r="BI2001" s="4" t="str">
        <f t="shared" si="3424"/>
        <v>BI$1993</v>
      </c>
      <c r="BJ2001" s="4" t="str">
        <f t="shared" si="3424"/>
        <v>BJ$1993</v>
      </c>
      <c r="BK2001" s="4" t="str">
        <f t="shared" si="3424"/>
        <v>BK$1993</v>
      </c>
      <c r="BL2001" s="4" t="str">
        <f t="shared" si="3424"/>
        <v>BL$1993</v>
      </c>
      <c r="BM2001" s="4" t="str">
        <f t="shared" si="3424"/>
        <v>BM$1993</v>
      </c>
      <c r="BN2001" s="4" t="str">
        <f t="shared" si="3424"/>
        <v>BN$1993</v>
      </c>
      <c r="BO2001" s="4" t="str">
        <f t="shared" si="3424"/>
        <v>BO$1993</v>
      </c>
      <c r="BP2001" s="4" t="str">
        <f t="shared" si="3424"/>
        <v>BP$1993</v>
      </c>
      <c r="BQ2001" s="4" t="str">
        <f t="shared" si="3424"/>
        <v>BQ$1993</v>
      </c>
      <c r="BR2001" s="4" t="str">
        <f t="shared" si="3424"/>
        <v>BR$1993</v>
      </c>
      <c r="BS2001" s="4" t="str">
        <f t="shared" si="3424"/>
        <v>BS$1993</v>
      </c>
      <c r="BT2001" s="4" t="str">
        <f t="shared" si="3424"/>
        <v>BT$1993</v>
      </c>
      <c r="BU2001" s="4" t="str">
        <f t="shared" si="3424"/>
        <v>BU$1993</v>
      </c>
      <c r="BV2001" s="4" t="str">
        <f t="shared" si="3424"/>
        <v>BV$1993</v>
      </c>
      <c r="BW2001" s="4" t="str">
        <f t="shared" si="3424"/>
        <v>BW$1993</v>
      </c>
      <c r="BX2001" s="4" t="str">
        <f t="shared" si="3424"/>
        <v>BX$1993</v>
      </c>
      <c r="BY2001" s="4" t="str">
        <f t="shared" si="3424"/>
        <v>BY$1993</v>
      </c>
      <c r="BZ2001" s="4" t="str">
        <f t="shared" si="3424"/>
        <v>BZ$1993</v>
      </c>
      <c r="CA2001" s="4" t="str">
        <f t="shared" si="3424"/>
        <v>CA$1993</v>
      </c>
      <c r="CB2001" s="4" t="str">
        <f t="shared" si="3424"/>
        <v>CB$1993</v>
      </c>
      <c r="CC2001" s="4" t="str">
        <f t="shared" si="3424"/>
        <v>CC$1993</v>
      </c>
      <c r="CD2001" s="4" t="str">
        <f t="shared" si="3424"/>
        <v>CD$1993</v>
      </c>
      <c r="CE2001" s="4" t="str">
        <f t="shared" ref="CE2001:CL2003" si="3425">ADDRESS(ROW(CE1993),COLUMN(CE1993),2)</f>
        <v>CE$1993</v>
      </c>
      <c r="CF2001" s="4" t="str">
        <f t="shared" si="3425"/>
        <v>CF$1993</v>
      </c>
      <c r="CG2001" s="4" t="str">
        <f t="shared" si="3425"/>
        <v>CG$1993</v>
      </c>
      <c r="CH2001" s="4" t="str">
        <f t="shared" si="3425"/>
        <v>CH$1993</v>
      </c>
      <c r="CI2001" s="4" t="str">
        <f t="shared" si="3425"/>
        <v>CI$1993</v>
      </c>
      <c r="CJ2001" s="4" t="str">
        <f t="shared" si="3425"/>
        <v>CJ$1993</v>
      </c>
      <c r="CK2001" s="4" t="str">
        <f t="shared" si="3425"/>
        <v>CK$1993</v>
      </c>
      <c r="CL2001" s="4" t="str">
        <f t="shared" si="3425"/>
        <v>CL$1993</v>
      </c>
      <c r="CN2001" s="213"/>
      <c r="CO2001" s="4" t="str">
        <f t="shared" ref="CO2001:DL2003" si="3426">ADDRESS(ROW(CO1993),COLUMN(CO1993),2)</f>
        <v>CO$1993</v>
      </c>
      <c r="CP2001" s="4" t="str">
        <f t="shared" si="3426"/>
        <v>CP$1993</v>
      </c>
      <c r="CQ2001" s="4" t="str">
        <f t="shared" si="3426"/>
        <v>CQ$1993</v>
      </c>
      <c r="CR2001" s="4" t="str">
        <f t="shared" si="3426"/>
        <v>CR$1993</v>
      </c>
      <c r="CS2001" s="4" t="str">
        <f t="shared" si="3426"/>
        <v>CS$1993</v>
      </c>
      <c r="CT2001" s="4" t="str">
        <f t="shared" si="3426"/>
        <v>CT$1993</v>
      </c>
      <c r="CU2001" s="4" t="str">
        <f t="shared" si="3426"/>
        <v>CU$1993</v>
      </c>
      <c r="CV2001" s="4" t="str">
        <f t="shared" si="3426"/>
        <v>CV$1993</v>
      </c>
      <c r="CW2001" s="4" t="str">
        <f t="shared" si="3426"/>
        <v>CW$1993</v>
      </c>
      <c r="CX2001" s="4" t="str">
        <f t="shared" si="3426"/>
        <v>CX$1993</v>
      </c>
      <c r="CY2001" s="4" t="str">
        <f t="shared" si="3426"/>
        <v>CY$1993</v>
      </c>
      <c r="CZ2001" s="4" t="str">
        <f t="shared" si="3426"/>
        <v>CZ$1993</v>
      </c>
      <c r="DA2001" s="4" t="str">
        <f t="shared" si="3426"/>
        <v>DA$1993</v>
      </c>
      <c r="DB2001" s="4" t="str">
        <f t="shared" si="3426"/>
        <v>DB$1993</v>
      </c>
      <c r="DC2001" s="4" t="str">
        <f t="shared" si="3426"/>
        <v>DC$1993</v>
      </c>
      <c r="DD2001" s="4" t="str">
        <f t="shared" si="3426"/>
        <v>DD$1993</v>
      </c>
      <c r="DE2001" s="4" t="str">
        <f t="shared" si="3426"/>
        <v>DE$1993</v>
      </c>
      <c r="DF2001" s="4" t="str">
        <f t="shared" si="3426"/>
        <v>DF$1993</v>
      </c>
      <c r="DG2001" s="4" t="str">
        <f t="shared" si="3426"/>
        <v>DG$1993</v>
      </c>
      <c r="DH2001" s="4" t="str">
        <f t="shared" si="3426"/>
        <v>DH$1993</v>
      </c>
      <c r="DI2001" s="4" t="str">
        <f t="shared" si="3426"/>
        <v>DI$1993</v>
      </c>
      <c r="DJ2001" s="4" t="str">
        <f t="shared" si="3426"/>
        <v>DJ$1993</v>
      </c>
      <c r="DK2001" s="4" t="str">
        <f t="shared" si="3426"/>
        <v>DK$1993</v>
      </c>
      <c r="DL2001" s="4" t="str">
        <f t="shared" si="3426"/>
        <v>DL$1993</v>
      </c>
    </row>
    <row r="2002" spans="1:116" x14ac:dyDescent="0.4">
      <c r="B2002" t="s">
        <v>332</v>
      </c>
      <c r="D2002" t="s">
        <v>425</v>
      </c>
      <c r="E2002" s="8" t="str">
        <f>ROW()&amp;" "&amp;D2002</f>
        <v>2002 FAPPE-F</v>
      </c>
      <c r="G2002" s="136" t="str">
        <f>G1977</f>
        <v>Secondary volume driver</v>
      </c>
      <c r="H2002" s="12"/>
      <c r="I2002" s="60"/>
      <c r="J2002" s="60"/>
      <c r="K2002" s="15"/>
      <c r="L2002" s="15"/>
      <c r="M2002" s="15"/>
      <c r="N2002" s="15"/>
      <c r="O2002" s="15"/>
      <c r="P2002" s="15"/>
      <c r="R2002" s="15"/>
      <c r="S2002" s="179" t="str">
        <f t="shared" ref="S2002:AX2004" si="3427">S1977</f>
        <v>S$19</v>
      </c>
      <c r="T2002" s="179" t="str">
        <f t="shared" si="3427"/>
        <v>T$19</v>
      </c>
      <c r="U2002" s="179" t="str">
        <f t="shared" si="3427"/>
        <v>U$19</v>
      </c>
      <c r="V2002" s="179" t="str">
        <f t="shared" si="3427"/>
        <v>V$19</v>
      </c>
      <c r="W2002" s="179" t="str">
        <f t="shared" si="3427"/>
        <v>W$19</v>
      </c>
      <c r="X2002" s="179" t="str">
        <f t="shared" si="3427"/>
        <v>X$19</v>
      </c>
      <c r="Y2002" s="179" t="str">
        <f t="shared" si="3427"/>
        <v>Y$19</v>
      </c>
      <c r="Z2002" s="179" t="str">
        <f t="shared" si="3427"/>
        <v>Z$19</v>
      </c>
      <c r="AA2002" s="179" t="str">
        <f t="shared" si="3427"/>
        <v>AA$19</v>
      </c>
      <c r="AB2002" s="179" t="str">
        <f t="shared" si="3427"/>
        <v>AB$19</v>
      </c>
      <c r="AC2002" s="179" t="str">
        <f t="shared" si="3427"/>
        <v>AC$19</v>
      </c>
      <c r="AD2002" s="179" t="str">
        <f t="shared" si="3427"/>
        <v>AD$19</v>
      </c>
      <c r="AE2002" s="179" t="str">
        <f t="shared" si="3427"/>
        <v>AE$19</v>
      </c>
      <c r="AF2002" s="179" t="str">
        <f t="shared" si="3427"/>
        <v>AF$19</v>
      </c>
      <c r="AG2002" s="179" t="str">
        <f t="shared" si="3427"/>
        <v>AG$19</v>
      </c>
      <c r="AH2002" s="179" t="str">
        <f t="shared" si="3427"/>
        <v>AH$19</v>
      </c>
      <c r="AI2002" s="179" t="str">
        <f t="shared" si="3427"/>
        <v>AI$19</v>
      </c>
      <c r="AJ2002" s="179" t="str">
        <f t="shared" si="3427"/>
        <v>AJ$19</v>
      </c>
      <c r="AK2002" s="179" t="str">
        <f t="shared" si="3427"/>
        <v>AK$19</v>
      </c>
      <c r="AL2002" s="179" t="str">
        <f t="shared" si="3427"/>
        <v>AL$19</v>
      </c>
      <c r="AM2002" s="179" t="str">
        <f t="shared" si="3427"/>
        <v>AM$19</v>
      </c>
      <c r="AN2002" s="179" t="str">
        <f t="shared" si="3427"/>
        <v>AN$19</v>
      </c>
      <c r="AO2002" s="179" t="str">
        <f t="shared" si="3427"/>
        <v>AO$19</v>
      </c>
      <c r="AP2002" s="179" t="str">
        <f t="shared" si="3427"/>
        <v>AP$19</v>
      </c>
      <c r="AQ2002" s="179" t="str">
        <f t="shared" si="3427"/>
        <v>AQ$19</v>
      </c>
      <c r="AR2002" s="179" t="str">
        <f t="shared" si="3427"/>
        <v>AR$19</v>
      </c>
      <c r="AS2002" s="179" t="str">
        <f t="shared" si="3427"/>
        <v>AS$19</v>
      </c>
      <c r="AT2002" s="179" t="str">
        <f t="shared" si="3427"/>
        <v>AT$19</v>
      </c>
      <c r="AU2002" s="179" t="str">
        <f t="shared" si="3427"/>
        <v>AU$19</v>
      </c>
      <c r="AV2002" s="179" t="str">
        <f t="shared" si="3427"/>
        <v>AV$19</v>
      </c>
      <c r="AW2002" s="179" t="str">
        <f t="shared" si="3427"/>
        <v>AW$19</v>
      </c>
      <c r="AX2002" s="179" t="str">
        <f t="shared" si="3427"/>
        <v>AX$19</v>
      </c>
      <c r="AY2002" s="179" t="str">
        <f t="shared" ref="AY2002:CD2004" si="3428">AY1977</f>
        <v>AY$19</v>
      </c>
      <c r="AZ2002" s="179" t="str">
        <f t="shared" si="3428"/>
        <v>AZ$19</v>
      </c>
      <c r="BA2002" s="179" t="str">
        <f t="shared" si="3428"/>
        <v>BA$19</v>
      </c>
      <c r="BB2002" s="179" t="str">
        <f t="shared" si="3428"/>
        <v>BB$19</v>
      </c>
      <c r="BC2002" s="179" t="str">
        <f t="shared" si="3428"/>
        <v>BC$19</v>
      </c>
      <c r="BD2002" s="179" t="str">
        <f t="shared" si="3428"/>
        <v>BD$19</v>
      </c>
      <c r="BE2002" s="179" t="str">
        <f t="shared" si="3428"/>
        <v>BE$19</v>
      </c>
      <c r="BF2002" s="179" t="str">
        <f t="shared" si="3428"/>
        <v>BF$19</v>
      </c>
      <c r="BG2002" s="179" t="str">
        <f t="shared" si="3428"/>
        <v>BG$19</v>
      </c>
      <c r="BH2002" s="179" t="str">
        <f t="shared" si="3428"/>
        <v>BH$19</v>
      </c>
      <c r="BI2002" s="179" t="str">
        <f t="shared" si="3428"/>
        <v>BI$19</v>
      </c>
      <c r="BJ2002" s="179" t="str">
        <f t="shared" si="3428"/>
        <v>BJ$19</v>
      </c>
      <c r="BK2002" s="179" t="str">
        <f t="shared" si="3428"/>
        <v>BK$19</v>
      </c>
      <c r="BL2002" s="179" t="str">
        <f t="shared" si="3428"/>
        <v>BL$19</v>
      </c>
      <c r="BM2002" s="179" t="str">
        <f t="shared" si="3428"/>
        <v>BM$19</v>
      </c>
      <c r="BN2002" s="179" t="str">
        <f t="shared" si="3428"/>
        <v>BN$19</v>
      </c>
      <c r="BO2002" s="179" t="str">
        <f t="shared" si="3428"/>
        <v>BO$19</v>
      </c>
      <c r="BP2002" s="179" t="str">
        <f t="shared" si="3428"/>
        <v>BP$19</v>
      </c>
      <c r="BQ2002" s="179" t="str">
        <f t="shared" si="3428"/>
        <v>BQ$19</v>
      </c>
      <c r="BR2002" s="179" t="str">
        <f t="shared" si="3428"/>
        <v>BR$19</v>
      </c>
      <c r="BS2002" s="179" t="str">
        <f t="shared" si="3428"/>
        <v>BS$19</v>
      </c>
      <c r="BT2002" s="179" t="str">
        <f t="shared" si="3428"/>
        <v>BT$19</v>
      </c>
      <c r="BU2002" s="179" t="str">
        <f t="shared" si="3428"/>
        <v>BU$19</v>
      </c>
      <c r="BV2002" s="179" t="str">
        <f t="shared" si="3428"/>
        <v>BV$19</v>
      </c>
      <c r="BW2002" s="179" t="str">
        <f t="shared" si="3428"/>
        <v>BW$19</v>
      </c>
      <c r="BX2002" s="179" t="str">
        <f t="shared" si="3428"/>
        <v>BX$19</v>
      </c>
      <c r="BY2002" s="179" t="str">
        <f t="shared" si="3428"/>
        <v>BY$19</v>
      </c>
      <c r="BZ2002" s="179" t="str">
        <f t="shared" si="3428"/>
        <v>BZ$19</v>
      </c>
      <c r="CA2002" s="179" t="str">
        <f t="shared" si="3428"/>
        <v>CA$19</v>
      </c>
      <c r="CB2002" s="179" t="str">
        <f t="shared" si="3428"/>
        <v>CB$19</v>
      </c>
      <c r="CC2002" s="179" t="str">
        <f t="shared" si="3428"/>
        <v>CC$19</v>
      </c>
      <c r="CD2002" s="179" t="str">
        <f t="shared" si="3428"/>
        <v>CD$19</v>
      </c>
      <c r="CE2002" s="179" t="str">
        <f t="shared" ref="CE2002:CL2004" si="3429">CE1977</f>
        <v>CE$19</v>
      </c>
      <c r="CF2002" s="179" t="str">
        <f t="shared" si="3429"/>
        <v>CF$19</v>
      </c>
      <c r="CG2002" s="179" t="str">
        <f t="shared" si="3429"/>
        <v>CG$19</v>
      </c>
      <c r="CH2002" s="179" t="str">
        <f t="shared" si="3429"/>
        <v>CH$19</v>
      </c>
      <c r="CI2002" s="179" t="str">
        <f t="shared" si="3429"/>
        <v>CI$19</v>
      </c>
      <c r="CJ2002" s="179" t="str">
        <f t="shared" si="3429"/>
        <v>CJ$19</v>
      </c>
      <c r="CK2002" s="179" t="str">
        <f t="shared" si="3429"/>
        <v>CK$19</v>
      </c>
      <c r="CL2002" s="179" t="str">
        <f t="shared" si="3429"/>
        <v>CL$19</v>
      </c>
      <c r="CN2002" s="60"/>
      <c r="CO2002" s="179" t="str">
        <f t="shared" ref="CO2002:DL2004" si="3430">CO1977</f>
        <v>CO$19</v>
      </c>
      <c r="CP2002" s="179" t="str">
        <f t="shared" si="3430"/>
        <v>CP$19</v>
      </c>
      <c r="CQ2002" s="179" t="str">
        <f t="shared" si="3430"/>
        <v>CQ$19</v>
      </c>
      <c r="CR2002" s="179" t="str">
        <f t="shared" si="3430"/>
        <v>CR$19</v>
      </c>
      <c r="CS2002" s="179" t="str">
        <f t="shared" si="3430"/>
        <v>CS$19</v>
      </c>
      <c r="CT2002" s="179" t="str">
        <f t="shared" si="3430"/>
        <v>CT$19</v>
      </c>
      <c r="CU2002" s="179" t="str">
        <f t="shared" si="3430"/>
        <v>CU$19</v>
      </c>
      <c r="CV2002" s="179" t="str">
        <f t="shared" si="3430"/>
        <v>CV$19</v>
      </c>
      <c r="CW2002" s="179" t="str">
        <f t="shared" si="3430"/>
        <v>CW$19</v>
      </c>
      <c r="CX2002" s="179" t="str">
        <f t="shared" si="3430"/>
        <v>CX$19</v>
      </c>
      <c r="CY2002" s="179" t="str">
        <f t="shared" si="3430"/>
        <v>CY$19</v>
      </c>
      <c r="CZ2002" s="179" t="str">
        <f t="shared" si="3430"/>
        <v>CZ$19</v>
      </c>
      <c r="DA2002" s="179" t="str">
        <f t="shared" si="3430"/>
        <v>DA$19</v>
      </c>
      <c r="DB2002" s="179" t="str">
        <f t="shared" si="3430"/>
        <v>DB$19</v>
      </c>
      <c r="DC2002" s="179" t="str">
        <f t="shared" si="3430"/>
        <v>DC$19</v>
      </c>
      <c r="DD2002" s="179" t="str">
        <f t="shared" si="3430"/>
        <v>DD$19</v>
      </c>
      <c r="DE2002" s="179" t="str">
        <f t="shared" si="3430"/>
        <v>DE$19</v>
      </c>
      <c r="DF2002" s="179" t="str">
        <f t="shared" si="3430"/>
        <v>DF$19</v>
      </c>
      <c r="DG2002" s="179" t="str">
        <f t="shared" si="3430"/>
        <v>DG$19</v>
      </c>
      <c r="DH2002" s="179" t="str">
        <f t="shared" si="3430"/>
        <v>DH$19</v>
      </c>
      <c r="DI2002" s="179" t="str">
        <f t="shared" si="3430"/>
        <v>DI$19</v>
      </c>
      <c r="DJ2002" s="179" t="str">
        <f t="shared" si="3430"/>
        <v>DJ$19</v>
      </c>
      <c r="DK2002" s="179" t="str">
        <f t="shared" si="3430"/>
        <v>DK$19</v>
      </c>
      <c r="DL2002" s="179" t="str">
        <f t="shared" si="3430"/>
        <v>DL$19</v>
      </c>
    </row>
    <row r="2003" spans="1:116" x14ac:dyDescent="0.4">
      <c r="A2003" s="27"/>
      <c r="B2003" s="27"/>
      <c r="C2003" s="27"/>
      <c r="D2003" s="27"/>
      <c r="E2003" s="27"/>
      <c r="F2003" s="27"/>
      <c r="G2003" s="27"/>
      <c r="H2003" s="27"/>
      <c r="I2003" s="27"/>
      <c r="J2003" s="27"/>
      <c r="K2003" s="27"/>
      <c r="L2003" s="27"/>
      <c r="M2003" s="27"/>
      <c r="N2003" s="27"/>
      <c r="O2003" s="27"/>
      <c r="P2003" s="27"/>
      <c r="CN2003" s="27"/>
    </row>
    <row r="2004" spans="1:116" x14ac:dyDescent="0.4">
      <c r="A2004" s="174"/>
      <c r="E2004" s="8"/>
      <c r="G2004" s="175" t="s">
        <v>490</v>
      </c>
      <c r="H2004" s="174"/>
      <c r="I2004" s="176"/>
      <c r="J2004" s="176"/>
      <c r="K2004" s="197"/>
      <c r="L2004" s="197"/>
      <c r="M2004" s="197"/>
      <c r="N2004" s="197"/>
      <c r="O2004" s="197"/>
      <c r="P2004" s="197"/>
      <c r="R2004" s="198"/>
      <c r="S2004" s="174"/>
      <c r="T2004" s="174"/>
      <c r="U2004" s="174"/>
      <c r="V2004" s="174"/>
      <c r="W2004" s="174"/>
      <c r="X2004" s="174"/>
      <c r="Y2004" s="174"/>
      <c r="Z2004" s="174"/>
      <c r="AA2004" s="174"/>
      <c r="AB2004" s="174"/>
      <c r="AC2004" s="174"/>
      <c r="AD2004" s="174"/>
      <c r="AE2004" s="174"/>
      <c r="AF2004" s="174"/>
      <c r="AG2004" s="174"/>
      <c r="AH2004" s="174"/>
      <c r="AI2004" s="174"/>
      <c r="AJ2004" s="174"/>
      <c r="AK2004" s="174"/>
      <c r="AL2004" s="174"/>
      <c r="AM2004" s="174"/>
      <c r="AN2004" s="174"/>
      <c r="AO2004" s="174"/>
      <c r="AP2004" s="174"/>
      <c r="AQ2004" s="174"/>
      <c r="AR2004" s="174"/>
      <c r="AS2004" s="174"/>
      <c r="AT2004" s="174"/>
      <c r="AU2004" s="174"/>
      <c r="AV2004" s="174"/>
      <c r="AW2004" s="174"/>
      <c r="AX2004" s="174"/>
      <c r="AY2004" s="174"/>
      <c r="AZ2004" s="174"/>
      <c r="BA2004" s="174"/>
      <c r="BB2004" s="174"/>
      <c r="BC2004" s="174"/>
      <c r="BD2004" s="174"/>
      <c r="BE2004" s="174"/>
      <c r="BF2004" s="174"/>
      <c r="BG2004" s="174"/>
      <c r="BH2004" s="174"/>
      <c r="BI2004" s="174"/>
      <c r="BJ2004" s="174"/>
      <c r="BK2004" s="174"/>
      <c r="BL2004" s="174"/>
      <c r="BM2004" s="174"/>
      <c r="BN2004" s="174"/>
      <c r="BO2004" s="174"/>
      <c r="BP2004" s="174"/>
      <c r="BQ2004" s="174"/>
      <c r="BR2004" s="174"/>
      <c r="BS2004" s="174"/>
      <c r="BT2004" s="174"/>
      <c r="BU2004" s="174"/>
      <c r="BV2004" s="174"/>
      <c r="BW2004" s="174"/>
      <c r="BX2004" s="174"/>
      <c r="BY2004" s="174"/>
      <c r="BZ2004" s="174"/>
      <c r="CA2004" s="174"/>
      <c r="CB2004" s="174"/>
      <c r="CC2004" s="174"/>
      <c r="CD2004" s="174"/>
      <c r="CE2004" s="174"/>
      <c r="CF2004" s="174"/>
      <c r="CG2004" s="174"/>
      <c r="CH2004" s="174"/>
      <c r="CI2004" s="174"/>
      <c r="CJ2004" s="174"/>
      <c r="CK2004" s="174"/>
      <c r="CL2004" s="174"/>
      <c r="CN2004" s="176"/>
      <c r="CO2004" s="174"/>
      <c r="CP2004" s="174"/>
      <c r="CQ2004" s="174"/>
      <c r="CR2004" s="174"/>
      <c r="CS2004" s="174"/>
      <c r="CT2004" s="174"/>
      <c r="CU2004" s="174"/>
      <c r="CV2004" s="174"/>
      <c r="CW2004" s="174"/>
      <c r="CX2004" s="174"/>
      <c r="CY2004" s="174"/>
      <c r="CZ2004" s="174"/>
      <c r="DA2004" s="174"/>
      <c r="DB2004" s="174"/>
      <c r="DC2004" s="174"/>
      <c r="DD2004" s="174"/>
      <c r="DE2004" s="174"/>
      <c r="DF2004" s="174"/>
      <c r="DG2004" s="174"/>
      <c r="DH2004" s="174"/>
      <c r="DI2004" s="174"/>
      <c r="DJ2004" s="174"/>
      <c r="DK2004" s="174"/>
      <c r="DL2004" s="174"/>
    </row>
    <row r="2005" spans="1:116" x14ac:dyDescent="0.4">
      <c r="A2005" s="174"/>
      <c r="E2005" s="8"/>
      <c r="G2005" s="175" t="s">
        <v>492</v>
      </c>
      <c r="H2005" s="174"/>
      <c r="I2005" s="176"/>
      <c r="J2005" s="176"/>
      <c r="K2005" s="197"/>
      <c r="L2005" s="197"/>
      <c r="M2005" s="197"/>
      <c r="N2005" s="197"/>
      <c r="O2005" s="197"/>
      <c r="P2005" s="197"/>
      <c r="R2005" s="198"/>
      <c r="S2005" s="174"/>
      <c r="T2005" s="174"/>
      <c r="U2005" s="174"/>
      <c r="V2005" s="174"/>
      <c r="W2005" s="174"/>
      <c r="X2005" s="174"/>
      <c r="Y2005" s="174"/>
      <c r="Z2005" s="174"/>
      <c r="AA2005" s="174"/>
      <c r="AB2005" s="174"/>
      <c r="AC2005" s="174"/>
      <c r="AD2005" s="174"/>
      <c r="AE2005" s="174"/>
      <c r="AF2005" s="174"/>
      <c r="AG2005" s="174"/>
      <c r="AH2005" s="174"/>
      <c r="AI2005" s="174"/>
      <c r="AJ2005" s="174"/>
      <c r="AK2005" s="174"/>
      <c r="AL2005" s="174"/>
      <c r="AM2005" s="174"/>
      <c r="AN2005" s="174"/>
      <c r="AO2005" s="174"/>
      <c r="AP2005" s="174"/>
      <c r="AQ2005" s="174"/>
      <c r="AR2005" s="174"/>
      <c r="AS2005" s="174"/>
      <c r="AT2005" s="174"/>
      <c r="AU2005" s="174"/>
      <c r="AV2005" s="174"/>
      <c r="AW2005" s="174"/>
      <c r="AX2005" s="174"/>
      <c r="AY2005" s="174"/>
      <c r="AZ2005" s="174"/>
      <c r="BA2005" s="174"/>
      <c r="BB2005" s="174"/>
      <c r="BC2005" s="174"/>
      <c r="BD2005" s="174"/>
      <c r="BE2005" s="174"/>
      <c r="BF2005" s="174"/>
      <c r="BG2005" s="174"/>
      <c r="BH2005" s="174"/>
      <c r="BI2005" s="174"/>
      <c r="BJ2005" s="174"/>
      <c r="BK2005" s="174"/>
      <c r="BL2005" s="174"/>
      <c r="BM2005" s="174"/>
      <c r="BN2005" s="174"/>
      <c r="BO2005" s="174"/>
      <c r="BP2005" s="174"/>
      <c r="BQ2005" s="174"/>
      <c r="BR2005" s="174"/>
      <c r="BS2005" s="174"/>
      <c r="BT2005" s="174"/>
      <c r="BU2005" s="174"/>
      <c r="BV2005" s="174"/>
      <c r="BW2005" s="174"/>
      <c r="BX2005" s="174"/>
      <c r="BY2005" s="174"/>
      <c r="BZ2005" s="174"/>
      <c r="CA2005" s="174"/>
      <c r="CB2005" s="174"/>
      <c r="CC2005" s="174"/>
      <c r="CD2005" s="174"/>
      <c r="CE2005" s="174"/>
      <c r="CF2005" s="174"/>
      <c r="CG2005" s="174"/>
      <c r="CH2005" s="174"/>
      <c r="CI2005" s="174"/>
      <c r="CJ2005" s="174"/>
      <c r="CK2005" s="174"/>
      <c r="CL2005" s="174"/>
      <c r="CN2005" s="176"/>
      <c r="CO2005" s="174"/>
      <c r="CP2005" s="174"/>
      <c r="CQ2005" s="174"/>
      <c r="CR2005" s="174"/>
      <c r="CS2005" s="174"/>
      <c r="CT2005" s="174"/>
      <c r="CU2005" s="174"/>
      <c r="CV2005" s="174"/>
      <c r="CW2005" s="174"/>
      <c r="CX2005" s="174"/>
      <c r="CY2005" s="174"/>
      <c r="CZ2005" s="174"/>
      <c r="DA2005" s="174"/>
      <c r="DB2005" s="174"/>
      <c r="DC2005" s="174"/>
      <c r="DD2005" s="174"/>
      <c r="DE2005" s="174"/>
      <c r="DF2005" s="174"/>
      <c r="DG2005" s="174"/>
      <c r="DH2005" s="174"/>
      <c r="DI2005" s="174"/>
      <c r="DJ2005" s="174"/>
      <c r="DK2005" s="174"/>
      <c r="DL2005" s="174"/>
    </row>
    <row r="2006" spans="1:116" x14ac:dyDescent="0.4">
      <c r="A2006" s="174"/>
      <c r="E2006" s="8"/>
      <c r="G2006" s="175" t="s">
        <v>461</v>
      </c>
      <c r="H2006" s="174"/>
      <c r="I2006" s="176"/>
      <c r="J2006" s="176"/>
      <c r="K2006" s="197"/>
      <c r="L2006" s="197"/>
      <c r="M2006" s="197"/>
      <c r="N2006" s="197"/>
      <c r="O2006" s="197"/>
      <c r="P2006" s="197"/>
      <c r="R2006" s="198"/>
      <c r="S2006" s="199" t="str">
        <f t="shared" ref="S2006:AX2006" si="3431">S$20</f>
        <v>S$16</v>
      </c>
      <c r="T2006" s="199" t="str">
        <f t="shared" si="3431"/>
        <v>T$16</v>
      </c>
      <c r="U2006" s="199" t="str">
        <f t="shared" si="3431"/>
        <v>U$16</v>
      </c>
      <c r="V2006" s="199" t="str">
        <f t="shared" si="3431"/>
        <v>V$16</v>
      </c>
      <c r="W2006" s="199" t="str">
        <f t="shared" si="3431"/>
        <v>W$16</v>
      </c>
      <c r="X2006" s="199" t="str">
        <f t="shared" si="3431"/>
        <v>X$16</v>
      </c>
      <c r="Y2006" s="199" t="str">
        <f t="shared" si="3431"/>
        <v>Y$16</v>
      </c>
      <c r="Z2006" s="199" t="str">
        <f t="shared" si="3431"/>
        <v>Z$16</v>
      </c>
      <c r="AA2006" s="199" t="str">
        <f t="shared" si="3431"/>
        <v>AA$16</v>
      </c>
      <c r="AB2006" s="199" t="str">
        <f t="shared" si="3431"/>
        <v>AB$16</v>
      </c>
      <c r="AC2006" s="199" t="str">
        <f t="shared" si="3431"/>
        <v>AC$16</v>
      </c>
      <c r="AD2006" s="199" t="str">
        <f t="shared" si="3431"/>
        <v>AD$16</v>
      </c>
      <c r="AE2006" s="199" t="str">
        <f t="shared" si="3431"/>
        <v>AE$16</v>
      </c>
      <c r="AF2006" s="199" t="str">
        <f t="shared" si="3431"/>
        <v>AF$16</v>
      </c>
      <c r="AG2006" s="199" t="str">
        <f t="shared" si="3431"/>
        <v>AG$16</v>
      </c>
      <c r="AH2006" s="199" t="str">
        <f t="shared" si="3431"/>
        <v>AH$16</v>
      </c>
      <c r="AI2006" s="199" t="str">
        <f t="shared" si="3431"/>
        <v>AI$16</v>
      </c>
      <c r="AJ2006" s="199" t="str">
        <f t="shared" si="3431"/>
        <v>AJ$16</v>
      </c>
      <c r="AK2006" s="199" t="str">
        <f t="shared" si="3431"/>
        <v>AK$16</v>
      </c>
      <c r="AL2006" s="199" t="str">
        <f t="shared" si="3431"/>
        <v>AL$16</v>
      </c>
      <c r="AM2006" s="199" t="str">
        <f t="shared" si="3431"/>
        <v>AM$16</v>
      </c>
      <c r="AN2006" s="199" t="str">
        <f t="shared" si="3431"/>
        <v>AN$16</v>
      </c>
      <c r="AO2006" s="199" t="str">
        <f t="shared" si="3431"/>
        <v>AO$16</v>
      </c>
      <c r="AP2006" s="199" t="str">
        <f t="shared" si="3431"/>
        <v>AP$16</v>
      </c>
      <c r="AQ2006" s="199" t="str">
        <f t="shared" si="3431"/>
        <v>AQ$16</v>
      </c>
      <c r="AR2006" s="199" t="str">
        <f t="shared" si="3431"/>
        <v>AR$16</v>
      </c>
      <c r="AS2006" s="199" t="str">
        <f t="shared" si="3431"/>
        <v>AS$16</v>
      </c>
      <c r="AT2006" s="199" t="str">
        <f t="shared" si="3431"/>
        <v>AT$16</v>
      </c>
      <c r="AU2006" s="199" t="str">
        <f t="shared" si="3431"/>
        <v>AU$16</v>
      </c>
      <c r="AV2006" s="199" t="str">
        <f t="shared" si="3431"/>
        <v>AV$16</v>
      </c>
      <c r="AW2006" s="199" t="str">
        <f t="shared" si="3431"/>
        <v>AW$16</v>
      </c>
      <c r="AX2006" s="199" t="str">
        <f t="shared" si="3431"/>
        <v>AX$16</v>
      </c>
      <c r="AY2006" s="199" t="str">
        <f t="shared" ref="AY2006:CD2006" si="3432">AY$20</f>
        <v>AY$16</v>
      </c>
      <c r="AZ2006" s="199" t="str">
        <f t="shared" si="3432"/>
        <v>AZ$16</v>
      </c>
      <c r="BA2006" s="199" t="str">
        <f t="shared" si="3432"/>
        <v>BA$16</v>
      </c>
      <c r="BB2006" s="199" t="str">
        <f t="shared" si="3432"/>
        <v>BB$16</v>
      </c>
      <c r="BC2006" s="199" t="str">
        <f t="shared" si="3432"/>
        <v>BC$16</v>
      </c>
      <c r="BD2006" s="199" t="str">
        <f t="shared" si="3432"/>
        <v>BD$16</v>
      </c>
      <c r="BE2006" s="199" t="str">
        <f t="shared" si="3432"/>
        <v>BE$16</v>
      </c>
      <c r="BF2006" s="199" t="str">
        <f t="shared" si="3432"/>
        <v>BF$16</v>
      </c>
      <c r="BG2006" s="199" t="str">
        <f t="shared" si="3432"/>
        <v>BG$16</v>
      </c>
      <c r="BH2006" s="199" t="str">
        <f t="shared" si="3432"/>
        <v>BH$16</v>
      </c>
      <c r="BI2006" s="199" t="str">
        <f t="shared" si="3432"/>
        <v>BI$16</v>
      </c>
      <c r="BJ2006" s="199" t="str">
        <f t="shared" si="3432"/>
        <v>BJ$16</v>
      </c>
      <c r="BK2006" s="199" t="str">
        <f t="shared" si="3432"/>
        <v>BK$16</v>
      </c>
      <c r="BL2006" s="199" t="str">
        <f t="shared" si="3432"/>
        <v>BL$16</v>
      </c>
      <c r="BM2006" s="199" t="str">
        <f t="shared" si="3432"/>
        <v>BM$16</v>
      </c>
      <c r="BN2006" s="199" t="str">
        <f t="shared" si="3432"/>
        <v>BN$16</v>
      </c>
      <c r="BO2006" s="199" t="str">
        <f t="shared" si="3432"/>
        <v>BO$16</v>
      </c>
      <c r="BP2006" s="199" t="str">
        <f t="shared" si="3432"/>
        <v>BP$16</v>
      </c>
      <c r="BQ2006" s="199" t="str">
        <f t="shared" si="3432"/>
        <v>BQ$16</v>
      </c>
      <c r="BR2006" s="199" t="str">
        <f t="shared" si="3432"/>
        <v>BR$16</v>
      </c>
      <c r="BS2006" s="199" t="str">
        <f t="shared" si="3432"/>
        <v>BS$16</v>
      </c>
      <c r="BT2006" s="199" t="str">
        <f t="shared" si="3432"/>
        <v>BT$16</v>
      </c>
      <c r="BU2006" s="199" t="str">
        <f t="shared" si="3432"/>
        <v>BU$16</v>
      </c>
      <c r="BV2006" s="199" t="str">
        <f t="shared" si="3432"/>
        <v>BV$16</v>
      </c>
      <c r="BW2006" s="199" t="str">
        <f t="shared" si="3432"/>
        <v>BW$16</v>
      </c>
      <c r="BX2006" s="199" t="str">
        <f t="shared" si="3432"/>
        <v>BX$16</v>
      </c>
      <c r="BY2006" s="199" t="str">
        <f t="shared" si="3432"/>
        <v>BY$16</v>
      </c>
      <c r="BZ2006" s="199" t="str">
        <f t="shared" si="3432"/>
        <v>BZ$16</v>
      </c>
      <c r="CA2006" s="199" t="str">
        <f t="shared" si="3432"/>
        <v>CA$16</v>
      </c>
      <c r="CB2006" s="199" t="str">
        <f t="shared" si="3432"/>
        <v>CB$16</v>
      </c>
      <c r="CC2006" s="199" t="str">
        <f t="shared" si="3432"/>
        <v>CC$16</v>
      </c>
      <c r="CD2006" s="199" t="str">
        <f t="shared" si="3432"/>
        <v>CD$16</v>
      </c>
      <c r="CE2006" s="199" t="str">
        <f t="shared" ref="CE2006:CL2006" si="3433">CE$20</f>
        <v>CE$16</v>
      </c>
      <c r="CF2006" s="199" t="str">
        <f t="shared" si="3433"/>
        <v>CF$16</v>
      </c>
      <c r="CG2006" s="199" t="str">
        <f t="shared" si="3433"/>
        <v>CG$16</v>
      </c>
      <c r="CH2006" s="199" t="str">
        <f t="shared" si="3433"/>
        <v>CH$16</v>
      </c>
      <c r="CI2006" s="199" t="str">
        <f t="shared" si="3433"/>
        <v>CI$16</v>
      </c>
      <c r="CJ2006" s="199" t="str">
        <f t="shared" si="3433"/>
        <v>CJ$16</v>
      </c>
      <c r="CK2006" s="199" t="str">
        <f t="shared" si="3433"/>
        <v>CK$16</v>
      </c>
      <c r="CL2006" s="199" t="str">
        <f t="shared" si="3433"/>
        <v>CL$16</v>
      </c>
      <c r="CN2006" s="176"/>
      <c r="CO2006" s="199" t="str">
        <f t="shared" ref="CO2006:DL2006" si="3434">CO$20</f>
        <v>CO$16</v>
      </c>
      <c r="CP2006" s="199" t="str">
        <f t="shared" si="3434"/>
        <v>CP$16</v>
      </c>
      <c r="CQ2006" s="199" t="str">
        <f t="shared" si="3434"/>
        <v>CQ$16</v>
      </c>
      <c r="CR2006" s="199" t="str">
        <f t="shared" si="3434"/>
        <v>CR$16</v>
      </c>
      <c r="CS2006" s="199" t="str">
        <f t="shared" si="3434"/>
        <v>CS$16</v>
      </c>
      <c r="CT2006" s="199" t="str">
        <f t="shared" si="3434"/>
        <v>CT$16</v>
      </c>
      <c r="CU2006" s="199" t="str">
        <f t="shared" si="3434"/>
        <v>CU$16</v>
      </c>
      <c r="CV2006" s="199" t="str">
        <f t="shared" si="3434"/>
        <v>CV$16</v>
      </c>
      <c r="CW2006" s="199" t="str">
        <f t="shared" si="3434"/>
        <v>CW$16</v>
      </c>
      <c r="CX2006" s="199" t="str">
        <f t="shared" si="3434"/>
        <v>CX$16</v>
      </c>
      <c r="CY2006" s="199" t="str">
        <f t="shared" si="3434"/>
        <v>CY$16</v>
      </c>
      <c r="CZ2006" s="199" t="str">
        <f t="shared" si="3434"/>
        <v>CZ$16</v>
      </c>
      <c r="DA2006" s="199" t="str">
        <f t="shared" si="3434"/>
        <v>DA$16</v>
      </c>
      <c r="DB2006" s="199" t="str">
        <f t="shared" si="3434"/>
        <v>DB$16</v>
      </c>
      <c r="DC2006" s="199" t="str">
        <f t="shared" si="3434"/>
        <v>DC$16</v>
      </c>
      <c r="DD2006" s="199" t="str">
        <f t="shared" si="3434"/>
        <v>DD$16</v>
      </c>
      <c r="DE2006" s="199" t="str">
        <f t="shared" si="3434"/>
        <v>DE$16</v>
      </c>
      <c r="DF2006" s="199" t="str">
        <f t="shared" si="3434"/>
        <v>DF$16</v>
      </c>
      <c r="DG2006" s="199" t="str">
        <f t="shared" si="3434"/>
        <v>DG$16</v>
      </c>
      <c r="DH2006" s="199" t="str">
        <f t="shared" si="3434"/>
        <v>DH$16</v>
      </c>
      <c r="DI2006" s="199" t="str">
        <f t="shared" si="3434"/>
        <v>DI$16</v>
      </c>
      <c r="DJ2006" s="199" t="str">
        <f t="shared" si="3434"/>
        <v>DJ$16</v>
      </c>
      <c r="DK2006" s="199" t="str">
        <f t="shared" si="3434"/>
        <v>DK$16</v>
      </c>
      <c r="DL2006" s="199" t="str">
        <f t="shared" si="3434"/>
        <v>DL$16</v>
      </c>
    </row>
    <row r="2007" spans="1:116" x14ac:dyDescent="0.4">
      <c r="A2007" s="174"/>
      <c r="E2007" s="8"/>
      <c r="G2007" s="175" t="s">
        <v>462</v>
      </c>
      <c r="H2007" s="200"/>
      <c r="I2007" s="201"/>
      <c r="J2007" s="201"/>
      <c r="K2007" s="202"/>
      <c r="L2007" s="202"/>
      <c r="M2007" s="202"/>
      <c r="N2007" s="202"/>
      <c r="O2007" s="202"/>
      <c r="P2007" s="202"/>
      <c r="R2007" s="202"/>
      <c r="S2007" s="199" t="str">
        <f t="shared" ref="S2007:AX2007" si="3435">S$21</f>
        <v>S$17</v>
      </c>
      <c r="T2007" s="199" t="str">
        <f t="shared" si="3435"/>
        <v>T$17</v>
      </c>
      <c r="U2007" s="199" t="str">
        <f t="shared" si="3435"/>
        <v>U$17</v>
      </c>
      <c r="V2007" s="199" t="str">
        <f t="shared" si="3435"/>
        <v>V$17</v>
      </c>
      <c r="W2007" s="199" t="str">
        <f t="shared" si="3435"/>
        <v>W$17</v>
      </c>
      <c r="X2007" s="199" t="str">
        <f t="shared" si="3435"/>
        <v>X$17</v>
      </c>
      <c r="Y2007" s="199" t="str">
        <f t="shared" si="3435"/>
        <v>Y$17</v>
      </c>
      <c r="Z2007" s="199" t="str">
        <f t="shared" si="3435"/>
        <v>Z$17</v>
      </c>
      <c r="AA2007" s="199" t="str">
        <f t="shared" si="3435"/>
        <v>AA$17</v>
      </c>
      <c r="AB2007" s="199" t="str">
        <f t="shared" si="3435"/>
        <v>AB$17</v>
      </c>
      <c r="AC2007" s="199" t="str">
        <f t="shared" si="3435"/>
        <v>AC$17</v>
      </c>
      <c r="AD2007" s="199" t="str">
        <f t="shared" si="3435"/>
        <v>AD$17</v>
      </c>
      <c r="AE2007" s="199" t="str">
        <f t="shared" si="3435"/>
        <v>AE$17</v>
      </c>
      <c r="AF2007" s="199" t="str">
        <f t="shared" si="3435"/>
        <v>AF$17</v>
      </c>
      <c r="AG2007" s="199" t="str">
        <f t="shared" si="3435"/>
        <v>AG$17</v>
      </c>
      <c r="AH2007" s="199" t="str">
        <f t="shared" si="3435"/>
        <v>AH$17</v>
      </c>
      <c r="AI2007" s="199" t="str">
        <f t="shared" si="3435"/>
        <v>AI$17</v>
      </c>
      <c r="AJ2007" s="199" t="str">
        <f t="shared" si="3435"/>
        <v>AJ$17</v>
      </c>
      <c r="AK2007" s="199" t="str">
        <f t="shared" si="3435"/>
        <v>AK$17</v>
      </c>
      <c r="AL2007" s="199" t="str">
        <f t="shared" si="3435"/>
        <v>AL$17</v>
      </c>
      <c r="AM2007" s="199" t="str">
        <f t="shared" si="3435"/>
        <v>AM$17</v>
      </c>
      <c r="AN2007" s="199" t="str">
        <f t="shared" si="3435"/>
        <v>AN$17</v>
      </c>
      <c r="AO2007" s="199" t="str">
        <f t="shared" si="3435"/>
        <v>AO$17</v>
      </c>
      <c r="AP2007" s="199" t="str">
        <f t="shared" si="3435"/>
        <v>AP$17</v>
      </c>
      <c r="AQ2007" s="199" t="str">
        <f t="shared" si="3435"/>
        <v>AQ$17</v>
      </c>
      <c r="AR2007" s="199" t="str">
        <f t="shared" si="3435"/>
        <v>AR$17</v>
      </c>
      <c r="AS2007" s="199" t="str">
        <f t="shared" si="3435"/>
        <v>AS$17</v>
      </c>
      <c r="AT2007" s="199" t="str">
        <f t="shared" si="3435"/>
        <v>AT$17</v>
      </c>
      <c r="AU2007" s="199" t="str">
        <f t="shared" si="3435"/>
        <v>AU$17</v>
      </c>
      <c r="AV2007" s="199" t="str">
        <f t="shared" si="3435"/>
        <v>AV$17</v>
      </c>
      <c r="AW2007" s="199" t="str">
        <f t="shared" si="3435"/>
        <v>AW$17</v>
      </c>
      <c r="AX2007" s="199" t="str">
        <f t="shared" si="3435"/>
        <v>AX$17</v>
      </c>
      <c r="AY2007" s="199" t="str">
        <f t="shared" ref="AY2007:CD2007" si="3436">AY$21</f>
        <v>AY$17</v>
      </c>
      <c r="AZ2007" s="199" t="str">
        <f t="shared" si="3436"/>
        <v>AZ$17</v>
      </c>
      <c r="BA2007" s="199" t="str">
        <f t="shared" si="3436"/>
        <v>BA$17</v>
      </c>
      <c r="BB2007" s="199" t="str">
        <f t="shared" si="3436"/>
        <v>BB$17</v>
      </c>
      <c r="BC2007" s="199" t="str">
        <f t="shared" si="3436"/>
        <v>BC$17</v>
      </c>
      <c r="BD2007" s="199" t="str">
        <f t="shared" si="3436"/>
        <v>BD$17</v>
      </c>
      <c r="BE2007" s="199" t="str">
        <f t="shared" si="3436"/>
        <v>BE$17</v>
      </c>
      <c r="BF2007" s="199" t="str">
        <f t="shared" si="3436"/>
        <v>BF$17</v>
      </c>
      <c r="BG2007" s="199" t="str">
        <f t="shared" si="3436"/>
        <v>BG$17</v>
      </c>
      <c r="BH2007" s="199" t="str">
        <f t="shared" si="3436"/>
        <v>BH$17</v>
      </c>
      <c r="BI2007" s="199" t="str">
        <f t="shared" si="3436"/>
        <v>BI$17</v>
      </c>
      <c r="BJ2007" s="199" t="str">
        <f t="shared" si="3436"/>
        <v>BJ$17</v>
      </c>
      <c r="BK2007" s="199" t="str">
        <f t="shared" si="3436"/>
        <v>BK$17</v>
      </c>
      <c r="BL2007" s="199" t="str">
        <f t="shared" si="3436"/>
        <v>BL$17</v>
      </c>
      <c r="BM2007" s="199" t="str">
        <f t="shared" si="3436"/>
        <v>BM$17</v>
      </c>
      <c r="BN2007" s="199" t="str">
        <f t="shared" si="3436"/>
        <v>BN$17</v>
      </c>
      <c r="BO2007" s="199" t="str">
        <f t="shared" si="3436"/>
        <v>BO$17</v>
      </c>
      <c r="BP2007" s="199" t="str">
        <f t="shared" si="3436"/>
        <v>BP$17</v>
      </c>
      <c r="BQ2007" s="199" t="str">
        <f t="shared" si="3436"/>
        <v>BQ$17</v>
      </c>
      <c r="BR2007" s="199" t="str">
        <f t="shared" si="3436"/>
        <v>BR$17</v>
      </c>
      <c r="BS2007" s="199" t="str">
        <f t="shared" si="3436"/>
        <v>BS$17</v>
      </c>
      <c r="BT2007" s="199" t="str">
        <f t="shared" si="3436"/>
        <v>BT$17</v>
      </c>
      <c r="BU2007" s="199" t="str">
        <f t="shared" si="3436"/>
        <v>BU$17</v>
      </c>
      <c r="BV2007" s="199" t="str">
        <f t="shared" si="3436"/>
        <v>BV$17</v>
      </c>
      <c r="BW2007" s="199" t="str">
        <f t="shared" si="3436"/>
        <v>BW$17</v>
      </c>
      <c r="BX2007" s="199" t="str">
        <f t="shared" si="3436"/>
        <v>BX$17</v>
      </c>
      <c r="BY2007" s="199" t="str">
        <f t="shared" si="3436"/>
        <v>BY$17</v>
      </c>
      <c r="BZ2007" s="199" t="str">
        <f t="shared" si="3436"/>
        <v>BZ$17</v>
      </c>
      <c r="CA2007" s="199" t="str">
        <f t="shared" si="3436"/>
        <v>CA$17</v>
      </c>
      <c r="CB2007" s="199" t="str">
        <f t="shared" si="3436"/>
        <v>CB$17</v>
      </c>
      <c r="CC2007" s="199" t="str">
        <f t="shared" si="3436"/>
        <v>CC$17</v>
      </c>
      <c r="CD2007" s="199" t="str">
        <f t="shared" si="3436"/>
        <v>CD$17</v>
      </c>
      <c r="CE2007" s="199" t="str">
        <f t="shared" ref="CE2007:CL2007" si="3437">CE$21</f>
        <v>CE$17</v>
      </c>
      <c r="CF2007" s="199" t="str">
        <f t="shared" si="3437"/>
        <v>CF$17</v>
      </c>
      <c r="CG2007" s="199" t="str">
        <f t="shared" si="3437"/>
        <v>CG$17</v>
      </c>
      <c r="CH2007" s="199" t="str">
        <f t="shared" si="3437"/>
        <v>CH$17</v>
      </c>
      <c r="CI2007" s="199" t="str">
        <f t="shared" si="3437"/>
        <v>CI$17</v>
      </c>
      <c r="CJ2007" s="199" t="str">
        <f t="shared" si="3437"/>
        <v>CJ$17</v>
      </c>
      <c r="CK2007" s="199" t="str">
        <f t="shared" si="3437"/>
        <v>CK$17</v>
      </c>
      <c r="CL2007" s="199" t="str">
        <f t="shared" si="3437"/>
        <v>CL$17</v>
      </c>
      <c r="CN2007" s="201"/>
      <c r="CO2007" s="199" t="str">
        <f t="shared" ref="CO2007:DL2007" si="3438">CO$21</f>
        <v>CO$17</v>
      </c>
      <c r="CP2007" s="199" t="str">
        <f t="shared" si="3438"/>
        <v>CP$17</v>
      </c>
      <c r="CQ2007" s="199" t="str">
        <f t="shared" si="3438"/>
        <v>CQ$17</v>
      </c>
      <c r="CR2007" s="199" t="str">
        <f t="shared" si="3438"/>
        <v>CR$17</v>
      </c>
      <c r="CS2007" s="199" t="str">
        <f t="shared" si="3438"/>
        <v>CS$17</v>
      </c>
      <c r="CT2007" s="199" t="str">
        <f t="shared" si="3438"/>
        <v>CT$17</v>
      </c>
      <c r="CU2007" s="199" t="str">
        <f t="shared" si="3438"/>
        <v>CU$17</v>
      </c>
      <c r="CV2007" s="199" t="str">
        <f t="shared" si="3438"/>
        <v>CV$17</v>
      </c>
      <c r="CW2007" s="199" t="str">
        <f t="shared" si="3438"/>
        <v>CW$17</v>
      </c>
      <c r="CX2007" s="199" t="str">
        <f t="shared" si="3438"/>
        <v>CX$17</v>
      </c>
      <c r="CY2007" s="199" t="str">
        <f t="shared" si="3438"/>
        <v>CY$17</v>
      </c>
      <c r="CZ2007" s="199" t="str">
        <f t="shared" si="3438"/>
        <v>CZ$17</v>
      </c>
      <c r="DA2007" s="199" t="str">
        <f t="shared" si="3438"/>
        <v>DA$17</v>
      </c>
      <c r="DB2007" s="199" t="str">
        <f t="shared" si="3438"/>
        <v>DB$17</v>
      </c>
      <c r="DC2007" s="199" t="str">
        <f t="shared" si="3438"/>
        <v>DC$17</v>
      </c>
      <c r="DD2007" s="199" t="str">
        <f t="shared" si="3438"/>
        <v>DD$17</v>
      </c>
      <c r="DE2007" s="199" t="str">
        <f t="shared" si="3438"/>
        <v>DE$17</v>
      </c>
      <c r="DF2007" s="199" t="str">
        <f t="shared" si="3438"/>
        <v>DF$17</v>
      </c>
      <c r="DG2007" s="199" t="str">
        <f t="shared" si="3438"/>
        <v>DG$17</v>
      </c>
      <c r="DH2007" s="199" t="str">
        <f t="shared" si="3438"/>
        <v>DH$17</v>
      </c>
      <c r="DI2007" s="199" t="str">
        <f t="shared" si="3438"/>
        <v>DI$17</v>
      </c>
      <c r="DJ2007" s="199" t="str">
        <f t="shared" si="3438"/>
        <v>DJ$17</v>
      </c>
      <c r="DK2007" s="199" t="str">
        <f t="shared" si="3438"/>
        <v>DK$17</v>
      </c>
      <c r="DL2007" s="199" t="str">
        <f t="shared" si="3438"/>
        <v>DL$17</v>
      </c>
    </row>
    <row r="2008" spans="1:116" x14ac:dyDescent="0.4">
      <c r="A2008" s="174"/>
      <c r="E2008" s="8"/>
      <c r="G2008" s="175" t="s">
        <v>491</v>
      </c>
      <c r="H2008" s="200"/>
      <c r="I2008" s="201"/>
      <c r="J2008" s="201"/>
      <c r="K2008" s="202"/>
      <c r="L2008" s="202"/>
      <c r="M2008" s="202"/>
      <c r="N2008" s="202"/>
      <c r="O2008" s="202"/>
      <c r="P2008" s="202"/>
      <c r="R2008" s="202"/>
      <c r="S2008" s="190"/>
      <c r="T2008" s="190"/>
      <c r="U2008" s="190"/>
      <c r="V2008" s="190"/>
      <c r="W2008" s="190"/>
      <c r="X2008" s="190"/>
      <c r="Y2008" s="190"/>
      <c r="Z2008" s="190"/>
      <c r="AA2008" s="190"/>
      <c r="AB2008" s="190"/>
      <c r="AC2008" s="190"/>
      <c r="AD2008" s="190"/>
      <c r="AE2008" s="190"/>
      <c r="AF2008" s="190"/>
      <c r="AG2008" s="190"/>
      <c r="AH2008" s="190"/>
      <c r="AI2008" s="190"/>
      <c r="AJ2008" s="190"/>
      <c r="AK2008" s="190"/>
      <c r="AL2008" s="190"/>
      <c r="AM2008" s="190"/>
      <c r="AN2008" s="190"/>
      <c r="AO2008" s="190"/>
      <c r="AP2008" s="190"/>
      <c r="AQ2008" s="190"/>
      <c r="AR2008" s="190"/>
      <c r="AS2008" s="190"/>
      <c r="AT2008" s="190"/>
      <c r="AU2008" s="190"/>
      <c r="AV2008" s="190"/>
      <c r="AW2008" s="190"/>
      <c r="AX2008" s="190"/>
      <c r="AY2008" s="190"/>
      <c r="AZ2008" s="190"/>
      <c r="BA2008" s="190"/>
      <c r="BB2008" s="190"/>
      <c r="BC2008" s="190"/>
      <c r="BD2008" s="190"/>
      <c r="BE2008" s="190"/>
      <c r="BF2008" s="190"/>
      <c r="BG2008" s="190"/>
      <c r="BH2008" s="190"/>
      <c r="BI2008" s="190"/>
      <c r="BJ2008" s="190"/>
      <c r="BK2008" s="190"/>
      <c r="BL2008" s="190"/>
      <c r="BM2008" s="190"/>
      <c r="BN2008" s="190"/>
      <c r="BO2008" s="190"/>
      <c r="BP2008" s="190"/>
      <c r="BQ2008" s="190"/>
      <c r="BR2008" s="190"/>
      <c r="BS2008" s="190"/>
      <c r="BT2008" s="190"/>
      <c r="BU2008" s="190"/>
      <c r="BV2008" s="190"/>
      <c r="BW2008" s="190"/>
      <c r="BX2008" s="190"/>
      <c r="BY2008" s="190"/>
      <c r="BZ2008" s="190"/>
      <c r="CA2008" s="190"/>
      <c r="CB2008" s="190"/>
      <c r="CC2008" s="190"/>
      <c r="CD2008" s="190"/>
      <c r="CE2008" s="190"/>
      <c r="CF2008" s="190"/>
      <c r="CG2008" s="190"/>
      <c r="CH2008" s="190"/>
      <c r="CI2008" s="190"/>
      <c r="CJ2008" s="190"/>
      <c r="CK2008" s="190"/>
      <c r="CL2008" s="190"/>
      <c r="CN2008" s="201"/>
      <c r="CO2008" s="190"/>
      <c r="CP2008" s="190"/>
      <c r="CQ2008" s="190"/>
      <c r="CR2008" s="190"/>
      <c r="CS2008" s="190"/>
      <c r="CT2008" s="190"/>
      <c r="CU2008" s="190"/>
      <c r="CV2008" s="190"/>
      <c r="CW2008" s="190"/>
      <c r="CX2008" s="190"/>
      <c r="CY2008" s="190"/>
      <c r="CZ2008" s="190"/>
      <c r="DA2008" s="190"/>
      <c r="DB2008" s="190"/>
      <c r="DC2008" s="190"/>
      <c r="DD2008" s="190"/>
      <c r="DE2008" s="190"/>
      <c r="DF2008" s="190"/>
      <c r="DG2008" s="190"/>
      <c r="DH2008" s="190"/>
      <c r="DI2008" s="190"/>
      <c r="DJ2008" s="190"/>
      <c r="DK2008" s="190"/>
      <c r="DL2008" s="190"/>
    </row>
    <row r="2009" spans="1:116" x14ac:dyDescent="0.4">
      <c r="A2009" s="174"/>
      <c r="E2009" s="8"/>
      <c r="G2009" s="175" t="s">
        <v>505</v>
      </c>
      <c r="H2009" s="200"/>
      <c r="I2009" s="201"/>
      <c r="J2009" s="201"/>
      <c r="K2009" s="202"/>
      <c r="L2009" s="202"/>
      <c r="M2009" s="202"/>
      <c r="N2009" s="202"/>
      <c r="O2009" s="202"/>
      <c r="P2009" s="202"/>
      <c r="R2009" s="202"/>
      <c r="S2009" s="190"/>
      <c r="T2009" s="190"/>
      <c r="U2009" s="190"/>
      <c r="V2009" s="190"/>
      <c r="W2009" s="190"/>
      <c r="X2009" s="190"/>
      <c r="Y2009" s="190"/>
      <c r="Z2009" s="190"/>
      <c r="AA2009" s="190"/>
      <c r="AB2009" s="190"/>
      <c r="AC2009" s="190"/>
      <c r="AD2009" s="190"/>
      <c r="AE2009" s="190"/>
      <c r="AF2009" s="190"/>
      <c r="AG2009" s="190"/>
      <c r="AH2009" s="190"/>
      <c r="AI2009" s="190"/>
      <c r="AJ2009" s="190"/>
      <c r="AK2009" s="190"/>
      <c r="AL2009" s="190"/>
      <c r="AM2009" s="190"/>
      <c r="AN2009" s="190"/>
      <c r="AO2009" s="190"/>
      <c r="AP2009" s="190"/>
      <c r="AQ2009" s="190"/>
      <c r="AR2009" s="190"/>
      <c r="AS2009" s="190"/>
      <c r="AT2009" s="190"/>
      <c r="AU2009" s="190"/>
      <c r="AV2009" s="190"/>
      <c r="AW2009" s="190"/>
      <c r="AX2009" s="190"/>
      <c r="AY2009" s="190"/>
      <c r="AZ2009" s="190"/>
      <c r="BA2009" s="190"/>
      <c r="BB2009" s="190"/>
      <c r="BC2009" s="190"/>
      <c r="BD2009" s="190"/>
      <c r="BE2009" s="190"/>
      <c r="BF2009" s="190"/>
      <c r="BG2009" s="190"/>
      <c r="BH2009" s="190"/>
      <c r="BI2009" s="190"/>
      <c r="BJ2009" s="190"/>
      <c r="BK2009" s="190"/>
      <c r="BL2009" s="190"/>
      <c r="BM2009" s="190"/>
      <c r="BN2009" s="190"/>
      <c r="BO2009" s="190"/>
      <c r="BP2009" s="190"/>
      <c r="BQ2009" s="190"/>
      <c r="BR2009" s="190"/>
      <c r="BS2009" s="190"/>
      <c r="BT2009" s="190"/>
      <c r="BU2009" s="190"/>
      <c r="BV2009" s="190"/>
      <c r="BW2009" s="190"/>
      <c r="BX2009" s="190"/>
      <c r="BY2009" s="190"/>
      <c r="BZ2009" s="190"/>
      <c r="CA2009" s="190"/>
      <c r="CB2009" s="190"/>
      <c r="CC2009" s="190"/>
      <c r="CD2009" s="190"/>
      <c r="CE2009" s="190"/>
      <c r="CF2009" s="190"/>
      <c r="CG2009" s="190"/>
      <c r="CH2009" s="190"/>
      <c r="CI2009" s="190"/>
      <c r="CJ2009" s="190"/>
      <c r="CK2009" s="190"/>
      <c r="CL2009" s="190"/>
      <c r="CN2009" s="201"/>
      <c r="CO2009" s="190"/>
      <c r="CP2009" s="190"/>
      <c r="CQ2009" s="190"/>
      <c r="CR2009" s="190"/>
      <c r="CS2009" s="190"/>
      <c r="CT2009" s="190"/>
      <c r="CU2009" s="190"/>
      <c r="CV2009" s="190"/>
      <c r="CW2009" s="190"/>
      <c r="CX2009" s="190"/>
      <c r="CY2009" s="190"/>
      <c r="CZ2009" s="190"/>
      <c r="DA2009" s="190"/>
      <c r="DB2009" s="190"/>
      <c r="DC2009" s="190"/>
      <c r="DD2009" s="190"/>
      <c r="DE2009" s="190"/>
      <c r="DF2009" s="190"/>
      <c r="DG2009" s="190"/>
      <c r="DH2009" s="190"/>
      <c r="DI2009" s="190"/>
      <c r="DJ2009" s="190"/>
      <c r="DK2009" s="190"/>
      <c r="DL2009" s="190"/>
    </row>
    <row r="2010" spans="1:116" x14ac:dyDescent="0.4">
      <c r="A2010" s="174"/>
      <c r="E2010" s="8"/>
      <c r="G2010" s="175" t="s">
        <v>463</v>
      </c>
      <c r="H2010" s="200"/>
      <c r="I2010" s="201"/>
      <c r="J2010" s="201"/>
      <c r="K2010" s="202"/>
      <c r="L2010" s="202"/>
      <c r="M2010" s="202"/>
      <c r="N2010" s="202"/>
      <c r="O2010" s="202"/>
      <c r="P2010" s="202"/>
      <c r="R2010" s="202"/>
      <c r="S2010" s="190" t="str">
        <f t="shared" ref="S2010:AX2010" si="3439">S$22</f>
        <v>S$18</v>
      </c>
      <c r="T2010" s="190" t="str">
        <f t="shared" si="3439"/>
        <v>T$18</v>
      </c>
      <c r="U2010" s="190" t="str">
        <f t="shared" si="3439"/>
        <v>U$18</v>
      </c>
      <c r="V2010" s="190" t="str">
        <f t="shared" si="3439"/>
        <v>V$18</v>
      </c>
      <c r="W2010" s="190" t="str">
        <f t="shared" si="3439"/>
        <v>W$18</v>
      </c>
      <c r="X2010" s="190" t="str">
        <f t="shared" si="3439"/>
        <v>X$18</v>
      </c>
      <c r="Y2010" s="190" t="str">
        <f t="shared" si="3439"/>
        <v>Y$18</v>
      </c>
      <c r="Z2010" s="190" t="str">
        <f t="shared" si="3439"/>
        <v>Z$18</v>
      </c>
      <c r="AA2010" s="190" t="str">
        <f t="shared" si="3439"/>
        <v>AA$18</v>
      </c>
      <c r="AB2010" s="190" t="str">
        <f t="shared" si="3439"/>
        <v>AB$18</v>
      </c>
      <c r="AC2010" s="190" t="str">
        <f t="shared" si="3439"/>
        <v>AC$18</v>
      </c>
      <c r="AD2010" s="190" t="str">
        <f t="shared" si="3439"/>
        <v>AD$18</v>
      </c>
      <c r="AE2010" s="190" t="str">
        <f t="shared" si="3439"/>
        <v>AE$18</v>
      </c>
      <c r="AF2010" s="190" t="str">
        <f t="shared" si="3439"/>
        <v>AF$18</v>
      </c>
      <c r="AG2010" s="190" t="str">
        <f t="shared" si="3439"/>
        <v>AG$18</v>
      </c>
      <c r="AH2010" s="190" t="str">
        <f t="shared" si="3439"/>
        <v>AH$18</v>
      </c>
      <c r="AI2010" s="190" t="str">
        <f t="shared" si="3439"/>
        <v>AI$18</v>
      </c>
      <c r="AJ2010" s="190" t="str">
        <f t="shared" si="3439"/>
        <v>AJ$18</v>
      </c>
      <c r="AK2010" s="190" t="str">
        <f t="shared" si="3439"/>
        <v>AK$18</v>
      </c>
      <c r="AL2010" s="190" t="str">
        <f t="shared" si="3439"/>
        <v>AL$18</v>
      </c>
      <c r="AM2010" s="190" t="str">
        <f t="shared" si="3439"/>
        <v>AM$18</v>
      </c>
      <c r="AN2010" s="190" t="str">
        <f t="shared" si="3439"/>
        <v>AN$18</v>
      </c>
      <c r="AO2010" s="190" t="str">
        <f t="shared" si="3439"/>
        <v>AO$18</v>
      </c>
      <c r="AP2010" s="190" t="str">
        <f t="shared" si="3439"/>
        <v>AP$18</v>
      </c>
      <c r="AQ2010" s="190" t="str">
        <f t="shared" si="3439"/>
        <v>AQ$18</v>
      </c>
      <c r="AR2010" s="190" t="str">
        <f t="shared" si="3439"/>
        <v>AR$18</v>
      </c>
      <c r="AS2010" s="190" t="str">
        <f t="shared" si="3439"/>
        <v>AS$18</v>
      </c>
      <c r="AT2010" s="190" t="str">
        <f t="shared" si="3439"/>
        <v>AT$18</v>
      </c>
      <c r="AU2010" s="190" t="str">
        <f t="shared" si="3439"/>
        <v>AU$18</v>
      </c>
      <c r="AV2010" s="190" t="str">
        <f t="shared" si="3439"/>
        <v>AV$18</v>
      </c>
      <c r="AW2010" s="190" t="str">
        <f t="shared" si="3439"/>
        <v>AW$18</v>
      </c>
      <c r="AX2010" s="190" t="str">
        <f t="shared" si="3439"/>
        <v>AX$18</v>
      </c>
      <c r="AY2010" s="190" t="str">
        <f t="shared" ref="AY2010:CD2010" si="3440">AY$22</f>
        <v>AY$18</v>
      </c>
      <c r="AZ2010" s="190" t="str">
        <f t="shared" si="3440"/>
        <v>AZ$18</v>
      </c>
      <c r="BA2010" s="190" t="str">
        <f t="shared" si="3440"/>
        <v>BA$18</v>
      </c>
      <c r="BB2010" s="190" t="str">
        <f t="shared" si="3440"/>
        <v>BB$18</v>
      </c>
      <c r="BC2010" s="190" t="str">
        <f t="shared" si="3440"/>
        <v>BC$18</v>
      </c>
      <c r="BD2010" s="190" t="str">
        <f t="shared" si="3440"/>
        <v>BD$18</v>
      </c>
      <c r="BE2010" s="190" t="str">
        <f t="shared" si="3440"/>
        <v>BE$18</v>
      </c>
      <c r="BF2010" s="190" t="str">
        <f t="shared" si="3440"/>
        <v>BF$18</v>
      </c>
      <c r="BG2010" s="190" t="str">
        <f t="shared" si="3440"/>
        <v>BG$18</v>
      </c>
      <c r="BH2010" s="190" t="str">
        <f t="shared" si="3440"/>
        <v>BH$18</v>
      </c>
      <c r="BI2010" s="190" t="str">
        <f t="shared" si="3440"/>
        <v>BI$18</v>
      </c>
      <c r="BJ2010" s="190" t="str">
        <f t="shared" si="3440"/>
        <v>BJ$18</v>
      </c>
      <c r="BK2010" s="190" t="str">
        <f t="shared" si="3440"/>
        <v>BK$18</v>
      </c>
      <c r="BL2010" s="190" t="str">
        <f t="shared" si="3440"/>
        <v>BL$18</v>
      </c>
      <c r="BM2010" s="190" t="str">
        <f t="shared" si="3440"/>
        <v>BM$18</v>
      </c>
      <c r="BN2010" s="190" t="str">
        <f t="shared" si="3440"/>
        <v>BN$18</v>
      </c>
      <c r="BO2010" s="190" t="str">
        <f t="shared" si="3440"/>
        <v>BO$18</v>
      </c>
      <c r="BP2010" s="190" t="str">
        <f t="shared" si="3440"/>
        <v>BP$18</v>
      </c>
      <c r="BQ2010" s="190" t="str">
        <f t="shared" si="3440"/>
        <v>BQ$18</v>
      </c>
      <c r="BR2010" s="190" t="str">
        <f t="shared" si="3440"/>
        <v>BR$18</v>
      </c>
      <c r="BS2010" s="190" t="str">
        <f t="shared" si="3440"/>
        <v>BS$18</v>
      </c>
      <c r="BT2010" s="190" t="str">
        <f t="shared" si="3440"/>
        <v>BT$18</v>
      </c>
      <c r="BU2010" s="190" t="str">
        <f t="shared" si="3440"/>
        <v>BU$18</v>
      </c>
      <c r="BV2010" s="190" t="str">
        <f t="shared" si="3440"/>
        <v>BV$18</v>
      </c>
      <c r="BW2010" s="190" t="str">
        <f t="shared" si="3440"/>
        <v>BW$18</v>
      </c>
      <c r="BX2010" s="190" t="str">
        <f t="shared" si="3440"/>
        <v>BX$18</v>
      </c>
      <c r="BY2010" s="190" t="str">
        <f t="shared" si="3440"/>
        <v>BY$18</v>
      </c>
      <c r="BZ2010" s="190" t="str">
        <f t="shared" si="3440"/>
        <v>BZ$18</v>
      </c>
      <c r="CA2010" s="190" t="str">
        <f t="shared" si="3440"/>
        <v>CA$18</v>
      </c>
      <c r="CB2010" s="190" t="str">
        <f t="shared" si="3440"/>
        <v>CB$18</v>
      </c>
      <c r="CC2010" s="190" t="str">
        <f t="shared" si="3440"/>
        <v>CC$18</v>
      </c>
      <c r="CD2010" s="190" t="str">
        <f t="shared" si="3440"/>
        <v>CD$18</v>
      </c>
      <c r="CE2010" s="190" t="str">
        <f t="shared" ref="CE2010:CL2010" si="3441">CE$22</f>
        <v>CE$18</v>
      </c>
      <c r="CF2010" s="190" t="str">
        <f t="shared" si="3441"/>
        <v>CF$18</v>
      </c>
      <c r="CG2010" s="190" t="str">
        <f t="shared" si="3441"/>
        <v>CG$18</v>
      </c>
      <c r="CH2010" s="190" t="str">
        <f t="shared" si="3441"/>
        <v>CH$18</v>
      </c>
      <c r="CI2010" s="190" t="str">
        <f t="shared" si="3441"/>
        <v>CI$18</v>
      </c>
      <c r="CJ2010" s="190" t="str">
        <f t="shared" si="3441"/>
        <v>CJ$18</v>
      </c>
      <c r="CK2010" s="190" t="str">
        <f t="shared" si="3441"/>
        <v>CK$18</v>
      </c>
      <c r="CL2010" s="190" t="str">
        <f t="shared" si="3441"/>
        <v>CL$18</v>
      </c>
      <c r="CN2010" s="201"/>
      <c r="CO2010" s="190" t="str">
        <f t="shared" ref="CO2010:DL2010" si="3442">CO$22</f>
        <v>CO$18</v>
      </c>
      <c r="CP2010" s="190" t="str">
        <f t="shared" si="3442"/>
        <v>CP$18</v>
      </c>
      <c r="CQ2010" s="190" t="str">
        <f t="shared" si="3442"/>
        <v>CQ$18</v>
      </c>
      <c r="CR2010" s="190" t="str">
        <f t="shared" si="3442"/>
        <v>CR$18</v>
      </c>
      <c r="CS2010" s="190" t="str">
        <f t="shared" si="3442"/>
        <v>CS$18</v>
      </c>
      <c r="CT2010" s="190" t="str">
        <f t="shared" si="3442"/>
        <v>CT$18</v>
      </c>
      <c r="CU2010" s="190" t="str">
        <f t="shared" si="3442"/>
        <v>CU$18</v>
      </c>
      <c r="CV2010" s="190" t="str">
        <f t="shared" si="3442"/>
        <v>CV$18</v>
      </c>
      <c r="CW2010" s="190" t="str">
        <f t="shared" si="3442"/>
        <v>CW$18</v>
      </c>
      <c r="CX2010" s="190" t="str">
        <f t="shared" si="3442"/>
        <v>CX$18</v>
      </c>
      <c r="CY2010" s="190" t="str">
        <f t="shared" si="3442"/>
        <v>CY$18</v>
      </c>
      <c r="CZ2010" s="190" t="str">
        <f t="shared" si="3442"/>
        <v>CZ$18</v>
      </c>
      <c r="DA2010" s="190" t="str">
        <f t="shared" si="3442"/>
        <v>DA$18</v>
      </c>
      <c r="DB2010" s="190" t="str">
        <f t="shared" si="3442"/>
        <v>DB$18</v>
      </c>
      <c r="DC2010" s="190" t="str">
        <f t="shared" si="3442"/>
        <v>DC$18</v>
      </c>
      <c r="DD2010" s="190" t="str">
        <f t="shared" si="3442"/>
        <v>DD$18</v>
      </c>
      <c r="DE2010" s="190" t="str">
        <f t="shared" si="3442"/>
        <v>DE$18</v>
      </c>
      <c r="DF2010" s="190" t="str">
        <f t="shared" si="3442"/>
        <v>DF$18</v>
      </c>
      <c r="DG2010" s="190" t="str">
        <f t="shared" si="3442"/>
        <v>DG$18</v>
      </c>
      <c r="DH2010" s="190" t="str">
        <f t="shared" si="3442"/>
        <v>DH$18</v>
      </c>
      <c r="DI2010" s="190" t="str">
        <f t="shared" si="3442"/>
        <v>DI$18</v>
      </c>
      <c r="DJ2010" s="190" t="str">
        <f t="shared" si="3442"/>
        <v>DJ$18</v>
      </c>
      <c r="DK2010" s="190" t="str">
        <f t="shared" si="3442"/>
        <v>DK$18</v>
      </c>
      <c r="DL2010" s="190" t="str">
        <f t="shared" si="3442"/>
        <v>DL$18</v>
      </c>
    </row>
    <row r="2011" spans="1:116" x14ac:dyDescent="0.4">
      <c r="A2011" s="174"/>
      <c r="E2011" s="8"/>
      <c r="G2011" s="175" t="s">
        <v>464</v>
      </c>
      <c r="H2011" s="200"/>
      <c r="I2011" s="201"/>
      <c r="J2011" s="201"/>
      <c r="K2011" s="202"/>
      <c r="L2011" s="202"/>
      <c r="M2011" s="202"/>
      <c r="N2011" s="202"/>
      <c r="O2011" s="202"/>
      <c r="P2011" s="202"/>
      <c r="R2011" s="202"/>
      <c r="S2011" s="190" t="str">
        <f t="shared" ref="S2011:AX2011" si="3443">S$23</f>
        <v>S$19</v>
      </c>
      <c r="T2011" s="190" t="str">
        <f t="shared" si="3443"/>
        <v>T$19</v>
      </c>
      <c r="U2011" s="190" t="str">
        <f t="shared" si="3443"/>
        <v>U$19</v>
      </c>
      <c r="V2011" s="190" t="str">
        <f t="shared" si="3443"/>
        <v>V$19</v>
      </c>
      <c r="W2011" s="190" t="str">
        <f t="shared" si="3443"/>
        <v>W$19</v>
      </c>
      <c r="X2011" s="190" t="str">
        <f t="shared" si="3443"/>
        <v>X$19</v>
      </c>
      <c r="Y2011" s="190" t="str">
        <f t="shared" si="3443"/>
        <v>Y$19</v>
      </c>
      <c r="Z2011" s="190" t="str">
        <f t="shared" si="3443"/>
        <v>Z$19</v>
      </c>
      <c r="AA2011" s="190" t="str">
        <f t="shared" si="3443"/>
        <v>AA$19</v>
      </c>
      <c r="AB2011" s="190" t="str">
        <f t="shared" si="3443"/>
        <v>AB$19</v>
      </c>
      <c r="AC2011" s="190" t="str">
        <f t="shared" si="3443"/>
        <v>AC$19</v>
      </c>
      <c r="AD2011" s="190" t="str">
        <f t="shared" si="3443"/>
        <v>AD$19</v>
      </c>
      <c r="AE2011" s="190" t="str">
        <f t="shared" si="3443"/>
        <v>AE$19</v>
      </c>
      <c r="AF2011" s="190" t="str">
        <f t="shared" si="3443"/>
        <v>AF$19</v>
      </c>
      <c r="AG2011" s="190" t="str">
        <f t="shared" si="3443"/>
        <v>AG$19</v>
      </c>
      <c r="AH2011" s="190" t="str">
        <f t="shared" si="3443"/>
        <v>AH$19</v>
      </c>
      <c r="AI2011" s="190" t="str">
        <f t="shared" si="3443"/>
        <v>AI$19</v>
      </c>
      <c r="AJ2011" s="190" t="str">
        <f t="shared" si="3443"/>
        <v>AJ$19</v>
      </c>
      <c r="AK2011" s="190" t="str">
        <f t="shared" si="3443"/>
        <v>AK$19</v>
      </c>
      <c r="AL2011" s="190" t="str">
        <f t="shared" si="3443"/>
        <v>AL$19</v>
      </c>
      <c r="AM2011" s="190" t="str">
        <f t="shared" si="3443"/>
        <v>AM$19</v>
      </c>
      <c r="AN2011" s="190" t="str">
        <f t="shared" si="3443"/>
        <v>AN$19</v>
      </c>
      <c r="AO2011" s="190" t="str">
        <f t="shared" si="3443"/>
        <v>AO$19</v>
      </c>
      <c r="AP2011" s="190" t="str">
        <f t="shared" si="3443"/>
        <v>AP$19</v>
      </c>
      <c r="AQ2011" s="190" t="str">
        <f t="shared" si="3443"/>
        <v>AQ$19</v>
      </c>
      <c r="AR2011" s="190" t="str">
        <f t="shared" si="3443"/>
        <v>AR$19</v>
      </c>
      <c r="AS2011" s="190" t="str">
        <f t="shared" si="3443"/>
        <v>AS$19</v>
      </c>
      <c r="AT2011" s="190" t="str">
        <f t="shared" si="3443"/>
        <v>AT$19</v>
      </c>
      <c r="AU2011" s="190" t="str">
        <f t="shared" si="3443"/>
        <v>AU$19</v>
      </c>
      <c r="AV2011" s="190" t="str">
        <f t="shared" si="3443"/>
        <v>AV$19</v>
      </c>
      <c r="AW2011" s="190" t="str">
        <f t="shared" si="3443"/>
        <v>AW$19</v>
      </c>
      <c r="AX2011" s="190" t="str">
        <f t="shared" si="3443"/>
        <v>AX$19</v>
      </c>
      <c r="AY2011" s="190" t="str">
        <f t="shared" ref="AY2011:CD2011" si="3444">AY$23</f>
        <v>AY$19</v>
      </c>
      <c r="AZ2011" s="190" t="str">
        <f t="shared" si="3444"/>
        <v>AZ$19</v>
      </c>
      <c r="BA2011" s="190" t="str">
        <f t="shared" si="3444"/>
        <v>BA$19</v>
      </c>
      <c r="BB2011" s="190" t="str">
        <f t="shared" si="3444"/>
        <v>BB$19</v>
      </c>
      <c r="BC2011" s="190" t="str">
        <f t="shared" si="3444"/>
        <v>BC$19</v>
      </c>
      <c r="BD2011" s="190" t="str">
        <f t="shared" si="3444"/>
        <v>BD$19</v>
      </c>
      <c r="BE2011" s="190" t="str">
        <f t="shared" si="3444"/>
        <v>BE$19</v>
      </c>
      <c r="BF2011" s="190" t="str">
        <f t="shared" si="3444"/>
        <v>BF$19</v>
      </c>
      <c r="BG2011" s="190" t="str">
        <f t="shared" si="3444"/>
        <v>BG$19</v>
      </c>
      <c r="BH2011" s="190" t="str">
        <f t="shared" si="3444"/>
        <v>BH$19</v>
      </c>
      <c r="BI2011" s="190" t="str">
        <f t="shared" si="3444"/>
        <v>BI$19</v>
      </c>
      <c r="BJ2011" s="190" t="str">
        <f t="shared" si="3444"/>
        <v>BJ$19</v>
      </c>
      <c r="BK2011" s="190" t="str">
        <f t="shared" si="3444"/>
        <v>BK$19</v>
      </c>
      <c r="BL2011" s="190" t="str">
        <f t="shared" si="3444"/>
        <v>BL$19</v>
      </c>
      <c r="BM2011" s="190" t="str">
        <f t="shared" si="3444"/>
        <v>BM$19</v>
      </c>
      <c r="BN2011" s="190" t="str">
        <f t="shared" si="3444"/>
        <v>BN$19</v>
      </c>
      <c r="BO2011" s="190" t="str">
        <f t="shared" si="3444"/>
        <v>BO$19</v>
      </c>
      <c r="BP2011" s="190" t="str">
        <f t="shared" si="3444"/>
        <v>BP$19</v>
      </c>
      <c r="BQ2011" s="190" t="str">
        <f t="shared" si="3444"/>
        <v>BQ$19</v>
      </c>
      <c r="BR2011" s="190" t="str">
        <f t="shared" si="3444"/>
        <v>BR$19</v>
      </c>
      <c r="BS2011" s="190" t="str">
        <f t="shared" si="3444"/>
        <v>BS$19</v>
      </c>
      <c r="BT2011" s="190" t="str">
        <f t="shared" si="3444"/>
        <v>BT$19</v>
      </c>
      <c r="BU2011" s="190" t="str">
        <f t="shared" si="3444"/>
        <v>BU$19</v>
      </c>
      <c r="BV2011" s="190" t="str">
        <f t="shared" si="3444"/>
        <v>BV$19</v>
      </c>
      <c r="BW2011" s="190" t="str">
        <f t="shared" si="3444"/>
        <v>BW$19</v>
      </c>
      <c r="BX2011" s="190" t="str">
        <f t="shared" si="3444"/>
        <v>BX$19</v>
      </c>
      <c r="BY2011" s="190" t="str">
        <f t="shared" si="3444"/>
        <v>BY$19</v>
      </c>
      <c r="BZ2011" s="190" t="str">
        <f t="shared" si="3444"/>
        <v>BZ$19</v>
      </c>
      <c r="CA2011" s="190" t="str">
        <f t="shared" si="3444"/>
        <v>CA$19</v>
      </c>
      <c r="CB2011" s="190" t="str">
        <f t="shared" si="3444"/>
        <v>CB$19</v>
      </c>
      <c r="CC2011" s="190" t="str">
        <f t="shared" si="3444"/>
        <v>CC$19</v>
      </c>
      <c r="CD2011" s="190" t="str">
        <f t="shared" si="3444"/>
        <v>CD$19</v>
      </c>
      <c r="CE2011" s="190" t="str">
        <f t="shared" ref="CE2011:CL2011" si="3445">CE$23</f>
        <v>CE$19</v>
      </c>
      <c r="CF2011" s="190" t="str">
        <f t="shared" si="3445"/>
        <v>CF$19</v>
      </c>
      <c r="CG2011" s="190" t="str">
        <f t="shared" si="3445"/>
        <v>CG$19</v>
      </c>
      <c r="CH2011" s="190" t="str">
        <f t="shared" si="3445"/>
        <v>CH$19</v>
      </c>
      <c r="CI2011" s="190" t="str">
        <f t="shared" si="3445"/>
        <v>CI$19</v>
      </c>
      <c r="CJ2011" s="190" t="str">
        <f t="shared" si="3445"/>
        <v>CJ$19</v>
      </c>
      <c r="CK2011" s="190" t="str">
        <f t="shared" si="3445"/>
        <v>CK$19</v>
      </c>
      <c r="CL2011" s="190" t="str">
        <f t="shared" si="3445"/>
        <v>CL$19</v>
      </c>
      <c r="CN2011" s="201"/>
      <c r="CO2011" s="190" t="str">
        <f t="shared" ref="CO2011:DL2011" si="3446">CO$23</f>
        <v>CO$19</v>
      </c>
      <c r="CP2011" s="190" t="str">
        <f t="shared" si="3446"/>
        <v>CP$19</v>
      </c>
      <c r="CQ2011" s="190" t="str">
        <f t="shared" si="3446"/>
        <v>CQ$19</v>
      </c>
      <c r="CR2011" s="190" t="str">
        <f t="shared" si="3446"/>
        <v>CR$19</v>
      </c>
      <c r="CS2011" s="190" t="str">
        <f t="shared" si="3446"/>
        <v>CS$19</v>
      </c>
      <c r="CT2011" s="190" t="str">
        <f t="shared" si="3446"/>
        <v>CT$19</v>
      </c>
      <c r="CU2011" s="190" t="str">
        <f t="shared" si="3446"/>
        <v>CU$19</v>
      </c>
      <c r="CV2011" s="190" t="str">
        <f t="shared" si="3446"/>
        <v>CV$19</v>
      </c>
      <c r="CW2011" s="190" t="str">
        <f t="shared" si="3446"/>
        <v>CW$19</v>
      </c>
      <c r="CX2011" s="190" t="str">
        <f t="shared" si="3446"/>
        <v>CX$19</v>
      </c>
      <c r="CY2011" s="190" t="str">
        <f t="shared" si="3446"/>
        <v>CY$19</v>
      </c>
      <c r="CZ2011" s="190" t="str">
        <f t="shared" si="3446"/>
        <v>CZ$19</v>
      </c>
      <c r="DA2011" s="190" t="str">
        <f t="shared" si="3446"/>
        <v>DA$19</v>
      </c>
      <c r="DB2011" s="190" t="str">
        <f t="shared" si="3446"/>
        <v>DB$19</v>
      </c>
      <c r="DC2011" s="190" t="str">
        <f t="shared" si="3446"/>
        <v>DC$19</v>
      </c>
      <c r="DD2011" s="190" t="str">
        <f t="shared" si="3446"/>
        <v>DD$19</v>
      </c>
      <c r="DE2011" s="190" t="str">
        <f t="shared" si="3446"/>
        <v>DE$19</v>
      </c>
      <c r="DF2011" s="190" t="str">
        <f t="shared" si="3446"/>
        <v>DF$19</v>
      </c>
      <c r="DG2011" s="190" t="str">
        <f t="shared" si="3446"/>
        <v>DG$19</v>
      </c>
      <c r="DH2011" s="190" t="str">
        <f t="shared" si="3446"/>
        <v>DH$19</v>
      </c>
      <c r="DI2011" s="190" t="str">
        <f t="shared" si="3446"/>
        <v>DI$19</v>
      </c>
      <c r="DJ2011" s="190" t="str">
        <f t="shared" si="3446"/>
        <v>DJ$19</v>
      </c>
      <c r="DK2011" s="190" t="str">
        <f t="shared" si="3446"/>
        <v>DK$19</v>
      </c>
      <c r="DL2011" s="190" t="str">
        <f t="shared" si="3446"/>
        <v>DL$19</v>
      </c>
    </row>
    <row r="2012" spans="1:116" x14ac:dyDescent="0.4">
      <c r="A2012" s="31" t="s">
        <v>218</v>
      </c>
      <c r="B2012" s="31" t="s">
        <v>243</v>
      </c>
      <c r="C2012" s="31"/>
      <c r="D2012" t="s">
        <v>424</v>
      </c>
      <c r="E2012" s="8" t="str">
        <f t="shared" ref="E2012:E2038" si="3447">ROW()&amp;" "&amp;D2012</f>
        <v>2012 FAINT-F</v>
      </c>
      <c r="F2012" t="s">
        <v>347</v>
      </c>
      <c r="G2012" s="70" t="s">
        <v>282</v>
      </c>
      <c r="H2012" s="48"/>
      <c r="I2012" s="297"/>
      <c r="J2012" s="297"/>
      <c r="K2012" s="48"/>
      <c r="L2012" s="48"/>
      <c r="M2012" s="48"/>
      <c r="N2012" s="48"/>
      <c r="O2012" s="48"/>
      <c r="P2012" s="48"/>
      <c r="R2012" s="70"/>
      <c r="S2012" s="298"/>
      <c r="T2012" s="298"/>
      <c r="U2012" s="298"/>
      <c r="V2012" s="298"/>
      <c r="W2012" s="298"/>
      <c r="X2012" s="298"/>
      <c r="Y2012" s="298"/>
      <c r="Z2012" s="298"/>
      <c r="AA2012" s="298"/>
      <c r="AB2012" s="298"/>
      <c r="AC2012" s="298"/>
      <c r="AD2012" s="298"/>
      <c r="AE2012" s="298"/>
      <c r="AF2012" s="298"/>
      <c r="AG2012" s="298"/>
      <c r="AH2012" s="298"/>
      <c r="AI2012" s="298"/>
      <c r="AJ2012" s="298"/>
      <c r="AK2012" s="298"/>
      <c r="AL2012" s="298"/>
      <c r="AM2012" s="298"/>
      <c r="AN2012" s="298"/>
      <c r="AO2012" s="298"/>
      <c r="AP2012" s="298"/>
      <c r="AQ2012" s="298"/>
      <c r="AR2012" s="298"/>
      <c r="AS2012" s="298"/>
      <c r="AT2012" s="298"/>
      <c r="AU2012" s="298"/>
      <c r="AV2012" s="298"/>
      <c r="AW2012" s="298"/>
      <c r="AX2012" s="298"/>
      <c r="AY2012" s="298"/>
      <c r="AZ2012" s="298"/>
      <c r="BA2012" s="298"/>
      <c r="BB2012" s="298"/>
      <c r="BC2012" s="298"/>
      <c r="BD2012" s="298"/>
      <c r="BE2012" s="298"/>
      <c r="BF2012" s="298"/>
      <c r="BG2012" s="298"/>
      <c r="BH2012" s="298"/>
      <c r="BI2012" s="298"/>
      <c r="BJ2012" s="298"/>
      <c r="BK2012" s="298"/>
      <c r="BL2012" s="298"/>
      <c r="BM2012" s="298"/>
      <c r="BN2012" s="298"/>
      <c r="BO2012" s="298"/>
      <c r="BP2012" s="298"/>
      <c r="BQ2012" s="298"/>
      <c r="BR2012" s="298"/>
      <c r="BS2012" s="298"/>
      <c r="BT2012" s="298"/>
      <c r="BU2012" s="298"/>
      <c r="BV2012" s="298"/>
      <c r="BW2012" s="298"/>
      <c r="BX2012" s="298"/>
      <c r="BY2012" s="298"/>
      <c r="BZ2012" s="298"/>
      <c r="CA2012" s="298"/>
      <c r="CB2012" s="298"/>
      <c r="CC2012" s="298"/>
      <c r="CD2012" s="298"/>
      <c r="CE2012" s="298"/>
      <c r="CF2012" s="298"/>
      <c r="CG2012" s="298"/>
      <c r="CH2012" s="298"/>
      <c r="CI2012" s="298"/>
      <c r="CJ2012" s="298"/>
      <c r="CK2012" s="298"/>
      <c r="CL2012" s="298"/>
      <c r="CN2012" s="297"/>
      <c r="CO2012" s="298"/>
      <c r="CP2012" s="298"/>
      <c r="CQ2012" s="298"/>
      <c r="CR2012" s="298"/>
      <c r="CS2012" s="298"/>
      <c r="CT2012" s="298"/>
      <c r="CU2012" s="298"/>
      <c r="CV2012" s="298"/>
      <c r="CW2012" s="298"/>
      <c r="CX2012" s="298"/>
      <c r="CY2012" s="298"/>
      <c r="CZ2012" s="298"/>
      <c r="DA2012" s="298"/>
      <c r="DB2012" s="298"/>
      <c r="DC2012" s="298"/>
      <c r="DD2012" s="298"/>
      <c r="DE2012" s="298"/>
      <c r="DF2012" s="298"/>
      <c r="DG2012" s="298"/>
      <c r="DH2012" s="298"/>
      <c r="DI2012" s="298"/>
      <c r="DJ2012" s="298"/>
      <c r="DK2012" s="298"/>
      <c r="DL2012" s="298"/>
    </row>
    <row r="2013" spans="1:116" x14ac:dyDescent="0.4">
      <c r="A2013" s="31"/>
      <c r="B2013" t="str">
        <f>E2013</f>
        <v>2013 FAINT-F</v>
      </c>
      <c r="D2013" t="s">
        <v>424</v>
      </c>
      <c r="E2013" s="8" t="str">
        <f t="shared" ref="E2013:E2015" si="3448">ROW()&amp;" "&amp;D2013</f>
        <v>2013 FAINT-F</v>
      </c>
      <c r="G2013" s="95" t="str">
        <f>"Assumptions - "&amp;G2012</f>
        <v>Assumptions - Fixed secondary intangible assets:</v>
      </c>
      <c r="H2013" s="31"/>
      <c r="I2013" s="73"/>
      <c r="J2013" s="73"/>
      <c r="K2013" s="31"/>
      <c r="L2013" s="31"/>
      <c r="M2013" s="31"/>
      <c r="N2013" s="31"/>
      <c r="O2013" s="31"/>
      <c r="P2013" s="31"/>
      <c r="R2013" s="67"/>
      <c r="S2013" s="156"/>
      <c r="T2013" s="156"/>
      <c r="U2013" s="156"/>
      <c r="V2013" s="156"/>
      <c r="W2013" s="156"/>
      <c r="X2013" s="156"/>
      <c r="Y2013" s="156"/>
      <c r="Z2013" s="156"/>
      <c r="AA2013" s="156"/>
      <c r="AB2013" s="156"/>
      <c r="AC2013" s="156"/>
      <c r="AD2013" s="156"/>
      <c r="AE2013" s="156"/>
      <c r="AF2013" s="156"/>
      <c r="AG2013" s="156"/>
      <c r="AH2013" s="156"/>
      <c r="AI2013" s="156"/>
      <c r="AJ2013" s="156"/>
      <c r="AK2013" s="156"/>
      <c r="AL2013" s="156"/>
      <c r="AM2013" s="156"/>
      <c r="AN2013" s="156"/>
      <c r="AO2013" s="156"/>
      <c r="AP2013" s="156"/>
      <c r="AQ2013" s="156"/>
      <c r="AR2013" s="156"/>
      <c r="AS2013" s="156"/>
      <c r="AT2013" s="156"/>
      <c r="AU2013" s="156"/>
      <c r="AV2013" s="156"/>
      <c r="AW2013" s="156"/>
      <c r="AX2013" s="156"/>
      <c r="AY2013" s="156"/>
      <c r="AZ2013" s="156"/>
      <c r="BA2013" s="156"/>
      <c r="BB2013" s="156"/>
      <c r="BC2013" s="156"/>
      <c r="BD2013" s="156"/>
      <c r="BE2013" s="156"/>
      <c r="BF2013" s="156"/>
      <c r="BG2013" s="156"/>
      <c r="BH2013" s="156"/>
      <c r="BI2013" s="156"/>
      <c r="BJ2013" s="156"/>
      <c r="BK2013" s="156"/>
      <c r="BL2013" s="156"/>
      <c r="BM2013" s="156"/>
      <c r="BN2013" s="156"/>
      <c r="BO2013" s="156"/>
      <c r="BP2013" s="156"/>
      <c r="BQ2013" s="156"/>
      <c r="BR2013" s="156"/>
      <c r="BS2013" s="156"/>
      <c r="BT2013" s="156"/>
      <c r="BU2013" s="156"/>
      <c r="BV2013" s="156"/>
      <c r="BW2013" s="156"/>
      <c r="BX2013" s="156"/>
      <c r="BY2013" s="156"/>
      <c r="BZ2013" s="156"/>
      <c r="CA2013" s="156"/>
      <c r="CB2013" s="156"/>
      <c r="CC2013" s="156"/>
      <c r="CD2013" s="156"/>
      <c r="CE2013" s="156"/>
      <c r="CF2013" s="156"/>
      <c r="CG2013" s="156"/>
      <c r="CH2013" s="156"/>
      <c r="CI2013" s="156"/>
      <c r="CJ2013" s="156"/>
      <c r="CK2013" s="156"/>
      <c r="CL2013" s="156"/>
      <c r="CN2013" s="73"/>
      <c r="CO2013" s="156"/>
      <c r="CP2013" s="156"/>
      <c r="CQ2013" s="156"/>
      <c r="CR2013" s="156"/>
      <c r="CS2013" s="156"/>
      <c r="CT2013" s="156"/>
      <c r="CU2013" s="156"/>
      <c r="CV2013" s="156"/>
      <c r="CW2013" s="156"/>
      <c r="CX2013" s="156"/>
      <c r="CY2013" s="156"/>
      <c r="CZ2013" s="156"/>
      <c r="DA2013" s="156"/>
      <c r="DB2013" s="156"/>
      <c r="DC2013" s="156"/>
      <c r="DD2013" s="156"/>
      <c r="DE2013" s="156"/>
      <c r="DF2013" s="156"/>
      <c r="DG2013" s="156"/>
      <c r="DH2013" s="156"/>
      <c r="DI2013" s="156"/>
      <c r="DJ2013" s="156"/>
      <c r="DK2013" s="156"/>
      <c r="DL2013" s="156"/>
    </row>
    <row r="2014" spans="1:116" x14ac:dyDescent="0.4">
      <c r="B2014" t="str">
        <f>E2014</f>
        <v>2014 FAINT-F</v>
      </c>
      <c r="D2014" t="s">
        <v>424</v>
      </c>
      <c r="E2014" s="8" t="str">
        <f t="shared" si="3447"/>
        <v>2014 FAINT-F</v>
      </c>
      <c r="G2014" s="145" t="s">
        <v>206</v>
      </c>
      <c r="H2014" s="57">
        <v>5</v>
      </c>
      <c r="S2014" s="72"/>
      <c r="T2014" s="72"/>
      <c r="U2014" s="72"/>
      <c r="V2014" s="72"/>
      <c r="W2014" s="72"/>
      <c r="X2014" s="72"/>
      <c r="Y2014" s="72"/>
      <c r="Z2014" s="72"/>
      <c r="AA2014" s="72"/>
      <c r="AB2014" s="72"/>
      <c r="AC2014" s="72"/>
      <c r="AD2014" s="72"/>
      <c r="AE2014" s="72"/>
      <c r="AF2014" s="72"/>
      <c r="AG2014" s="72"/>
      <c r="AH2014" s="72"/>
      <c r="AI2014" s="72"/>
      <c r="AJ2014" s="72"/>
      <c r="AK2014" s="72"/>
      <c r="AL2014" s="72"/>
      <c r="AM2014" s="72"/>
      <c r="AN2014" s="72"/>
      <c r="AO2014" s="72"/>
      <c r="AP2014" s="72"/>
      <c r="AQ2014" s="72"/>
      <c r="AR2014" s="72"/>
      <c r="AS2014" s="72"/>
      <c r="AT2014" s="72"/>
      <c r="AU2014" s="72"/>
      <c r="AV2014" s="72"/>
      <c r="AW2014" s="72"/>
      <c r="AX2014" s="72"/>
      <c r="AY2014" s="72"/>
      <c r="AZ2014" s="72"/>
      <c r="BA2014" s="72"/>
      <c r="BB2014" s="72"/>
      <c r="BC2014" s="72"/>
      <c r="BD2014" s="72"/>
      <c r="BE2014" s="72"/>
      <c r="BF2014" s="72"/>
      <c r="BG2014" s="72"/>
      <c r="BH2014" s="72"/>
      <c r="BI2014" s="72"/>
      <c r="BJ2014" s="72"/>
      <c r="BK2014" s="72"/>
      <c r="BL2014" s="72"/>
      <c r="BM2014" s="72"/>
      <c r="BN2014" s="72"/>
      <c r="BO2014" s="72"/>
      <c r="BP2014" s="72"/>
      <c r="BQ2014" s="72"/>
      <c r="BR2014" s="72"/>
      <c r="BS2014" s="72"/>
      <c r="BT2014" s="72"/>
      <c r="BU2014" s="72"/>
      <c r="BV2014" s="72"/>
      <c r="BW2014" s="72"/>
      <c r="BX2014" s="72"/>
      <c r="BY2014" s="72"/>
      <c r="BZ2014" s="72"/>
      <c r="CA2014" s="72"/>
      <c r="CB2014" s="72"/>
      <c r="CC2014" s="72"/>
      <c r="CD2014" s="72"/>
      <c r="CE2014" s="72"/>
      <c r="CF2014" s="72"/>
      <c r="CG2014" s="72"/>
      <c r="CH2014" s="72"/>
      <c r="CI2014" s="72"/>
      <c r="CJ2014" s="72"/>
      <c r="CK2014" s="72"/>
      <c r="CL2014" s="72"/>
      <c r="CO2014" s="72"/>
      <c r="CP2014" s="72"/>
      <c r="CQ2014" s="72"/>
      <c r="CR2014" s="72"/>
      <c r="CS2014" s="72"/>
      <c r="CT2014" s="72"/>
      <c r="CU2014" s="72"/>
      <c r="CV2014" s="72"/>
      <c r="CW2014" s="72"/>
      <c r="CX2014" s="72"/>
      <c r="CY2014" s="72"/>
      <c r="CZ2014" s="72"/>
      <c r="DA2014" s="72"/>
      <c r="DB2014" s="72"/>
      <c r="DC2014" s="72"/>
      <c r="DD2014" s="72"/>
      <c r="DE2014" s="72"/>
      <c r="DF2014" s="72"/>
      <c r="DG2014" s="72"/>
      <c r="DH2014" s="72"/>
      <c r="DI2014" s="72"/>
      <c r="DJ2014" s="72"/>
      <c r="DK2014" s="72"/>
      <c r="DL2014" s="72"/>
    </row>
    <row r="2015" spans="1:116" x14ac:dyDescent="0.4">
      <c r="B2015" t="str">
        <f>E2015</f>
        <v>2015 FAINT-F</v>
      </c>
      <c r="D2015" t="s">
        <v>424</v>
      </c>
      <c r="E2015" s="8" t="str">
        <f t="shared" si="3447"/>
        <v>2015 FAINT-F</v>
      </c>
      <c r="G2015" s="145" t="s">
        <v>207</v>
      </c>
      <c r="H2015" s="57">
        <v>3</v>
      </c>
      <c r="S2015" s="72"/>
      <c r="T2015" s="72"/>
      <c r="U2015" s="72"/>
      <c r="V2015" s="72"/>
      <c r="W2015" s="72"/>
      <c r="X2015" s="72"/>
      <c r="Y2015" s="72"/>
      <c r="Z2015" s="72"/>
      <c r="AA2015" s="72"/>
      <c r="AB2015" s="72"/>
      <c r="AC2015" s="72"/>
      <c r="AD2015" s="72"/>
      <c r="AE2015" s="72"/>
      <c r="AF2015" s="72"/>
      <c r="AG2015" s="72"/>
      <c r="AH2015" s="72"/>
      <c r="AI2015" s="72"/>
      <c r="AJ2015" s="72"/>
      <c r="AK2015" s="72"/>
      <c r="AL2015" s="72"/>
      <c r="AM2015" s="72"/>
      <c r="AN2015" s="72"/>
      <c r="AO2015" s="72"/>
      <c r="AP2015" s="72"/>
      <c r="AQ2015" s="72"/>
      <c r="AR2015" s="72"/>
      <c r="AS2015" s="72"/>
      <c r="AT2015" s="72"/>
      <c r="AU2015" s="72"/>
      <c r="AV2015" s="72"/>
      <c r="AW2015" s="72"/>
      <c r="AX2015" s="72"/>
      <c r="AY2015" s="72"/>
      <c r="AZ2015" s="72"/>
      <c r="BA2015" s="72"/>
      <c r="BB2015" s="72"/>
      <c r="BC2015" s="72"/>
      <c r="BD2015" s="72"/>
      <c r="BE2015" s="72"/>
      <c r="BF2015" s="72"/>
      <c r="BG2015" s="72"/>
      <c r="BH2015" s="72"/>
      <c r="BI2015" s="72"/>
      <c r="BJ2015" s="72"/>
      <c r="BK2015" s="72"/>
      <c r="BL2015" s="72"/>
      <c r="BM2015" s="72"/>
      <c r="BN2015" s="72"/>
      <c r="BO2015" s="72"/>
      <c r="BP2015" s="72"/>
      <c r="BQ2015" s="72"/>
      <c r="BR2015" s="72"/>
      <c r="BS2015" s="72"/>
      <c r="BT2015" s="72"/>
      <c r="BU2015" s="72"/>
      <c r="BV2015" s="72"/>
      <c r="BW2015" s="72"/>
      <c r="BX2015" s="72"/>
      <c r="BY2015" s="72"/>
      <c r="BZ2015" s="72"/>
      <c r="CA2015" s="72"/>
      <c r="CB2015" s="72"/>
      <c r="CC2015" s="72"/>
      <c r="CD2015" s="72"/>
      <c r="CE2015" s="72"/>
      <c r="CF2015" s="72"/>
      <c r="CG2015" s="72"/>
      <c r="CH2015" s="72"/>
      <c r="CI2015" s="72"/>
      <c r="CJ2015" s="72"/>
      <c r="CK2015" s="72"/>
      <c r="CL2015" s="72"/>
      <c r="CO2015" s="72"/>
      <c r="CP2015" s="72"/>
      <c r="CQ2015" s="72"/>
      <c r="CR2015" s="72"/>
      <c r="CS2015" s="72"/>
      <c r="CT2015" s="72"/>
      <c r="CU2015" s="72"/>
      <c r="CV2015" s="72"/>
      <c r="CW2015" s="72"/>
      <c r="CX2015" s="72"/>
      <c r="CY2015" s="72"/>
      <c r="CZ2015" s="72"/>
      <c r="DA2015" s="72"/>
      <c r="DB2015" s="72"/>
      <c r="DC2015" s="72"/>
      <c r="DD2015" s="72"/>
      <c r="DE2015" s="72"/>
      <c r="DF2015" s="72"/>
      <c r="DG2015" s="72"/>
      <c r="DH2015" s="72"/>
      <c r="DI2015" s="72"/>
      <c r="DJ2015" s="72"/>
      <c r="DK2015" s="72"/>
      <c r="DL2015" s="72"/>
    </row>
    <row r="2016" spans="1:116" x14ac:dyDescent="0.4">
      <c r="D2016" t="s">
        <v>424</v>
      </c>
      <c r="E2016" s="8" t="str">
        <f t="shared" si="3447"/>
        <v>2016 FAINT-F</v>
      </c>
      <c r="G2016" s="8" t="s">
        <v>339</v>
      </c>
      <c r="S2016" s="72"/>
      <c r="T2016" s="72"/>
      <c r="U2016" s="72"/>
      <c r="V2016" s="72"/>
      <c r="W2016" s="72"/>
      <c r="X2016" s="72"/>
      <c r="Y2016" s="72"/>
      <c r="Z2016" s="72"/>
      <c r="AA2016" s="72"/>
      <c r="AB2016" s="72"/>
      <c r="AC2016" s="72"/>
      <c r="AD2016" s="72"/>
      <c r="AE2016" s="72"/>
      <c r="AF2016" s="72"/>
      <c r="AG2016" s="72"/>
      <c r="AH2016" s="72"/>
      <c r="AI2016" s="72"/>
      <c r="AJ2016" s="72"/>
      <c r="AK2016" s="72"/>
      <c r="AL2016" s="72"/>
      <c r="AM2016" s="72"/>
      <c r="AN2016" s="72"/>
      <c r="AO2016" s="72"/>
      <c r="AP2016" s="72"/>
      <c r="AQ2016" s="72"/>
      <c r="AR2016" s="72"/>
      <c r="AS2016" s="72"/>
      <c r="AT2016" s="72"/>
      <c r="AU2016" s="72"/>
      <c r="AV2016" s="72"/>
      <c r="AW2016" s="72"/>
      <c r="AX2016" s="72"/>
      <c r="AY2016" s="72"/>
      <c r="AZ2016" s="72"/>
      <c r="BA2016" s="72"/>
      <c r="BB2016" s="72"/>
      <c r="BC2016" s="72"/>
      <c r="BD2016" s="72"/>
      <c r="BE2016" s="72"/>
      <c r="BF2016" s="72"/>
      <c r="BG2016" s="72"/>
      <c r="BH2016" s="72"/>
      <c r="BI2016" s="72"/>
      <c r="BJ2016" s="72"/>
      <c r="BK2016" s="72"/>
      <c r="BL2016" s="72"/>
      <c r="BM2016" s="72"/>
      <c r="BN2016" s="72"/>
      <c r="BO2016" s="72"/>
      <c r="BP2016" s="72"/>
      <c r="BQ2016" s="72"/>
      <c r="BR2016" s="72"/>
      <c r="BS2016" s="72"/>
      <c r="BT2016" s="72"/>
      <c r="BU2016" s="72"/>
      <c r="BV2016" s="72"/>
      <c r="BW2016" s="72"/>
      <c r="BX2016" s="72"/>
      <c r="BY2016" s="72"/>
      <c r="BZ2016" s="72"/>
      <c r="CA2016" s="72"/>
      <c r="CB2016" s="72"/>
      <c r="CC2016" s="72"/>
      <c r="CD2016" s="72"/>
      <c r="CE2016" s="72"/>
      <c r="CF2016" s="72"/>
      <c r="CG2016" s="72"/>
      <c r="CH2016" s="72"/>
      <c r="CI2016" s="72"/>
      <c r="CJ2016" s="72"/>
      <c r="CK2016" s="72"/>
      <c r="CL2016" s="72"/>
      <c r="CO2016" s="72"/>
      <c r="CP2016" s="72"/>
      <c r="CQ2016" s="72"/>
      <c r="CR2016" s="72"/>
      <c r="CS2016" s="72"/>
      <c r="CT2016" s="72"/>
      <c r="CU2016" s="72"/>
      <c r="CV2016" s="72"/>
      <c r="CW2016" s="72"/>
      <c r="CX2016" s="72"/>
      <c r="CY2016" s="72"/>
      <c r="CZ2016" s="72"/>
      <c r="DA2016" s="72"/>
      <c r="DB2016" s="72"/>
      <c r="DC2016" s="72"/>
      <c r="DD2016" s="72"/>
      <c r="DE2016" s="72"/>
      <c r="DF2016" s="72"/>
      <c r="DG2016" s="72"/>
      <c r="DH2016" s="72"/>
      <c r="DI2016" s="72"/>
      <c r="DJ2016" s="72"/>
      <c r="DK2016" s="72"/>
      <c r="DL2016" s="72"/>
    </row>
    <row r="2017" spans="2:116" x14ac:dyDescent="0.4">
      <c r="B2017" t="str">
        <f>E2017</f>
        <v>2017 FAINT-F</v>
      </c>
      <c r="C2017" t="s">
        <v>235</v>
      </c>
      <c r="D2017" t="s">
        <v>424</v>
      </c>
      <c r="E2017" s="8" t="str">
        <f t="shared" si="3447"/>
        <v>2017 FAINT-F</v>
      </c>
      <c r="G2017" s="125" t="str">
        <f>"Investment in intangibles - "&amp;SUBSTITUTE(G2012,":","")</f>
        <v>Investment in intangibles - Fixed secondary intangible assets</v>
      </c>
      <c r="I2017" s="74"/>
      <c r="J2017" s="74"/>
      <c r="K2017" s="23">
        <v>-1000</v>
      </c>
      <c r="L2017" s="23">
        <v>-1000</v>
      </c>
      <c r="M2017" s="23">
        <v>-1000</v>
      </c>
      <c r="N2017" s="23">
        <v>-1000</v>
      </c>
      <c r="O2017" s="23">
        <v>-1000</v>
      </c>
      <c r="P2017" s="23">
        <v>-1000</v>
      </c>
      <c r="R2017" s="24"/>
      <c r="S2017" s="80" cm="1">
        <f t="array" ref="S2017">INDEX($K:$Q,ROW(),MATCH(S$3,$K$2:$Q$2,0))/12</f>
        <v>-83.333333333333329</v>
      </c>
      <c r="T2017" s="80" cm="1">
        <f t="array" ref="T2017">INDEX($K:$Q,ROW(),MATCH(T$3,$K$2:$Q$2,0))/12</f>
        <v>-83.333333333333329</v>
      </c>
      <c r="U2017" s="80" cm="1">
        <f t="array" ref="U2017">INDEX($K:$Q,ROW(),MATCH(U$3,$K$2:$Q$2,0))/12</f>
        <v>-83.333333333333329</v>
      </c>
      <c r="V2017" s="80" cm="1">
        <f t="array" ref="V2017">INDEX($K:$Q,ROW(),MATCH(V$3,$K$2:$Q$2,0))/12</f>
        <v>-83.333333333333329</v>
      </c>
      <c r="W2017" s="80" cm="1">
        <f t="array" ref="W2017">INDEX($K:$Q,ROW(),MATCH(W$3,$K$2:$Q$2,0))/12</f>
        <v>-83.333333333333329</v>
      </c>
      <c r="X2017" s="80" cm="1">
        <f t="array" ref="X2017">INDEX($K:$Q,ROW(),MATCH(X$3,$K$2:$Q$2,0))/12</f>
        <v>-83.333333333333329</v>
      </c>
      <c r="Y2017" s="80" cm="1">
        <f t="array" ref="Y2017">INDEX($K:$Q,ROW(),MATCH(Y$3,$K$2:$Q$2,0))/12</f>
        <v>-83.333333333333329</v>
      </c>
      <c r="Z2017" s="80" cm="1">
        <f t="array" ref="Z2017">INDEX($K:$Q,ROW(),MATCH(Z$3,$K$2:$Q$2,0))/12</f>
        <v>-83.333333333333329</v>
      </c>
      <c r="AA2017" s="80" cm="1">
        <f t="array" ref="AA2017">INDEX($K:$Q,ROW(),MATCH(AA$3,$K$2:$Q$2,0))/12</f>
        <v>-83.333333333333329</v>
      </c>
      <c r="AB2017" s="80" cm="1">
        <f t="array" ref="AB2017">INDEX($K:$Q,ROW(),MATCH(AB$3,$K$2:$Q$2,0))/12</f>
        <v>-83.333333333333329</v>
      </c>
      <c r="AC2017" s="80" cm="1">
        <f t="array" ref="AC2017">INDEX($K:$Q,ROW(),MATCH(AC$3,$K$2:$Q$2,0))/12</f>
        <v>-83.333333333333329</v>
      </c>
      <c r="AD2017" s="80" cm="1">
        <f t="array" ref="AD2017">INDEX($K:$Q,ROW(),MATCH(AD$3,$K$2:$Q$2,0))/12</f>
        <v>-83.333333333333329</v>
      </c>
      <c r="AE2017" s="80" cm="1">
        <f t="array" ref="AE2017">INDEX($K:$Q,ROW(),MATCH(AE$3,$K$2:$Q$2,0))/12</f>
        <v>-83.333333333333329</v>
      </c>
      <c r="AF2017" s="80" cm="1">
        <f t="array" ref="AF2017">INDEX($K:$Q,ROW(),MATCH(AF$3,$K$2:$Q$2,0))/12</f>
        <v>-83.333333333333329</v>
      </c>
      <c r="AG2017" s="80" cm="1">
        <f t="array" ref="AG2017">INDEX($K:$Q,ROW(),MATCH(AG$3,$K$2:$Q$2,0))/12</f>
        <v>-83.333333333333329</v>
      </c>
      <c r="AH2017" s="80" cm="1">
        <f t="array" ref="AH2017">INDEX($K:$Q,ROW(),MATCH(AH$3,$K$2:$Q$2,0))/12</f>
        <v>-83.333333333333329</v>
      </c>
      <c r="AI2017" s="80" cm="1">
        <f t="array" ref="AI2017">INDEX($K:$Q,ROW(),MATCH(AI$3,$K$2:$Q$2,0))/12</f>
        <v>-83.333333333333329</v>
      </c>
      <c r="AJ2017" s="80" cm="1">
        <f t="array" ref="AJ2017">INDEX($K:$Q,ROW(),MATCH(AJ$3,$K$2:$Q$2,0))/12</f>
        <v>-83.333333333333329</v>
      </c>
      <c r="AK2017" s="80" cm="1">
        <f t="array" ref="AK2017">INDEX($K:$Q,ROW(),MATCH(AK$3,$K$2:$Q$2,0))/12</f>
        <v>-83.333333333333329</v>
      </c>
      <c r="AL2017" s="80" cm="1">
        <f t="array" ref="AL2017">INDEX($K:$Q,ROW(),MATCH(AL$3,$K$2:$Q$2,0))/12</f>
        <v>-83.333333333333329</v>
      </c>
      <c r="AM2017" s="80" cm="1">
        <f t="array" ref="AM2017">INDEX($K:$Q,ROW(),MATCH(AM$3,$K$2:$Q$2,0))/12</f>
        <v>-83.333333333333329</v>
      </c>
      <c r="AN2017" s="80" cm="1">
        <f t="array" ref="AN2017">INDEX($K:$Q,ROW(),MATCH(AN$3,$K$2:$Q$2,0))/12</f>
        <v>-83.333333333333329</v>
      </c>
      <c r="AO2017" s="80" cm="1">
        <f t="array" ref="AO2017">INDEX($K:$Q,ROW(),MATCH(AO$3,$K$2:$Q$2,0))/12</f>
        <v>-83.333333333333329</v>
      </c>
      <c r="AP2017" s="80" cm="1">
        <f t="array" ref="AP2017">INDEX($K:$Q,ROW(),MATCH(AP$3,$K$2:$Q$2,0))/12</f>
        <v>-83.333333333333329</v>
      </c>
      <c r="AQ2017" s="80" cm="1">
        <f t="array" ref="AQ2017">INDEX($K:$Q,ROW(),MATCH(AQ$3,$K$2:$Q$2,0))/12</f>
        <v>-83.333333333333329</v>
      </c>
      <c r="AR2017" s="80" cm="1">
        <f t="array" ref="AR2017">INDEX($K:$Q,ROW(),MATCH(AR$3,$K$2:$Q$2,0))/12</f>
        <v>-83.333333333333329</v>
      </c>
      <c r="AS2017" s="80" cm="1">
        <f t="array" ref="AS2017">INDEX($K:$Q,ROW(),MATCH(AS$3,$K$2:$Q$2,0))/12</f>
        <v>-83.333333333333329</v>
      </c>
      <c r="AT2017" s="80" cm="1">
        <f t="array" ref="AT2017">INDEX($K:$Q,ROW(),MATCH(AT$3,$K$2:$Q$2,0))/12</f>
        <v>-83.333333333333329</v>
      </c>
      <c r="AU2017" s="80" cm="1">
        <f t="array" ref="AU2017">INDEX($K:$Q,ROW(),MATCH(AU$3,$K$2:$Q$2,0))/12</f>
        <v>-83.333333333333329</v>
      </c>
      <c r="AV2017" s="80" cm="1">
        <f t="array" ref="AV2017">INDEX($K:$Q,ROW(),MATCH(AV$3,$K$2:$Q$2,0))/12</f>
        <v>-83.333333333333329</v>
      </c>
      <c r="AW2017" s="80" cm="1">
        <f t="array" ref="AW2017">INDEX($K:$Q,ROW(),MATCH(AW$3,$K$2:$Q$2,0))/12</f>
        <v>-83.333333333333329</v>
      </c>
      <c r="AX2017" s="80" cm="1">
        <f t="array" ref="AX2017">INDEX($K:$Q,ROW(),MATCH(AX$3,$K$2:$Q$2,0))/12</f>
        <v>-83.333333333333329</v>
      </c>
      <c r="AY2017" s="80" cm="1">
        <f t="array" ref="AY2017">INDEX($K:$Q,ROW(),MATCH(AY$3,$K$2:$Q$2,0))/12</f>
        <v>-83.333333333333329</v>
      </c>
      <c r="AZ2017" s="80" cm="1">
        <f t="array" ref="AZ2017">INDEX($K:$Q,ROW(),MATCH(AZ$3,$K$2:$Q$2,0))/12</f>
        <v>-83.333333333333329</v>
      </c>
      <c r="BA2017" s="80" cm="1">
        <f t="array" ref="BA2017">INDEX($K:$Q,ROW(),MATCH(BA$3,$K$2:$Q$2,0))/12</f>
        <v>-83.333333333333329</v>
      </c>
      <c r="BB2017" s="80" cm="1">
        <f t="array" ref="BB2017">INDEX($K:$Q,ROW(),MATCH(BB$3,$K$2:$Q$2,0))/12</f>
        <v>-83.333333333333329</v>
      </c>
      <c r="BC2017" s="80" cm="1">
        <f t="array" ref="BC2017">INDEX($K:$Q,ROW(),MATCH(BC$3,$K$2:$Q$2,0))/12</f>
        <v>-83.333333333333329</v>
      </c>
      <c r="BD2017" s="80" cm="1">
        <f t="array" ref="BD2017">INDEX($K:$Q,ROW(),MATCH(BD$3,$K$2:$Q$2,0))/12</f>
        <v>-83.333333333333329</v>
      </c>
      <c r="BE2017" s="80" cm="1">
        <f t="array" ref="BE2017">INDEX($K:$Q,ROW(),MATCH(BE$3,$K$2:$Q$2,0))/12</f>
        <v>-83.333333333333329</v>
      </c>
      <c r="BF2017" s="80" cm="1">
        <f t="array" ref="BF2017">INDEX($K:$Q,ROW(),MATCH(BF$3,$K$2:$Q$2,0))/12</f>
        <v>-83.333333333333329</v>
      </c>
      <c r="BG2017" s="80" cm="1">
        <f t="array" ref="BG2017">INDEX($K:$Q,ROW(),MATCH(BG$3,$K$2:$Q$2,0))/12</f>
        <v>-83.333333333333329</v>
      </c>
      <c r="BH2017" s="80" cm="1">
        <f t="array" ref="BH2017">INDEX($K:$Q,ROW(),MATCH(BH$3,$K$2:$Q$2,0))/12</f>
        <v>-83.333333333333329</v>
      </c>
      <c r="BI2017" s="80" cm="1">
        <f t="array" ref="BI2017">INDEX($K:$Q,ROW(),MATCH(BI$3,$K$2:$Q$2,0))/12</f>
        <v>-83.333333333333329</v>
      </c>
      <c r="BJ2017" s="80" cm="1">
        <f t="array" ref="BJ2017">INDEX($K:$Q,ROW(),MATCH(BJ$3,$K$2:$Q$2,0))/12</f>
        <v>-83.333333333333329</v>
      </c>
      <c r="BK2017" s="80" cm="1">
        <f t="array" ref="BK2017">INDEX($K:$Q,ROW(),MATCH(BK$3,$K$2:$Q$2,0))/12</f>
        <v>-83.333333333333329</v>
      </c>
      <c r="BL2017" s="80" cm="1">
        <f t="array" ref="BL2017">INDEX($K:$Q,ROW(),MATCH(BL$3,$K$2:$Q$2,0))/12</f>
        <v>-83.333333333333329</v>
      </c>
      <c r="BM2017" s="80" cm="1">
        <f t="array" ref="BM2017">INDEX($K:$Q,ROW(),MATCH(BM$3,$K$2:$Q$2,0))/12</f>
        <v>-83.333333333333329</v>
      </c>
      <c r="BN2017" s="80" cm="1">
        <f t="array" ref="BN2017">INDEX($K:$Q,ROW(),MATCH(BN$3,$K$2:$Q$2,0))/12</f>
        <v>-83.333333333333329</v>
      </c>
      <c r="BO2017" s="80" cm="1">
        <f t="array" ref="BO2017">INDEX($K:$Q,ROW(),MATCH(BO$3,$K$2:$Q$2,0))/12</f>
        <v>-83.333333333333329</v>
      </c>
      <c r="BP2017" s="80" cm="1">
        <f t="array" ref="BP2017">INDEX($K:$Q,ROW(),MATCH(BP$3,$K$2:$Q$2,0))/12</f>
        <v>-83.333333333333329</v>
      </c>
      <c r="BQ2017" s="80" cm="1">
        <f t="array" ref="BQ2017">INDEX($K:$Q,ROW(),MATCH(BQ$3,$K$2:$Q$2,0))/12</f>
        <v>-83.333333333333329</v>
      </c>
      <c r="BR2017" s="80" cm="1">
        <f t="array" ref="BR2017">INDEX($K:$Q,ROW(),MATCH(BR$3,$K$2:$Q$2,0))/12</f>
        <v>-83.333333333333329</v>
      </c>
      <c r="BS2017" s="80" cm="1">
        <f t="array" ref="BS2017">INDEX($K:$Q,ROW(),MATCH(BS$3,$K$2:$Q$2,0))/12</f>
        <v>-83.333333333333329</v>
      </c>
      <c r="BT2017" s="80" cm="1">
        <f t="array" ref="BT2017">INDEX($K:$Q,ROW(),MATCH(BT$3,$K$2:$Q$2,0))/12</f>
        <v>-83.333333333333329</v>
      </c>
      <c r="BU2017" s="80" cm="1">
        <f t="array" ref="BU2017">INDEX($K:$Q,ROW(),MATCH(BU$3,$K$2:$Q$2,0))/12</f>
        <v>-83.333333333333329</v>
      </c>
      <c r="BV2017" s="80" cm="1">
        <f t="array" ref="BV2017">INDEX($K:$Q,ROW(),MATCH(BV$3,$K$2:$Q$2,0))/12</f>
        <v>-83.333333333333329</v>
      </c>
      <c r="BW2017" s="80" cm="1">
        <f t="array" ref="BW2017">INDEX($K:$Q,ROW(),MATCH(BW$3,$K$2:$Q$2,0))/12</f>
        <v>-83.333333333333329</v>
      </c>
      <c r="BX2017" s="80" cm="1">
        <f t="array" ref="BX2017">INDEX($K:$Q,ROW(),MATCH(BX$3,$K$2:$Q$2,0))/12</f>
        <v>-83.333333333333329</v>
      </c>
      <c r="BY2017" s="80" cm="1">
        <f t="array" ref="BY2017">INDEX($K:$Q,ROW(),MATCH(BY$3,$K$2:$Q$2,0))/12</f>
        <v>-83.333333333333329</v>
      </c>
      <c r="BZ2017" s="80" cm="1">
        <f t="array" ref="BZ2017">INDEX($K:$Q,ROW(),MATCH(BZ$3,$K$2:$Q$2,0))/12</f>
        <v>-83.333333333333329</v>
      </c>
      <c r="CA2017" s="80" cm="1">
        <f t="array" ref="CA2017">INDEX($K:$Q,ROW(),MATCH(CA$3,$K$2:$Q$2,0))/12</f>
        <v>-83.333333333333329</v>
      </c>
      <c r="CB2017" s="80" cm="1">
        <f t="array" ref="CB2017">INDEX($K:$Q,ROW(),MATCH(CB$3,$K$2:$Q$2,0))/12</f>
        <v>-83.333333333333329</v>
      </c>
      <c r="CC2017" s="80" cm="1">
        <f t="array" ref="CC2017">INDEX($K:$Q,ROW(),MATCH(CC$3,$K$2:$Q$2,0))/12</f>
        <v>-83.333333333333329</v>
      </c>
      <c r="CD2017" s="80" cm="1">
        <f t="array" ref="CD2017">INDEX($K:$Q,ROW(),MATCH(CD$3,$K$2:$Q$2,0))/12</f>
        <v>-83.333333333333329</v>
      </c>
      <c r="CE2017" s="80" cm="1">
        <f t="array" ref="CE2017">INDEX($K:$Q,ROW(),MATCH(CE$3,$K$2:$Q$2,0))/12</f>
        <v>-83.333333333333329</v>
      </c>
      <c r="CF2017" s="80" cm="1">
        <f t="array" ref="CF2017">INDEX($K:$Q,ROW(),MATCH(CF$3,$K$2:$Q$2,0))/12</f>
        <v>-83.333333333333329</v>
      </c>
      <c r="CG2017" s="80" cm="1">
        <f t="array" ref="CG2017">INDEX($K:$Q,ROW(),MATCH(CG$3,$K$2:$Q$2,0))/12</f>
        <v>-83.333333333333329</v>
      </c>
      <c r="CH2017" s="80" cm="1">
        <f t="array" ref="CH2017">INDEX($K:$Q,ROW(),MATCH(CH$3,$K$2:$Q$2,0))/12</f>
        <v>-83.333333333333329</v>
      </c>
      <c r="CI2017" s="80" cm="1">
        <f t="array" ref="CI2017">INDEX($K:$Q,ROW(),MATCH(CI$3,$K$2:$Q$2,0))/12</f>
        <v>-83.333333333333329</v>
      </c>
      <c r="CJ2017" s="80" cm="1">
        <f t="array" ref="CJ2017">INDEX($K:$Q,ROW(),MATCH(CJ$3,$K$2:$Q$2,0))/12</f>
        <v>-83.333333333333329</v>
      </c>
      <c r="CK2017" s="80" cm="1">
        <f t="array" ref="CK2017">INDEX($K:$Q,ROW(),MATCH(CK$3,$K$2:$Q$2,0))/12</f>
        <v>-83.333333333333329</v>
      </c>
      <c r="CL2017" s="80" cm="1">
        <f t="array" ref="CL2017">INDEX($K:$Q,ROW(),MATCH(CL$3,$K$2:$Q$2,0))/12</f>
        <v>-83.333333333333329</v>
      </c>
      <c r="CN2017" s="74"/>
      <c r="CO2017" s="80" t="e" cm="1">
        <f t="array" ref="CO2017">INDEX($K:$Q,ROW(),MATCH(CO$3,$K$2:$Q$2,0))/CO$5</f>
        <v>#N/A</v>
      </c>
      <c r="CP2017" s="80" t="e" cm="1">
        <f t="array" ref="CP2017">INDEX($K:$Q,ROW(),MATCH(CP$3,$K$2:$Q$2,0))/CP$5</f>
        <v>#N/A</v>
      </c>
      <c r="CQ2017" s="80" t="e" cm="1">
        <f t="array" ref="CQ2017">INDEX($K:$Q,ROW(),MATCH(CQ$3,$K$2:$Q$2,0))/CQ$5</f>
        <v>#N/A</v>
      </c>
      <c r="CR2017" s="80" t="e" cm="1">
        <f t="array" ref="CR2017">INDEX($K:$Q,ROW(),MATCH(CR$3,$K$2:$Q$2,0))/CR$5</f>
        <v>#N/A</v>
      </c>
      <c r="CS2017" s="80" t="e" cm="1">
        <f t="array" ref="CS2017">INDEX($K:$Q,ROW(),MATCH(CS$3,$K$2:$Q$2,0))/CS$5</f>
        <v>#N/A</v>
      </c>
      <c r="CT2017" s="80" t="e" cm="1">
        <f t="array" ref="CT2017">INDEX($K:$Q,ROW(),MATCH(CT$3,$K$2:$Q$2,0))/CT$5</f>
        <v>#N/A</v>
      </c>
      <c r="CU2017" s="80" t="e" cm="1">
        <f t="array" ref="CU2017">INDEX($K:$Q,ROW(),MATCH(CU$3,$K$2:$Q$2,0))/CU$5</f>
        <v>#N/A</v>
      </c>
      <c r="CV2017" s="80" t="e" cm="1">
        <f t="array" ref="CV2017">INDEX($K:$Q,ROW(),MATCH(CV$3,$K$2:$Q$2,0))/CV$5</f>
        <v>#N/A</v>
      </c>
      <c r="CW2017" s="80" t="e" cm="1">
        <f t="array" ref="CW2017">INDEX($K:$Q,ROW(),MATCH(CW$3,$K$2:$Q$2,0))/CW$5</f>
        <v>#N/A</v>
      </c>
      <c r="CX2017" s="80" t="e" cm="1">
        <f t="array" ref="CX2017">INDEX($K:$Q,ROW(),MATCH(CX$3,$K$2:$Q$2,0))/CX$5</f>
        <v>#N/A</v>
      </c>
      <c r="CY2017" s="80" t="e" cm="1">
        <f t="array" ref="CY2017">INDEX($K:$Q,ROW(),MATCH(CY$3,$K$2:$Q$2,0))/CL$5</f>
        <v>#N/A</v>
      </c>
      <c r="CZ2017" s="80" t="e" cm="1">
        <f t="array" ref="CZ2017">INDEX($K:$Q,ROW(),MATCH(CZ$3,$K$2:$Q$2,0))/CZ$5</f>
        <v>#N/A</v>
      </c>
      <c r="DA2017" s="80" t="e" cm="1">
        <f t="array" ref="DA2017">INDEX($K:$Q,ROW(),MATCH(DA$3,$K$2:$Q$2,0))/DA$5</f>
        <v>#N/A</v>
      </c>
      <c r="DB2017" s="80" t="e" cm="1">
        <f t="array" ref="DB2017">INDEX($K:$Q,ROW(),MATCH(DB$3,$K$2:$Q$2,0))/DB$5</f>
        <v>#N/A</v>
      </c>
      <c r="DC2017" s="80" t="e" cm="1">
        <f t="array" ref="DC2017">INDEX($K:$Q,ROW(),MATCH(DC$3,$K$2:$Q$2,0))/DC$5</f>
        <v>#N/A</v>
      </c>
      <c r="DD2017" s="80" t="e" cm="1">
        <f t="array" ref="DD2017">INDEX($K:$Q,ROW(),MATCH(DD$3,$K$2:$Q$2,0))/DD$5</f>
        <v>#N/A</v>
      </c>
      <c r="DE2017" s="80" t="e" cm="1">
        <f t="array" ref="DE2017">INDEX($K:$Q,ROW(),MATCH(DE$3,$K$2:$Q$2,0))/DE$5</f>
        <v>#N/A</v>
      </c>
      <c r="DF2017" s="80" t="e" cm="1">
        <f t="array" ref="DF2017">INDEX($K:$Q,ROW(),MATCH(DF$3,$K$2:$Q$2,0))/DF$5</f>
        <v>#N/A</v>
      </c>
      <c r="DG2017" s="80" t="e" cm="1">
        <f t="array" ref="DG2017">INDEX($K:$Q,ROW(),MATCH(DG$3,$K$2:$Q$2,0))/DG$5</f>
        <v>#N/A</v>
      </c>
      <c r="DH2017" s="80" t="e" cm="1">
        <f t="array" ref="DH2017">INDEX($K:$Q,ROW(),MATCH(DH$3,$K$2:$Q$2,0))/DH$5</f>
        <v>#N/A</v>
      </c>
      <c r="DI2017" s="80" t="e" cm="1">
        <f t="array" ref="DI2017">INDEX($K:$Q,ROW(),MATCH(DI$3,$K$2:$Q$2,0))/DI$5</f>
        <v>#N/A</v>
      </c>
      <c r="DJ2017" s="80" t="e" cm="1">
        <f t="array" ref="DJ2017">INDEX($K:$Q,ROW(),MATCH(DJ$3,$K$2:$Q$2,0))/DJ$5</f>
        <v>#N/A</v>
      </c>
      <c r="DK2017" s="80" t="e" cm="1">
        <f t="array" ref="DK2017">INDEX($K:$Q,ROW(),MATCH(DK$3,$K$2:$Q$2,0))/DK$5</f>
        <v>#N/A</v>
      </c>
      <c r="DL2017" s="80" t="e" cm="1">
        <f t="array" ref="DL2017">INDEX($K:$Q,ROW(),MATCH(DL$3,$K$2:$Q$2,0))/DL$5</f>
        <v>#N/A</v>
      </c>
    </row>
    <row r="2018" spans="2:116" x14ac:dyDescent="0.4">
      <c r="D2018" t="s">
        <v>424</v>
      </c>
      <c r="E2018" s="8" t="str">
        <f t="shared" si="3447"/>
        <v>2018 FAINT-F</v>
      </c>
      <c r="G2018" s="125"/>
      <c r="S2018" s="80"/>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c r="CO2018" s="72"/>
      <c r="CP2018" s="72"/>
      <c r="CQ2018" s="72"/>
      <c r="CR2018" s="72"/>
      <c r="CS2018" s="72"/>
      <c r="CT2018" s="72"/>
      <c r="CU2018" s="72"/>
      <c r="CV2018" s="72"/>
      <c r="CW2018" s="72"/>
      <c r="CX2018" s="72"/>
      <c r="CY2018" s="72"/>
      <c r="CZ2018" s="72"/>
      <c r="DA2018" s="72"/>
      <c r="DB2018" s="72"/>
      <c r="DC2018" s="72"/>
      <c r="DD2018" s="72"/>
      <c r="DE2018" s="72"/>
      <c r="DF2018" s="72"/>
      <c r="DG2018" s="72"/>
      <c r="DH2018" s="72"/>
      <c r="DI2018" s="72"/>
      <c r="DJ2018" s="72"/>
      <c r="DK2018" s="72"/>
      <c r="DL2018" s="72"/>
    </row>
    <row r="2019" spans="2:116" x14ac:dyDescent="0.4">
      <c r="D2019" t="s">
        <v>424</v>
      </c>
      <c r="E2019" s="8" t="str">
        <f t="shared" si="3447"/>
        <v>2019 FAINT-F</v>
      </c>
      <c r="G2019" s="95" t="s">
        <v>204</v>
      </c>
      <c r="H2019" s="12"/>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C2020" t="s">
        <v>233</v>
      </c>
      <c r="D2020" t="s">
        <v>424</v>
      </c>
      <c r="E2020" s="8" t="str">
        <f t="shared" si="3447"/>
        <v>2020 FAINT-F</v>
      </c>
      <c r="G2020" s="125" t="str">
        <f>"Amortization - "&amp;SUBSTITUTE(G2012,":","")</f>
        <v>Amortization - Fixed secondary intangible assets</v>
      </c>
      <c r="J2020" s="80">
        <f>SUMIF($3:$3,I$2,2018:2018)</f>
        <v>0</v>
      </c>
      <c r="K2020" s="80">
        <f t="shared" ref="K2020:P2020" si="3449">SUMIF($3:$3,K$2,2018:2018)</f>
        <v>0</v>
      </c>
      <c r="L2020" s="80">
        <f t="shared" si="3449"/>
        <v>0</v>
      </c>
      <c r="M2020" s="80">
        <f t="shared" si="3449"/>
        <v>0</v>
      </c>
      <c r="N2020" s="80">
        <f t="shared" si="3449"/>
        <v>0</v>
      </c>
      <c r="O2020" s="80">
        <f t="shared" si="3449"/>
        <v>0</v>
      </c>
      <c r="P2020" s="80">
        <f t="shared" si="3449"/>
        <v>0</v>
      </c>
      <c r="R2020" s="24"/>
      <c r="S2020" s="80" cm="1">
        <f t="array" aca="1" ref="S2020" ca="1">(SUM(INDEX(2015:2015,1,MAX(COLUMN($R:$R),COLUMN()-($H2014*12-1))):S2017)/($H2014*12)+IF($R2022=0,0,SUM(INDEX(2020:2020,1,MAX(COLUMN($R:$R),COLUMN()-(($H2014-$H2015)*12))):S2022)/(($H2014)*12)))</f>
        <v>-3.1073446327683616</v>
      </c>
      <c r="T2020" s="80" cm="1">
        <f t="array" aca="1" ref="T2020" ca="1">(SUM(INDEX(2015:2015,1,MAX(COLUMN($R:$R),COLUMN()-($H2014*12-1))):T2017)/($H2014*12)+IF($R2022=0,0,SUM(INDEX(2020:2020,1,MAX(COLUMN($R:$R),COLUMN()-(($H2014-$H2015)*12))):T2022)/(($H2014)*12)))</f>
        <v>-4.5724408694819498</v>
      </c>
      <c r="U2020" s="80" cm="1">
        <f t="array" aca="1" ref="U2020" ca="1">(SUM(INDEX(2015:2015,1,MAX(COLUMN($R:$R),COLUMN()-($H2014*12-1))):U2017)/($H2014*12)+IF($R2022=0,0,SUM(INDEX(2020:2020,1,MAX(COLUMN($R:$R),COLUMN()-(($H2014-$H2015)*12))):U2022)/(($H2014)*12)))</f>
        <v>-6.0623692458008529</v>
      </c>
      <c r="V2020" s="80" cm="1">
        <f t="array" aca="1" ref="V2020" ca="1">(SUM(INDEX(2015:2015,1,MAX(COLUMN($R:$R),COLUMN()-($H2014*12-1))):V2017)/($H2014*12)+IF($R2022=0,0,SUM(INDEX(2020:2020,1,MAX(COLUMN($R:$R),COLUMN()-(($H2014-$H2015)*12))):V2022)/(($H2014)*12)))</f>
        <v>-7.5775506454471948</v>
      </c>
      <c r="W2020" s="80" cm="1">
        <f t="array" aca="1" ref="W2020" ca="1">(SUM(INDEX(2015:2015,1,MAX(COLUMN($R:$R),COLUMN()-($H2014*12-1))):W2017)/($H2014*12)+IF($R2022=0,0,SUM(INDEX(2020:2020,1,MAX(COLUMN($R:$R),COLUMN()-(($H2014-$H2015)*12))):W2022)/(($H2014)*12)))</f>
        <v>-9.1184130857655088</v>
      </c>
      <c r="X2020" s="80" cm="1">
        <f t="array" aca="1" ref="X2020" ca="1">(SUM(INDEX(2015:2015,1,MAX(COLUMN($R:$R),COLUMN()-($H2014*12-1))):X2017)/($H2014*12)+IF($R2022=0,0,SUM(INDEX(2020:2020,1,MAX(COLUMN($R:$R),COLUMN()-(($H2014-$H2015)*12))):X2022)/(($H2014)*12)))</f>
        <v>-10.68539183863159</v>
      </c>
      <c r="Y2020" s="80" cm="1">
        <f t="array" aca="1" ref="Y2020" ca="1">(SUM(INDEX(2015:2015,1,MAX(COLUMN($R:$R),COLUMN()-($H2014*12-1))):Y2017)/($H2014*12)+IF($R2022=0,0,SUM(INDEX(2020:2020,1,MAX(COLUMN($R:$R),COLUMN()-(($H2014-$H2015)*12))):Y2022)/(($H2014)*12)))</f>
        <v>-12.278929553410656</v>
      </c>
      <c r="Z2020" s="80" cm="1">
        <f t="array" aca="1" ref="Z2020" ca="1">(SUM(INDEX(2015:2015,1,MAX(COLUMN($R:$R),COLUMN()-($H2014*12-1))):Z2017)/($H2014*12)+IF($R2022=0,0,SUM(INDEX(2020:2020,1,MAX(COLUMN($R:$R),COLUMN()-(($H2014-$H2015)*12))):Z2022)/(($H2014)*12)))</f>
        <v>-13.899476381999538</v>
      </c>
      <c r="AA2020" s="80" cm="1">
        <f t="array" aca="1" ref="AA2020" ca="1">(SUM(INDEX(2015:2015,1,MAX(COLUMN($R:$R),COLUMN()-($H2014*12-1))):AA2017)/($H2014*12)+IF($R2022=0,0,SUM(INDEX(2020:2020,1,MAX(COLUMN($R:$R),COLUMN()-(($H2014-$H2015)*12))):AA2022)/(($H2014)*12)))</f>
        <v>-15.547490105988231</v>
      </c>
      <c r="AB2020" s="80" cm="1">
        <f t="array" aca="1" ref="AB2020" ca="1">(SUM(INDEX(2015:2015,1,MAX(COLUMN($R:$R),COLUMN()-($H2014*12-1))):AB2017)/($H2014*12)+IF($R2022=0,0,SUM(INDEX(2020:2020,1,MAX(COLUMN($R:$R),COLUMN()-(($H2014-$H2015)*12))):AB2022)/(($H2014)*12)))</f>
        <v>-17.223436265976733</v>
      </c>
      <c r="AC2020" s="80" cm="1">
        <f t="array" aca="1" ref="AC2020" ca="1">(SUM(INDEX(2015:2015,1,MAX(COLUMN($R:$R),COLUMN()-($H2014*12-1))):AC2017)/($H2014*12)+IF($R2022=0,0,SUM(INDEX(2020:2020,1,MAX(COLUMN($R:$R),COLUMN()-(($H2014-$H2015)*12))):AC2022)/(($H2014)*12)))</f>
        <v>-18.927788293083683</v>
      </c>
      <c r="AD2020" s="80" cm="1">
        <f t="array" aca="1" ref="AD2020" ca="1">(SUM(INDEX(2015:2015,1,MAX(COLUMN($R:$R),COLUMN()-($H2014*12-1))):AD2017)/($H2014*12)+IF($R2022=0,0,SUM(INDEX(2020:2020,1,MAX(COLUMN($R:$R),COLUMN()-(($H2014-$H2015)*12))):AD2022)/(($H2014)*12)))</f>
        <v>-20.661027642683973</v>
      </c>
      <c r="AE2020" s="80" cm="1">
        <f t="array" aca="1" ref="AE2020" ca="1">(SUM(INDEX(2015:2015,1,MAX(COLUMN($R:$R),COLUMN()-($H2014*12-1))):AE2017)/($H2014*12)+IF($R2022=0,0,SUM(INDEX(2020:2020,1,MAX(COLUMN($R:$R),COLUMN()-(($H2014-$H2015)*12))):AE2022)/(($H2014)*12)))</f>
        <v>-22.423643930413078</v>
      </c>
      <c r="AF2020" s="80" cm="1">
        <f t="array" aca="1" ref="AF2020" ca="1">(SUM(INDEX(2015:2015,1,MAX(COLUMN($R:$R),COLUMN()-($H2014*12-1))):AF2017)/($H2014*12)+IF($R2022=0,0,SUM(INDEX(2020:2020,1,MAX(COLUMN($R:$R),COLUMN()-(($H2014-$H2015)*12))):AF2022)/(($H2014)*12)))</f>
        <v>-24.216135070476579</v>
      </c>
      <c r="AG2020" s="80" cm="1">
        <f t="array" aca="1" ref="AG2020" ca="1">(SUM(INDEX(2015:2015,1,MAX(COLUMN($R:$R),COLUMN()-($H2014*12-1))):AG2017)/($H2014*12)+IF($R2022=0,0,SUM(INDEX(2020:2020,1,MAX(COLUMN($R:$R),COLUMN()-(($H2014-$H2015)*12))):AG2022)/(($H2014)*12)))</f>
        <v>-26.039007416303861</v>
      </c>
      <c r="AH2020" s="80" cm="1">
        <f t="array" aca="1" ref="AH2020" ca="1">(SUM(INDEX(2015:2015,1,MAX(COLUMN($R:$R),COLUMN()-($H2014*12-1))):AH2017)/($H2014*12)+IF($R2022=0,0,SUM(INDEX(2020:2020,1,MAX(COLUMN($R:$R),COLUMN()-(($H2014-$H2015)*12))):AH2022)/(($H2014)*12)))</f>
        <v>-27.89277590358585</v>
      </c>
      <c r="AI2020" s="80" cm="1">
        <f t="array" aca="1" ref="AI2020" ca="1">(SUM(INDEX(2015:2015,1,MAX(COLUMN($R:$R),COLUMN()-($H2014*12-1))):AI2017)/($H2014*12)+IF($R2022=0,0,SUM(INDEX(2020:2020,1,MAX(COLUMN($R:$R),COLUMN()-(($H2014-$H2015)*12))):AI2022)/(($H2014)*12)))</f>
        <v>-29.77796419573702</v>
      </c>
      <c r="AJ2020" s="80" cm="1">
        <f t="array" aca="1" ref="AJ2020" ca="1">(SUM(INDEX(2015:2015,1,MAX(COLUMN($R:$R),COLUMN()-($H2014*12-1))):AJ2017)/($H2014*12)+IF($R2022=0,0,SUM(INDEX(2020:2020,1,MAX(COLUMN($R:$R),COLUMN()-(($H2014-$H2015)*12))):AJ2022)/(($H2014)*12)))</f>
        <v>-31.695104831822956</v>
      </c>
      <c r="AK2020" s="80" cm="1">
        <f t="array" aca="1" ref="AK2020" ca="1">(SUM(INDEX(2015:2015,1,MAX(COLUMN($R:$R),COLUMN()-($H2014*12-1))):AK2017)/($H2014*12)+IF($R2022=0,0,SUM(INDEX(2020:2020,1,MAX(COLUMN($R:$R),COLUMN()-(($H2014-$H2015)*12))):AK2022)/(($H2014)*12)))</f>
        <v>-33.644739376995098</v>
      </c>
      <c r="AL2020" s="80" cm="1">
        <f t="array" aca="1" ref="AL2020" ca="1">(SUM(INDEX(2015:2015,1,MAX(COLUMN($R:$R),COLUMN()-($H2014*12-1))):AL2017)/($H2014*12)+IF($R2022=0,0,SUM(INDEX(2020:2020,1,MAX(COLUMN($R:$R),COLUMN()-(($H2014-$H2015)*12))):AL2022)/(($H2014)*12)))</f>
        <v>-35.627418575475239</v>
      </c>
      <c r="AM2020" s="80" cm="1">
        <f t="array" aca="1" ref="AM2020" ca="1">(SUM(INDEX(2015:2015,1,MAX(COLUMN($R:$R),COLUMN()-($H2014*12-1))):AM2017)/($H2014*12)+IF($R2022=0,0,SUM(INDEX(2020:2020,1,MAX(COLUMN($R:$R),COLUMN()-(($H2014-$H2015)*12))):AM2022)/(($H2014)*12)))</f>
        <v>-37.64370250613301</v>
      </c>
      <c r="AN2020" s="80" cm="1">
        <f t="array" aca="1" ref="AN2020" ca="1">(SUM(INDEX(2015:2015,1,MAX(COLUMN($R:$R),COLUMN()-($H2014*12-1))):AN2017)/($H2014*12)+IF($R2022=0,0,SUM(INDEX(2020:2020,1,MAX(COLUMN($R:$R),COLUMN()-(($H2014-$H2015)*12))):AN2022)/(($H2014)*12)))</f>
        <v>-39.694160740700234</v>
      </c>
      <c r="AO2020" s="80" cm="1">
        <f t="array" aca="1" ref="AO2020" ca="1">(SUM(INDEX(2015:2015,1,MAX(COLUMN($R:$R),COLUMN()-($H2014*12-1))):AO2017)/($H2014*12)+IF($R2022=0,0,SUM(INDEX(2020:2020,1,MAX(COLUMN($R:$R),COLUMN()-(($H2014-$H2015)*12))):AO2022)/(($H2014)*12)))</f>
        <v>-41.77937250466691</v>
      </c>
      <c r="AP2020" s="80" cm="1">
        <f t="array" aca="1" ref="AP2020" ca="1">(SUM(INDEX(2015:2015,1,MAX(COLUMN($R:$R),COLUMN()-($H2014*12-1))):AP2017)/($H2014*12)+IF($R2022=0,0,SUM(INDEX(2020:2020,1,MAX(COLUMN($R:$R),COLUMN()-(($H2014-$H2015)*12))):AP2022)/(($H2014)*12)))</f>
        <v>-43.899926840904193</v>
      </c>
      <c r="AQ2020" s="80" cm="1">
        <f t="array" aca="1" ref="AQ2020" ca="1">(SUM(INDEX(2015:2015,1,MAX(COLUMN($R:$R),COLUMN()-($H2014*12-1))):AQ2017)/($H2014*12)+IF($R2022=0,0,SUM(INDEX(2020:2020,1,MAX(COLUMN($R:$R),COLUMN()-(($H2014-$H2015)*12))):AQ2022)/(($H2014)*12)))</f>
        <v>-44.361507521823469</v>
      </c>
      <c r="AR2020" s="80" cm="1">
        <f t="array" aca="1" ref="AR2020" ca="1">(SUM(INDEX(2015:2015,1,MAX(COLUMN($R:$R),COLUMN()-($H2014*12-1))):AR2017)/($H2014*12)+IF($R2022=0,0,SUM(INDEX(2020:2020,1,MAX(COLUMN($R:$R),COLUMN()-(($H2014-$H2015)*12))):AR2022)/(($H2014)*12)))</f>
        <v>-46.473160000169045</v>
      </c>
      <c r="AS2020" s="80" cm="1">
        <f t="array" aca="1" ref="AS2020" ca="1">(SUM(INDEX(2015:2015,1,MAX(COLUMN($R:$R),COLUMN()-($H2014*12-1))):AS2017)/($H2014*12)+IF($R2022=0,0,SUM(INDEX(2020:2020,1,MAX(COLUMN($R:$R),COLUMN()-(($H2014-$H2015)*12))):AS2022)/(($H2014)*12)))</f>
        <v>-48.595771058881255</v>
      </c>
      <c r="AT2020" s="80" cm="1">
        <f t="array" aca="1" ref="AT2020" ca="1">(SUM(INDEX(2015:2015,1,MAX(COLUMN($R:$R),COLUMN()-($H2014*12-1))):AT2017)/($H2014*12)+IF($R2022=0,0,SUM(INDEX(2020:2020,1,MAX(COLUMN($R:$R),COLUMN()-(($H2014-$H2015)*12))):AT2022)/(($H2014)*12)))</f>
        <v>-50.729105552888271</v>
      </c>
      <c r="AU2020" s="80" cm="1">
        <f t="array" aca="1" ref="AU2020" ca="1">(SUM(INDEX(2015:2015,1,MAX(COLUMN($R:$R),COLUMN()-($H2014*12-1))):AU2017)/($H2014*12)+IF($R2022=0,0,SUM(INDEX(2020:2020,1,MAX(COLUMN($R:$R),COLUMN()-(($H2014-$H2015)*12))):AU2022)/(($H2014)*12)))</f>
        <v>-52.872917217986149</v>
      </c>
      <c r="AV2020" s="80" cm="1">
        <f t="array" aca="1" ref="AV2020" ca="1">(SUM(INDEX(2015:2015,1,MAX(COLUMN($R:$R),COLUMN()-($H2014*12-1))):AV2017)/($H2014*12)+IF($R2022=0,0,SUM(INDEX(2020:2020,1,MAX(COLUMN($R:$R),COLUMN()-(($H2014-$H2015)*12))):AV2022)/(($H2014)*12)))</f>
        <v>-55.026948361470112</v>
      </c>
      <c r="AW2020" s="80" cm="1">
        <f t="array" aca="1" ref="AW2020" ca="1">(SUM(INDEX(2015:2015,1,MAX(COLUMN($R:$R),COLUMN()-($H2014*12-1))):AW2017)/($H2014*12)+IF($R2022=0,0,SUM(INDEX(2020:2020,1,MAX(COLUMN($R:$R),COLUMN()-(($H2014-$H2015)*12))):AW2022)/(($H2014)*12)))</f>
        <v>-57.190929545473026</v>
      </c>
      <c r="AX2020" s="80" cm="1">
        <f t="array" aca="1" ref="AX2020" ca="1">(SUM(INDEX(2015:2015,1,MAX(COLUMN($R:$R),COLUMN()-($H2014*12-1))):AX2017)/($H2014*12)+IF($R2022=0,0,SUM(INDEX(2020:2020,1,MAX(COLUMN($R:$R),COLUMN()-(($H2014-$H2015)*12))):AX2022)/(($H2014)*12)))</f>
        <v>-59.364579262852622</v>
      </c>
      <c r="AY2020" s="80" cm="1">
        <f t="array" aca="1" ref="AY2020" ca="1">(SUM(INDEX(2015:2015,1,MAX(COLUMN($R:$R),COLUMN()-($H2014*12-1))):AY2017)/($H2014*12)+IF($R2022=0,0,SUM(INDEX(2020:2020,1,MAX(COLUMN($R:$R),COLUMN()-(($H2014-$H2015)*12))):AY2022)/(($H2014)*12)))</f>
        <v>-61.547603605465952</v>
      </c>
      <c r="AZ2020" s="80" cm="1">
        <f t="array" aca="1" ref="AZ2020" ca="1">(SUM(INDEX(2015:2015,1,MAX(COLUMN($R:$R),COLUMN()-($H2014*12-1))):AZ2017)/($H2014*12)+IF($R2022=0,0,SUM(INDEX(2020:2020,1,MAX(COLUMN($R:$R),COLUMN()-(($H2014-$H2015)*12))):AZ2022)/(($H2014)*12)))</f>
        <v>-63.739695924666151</v>
      </c>
      <c r="BA2020" s="80" cm="1">
        <f t="array" aca="1" ref="BA2020" ca="1">(SUM(INDEX(2015:2015,1,MAX(COLUMN($R:$R),COLUMN()-($H2014*12-1))):BA2017)/($H2014*12)+IF($R2022=0,0,SUM(INDEX(2020:2020,1,MAX(COLUMN($R:$R),COLUMN()-(($H2014-$H2015)*12))):BA2022)/(($H2014)*12)))</f>
        <v>-65.940536483852966</v>
      </c>
      <c r="BB2020" s="80" cm="1">
        <f t="array" aca="1" ref="BB2020" ca="1">(SUM(INDEX(2015:2015,1,MAX(COLUMN($R:$R),COLUMN()-($H2014*12-1))):BB2017)/($H2014*12)+IF($R2022=0,0,SUM(INDEX(2020:2020,1,MAX(COLUMN($R:$R),COLUMN()-(($H2014-$H2015)*12))):BB2022)/(($H2014)*12)))</f>
        <v>-68.149792102905565</v>
      </c>
      <c r="BC2020" s="80" cm="1">
        <f t="array" aca="1" ref="BC2020" ca="1">(SUM(INDEX(2015:2015,1,MAX(COLUMN($R:$R),COLUMN()-($H2014*12-1))):BC2017)/($H2014*12)+IF($R2022=0,0,SUM(INDEX(2020:2020,1,MAX(COLUMN($R:$R),COLUMN()-(($H2014-$H2015)*12))):BC2022)/(($H2014)*12)))</f>
        <v>-70.367115794321748</v>
      </c>
      <c r="BD2020" s="80" cm="1">
        <f t="array" aca="1" ref="BD2020" ca="1">(SUM(INDEX(2015:2015,1,MAX(COLUMN($R:$R),COLUMN()-($H2014*12-1))):BD2017)/($H2014*12)+IF($R2022=0,0,SUM(INDEX(2020:2020,1,MAX(COLUMN($R:$R),COLUMN()-(($H2014-$H2015)*12))):BD2022)/(($H2014)*12)))</f>
        <v>-72.592146390885176</v>
      </c>
      <c r="BE2020" s="80" cm="1">
        <f t="array" aca="1" ref="BE2020" ca="1">(SUM(INDEX(2015:2015,1,MAX(COLUMN($R:$R),COLUMN()-($H2014*12-1))):BE2017)/($H2014*12)+IF($R2022=0,0,SUM(INDEX(2020:2020,1,MAX(COLUMN($R:$R),COLUMN()-(($H2014-$H2015)*12))):BE2022)/(($H2014)*12)))</f>
        <v>-74.824508164677411</v>
      </c>
      <c r="BF2020" s="80" cm="1">
        <f t="array" aca="1" ref="BF2020" ca="1">(SUM(INDEX(2015:2015,1,MAX(COLUMN($R:$R),COLUMN()-($H2014*12-1))):BF2017)/($H2014*12)+IF($R2022=0,0,SUM(INDEX(2020:2020,1,MAX(COLUMN($R:$R),COLUMN()-(($H2014-$H2015)*12))):BF2022)/(($H2014)*12)))</f>
        <v>-77.063810437248719</v>
      </c>
      <c r="BG2020" s="80" cm="1">
        <f t="array" aca="1" ref="BG2020" ca="1">(SUM(INDEX(2015:2015,1,MAX(COLUMN($R:$R),COLUMN()-($H2014*12-1))):BG2017)/($H2014*12)+IF($R2022=0,0,SUM(INDEX(2020:2020,1,MAX(COLUMN($R:$R),COLUMN()-(($H2014-$H2015)*12))):BG2022)/(($H2014)*12)))</f>
        <v>-79.309647180757125</v>
      </c>
      <c r="BH2020" s="80" cm="1">
        <f t="array" aca="1" ref="BH2020" ca="1">(SUM(INDEX(2015:2015,1,MAX(COLUMN($R:$R),COLUMN()-($H2014*12-1))):BH2017)/($H2014*12)+IF($R2022=0,0,SUM(INDEX(2020:2020,1,MAX(COLUMN($R:$R),COLUMN()-(($H2014-$H2015)*12))):BH2022)/(($H2014)*12)))</f>
        <v>-81.561596609881761</v>
      </c>
      <c r="BI2020" s="80" cm="1">
        <f t="array" aca="1" ref="BI2020" ca="1">(SUM(INDEX(2015:2015,1,MAX(COLUMN($R:$R),COLUMN()-($H2014*12-1))):BI2017)/($H2014*12)+IF($R2022=0,0,SUM(INDEX(2020:2020,1,MAX(COLUMN($R:$R),COLUMN()-(($H2014-$H2015)*12))):BI2022)/(($H2014)*12)))</f>
        <v>-83.819220764312149</v>
      </c>
      <c r="BJ2020" s="80" cm="1">
        <f t="array" aca="1" ref="BJ2020" ca="1">(SUM(INDEX(2015:2015,1,MAX(COLUMN($R:$R),COLUMN()-($H2014*12-1))):BJ2017)/($H2014*12)+IF($R2022=0,0,SUM(INDEX(2020:2020,1,MAX(COLUMN($R:$R),COLUMN()-(($H2014-$H2015)*12))):BJ2022)/(($H2014)*12)))</f>
        <v>-86.082065081611304</v>
      </c>
      <c r="BK2020" s="80" cm="1">
        <f t="array" aca="1" ref="BK2020" ca="1">(SUM(INDEX(2015:2015,1,MAX(COLUMN($R:$R),COLUMN()-($H2014*12-1))):BK2017)/($H2014*12)+IF($R2022=0,0,SUM(INDEX(2020:2020,1,MAX(COLUMN($R:$R),COLUMN()-(($H2014-$H2015)*12))):BK2022)/(($H2014)*12)))</f>
        <v>-88.34965796024639</v>
      </c>
      <c r="BL2020" s="80" cm="1">
        <f t="array" aca="1" ref="BL2020" ca="1">(SUM(INDEX(2015:2015,1,MAX(COLUMN($R:$R),COLUMN()-($H2014*12-1))):BL2017)/($H2014*12)+IF($R2022=0,0,SUM(INDEX(2020:2020,1,MAX(COLUMN($R:$R),COLUMN()-(($H2014-$H2015)*12))):BL2022)/(($H2014)*12)))</f>
        <v>-90.621510312575992</v>
      </c>
      <c r="BM2020" s="80" cm="1">
        <f t="array" aca="1" ref="BM2020" ca="1">(SUM(INDEX(2015:2015,1,MAX(COLUMN($R:$R),COLUMN()-($H2014*12-1))):BM2017)/($H2014*12)+IF($R2022=0,0,SUM(INDEX(2020:2020,1,MAX(COLUMN($R:$R),COLUMN()-(($H2014-$H2015)*12))):BM2022)/(($H2014)*12)))</f>
        <v>-92.897115107579538</v>
      </c>
      <c r="BN2020" s="80" cm="1">
        <f t="array" aca="1" ref="BN2020" ca="1">(SUM(INDEX(2015:2015,1,MAX(COLUMN($R:$R),COLUMN()-($H2014*12-1))):BN2017)/($H2014*12)+IF($R2022=0,0,SUM(INDEX(2020:2020,1,MAX(COLUMN($R:$R),COLUMN()-(($H2014-$H2015)*12))):BN2022)/(($H2014)*12)))</f>
        <v>-95.175946903109136</v>
      </c>
      <c r="BO2020" s="80" cm="1">
        <f t="array" aca="1" ref="BO2020" ca="1">(SUM(INDEX(2015:2015,1,MAX(COLUMN($R:$R),COLUMN()-($H2014*12-1))):BO2017)/($H2014*12)+IF($R2022=0,0,SUM(INDEX(2020:2020,1,MAX(COLUMN($R:$R),COLUMN()-(($H2014-$H2015)*12))):BO2022)/(($H2014)*12)))</f>
        <v>-97.457461367440288</v>
      </c>
      <c r="BP2020" s="80" cm="1">
        <f t="array" aca="1" ref="BP2020" ca="1">(SUM(INDEX(2015:2015,1,MAX(COLUMN($R:$R),COLUMN()-($H2014*12-1))):BP2017)/($H2014*12)+IF($R2022=0,0,SUM(INDEX(2020:2020,1,MAX(COLUMN($R:$R),COLUMN()-(($H2014-$H2015)*12))):BP2022)/(($H2014)*12)))</f>
        <v>-99.769822167083532</v>
      </c>
      <c r="BQ2020" s="80" cm="1">
        <f t="array" aca="1" ref="BQ2020" ca="1">(SUM(INDEX(2015:2015,1,MAX(COLUMN($R:$R),COLUMN()-($H2014*12-1))):BQ2017)/($H2014*12)+IF($R2022=0,0,SUM(INDEX(2020:2020,1,MAX(COLUMN($R:$R),COLUMN()-(($H2014-$H2015)*12))):BQ2022)/(($H2014)*12)))</f>
        <v>-102.08558480268094</v>
      </c>
      <c r="BR2020" s="80" cm="1">
        <f t="array" aca="1" ref="BR2020" ca="1">(SUM(INDEX(2015:2015,1,MAX(COLUMN($R:$R),COLUMN()-($H2014*12-1))):BR2017)/($H2014*12)+IF($R2022=0,0,SUM(INDEX(2020:2020,1,MAX(COLUMN($R:$R),COLUMN()-(($H2014-$H2015)*12))):BR2022)/(($H2014)*12)))</f>
        <v>-104.40462119381877</v>
      </c>
      <c r="BS2020" s="80" cm="1">
        <f t="array" aca="1" ref="BS2020" ca="1">(SUM(INDEX(2015:2015,1,MAX(COLUMN($R:$R),COLUMN()-($H2014*12-1))):BS2017)/($H2014*12)+IF($R2022=0,0,SUM(INDEX(2020:2020,1,MAX(COLUMN($R:$R),COLUMN()-(($H2014-$H2015)*12))):BS2022)/(($H2014)*12)))</f>
        <v>-106.72680507473849</v>
      </c>
      <c r="BT2020" s="80" cm="1">
        <f t="array" aca="1" ref="BT2020" ca="1">(SUM(INDEX(2015:2015,1,MAX(COLUMN($R:$R),COLUMN()-($H2014*12-1))):BT2017)/($H2014*12)+IF($R2022=0,0,SUM(INDEX(2020:2020,1,MAX(COLUMN($R:$R),COLUMN()-(($H2014-$H2015)*12))):BT2022)/(($H2014)*12)))</f>
        <v>-109.0520122135535</v>
      </c>
      <c r="BU2020" s="80" cm="1">
        <f t="array" aca="1" ref="BU2020" ca="1">(SUM(INDEX(2015:2015,1,MAX(COLUMN($R:$R),COLUMN()-($H2014*12-1))):BU2017)/($H2014*12)+IF($R2022=0,0,SUM(INDEX(2020:2020,1,MAX(COLUMN($R:$R),COLUMN()-(($H2014-$H2015)*12))):BU2022)/(($H2014)*12)))</f>
        <v>-111.38012064042496</v>
      </c>
      <c r="BV2020" s="80" cm="1">
        <f t="array" aca="1" ref="BV2020" ca="1">(SUM(INDEX(2015:2015,1,MAX(COLUMN($R:$R),COLUMN()-($H2014*12-1))):BV2017)/($H2014*12)+IF($R2022=0,0,SUM(INDEX(2020:2020,1,MAX(COLUMN($R:$R),COLUMN()-(($H2014-$H2015)*12))):BV2022)/(($H2014)*12)))</f>
        <v>-113.71101088497218</v>
      </c>
      <c r="BW2020" s="80" cm="1">
        <f t="array" aca="1" ref="BW2020" ca="1">(SUM(INDEX(2015:2015,1,MAX(COLUMN($R:$R),COLUMN()-($H2014*12-1))):BW2017)/($H2014*12)+IF($R2022=0,0,SUM(INDEX(2020:2020,1,MAX(COLUMN($R:$R),COLUMN()-(($H2014-$H2015)*12))):BW2022)/(($H2014)*12)))</f>
        <v>-116.04456622320018</v>
      </c>
      <c r="BX2020" s="80" cm="1">
        <f t="array" aca="1" ref="BX2020" ca="1">(SUM(INDEX(2015:2015,1,MAX(COLUMN($R:$R),COLUMN()-($H2014*12-1))):BX2017)/($H2014*12)+IF($R2022=0,0,SUM(INDEX(2020:2020,1,MAX(COLUMN($R:$R),COLUMN()-(($H2014-$H2015)*12))):BX2022)/(($H2014)*12)))</f>
        <v>-118.38067293423522</v>
      </c>
      <c r="BY2020" s="80" cm="1">
        <f t="array" aca="1" ref="BY2020" ca="1">(SUM(INDEX(2015:2015,1,MAX(COLUMN($R:$R),COLUMN()-($H2014*12-1))):BY2017)/($H2014*12)+IF($R2022=0,0,SUM(INDEX(2020:2020,1,MAX(COLUMN($R:$R),COLUMN()-(($H2014-$H2015)*12))):BY2022)/(($H2014)*12)))</f>
        <v>-120.71922056716575</v>
      </c>
      <c r="BZ2020" s="80" cm="1">
        <f t="array" aca="1" ref="BZ2020" ca="1">(SUM(INDEX(2015:2015,1,MAX(COLUMN($R:$R),COLUMN()-($H2014*12-1))):BZ2017)/($H2014*12)+IF($R2022=0,0,SUM(INDEX(2020:2020,1,MAX(COLUMN($R:$R),COLUMN()-(($H2014-$H2015)*12))):BZ2022)/(($H2014)*12)))</f>
        <v>-123.06010221829536</v>
      </c>
      <c r="CA2020" s="80" cm="1">
        <f t="array" aca="1" ref="CA2020" ca="1">(SUM(INDEX(2015:2015,1,MAX(COLUMN($R:$R),COLUMN()-($H2014*12-1))):CA2017)/($H2014*12)+IF($R2022=0,0,SUM(INDEX(2020:2020,1,MAX(COLUMN($R:$R),COLUMN()-(($H2014-$H2015)*12))):CA2022)/(($H2014)*12)))</f>
        <v>-123.99078544059009</v>
      </c>
      <c r="CB2020" s="80" cm="1">
        <f t="array" aca="1" ref="CB2020" ca="1">(SUM(INDEX(2015:2015,1,MAX(COLUMN($R:$R),COLUMN()-($H2014*12-1))):CB2017)/($H2014*12)+IF($R2022=0,0,SUM(INDEX(2020:2020,1,MAX(COLUMN($R:$R),COLUMN()-(($H2014-$H2015)*12))):CB2022)/(($H2014)*12)))</f>
        <v>-124.8996611973065</v>
      </c>
      <c r="CC2020" s="80" cm="1">
        <f t="array" aca="1" ref="CC2020" ca="1">(SUM(INDEX(2015:2015,1,MAX(COLUMN($R:$R),COLUMN()-($H2014*12-1))):CC2017)/($H2014*12)+IF($R2022=0,0,SUM(INDEX(2020:2020,1,MAX(COLUMN($R:$R),COLUMN()-(($H2014-$H2015)*12))):CC2022)/(($H2014)*12)))</f>
        <v>-125.78622924487297</v>
      </c>
      <c r="CD2020" s="80" cm="1">
        <f t="array" aca="1" ref="CD2020" ca="1">(SUM(INDEX(2015:2015,1,MAX(COLUMN($R:$R),COLUMN()-($H2014*12-1))):CD2017)/($H2014*12)+IF($R2022=0,0,SUM(INDEX(2020:2020,1,MAX(COLUMN($R:$R),COLUMN()-(($H2014-$H2015)*12))):CD2022)/(($H2014)*12)))</f>
        <v>-126.64998722928306</v>
      </c>
      <c r="CE2020" s="80" cm="1">
        <f t="array" aca="1" ref="CE2020" ca="1">(SUM(INDEX(2015:2015,1,MAX(COLUMN($R:$R),COLUMN()-($H2014*12-1))):CE2017)/($H2014*12)+IF($R2022=0,0,SUM(INDEX(2020:2020,1,MAX(COLUMN($R:$R),COLUMN()-(($H2014-$H2015)*12))):CE2022)/(($H2014)*12)))</f>
        <v>-127.49043090372433</v>
      </c>
      <c r="CF2020" s="80" cm="1">
        <f t="array" aca="1" ref="CF2020" ca="1">(SUM(INDEX(2015:2015,1,MAX(COLUMN($R:$R),COLUMN()-($H2014*12-1))):CF2017)/($H2014*12)+IF($R2022=0,0,SUM(INDEX(2020:2020,1,MAX(COLUMN($R:$R),COLUMN()-(($H2014-$H2015)*12))):CF2022)/(($H2014)*12)))</f>
        <v>-128.30705435665598</v>
      </c>
      <c r="CG2020" s="80" cm="1">
        <f t="array" aca="1" ref="CG2020" ca="1">(SUM(INDEX(2015:2015,1,MAX(COLUMN($R:$R),COLUMN()-($H2014*12-1))):CG2017)/($H2014*12)+IF($R2022=0,0,SUM(INDEX(2020:2020,1,MAX(COLUMN($R:$R),COLUMN()-(($H2014-$H2015)*12))):CG2022)/(($H2014)*12)))</f>
        <v>-129.09935025066909</v>
      </c>
      <c r="CH2020" s="80" cm="1">
        <f t="array" aca="1" ref="CH2020" ca="1">(SUM(INDEX(2015:2015,1,MAX(COLUMN($R:$R),COLUMN()-($H2014*12-1))):CH2017)/($H2014*12)+IF($R2022=0,0,SUM(INDEX(2020:2020,1,MAX(COLUMN($R:$R),COLUMN()-(($H2014-$H2015)*12))):CH2022)/(($H2014)*12)))</f>
        <v>-129.86681007247176</v>
      </c>
      <c r="CI2020" s="80" cm="1">
        <f t="array" aca="1" ref="CI2020" ca="1">(SUM(INDEX(2015:2015,1,MAX(COLUMN($R:$R),COLUMN()-($H2014*12-1))):CI2017)/($H2014*12)+IF($R2022=0,0,SUM(INDEX(2020:2020,1,MAX(COLUMN($R:$R),COLUMN()-(($H2014-$H2015)*12))):CI2022)/(($H2014)*12)))</f>
        <v>-130.60892439435074</v>
      </c>
      <c r="CJ2020" s="80" cm="1">
        <f t="array" aca="1" ref="CJ2020" ca="1">(SUM(INDEX(2015:2015,1,MAX(COLUMN($R:$R),COLUMN()-($H2014*12-1))):CJ2017)/($H2014*12)+IF($R2022=0,0,SUM(INDEX(2020:2020,1,MAX(COLUMN($R:$R),COLUMN()-(($H2014-$H2015)*12))):CJ2022)/(($H2014)*12)))</f>
        <v>-131.32518314747114</v>
      </c>
      <c r="CK2020" s="80" cm="1">
        <f t="array" aca="1" ref="CK2020" ca="1">(SUM(INDEX(2015:2015,1,MAX(COLUMN($R:$R),COLUMN()-($H2014*12-1))):CK2017)/($H2014*12)+IF($R2022=0,0,SUM(INDEX(2020:2020,1,MAX(COLUMN($R:$R),COLUMN()-(($H2014-$H2015)*12))):CK2022)/(($H2014)*12)))</f>
        <v>-132.01507590738464</v>
      </c>
      <c r="CL2020" s="80" cm="1">
        <f t="array" aca="1" ref="CL2020" ca="1">(SUM(INDEX(2015:2015,1,MAX(COLUMN($R:$R),COLUMN()-($H2014*12-1))):CL2017)/($H2014*12)+IF($R2022=0,0,SUM(INDEX(2020:2020,1,MAX(COLUMN($R:$R),COLUMN()-(($H2014-$H2015)*12))):CL2022)/(($H2014)*12)))</f>
        <v>-132.67809219212708</v>
      </c>
      <c r="CN2020" s="80"/>
      <c r="CO2020" s="80" t="e" cm="1">
        <f t="array" aca="1" ref="CO2020" ca="1">(SUM(INDEX(2015:2015,1,MAX(COLUMN($CN:$CN),COLUMN()-($H2014*4-1))):CO2017)/($H2014*4)-IF($CN2022=0,0,SUM(INDEX(2020:2020,1,MAX(COLUMN($CN:$CN),COLUMN()-(($H2014-$H2015)*4))):CO2022)/(($H2014)*4)))</f>
        <v>#N/A</v>
      </c>
      <c r="CP2020" s="80" t="e" cm="1">
        <f t="array" aca="1" ref="CP2020" ca="1">(SUM(INDEX(2015:2015,1,MAX(COLUMN($CN:$CN),COLUMN()-($H2014*4-1))):CP2017)/($H2014*4)-IF($CN2022=0,0,SUM(INDEX(2020:2020,1,MAX(COLUMN($CN:$CN),COLUMN()-(($H2014-$H2015)*4))):CP2022)/(($H2014)*4)))</f>
        <v>#N/A</v>
      </c>
      <c r="CQ2020" s="80" t="e" cm="1">
        <f t="array" aca="1" ref="CQ2020" ca="1">(SUM(INDEX(2015:2015,1,MAX(COLUMN($CN:$CN),COLUMN()-($H2014*4-1))):CQ2017)/($H2014*4)-IF($CN2022=0,0,SUM(INDEX(2020:2020,1,MAX(COLUMN($CN:$CN),COLUMN()-(($H2014-$H2015)*4))):CQ2022)/(($H2014)*4)))</f>
        <v>#N/A</v>
      </c>
      <c r="CR2020" s="80" t="e" cm="1">
        <f t="array" aca="1" ref="CR2020" ca="1">(SUM(INDEX(2015:2015,1,MAX(COLUMN($CN:$CN),COLUMN()-($H2014*4-1))):CR2017)/($H2014*4)-IF($CN2022=0,0,SUM(INDEX(2020:2020,1,MAX(COLUMN($CN:$CN),COLUMN()-(($H2014-$H2015)*4))):CR2022)/(($H2014)*4)))</f>
        <v>#N/A</v>
      </c>
      <c r="CS2020" s="80" t="e" cm="1">
        <f t="array" aca="1" ref="CS2020" ca="1">(SUM(INDEX(2015:2015,1,MAX(COLUMN($CN:$CN),COLUMN()-($H2014*4-1))):CS2017)/($H2014*4)-IF($CN2022=0,0,SUM(INDEX(2020:2020,1,MAX(COLUMN($CN:$CN),COLUMN()-(($H2014-$H2015)*4))):CS2022)/(($H2014)*4)))</f>
        <v>#N/A</v>
      </c>
      <c r="CT2020" s="80" t="e" cm="1">
        <f t="array" aca="1" ref="CT2020" ca="1">(SUM(INDEX(2015:2015,1,MAX(COLUMN($CN:$CN),COLUMN()-($H2014*4-1))):CT2017)/($H2014*4)-IF($CN2022=0,0,SUM(INDEX(2020:2020,1,MAX(COLUMN($CN:$CN),COLUMN()-(($H2014-$H2015)*4))):CT2022)/(($H2014)*4)))</f>
        <v>#N/A</v>
      </c>
      <c r="CU2020" s="80" t="e" cm="1">
        <f t="array" aca="1" ref="CU2020" ca="1">(SUM(INDEX(2015:2015,1,MAX(COLUMN($CN:$CN),COLUMN()-($H2014*4-1))):CU2017)/($H2014*4)-IF($CN2022=0,0,SUM(INDEX(2020:2020,1,MAX(COLUMN($CN:$CN),COLUMN()-(($H2014-$H2015)*4))):CU2022)/(($H2014)*4)))</f>
        <v>#N/A</v>
      </c>
      <c r="CV2020" s="80" t="e" cm="1">
        <f t="array" aca="1" ref="CV2020" ca="1">(SUM(INDEX(2015:2015,1,MAX(COLUMN($CN:$CN),COLUMN()-($H2014*4-1))):CV2017)/($H2014*4)-IF($CN2022=0,0,SUM(INDEX(2020:2020,1,MAX(COLUMN($CN:$CN),COLUMN()-(($H2014-$H2015)*4))):CV2022)/(($H2014)*4)))</f>
        <v>#N/A</v>
      </c>
      <c r="CW2020" s="80" t="e" cm="1">
        <f t="array" aca="1" ref="CW2020" ca="1">(SUM(INDEX(2015:2015,1,MAX(COLUMN($CN:$CN),COLUMN()-($H2014*4-1))):CW2017)/($H2014*4)-IF($CN2022=0,0,SUM(INDEX(2020:2020,1,MAX(COLUMN($CN:$CN),COLUMN()-(($H2014-$H2015)*4))):CW2022)/(($H2014)*4)))</f>
        <v>#N/A</v>
      </c>
      <c r="CX2020" s="80" t="e" cm="1">
        <f t="array" aca="1" ref="CX2020" ca="1">(SUM(INDEX(2015:2015,1,MAX(COLUMN($CN:$CN),COLUMN()-($H2014*4-1))):CX2017)/($H2014*4)-IF($CN2022=0,0,SUM(INDEX(2020:2020,1,MAX(COLUMN($CN:$CN),COLUMN()-(($H2014-$H2015)*4))):CX2022)/(($H2014)*4)))</f>
        <v>#N/A</v>
      </c>
      <c r="CY2020" s="80" t="e" cm="1">
        <f t="array" aca="1" ref="CY2020" ca="1">(SUM(INDEX(2015:2015,1,MAX(COLUMN($CN:$CN),COLUMN()-($H2014*4-1))):CY2017)/($H2014*4)-IF($CN2022=0,0,SUM(INDEX(2020:2020,1,MAX(COLUMN($CN:$CN),COLUMN()-(($H2014-$H2015)*4))):CY2022)/(($H2014)*4)))</f>
        <v>#N/A</v>
      </c>
      <c r="CZ2020" s="80" t="e" cm="1">
        <f t="array" aca="1" ref="CZ2020" ca="1">(SUM(INDEX(2015:2015,1,MAX(COLUMN($CN:$CN),COLUMN()-($H2014*4-1))):CZ2017)/($H2014*4)-IF($CN2022=0,0,SUM(INDEX(2020:2020,1,MAX(COLUMN($CN:$CN),COLUMN()-(($H2014-$H2015)*4))):CZ2022)/(($H2014)*4)))</f>
        <v>#N/A</v>
      </c>
      <c r="DA2020" s="80" t="e" cm="1">
        <f t="array" aca="1" ref="DA2020" ca="1">(SUM(INDEX(2015:2015,1,MAX(COLUMN($CN:$CN),COLUMN()-($H2014*4-1))):DA2017)/($H2014*4)-IF($CN2022=0,0,SUM(INDEX(2020:2020,1,MAX(COLUMN($CN:$CN),COLUMN()-(($H2014-$H2015)*4))):DA2022)/(($H2014)*4)))</f>
        <v>#N/A</v>
      </c>
      <c r="DB2020" s="80" t="e" cm="1">
        <f t="array" aca="1" ref="DB2020" ca="1">(SUM(INDEX(2015:2015,1,MAX(COLUMN($CN:$CN),COLUMN()-($H2014*4-1))):DB2017)/($H2014*4)-IF($CN2022=0,0,SUM(INDEX(2020:2020,1,MAX(COLUMN($CN:$CN),COLUMN()-(($H2014-$H2015)*4))):DB2022)/(($H2014)*4)))</f>
        <v>#N/A</v>
      </c>
      <c r="DC2020" s="80" t="e" cm="1">
        <f t="array" aca="1" ref="DC2020" ca="1">(SUM(INDEX(2015:2015,1,MAX(COLUMN($CN:$CN),COLUMN()-($H2014*4-1))):DC2017)/($H2014*4)-IF($CN2022=0,0,SUM(INDEX(2020:2020,1,MAX(COLUMN($CN:$CN),COLUMN()-(($H2014-$H2015)*4))):DC2022)/(($H2014)*4)))</f>
        <v>#N/A</v>
      </c>
      <c r="DD2020" s="80" t="e" cm="1">
        <f t="array" aca="1" ref="DD2020" ca="1">(SUM(INDEX(2015:2015,1,MAX(COLUMN($CN:$CN),COLUMN()-($H2014*4-1))):DD2017)/($H2014*4)-IF($CN2022=0,0,SUM(INDEX(2020:2020,1,MAX(COLUMN($CN:$CN),COLUMN()-(($H2014-$H2015)*4))):DD2022)/(($H2014)*4)))</f>
        <v>#N/A</v>
      </c>
      <c r="DE2020" s="80" t="e" cm="1">
        <f t="array" aca="1" ref="DE2020" ca="1">(SUM(INDEX(2015:2015,1,MAX(COLUMN($CN:$CN),COLUMN()-($H2014*4-1))):DE2017)/($H2014*4)-IF($CN2022=0,0,SUM(INDEX(2020:2020,1,MAX(COLUMN($CN:$CN),COLUMN()-(($H2014-$H2015)*4))):DE2022)/(($H2014)*4)))</f>
        <v>#N/A</v>
      </c>
      <c r="DF2020" s="80" t="e" cm="1">
        <f t="array" aca="1" ref="DF2020" ca="1">(SUM(INDEX(2015:2015,1,MAX(COLUMN($CN:$CN),COLUMN()-($H2014*4-1))):DF2017)/($H2014*4)-IF($CN2022=0,0,SUM(INDEX(2020:2020,1,MAX(COLUMN($CN:$CN),COLUMN()-(($H2014-$H2015)*4))):DF2022)/(($H2014)*4)))</f>
        <v>#N/A</v>
      </c>
      <c r="DG2020" s="80" t="e" cm="1">
        <f t="array" aca="1" ref="DG2020" ca="1">(SUM(INDEX(2015:2015,1,MAX(COLUMN($CN:$CN),COLUMN()-($H2014*4-1))):DG2017)/($H2014*4)-IF($CN2022=0,0,SUM(INDEX(2020:2020,1,MAX(COLUMN($CN:$CN),COLUMN()-(($H2014-$H2015)*4))):DG2022)/(($H2014)*4)))</f>
        <v>#N/A</v>
      </c>
      <c r="DH2020" s="80" t="e" cm="1">
        <f t="array" aca="1" ref="DH2020" ca="1">(SUM(INDEX(2015:2015,1,MAX(COLUMN($CN:$CN),COLUMN()-($H2014*4-1))):DH2017)/($H2014*4)-IF($CN2022=0,0,SUM(INDEX(2020:2020,1,MAX(COLUMN($CN:$CN),COLUMN()-(($H2014-$H2015)*4))):DH2022)/(($H2014)*4)))</f>
        <v>#N/A</v>
      </c>
      <c r="DI2020" s="80" t="e" cm="1">
        <f t="array" aca="1" ref="DI2020" ca="1">(SUM(INDEX(2015:2015,1,MAX(COLUMN($CN:$CN),COLUMN()-($H2014*4-1))):DI2017)/($H2014*4)-IF($CN2022=0,0,SUM(INDEX(2020:2020,1,MAX(COLUMN($CN:$CN),COLUMN()-(($H2014-$H2015)*4))):DI2022)/(($H2014)*4)))</f>
        <v>#N/A</v>
      </c>
      <c r="DJ2020" s="80" t="e" cm="1">
        <f t="array" aca="1" ref="DJ2020" ca="1">(SUM(INDEX(2015:2015,1,MAX(COLUMN($CN:$CN),COLUMN()-($H2014*4-1))):DJ2017)/($H2014*4)-IF($CN2022=0,0,SUM(INDEX(2020:2020,1,MAX(COLUMN($CN:$CN),COLUMN()-(($H2014-$H2015)*4))):DJ2022)/(($H2014)*4)))</f>
        <v>#N/A</v>
      </c>
      <c r="DK2020" s="80" t="e" cm="1">
        <f t="array" aca="1" ref="DK2020" ca="1">(SUM(INDEX(2015:2015,1,MAX(COLUMN($CN:$CN),COLUMN()-($H2014*4-1))):DK2017)/($H2014*4)-IF($CN2022=0,0,SUM(INDEX(2020:2020,1,MAX(COLUMN($CN:$CN),COLUMN()-(($H2014-$H2015)*4))):DK2022)/(($H2014)*4)))</f>
        <v>#N/A</v>
      </c>
      <c r="DL2020" s="80" t="e" cm="1">
        <f t="array" aca="1" ref="DL2020" ca="1">(SUM(INDEX(2015:2015,1,MAX(COLUMN($CN:$CN),COLUMN()-($H2014*4-1))):DL2017)/($H2014*4)-IF($CN2022=0,0,SUM(INDEX(2020:2020,1,MAX(COLUMN($CN:$CN),COLUMN()-(($H2014-$H2015)*4))):DL2022)/(($H2014)*4)))</f>
        <v>#N/A</v>
      </c>
    </row>
    <row r="2021" spans="2:116" x14ac:dyDescent="0.4">
      <c r="D2021" t="s">
        <v>424</v>
      </c>
      <c r="E2021" s="8" t="str">
        <f t="shared" si="3447"/>
        <v>2021 FAINT-F</v>
      </c>
      <c r="G2021" s="125"/>
      <c r="J2021" s="62"/>
      <c r="K2021" s="53"/>
      <c r="L2021" s="53"/>
      <c r="M2021" s="53"/>
      <c r="N2021" s="53"/>
      <c r="O2021" s="53"/>
      <c r="P2021" s="53"/>
      <c r="R2021" s="82"/>
      <c r="S2021" s="153"/>
      <c r="T2021" s="153"/>
      <c r="U2021" s="153"/>
      <c r="V2021" s="153"/>
      <c r="W2021" s="153"/>
      <c r="X2021" s="153"/>
      <c r="Y2021" s="153"/>
      <c r="Z2021" s="153"/>
      <c r="AA2021" s="153"/>
      <c r="AB2021" s="153"/>
      <c r="AC2021" s="153"/>
      <c r="AD2021" s="153"/>
      <c r="AE2021" s="153"/>
      <c r="AF2021" s="153"/>
      <c r="AG2021" s="153"/>
      <c r="AH2021" s="153"/>
      <c r="AI2021" s="153"/>
      <c r="AJ2021" s="153"/>
      <c r="AK2021" s="153"/>
      <c r="AL2021" s="153"/>
      <c r="AM2021" s="153"/>
      <c r="AN2021" s="153"/>
      <c r="AO2021" s="153"/>
      <c r="AP2021" s="153"/>
      <c r="AQ2021" s="153"/>
      <c r="AR2021" s="153"/>
      <c r="AS2021" s="153"/>
      <c r="AT2021" s="153"/>
      <c r="AU2021" s="153"/>
      <c r="AV2021" s="153"/>
      <c r="AW2021" s="153"/>
      <c r="AX2021" s="153"/>
      <c r="AY2021" s="153"/>
      <c r="AZ2021" s="153"/>
      <c r="BA2021" s="153"/>
      <c r="BB2021" s="153"/>
      <c r="BC2021" s="153"/>
      <c r="BD2021" s="153"/>
      <c r="BE2021" s="153"/>
      <c r="BF2021" s="153"/>
      <c r="BG2021" s="153"/>
      <c r="BH2021" s="153"/>
      <c r="BI2021" s="153"/>
      <c r="BJ2021" s="153"/>
      <c r="BK2021" s="153"/>
      <c r="BL2021" s="153"/>
      <c r="BM2021" s="153"/>
      <c r="BN2021" s="153"/>
      <c r="BO2021" s="153"/>
      <c r="BP2021" s="153"/>
      <c r="BQ2021" s="153"/>
      <c r="BR2021" s="153"/>
      <c r="BS2021" s="153"/>
      <c r="BT2021" s="153"/>
      <c r="BU2021" s="153"/>
      <c r="BV2021" s="153"/>
      <c r="BW2021" s="153"/>
      <c r="BX2021" s="153"/>
      <c r="BY2021" s="153"/>
      <c r="BZ2021" s="153"/>
      <c r="CA2021" s="153"/>
      <c r="CB2021" s="153"/>
      <c r="CC2021" s="153"/>
      <c r="CD2021" s="153"/>
      <c r="CE2021" s="153"/>
      <c r="CF2021" s="153"/>
      <c r="CG2021" s="153"/>
      <c r="CH2021" s="153"/>
      <c r="CI2021" s="153"/>
      <c r="CJ2021" s="153"/>
      <c r="CK2021" s="153"/>
      <c r="CL2021" s="153"/>
      <c r="CN2021" s="62"/>
      <c r="CO2021" s="153"/>
      <c r="CP2021" s="153"/>
      <c r="CQ2021" s="153"/>
      <c r="CR2021" s="153"/>
      <c r="CS2021" s="153"/>
      <c r="CT2021" s="153"/>
      <c r="CU2021" s="153"/>
      <c r="CV2021" s="153"/>
      <c r="CW2021" s="153"/>
      <c r="CX2021" s="153"/>
      <c r="CY2021" s="153"/>
      <c r="CZ2021" s="153"/>
      <c r="DA2021" s="153"/>
      <c r="DB2021" s="153"/>
      <c r="DC2021" s="153"/>
      <c r="DD2021" s="153"/>
      <c r="DE2021" s="153"/>
      <c r="DF2021" s="153"/>
      <c r="DG2021" s="153"/>
      <c r="DH2021" s="153"/>
      <c r="DI2021" s="153"/>
      <c r="DJ2021" s="153"/>
      <c r="DK2021" s="153"/>
      <c r="DL2021" s="153"/>
    </row>
    <row r="2022" spans="2:116" x14ac:dyDescent="0.4">
      <c r="B2022" t="str">
        <f>E2022</f>
        <v>2022 FAINT-F</v>
      </c>
      <c r="D2022" t="s">
        <v>424</v>
      </c>
      <c r="E2022" s="8" t="str">
        <f t="shared" si="3447"/>
        <v>2022 FAINT-F</v>
      </c>
      <c r="G2022" s="125" t="s">
        <v>219</v>
      </c>
      <c r="J2022" s="74">
        <v>100</v>
      </c>
      <c r="K2022" s="53"/>
      <c r="L2022" s="53"/>
      <c r="M2022" s="53"/>
      <c r="N2022" s="53"/>
      <c r="O2022" s="53"/>
      <c r="P2022" s="53"/>
      <c r="R2022" s="82">
        <f>-$J2022</f>
        <v>-100</v>
      </c>
      <c r="S2022" s="153"/>
      <c r="T2022" s="153"/>
      <c r="U2022" s="153"/>
      <c r="V2022" s="153"/>
      <c r="W2022" s="153"/>
      <c r="X2022" s="153"/>
      <c r="Y2022" s="153"/>
      <c r="Z2022" s="153"/>
      <c r="AA2022" s="153"/>
      <c r="AB2022" s="153"/>
      <c r="AC2022" s="153"/>
      <c r="AD2022" s="153"/>
      <c r="AE2022" s="153"/>
      <c r="AF2022" s="153"/>
      <c r="AG2022" s="153"/>
      <c r="AH2022" s="153"/>
      <c r="AI2022" s="153"/>
      <c r="AJ2022" s="153"/>
      <c r="AK2022" s="153"/>
      <c r="AL2022" s="153"/>
      <c r="AM2022" s="153"/>
      <c r="AN2022" s="153"/>
      <c r="AO2022" s="153"/>
      <c r="AP2022" s="153"/>
      <c r="AQ2022" s="153"/>
      <c r="AR2022" s="153"/>
      <c r="AS2022" s="153"/>
      <c r="AT2022" s="153"/>
      <c r="AU2022" s="153"/>
      <c r="AV2022" s="153"/>
      <c r="AW2022" s="153"/>
      <c r="AX2022" s="153"/>
      <c r="AY2022" s="153"/>
      <c r="AZ2022" s="153"/>
      <c r="BA2022" s="153"/>
      <c r="BB2022" s="153"/>
      <c r="BC2022" s="153"/>
      <c r="BD2022" s="153"/>
      <c r="BE2022" s="153"/>
      <c r="BF2022" s="153"/>
      <c r="BG2022" s="153"/>
      <c r="BH2022" s="153"/>
      <c r="BI2022" s="153"/>
      <c r="BJ2022" s="153"/>
      <c r="BK2022" s="153"/>
      <c r="BL2022" s="153"/>
      <c r="BM2022" s="153"/>
      <c r="BN2022" s="153"/>
      <c r="BO2022" s="153"/>
      <c r="BP2022" s="153"/>
      <c r="BQ2022" s="153"/>
      <c r="BR2022" s="153"/>
      <c r="BS2022" s="153"/>
      <c r="BT2022" s="153"/>
      <c r="BU2022" s="153"/>
      <c r="BV2022" s="153"/>
      <c r="BW2022" s="153"/>
      <c r="BX2022" s="153"/>
      <c r="BY2022" s="153"/>
      <c r="BZ2022" s="153"/>
      <c r="CA2022" s="153"/>
      <c r="CB2022" s="153"/>
      <c r="CC2022" s="153"/>
      <c r="CD2022" s="153"/>
      <c r="CE2022" s="153"/>
      <c r="CF2022" s="153"/>
      <c r="CG2022" s="153"/>
      <c r="CH2022" s="153"/>
      <c r="CI2022" s="153"/>
      <c r="CJ2022" s="153"/>
      <c r="CK2022" s="153"/>
      <c r="CL2022" s="153"/>
      <c r="CN2022" s="74">
        <f>$J2022</f>
        <v>100</v>
      </c>
      <c r="CO2022" s="153"/>
      <c r="CP2022" s="153"/>
      <c r="CQ2022" s="153"/>
      <c r="CR2022" s="153"/>
      <c r="CS2022" s="153"/>
      <c r="CT2022" s="153"/>
      <c r="CU2022" s="153"/>
      <c r="CV2022" s="153"/>
      <c r="CW2022" s="153"/>
      <c r="CX2022" s="153"/>
      <c r="CY2022" s="153"/>
      <c r="CZ2022" s="153"/>
      <c r="DA2022" s="153"/>
      <c r="DB2022" s="153"/>
      <c r="DC2022" s="153"/>
      <c r="DD2022" s="153"/>
      <c r="DE2022" s="153"/>
      <c r="DF2022" s="153"/>
      <c r="DG2022" s="153"/>
      <c r="DH2022" s="153"/>
      <c r="DI2022" s="153"/>
      <c r="DJ2022" s="153"/>
      <c r="DK2022" s="153"/>
      <c r="DL2022" s="153"/>
    </row>
    <row r="2023" spans="2:116" x14ac:dyDescent="0.4">
      <c r="D2023" t="s">
        <v>424</v>
      </c>
      <c r="E2023" s="8" t="str">
        <f t="shared" si="3447"/>
        <v>2023 FAINT-F</v>
      </c>
      <c r="G2023" s="125"/>
      <c r="S2023" s="72"/>
      <c r="T2023" s="72"/>
      <c r="U2023" s="72"/>
      <c r="V2023" s="72"/>
      <c r="W2023" s="72"/>
      <c r="X2023" s="72"/>
      <c r="Y2023" s="72"/>
      <c r="Z2023" s="72"/>
      <c r="AA2023" s="72"/>
      <c r="AB2023" s="72"/>
      <c r="AC2023" s="72"/>
      <c r="AD2023" s="72"/>
      <c r="AE2023" s="72"/>
      <c r="AF2023" s="72"/>
      <c r="AG2023" s="72"/>
      <c r="AH2023" s="72"/>
      <c r="AI2023" s="72"/>
      <c r="AJ2023" s="72"/>
      <c r="AK2023" s="72"/>
      <c r="AL2023" s="72"/>
      <c r="AM2023" s="72"/>
      <c r="AN2023" s="72"/>
      <c r="AO2023" s="72"/>
      <c r="AP2023" s="72"/>
      <c r="AQ2023" s="72"/>
      <c r="AR2023" s="72"/>
      <c r="AS2023" s="72"/>
      <c r="AT2023" s="72"/>
      <c r="AU2023" s="72"/>
      <c r="AV2023" s="72"/>
      <c r="AW2023" s="72"/>
      <c r="AX2023" s="72"/>
      <c r="AY2023" s="72"/>
      <c r="AZ2023" s="72"/>
      <c r="BA2023" s="72"/>
      <c r="BB2023" s="72"/>
      <c r="BC2023" s="72"/>
      <c r="BD2023" s="72"/>
      <c r="BE2023" s="72"/>
      <c r="BF2023" s="72"/>
      <c r="BG2023" s="72"/>
      <c r="BH2023" s="72"/>
      <c r="BI2023" s="72"/>
      <c r="BJ2023" s="72"/>
      <c r="BK2023" s="72"/>
      <c r="BL2023" s="72"/>
      <c r="BM2023" s="72"/>
      <c r="BN2023" s="72"/>
      <c r="BO2023" s="72"/>
      <c r="BP2023" s="72"/>
      <c r="BQ2023" s="72"/>
      <c r="BR2023" s="72"/>
      <c r="BS2023" s="72"/>
      <c r="BT2023" s="72"/>
      <c r="BU2023" s="72"/>
      <c r="BV2023" s="72"/>
      <c r="BW2023" s="72"/>
      <c r="BX2023" s="72"/>
      <c r="BY2023" s="72"/>
      <c r="BZ2023" s="72"/>
      <c r="CA2023" s="72"/>
      <c r="CB2023" s="72"/>
      <c r="CC2023" s="72"/>
      <c r="CD2023" s="72"/>
      <c r="CE2023" s="72"/>
      <c r="CF2023" s="72"/>
      <c r="CG2023" s="72"/>
      <c r="CH2023" s="72"/>
      <c r="CI2023" s="72"/>
      <c r="CJ2023" s="72"/>
      <c r="CK2023" s="72"/>
      <c r="CL2023" s="72"/>
      <c r="CO2023" s="72"/>
      <c r="CP2023" s="72"/>
      <c r="CQ2023" s="72"/>
      <c r="CR2023" s="72"/>
      <c r="CS2023" s="72"/>
      <c r="CT2023" s="72"/>
      <c r="CU2023" s="72"/>
      <c r="CV2023" s="72"/>
      <c r="CW2023" s="72"/>
      <c r="CX2023" s="72"/>
      <c r="CY2023" s="72"/>
      <c r="CZ2023" s="72"/>
      <c r="DA2023" s="72"/>
      <c r="DB2023" s="72"/>
      <c r="DC2023" s="72"/>
      <c r="DD2023" s="72"/>
      <c r="DE2023" s="72"/>
      <c r="DF2023" s="72"/>
      <c r="DG2023" s="72"/>
      <c r="DH2023" s="72"/>
      <c r="DI2023" s="72"/>
      <c r="DJ2023" s="72"/>
      <c r="DK2023" s="72"/>
      <c r="DL2023" s="72"/>
    </row>
    <row r="2024" spans="2:116" x14ac:dyDescent="0.4">
      <c r="D2024" t="s">
        <v>424</v>
      </c>
      <c r="E2024" s="8" t="str">
        <f t="shared" si="3447"/>
        <v>2024 FAINT-F</v>
      </c>
      <c r="G2024" s="95" t="s">
        <v>205</v>
      </c>
      <c r="H2024" s="12"/>
      <c r="S2024" s="72"/>
      <c r="T2024" s="72"/>
      <c r="U2024" s="72"/>
      <c r="V2024" s="72"/>
      <c r="W2024" s="72"/>
      <c r="X2024" s="72"/>
      <c r="Y2024" s="72"/>
      <c r="Z2024" s="72"/>
      <c r="AA2024" s="72"/>
      <c r="AB2024" s="72"/>
      <c r="AC2024" s="72"/>
      <c r="AD2024" s="72"/>
      <c r="AE2024" s="72"/>
      <c r="AF2024" s="72"/>
      <c r="AG2024" s="72"/>
      <c r="AH2024" s="72"/>
      <c r="AI2024" s="72"/>
      <c r="AJ2024" s="72"/>
      <c r="AK2024" s="72"/>
      <c r="AL2024" s="72"/>
      <c r="AM2024" s="72"/>
      <c r="AN2024" s="72"/>
      <c r="AO2024" s="72"/>
      <c r="AP2024" s="72"/>
      <c r="AQ2024" s="72"/>
      <c r="AR2024" s="72"/>
      <c r="AS2024" s="72"/>
      <c r="AT2024" s="72"/>
      <c r="AU2024" s="72"/>
      <c r="AV2024" s="72"/>
      <c r="AW2024" s="72"/>
      <c r="AX2024" s="72"/>
      <c r="AY2024" s="72"/>
      <c r="AZ2024" s="72"/>
      <c r="BA2024" s="72"/>
      <c r="BB2024" s="72"/>
      <c r="BC2024" s="72"/>
      <c r="BD2024" s="72"/>
      <c r="BE2024" s="72"/>
      <c r="BF2024" s="72"/>
      <c r="BG2024" s="72"/>
      <c r="BH2024" s="72"/>
      <c r="BI2024" s="72"/>
      <c r="BJ2024" s="72"/>
      <c r="BK2024" s="72"/>
      <c r="BL2024" s="72"/>
      <c r="BM2024" s="72"/>
      <c r="BN2024" s="72"/>
      <c r="BO2024" s="72"/>
      <c r="BP2024" s="72"/>
      <c r="BQ2024" s="72"/>
      <c r="BR2024" s="72"/>
      <c r="BS2024" s="72"/>
      <c r="BT2024" s="72"/>
      <c r="BU2024" s="72"/>
      <c r="BV2024" s="72"/>
      <c r="BW2024" s="72"/>
      <c r="BX2024" s="72"/>
      <c r="BY2024" s="72"/>
      <c r="BZ2024" s="72"/>
      <c r="CA2024" s="72"/>
      <c r="CB2024" s="72"/>
      <c r="CC2024" s="72"/>
      <c r="CD2024" s="72"/>
      <c r="CE2024" s="72"/>
      <c r="CF2024" s="72"/>
      <c r="CG2024" s="72"/>
      <c r="CH2024" s="72"/>
      <c r="CI2024" s="72"/>
      <c r="CJ2024" s="72"/>
      <c r="CK2024" s="72"/>
      <c r="CL2024" s="72"/>
      <c r="CO2024" s="72"/>
      <c r="CP2024" s="72"/>
      <c r="CQ2024" s="72"/>
      <c r="CR2024" s="72"/>
      <c r="CS2024" s="72"/>
      <c r="CT2024" s="72"/>
      <c r="CU2024" s="72"/>
      <c r="CV2024" s="72"/>
      <c r="CW2024" s="72"/>
      <c r="CX2024" s="72"/>
      <c r="CY2024" s="72"/>
      <c r="CZ2024" s="72"/>
      <c r="DA2024" s="72"/>
      <c r="DB2024" s="72"/>
      <c r="DC2024" s="72"/>
      <c r="DD2024" s="72"/>
      <c r="DE2024" s="72"/>
      <c r="DF2024" s="72"/>
      <c r="DG2024" s="72"/>
      <c r="DH2024" s="72"/>
      <c r="DI2024" s="72"/>
      <c r="DJ2024" s="72"/>
      <c r="DK2024" s="72"/>
      <c r="DL2024" s="72"/>
    </row>
    <row r="2025" spans="2:116" x14ac:dyDescent="0.4">
      <c r="D2025" t="s">
        <v>424</v>
      </c>
      <c r="E2025" s="8" t="str">
        <f t="shared" ref="E2025:E2029" si="3450">ROW()&amp;" "&amp;D2025</f>
        <v>2025 FAINT-F</v>
      </c>
      <c r="G2025" s="125" t="str">
        <f>"Gross Intangibles - "&amp;SUBSTITUTE(G2012,":","")</f>
        <v>Gross Intangibles - Fixed secondary intangible assets</v>
      </c>
      <c r="J2025" s="80">
        <f>J2022</f>
        <v>100</v>
      </c>
      <c r="K2025" s="53">
        <f>SUMIF($4:$4,K$2,2023:2023)</f>
        <v>0</v>
      </c>
      <c r="L2025" s="53">
        <f>SUMIF($4:$4,L$2,2023:2023)</f>
        <v>0</v>
      </c>
      <c r="M2025" s="53">
        <f>SUMIF($4:$4,M$2,2023:2023)</f>
        <v>0</v>
      </c>
      <c r="N2025" s="53">
        <f>SUMIF($4:$4,N$2,2023:2023)</f>
        <v>0</v>
      </c>
      <c r="O2025" s="53">
        <f>SUMIF($4:$4,O$2,2023:2023)</f>
        <v>0</v>
      </c>
      <c r="P2025" s="53">
        <f>SUMIF($4:$4,P$2,2023:2023)</f>
        <v>0</v>
      </c>
      <c r="R2025" s="24">
        <f>$J2025</f>
        <v>100</v>
      </c>
      <c r="S2025" s="80">
        <f t="shared" ref="S2025:CC2027" si="3451">-S2017+R2025</f>
        <v>183.33333333333331</v>
      </c>
      <c r="T2025" s="80">
        <f t="shared" si="3451"/>
        <v>266.66666666666663</v>
      </c>
      <c r="U2025" s="80">
        <f t="shared" si="3451"/>
        <v>349.99999999999994</v>
      </c>
      <c r="V2025" s="80">
        <f t="shared" si="3451"/>
        <v>433.33333333333326</v>
      </c>
      <c r="W2025" s="80">
        <f t="shared" si="3451"/>
        <v>516.66666666666663</v>
      </c>
      <c r="X2025" s="80">
        <f t="shared" si="3451"/>
        <v>600</v>
      </c>
      <c r="Y2025" s="80">
        <f t="shared" si="3451"/>
        <v>683.33333333333337</v>
      </c>
      <c r="Z2025" s="80">
        <f t="shared" si="3451"/>
        <v>766.66666666666674</v>
      </c>
      <c r="AA2025" s="80">
        <f t="shared" si="3451"/>
        <v>850.00000000000011</v>
      </c>
      <c r="AB2025" s="80">
        <f t="shared" si="3451"/>
        <v>933.33333333333348</v>
      </c>
      <c r="AC2025" s="80">
        <f t="shared" si="3451"/>
        <v>1016.6666666666669</v>
      </c>
      <c r="AD2025" s="80">
        <f t="shared" si="3451"/>
        <v>1100.0000000000002</v>
      </c>
      <c r="AE2025" s="80">
        <f t="shared" si="3451"/>
        <v>1183.3333333333335</v>
      </c>
      <c r="AF2025" s="80">
        <f t="shared" si="3451"/>
        <v>1266.6666666666667</v>
      </c>
      <c r="AG2025" s="80">
        <f t="shared" si="3451"/>
        <v>1350</v>
      </c>
      <c r="AH2025" s="80">
        <f t="shared" si="3451"/>
        <v>1433.3333333333333</v>
      </c>
      <c r="AI2025" s="80">
        <f t="shared" si="3451"/>
        <v>1516.6666666666665</v>
      </c>
      <c r="AJ2025" s="80">
        <f t="shared" si="3451"/>
        <v>1599.9999999999998</v>
      </c>
      <c r="AK2025" s="80">
        <f t="shared" si="3451"/>
        <v>1683.333333333333</v>
      </c>
      <c r="AL2025" s="80">
        <f t="shared" si="3451"/>
        <v>1766.6666666666663</v>
      </c>
      <c r="AM2025" s="80">
        <f t="shared" si="3451"/>
        <v>1849.9999999999995</v>
      </c>
      <c r="AN2025" s="80">
        <f t="shared" si="3451"/>
        <v>1933.3333333333328</v>
      </c>
      <c r="AO2025" s="80">
        <f t="shared" si="3451"/>
        <v>2016.6666666666661</v>
      </c>
      <c r="AP2025" s="80">
        <f t="shared" si="3451"/>
        <v>2099.9999999999995</v>
      </c>
      <c r="AQ2025" s="80">
        <f t="shared" si="3451"/>
        <v>2183.333333333333</v>
      </c>
      <c r="AR2025" s="80">
        <f t="shared" si="3451"/>
        <v>2266.6666666666665</v>
      </c>
      <c r="AS2025" s="80">
        <f t="shared" si="3451"/>
        <v>2350</v>
      </c>
      <c r="AT2025" s="80">
        <f t="shared" si="3451"/>
        <v>2433.3333333333335</v>
      </c>
      <c r="AU2025" s="80">
        <f t="shared" si="3451"/>
        <v>2516.666666666667</v>
      </c>
      <c r="AV2025" s="80">
        <f t="shared" si="3451"/>
        <v>2600.0000000000005</v>
      </c>
      <c r="AW2025" s="80">
        <f t="shared" si="3451"/>
        <v>2683.3333333333339</v>
      </c>
      <c r="AX2025" s="80">
        <f t="shared" si="3451"/>
        <v>2766.6666666666674</v>
      </c>
      <c r="AY2025" s="80">
        <f t="shared" si="3451"/>
        <v>2850.0000000000009</v>
      </c>
      <c r="AZ2025" s="80">
        <f t="shared" si="3451"/>
        <v>2933.3333333333344</v>
      </c>
      <c r="BA2025" s="80">
        <f t="shared" si="3451"/>
        <v>3016.6666666666679</v>
      </c>
      <c r="BB2025" s="80">
        <f t="shared" si="3451"/>
        <v>3100.0000000000014</v>
      </c>
      <c r="BC2025" s="80">
        <f t="shared" si="3451"/>
        <v>3183.3333333333348</v>
      </c>
      <c r="BD2025" s="80">
        <f t="shared" si="3451"/>
        <v>3266.6666666666683</v>
      </c>
      <c r="BE2025" s="80">
        <f t="shared" si="3451"/>
        <v>3350.0000000000018</v>
      </c>
      <c r="BF2025" s="80">
        <f t="shared" si="3451"/>
        <v>3433.3333333333353</v>
      </c>
      <c r="BG2025" s="80">
        <f t="shared" si="3451"/>
        <v>3516.6666666666688</v>
      </c>
      <c r="BH2025" s="80">
        <f t="shared" si="3451"/>
        <v>3600.0000000000023</v>
      </c>
      <c r="BI2025" s="80">
        <f t="shared" si="3451"/>
        <v>3683.3333333333358</v>
      </c>
      <c r="BJ2025" s="80">
        <f t="shared" si="3451"/>
        <v>3766.6666666666692</v>
      </c>
      <c r="BK2025" s="80">
        <f t="shared" si="3451"/>
        <v>3850.0000000000027</v>
      </c>
      <c r="BL2025" s="80">
        <f t="shared" si="3451"/>
        <v>3933.3333333333362</v>
      </c>
      <c r="BM2025" s="80">
        <f t="shared" si="3451"/>
        <v>4016.6666666666697</v>
      </c>
      <c r="BN2025" s="80">
        <f t="shared" si="3451"/>
        <v>4100.0000000000027</v>
      </c>
      <c r="BO2025" s="80">
        <f t="shared" si="3451"/>
        <v>4183.3333333333358</v>
      </c>
      <c r="BP2025" s="80">
        <f t="shared" si="3451"/>
        <v>4266.6666666666688</v>
      </c>
      <c r="BQ2025" s="80">
        <f t="shared" si="3451"/>
        <v>4350.0000000000018</v>
      </c>
      <c r="BR2025" s="80">
        <f t="shared" si="3451"/>
        <v>4433.3333333333348</v>
      </c>
      <c r="BS2025" s="80">
        <f t="shared" si="3451"/>
        <v>4516.6666666666679</v>
      </c>
      <c r="BT2025" s="80">
        <f t="shared" si="3451"/>
        <v>4600.0000000000009</v>
      </c>
      <c r="BU2025" s="80">
        <f t="shared" si="3451"/>
        <v>4683.3333333333339</v>
      </c>
      <c r="BV2025" s="80">
        <f t="shared" si="3451"/>
        <v>4766.666666666667</v>
      </c>
      <c r="BW2025" s="80">
        <f t="shared" si="3451"/>
        <v>4850</v>
      </c>
      <c r="BX2025" s="80">
        <f t="shared" si="3451"/>
        <v>4933.333333333333</v>
      </c>
      <c r="BY2025" s="80">
        <f t="shared" si="3451"/>
        <v>5016.6666666666661</v>
      </c>
      <c r="BZ2025" s="80">
        <f t="shared" si="3451"/>
        <v>5099.9999999999991</v>
      </c>
      <c r="CA2025" s="80">
        <f t="shared" si="3451"/>
        <v>5183.3333333333321</v>
      </c>
      <c r="CB2025" s="80">
        <f t="shared" si="3451"/>
        <v>5266.6666666666652</v>
      </c>
      <c r="CC2025" s="80">
        <f t="shared" si="3451"/>
        <v>5349.9999999999982</v>
      </c>
      <c r="CD2025" s="80">
        <f t="shared" ref="CD2025:CL2027" si="3452">-CD2017+CC2025</f>
        <v>5433.3333333333312</v>
      </c>
      <c r="CE2025" s="80">
        <f t="shared" si="3452"/>
        <v>5516.6666666666642</v>
      </c>
      <c r="CF2025" s="80">
        <f t="shared" si="3452"/>
        <v>5599.9999999999973</v>
      </c>
      <c r="CG2025" s="80">
        <f t="shared" si="3452"/>
        <v>5683.3333333333303</v>
      </c>
      <c r="CH2025" s="80">
        <f t="shared" si="3452"/>
        <v>5766.6666666666633</v>
      </c>
      <c r="CI2025" s="80">
        <f t="shared" si="3452"/>
        <v>5849.9999999999964</v>
      </c>
      <c r="CJ2025" s="80">
        <f t="shared" si="3452"/>
        <v>5933.3333333333294</v>
      </c>
      <c r="CK2025" s="80">
        <f t="shared" si="3452"/>
        <v>6016.6666666666624</v>
      </c>
      <c r="CL2025" s="80">
        <f t="shared" si="3452"/>
        <v>6099.9999999999955</v>
      </c>
      <c r="CN2025" s="80">
        <f>CN2022</f>
        <v>100</v>
      </c>
      <c r="CO2025" s="80" t="e">
        <f t="shared" ref="CO2025:CO2027" si="3453">-CO2017+CN2025</f>
        <v>#N/A</v>
      </c>
      <c r="CP2025" s="80" t="e">
        <f t="shared" ref="CP2025:CP2027" si="3454">-CP2017+CO2025</f>
        <v>#N/A</v>
      </c>
      <c r="CQ2025" s="80" t="e">
        <f t="shared" ref="CQ2025:CQ2027" si="3455">-CQ2017+CP2025</f>
        <v>#N/A</v>
      </c>
      <c r="CR2025" s="80" t="e">
        <f t="shared" ref="CR2025:CR2027" si="3456">-CR2017+CQ2025</f>
        <v>#N/A</v>
      </c>
      <c r="CS2025" s="80" t="e">
        <f t="shared" ref="CS2025:CS2027" si="3457">-CS2017+CR2025</f>
        <v>#N/A</v>
      </c>
      <c r="CT2025" s="80" t="e">
        <f t="shared" ref="CT2025:CT2027" si="3458">-CT2017+CS2025</f>
        <v>#N/A</v>
      </c>
      <c r="CU2025" s="80" t="e">
        <f t="shared" ref="CU2025:CU2027" si="3459">-CU2017+CT2025</f>
        <v>#N/A</v>
      </c>
      <c r="CV2025" s="80" t="e">
        <f t="shared" ref="CV2025:CV2027" si="3460">-CV2017+CU2025</f>
        <v>#N/A</v>
      </c>
      <c r="CW2025" s="80" t="e">
        <f t="shared" ref="CW2025:CW2027" si="3461">-CW2017+CV2025</f>
        <v>#N/A</v>
      </c>
      <c r="CX2025" s="80" t="e">
        <f t="shared" ref="CX2025:CX2027" si="3462">-CX2017+CW2025</f>
        <v>#N/A</v>
      </c>
      <c r="CY2025" s="80" t="e">
        <f t="shared" ref="CY2025:CY2027" si="3463">-CY2017+CX2025</f>
        <v>#N/A</v>
      </c>
      <c r="CZ2025" s="80" t="e">
        <f t="shared" ref="CZ2025:CZ2027" si="3464">-CZ2017+CY2025</f>
        <v>#N/A</v>
      </c>
      <c r="DA2025" s="80" t="e">
        <f t="shared" ref="DA2025:DA2027" si="3465">-DA2017+CZ2025</f>
        <v>#N/A</v>
      </c>
      <c r="DB2025" s="80" t="e">
        <f t="shared" ref="DB2025:DB2027" si="3466">-DB2017+DA2025</f>
        <v>#N/A</v>
      </c>
      <c r="DC2025" s="80" t="e">
        <f t="shared" ref="DC2025:DC2027" si="3467">-DC2017+DB2025</f>
        <v>#N/A</v>
      </c>
      <c r="DD2025" s="80" t="e">
        <f t="shared" ref="DD2025:DD2027" si="3468">-DD2017+DC2025</f>
        <v>#N/A</v>
      </c>
      <c r="DE2025" s="80" t="e">
        <f t="shared" ref="DE2025:DE2027" si="3469">-DE2017+DD2025</f>
        <v>#N/A</v>
      </c>
      <c r="DF2025" s="80" t="e">
        <f t="shared" ref="DF2025:DF2027" si="3470">-DF2017+DE2025</f>
        <v>#N/A</v>
      </c>
      <c r="DG2025" s="80" t="e">
        <f t="shared" ref="DG2025:DG2027" si="3471">-DG2017+DF2025</f>
        <v>#N/A</v>
      </c>
      <c r="DH2025" s="80" t="e">
        <f t="shared" ref="DH2025:DH2027" si="3472">-DH2017+DG2025</f>
        <v>#N/A</v>
      </c>
      <c r="DI2025" s="80" t="e">
        <f t="shared" ref="DI2025:DI2027" si="3473">-DI2017+DH2025</f>
        <v>#N/A</v>
      </c>
      <c r="DJ2025" s="80" t="e">
        <f t="shared" ref="DJ2025:DJ2027" si="3474">-DJ2017+DI2025</f>
        <v>#N/A</v>
      </c>
      <c r="DK2025" s="80" t="e">
        <f t="shared" ref="DK2025:DL2027" si="3475">-DK2017+DJ2025</f>
        <v>#N/A</v>
      </c>
      <c r="DL2025" s="80" t="e">
        <f t="shared" si="3475"/>
        <v>#N/A</v>
      </c>
    </row>
    <row r="2026" spans="2:116" x14ac:dyDescent="0.4">
      <c r="D2026" t="s">
        <v>424</v>
      </c>
      <c r="E2026" s="8" t="str">
        <f t="shared" si="3450"/>
        <v>2026 FAINT-F</v>
      </c>
      <c r="G2026" s="125" t="str">
        <f>"Accumulated amortization - "&amp;SUBSTITUTE(G2012,":","")</f>
        <v>Accumulated amortization - Fixed secondary intangible assets</v>
      </c>
      <c r="J2026" s="81">
        <f>-H2015/H2014*J2025</f>
        <v>-60</v>
      </c>
      <c r="K2026" s="43">
        <f>SUMIF($4:$4,K$2,2024:2024)</f>
        <v>0</v>
      </c>
      <c r="L2026" s="43">
        <f>SUMIF($4:$4,L$2,2024:2024)</f>
        <v>0</v>
      </c>
      <c r="M2026" s="43">
        <f>SUMIF($4:$4,M$2,2024:2024)</f>
        <v>0</v>
      </c>
      <c r="N2026" s="43">
        <f>SUMIF($4:$4,N$2,2024:2024)</f>
        <v>0</v>
      </c>
      <c r="O2026" s="43">
        <f>SUMIF($4:$4,O$2,2024:2024)</f>
        <v>0</v>
      </c>
      <c r="P2026" s="43">
        <f>SUMIF($4:$4,P$2,2024:2024)</f>
        <v>0</v>
      </c>
      <c r="R2026" s="37">
        <f>$J2026</f>
        <v>-60</v>
      </c>
      <c r="S2026" s="81">
        <f ca="1">R2026+S2020</f>
        <v>-63.10734463276836</v>
      </c>
      <c r="T2026" s="81">
        <f t="shared" ref="T2026:CE2028" ca="1" si="3476">S2026+T2020</f>
        <v>-67.679785502250311</v>
      </c>
      <c r="U2026" s="81">
        <f t="shared" ca="1" si="3476"/>
        <v>-73.742154748051163</v>
      </c>
      <c r="V2026" s="81">
        <f t="shared" ca="1" si="3476"/>
        <v>-81.319705393498353</v>
      </c>
      <c r="W2026" s="81">
        <f t="shared" ca="1" si="3476"/>
        <v>-90.438118479263863</v>
      </c>
      <c r="X2026" s="81">
        <f t="shared" ca="1" si="3476"/>
        <v>-101.12351031789545</v>
      </c>
      <c r="Y2026" s="81">
        <f t="shared" ca="1" si="3476"/>
        <v>-113.40243987130611</v>
      </c>
      <c r="Z2026" s="81">
        <f t="shared" ca="1" si="3476"/>
        <v>-127.30191625330565</v>
      </c>
      <c r="AA2026" s="81">
        <f t="shared" ca="1" si="3476"/>
        <v>-142.84940635929388</v>
      </c>
      <c r="AB2026" s="81">
        <f t="shared" ca="1" si="3476"/>
        <v>-160.07284262527062</v>
      </c>
      <c r="AC2026" s="81">
        <f t="shared" ca="1" si="3476"/>
        <v>-179.00063091835432</v>
      </c>
      <c r="AD2026" s="81">
        <f t="shared" ca="1" si="3476"/>
        <v>-199.66165856103828</v>
      </c>
      <c r="AE2026" s="81">
        <f t="shared" ca="1" si="3476"/>
        <v>-222.08530249145136</v>
      </c>
      <c r="AF2026" s="81">
        <f t="shared" ca="1" si="3476"/>
        <v>-246.30143756192794</v>
      </c>
      <c r="AG2026" s="81">
        <f t="shared" ca="1" si="3476"/>
        <v>-272.3404449782318</v>
      </c>
      <c r="AH2026" s="81">
        <f t="shared" ca="1" si="3476"/>
        <v>-300.23322088181766</v>
      </c>
      <c r="AI2026" s="81">
        <f t="shared" ca="1" si="3476"/>
        <v>-330.01118507755467</v>
      </c>
      <c r="AJ2026" s="81">
        <f t="shared" ca="1" si="3476"/>
        <v>-361.70628990937763</v>
      </c>
      <c r="AK2026" s="81">
        <f t="shared" ca="1" si="3476"/>
        <v>-395.35102928637275</v>
      </c>
      <c r="AL2026" s="81">
        <f t="shared" ca="1" si="3476"/>
        <v>-430.978447861848</v>
      </c>
      <c r="AM2026" s="81">
        <f t="shared" ca="1" si="3476"/>
        <v>-468.62215036798102</v>
      </c>
      <c r="AN2026" s="81">
        <f t="shared" ca="1" si="3476"/>
        <v>-508.31631110868125</v>
      </c>
      <c r="AO2026" s="81">
        <f t="shared" ca="1" si="3476"/>
        <v>-550.09568361334811</v>
      </c>
      <c r="AP2026" s="81">
        <f t="shared" ca="1" si="3476"/>
        <v>-593.9956104542523</v>
      </c>
      <c r="AQ2026" s="81">
        <f t="shared" ca="1" si="3476"/>
        <v>-638.35711797607576</v>
      </c>
      <c r="AR2026" s="81">
        <f t="shared" ca="1" si="3476"/>
        <v>-684.83027797624482</v>
      </c>
      <c r="AS2026" s="81">
        <f t="shared" ca="1" si="3476"/>
        <v>-733.42604903512608</v>
      </c>
      <c r="AT2026" s="81">
        <f t="shared" ca="1" si="3476"/>
        <v>-784.1551545880144</v>
      </c>
      <c r="AU2026" s="81">
        <f t="shared" ca="1" si="3476"/>
        <v>-837.02807180600053</v>
      </c>
      <c r="AV2026" s="81">
        <f t="shared" ca="1" si="3476"/>
        <v>-892.05502016747062</v>
      </c>
      <c r="AW2026" s="81">
        <f t="shared" ca="1" si="3476"/>
        <v>-949.24594971294368</v>
      </c>
      <c r="AX2026" s="81">
        <f t="shared" ca="1" si="3476"/>
        <v>-1008.6105289757963</v>
      </c>
      <c r="AY2026" s="81">
        <f t="shared" ca="1" si="3476"/>
        <v>-1070.1581325812622</v>
      </c>
      <c r="AZ2026" s="81">
        <f t="shared" ca="1" si="3476"/>
        <v>-1133.8978285059284</v>
      </c>
      <c r="BA2026" s="81">
        <f t="shared" ca="1" si="3476"/>
        <v>-1199.8383649897814</v>
      </c>
      <c r="BB2026" s="81">
        <f t="shared" ca="1" si="3476"/>
        <v>-1267.9881570926871</v>
      </c>
      <c r="BC2026" s="81">
        <f t="shared" ca="1" si="3476"/>
        <v>-1338.3552728870088</v>
      </c>
      <c r="BD2026" s="81">
        <f t="shared" ca="1" si="3476"/>
        <v>-1410.9474192778939</v>
      </c>
      <c r="BE2026" s="81">
        <f t="shared" ca="1" si="3476"/>
        <v>-1485.7719274425713</v>
      </c>
      <c r="BF2026" s="81">
        <f t="shared" ca="1" si="3476"/>
        <v>-1562.83573787982</v>
      </c>
      <c r="BG2026" s="81">
        <f t="shared" ca="1" si="3476"/>
        <v>-1642.1453850605772</v>
      </c>
      <c r="BH2026" s="81">
        <f t="shared" ca="1" si="3476"/>
        <v>-1723.7069816704588</v>
      </c>
      <c r="BI2026" s="81">
        <f t="shared" ca="1" si="3476"/>
        <v>-1807.526202434771</v>
      </c>
      <c r="BJ2026" s="81">
        <f t="shared" ca="1" si="3476"/>
        <v>-1893.6082675163823</v>
      </c>
      <c r="BK2026" s="81">
        <f t="shared" ca="1" si="3476"/>
        <v>-1981.9579254766286</v>
      </c>
      <c r="BL2026" s="81">
        <f t="shared" ca="1" si="3476"/>
        <v>-2072.5794357892046</v>
      </c>
      <c r="BM2026" s="81">
        <f t="shared" ca="1" si="3476"/>
        <v>-2165.4765508967839</v>
      </c>
      <c r="BN2026" s="81">
        <f t="shared" ca="1" si="3476"/>
        <v>-2260.6524977998929</v>
      </c>
      <c r="BO2026" s="81">
        <f t="shared" ca="1" si="3476"/>
        <v>-2358.1099591673333</v>
      </c>
      <c r="BP2026" s="81">
        <f t="shared" ca="1" si="3476"/>
        <v>-2457.8797813344167</v>
      </c>
      <c r="BQ2026" s="81">
        <f t="shared" ca="1" si="3476"/>
        <v>-2559.9653661370976</v>
      </c>
      <c r="BR2026" s="81">
        <f t="shared" ca="1" si="3476"/>
        <v>-2664.3699873309165</v>
      </c>
      <c r="BS2026" s="81">
        <f t="shared" ca="1" si="3476"/>
        <v>-2771.0967924056549</v>
      </c>
      <c r="BT2026" s="81">
        <f t="shared" ca="1" si="3476"/>
        <v>-2880.1488046192085</v>
      </c>
      <c r="BU2026" s="81">
        <f t="shared" ca="1" si="3476"/>
        <v>-2991.5289252596335</v>
      </c>
      <c r="BV2026" s="81">
        <f t="shared" ca="1" si="3476"/>
        <v>-3105.2399361446055</v>
      </c>
      <c r="BW2026" s="81">
        <f t="shared" ca="1" si="3476"/>
        <v>-3221.2845023678055</v>
      </c>
      <c r="BX2026" s="81">
        <f t="shared" ca="1" si="3476"/>
        <v>-3339.6651753020406</v>
      </c>
      <c r="BY2026" s="81">
        <f t="shared" ca="1" si="3476"/>
        <v>-3460.3843958692064</v>
      </c>
      <c r="BZ2026" s="81">
        <f t="shared" ca="1" si="3476"/>
        <v>-3583.4444980875019</v>
      </c>
      <c r="CA2026" s="81">
        <f t="shared" ca="1" si="3476"/>
        <v>-3707.435283528092</v>
      </c>
      <c r="CB2026" s="81">
        <f t="shared" ca="1" si="3476"/>
        <v>-3832.3349447253986</v>
      </c>
      <c r="CC2026" s="81">
        <f t="shared" ca="1" si="3476"/>
        <v>-3958.1211739702717</v>
      </c>
      <c r="CD2026" s="81">
        <f t="shared" ca="1" si="3476"/>
        <v>-4084.7711611995546</v>
      </c>
      <c r="CE2026" s="81">
        <f t="shared" ca="1" si="3476"/>
        <v>-4212.2615921032793</v>
      </c>
      <c r="CF2026" s="81">
        <f t="shared" ref="CF2026:CL2028" ca="1" si="3477">CE2026+CF2020</f>
        <v>-4340.5686464599357</v>
      </c>
      <c r="CG2026" s="81">
        <f t="shared" ca="1" si="3477"/>
        <v>-4469.6679967106047</v>
      </c>
      <c r="CH2026" s="81">
        <f t="shared" ca="1" si="3477"/>
        <v>-4599.5348067830764</v>
      </c>
      <c r="CI2026" s="81">
        <f t="shared" ca="1" si="3477"/>
        <v>-4730.1437311774271</v>
      </c>
      <c r="CJ2026" s="81">
        <f t="shared" ca="1" si="3477"/>
        <v>-4861.4689143248979</v>
      </c>
      <c r="CK2026" s="81">
        <f t="shared" ca="1" si="3477"/>
        <v>-4993.4839902322828</v>
      </c>
      <c r="CL2026" s="81">
        <f t="shared" ca="1" si="3477"/>
        <v>-5126.1620824244101</v>
      </c>
      <c r="CN2026" s="81">
        <f>-H2015/H2014*CN2025</f>
        <v>-60</v>
      </c>
      <c r="CO2026" s="81" t="e">
        <f ca="1">CN2026+CO2020</f>
        <v>#N/A</v>
      </c>
      <c r="CP2026" s="81" t="e">
        <f t="shared" ref="CP2026:DL2028" ca="1" si="3478">CO2026+CP2020</f>
        <v>#N/A</v>
      </c>
      <c r="CQ2026" s="81" t="e">
        <f t="shared" ca="1" si="3478"/>
        <v>#N/A</v>
      </c>
      <c r="CR2026" s="81" t="e">
        <f t="shared" ca="1" si="3478"/>
        <v>#N/A</v>
      </c>
      <c r="CS2026" s="81" t="e">
        <f t="shared" ca="1" si="3478"/>
        <v>#N/A</v>
      </c>
      <c r="CT2026" s="81" t="e">
        <f t="shared" ca="1" si="3478"/>
        <v>#N/A</v>
      </c>
      <c r="CU2026" s="81" t="e">
        <f t="shared" ca="1" si="3478"/>
        <v>#N/A</v>
      </c>
      <c r="CV2026" s="81" t="e">
        <f t="shared" ca="1" si="3478"/>
        <v>#N/A</v>
      </c>
      <c r="CW2026" s="81" t="e">
        <f t="shared" ca="1" si="3478"/>
        <v>#N/A</v>
      </c>
      <c r="CX2026" s="81" t="e">
        <f t="shared" ca="1" si="3478"/>
        <v>#N/A</v>
      </c>
      <c r="CY2026" s="81" t="e">
        <f t="shared" ca="1" si="3478"/>
        <v>#N/A</v>
      </c>
      <c r="CZ2026" s="81" t="e">
        <f t="shared" ca="1" si="3478"/>
        <v>#N/A</v>
      </c>
      <c r="DA2026" s="81" t="e">
        <f t="shared" ca="1" si="3478"/>
        <v>#N/A</v>
      </c>
      <c r="DB2026" s="81" t="e">
        <f t="shared" ca="1" si="3478"/>
        <v>#N/A</v>
      </c>
      <c r="DC2026" s="81" t="e">
        <f t="shared" ca="1" si="3478"/>
        <v>#N/A</v>
      </c>
      <c r="DD2026" s="81" t="e">
        <f t="shared" ca="1" si="3478"/>
        <v>#N/A</v>
      </c>
      <c r="DE2026" s="81" t="e">
        <f t="shared" ca="1" si="3478"/>
        <v>#N/A</v>
      </c>
      <c r="DF2026" s="81" t="e">
        <f t="shared" ca="1" si="3478"/>
        <v>#N/A</v>
      </c>
      <c r="DG2026" s="81" t="e">
        <f t="shared" ca="1" si="3478"/>
        <v>#N/A</v>
      </c>
      <c r="DH2026" s="81" t="e">
        <f t="shared" ca="1" si="3478"/>
        <v>#N/A</v>
      </c>
      <c r="DI2026" s="81" t="e">
        <f t="shared" ca="1" si="3478"/>
        <v>#N/A</v>
      </c>
      <c r="DJ2026" s="81" t="e">
        <f t="shared" ca="1" si="3478"/>
        <v>#N/A</v>
      </c>
      <c r="DK2026" s="81" t="e">
        <f t="shared" ca="1" si="3478"/>
        <v>#N/A</v>
      </c>
      <c r="DL2026" s="81" t="e">
        <f t="shared" ca="1" si="3478"/>
        <v>#N/A</v>
      </c>
    </row>
    <row r="2027" spans="2:116" x14ac:dyDescent="0.4">
      <c r="C2027" t="s">
        <v>240</v>
      </c>
      <c r="D2027" t="s">
        <v>424</v>
      </c>
      <c r="E2027" s="8" t="str">
        <f t="shared" si="3450"/>
        <v>2027 FAINT-F</v>
      </c>
      <c r="G2027" s="126" t="str">
        <f>"Net Intangibles - "&amp;SUBSTITUTE(G2012,":","")</f>
        <v>Net Intangibles - Fixed secondary intangible assets</v>
      </c>
      <c r="H2027" s="27"/>
      <c r="J2027" s="77">
        <f>SUM(J2025:J2026)</f>
        <v>40</v>
      </c>
      <c r="K2027" s="28">
        <f t="shared" ref="K2027:P2027" ca="1" si="3479">SUMIF($4:$4,K$2,2027:2027)</f>
        <v>900.33834143896195</v>
      </c>
      <c r="L2027" s="28">
        <f t="shared" ca="1" si="3479"/>
        <v>1506.0043895457472</v>
      </c>
      <c r="M2027" s="28">
        <f t="shared" ca="1" si="3479"/>
        <v>1832.0118429073143</v>
      </c>
      <c r="N2027" s="28">
        <f t="shared" ca="1" si="3479"/>
        <v>1839.3475022001098</v>
      </c>
      <c r="O2027" s="28">
        <f t="shared" ca="1" si="3479"/>
        <v>1516.5555019124972</v>
      </c>
      <c r="P2027" s="28">
        <f t="shared" ca="1" si="3479"/>
        <v>973.83791757558538</v>
      </c>
      <c r="R2027" s="33">
        <f>$J2027</f>
        <v>40</v>
      </c>
      <c r="S2027" s="77">
        <f t="shared" ref="S2027:CB2029" ca="1" si="3480">SUM(S2025:S2026)</f>
        <v>120.22598870056495</v>
      </c>
      <c r="T2027" s="77">
        <f t="shared" ca="1" si="3480"/>
        <v>198.98688116441633</v>
      </c>
      <c r="U2027" s="77">
        <f t="shared" ca="1" si="3480"/>
        <v>276.25784525194877</v>
      </c>
      <c r="V2027" s="77">
        <f t="shared" ca="1" si="3480"/>
        <v>352.01362793983492</v>
      </c>
      <c r="W2027" s="77">
        <f t="shared" ca="1" si="3480"/>
        <v>426.22854818740279</v>
      </c>
      <c r="X2027" s="77">
        <f t="shared" ca="1" si="3480"/>
        <v>498.87648968210453</v>
      </c>
      <c r="Y2027" s="77">
        <f t="shared" ca="1" si="3480"/>
        <v>569.93089346202726</v>
      </c>
      <c r="Z2027" s="77">
        <f t="shared" ca="1" si="3480"/>
        <v>639.36475041336109</v>
      </c>
      <c r="AA2027" s="77">
        <f t="shared" ca="1" si="3480"/>
        <v>707.15059364070623</v>
      </c>
      <c r="AB2027" s="77">
        <f t="shared" ca="1" si="3480"/>
        <v>773.26049070806289</v>
      </c>
      <c r="AC2027" s="77">
        <f t="shared" ca="1" si="3480"/>
        <v>837.66603574831254</v>
      </c>
      <c r="AD2027" s="77">
        <f t="shared" ca="1" si="3480"/>
        <v>900.33834143896195</v>
      </c>
      <c r="AE2027" s="77">
        <f t="shared" ca="1" si="3480"/>
        <v>961.24803084188216</v>
      </c>
      <c r="AF2027" s="77">
        <f t="shared" ca="1" si="3480"/>
        <v>1020.3652291047388</v>
      </c>
      <c r="AG2027" s="77">
        <f t="shared" ca="1" si="3480"/>
        <v>1077.6595550217683</v>
      </c>
      <c r="AH2027" s="77">
        <f t="shared" ca="1" si="3480"/>
        <v>1133.1001124515155</v>
      </c>
      <c r="AI2027" s="77">
        <f t="shared" ca="1" si="3480"/>
        <v>1186.6554815891118</v>
      </c>
      <c r="AJ2027" s="77">
        <f t="shared" ca="1" si="3480"/>
        <v>1238.2937100906222</v>
      </c>
      <c r="AK2027" s="77">
        <f t="shared" ca="1" si="3480"/>
        <v>1287.9823040469603</v>
      </c>
      <c r="AL2027" s="77">
        <f t="shared" ca="1" si="3480"/>
        <v>1335.6882188048182</v>
      </c>
      <c r="AM2027" s="77">
        <f t="shared" ca="1" si="3480"/>
        <v>1381.3778496320185</v>
      </c>
      <c r="AN2027" s="77">
        <f t="shared" ca="1" si="3480"/>
        <v>1425.0170222246516</v>
      </c>
      <c r="AO2027" s="77">
        <f t="shared" ca="1" si="3480"/>
        <v>1466.5709830533178</v>
      </c>
      <c r="AP2027" s="77">
        <f t="shared" ca="1" si="3480"/>
        <v>1506.0043895457472</v>
      </c>
      <c r="AQ2027" s="77">
        <f t="shared" ca="1" si="3480"/>
        <v>1544.9762153572574</v>
      </c>
      <c r="AR2027" s="77">
        <f t="shared" ca="1" si="3480"/>
        <v>1581.8363886904217</v>
      </c>
      <c r="AS2027" s="77">
        <f t="shared" ca="1" si="3480"/>
        <v>1616.5739509648738</v>
      </c>
      <c r="AT2027" s="77">
        <f t="shared" ca="1" si="3480"/>
        <v>1649.1781787453192</v>
      </c>
      <c r="AU2027" s="77">
        <f t="shared" ca="1" si="3480"/>
        <v>1679.6385948606664</v>
      </c>
      <c r="AV2027" s="77">
        <f t="shared" ca="1" si="3480"/>
        <v>1707.94497983253</v>
      </c>
      <c r="AW2027" s="77">
        <f t="shared" ca="1" si="3480"/>
        <v>1734.0873836203903</v>
      </c>
      <c r="AX2027" s="77">
        <f t="shared" ca="1" si="3480"/>
        <v>1758.0561376908711</v>
      </c>
      <c r="AY2027" s="77">
        <f t="shared" ca="1" si="3480"/>
        <v>1779.8418674187387</v>
      </c>
      <c r="AZ2027" s="77">
        <f t="shared" ca="1" si="3480"/>
        <v>1799.435504827406</v>
      </c>
      <c r="BA2027" s="77">
        <f t="shared" ca="1" si="3480"/>
        <v>1816.8283016768864</v>
      </c>
      <c r="BB2027" s="77">
        <f t="shared" ca="1" si="3480"/>
        <v>1832.0118429073143</v>
      </c>
      <c r="BC2027" s="77">
        <f t="shared" ca="1" si="3480"/>
        <v>1844.978060446326</v>
      </c>
      <c r="BD2027" s="77">
        <f t="shared" ca="1" si="3480"/>
        <v>1855.7192473887744</v>
      </c>
      <c r="BE2027" s="77">
        <f t="shared" ca="1" si="3480"/>
        <v>1864.2280725574306</v>
      </c>
      <c r="BF2027" s="77">
        <f t="shared" ca="1" si="3480"/>
        <v>1870.4975954535153</v>
      </c>
      <c r="BG2027" s="77">
        <f t="shared" ca="1" si="3480"/>
        <v>1874.5212816060916</v>
      </c>
      <c r="BH2027" s="77">
        <f t="shared" ca="1" si="3480"/>
        <v>1876.2930183295434</v>
      </c>
      <c r="BI2027" s="77">
        <f t="shared" ca="1" si="3480"/>
        <v>1875.8071308985648</v>
      </c>
      <c r="BJ2027" s="77">
        <f t="shared" ca="1" si="3480"/>
        <v>1873.058399150287</v>
      </c>
      <c r="BK2027" s="77">
        <f t="shared" ca="1" si="3480"/>
        <v>1868.0420745233741</v>
      </c>
      <c r="BL2027" s="77">
        <f t="shared" ca="1" si="3480"/>
        <v>1860.7538975441316</v>
      </c>
      <c r="BM2027" s="77">
        <f t="shared" ca="1" si="3480"/>
        <v>1851.1901157698858</v>
      </c>
      <c r="BN2027" s="77">
        <f t="shared" ca="1" si="3480"/>
        <v>1839.3475022001098</v>
      </c>
      <c r="BO2027" s="77">
        <f t="shared" ca="1" si="3480"/>
        <v>1825.2233741660025</v>
      </c>
      <c r="BP2027" s="77">
        <f t="shared" ca="1" si="3480"/>
        <v>1808.786885332252</v>
      </c>
      <c r="BQ2027" s="77">
        <f t="shared" ca="1" si="3480"/>
        <v>1790.0346338629042</v>
      </c>
      <c r="BR2027" s="77">
        <f t="shared" ca="1" si="3480"/>
        <v>1768.9633460024183</v>
      </c>
      <c r="BS2027" s="77">
        <f t="shared" ca="1" si="3480"/>
        <v>1745.569874261013</v>
      </c>
      <c r="BT2027" s="77">
        <f t="shared" ca="1" si="3480"/>
        <v>1719.8511953807924</v>
      </c>
      <c r="BU2027" s="77">
        <f t="shared" ca="1" si="3480"/>
        <v>1691.8044080737004</v>
      </c>
      <c r="BV2027" s="77">
        <f t="shared" ca="1" si="3480"/>
        <v>1661.4267305220615</v>
      </c>
      <c r="BW2027" s="77">
        <f t="shared" ca="1" si="3480"/>
        <v>1628.7154976321945</v>
      </c>
      <c r="BX2027" s="77">
        <f t="shared" ca="1" si="3480"/>
        <v>1593.6681580312925</v>
      </c>
      <c r="BY2027" s="77">
        <f t="shared" ca="1" si="3480"/>
        <v>1556.2822707974597</v>
      </c>
      <c r="BZ2027" s="77">
        <f t="shared" ca="1" si="3480"/>
        <v>1516.5555019124972</v>
      </c>
      <c r="CA2027" s="77">
        <f t="shared" ca="1" si="3480"/>
        <v>1475.8980498052401</v>
      </c>
      <c r="CB2027" s="77">
        <f t="shared" ca="1" si="3480"/>
        <v>1434.3317219412666</v>
      </c>
      <c r="CC2027" s="77">
        <f ca="1">SUM(CC2025:CC2026)</f>
        <v>1391.8788260297265</v>
      </c>
      <c r="CD2027" s="77">
        <f t="shared" ref="CD2027:CL2029" ca="1" si="3481">SUM(CD2025:CD2026)</f>
        <v>1348.5621721337766</v>
      </c>
      <c r="CE2027" s="77">
        <f t="shared" ca="1" si="3481"/>
        <v>1304.4050745633849</v>
      </c>
      <c r="CF2027" s="77">
        <f t="shared" ca="1" si="3481"/>
        <v>1259.4313535400615</v>
      </c>
      <c r="CG2027" s="77">
        <f t="shared" ca="1" si="3481"/>
        <v>1213.6653366227256</v>
      </c>
      <c r="CH2027" s="77">
        <f t="shared" ca="1" si="3481"/>
        <v>1167.1318598835869</v>
      </c>
      <c r="CI2027" s="77">
        <f t="shared" ca="1" si="3481"/>
        <v>1119.8562688225693</v>
      </c>
      <c r="CJ2027" s="77">
        <f t="shared" ca="1" si="3481"/>
        <v>1071.8644190084315</v>
      </c>
      <c r="CK2027" s="77">
        <f t="shared" ca="1" si="3481"/>
        <v>1023.1826764343796</v>
      </c>
      <c r="CL2027" s="77">
        <f t="shared" ca="1" si="3481"/>
        <v>973.83791757558538</v>
      </c>
      <c r="CN2027" s="77">
        <f>SUM(CN2025:CN2026)</f>
        <v>40</v>
      </c>
      <c r="CO2027" s="77" t="e">
        <f t="shared" ref="CO2027:DK2029" si="3482">SUM(CO2025:CO2026)</f>
        <v>#N/A</v>
      </c>
      <c r="CP2027" s="77" t="e">
        <f t="shared" si="3482"/>
        <v>#N/A</v>
      </c>
      <c r="CQ2027" s="77" t="e">
        <f t="shared" si="3482"/>
        <v>#N/A</v>
      </c>
      <c r="CR2027" s="77" t="e">
        <f t="shared" si="3482"/>
        <v>#N/A</v>
      </c>
      <c r="CS2027" s="77" t="e">
        <f t="shared" si="3482"/>
        <v>#N/A</v>
      </c>
      <c r="CT2027" s="77" t="e">
        <f t="shared" si="3482"/>
        <v>#N/A</v>
      </c>
      <c r="CU2027" s="77" t="e">
        <f t="shared" si="3482"/>
        <v>#N/A</v>
      </c>
      <c r="CV2027" s="77" t="e">
        <f t="shared" si="3482"/>
        <v>#N/A</v>
      </c>
      <c r="CW2027" s="77" t="e">
        <f t="shared" si="3482"/>
        <v>#N/A</v>
      </c>
      <c r="CX2027" s="77" t="e">
        <f t="shared" si="3482"/>
        <v>#N/A</v>
      </c>
      <c r="CY2027" s="77" t="e">
        <f t="shared" si="3482"/>
        <v>#N/A</v>
      </c>
      <c r="CZ2027" s="77" t="e">
        <f t="shared" si="3482"/>
        <v>#N/A</v>
      </c>
      <c r="DA2027" s="77" t="e">
        <f t="shared" si="3482"/>
        <v>#N/A</v>
      </c>
      <c r="DB2027" s="77" t="e">
        <f t="shared" si="3482"/>
        <v>#N/A</v>
      </c>
      <c r="DC2027" s="77" t="e">
        <f t="shared" si="3482"/>
        <v>#N/A</v>
      </c>
      <c r="DD2027" s="77" t="e">
        <f t="shared" si="3482"/>
        <v>#N/A</v>
      </c>
      <c r="DE2027" s="77" t="e">
        <f t="shared" si="3482"/>
        <v>#N/A</v>
      </c>
      <c r="DF2027" s="77" t="e">
        <f t="shared" si="3482"/>
        <v>#N/A</v>
      </c>
      <c r="DG2027" s="77" t="e">
        <f t="shared" si="3482"/>
        <v>#N/A</v>
      </c>
      <c r="DH2027" s="77" t="e">
        <f t="shared" si="3482"/>
        <v>#N/A</v>
      </c>
      <c r="DI2027" s="77" t="e">
        <f t="shared" si="3482"/>
        <v>#N/A</v>
      </c>
      <c r="DJ2027" s="77" t="e">
        <f t="shared" si="3482"/>
        <v>#N/A</v>
      </c>
      <c r="DK2027" s="77" t="e">
        <f t="shared" si="3482"/>
        <v>#N/A</v>
      </c>
      <c r="DL2027" s="77" t="e">
        <f t="shared" ref="DL2027:DL2029" si="3483">SUM(DL2025:DL2026)</f>
        <v>#N/A</v>
      </c>
    </row>
    <row r="2028" spans="2:116" x14ac:dyDescent="0.4">
      <c r="D2028" t="s">
        <v>424</v>
      </c>
      <c r="E2028" s="8" t="str">
        <f t="shared" ref="E2028:E2030" si="3484">ROW()&amp;" "&amp;D2028</f>
        <v>2028 FAINT-F</v>
      </c>
      <c r="G2028" s="126"/>
      <c r="H2028" s="27"/>
      <c r="J2028" s="77"/>
      <c r="K2028" s="28"/>
      <c r="L2028" s="28"/>
      <c r="M2028" s="28"/>
      <c r="N2028" s="28"/>
      <c r="O2028" s="28"/>
      <c r="P2028" s="28"/>
      <c r="R2028" s="33"/>
      <c r="S2028" s="77"/>
      <c r="T2028" s="77"/>
      <c r="U2028" s="77"/>
      <c r="V2028" s="77"/>
      <c r="W2028" s="77"/>
      <c r="X2028" s="77"/>
      <c r="Y2028" s="77"/>
      <c r="Z2028" s="77"/>
      <c r="AA2028" s="77"/>
      <c r="AB2028" s="77"/>
      <c r="AC2028" s="77"/>
      <c r="AD2028" s="77"/>
      <c r="AE2028" s="77"/>
      <c r="AF2028" s="77"/>
      <c r="AG2028" s="77"/>
      <c r="AH2028" s="77"/>
      <c r="AI2028" s="77"/>
      <c r="AJ2028" s="77"/>
      <c r="AK2028" s="77"/>
      <c r="AL2028" s="77"/>
      <c r="AM2028" s="77"/>
      <c r="AN2028" s="77"/>
      <c r="AO2028" s="77"/>
      <c r="AP2028" s="77"/>
      <c r="AQ2028" s="77"/>
      <c r="AR2028" s="77"/>
      <c r="AS2028" s="77"/>
      <c r="AT2028" s="77"/>
      <c r="AU2028" s="77"/>
      <c r="AV2028" s="77"/>
      <c r="AW2028" s="77"/>
      <c r="AX2028" s="77"/>
      <c r="AY2028" s="77"/>
      <c r="AZ2028" s="77"/>
      <c r="BA2028" s="77"/>
      <c r="BB2028" s="77"/>
      <c r="BC2028" s="77"/>
      <c r="BD2028" s="77"/>
      <c r="BE2028" s="77"/>
      <c r="BF2028" s="77"/>
      <c r="BG2028" s="77"/>
      <c r="BH2028" s="77"/>
      <c r="BI2028" s="77"/>
      <c r="BJ2028" s="77"/>
      <c r="BK2028" s="77"/>
      <c r="BL2028" s="77"/>
      <c r="BM2028" s="77"/>
      <c r="BN2028" s="77"/>
      <c r="BO2028" s="77"/>
      <c r="BP2028" s="77"/>
      <c r="BQ2028" s="77"/>
      <c r="BR2028" s="77"/>
      <c r="BS2028" s="77"/>
      <c r="BT2028" s="77"/>
      <c r="BU2028" s="77"/>
      <c r="BV2028" s="77"/>
      <c r="BW2028" s="77"/>
      <c r="BX2028" s="77"/>
      <c r="BY2028" s="77"/>
      <c r="BZ2028" s="77"/>
      <c r="CA2028" s="77"/>
      <c r="CB2028" s="77"/>
      <c r="CC2028" s="77"/>
      <c r="CD2028" s="77"/>
      <c r="CE2028" s="77"/>
      <c r="CF2028" s="77"/>
      <c r="CG2028" s="77"/>
      <c r="CH2028" s="77"/>
      <c r="CI2028" s="77"/>
      <c r="CJ2028" s="77"/>
      <c r="CK2028" s="77"/>
      <c r="CL2028" s="77"/>
      <c r="CN2028" s="77"/>
      <c r="CO2028" s="77"/>
      <c r="CP2028" s="77"/>
      <c r="CQ2028" s="77"/>
      <c r="CR2028" s="77"/>
      <c r="CS2028" s="77"/>
      <c r="CT2028" s="77"/>
      <c r="CU2028" s="77"/>
      <c r="CV2028" s="77"/>
      <c r="CW2028" s="77"/>
      <c r="CX2028" s="77"/>
      <c r="CY2028" s="77"/>
      <c r="CZ2028" s="77"/>
      <c r="DA2028" s="77"/>
      <c r="DB2028" s="77"/>
      <c r="DC2028" s="77"/>
      <c r="DD2028" s="77"/>
      <c r="DE2028" s="77"/>
      <c r="DF2028" s="77"/>
      <c r="DG2028" s="77"/>
      <c r="DH2028" s="77"/>
      <c r="DI2028" s="77"/>
      <c r="DJ2028" s="77"/>
      <c r="DK2028" s="77"/>
      <c r="DL2028" s="77"/>
    </row>
    <row r="2029" spans="2:116" x14ac:dyDescent="0.4">
      <c r="B2029" t="s">
        <v>332</v>
      </c>
      <c r="D2029" t="s">
        <v>424</v>
      </c>
      <c r="E2029" s="8" t="str">
        <f t="shared" si="3447"/>
        <v>2029 FAINT-F</v>
      </c>
      <c r="G2029" s="136" t="str">
        <f>G2004</f>
        <v>(Primary label)</v>
      </c>
      <c r="H2029" s="27"/>
      <c r="I2029" s="78"/>
      <c r="J2029" s="78"/>
      <c r="K2029" s="33"/>
      <c r="L2029" s="33"/>
      <c r="M2029" s="33"/>
      <c r="N2029" s="33"/>
      <c r="O2029" s="33"/>
      <c r="P2029" s="33"/>
      <c r="R2029" s="33"/>
      <c r="S2029" s="77"/>
      <c r="T2029" s="77"/>
      <c r="U2029" s="77"/>
      <c r="V2029" s="77"/>
      <c r="W2029" s="77"/>
      <c r="X2029" s="77"/>
      <c r="Y2029" s="77"/>
      <c r="Z2029" s="77"/>
      <c r="AA2029" s="77"/>
      <c r="AB2029" s="77"/>
      <c r="AC2029" s="77"/>
      <c r="AD2029" s="77"/>
      <c r="AE2029" s="77"/>
      <c r="AF2029" s="77"/>
      <c r="AG2029" s="77"/>
      <c r="AH2029" s="77"/>
      <c r="AI2029" s="77"/>
      <c r="AJ2029" s="77"/>
      <c r="AK2029" s="77"/>
      <c r="AL2029" s="77"/>
      <c r="AM2029" s="77"/>
      <c r="AN2029" s="77"/>
      <c r="AO2029" s="77"/>
      <c r="AP2029" s="77"/>
      <c r="AQ2029" s="77"/>
      <c r="AR2029" s="77"/>
      <c r="AS2029" s="77"/>
      <c r="AT2029" s="77"/>
      <c r="AU2029" s="77"/>
      <c r="AV2029" s="77"/>
      <c r="AW2029" s="77"/>
      <c r="AX2029" s="77"/>
      <c r="AY2029" s="77"/>
      <c r="AZ2029" s="77"/>
      <c r="BA2029" s="77"/>
      <c r="BB2029" s="77"/>
      <c r="BC2029" s="77"/>
      <c r="BD2029" s="77"/>
      <c r="BE2029" s="77"/>
      <c r="BF2029" s="77"/>
      <c r="BG2029" s="77"/>
      <c r="BH2029" s="77"/>
      <c r="BI2029" s="77"/>
      <c r="BJ2029" s="77"/>
      <c r="BK2029" s="77"/>
      <c r="BL2029" s="77"/>
      <c r="BM2029" s="77"/>
      <c r="BN2029" s="77"/>
      <c r="BO2029" s="77"/>
      <c r="BP2029" s="77"/>
      <c r="BQ2029" s="77"/>
      <c r="BR2029" s="77"/>
      <c r="BS2029" s="77"/>
      <c r="BT2029" s="77"/>
      <c r="BU2029" s="77"/>
      <c r="BV2029" s="77"/>
      <c r="BW2029" s="77"/>
      <c r="BX2029" s="77"/>
      <c r="BY2029" s="77"/>
      <c r="BZ2029" s="77"/>
      <c r="CA2029" s="77"/>
      <c r="CB2029" s="77"/>
      <c r="CC2029" s="77"/>
      <c r="CD2029" s="77"/>
      <c r="CE2029" s="77"/>
      <c r="CF2029" s="77"/>
      <c r="CG2029" s="77"/>
      <c r="CH2029" s="77"/>
      <c r="CI2029" s="77"/>
      <c r="CJ2029" s="77"/>
      <c r="CK2029" s="77"/>
      <c r="CL2029" s="77"/>
      <c r="CN2029" s="78"/>
      <c r="CO2029" s="77"/>
      <c r="CP2029" s="77"/>
      <c r="CQ2029" s="77"/>
      <c r="CR2029" s="77"/>
      <c r="CS2029" s="77"/>
      <c r="CT2029" s="77"/>
      <c r="CU2029" s="77"/>
      <c r="CV2029" s="77"/>
      <c r="CW2029" s="77"/>
      <c r="CX2029" s="77"/>
      <c r="CY2029" s="77"/>
      <c r="CZ2029" s="77"/>
      <c r="DA2029" s="77"/>
      <c r="DB2029" s="77"/>
      <c r="DC2029" s="77"/>
      <c r="DD2029" s="77"/>
      <c r="DE2029" s="77"/>
      <c r="DF2029" s="77"/>
      <c r="DG2029" s="77"/>
      <c r="DH2029" s="77"/>
      <c r="DI2029" s="77"/>
      <c r="DJ2029" s="77"/>
      <c r="DK2029" s="77"/>
      <c r="DL2029" s="77"/>
    </row>
    <row r="2030" spans="2:116" x14ac:dyDescent="0.4">
      <c r="B2030" t="s">
        <v>332</v>
      </c>
      <c r="D2030" t="s">
        <v>424</v>
      </c>
      <c r="E2030" s="8" t="str">
        <f>ROW()&amp;" "&amp;D2030</f>
        <v>2030 FAINT-F</v>
      </c>
      <c r="G2030" s="136" t="str">
        <f>G2005</f>
        <v>primary unit</v>
      </c>
      <c r="S2030" s="72"/>
      <c r="T2030" s="72"/>
      <c r="U2030" s="72"/>
      <c r="V2030" s="72"/>
      <c r="W2030" s="72"/>
      <c r="X2030" s="72"/>
      <c r="Y2030" s="72"/>
      <c r="Z2030" s="72"/>
      <c r="AA2030" s="72"/>
      <c r="AB2030" s="72"/>
      <c r="AC2030" s="72"/>
      <c r="AD2030" s="72"/>
      <c r="AE2030" s="72"/>
      <c r="AF2030" s="72"/>
      <c r="AG2030" s="72"/>
      <c r="AH2030" s="72"/>
      <c r="AI2030" s="72"/>
      <c r="AJ2030" s="72"/>
      <c r="AK2030" s="72"/>
      <c r="AL2030" s="72"/>
      <c r="AM2030" s="72"/>
      <c r="AN2030" s="72"/>
      <c r="AO2030" s="72"/>
      <c r="AP2030" s="72"/>
      <c r="AQ2030" s="72"/>
      <c r="AR2030" s="72"/>
      <c r="AS2030" s="72"/>
      <c r="AT2030" s="72"/>
      <c r="AU2030" s="72"/>
      <c r="AV2030" s="72"/>
      <c r="AW2030" s="72"/>
      <c r="AX2030" s="72"/>
      <c r="AY2030" s="72"/>
      <c r="AZ2030" s="72"/>
      <c r="BA2030" s="72"/>
      <c r="BB2030" s="72"/>
      <c r="BC2030" s="72"/>
      <c r="BD2030" s="72"/>
      <c r="BE2030" s="72"/>
      <c r="BF2030" s="72"/>
      <c r="BG2030" s="72"/>
      <c r="BH2030" s="72"/>
      <c r="BI2030" s="72"/>
      <c r="BJ2030" s="72"/>
      <c r="BK2030" s="72"/>
      <c r="BL2030" s="72"/>
      <c r="BM2030" s="72"/>
      <c r="BN2030" s="72"/>
      <c r="BO2030" s="72"/>
      <c r="BP2030" s="72"/>
      <c r="BQ2030" s="72"/>
      <c r="BR2030" s="72"/>
      <c r="BS2030" s="72"/>
      <c r="BT2030" s="72"/>
      <c r="BU2030" s="72"/>
      <c r="BV2030" s="72"/>
      <c r="BW2030" s="72"/>
      <c r="BX2030" s="72"/>
      <c r="BY2030" s="72"/>
      <c r="BZ2030" s="72"/>
      <c r="CA2030" s="72"/>
      <c r="CB2030" s="72"/>
      <c r="CC2030" s="72"/>
      <c r="CD2030" s="72"/>
      <c r="CE2030" s="72"/>
      <c r="CF2030" s="72"/>
      <c r="CG2030" s="72"/>
      <c r="CH2030" s="72"/>
      <c r="CI2030" s="72"/>
      <c r="CJ2030" s="72"/>
      <c r="CK2030" s="72"/>
      <c r="CL2030" s="72"/>
      <c r="CO2030" s="72"/>
      <c r="CP2030" s="72"/>
      <c r="CQ2030" s="72"/>
      <c r="CR2030" s="72"/>
      <c r="CS2030" s="72"/>
      <c r="CT2030" s="72"/>
      <c r="CU2030" s="72"/>
      <c r="CV2030" s="72"/>
      <c r="CW2030" s="72"/>
      <c r="CX2030" s="72"/>
      <c r="CY2030" s="72"/>
      <c r="CZ2030" s="72"/>
      <c r="DA2030" s="72"/>
      <c r="DB2030" s="72"/>
      <c r="DC2030" s="72"/>
      <c r="DD2030" s="72"/>
      <c r="DE2030" s="72"/>
      <c r="DF2030" s="72"/>
      <c r="DG2030" s="72"/>
      <c r="DH2030" s="72"/>
      <c r="DI2030" s="72"/>
      <c r="DJ2030" s="72"/>
      <c r="DK2030" s="72"/>
      <c r="DL2030" s="72"/>
    </row>
    <row r="2031" spans="2:116" x14ac:dyDescent="0.4">
      <c r="B2031" t="s">
        <v>332</v>
      </c>
      <c r="D2031" t="s">
        <v>424</v>
      </c>
      <c r="E2031" s="8" t="str">
        <f t="shared" si="3447"/>
        <v>2031 FAINT-F</v>
      </c>
      <c r="G2031" s="136" t="str">
        <f>G2006</f>
        <v>Primary revenue driver</v>
      </c>
      <c r="K2031" s="53"/>
      <c r="L2031" s="53"/>
      <c r="M2031" s="53"/>
      <c r="N2031" s="53"/>
      <c r="O2031" s="53"/>
      <c r="P2031" s="53"/>
      <c r="R2031" s="24"/>
      <c r="S2031" s="179" t="str">
        <f t="shared" ref="S2031:AX2033" si="3485">S2006</f>
        <v>S$16</v>
      </c>
      <c r="T2031" s="179" t="str">
        <f t="shared" si="3485"/>
        <v>T$16</v>
      </c>
      <c r="U2031" s="179" t="str">
        <f t="shared" si="3485"/>
        <v>U$16</v>
      </c>
      <c r="V2031" s="179" t="str">
        <f t="shared" si="3485"/>
        <v>V$16</v>
      </c>
      <c r="W2031" s="179" t="str">
        <f t="shared" si="3485"/>
        <v>W$16</v>
      </c>
      <c r="X2031" s="179" t="str">
        <f t="shared" si="3485"/>
        <v>X$16</v>
      </c>
      <c r="Y2031" s="179" t="str">
        <f t="shared" si="3485"/>
        <v>Y$16</v>
      </c>
      <c r="Z2031" s="179" t="str">
        <f t="shared" si="3485"/>
        <v>Z$16</v>
      </c>
      <c r="AA2031" s="179" t="str">
        <f t="shared" si="3485"/>
        <v>AA$16</v>
      </c>
      <c r="AB2031" s="179" t="str">
        <f t="shared" si="3485"/>
        <v>AB$16</v>
      </c>
      <c r="AC2031" s="179" t="str">
        <f t="shared" si="3485"/>
        <v>AC$16</v>
      </c>
      <c r="AD2031" s="179" t="str">
        <f t="shared" si="3485"/>
        <v>AD$16</v>
      </c>
      <c r="AE2031" s="179" t="str">
        <f t="shared" si="3485"/>
        <v>AE$16</v>
      </c>
      <c r="AF2031" s="179" t="str">
        <f t="shared" si="3485"/>
        <v>AF$16</v>
      </c>
      <c r="AG2031" s="179" t="str">
        <f t="shared" si="3485"/>
        <v>AG$16</v>
      </c>
      <c r="AH2031" s="179" t="str">
        <f t="shared" si="3485"/>
        <v>AH$16</v>
      </c>
      <c r="AI2031" s="179" t="str">
        <f t="shared" si="3485"/>
        <v>AI$16</v>
      </c>
      <c r="AJ2031" s="179" t="str">
        <f t="shared" si="3485"/>
        <v>AJ$16</v>
      </c>
      <c r="AK2031" s="179" t="str">
        <f t="shared" si="3485"/>
        <v>AK$16</v>
      </c>
      <c r="AL2031" s="179" t="str">
        <f t="shared" si="3485"/>
        <v>AL$16</v>
      </c>
      <c r="AM2031" s="179" t="str">
        <f t="shared" si="3485"/>
        <v>AM$16</v>
      </c>
      <c r="AN2031" s="179" t="str">
        <f t="shared" si="3485"/>
        <v>AN$16</v>
      </c>
      <c r="AO2031" s="179" t="str">
        <f t="shared" si="3485"/>
        <v>AO$16</v>
      </c>
      <c r="AP2031" s="179" t="str">
        <f t="shared" si="3485"/>
        <v>AP$16</v>
      </c>
      <c r="AQ2031" s="179" t="str">
        <f t="shared" si="3485"/>
        <v>AQ$16</v>
      </c>
      <c r="AR2031" s="179" t="str">
        <f t="shared" si="3485"/>
        <v>AR$16</v>
      </c>
      <c r="AS2031" s="179" t="str">
        <f t="shared" si="3485"/>
        <v>AS$16</v>
      </c>
      <c r="AT2031" s="179" t="str">
        <f t="shared" si="3485"/>
        <v>AT$16</v>
      </c>
      <c r="AU2031" s="179" t="str">
        <f t="shared" si="3485"/>
        <v>AU$16</v>
      </c>
      <c r="AV2031" s="179" t="str">
        <f t="shared" si="3485"/>
        <v>AV$16</v>
      </c>
      <c r="AW2031" s="179" t="str">
        <f t="shared" si="3485"/>
        <v>AW$16</v>
      </c>
      <c r="AX2031" s="179" t="str">
        <f t="shared" si="3485"/>
        <v>AX$16</v>
      </c>
      <c r="AY2031" s="179" t="str">
        <f t="shared" ref="AY2031:CD2033" si="3486">AY2006</f>
        <v>AY$16</v>
      </c>
      <c r="AZ2031" s="179" t="str">
        <f t="shared" si="3486"/>
        <v>AZ$16</v>
      </c>
      <c r="BA2031" s="179" t="str">
        <f t="shared" si="3486"/>
        <v>BA$16</v>
      </c>
      <c r="BB2031" s="179" t="str">
        <f t="shared" si="3486"/>
        <v>BB$16</v>
      </c>
      <c r="BC2031" s="179" t="str">
        <f t="shared" si="3486"/>
        <v>BC$16</v>
      </c>
      <c r="BD2031" s="179" t="str">
        <f t="shared" si="3486"/>
        <v>BD$16</v>
      </c>
      <c r="BE2031" s="179" t="str">
        <f t="shared" si="3486"/>
        <v>BE$16</v>
      </c>
      <c r="BF2031" s="179" t="str">
        <f t="shared" si="3486"/>
        <v>BF$16</v>
      </c>
      <c r="BG2031" s="179" t="str">
        <f t="shared" si="3486"/>
        <v>BG$16</v>
      </c>
      <c r="BH2031" s="179" t="str">
        <f t="shared" si="3486"/>
        <v>BH$16</v>
      </c>
      <c r="BI2031" s="179" t="str">
        <f t="shared" si="3486"/>
        <v>BI$16</v>
      </c>
      <c r="BJ2031" s="179" t="str">
        <f t="shared" si="3486"/>
        <v>BJ$16</v>
      </c>
      <c r="BK2031" s="179" t="str">
        <f t="shared" si="3486"/>
        <v>BK$16</v>
      </c>
      <c r="BL2031" s="179" t="str">
        <f t="shared" si="3486"/>
        <v>BL$16</v>
      </c>
      <c r="BM2031" s="179" t="str">
        <f t="shared" si="3486"/>
        <v>BM$16</v>
      </c>
      <c r="BN2031" s="179" t="str">
        <f t="shared" si="3486"/>
        <v>BN$16</v>
      </c>
      <c r="BO2031" s="179" t="str">
        <f t="shared" si="3486"/>
        <v>BO$16</v>
      </c>
      <c r="BP2031" s="179" t="str">
        <f t="shared" si="3486"/>
        <v>BP$16</v>
      </c>
      <c r="BQ2031" s="179" t="str">
        <f t="shared" si="3486"/>
        <v>BQ$16</v>
      </c>
      <c r="BR2031" s="179" t="str">
        <f t="shared" si="3486"/>
        <v>BR$16</v>
      </c>
      <c r="BS2031" s="179" t="str">
        <f t="shared" si="3486"/>
        <v>BS$16</v>
      </c>
      <c r="BT2031" s="179" t="str">
        <f t="shared" si="3486"/>
        <v>BT$16</v>
      </c>
      <c r="BU2031" s="179" t="str">
        <f t="shared" si="3486"/>
        <v>BU$16</v>
      </c>
      <c r="BV2031" s="179" t="str">
        <f t="shared" si="3486"/>
        <v>BV$16</v>
      </c>
      <c r="BW2031" s="179" t="str">
        <f t="shared" si="3486"/>
        <v>BW$16</v>
      </c>
      <c r="BX2031" s="179" t="str">
        <f t="shared" si="3486"/>
        <v>BX$16</v>
      </c>
      <c r="BY2031" s="179" t="str">
        <f t="shared" si="3486"/>
        <v>BY$16</v>
      </c>
      <c r="BZ2031" s="179" t="str">
        <f t="shared" si="3486"/>
        <v>BZ$16</v>
      </c>
      <c r="CA2031" s="179" t="str">
        <f t="shared" si="3486"/>
        <v>CA$16</v>
      </c>
      <c r="CB2031" s="179" t="str">
        <f t="shared" si="3486"/>
        <v>CB$16</v>
      </c>
      <c r="CC2031" s="179" t="str">
        <f t="shared" si="3486"/>
        <v>CC$16</v>
      </c>
      <c r="CD2031" s="179" t="str">
        <f t="shared" si="3486"/>
        <v>CD$16</v>
      </c>
      <c r="CE2031" s="179" t="str">
        <f t="shared" ref="CE2031:CL2033" si="3487">CE2006</f>
        <v>CE$16</v>
      </c>
      <c r="CF2031" s="179" t="str">
        <f t="shared" si="3487"/>
        <v>CF$16</v>
      </c>
      <c r="CG2031" s="179" t="str">
        <f t="shared" si="3487"/>
        <v>CG$16</v>
      </c>
      <c r="CH2031" s="179" t="str">
        <f t="shared" si="3487"/>
        <v>CH$16</v>
      </c>
      <c r="CI2031" s="179" t="str">
        <f t="shared" si="3487"/>
        <v>CI$16</v>
      </c>
      <c r="CJ2031" s="179" t="str">
        <f t="shared" si="3487"/>
        <v>CJ$16</v>
      </c>
      <c r="CK2031" s="179" t="str">
        <f t="shared" si="3487"/>
        <v>CK$16</v>
      </c>
      <c r="CL2031" s="179" t="str">
        <f t="shared" si="3487"/>
        <v>CL$16</v>
      </c>
      <c r="CO2031" s="179" t="str">
        <f t="shared" ref="CO2031:DL2033" si="3488">CO2006</f>
        <v>CO$16</v>
      </c>
      <c r="CP2031" s="179" t="str">
        <f t="shared" si="3488"/>
        <v>CP$16</v>
      </c>
      <c r="CQ2031" s="179" t="str">
        <f t="shared" si="3488"/>
        <v>CQ$16</v>
      </c>
      <c r="CR2031" s="179" t="str">
        <f t="shared" si="3488"/>
        <v>CR$16</v>
      </c>
      <c r="CS2031" s="179" t="str">
        <f t="shared" si="3488"/>
        <v>CS$16</v>
      </c>
      <c r="CT2031" s="179" t="str">
        <f t="shared" si="3488"/>
        <v>CT$16</v>
      </c>
      <c r="CU2031" s="179" t="str">
        <f t="shared" si="3488"/>
        <v>CU$16</v>
      </c>
      <c r="CV2031" s="179" t="str">
        <f t="shared" si="3488"/>
        <v>CV$16</v>
      </c>
      <c r="CW2031" s="179" t="str">
        <f t="shared" si="3488"/>
        <v>CW$16</v>
      </c>
      <c r="CX2031" s="179" t="str">
        <f t="shared" si="3488"/>
        <v>CX$16</v>
      </c>
      <c r="CY2031" s="179" t="str">
        <f t="shared" si="3488"/>
        <v>CY$16</v>
      </c>
      <c r="CZ2031" s="179" t="str">
        <f t="shared" si="3488"/>
        <v>CZ$16</v>
      </c>
      <c r="DA2031" s="179" t="str">
        <f t="shared" si="3488"/>
        <v>DA$16</v>
      </c>
      <c r="DB2031" s="179" t="str">
        <f t="shared" si="3488"/>
        <v>DB$16</v>
      </c>
      <c r="DC2031" s="179" t="str">
        <f t="shared" si="3488"/>
        <v>DC$16</v>
      </c>
      <c r="DD2031" s="179" t="str">
        <f t="shared" si="3488"/>
        <v>DD$16</v>
      </c>
      <c r="DE2031" s="179" t="str">
        <f t="shared" si="3488"/>
        <v>DE$16</v>
      </c>
      <c r="DF2031" s="179" t="str">
        <f t="shared" si="3488"/>
        <v>DF$16</v>
      </c>
      <c r="DG2031" s="179" t="str">
        <f t="shared" si="3488"/>
        <v>DG$16</v>
      </c>
      <c r="DH2031" s="179" t="str">
        <f t="shared" si="3488"/>
        <v>DH$16</v>
      </c>
      <c r="DI2031" s="179" t="str">
        <f t="shared" si="3488"/>
        <v>DI$16</v>
      </c>
      <c r="DJ2031" s="179" t="str">
        <f t="shared" si="3488"/>
        <v>DJ$16</v>
      </c>
      <c r="DK2031" s="179" t="str">
        <f t="shared" si="3488"/>
        <v>DK$16</v>
      </c>
      <c r="DL2031" s="179" t="str">
        <f t="shared" si="3488"/>
        <v>DL$16</v>
      </c>
    </row>
    <row r="2032" spans="2:116" x14ac:dyDescent="0.4">
      <c r="B2032" t="s">
        <v>332</v>
      </c>
      <c r="D2032" t="s">
        <v>424</v>
      </c>
      <c r="E2032" s="8" t="str">
        <f t="shared" si="3447"/>
        <v>2032 FAINT-F</v>
      </c>
      <c r="G2032" s="136" t="str">
        <f>G2007</f>
        <v>Primary volume driver</v>
      </c>
      <c r="H2032" s="12"/>
      <c r="I2032" s="60"/>
      <c r="J2032" s="60"/>
      <c r="K2032" s="15"/>
      <c r="L2032" s="15"/>
      <c r="M2032" s="15"/>
      <c r="N2032" s="15"/>
      <c r="O2032" s="15"/>
      <c r="P2032" s="15"/>
      <c r="R2032" s="15"/>
      <c r="S2032" s="179" t="str">
        <f t="shared" ref="S2032:AX2034" si="3489">S2007</f>
        <v>S$17</v>
      </c>
      <c r="T2032" s="179" t="str">
        <f t="shared" si="3489"/>
        <v>T$17</v>
      </c>
      <c r="U2032" s="179" t="str">
        <f t="shared" si="3489"/>
        <v>U$17</v>
      </c>
      <c r="V2032" s="179" t="str">
        <f t="shared" si="3489"/>
        <v>V$17</v>
      </c>
      <c r="W2032" s="179" t="str">
        <f t="shared" si="3489"/>
        <v>W$17</v>
      </c>
      <c r="X2032" s="179" t="str">
        <f t="shared" si="3489"/>
        <v>X$17</v>
      </c>
      <c r="Y2032" s="179" t="str">
        <f t="shared" si="3489"/>
        <v>Y$17</v>
      </c>
      <c r="Z2032" s="179" t="str">
        <f t="shared" si="3489"/>
        <v>Z$17</v>
      </c>
      <c r="AA2032" s="179" t="str">
        <f t="shared" si="3489"/>
        <v>AA$17</v>
      </c>
      <c r="AB2032" s="179" t="str">
        <f t="shared" si="3489"/>
        <v>AB$17</v>
      </c>
      <c r="AC2032" s="179" t="str">
        <f t="shared" si="3489"/>
        <v>AC$17</v>
      </c>
      <c r="AD2032" s="179" t="str">
        <f t="shared" si="3489"/>
        <v>AD$17</v>
      </c>
      <c r="AE2032" s="179" t="str">
        <f t="shared" si="3489"/>
        <v>AE$17</v>
      </c>
      <c r="AF2032" s="179" t="str">
        <f t="shared" si="3489"/>
        <v>AF$17</v>
      </c>
      <c r="AG2032" s="179" t="str">
        <f t="shared" si="3489"/>
        <v>AG$17</v>
      </c>
      <c r="AH2032" s="179" t="str">
        <f t="shared" si="3489"/>
        <v>AH$17</v>
      </c>
      <c r="AI2032" s="179" t="str">
        <f t="shared" si="3489"/>
        <v>AI$17</v>
      </c>
      <c r="AJ2032" s="179" t="str">
        <f t="shared" si="3489"/>
        <v>AJ$17</v>
      </c>
      <c r="AK2032" s="179" t="str">
        <f t="shared" si="3489"/>
        <v>AK$17</v>
      </c>
      <c r="AL2032" s="179" t="str">
        <f t="shared" si="3489"/>
        <v>AL$17</v>
      </c>
      <c r="AM2032" s="179" t="str">
        <f t="shared" si="3489"/>
        <v>AM$17</v>
      </c>
      <c r="AN2032" s="179" t="str">
        <f t="shared" si="3489"/>
        <v>AN$17</v>
      </c>
      <c r="AO2032" s="179" t="str">
        <f t="shared" si="3489"/>
        <v>AO$17</v>
      </c>
      <c r="AP2032" s="179" t="str">
        <f t="shared" si="3489"/>
        <v>AP$17</v>
      </c>
      <c r="AQ2032" s="179" t="str">
        <f t="shared" si="3489"/>
        <v>AQ$17</v>
      </c>
      <c r="AR2032" s="179" t="str">
        <f t="shared" si="3489"/>
        <v>AR$17</v>
      </c>
      <c r="AS2032" s="179" t="str">
        <f t="shared" si="3489"/>
        <v>AS$17</v>
      </c>
      <c r="AT2032" s="179" t="str">
        <f t="shared" si="3489"/>
        <v>AT$17</v>
      </c>
      <c r="AU2032" s="179" t="str">
        <f t="shared" si="3489"/>
        <v>AU$17</v>
      </c>
      <c r="AV2032" s="179" t="str">
        <f t="shared" si="3489"/>
        <v>AV$17</v>
      </c>
      <c r="AW2032" s="179" t="str">
        <f t="shared" si="3489"/>
        <v>AW$17</v>
      </c>
      <c r="AX2032" s="179" t="str">
        <f t="shared" si="3489"/>
        <v>AX$17</v>
      </c>
      <c r="AY2032" s="179" t="str">
        <f t="shared" ref="AY2032:CD2034" si="3490">AY2007</f>
        <v>AY$17</v>
      </c>
      <c r="AZ2032" s="179" t="str">
        <f t="shared" si="3490"/>
        <v>AZ$17</v>
      </c>
      <c r="BA2032" s="179" t="str">
        <f t="shared" si="3490"/>
        <v>BA$17</v>
      </c>
      <c r="BB2032" s="179" t="str">
        <f t="shared" si="3490"/>
        <v>BB$17</v>
      </c>
      <c r="BC2032" s="179" t="str">
        <f t="shared" si="3490"/>
        <v>BC$17</v>
      </c>
      <c r="BD2032" s="179" t="str">
        <f t="shared" si="3490"/>
        <v>BD$17</v>
      </c>
      <c r="BE2032" s="179" t="str">
        <f t="shared" si="3490"/>
        <v>BE$17</v>
      </c>
      <c r="BF2032" s="179" t="str">
        <f t="shared" si="3490"/>
        <v>BF$17</v>
      </c>
      <c r="BG2032" s="179" t="str">
        <f t="shared" si="3490"/>
        <v>BG$17</v>
      </c>
      <c r="BH2032" s="179" t="str">
        <f t="shared" si="3490"/>
        <v>BH$17</v>
      </c>
      <c r="BI2032" s="179" t="str">
        <f t="shared" si="3490"/>
        <v>BI$17</v>
      </c>
      <c r="BJ2032" s="179" t="str">
        <f t="shared" si="3490"/>
        <v>BJ$17</v>
      </c>
      <c r="BK2032" s="179" t="str">
        <f t="shared" si="3490"/>
        <v>BK$17</v>
      </c>
      <c r="BL2032" s="179" t="str">
        <f t="shared" si="3490"/>
        <v>BL$17</v>
      </c>
      <c r="BM2032" s="179" t="str">
        <f t="shared" si="3490"/>
        <v>BM$17</v>
      </c>
      <c r="BN2032" s="179" t="str">
        <f t="shared" si="3490"/>
        <v>BN$17</v>
      </c>
      <c r="BO2032" s="179" t="str">
        <f t="shared" si="3490"/>
        <v>BO$17</v>
      </c>
      <c r="BP2032" s="179" t="str">
        <f t="shared" si="3490"/>
        <v>BP$17</v>
      </c>
      <c r="BQ2032" s="179" t="str">
        <f t="shared" si="3490"/>
        <v>BQ$17</v>
      </c>
      <c r="BR2032" s="179" t="str">
        <f t="shared" si="3490"/>
        <v>BR$17</v>
      </c>
      <c r="BS2032" s="179" t="str">
        <f t="shared" si="3490"/>
        <v>BS$17</v>
      </c>
      <c r="BT2032" s="179" t="str">
        <f t="shared" si="3490"/>
        <v>BT$17</v>
      </c>
      <c r="BU2032" s="179" t="str">
        <f t="shared" si="3490"/>
        <v>BU$17</v>
      </c>
      <c r="BV2032" s="179" t="str">
        <f t="shared" si="3490"/>
        <v>BV$17</v>
      </c>
      <c r="BW2032" s="179" t="str">
        <f t="shared" si="3490"/>
        <v>BW$17</v>
      </c>
      <c r="BX2032" s="179" t="str">
        <f t="shared" si="3490"/>
        <v>BX$17</v>
      </c>
      <c r="BY2032" s="179" t="str">
        <f t="shared" si="3490"/>
        <v>BY$17</v>
      </c>
      <c r="BZ2032" s="179" t="str">
        <f t="shared" si="3490"/>
        <v>BZ$17</v>
      </c>
      <c r="CA2032" s="179" t="str">
        <f t="shared" si="3490"/>
        <v>CA$17</v>
      </c>
      <c r="CB2032" s="179" t="str">
        <f t="shared" si="3490"/>
        <v>CB$17</v>
      </c>
      <c r="CC2032" s="179" t="str">
        <f t="shared" si="3490"/>
        <v>CC$17</v>
      </c>
      <c r="CD2032" s="179" t="str">
        <f t="shared" si="3490"/>
        <v>CD$17</v>
      </c>
      <c r="CE2032" s="179" t="str">
        <f t="shared" ref="CE2032:CL2034" si="3491">CE2007</f>
        <v>CE$17</v>
      </c>
      <c r="CF2032" s="179" t="str">
        <f t="shared" si="3491"/>
        <v>CF$17</v>
      </c>
      <c r="CG2032" s="179" t="str">
        <f t="shared" si="3491"/>
        <v>CG$17</v>
      </c>
      <c r="CH2032" s="179" t="str">
        <f t="shared" si="3491"/>
        <v>CH$17</v>
      </c>
      <c r="CI2032" s="179" t="str">
        <f t="shared" si="3491"/>
        <v>CI$17</v>
      </c>
      <c r="CJ2032" s="179" t="str">
        <f t="shared" si="3491"/>
        <v>CJ$17</v>
      </c>
      <c r="CK2032" s="179" t="str">
        <f t="shared" si="3491"/>
        <v>CK$17</v>
      </c>
      <c r="CL2032" s="179" t="str">
        <f t="shared" si="3491"/>
        <v>CL$17</v>
      </c>
      <c r="CN2032" s="60"/>
      <c r="CO2032" s="179" t="str">
        <f t="shared" ref="CO2032:DL2034" si="3492">CO2007</f>
        <v>CO$17</v>
      </c>
      <c r="CP2032" s="179" t="str">
        <f t="shared" si="3492"/>
        <v>CP$17</v>
      </c>
      <c r="CQ2032" s="179" t="str">
        <f t="shared" si="3492"/>
        <v>CQ$17</v>
      </c>
      <c r="CR2032" s="179" t="str">
        <f t="shared" si="3492"/>
        <v>CR$17</v>
      </c>
      <c r="CS2032" s="179" t="str">
        <f t="shared" si="3492"/>
        <v>CS$17</v>
      </c>
      <c r="CT2032" s="179" t="str">
        <f t="shared" si="3492"/>
        <v>CT$17</v>
      </c>
      <c r="CU2032" s="179" t="str">
        <f t="shared" si="3492"/>
        <v>CU$17</v>
      </c>
      <c r="CV2032" s="179" t="str">
        <f t="shared" si="3492"/>
        <v>CV$17</v>
      </c>
      <c r="CW2032" s="179" t="str">
        <f t="shared" si="3492"/>
        <v>CW$17</v>
      </c>
      <c r="CX2032" s="179" t="str">
        <f t="shared" si="3492"/>
        <v>CX$17</v>
      </c>
      <c r="CY2032" s="179" t="str">
        <f t="shared" si="3492"/>
        <v>CY$17</v>
      </c>
      <c r="CZ2032" s="179" t="str">
        <f t="shared" si="3492"/>
        <v>CZ$17</v>
      </c>
      <c r="DA2032" s="179" t="str">
        <f t="shared" si="3492"/>
        <v>DA$17</v>
      </c>
      <c r="DB2032" s="179" t="str">
        <f t="shared" si="3492"/>
        <v>DB$17</v>
      </c>
      <c r="DC2032" s="179" t="str">
        <f t="shared" si="3492"/>
        <v>DC$17</v>
      </c>
      <c r="DD2032" s="179" t="str">
        <f t="shared" si="3492"/>
        <v>DD$17</v>
      </c>
      <c r="DE2032" s="179" t="str">
        <f t="shared" si="3492"/>
        <v>DE$17</v>
      </c>
      <c r="DF2032" s="179" t="str">
        <f t="shared" si="3492"/>
        <v>DF$17</v>
      </c>
      <c r="DG2032" s="179" t="str">
        <f t="shared" si="3492"/>
        <v>DG$17</v>
      </c>
      <c r="DH2032" s="179" t="str">
        <f t="shared" si="3492"/>
        <v>DH$17</v>
      </c>
      <c r="DI2032" s="179" t="str">
        <f t="shared" si="3492"/>
        <v>DI$17</v>
      </c>
      <c r="DJ2032" s="179" t="str">
        <f t="shared" si="3492"/>
        <v>DJ$17</v>
      </c>
      <c r="DK2032" s="179" t="str">
        <f t="shared" si="3492"/>
        <v>DK$17</v>
      </c>
      <c r="DL2032" s="179" t="str">
        <f t="shared" si="3492"/>
        <v>DL$17</v>
      </c>
    </row>
    <row r="2033" spans="1:116" x14ac:dyDescent="0.4">
      <c r="B2033" t="s">
        <v>332</v>
      </c>
      <c r="D2033" t="s">
        <v>424</v>
      </c>
      <c r="E2033" s="8" t="str">
        <f t="shared" si="3447"/>
        <v>2033 FAINT-F</v>
      </c>
      <c r="G2033" s="136" t="str">
        <f>G2012</f>
        <v>Fixed secondary intangible assets:</v>
      </c>
      <c r="H2033" s="12"/>
      <c r="I2033" s="60"/>
      <c r="J2033" s="60"/>
      <c r="K2033" s="15"/>
      <c r="L2033" s="15"/>
      <c r="M2033" s="15"/>
      <c r="N2033" s="15"/>
      <c r="O2033" s="15"/>
      <c r="P2033" s="15"/>
      <c r="R2033" s="15"/>
      <c r="S2033" s="179">
        <f t="shared" ref="S2033:AX2035" si="3493">S2008</f>
        <v>0</v>
      </c>
      <c r="T2033" s="179">
        <f t="shared" si="3493"/>
        <v>0</v>
      </c>
      <c r="U2033" s="179">
        <f t="shared" si="3493"/>
        <v>0</v>
      </c>
      <c r="V2033" s="179">
        <f t="shared" si="3493"/>
        <v>0</v>
      </c>
      <c r="W2033" s="179">
        <f t="shared" si="3493"/>
        <v>0</v>
      </c>
      <c r="X2033" s="179">
        <f t="shared" si="3493"/>
        <v>0</v>
      </c>
      <c r="Y2033" s="179">
        <f t="shared" si="3493"/>
        <v>0</v>
      </c>
      <c r="Z2033" s="179">
        <f t="shared" si="3493"/>
        <v>0</v>
      </c>
      <c r="AA2033" s="179">
        <f t="shared" si="3493"/>
        <v>0</v>
      </c>
      <c r="AB2033" s="179">
        <f t="shared" si="3493"/>
        <v>0</v>
      </c>
      <c r="AC2033" s="179">
        <f t="shared" si="3493"/>
        <v>0</v>
      </c>
      <c r="AD2033" s="179">
        <f t="shared" si="3493"/>
        <v>0</v>
      </c>
      <c r="AE2033" s="179">
        <f t="shared" si="3493"/>
        <v>0</v>
      </c>
      <c r="AF2033" s="179">
        <f t="shared" si="3493"/>
        <v>0</v>
      </c>
      <c r="AG2033" s="179">
        <f t="shared" si="3493"/>
        <v>0</v>
      </c>
      <c r="AH2033" s="179">
        <f t="shared" si="3493"/>
        <v>0</v>
      </c>
      <c r="AI2033" s="179">
        <f t="shared" si="3493"/>
        <v>0</v>
      </c>
      <c r="AJ2033" s="179">
        <f t="shared" si="3493"/>
        <v>0</v>
      </c>
      <c r="AK2033" s="179">
        <f t="shared" si="3493"/>
        <v>0</v>
      </c>
      <c r="AL2033" s="179">
        <f t="shared" si="3493"/>
        <v>0</v>
      </c>
      <c r="AM2033" s="179">
        <f t="shared" si="3493"/>
        <v>0</v>
      </c>
      <c r="AN2033" s="179">
        <f t="shared" si="3493"/>
        <v>0</v>
      </c>
      <c r="AO2033" s="179">
        <f t="shared" si="3493"/>
        <v>0</v>
      </c>
      <c r="AP2033" s="179">
        <f t="shared" si="3493"/>
        <v>0</v>
      </c>
      <c r="AQ2033" s="179">
        <f t="shared" si="3493"/>
        <v>0</v>
      </c>
      <c r="AR2033" s="179">
        <f t="shared" si="3493"/>
        <v>0</v>
      </c>
      <c r="AS2033" s="179">
        <f t="shared" si="3493"/>
        <v>0</v>
      </c>
      <c r="AT2033" s="179">
        <f t="shared" si="3493"/>
        <v>0</v>
      </c>
      <c r="AU2033" s="179">
        <f t="shared" si="3493"/>
        <v>0</v>
      </c>
      <c r="AV2033" s="179">
        <f t="shared" si="3493"/>
        <v>0</v>
      </c>
      <c r="AW2033" s="179">
        <f t="shared" si="3493"/>
        <v>0</v>
      </c>
      <c r="AX2033" s="179">
        <f t="shared" si="3493"/>
        <v>0</v>
      </c>
      <c r="AY2033" s="179">
        <f t="shared" ref="AY2033:CD2035" si="3494">AY2008</f>
        <v>0</v>
      </c>
      <c r="AZ2033" s="179">
        <f t="shared" si="3494"/>
        <v>0</v>
      </c>
      <c r="BA2033" s="179">
        <f t="shared" si="3494"/>
        <v>0</v>
      </c>
      <c r="BB2033" s="179">
        <f t="shared" si="3494"/>
        <v>0</v>
      </c>
      <c r="BC2033" s="179">
        <f t="shared" si="3494"/>
        <v>0</v>
      </c>
      <c r="BD2033" s="179">
        <f t="shared" si="3494"/>
        <v>0</v>
      </c>
      <c r="BE2033" s="179">
        <f t="shared" si="3494"/>
        <v>0</v>
      </c>
      <c r="BF2033" s="179">
        <f t="shared" si="3494"/>
        <v>0</v>
      </c>
      <c r="BG2033" s="179">
        <f t="shared" si="3494"/>
        <v>0</v>
      </c>
      <c r="BH2033" s="179">
        <f t="shared" si="3494"/>
        <v>0</v>
      </c>
      <c r="BI2033" s="179">
        <f t="shared" si="3494"/>
        <v>0</v>
      </c>
      <c r="BJ2033" s="179">
        <f t="shared" si="3494"/>
        <v>0</v>
      </c>
      <c r="BK2033" s="179">
        <f t="shared" si="3494"/>
        <v>0</v>
      </c>
      <c r="BL2033" s="179">
        <f t="shared" si="3494"/>
        <v>0</v>
      </c>
      <c r="BM2033" s="179">
        <f t="shared" si="3494"/>
        <v>0</v>
      </c>
      <c r="BN2033" s="179">
        <f t="shared" si="3494"/>
        <v>0</v>
      </c>
      <c r="BO2033" s="179">
        <f t="shared" si="3494"/>
        <v>0</v>
      </c>
      <c r="BP2033" s="179">
        <f t="shared" si="3494"/>
        <v>0</v>
      </c>
      <c r="BQ2033" s="179">
        <f t="shared" si="3494"/>
        <v>0</v>
      </c>
      <c r="BR2033" s="179">
        <f t="shared" si="3494"/>
        <v>0</v>
      </c>
      <c r="BS2033" s="179">
        <f t="shared" si="3494"/>
        <v>0</v>
      </c>
      <c r="BT2033" s="179">
        <f t="shared" si="3494"/>
        <v>0</v>
      </c>
      <c r="BU2033" s="179">
        <f t="shared" si="3494"/>
        <v>0</v>
      </c>
      <c r="BV2033" s="179">
        <f t="shared" si="3494"/>
        <v>0</v>
      </c>
      <c r="BW2033" s="179">
        <f t="shared" si="3494"/>
        <v>0</v>
      </c>
      <c r="BX2033" s="179">
        <f t="shared" si="3494"/>
        <v>0</v>
      </c>
      <c r="BY2033" s="179">
        <f t="shared" si="3494"/>
        <v>0</v>
      </c>
      <c r="BZ2033" s="179">
        <f t="shared" si="3494"/>
        <v>0</v>
      </c>
      <c r="CA2033" s="179">
        <f t="shared" si="3494"/>
        <v>0</v>
      </c>
      <c r="CB2033" s="179">
        <f t="shared" si="3494"/>
        <v>0</v>
      </c>
      <c r="CC2033" s="179">
        <f t="shared" si="3494"/>
        <v>0</v>
      </c>
      <c r="CD2033" s="179">
        <f t="shared" si="3494"/>
        <v>0</v>
      </c>
      <c r="CE2033" s="179">
        <f t="shared" ref="CE2033:CL2035" si="3495">CE2008</f>
        <v>0</v>
      </c>
      <c r="CF2033" s="179">
        <f t="shared" si="3495"/>
        <v>0</v>
      </c>
      <c r="CG2033" s="179">
        <f t="shared" si="3495"/>
        <v>0</v>
      </c>
      <c r="CH2033" s="179">
        <f t="shared" si="3495"/>
        <v>0</v>
      </c>
      <c r="CI2033" s="179">
        <f t="shared" si="3495"/>
        <v>0</v>
      </c>
      <c r="CJ2033" s="179">
        <f t="shared" si="3495"/>
        <v>0</v>
      </c>
      <c r="CK2033" s="179">
        <f t="shared" si="3495"/>
        <v>0</v>
      </c>
      <c r="CL2033" s="179">
        <f t="shared" si="3495"/>
        <v>0</v>
      </c>
      <c r="CN2033" s="60"/>
      <c r="CO2033" s="179">
        <f t="shared" ref="CO2033:DL2035" si="3496">CO2008</f>
        <v>0</v>
      </c>
      <c r="CP2033" s="179">
        <f t="shared" si="3496"/>
        <v>0</v>
      </c>
      <c r="CQ2033" s="179">
        <f t="shared" si="3496"/>
        <v>0</v>
      </c>
      <c r="CR2033" s="179">
        <f t="shared" si="3496"/>
        <v>0</v>
      </c>
      <c r="CS2033" s="179">
        <f t="shared" si="3496"/>
        <v>0</v>
      </c>
      <c r="CT2033" s="179">
        <f t="shared" si="3496"/>
        <v>0</v>
      </c>
      <c r="CU2033" s="179">
        <f t="shared" si="3496"/>
        <v>0</v>
      </c>
      <c r="CV2033" s="179">
        <f t="shared" si="3496"/>
        <v>0</v>
      </c>
      <c r="CW2033" s="179">
        <f t="shared" si="3496"/>
        <v>0</v>
      </c>
      <c r="CX2033" s="179">
        <f t="shared" si="3496"/>
        <v>0</v>
      </c>
      <c r="CY2033" s="179">
        <f t="shared" si="3496"/>
        <v>0</v>
      </c>
      <c r="CZ2033" s="179">
        <f t="shared" si="3496"/>
        <v>0</v>
      </c>
      <c r="DA2033" s="179">
        <f t="shared" si="3496"/>
        <v>0</v>
      </c>
      <c r="DB2033" s="179">
        <f t="shared" si="3496"/>
        <v>0</v>
      </c>
      <c r="DC2033" s="179">
        <f t="shared" si="3496"/>
        <v>0</v>
      </c>
      <c r="DD2033" s="179">
        <f t="shared" si="3496"/>
        <v>0</v>
      </c>
      <c r="DE2033" s="179">
        <f t="shared" si="3496"/>
        <v>0</v>
      </c>
      <c r="DF2033" s="179">
        <f t="shared" si="3496"/>
        <v>0</v>
      </c>
      <c r="DG2033" s="179">
        <f t="shared" si="3496"/>
        <v>0</v>
      </c>
      <c r="DH2033" s="179">
        <f t="shared" si="3496"/>
        <v>0</v>
      </c>
      <c r="DI2033" s="179">
        <f t="shared" si="3496"/>
        <v>0</v>
      </c>
      <c r="DJ2033" s="179">
        <f t="shared" si="3496"/>
        <v>0</v>
      </c>
      <c r="DK2033" s="179">
        <f t="shared" si="3496"/>
        <v>0</v>
      </c>
      <c r="DL2033" s="179">
        <f t="shared" si="3496"/>
        <v>0</v>
      </c>
    </row>
    <row r="2034" spans="1:116" x14ac:dyDescent="0.4">
      <c r="B2034" t="s">
        <v>332</v>
      </c>
      <c r="D2034" t="s">
        <v>424</v>
      </c>
      <c r="E2034" s="8" t="str">
        <f t="shared" ref="E2034:E2036" si="3497">ROW()&amp;" "&amp;D2034</f>
        <v>2034 FAINT-F</v>
      </c>
      <c r="G2034" s="241" t="str">
        <f>IFERROR(SUBSTITUTE(TRIM(MID(G2012, SEARCH("-", G2012) + 1, LEN(G2012))),":",""),"no unit")</f>
        <v>no unit</v>
      </c>
      <c r="H2034" s="12"/>
      <c r="I2034" s="60"/>
      <c r="J2034" s="60"/>
      <c r="K2034" s="15"/>
      <c r="L2034" s="15"/>
      <c r="M2034" s="15"/>
      <c r="N2034" s="15"/>
      <c r="O2034" s="15"/>
      <c r="P2034" s="15"/>
      <c r="R2034" s="15"/>
      <c r="S2034" s="179"/>
      <c r="T2034" s="179"/>
      <c r="U2034" s="179"/>
      <c r="V2034" s="179"/>
      <c r="W2034" s="179"/>
      <c r="X2034" s="179"/>
      <c r="Y2034" s="179"/>
      <c r="Z2034" s="179"/>
      <c r="AA2034" s="179"/>
      <c r="AB2034" s="179"/>
      <c r="AC2034" s="179"/>
      <c r="AD2034" s="179"/>
      <c r="AE2034" s="179"/>
      <c r="AF2034" s="179"/>
      <c r="AG2034" s="179"/>
      <c r="AH2034" s="179"/>
      <c r="AI2034" s="179"/>
      <c r="AJ2034" s="179"/>
      <c r="AK2034" s="179"/>
      <c r="AL2034" s="179"/>
      <c r="AM2034" s="179"/>
      <c r="AN2034" s="179"/>
      <c r="AO2034" s="179"/>
      <c r="AP2034" s="179"/>
      <c r="AQ2034" s="179"/>
      <c r="AR2034" s="179"/>
      <c r="AS2034" s="179"/>
      <c r="AT2034" s="179"/>
      <c r="AU2034" s="179"/>
      <c r="AV2034" s="179"/>
      <c r="AW2034" s="179"/>
      <c r="AX2034" s="179"/>
      <c r="AY2034" s="179"/>
      <c r="AZ2034" s="179"/>
      <c r="BA2034" s="179"/>
      <c r="BB2034" s="179"/>
      <c r="BC2034" s="179"/>
      <c r="BD2034" s="179"/>
      <c r="BE2034" s="179"/>
      <c r="BF2034" s="179"/>
      <c r="BG2034" s="179"/>
      <c r="BH2034" s="179"/>
      <c r="BI2034" s="179"/>
      <c r="BJ2034" s="179"/>
      <c r="BK2034" s="179"/>
      <c r="BL2034" s="179"/>
      <c r="BM2034" s="179"/>
      <c r="BN2034" s="179"/>
      <c r="BO2034" s="179"/>
      <c r="BP2034" s="179"/>
      <c r="BQ2034" s="179"/>
      <c r="BR2034" s="179"/>
      <c r="BS2034" s="179"/>
      <c r="BT2034" s="179"/>
      <c r="BU2034" s="179"/>
      <c r="BV2034" s="179"/>
      <c r="BW2034" s="179"/>
      <c r="BX2034" s="179"/>
      <c r="BY2034" s="179"/>
      <c r="BZ2034" s="179"/>
      <c r="CA2034" s="179"/>
      <c r="CB2034" s="179"/>
      <c r="CC2034" s="179"/>
      <c r="CD2034" s="179"/>
      <c r="CE2034" s="179"/>
      <c r="CF2034" s="179"/>
      <c r="CG2034" s="179"/>
      <c r="CH2034" s="179"/>
      <c r="CI2034" s="179"/>
      <c r="CJ2034" s="179"/>
      <c r="CK2034" s="179"/>
      <c r="CL2034" s="179"/>
      <c r="CN2034" s="60"/>
      <c r="CO2034" s="179"/>
      <c r="CP2034" s="179"/>
      <c r="CQ2034" s="179"/>
      <c r="CR2034" s="179"/>
      <c r="CS2034" s="179"/>
      <c r="CT2034" s="179"/>
      <c r="CU2034" s="179"/>
      <c r="CV2034" s="179"/>
      <c r="CW2034" s="179"/>
      <c r="CX2034" s="179"/>
      <c r="CY2034" s="179"/>
      <c r="CZ2034" s="179"/>
      <c r="DA2034" s="179"/>
      <c r="DB2034" s="179"/>
      <c r="DC2034" s="179"/>
      <c r="DD2034" s="179"/>
      <c r="DE2034" s="179"/>
      <c r="DF2034" s="179"/>
      <c r="DG2034" s="179"/>
      <c r="DH2034" s="179"/>
      <c r="DI2034" s="179"/>
      <c r="DJ2034" s="179"/>
      <c r="DK2034" s="179"/>
      <c r="DL2034" s="179"/>
    </row>
    <row r="2035" spans="1:116" x14ac:dyDescent="0.4">
      <c r="A2035" s="3"/>
      <c r="B2035" t="s">
        <v>332</v>
      </c>
      <c r="D2035" t="s">
        <v>424</v>
      </c>
      <c r="E2035" s="8" t="str">
        <f t="shared" si="3447"/>
        <v>2035 FAINT-F</v>
      </c>
      <c r="G2035" s="191" t="str">
        <f>G2010</f>
        <v>Secondary revenue driver</v>
      </c>
      <c r="H2035" s="90"/>
      <c r="I2035" s="213"/>
      <c r="J2035" s="213"/>
      <c r="K2035" s="214"/>
      <c r="L2035" s="214"/>
      <c r="M2035" s="214"/>
      <c r="N2035" s="214"/>
      <c r="O2035" s="214"/>
      <c r="P2035" s="214"/>
      <c r="R2035" s="214"/>
      <c r="S2035" s="4" t="str">
        <f t="shared" ref="S2035:AX2037" si="3498">ADDRESS(ROW(S2027),COLUMN(S2027),2)</f>
        <v>S$2027</v>
      </c>
      <c r="T2035" s="4" t="str">
        <f t="shared" si="3498"/>
        <v>T$2027</v>
      </c>
      <c r="U2035" s="4" t="str">
        <f t="shared" si="3498"/>
        <v>U$2027</v>
      </c>
      <c r="V2035" s="4" t="str">
        <f t="shared" si="3498"/>
        <v>V$2027</v>
      </c>
      <c r="W2035" s="4" t="str">
        <f t="shared" si="3498"/>
        <v>W$2027</v>
      </c>
      <c r="X2035" s="4" t="str">
        <f t="shared" si="3498"/>
        <v>X$2027</v>
      </c>
      <c r="Y2035" s="4" t="str">
        <f t="shared" si="3498"/>
        <v>Y$2027</v>
      </c>
      <c r="Z2035" s="4" t="str">
        <f t="shared" si="3498"/>
        <v>Z$2027</v>
      </c>
      <c r="AA2035" s="4" t="str">
        <f t="shared" si="3498"/>
        <v>AA$2027</v>
      </c>
      <c r="AB2035" s="4" t="str">
        <f t="shared" si="3498"/>
        <v>AB$2027</v>
      </c>
      <c r="AC2035" s="4" t="str">
        <f t="shared" si="3498"/>
        <v>AC$2027</v>
      </c>
      <c r="AD2035" s="4" t="str">
        <f t="shared" si="3498"/>
        <v>AD$2027</v>
      </c>
      <c r="AE2035" s="4" t="str">
        <f t="shared" si="3498"/>
        <v>AE$2027</v>
      </c>
      <c r="AF2035" s="4" t="str">
        <f t="shared" si="3498"/>
        <v>AF$2027</v>
      </c>
      <c r="AG2035" s="4" t="str">
        <f t="shared" si="3498"/>
        <v>AG$2027</v>
      </c>
      <c r="AH2035" s="4" t="str">
        <f t="shared" si="3498"/>
        <v>AH$2027</v>
      </c>
      <c r="AI2035" s="4" t="str">
        <f t="shared" si="3498"/>
        <v>AI$2027</v>
      </c>
      <c r="AJ2035" s="4" t="str">
        <f t="shared" si="3498"/>
        <v>AJ$2027</v>
      </c>
      <c r="AK2035" s="4" t="str">
        <f t="shared" si="3498"/>
        <v>AK$2027</v>
      </c>
      <c r="AL2035" s="4" t="str">
        <f t="shared" si="3498"/>
        <v>AL$2027</v>
      </c>
      <c r="AM2035" s="4" t="str">
        <f t="shared" si="3498"/>
        <v>AM$2027</v>
      </c>
      <c r="AN2035" s="4" t="str">
        <f t="shared" si="3498"/>
        <v>AN$2027</v>
      </c>
      <c r="AO2035" s="4" t="str">
        <f t="shared" si="3498"/>
        <v>AO$2027</v>
      </c>
      <c r="AP2035" s="4" t="str">
        <f t="shared" si="3498"/>
        <v>AP$2027</v>
      </c>
      <c r="AQ2035" s="4" t="str">
        <f t="shared" si="3498"/>
        <v>AQ$2027</v>
      </c>
      <c r="AR2035" s="4" t="str">
        <f t="shared" si="3498"/>
        <v>AR$2027</v>
      </c>
      <c r="AS2035" s="4" t="str">
        <f t="shared" si="3498"/>
        <v>AS$2027</v>
      </c>
      <c r="AT2035" s="4" t="str">
        <f t="shared" si="3498"/>
        <v>AT$2027</v>
      </c>
      <c r="AU2035" s="4" t="str">
        <f t="shared" si="3498"/>
        <v>AU$2027</v>
      </c>
      <c r="AV2035" s="4" t="str">
        <f t="shared" si="3498"/>
        <v>AV$2027</v>
      </c>
      <c r="AW2035" s="4" t="str">
        <f t="shared" si="3498"/>
        <v>AW$2027</v>
      </c>
      <c r="AX2035" s="4" t="str">
        <f t="shared" si="3498"/>
        <v>AX$2027</v>
      </c>
      <c r="AY2035" s="4" t="str">
        <f t="shared" ref="AY2035:CD2037" si="3499">ADDRESS(ROW(AY2027),COLUMN(AY2027),2)</f>
        <v>AY$2027</v>
      </c>
      <c r="AZ2035" s="4" t="str">
        <f t="shared" si="3499"/>
        <v>AZ$2027</v>
      </c>
      <c r="BA2035" s="4" t="str">
        <f t="shared" si="3499"/>
        <v>BA$2027</v>
      </c>
      <c r="BB2035" s="4" t="str">
        <f t="shared" si="3499"/>
        <v>BB$2027</v>
      </c>
      <c r="BC2035" s="4" t="str">
        <f t="shared" si="3499"/>
        <v>BC$2027</v>
      </c>
      <c r="BD2035" s="4" t="str">
        <f t="shared" si="3499"/>
        <v>BD$2027</v>
      </c>
      <c r="BE2035" s="4" t="str">
        <f t="shared" si="3499"/>
        <v>BE$2027</v>
      </c>
      <c r="BF2035" s="4" t="str">
        <f t="shared" si="3499"/>
        <v>BF$2027</v>
      </c>
      <c r="BG2035" s="4" t="str">
        <f t="shared" si="3499"/>
        <v>BG$2027</v>
      </c>
      <c r="BH2035" s="4" t="str">
        <f t="shared" si="3499"/>
        <v>BH$2027</v>
      </c>
      <c r="BI2035" s="4" t="str">
        <f t="shared" si="3499"/>
        <v>BI$2027</v>
      </c>
      <c r="BJ2035" s="4" t="str">
        <f t="shared" si="3499"/>
        <v>BJ$2027</v>
      </c>
      <c r="BK2035" s="4" t="str">
        <f t="shared" si="3499"/>
        <v>BK$2027</v>
      </c>
      <c r="BL2035" s="4" t="str">
        <f t="shared" si="3499"/>
        <v>BL$2027</v>
      </c>
      <c r="BM2035" s="4" t="str">
        <f t="shared" si="3499"/>
        <v>BM$2027</v>
      </c>
      <c r="BN2035" s="4" t="str">
        <f t="shared" si="3499"/>
        <v>BN$2027</v>
      </c>
      <c r="BO2035" s="4" t="str">
        <f t="shared" si="3499"/>
        <v>BO$2027</v>
      </c>
      <c r="BP2035" s="4" t="str">
        <f t="shared" si="3499"/>
        <v>BP$2027</v>
      </c>
      <c r="BQ2035" s="4" t="str">
        <f t="shared" si="3499"/>
        <v>BQ$2027</v>
      </c>
      <c r="BR2035" s="4" t="str">
        <f t="shared" si="3499"/>
        <v>BR$2027</v>
      </c>
      <c r="BS2035" s="4" t="str">
        <f t="shared" si="3499"/>
        <v>BS$2027</v>
      </c>
      <c r="BT2035" s="4" t="str">
        <f t="shared" si="3499"/>
        <v>BT$2027</v>
      </c>
      <c r="BU2035" s="4" t="str">
        <f t="shared" si="3499"/>
        <v>BU$2027</v>
      </c>
      <c r="BV2035" s="4" t="str">
        <f t="shared" si="3499"/>
        <v>BV$2027</v>
      </c>
      <c r="BW2035" s="4" t="str">
        <f t="shared" si="3499"/>
        <v>BW$2027</v>
      </c>
      <c r="BX2035" s="4" t="str">
        <f t="shared" si="3499"/>
        <v>BX$2027</v>
      </c>
      <c r="BY2035" s="4" t="str">
        <f t="shared" si="3499"/>
        <v>BY$2027</v>
      </c>
      <c r="BZ2035" s="4" t="str">
        <f t="shared" si="3499"/>
        <v>BZ$2027</v>
      </c>
      <c r="CA2035" s="4" t="str">
        <f t="shared" si="3499"/>
        <v>CA$2027</v>
      </c>
      <c r="CB2035" s="4" t="str">
        <f t="shared" si="3499"/>
        <v>CB$2027</v>
      </c>
      <c r="CC2035" s="4" t="str">
        <f t="shared" si="3499"/>
        <v>CC$2027</v>
      </c>
      <c r="CD2035" s="4" t="str">
        <f t="shared" si="3499"/>
        <v>CD$2027</v>
      </c>
      <c r="CE2035" s="4" t="str">
        <f t="shared" ref="CE2035:CL2037" si="3500">ADDRESS(ROW(CE2027),COLUMN(CE2027),2)</f>
        <v>CE$2027</v>
      </c>
      <c r="CF2035" s="4" t="str">
        <f t="shared" si="3500"/>
        <v>CF$2027</v>
      </c>
      <c r="CG2035" s="4" t="str">
        <f t="shared" si="3500"/>
        <v>CG$2027</v>
      </c>
      <c r="CH2035" s="4" t="str">
        <f t="shared" si="3500"/>
        <v>CH$2027</v>
      </c>
      <c r="CI2035" s="4" t="str">
        <f t="shared" si="3500"/>
        <v>CI$2027</v>
      </c>
      <c r="CJ2035" s="4" t="str">
        <f t="shared" si="3500"/>
        <v>CJ$2027</v>
      </c>
      <c r="CK2035" s="4" t="str">
        <f t="shared" si="3500"/>
        <v>CK$2027</v>
      </c>
      <c r="CL2035" s="4" t="str">
        <f t="shared" si="3500"/>
        <v>CL$2027</v>
      </c>
      <c r="CN2035" s="213"/>
      <c r="CO2035" s="4" t="str">
        <f t="shared" ref="CO2035:DL2037" si="3501">ADDRESS(ROW(CO2027),COLUMN(CO2027),2)</f>
        <v>CO$2027</v>
      </c>
      <c r="CP2035" s="4" t="str">
        <f t="shared" si="3501"/>
        <v>CP$2027</v>
      </c>
      <c r="CQ2035" s="4" t="str">
        <f t="shared" si="3501"/>
        <v>CQ$2027</v>
      </c>
      <c r="CR2035" s="4" t="str">
        <f t="shared" si="3501"/>
        <v>CR$2027</v>
      </c>
      <c r="CS2035" s="4" t="str">
        <f t="shared" si="3501"/>
        <v>CS$2027</v>
      </c>
      <c r="CT2035" s="4" t="str">
        <f t="shared" si="3501"/>
        <v>CT$2027</v>
      </c>
      <c r="CU2035" s="4" t="str">
        <f t="shared" si="3501"/>
        <v>CU$2027</v>
      </c>
      <c r="CV2035" s="4" t="str">
        <f t="shared" si="3501"/>
        <v>CV$2027</v>
      </c>
      <c r="CW2035" s="4" t="str">
        <f t="shared" si="3501"/>
        <v>CW$2027</v>
      </c>
      <c r="CX2035" s="4" t="str">
        <f t="shared" si="3501"/>
        <v>CX$2027</v>
      </c>
      <c r="CY2035" s="4" t="str">
        <f t="shared" si="3501"/>
        <v>CY$2027</v>
      </c>
      <c r="CZ2035" s="4" t="str">
        <f t="shared" si="3501"/>
        <v>CZ$2027</v>
      </c>
      <c r="DA2035" s="4" t="str">
        <f t="shared" si="3501"/>
        <v>DA$2027</v>
      </c>
      <c r="DB2035" s="4" t="str">
        <f t="shared" si="3501"/>
        <v>DB$2027</v>
      </c>
      <c r="DC2035" s="4" t="str">
        <f t="shared" si="3501"/>
        <v>DC$2027</v>
      </c>
      <c r="DD2035" s="4" t="str">
        <f t="shared" si="3501"/>
        <v>DD$2027</v>
      </c>
      <c r="DE2035" s="4" t="str">
        <f t="shared" si="3501"/>
        <v>DE$2027</v>
      </c>
      <c r="DF2035" s="4" t="str">
        <f t="shared" si="3501"/>
        <v>DF$2027</v>
      </c>
      <c r="DG2035" s="4" t="str">
        <f t="shared" si="3501"/>
        <v>DG$2027</v>
      </c>
      <c r="DH2035" s="4" t="str">
        <f t="shared" si="3501"/>
        <v>DH$2027</v>
      </c>
      <c r="DI2035" s="4" t="str">
        <f t="shared" si="3501"/>
        <v>DI$2027</v>
      </c>
      <c r="DJ2035" s="4" t="str">
        <f t="shared" si="3501"/>
        <v>DJ$2027</v>
      </c>
      <c r="DK2035" s="4" t="str">
        <f t="shared" si="3501"/>
        <v>DK$2027</v>
      </c>
      <c r="DL2035" s="4" t="str">
        <f t="shared" si="3501"/>
        <v>DL$2027</v>
      </c>
    </row>
    <row r="2036" spans="1:116" x14ac:dyDescent="0.4">
      <c r="B2036" t="s">
        <v>332</v>
      </c>
      <c r="D2036" t="s">
        <v>424</v>
      </c>
      <c r="E2036" s="8" t="str">
        <f t="shared" si="3447"/>
        <v>2036 FAINT-F</v>
      </c>
      <c r="G2036" s="136" t="str">
        <f>G2011</f>
        <v>Secondary volume driver</v>
      </c>
      <c r="H2036" s="12"/>
      <c r="I2036" s="60"/>
      <c r="J2036" s="60"/>
      <c r="K2036" s="15"/>
      <c r="L2036" s="15"/>
      <c r="M2036" s="15"/>
      <c r="N2036" s="15"/>
      <c r="O2036" s="15"/>
      <c r="P2036" s="15"/>
      <c r="R2036" s="15"/>
      <c r="S2036" s="179" t="str">
        <f t="shared" ref="S2036:AX2038" si="3502">S2011</f>
        <v>S$19</v>
      </c>
      <c r="T2036" s="179" t="str">
        <f t="shared" si="3502"/>
        <v>T$19</v>
      </c>
      <c r="U2036" s="179" t="str">
        <f t="shared" si="3502"/>
        <v>U$19</v>
      </c>
      <c r="V2036" s="179" t="str">
        <f t="shared" si="3502"/>
        <v>V$19</v>
      </c>
      <c r="W2036" s="179" t="str">
        <f t="shared" si="3502"/>
        <v>W$19</v>
      </c>
      <c r="X2036" s="179" t="str">
        <f t="shared" si="3502"/>
        <v>X$19</v>
      </c>
      <c r="Y2036" s="179" t="str">
        <f t="shared" si="3502"/>
        <v>Y$19</v>
      </c>
      <c r="Z2036" s="179" t="str">
        <f t="shared" si="3502"/>
        <v>Z$19</v>
      </c>
      <c r="AA2036" s="179" t="str">
        <f t="shared" si="3502"/>
        <v>AA$19</v>
      </c>
      <c r="AB2036" s="179" t="str">
        <f t="shared" si="3502"/>
        <v>AB$19</v>
      </c>
      <c r="AC2036" s="179" t="str">
        <f t="shared" si="3502"/>
        <v>AC$19</v>
      </c>
      <c r="AD2036" s="179" t="str">
        <f t="shared" si="3502"/>
        <v>AD$19</v>
      </c>
      <c r="AE2036" s="179" t="str">
        <f t="shared" si="3502"/>
        <v>AE$19</v>
      </c>
      <c r="AF2036" s="179" t="str">
        <f t="shared" si="3502"/>
        <v>AF$19</v>
      </c>
      <c r="AG2036" s="179" t="str">
        <f t="shared" si="3502"/>
        <v>AG$19</v>
      </c>
      <c r="AH2036" s="179" t="str">
        <f t="shared" si="3502"/>
        <v>AH$19</v>
      </c>
      <c r="AI2036" s="179" t="str">
        <f t="shared" si="3502"/>
        <v>AI$19</v>
      </c>
      <c r="AJ2036" s="179" t="str">
        <f t="shared" si="3502"/>
        <v>AJ$19</v>
      </c>
      <c r="AK2036" s="179" t="str">
        <f t="shared" si="3502"/>
        <v>AK$19</v>
      </c>
      <c r="AL2036" s="179" t="str">
        <f t="shared" si="3502"/>
        <v>AL$19</v>
      </c>
      <c r="AM2036" s="179" t="str">
        <f t="shared" si="3502"/>
        <v>AM$19</v>
      </c>
      <c r="AN2036" s="179" t="str">
        <f t="shared" si="3502"/>
        <v>AN$19</v>
      </c>
      <c r="AO2036" s="179" t="str">
        <f t="shared" si="3502"/>
        <v>AO$19</v>
      </c>
      <c r="AP2036" s="179" t="str">
        <f t="shared" si="3502"/>
        <v>AP$19</v>
      </c>
      <c r="AQ2036" s="179" t="str">
        <f t="shared" si="3502"/>
        <v>AQ$19</v>
      </c>
      <c r="AR2036" s="179" t="str">
        <f t="shared" si="3502"/>
        <v>AR$19</v>
      </c>
      <c r="AS2036" s="179" t="str">
        <f t="shared" si="3502"/>
        <v>AS$19</v>
      </c>
      <c r="AT2036" s="179" t="str">
        <f t="shared" si="3502"/>
        <v>AT$19</v>
      </c>
      <c r="AU2036" s="179" t="str">
        <f t="shared" si="3502"/>
        <v>AU$19</v>
      </c>
      <c r="AV2036" s="179" t="str">
        <f t="shared" si="3502"/>
        <v>AV$19</v>
      </c>
      <c r="AW2036" s="179" t="str">
        <f t="shared" si="3502"/>
        <v>AW$19</v>
      </c>
      <c r="AX2036" s="179" t="str">
        <f t="shared" si="3502"/>
        <v>AX$19</v>
      </c>
      <c r="AY2036" s="179" t="str">
        <f t="shared" ref="AY2036:CD2038" si="3503">AY2011</f>
        <v>AY$19</v>
      </c>
      <c r="AZ2036" s="179" t="str">
        <f t="shared" si="3503"/>
        <v>AZ$19</v>
      </c>
      <c r="BA2036" s="179" t="str">
        <f t="shared" si="3503"/>
        <v>BA$19</v>
      </c>
      <c r="BB2036" s="179" t="str">
        <f t="shared" si="3503"/>
        <v>BB$19</v>
      </c>
      <c r="BC2036" s="179" t="str">
        <f t="shared" si="3503"/>
        <v>BC$19</v>
      </c>
      <c r="BD2036" s="179" t="str">
        <f t="shared" si="3503"/>
        <v>BD$19</v>
      </c>
      <c r="BE2036" s="179" t="str">
        <f t="shared" si="3503"/>
        <v>BE$19</v>
      </c>
      <c r="BF2036" s="179" t="str">
        <f t="shared" si="3503"/>
        <v>BF$19</v>
      </c>
      <c r="BG2036" s="179" t="str">
        <f t="shared" si="3503"/>
        <v>BG$19</v>
      </c>
      <c r="BH2036" s="179" t="str">
        <f t="shared" si="3503"/>
        <v>BH$19</v>
      </c>
      <c r="BI2036" s="179" t="str">
        <f t="shared" si="3503"/>
        <v>BI$19</v>
      </c>
      <c r="BJ2036" s="179" t="str">
        <f t="shared" si="3503"/>
        <v>BJ$19</v>
      </c>
      <c r="BK2036" s="179" t="str">
        <f t="shared" si="3503"/>
        <v>BK$19</v>
      </c>
      <c r="BL2036" s="179" t="str">
        <f t="shared" si="3503"/>
        <v>BL$19</v>
      </c>
      <c r="BM2036" s="179" t="str">
        <f t="shared" si="3503"/>
        <v>BM$19</v>
      </c>
      <c r="BN2036" s="179" t="str">
        <f t="shared" si="3503"/>
        <v>BN$19</v>
      </c>
      <c r="BO2036" s="179" t="str">
        <f t="shared" si="3503"/>
        <v>BO$19</v>
      </c>
      <c r="BP2036" s="179" t="str">
        <f t="shared" si="3503"/>
        <v>BP$19</v>
      </c>
      <c r="BQ2036" s="179" t="str">
        <f t="shared" si="3503"/>
        <v>BQ$19</v>
      </c>
      <c r="BR2036" s="179" t="str">
        <f t="shared" si="3503"/>
        <v>BR$19</v>
      </c>
      <c r="BS2036" s="179" t="str">
        <f t="shared" si="3503"/>
        <v>BS$19</v>
      </c>
      <c r="BT2036" s="179" t="str">
        <f t="shared" si="3503"/>
        <v>BT$19</v>
      </c>
      <c r="BU2036" s="179" t="str">
        <f t="shared" si="3503"/>
        <v>BU$19</v>
      </c>
      <c r="BV2036" s="179" t="str">
        <f t="shared" si="3503"/>
        <v>BV$19</v>
      </c>
      <c r="BW2036" s="179" t="str">
        <f t="shared" si="3503"/>
        <v>BW$19</v>
      </c>
      <c r="BX2036" s="179" t="str">
        <f t="shared" si="3503"/>
        <v>BX$19</v>
      </c>
      <c r="BY2036" s="179" t="str">
        <f t="shared" si="3503"/>
        <v>BY$19</v>
      </c>
      <c r="BZ2036" s="179" t="str">
        <f t="shared" si="3503"/>
        <v>BZ$19</v>
      </c>
      <c r="CA2036" s="179" t="str">
        <f t="shared" si="3503"/>
        <v>CA$19</v>
      </c>
      <c r="CB2036" s="179" t="str">
        <f t="shared" si="3503"/>
        <v>CB$19</v>
      </c>
      <c r="CC2036" s="179" t="str">
        <f t="shared" si="3503"/>
        <v>CC$19</v>
      </c>
      <c r="CD2036" s="179" t="str">
        <f t="shared" si="3503"/>
        <v>CD$19</v>
      </c>
      <c r="CE2036" s="179" t="str">
        <f t="shared" ref="CE2036:CL2038" si="3504">CE2011</f>
        <v>CE$19</v>
      </c>
      <c r="CF2036" s="179" t="str">
        <f t="shared" si="3504"/>
        <v>CF$19</v>
      </c>
      <c r="CG2036" s="179" t="str">
        <f t="shared" si="3504"/>
        <v>CG$19</v>
      </c>
      <c r="CH2036" s="179" t="str">
        <f t="shared" si="3504"/>
        <v>CH$19</v>
      </c>
      <c r="CI2036" s="179" t="str">
        <f t="shared" si="3504"/>
        <v>CI$19</v>
      </c>
      <c r="CJ2036" s="179" t="str">
        <f t="shared" si="3504"/>
        <v>CJ$19</v>
      </c>
      <c r="CK2036" s="179" t="str">
        <f t="shared" si="3504"/>
        <v>CK$19</v>
      </c>
      <c r="CL2036" s="179" t="str">
        <f t="shared" si="3504"/>
        <v>CL$19</v>
      </c>
      <c r="CN2036" s="60"/>
      <c r="CO2036" s="179" t="str">
        <f t="shared" ref="CO2036:DL2038" si="3505">CO2011</f>
        <v>CO$19</v>
      </c>
      <c r="CP2036" s="179" t="str">
        <f t="shared" si="3505"/>
        <v>CP$19</v>
      </c>
      <c r="CQ2036" s="179" t="str">
        <f t="shared" si="3505"/>
        <v>CQ$19</v>
      </c>
      <c r="CR2036" s="179" t="str">
        <f t="shared" si="3505"/>
        <v>CR$19</v>
      </c>
      <c r="CS2036" s="179" t="str">
        <f t="shared" si="3505"/>
        <v>CS$19</v>
      </c>
      <c r="CT2036" s="179" t="str">
        <f t="shared" si="3505"/>
        <v>CT$19</v>
      </c>
      <c r="CU2036" s="179" t="str">
        <f t="shared" si="3505"/>
        <v>CU$19</v>
      </c>
      <c r="CV2036" s="179" t="str">
        <f t="shared" si="3505"/>
        <v>CV$19</v>
      </c>
      <c r="CW2036" s="179" t="str">
        <f t="shared" si="3505"/>
        <v>CW$19</v>
      </c>
      <c r="CX2036" s="179" t="str">
        <f t="shared" si="3505"/>
        <v>CX$19</v>
      </c>
      <c r="CY2036" s="179" t="str">
        <f t="shared" si="3505"/>
        <v>CY$19</v>
      </c>
      <c r="CZ2036" s="179" t="str">
        <f t="shared" si="3505"/>
        <v>CZ$19</v>
      </c>
      <c r="DA2036" s="179" t="str">
        <f t="shared" si="3505"/>
        <v>DA$19</v>
      </c>
      <c r="DB2036" s="179" t="str">
        <f t="shared" si="3505"/>
        <v>DB$19</v>
      </c>
      <c r="DC2036" s="179" t="str">
        <f t="shared" si="3505"/>
        <v>DC$19</v>
      </c>
      <c r="DD2036" s="179" t="str">
        <f t="shared" si="3505"/>
        <v>DD$19</v>
      </c>
      <c r="DE2036" s="179" t="str">
        <f t="shared" si="3505"/>
        <v>DE$19</v>
      </c>
      <c r="DF2036" s="179" t="str">
        <f t="shared" si="3505"/>
        <v>DF$19</v>
      </c>
      <c r="DG2036" s="179" t="str">
        <f t="shared" si="3505"/>
        <v>DG$19</v>
      </c>
      <c r="DH2036" s="179" t="str">
        <f t="shared" si="3505"/>
        <v>DH$19</v>
      </c>
      <c r="DI2036" s="179" t="str">
        <f t="shared" si="3505"/>
        <v>DI$19</v>
      </c>
      <c r="DJ2036" s="179" t="str">
        <f t="shared" si="3505"/>
        <v>DJ$19</v>
      </c>
      <c r="DK2036" s="179" t="str">
        <f t="shared" si="3505"/>
        <v>DK$19</v>
      </c>
      <c r="DL2036" s="179" t="str">
        <f t="shared" si="3505"/>
        <v>DL$19</v>
      </c>
    </row>
    <row r="2037" spans="1:116" x14ac:dyDescent="0.4">
      <c r="A2037" s="27"/>
      <c r="B2037" s="27"/>
      <c r="C2037" s="27"/>
      <c r="D2037" s="27"/>
      <c r="E2037" s="27"/>
      <c r="F2037" s="27"/>
      <c r="G2037" s="27"/>
      <c r="H2037" s="27"/>
      <c r="I2037" s="27"/>
      <c r="J2037" s="27"/>
      <c r="K2037" s="27"/>
      <c r="L2037" s="27"/>
      <c r="M2037" s="27"/>
      <c r="N2037" s="27"/>
      <c r="O2037" s="27"/>
      <c r="P2037" s="27"/>
      <c r="CN2037" s="27"/>
    </row>
    <row r="2038" spans="1:116" x14ac:dyDescent="0.4">
      <c r="A2038" s="174"/>
      <c r="E2038" s="8"/>
      <c r="G2038" s="175" t="s">
        <v>490</v>
      </c>
      <c r="H2038" s="174"/>
      <c r="I2038" s="176"/>
      <c r="J2038" s="176"/>
      <c r="K2038" s="197"/>
      <c r="L2038" s="197"/>
      <c r="M2038" s="197"/>
      <c r="N2038" s="197"/>
      <c r="O2038" s="197"/>
      <c r="P2038" s="197"/>
      <c r="R2038" s="198"/>
      <c r="S2038" s="174"/>
      <c r="T2038" s="174"/>
      <c r="U2038" s="174"/>
      <c r="V2038" s="174"/>
      <c r="W2038" s="174"/>
      <c r="X2038" s="174"/>
      <c r="Y2038" s="174"/>
      <c r="Z2038" s="174"/>
      <c r="AA2038" s="174"/>
      <c r="AB2038" s="174"/>
      <c r="AC2038" s="174"/>
      <c r="AD2038" s="174"/>
      <c r="AE2038" s="174"/>
      <c r="AF2038" s="174"/>
      <c r="AG2038" s="174"/>
      <c r="AH2038" s="174"/>
      <c r="AI2038" s="174"/>
      <c r="AJ2038" s="174"/>
      <c r="AK2038" s="174"/>
      <c r="AL2038" s="174"/>
      <c r="AM2038" s="174"/>
      <c r="AN2038" s="174"/>
      <c r="AO2038" s="174"/>
      <c r="AP2038" s="174"/>
      <c r="AQ2038" s="174"/>
      <c r="AR2038" s="174"/>
      <c r="AS2038" s="174"/>
      <c r="AT2038" s="174"/>
      <c r="AU2038" s="174"/>
      <c r="AV2038" s="174"/>
      <c r="AW2038" s="174"/>
      <c r="AX2038" s="174"/>
      <c r="AY2038" s="174"/>
      <c r="AZ2038" s="174"/>
      <c r="BA2038" s="174"/>
      <c r="BB2038" s="174"/>
      <c r="BC2038" s="174"/>
      <c r="BD2038" s="174"/>
      <c r="BE2038" s="174"/>
      <c r="BF2038" s="174"/>
      <c r="BG2038" s="174"/>
      <c r="BH2038" s="174"/>
      <c r="BI2038" s="174"/>
      <c r="BJ2038" s="174"/>
      <c r="BK2038" s="174"/>
      <c r="BL2038" s="174"/>
      <c r="BM2038" s="174"/>
      <c r="BN2038" s="174"/>
      <c r="BO2038" s="174"/>
      <c r="BP2038" s="174"/>
      <c r="BQ2038" s="174"/>
      <c r="BR2038" s="174"/>
      <c r="BS2038" s="174"/>
      <c r="BT2038" s="174"/>
      <c r="BU2038" s="174"/>
      <c r="BV2038" s="174"/>
      <c r="BW2038" s="174"/>
      <c r="BX2038" s="174"/>
      <c r="BY2038" s="174"/>
      <c r="BZ2038" s="174"/>
      <c r="CA2038" s="174"/>
      <c r="CB2038" s="174"/>
      <c r="CC2038" s="174"/>
      <c r="CD2038" s="174"/>
      <c r="CE2038" s="174"/>
      <c r="CF2038" s="174"/>
      <c r="CG2038" s="174"/>
      <c r="CH2038" s="174"/>
      <c r="CI2038" s="174"/>
      <c r="CJ2038" s="174"/>
      <c r="CK2038" s="174"/>
      <c r="CL2038" s="174"/>
      <c r="CN2038" s="176"/>
      <c r="CO2038" s="174"/>
      <c r="CP2038" s="174"/>
      <c r="CQ2038" s="174"/>
      <c r="CR2038" s="174"/>
      <c r="CS2038" s="174"/>
      <c r="CT2038" s="174"/>
      <c r="CU2038" s="174"/>
      <c r="CV2038" s="174"/>
      <c r="CW2038" s="174"/>
      <c r="CX2038" s="174"/>
      <c r="CY2038" s="174"/>
      <c r="CZ2038" s="174"/>
      <c r="DA2038" s="174"/>
      <c r="DB2038" s="174"/>
      <c r="DC2038" s="174"/>
      <c r="DD2038" s="174"/>
      <c r="DE2038" s="174"/>
      <c r="DF2038" s="174"/>
      <c r="DG2038" s="174"/>
      <c r="DH2038" s="174"/>
      <c r="DI2038" s="174"/>
      <c r="DJ2038" s="174"/>
      <c r="DK2038" s="174"/>
      <c r="DL2038" s="174"/>
    </row>
    <row r="2039" spans="1:116" x14ac:dyDescent="0.4">
      <c r="A2039" s="174"/>
      <c r="E2039" s="8"/>
      <c r="G2039" s="175" t="s">
        <v>492</v>
      </c>
      <c r="H2039" s="174"/>
      <c r="I2039" s="176"/>
      <c r="J2039" s="176"/>
      <c r="K2039" s="197"/>
      <c r="L2039" s="197"/>
      <c r="M2039" s="197"/>
      <c r="N2039" s="197"/>
      <c r="O2039" s="197"/>
      <c r="P2039" s="197"/>
      <c r="R2039" s="198"/>
      <c r="S2039" s="174"/>
      <c r="T2039" s="174"/>
      <c r="U2039" s="174"/>
      <c r="V2039" s="174"/>
      <c r="W2039" s="174"/>
      <c r="X2039" s="174"/>
      <c r="Y2039" s="174"/>
      <c r="Z2039" s="174"/>
      <c r="AA2039" s="174"/>
      <c r="AB2039" s="174"/>
      <c r="AC2039" s="174"/>
      <c r="AD2039" s="174"/>
      <c r="AE2039" s="174"/>
      <c r="AF2039" s="174"/>
      <c r="AG2039" s="174"/>
      <c r="AH2039" s="174"/>
      <c r="AI2039" s="174"/>
      <c r="AJ2039" s="174"/>
      <c r="AK2039" s="174"/>
      <c r="AL2039" s="174"/>
      <c r="AM2039" s="174"/>
      <c r="AN2039" s="174"/>
      <c r="AO2039" s="174"/>
      <c r="AP2039" s="174"/>
      <c r="AQ2039" s="174"/>
      <c r="AR2039" s="174"/>
      <c r="AS2039" s="174"/>
      <c r="AT2039" s="174"/>
      <c r="AU2039" s="174"/>
      <c r="AV2039" s="174"/>
      <c r="AW2039" s="174"/>
      <c r="AX2039" s="174"/>
      <c r="AY2039" s="174"/>
      <c r="AZ2039" s="174"/>
      <c r="BA2039" s="174"/>
      <c r="BB2039" s="174"/>
      <c r="BC2039" s="174"/>
      <c r="BD2039" s="174"/>
      <c r="BE2039" s="174"/>
      <c r="BF2039" s="174"/>
      <c r="BG2039" s="174"/>
      <c r="BH2039" s="174"/>
      <c r="BI2039" s="174"/>
      <c r="BJ2039" s="174"/>
      <c r="BK2039" s="174"/>
      <c r="BL2039" s="174"/>
      <c r="BM2039" s="174"/>
      <c r="BN2039" s="174"/>
      <c r="BO2039" s="174"/>
      <c r="BP2039" s="174"/>
      <c r="BQ2039" s="174"/>
      <c r="BR2039" s="174"/>
      <c r="BS2039" s="174"/>
      <c r="BT2039" s="174"/>
      <c r="BU2039" s="174"/>
      <c r="BV2039" s="174"/>
      <c r="BW2039" s="174"/>
      <c r="BX2039" s="174"/>
      <c r="BY2039" s="174"/>
      <c r="BZ2039" s="174"/>
      <c r="CA2039" s="174"/>
      <c r="CB2039" s="174"/>
      <c r="CC2039" s="174"/>
      <c r="CD2039" s="174"/>
      <c r="CE2039" s="174"/>
      <c r="CF2039" s="174"/>
      <c r="CG2039" s="174"/>
      <c r="CH2039" s="174"/>
      <c r="CI2039" s="174"/>
      <c r="CJ2039" s="174"/>
      <c r="CK2039" s="174"/>
      <c r="CL2039" s="174"/>
      <c r="CN2039" s="176"/>
      <c r="CO2039" s="174"/>
      <c r="CP2039" s="174"/>
      <c r="CQ2039" s="174"/>
      <c r="CR2039" s="174"/>
      <c r="CS2039" s="174"/>
      <c r="CT2039" s="174"/>
      <c r="CU2039" s="174"/>
      <c r="CV2039" s="174"/>
      <c r="CW2039" s="174"/>
      <c r="CX2039" s="174"/>
      <c r="CY2039" s="174"/>
      <c r="CZ2039" s="174"/>
      <c r="DA2039" s="174"/>
      <c r="DB2039" s="174"/>
      <c r="DC2039" s="174"/>
      <c r="DD2039" s="174"/>
      <c r="DE2039" s="174"/>
      <c r="DF2039" s="174"/>
      <c r="DG2039" s="174"/>
      <c r="DH2039" s="174"/>
      <c r="DI2039" s="174"/>
      <c r="DJ2039" s="174"/>
      <c r="DK2039" s="174"/>
      <c r="DL2039" s="174"/>
    </row>
    <row r="2040" spans="1:116" x14ac:dyDescent="0.4">
      <c r="A2040" s="174"/>
      <c r="E2040" s="8"/>
      <c r="G2040" s="175" t="s">
        <v>461</v>
      </c>
      <c r="H2040" s="174"/>
      <c r="I2040" s="176"/>
      <c r="J2040" s="176"/>
      <c r="K2040" s="197"/>
      <c r="L2040" s="197"/>
      <c r="M2040" s="197"/>
      <c r="N2040" s="197"/>
      <c r="O2040" s="197"/>
      <c r="P2040" s="197"/>
      <c r="R2040" s="198"/>
      <c r="S2040" s="199" t="str">
        <f t="shared" ref="S2040:CD2040" si="3506">S$20</f>
        <v>S$16</v>
      </c>
      <c r="T2040" s="199" t="str">
        <f t="shared" si="3506"/>
        <v>T$16</v>
      </c>
      <c r="U2040" s="199" t="str">
        <f t="shared" si="3506"/>
        <v>U$16</v>
      </c>
      <c r="V2040" s="199" t="str">
        <f t="shared" si="3506"/>
        <v>V$16</v>
      </c>
      <c r="W2040" s="199" t="str">
        <f t="shared" si="3506"/>
        <v>W$16</v>
      </c>
      <c r="X2040" s="199" t="str">
        <f t="shared" si="3506"/>
        <v>X$16</v>
      </c>
      <c r="Y2040" s="199" t="str">
        <f t="shared" si="3506"/>
        <v>Y$16</v>
      </c>
      <c r="Z2040" s="199" t="str">
        <f t="shared" si="3506"/>
        <v>Z$16</v>
      </c>
      <c r="AA2040" s="199" t="str">
        <f t="shared" si="3506"/>
        <v>AA$16</v>
      </c>
      <c r="AB2040" s="199" t="str">
        <f t="shared" si="3506"/>
        <v>AB$16</v>
      </c>
      <c r="AC2040" s="199" t="str">
        <f t="shared" si="3506"/>
        <v>AC$16</v>
      </c>
      <c r="AD2040" s="199" t="str">
        <f t="shared" si="3506"/>
        <v>AD$16</v>
      </c>
      <c r="AE2040" s="199" t="str">
        <f t="shared" si="3506"/>
        <v>AE$16</v>
      </c>
      <c r="AF2040" s="199" t="str">
        <f t="shared" si="3506"/>
        <v>AF$16</v>
      </c>
      <c r="AG2040" s="199" t="str">
        <f t="shared" si="3506"/>
        <v>AG$16</v>
      </c>
      <c r="AH2040" s="199" t="str">
        <f t="shared" si="3506"/>
        <v>AH$16</v>
      </c>
      <c r="AI2040" s="199" t="str">
        <f t="shared" si="3506"/>
        <v>AI$16</v>
      </c>
      <c r="AJ2040" s="199" t="str">
        <f t="shared" si="3506"/>
        <v>AJ$16</v>
      </c>
      <c r="AK2040" s="199" t="str">
        <f t="shared" si="3506"/>
        <v>AK$16</v>
      </c>
      <c r="AL2040" s="199" t="str">
        <f t="shared" si="3506"/>
        <v>AL$16</v>
      </c>
      <c r="AM2040" s="199" t="str">
        <f t="shared" si="3506"/>
        <v>AM$16</v>
      </c>
      <c r="AN2040" s="199" t="str">
        <f t="shared" si="3506"/>
        <v>AN$16</v>
      </c>
      <c r="AO2040" s="199" t="str">
        <f t="shared" si="3506"/>
        <v>AO$16</v>
      </c>
      <c r="AP2040" s="199" t="str">
        <f t="shared" si="3506"/>
        <v>AP$16</v>
      </c>
      <c r="AQ2040" s="199" t="str">
        <f t="shared" si="3506"/>
        <v>AQ$16</v>
      </c>
      <c r="AR2040" s="199" t="str">
        <f t="shared" si="3506"/>
        <v>AR$16</v>
      </c>
      <c r="AS2040" s="199" t="str">
        <f t="shared" si="3506"/>
        <v>AS$16</v>
      </c>
      <c r="AT2040" s="199" t="str">
        <f t="shared" si="3506"/>
        <v>AT$16</v>
      </c>
      <c r="AU2040" s="199" t="str">
        <f t="shared" si="3506"/>
        <v>AU$16</v>
      </c>
      <c r="AV2040" s="199" t="str">
        <f t="shared" si="3506"/>
        <v>AV$16</v>
      </c>
      <c r="AW2040" s="199" t="str">
        <f t="shared" si="3506"/>
        <v>AW$16</v>
      </c>
      <c r="AX2040" s="199" t="str">
        <f t="shared" si="3506"/>
        <v>AX$16</v>
      </c>
      <c r="AY2040" s="199" t="str">
        <f t="shared" si="3506"/>
        <v>AY$16</v>
      </c>
      <c r="AZ2040" s="199" t="str">
        <f t="shared" si="3506"/>
        <v>AZ$16</v>
      </c>
      <c r="BA2040" s="199" t="str">
        <f t="shared" si="3506"/>
        <v>BA$16</v>
      </c>
      <c r="BB2040" s="199" t="str">
        <f t="shared" si="3506"/>
        <v>BB$16</v>
      </c>
      <c r="BC2040" s="199" t="str">
        <f t="shared" si="3506"/>
        <v>BC$16</v>
      </c>
      <c r="BD2040" s="199" t="str">
        <f t="shared" si="3506"/>
        <v>BD$16</v>
      </c>
      <c r="BE2040" s="199" t="str">
        <f t="shared" si="3506"/>
        <v>BE$16</v>
      </c>
      <c r="BF2040" s="199" t="str">
        <f t="shared" si="3506"/>
        <v>BF$16</v>
      </c>
      <c r="BG2040" s="199" t="str">
        <f t="shared" si="3506"/>
        <v>BG$16</v>
      </c>
      <c r="BH2040" s="199" t="str">
        <f t="shared" si="3506"/>
        <v>BH$16</v>
      </c>
      <c r="BI2040" s="199" t="str">
        <f t="shared" si="3506"/>
        <v>BI$16</v>
      </c>
      <c r="BJ2040" s="199" t="str">
        <f t="shared" si="3506"/>
        <v>BJ$16</v>
      </c>
      <c r="BK2040" s="199" t="str">
        <f t="shared" si="3506"/>
        <v>BK$16</v>
      </c>
      <c r="BL2040" s="199" t="str">
        <f t="shared" si="3506"/>
        <v>BL$16</v>
      </c>
      <c r="BM2040" s="199" t="str">
        <f t="shared" si="3506"/>
        <v>BM$16</v>
      </c>
      <c r="BN2040" s="199" t="str">
        <f t="shared" si="3506"/>
        <v>BN$16</v>
      </c>
      <c r="BO2040" s="199" t="str">
        <f t="shared" si="3506"/>
        <v>BO$16</v>
      </c>
      <c r="BP2040" s="199" t="str">
        <f t="shared" si="3506"/>
        <v>BP$16</v>
      </c>
      <c r="BQ2040" s="199" t="str">
        <f t="shared" si="3506"/>
        <v>BQ$16</v>
      </c>
      <c r="BR2040" s="199" t="str">
        <f t="shared" si="3506"/>
        <v>BR$16</v>
      </c>
      <c r="BS2040" s="199" t="str">
        <f t="shared" si="3506"/>
        <v>BS$16</v>
      </c>
      <c r="BT2040" s="199" t="str">
        <f t="shared" si="3506"/>
        <v>BT$16</v>
      </c>
      <c r="BU2040" s="199" t="str">
        <f t="shared" si="3506"/>
        <v>BU$16</v>
      </c>
      <c r="BV2040" s="199" t="str">
        <f t="shared" si="3506"/>
        <v>BV$16</v>
      </c>
      <c r="BW2040" s="199" t="str">
        <f t="shared" si="3506"/>
        <v>BW$16</v>
      </c>
      <c r="BX2040" s="199" t="str">
        <f t="shared" si="3506"/>
        <v>BX$16</v>
      </c>
      <c r="BY2040" s="199" t="str">
        <f t="shared" si="3506"/>
        <v>BY$16</v>
      </c>
      <c r="BZ2040" s="199" t="str">
        <f t="shared" si="3506"/>
        <v>BZ$16</v>
      </c>
      <c r="CA2040" s="199" t="str">
        <f t="shared" si="3506"/>
        <v>CA$16</v>
      </c>
      <c r="CB2040" s="199" t="str">
        <f t="shared" si="3506"/>
        <v>CB$16</v>
      </c>
      <c r="CC2040" s="199" t="str">
        <f t="shared" si="3506"/>
        <v>CC$16</v>
      </c>
      <c r="CD2040" s="199" t="str">
        <f t="shared" si="3506"/>
        <v>CD$16</v>
      </c>
      <c r="CE2040" s="199" t="str">
        <f t="shared" ref="CE2040:CL2040" si="3507">CE$20</f>
        <v>CE$16</v>
      </c>
      <c r="CF2040" s="199" t="str">
        <f t="shared" si="3507"/>
        <v>CF$16</v>
      </c>
      <c r="CG2040" s="199" t="str">
        <f t="shared" si="3507"/>
        <v>CG$16</v>
      </c>
      <c r="CH2040" s="199" t="str">
        <f t="shared" si="3507"/>
        <v>CH$16</v>
      </c>
      <c r="CI2040" s="199" t="str">
        <f t="shared" si="3507"/>
        <v>CI$16</v>
      </c>
      <c r="CJ2040" s="199" t="str">
        <f t="shared" si="3507"/>
        <v>CJ$16</v>
      </c>
      <c r="CK2040" s="199" t="str">
        <f t="shared" si="3507"/>
        <v>CK$16</v>
      </c>
      <c r="CL2040" s="199" t="str">
        <f t="shared" si="3507"/>
        <v>CL$16</v>
      </c>
      <c r="CN2040" s="176"/>
      <c r="CO2040" s="199" t="str">
        <f t="shared" ref="CO2040:DL2040" si="3508">CO$20</f>
        <v>CO$16</v>
      </c>
      <c r="CP2040" s="199" t="str">
        <f t="shared" si="3508"/>
        <v>CP$16</v>
      </c>
      <c r="CQ2040" s="199" t="str">
        <f t="shared" si="3508"/>
        <v>CQ$16</v>
      </c>
      <c r="CR2040" s="199" t="str">
        <f t="shared" si="3508"/>
        <v>CR$16</v>
      </c>
      <c r="CS2040" s="199" t="str">
        <f t="shared" si="3508"/>
        <v>CS$16</v>
      </c>
      <c r="CT2040" s="199" t="str">
        <f t="shared" si="3508"/>
        <v>CT$16</v>
      </c>
      <c r="CU2040" s="199" t="str">
        <f t="shared" si="3508"/>
        <v>CU$16</v>
      </c>
      <c r="CV2040" s="199" t="str">
        <f t="shared" si="3508"/>
        <v>CV$16</v>
      </c>
      <c r="CW2040" s="199" t="str">
        <f t="shared" si="3508"/>
        <v>CW$16</v>
      </c>
      <c r="CX2040" s="199" t="str">
        <f t="shared" si="3508"/>
        <v>CX$16</v>
      </c>
      <c r="CY2040" s="199" t="str">
        <f t="shared" si="3508"/>
        <v>CY$16</v>
      </c>
      <c r="CZ2040" s="199" t="str">
        <f t="shared" si="3508"/>
        <v>CZ$16</v>
      </c>
      <c r="DA2040" s="199" t="str">
        <f t="shared" si="3508"/>
        <v>DA$16</v>
      </c>
      <c r="DB2040" s="199" t="str">
        <f t="shared" si="3508"/>
        <v>DB$16</v>
      </c>
      <c r="DC2040" s="199" t="str">
        <f t="shared" si="3508"/>
        <v>DC$16</v>
      </c>
      <c r="DD2040" s="199" t="str">
        <f t="shared" si="3508"/>
        <v>DD$16</v>
      </c>
      <c r="DE2040" s="199" t="str">
        <f t="shared" si="3508"/>
        <v>DE$16</v>
      </c>
      <c r="DF2040" s="199" t="str">
        <f t="shared" si="3508"/>
        <v>DF$16</v>
      </c>
      <c r="DG2040" s="199" t="str">
        <f t="shared" si="3508"/>
        <v>DG$16</v>
      </c>
      <c r="DH2040" s="199" t="str">
        <f t="shared" si="3508"/>
        <v>DH$16</v>
      </c>
      <c r="DI2040" s="199" t="str">
        <f t="shared" si="3508"/>
        <v>DI$16</v>
      </c>
      <c r="DJ2040" s="199" t="str">
        <f t="shared" si="3508"/>
        <v>DJ$16</v>
      </c>
      <c r="DK2040" s="199" t="str">
        <f t="shared" si="3508"/>
        <v>DK$16</v>
      </c>
      <c r="DL2040" s="199" t="str">
        <f t="shared" si="3508"/>
        <v>DL$16</v>
      </c>
    </row>
    <row r="2041" spans="1:116" x14ac:dyDescent="0.4">
      <c r="A2041" s="174"/>
      <c r="E2041" s="8"/>
      <c r="G2041" s="175" t="s">
        <v>462</v>
      </c>
      <c r="H2041" s="200"/>
      <c r="I2041" s="201"/>
      <c r="J2041" s="201"/>
      <c r="K2041" s="202"/>
      <c r="L2041" s="202"/>
      <c r="M2041" s="202"/>
      <c r="N2041" s="202"/>
      <c r="O2041" s="202"/>
      <c r="P2041" s="202"/>
      <c r="R2041" s="202"/>
      <c r="S2041" s="199" t="str">
        <f t="shared" ref="S2041:CD2041" si="3509">S$21</f>
        <v>S$17</v>
      </c>
      <c r="T2041" s="199" t="str">
        <f t="shared" si="3509"/>
        <v>T$17</v>
      </c>
      <c r="U2041" s="199" t="str">
        <f t="shared" si="3509"/>
        <v>U$17</v>
      </c>
      <c r="V2041" s="199" t="str">
        <f t="shared" si="3509"/>
        <v>V$17</v>
      </c>
      <c r="W2041" s="199" t="str">
        <f t="shared" si="3509"/>
        <v>W$17</v>
      </c>
      <c r="X2041" s="199" t="str">
        <f t="shared" si="3509"/>
        <v>X$17</v>
      </c>
      <c r="Y2041" s="199" t="str">
        <f t="shared" si="3509"/>
        <v>Y$17</v>
      </c>
      <c r="Z2041" s="199" t="str">
        <f t="shared" si="3509"/>
        <v>Z$17</v>
      </c>
      <c r="AA2041" s="199" t="str">
        <f t="shared" si="3509"/>
        <v>AA$17</v>
      </c>
      <c r="AB2041" s="199" t="str">
        <f t="shared" si="3509"/>
        <v>AB$17</v>
      </c>
      <c r="AC2041" s="199" t="str">
        <f t="shared" si="3509"/>
        <v>AC$17</v>
      </c>
      <c r="AD2041" s="199" t="str">
        <f t="shared" si="3509"/>
        <v>AD$17</v>
      </c>
      <c r="AE2041" s="199" t="str">
        <f t="shared" si="3509"/>
        <v>AE$17</v>
      </c>
      <c r="AF2041" s="199" t="str">
        <f t="shared" si="3509"/>
        <v>AF$17</v>
      </c>
      <c r="AG2041" s="199" t="str">
        <f t="shared" si="3509"/>
        <v>AG$17</v>
      </c>
      <c r="AH2041" s="199" t="str">
        <f t="shared" si="3509"/>
        <v>AH$17</v>
      </c>
      <c r="AI2041" s="199" t="str">
        <f t="shared" si="3509"/>
        <v>AI$17</v>
      </c>
      <c r="AJ2041" s="199" t="str">
        <f t="shared" si="3509"/>
        <v>AJ$17</v>
      </c>
      <c r="AK2041" s="199" t="str">
        <f t="shared" si="3509"/>
        <v>AK$17</v>
      </c>
      <c r="AL2041" s="199" t="str">
        <f t="shared" si="3509"/>
        <v>AL$17</v>
      </c>
      <c r="AM2041" s="199" t="str">
        <f t="shared" si="3509"/>
        <v>AM$17</v>
      </c>
      <c r="AN2041" s="199" t="str">
        <f t="shared" si="3509"/>
        <v>AN$17</v>
      </c>
      <c r="AO2041" s="199" t="str">
        <f t="shared" si="3509"/>
        <v>AO$17</v>
      </c>
      <c r="AP2041" s="199" t="str">
        <f t="shared" si="3509"/>
        <v>AP$17</v>
      </c>
      <c r="AQ2041" s="199" t="str">
        <f t="shared" si="3509"/>
        <v>AQ$17</v>
      </c>
      <c r="AR2041" s="199" t="str">
        <f t="shared" si="3509"/>
        <v>AR$17</v>
      </c>
      <c r="AS2041" s="199" t="str">
        <f t="shared" si="3509"/>
        <v>AS$17</v>
      </c>
      <c r="AT2041" s="199" t="str">
        <f t="shared" si="3509"/>
        <v>AT$17</v>
      </c>
      <c r="AU2041" s="199" t="str">
        <f t="shared" si="3509"/>
        <v>AU$17</v>
      </c>
      <c r="AV2041" s="199" t="str">
        <f t="shared" si="3509"/>
        <v>AV$17</v>
      </c>
      <c r="AW2041" s="199" t="str">
        <f t="shared" si="3509"/>
        <v>AW$17</v>
      </c>
      <c r="AX2041" s="199" t="str">
        <f t="shared" si="3509"/>
        <v>AX$17</v>
      </c>
      <c r="AY2041" s="199" t="str">
        <f t="shared" si="3509"/>
        <v>AY$17</v>
      </c>
      <c r="AZ2041" s="199" t="str">
        <f t="shared" si="3509"/>
        <v>AZ$17</v>
      </c>
      <c r="BA2041" s="199" t="str">
        <f t="shared" si="3509"/>
        <v>BA$17</v>
      </c>
      <c r="BB2041" s="199" t="str">
        <f t="shared" si="3509"/>
        <v>BB$17</v>
      </c>
      <c r="BC2041" s="199" t="str">
        <f t="shared" si="3509"/>
        <v>BC$17</v>
      </c>
      <c r="BD2041" s="199" t="str">
        <f t="shared" si="3509"/>
        <v>BD$17</v>
      </c>
      <c r="BE2041" s="199" t="str">
        <f t="shared" si="3509"/>
        <v>BE$17</v>
      </c>
      <c r="BF2041" s="199" t="str">
        <f t="shared" si="3509"/>
        <v>BF$17</v>
      </c>
      <c r="BG2041" s="199" t="str">
        <f t="shared" si="3509"/>
        <v>BG$17</v>
      </c>
      <c r="BH2041" s="199" t="str">
        <f t="shared" si="3509"/>
        <v>BH$17</v>
      </c>
      <c r="BI2041" s="199" t="str">
        <f t="shared" si="3509"/>
        <v>BI$17</v>
      </c>
      <c r="BJ2041" s="199" t="str">
        <f t="shared" si="3509"/>
        <v>BJ$17</v>
      </c>
      <c r="BK2041" s="199" t="str">
        <f t="shared" si="3509"/>
        <v>BK$17</v>
      </c>
      <c r="BL2041" s="199" t="str">
        <f t="shared" si="3509"/>
        <v>BL$17</v>
      </c>
      <c r="BM2041" s="199" t="str">
        <f t="shared" si="3509"/>
        <v>BM$17</v>
      </c>
      <c r="BN2041" s="199" t="str">
        <f t="shared" si="3509"/>
        <v>BN$17</v>
      </c>
      <c r="BO2041" s="199" t="str">
        <f t="shared" si="3509"/>
        <v>BO$17</v>
      </c>
      <c r="BP2041" s="199" t="str">
        <f t="shared" si="3509"/>
        <v>BP$17</v>
      </c>
      <c r="BQ2041" s="199" t="str">
        <f t="shared" si="3509"/>
        <v>BQ$17</v>
      </c>
      <c r="BR2041" s="199" t="str">
        <f t="shared" si="3509"/>
        <v>BR$17</v>
      </c>
      <c r="BS2041" s="199" t="str">
        <f t="shared" si="3509"/>
        <v>BS$17</v>
      </c>
      <c r="BT2041" s="199" t="str">
        <f t="shared" si="3509"/>
        <v>BT$17</v>
      </c>
      <c r="BU2041" s="199" t="str">
        <f t="shared" si="3509"/>
        <v>BU$17</v>
      </c>
      <c r="BV2041" s="199" t="str">
        <f t="shared" si="3509"/>
        <v>BV$17</v>
      </c>
      <c r="BW2041" s="199" t="str">
        <f t="shared" si="3509"/>
        <v>BW$17</v>
      </c>
      <c r="BX2041" s="199" t="str">
        <f t="shared" si="3509"/>
        <v>BX$17</v>
      </c>
      <c r="BY2041" s="199" t="str">
        <f t="shared" si="3509"/>
        <v>BY$17</v>
      </c>
      <c r="BZ2041" s="199" t="str">
        <f t="shared" si="3509"/>
        <v>BZ$17</v>
      </c>
      <c r="CA2041" s="199" t="str">
        <f t="shared" si="3509"/>
        <v>CA$17</v>
      </c>
      <c r="CB2041" s="199" t="str">
        <f t="shared" si="3509"/>
        <v>CB$17</v>
      </c>
      <c r="CC2041" s="199" t="str">
        <f t="shared" si="3509"/>
        <v>CC$17</v>
      </c>
      <c r="CD2041" s="199" t="str">
        <f t="shared" si="3509"/>
        <v>CD$17</v>
      </c>
      <c r="CE2041" s="199" t="str">
        <f t="shared" ref="CE2041:CL2041" si="3510">CE$21</f>
        <v>CE$17</v>
      </c>
      <c r="CF2041" s="199" t="str">
        <f t="shared" si="3510"/>
        <v>CF$17</v>
      </c>
      <c r="CG2041" s="199" t="str">
        <f t="shared" si="3510"/>
        <v>CG$17</v>
      </c>
      <c r="CH2041" s="199" t="str">
        <f t="shared" si="3510"/>
        <v>CH$17</v>
      </c>
      <c r="CI2041" s="199" t="str">
        <f t="shared" si="3510"/>
        <v>CI$17</v>
      </c>
      <c r="CJ2041" s="199" t="str">
        <f t="shared" si="3510"/>
        <v>CJ$17</v>
      </c>
      <c r="CK2041" s="199" t="str">
        <f t="shared" si="3510"/>
        <v>CK$17</v>
      </c>
      <c r="CL2041" s="199" t="str">
        <f t="shared" si="3510"/>
        <v>CL$17</v>
      </c>
      <c r="CN2041" s="201"/>
      <c r="CO2041" s="199" t="str">
        <f t="shared" ref="CO2041:DL2041" si="3511">CO$21</f>
        <v>CO$17</v>
      </c>
      <c r="CP2041" s="199" t="str">
        <f t="shared" si="3511"/>
        <v>CP$17</v>
      </c>
      <c r="CQ2041" s="199" t="str">
        <f t="shared" si="3511"/>
        <v>CQ$17</v>
      </c>
      <c r="CR2041" s="199" t="str">
        <f t="shared" si="3511"/>
        <v>CR$17</v>
      </c>
      <c r="CS2041" s="199" t="str">
        <f t="shared" si="3511"/>
        <v>CS$17</v>
      </c>
      <c r="CT2041" s="199" t="str">
        <f t="shared" si="3511"/>
        <v>CT$17</v>
      </c>
      <c r="CU2041" s="199" t="str">
        <f t="shared" si="3511"/>
        <v>CU$17</v>
      </c>
      <c r="CV2041" s="199" t="str">
        <f t="shared" si="3511"/>
        <v>CV$17</v>
      </c>
      <c r="CW2041" s="199" t="str">
        <f t="shared" si="3511"/>
        <v>CW$17</v>
      </c>
      <c r="CX2041" s="199" t="str">
        <f t="shared" si="3511"/>
        <v>CX$17</v>
      </c>
      <c r="CY2041" s="199" t="str">
        <f t="shared" si="3511"/>
        <v>CY$17</v>
      </c>
      <c r="CZ2041" s="199" t="str">
        <f t="shared" si="3511"/>
        <v>CZ$17</v>
      </c>
      <c r="DA2041" s="199" t="str">
        <f t="shared" si="3511"/>
        <v>DA$17</v>
      </c>
      <c r="DB2041" s="199" t="str">
        <f t="shared" si="3511"/>
        <v>DB$17</v>
      </c>
      <c r="DC2041" s="199" t="str">
        <f t="shared" si="3511"/>
        <v>DC$17</v>
      </c>
      <c r="DD2041" s="199" t="str">
        <f t="shared" si="3511"/>
        <v>DD$17</v>
      </c>
      <c r="DE2041" s="199" t="str">
        <f t="shared" si="3511"/>
        <v>DE$17</v>
      </c>
      <c r="DF2041" s="199" t="str">
        <f t="shared" si="3511"/>
        <v>DF$17</v>
      </c>
      <c r="DG2041" s="199" t="str">
        <f t="shared" si="3511"/>
        <v>DG$17</v>
      </c>
      <c r="DH2041" s="199" t="str">
        <f t="shared" si="3511"/>
        <v>DH$17</v>
      </c>
      <c r="DI2041" s="199" t="str">
        <f t="shared" si="3511"/>
        <v>DI$17</v>
      </c>
      <c r="DJ2041" s="199" t="str">
        <f t="shared" si="3511"/>
        <v>DJ$17</v>
      </c>
      <c r="DK2041" s="199" t="str">
        <f t="shared" si="3511"/>
        <v>DK$17</v>
      </c>
      <c r="DL2041" s="199" t="str">
        <f t="shared" si="3511"/>
        <v>DL$17</v>
      </c>
    </row>
    <row r="2042" spans="1:116" x14ac:dyDescent="0.4">
      <c r="A2042" s="174"/>
      <c r="E2042" s="8"/>
      <c r="G2042" s="175" t="s">
        <v>491</v>
      </c>
      <c r="H2042" s="200"/>
      <c r="I2042" s="201"/>
      <c r="J2042" s="201"/>
      <c r="K2042" s="202"/>
      <c r="L2042" s="202"/>
      <c r="M2042" s="202"/>
      <c r="N2042" s="202"/>
      <c r="O2042" s="202"/>
      <c r="P2042" s="202"/>
      <c r="R2042" s="202"/>
      <c r="S2042" s="190"/>
      <c r="T2042" s="190"/>
      <c r="U2042" s="190"/>
      <c r="V2042" s="190"/>
      <c r="W2042" s="190"/>
      <c r="X2042" s="190"/>
      <c r="Y2042" s="190"/>
      <c r="Z2042" s="190"/>
      <c r="AA2042" s="190"/>
      <c r="AB2042" s="190"/>
      <c r="AC2042" s="190"/>
      <c r="AD2042" s="190"/>
      <c r="AE2042" s="190"/>
      <c r="AF2042" s="190"/>
      <c r="AG2042" s="190"/>
      <c r="AH2042" s="190"/>
      <c r="AI2042" s="190"/>
      <c r="AJ2042" s="190"/>
      <c r="AK2042" s="190"/>
      <c r="AL2042" s="190"/>
      <c r="AM2042" s="190"/>
      <c r="AN2042" s="190"/>
      <c r="AO2042" s="190"/>
      <c r="AP2042" s="190"/>
      <c r="AQ2042" s="190"/>
      <c r="AR2042" s="190"/>
      <c r="AS2042" s="190"/>
      <c r="AT2042" s="190"/>
      <c r="AU2042" s="190"/>
      <c r="AV2042" s="190"/>
      <c r="AW2042" s="190"/>
      <c r="AX2042" s="190"/>
      <c r="AY2042" s="190"/>
      <c r="AZ2042" s="190"/>
      <c r="BA2042" s="190"/>
      <c r="BB2042" s="190"/>
      <c r="BC2042" s="190"/>
      <c r="BD2042" s="190"/>
      <c r="BE2042" s="190"/>
      <c r="BF2042" s="190"/>
      <c r="BG2042" s="190"/>
      <c r="BH2042" s="190"/>
      <c r="BI2042" s="190"/>
      <c r="BJ2042" s="190"/>
      <c r="BK2042" s="190"/>
      <c r="BL2042" s="190"/>
      <c r="BM2042" s="190"/>
      <c r="BN2042" s="190"/>
      <c r="BO2042" s="190"/>
      <c r="BP2042" s="190"/>
      <c r="BQ2042" s="190"/>
      <c r="BR2042" s="190"/>
      <c r="BS2042" s="190"/>
      <c r="BT2042" s="190"/>
      <c r="BU2042" s="190"/>
      <c r="BV2042" s="190"/>
      <c r="BW2042" s="190"/>
      <c r="BX2042" s="190"/>
      <c r="BY2042" s="190"/>
      <c r="BZ2042" s="190"/>
      <c r="CA2042" s="190"/>
      <c r="CB2042" s="190"/>
      <c r="CC2042" s="190"/>
      <c r="CD2042" s="190"/>
      <c r="CE2042" s="190"/>
      <c r="CF2042" s="190"/>
      <c r="CG2042" s="190"/>
      <c r="CH2042" s="190"/>
      <c r="CI2042" s="190"/>
      <c r="CJ2042" s="190"/>
      <c r="CK2042" s="190"/>
      <c r="CL2042" s="190"/>
      <c r="CN2042" s="201"/>
      <c r="CO2042" s="190"/>
      <c r="CP2042" s="190"/>
      <c r="CQ2042" s="190"/>
      <c r="CR2042" s="190"/>
      <c r="CS2042" s="190"/>
      <c r="CT2042" s="190"/>
      <c r="CU2042" s="190"/>
      <c r="CV2042" s="190"/>
      <c r="CW2042" s="190"/>
      <c r="CX2042" s="190"/>
      <c r="CY2042" s="190"/>
      <c r="CZ2042" s="190"/>
      <c r="DA2042" s="190"/>
      <c r="DB2042" s="190"/>
      <c r="DC2042" s="190"/>
      <c r="DD2042" s="190"/>
      <c r="DE2042" s="190"/>
      <c r="DF2042" s="190"/>
      <c r="DG2042" s="190"/>
      <c r="DH2042" s="190"/>
      <c r="DI2042" s="190"/>
      <c r="DJ2042" s="190"/>
      <c r="DK2042" s="190"/>
      <c r="DL2042" s="190"/>
    </row>
    <row r="2043" spans="1:116" x14ac:dyDescent="0.4">
      <c r="A2043" s="174"/>
      <c r="E2043" s="8"/>
      <c r="G2043" s="175" t="s">
        <v>505</v>
      </c>
      <c r="H2043" s="200"/>
      <c r="I2043" s="201"/>
      <c r="J2043" s="201"/>
      <c r="K2043" s="202"/>
      <c r="L2043" s="202"/>
      <c r="M2043" s="202"/>
      <c r="N2043" s="202"/>
      <c r="O2043" s="202"/>
      <c r="P2043" s="202"/>
      <c r="R2043" s="202"/>
      <c r="S2043" s="190"/>
      <c r="T2043" s="190"/>
      <c r="U2043" s="190"/>
      <c r="V2043" s="190"/>
      <c r="W2043" s="190"/>
      <c r="X2043" s="190"/>
      <c r="Y2043" s="190"/>
      <c r="Z2043" s="190"/>
      <c r="AA2043" s="190"/>
      <c r="AB2043" s="190"/>
      <c r="AC2043" s="190"/>
      <c r="AD2043" s="190"/>
      <c r="AE2043" s="190"/>
      <c r="AF2043" s="190"/>
      <c r="AG2043" s="190"/>
      <c r="AH2043" s="190"/>
      <c r="AI2043" s="190"/>
      <c r="AJ2043" s="190"/>
      <c r="AK2043" s="190"/>
      <c r="AL2043" s="190"/>
      <c r="AM2043" s="190"/>
      <c r="AN2043" s="190"/>
      <c r="AO2043" s="190"/>
      <c r="AP2043" s="190"/>
      <c r="AQ2043" s="190"/>
      <c r="AR2043" s="190"/>
      <c r="AS2043" s="190"/>
      <c r="AT2043" s="190"/>
      <c r="AU2043" s="190"/>
      <c r="AV2043" s="190"/>
      <c r="AW2043" s="190"/>
      <c r="AX2043" s="190"/>
      <c r="AY2043" s="190"/>
      <c r="AZ2043" s="190"/>
      <c r="BA2043" s="190"/>
      <c r="BB2043" s="190"/>
      <c r="BC2043" s="190"/>
      <c r="BD2043" s="190"/>
      <c r="BE2043" s="190"/>
      <c r="BF2043" s="190"/>
      <c r="BG2043" s="190"/>
      <c r="BH2043" s="190"/>
      <c r="BI2043" s="190"/>
      <c r="BJ2043" s="190"/>
      <c r="BK2043" s="190"/>
      <c r="BL2043" s="190"/>
      <c r="BM2043" s="190"/>
      <c r="BN2043" s="190"/>
      <c r="BO2043" s="190"/>
      <c r="BP2043" s="190"/>
      <c r="BQ2043" s="190"/>
      <c r="BR2043" s="190"/>
      <c r="BS2043" s="190"/>
      <c r="BT2043" s="190"/>
      <c r="BU2043" s="190"/>
      <c r="BV2043" s="190"/>
      <c r="BW2043" s="190"/>
      <c r="BX2043" s="190"/>
      <c r="BY2043" s="190"/>
      <c r="BZ2043" s="190"/>
      <c r="CA2043" s="190"/>
      <c r="CB2043" s="190"/>
      <c r="CC2043" s="190"/>
      <c r="CD2043" s="190"/>
      <c r="CE2043" s="190"/>
      <c r="CF2043" s="190"/>
      <c r="CG2043" s="190"/>
      <c r="CH2043" s="190"/>
      <c r="CI2043" s="190"/>
      <c r="CJ2043" s="190"/>
      <c r="CK2043" s="190"/>
      <c r="CL2043" s="190"/>
      <c r="CN2043" s="201"/>
      <c r="CO2043" s="190"/>
      <c r="CP2043" s="190"/>
      <c r="CQ2043" s="190"/>
      <c r="CR2043" s="190"/>
      <c r="CS2043" s="190"/>
      <c r="CT2043" s="190"/>
      <c r="CU2043" s="190"/>
      <c r="CV2043" s="190"/>
      <c r="CW2043" s="190"/>
      <c r="CX2043" s="190"/>
      <c r="CY2043" s="190"/>
      <c r="CZ2043" s="190"/>
      <c r="DA2043" s="190"/>
      <c r="DB2043" s="190"/>
      <c r="DC2043" s="190"/>
      <c r="DD2043" s="190"/>
      <c r="DE2043" s="190"/>
      <c r="DF2043" s="190"/>
      <c r="DG2043" s="190"/>
      <c r="DH2043" s="190"/>
      <c r="DI2043" s="190"/>
      <c r="DJ2043" s="190"/>
      <c r="DK2043" s="190"/>
      <c r="DL2043" s="190"/>
    </row>
    <row r="2044" spans="1:116" x14ac:dyDescent="0.4">
      <c r="A2044" s="174"/>
      <c r="E2044" s="8"/>
      <c r="G2044" s="175" t="s">
        <v>463</v>
      </c>
      <c r="H2044" s="200"/>
      <c r="I2044" s="201"/>
      <c r="J2044" s="201"/>
      <c r="K2044" s="202"/>
      <c r="L2044" s="202"/>
      <c r="M2044" s="202"/>
      <c r="N2044" s="202"/>
      <c r="O2044" s="202"/>
      <c r="P2044" s="202"/>
      <c r="R2044" s="202"/>
      <c r="S2044" s="190" t="str">
        <f t="shared" ref="S2044:CD2044" si="3512">S$22</f>
        <v>S$18</v>
      </c>
      <c r="T2044" s="190" t="str">
        <f t="shared" si="3512"/>
        <v>T$18</v>
      </c>
      <c r="U2044" s="190" t="str">
        <f t="shared" si="3512"/>
        <v>U$18</v>
      </c>
      <c r="V2044" s="190" t="str">
        <f t="shared" si="3512"/>
        <v>V$18</v>
      </c>
      <c r="W2044" s="190" t="str">
        <f t="shared" si="3512"/>
        <v>W$18</v>
      </c>
      <c r="X2044" s="190" t="str">
        <f t="shared" si="3512"/>
        <v>X$18</v>
      </c>
      <c r="Y2044" s="190" t="str">
        <f t="shared" si="3512"/>
        <v>Y$18</v>
      </c>
      <c r="Z2044" s="190" t="str">
        <f t="shared" si="3512"/>
        <v>Z$18</v>
      </c>
      <c r="AA2044" s="190" t="str">
        <f t="shared" si="3512"/>
        <v>AA$18</v>
      </c>
      <c r="AB2044" s="190" t="str">
        <f t="shared" si="3512"/>
        <v>AB$18</v>
      </c>
      <c r="AC2044" s="190" t="str">
        <f t="shared" si="3512"/>
        <v>AC$18</v>
      </c>
      <c r="AD2044" s="190" t="str">
        <f t="shared" si="3512"/>
        <v>AD$18</v>
      </c>
      <c r="AE2044" s="190" t="str">
        <f t="shared" si="3512"/>
        <v>AE$18</v>
      </c>
      <c r="AF2044" s="190" t="str">
        <f t="shared" si="3512"/>
        <v>AF$18</v>
      </c>
      <c r="AG2044" s="190" t="str">
        <f t="shared" si="3512"/>
        <v>AG$18</v>
      </c>
      <c r="AH2044" s="190" t="str">
        <f t="shared" si="3512"/>
        <v>AH$18</v>
      </c>
      <c r="AI2044" s="190" t="str">
        <f t="shared" si="3512"/>
        <v>AI$18</v>
      </c>
      <c r="AJ2044" s="190" t="str">
        <f t="shared" si="3512"/>
        <v>AJ$18</v>
      </c>
      <c r="AK2044" s="190" t="str">
        <f t="shared" si="3512"/>
        <v>AK$18</v>
      </c>
      <c r="AL2044" s="190" t="str">
        <f t="shared" si="3512"/>
        <v>AL$18</v>
      </c>
      <c r="AM2044" s="190" t="str">
        <f t="shared" si="3512"/>
        <v>AM$18</v>
      </c>
      <c r="AN2044" s="190" t="str">
        <f t="shared" si="3512"/>
        <v>AN$18</v>
      </c>
      <c r="AO2044" s="190" t="str">
        <f t="shared" si="3512"/>
        <v>AO$18</v>
      </c>
      <c r="AP2044" s="190" t="str">
        <f t="shared" si="3512"/>
        <v>AP$18</v>
      </c>
      <c r="AQ2044" s="190" t="str">
        <f t="shared" si="3512"/>
        <v>AQ$18</v>
      </c>
      <c r="AR2044" s="190" t="str">
        <f t="shared" si="3512"/>
        <v>AR$18</v>
      </c>
      <c r="AS2044" s="190" t="str">
        <f t="shared" si="3512"/>
        <v>AS$18</v>
      </c>
      <c r="AT2044" s="190" t="str">
        <f t="shared" si="3512"/>
        <v>AT$18</v>
      </c>
      <c r="AU2044" s="190" t="str">
        <f t="shared" si="3512"/>
        <v>AU$18</v>
      </c>
      <c r="AV2044" s="190" t="str">
        <f t="shared" si="3512"/>
        <v>AV$18</v>
      </c>
      <c r="AW2044" s="190" t="str">
        <f t="shared" si="3512"/>
        <v>AW$18</v>
      </c>
      <c r="AX2044" s="190" t="str">
        <f t="shared" si="3512"/>
        <v>AX$18</v>
      </c>
      <c r="AY2044" s="190" t="str">
        <f t="shared" si="3512"/>
        <v>AY$18</v>
      </c>
      <c r="AZ2044" s="190" t="str">
        <f t="shared" si="3512"/>
        <v>AZ$18</v>
      </c>
      <c r="BA2044" s="190" t="str">
        <f t="shared" si="3512"/>
        <v>BA$18</v>
      </c>
      <c r="BB2044" s="190" t="str">
        <f t="shared" si="3512"/>
        <v>BB$18</v>
      </c>
      <c r="BC2044" s="190" t="str">
        <f t="shared" si="3512"/>
        <v>BC$18</v>
      </c>
      <c r="BD2044" s="190" t="str">
        <f t="shared" si="3512"/>
        <v>BD$18</v>
      </c>
      <c r="BE2044" s="190" t="str">
        <f t="shared" si="3512"/>
        <v>BE$18</v>
      </c>
      <c r="BF2044" s="190" t="str">
        <f t="shared" si="3512"/>
        <v>BF$18</v>
      </c>
      <c r="BG2044" s="190" t="str">
        <f t="shared" si="3512"/>
        <v>BG$18</v>
      </c>
      <c r="BH2044" s="190" t="str">
        <f t="shared" si="3512"/>
        <v>BH$18</v>
      </c>
      <c r="BI2044" s="190" t="str">
        <f t="shared" si="3512"/>
        <v>BI$18</v>
      </c>
      <c r="BJ2044" s="190" t="str">
        <f t="shared" si="3512"/>
        <v>BJ$18</v>
      </c>
      <c r="BK2044" s="190" t="str">
        <f t="shared" si="3512"/>
        <v>BK$18</v>
      </c>
      <c r="BL2044" s="190" t="str">
        <f t="shared" si="3512"/>
        <v>BL$18</v>
      </c>
      <c r="BM2044" s="190" t="str">
        <f t="shared" si="3512"/>
        <v>BM$18</v>
      </c>
      <c r="BN2044" s="190" t="str">
        <f t="shared" si="3512"/>
        <v>BN$18</v>
      </c>
      <c r="BO2044" s="190" t="str">
        <f t="shared" si="3512"/>
        <v>BO$18</v>
      </c>
      <c r="BP2044" s="190" t="str">
        <f t="shared" si="3512"/>
        <v>BP$18</v>
      </c>
      <c r="BQ2044" s="190" t="str">
        <f t="shared" si="3512"/>
        <v>BQ$18</v>
      </c>
      <c r="BR2044" s="190" t="str">
        <f t="shared" si="3512"/>
        <v>BR$18</v>
      </c>
      <c r="BS2044" s="190" t="str">
        <f t="shared" si="3512"/>
        <v>BS$18</v>
      </c>
      <c r="BT2044" s="190" t="str">
        <f t="shared" si="3512"/>
        <v>BT$18</v>
      </c>
      <c r="BU2044" s="190" t="str">
        <f t="shared" si="3512"/>
        <v>BU$18</v>
      </c>
      <c r="BV2044" s="190" t="str">
        <f t="shared" si="3512"/>
        <v>BV$18</v>
      </c>
      <c r="BW2044" s="190" t="str">
        <f t="shared" si="3512"/>
        <v>BW$18</v>
      </c>
      <c r="BX2044" s="190" t="str">
        <f t="shared" si="3512"/>
        <v>BX$18</v>
      </c>
      <c r="BY2044" s="190" t="str">
        <f t="shared" si="3512"/>
        <v>BY$18</v>
      </c>
      <c r="BZ2044" s="190" t="str">
        <f t="shared" si="3512"/>
        <v>BZ$18</v>
      </c>
      <c r="CA2044" s="190" t="str">
        <f t="shared" si="3512"/>
        <v>CA$18</v>
      </c>
      <c r="CB2044" s="190" t="str">
        <f t="shared" si="3512"/>
        <v>CB$18</v>
      </c>
      <c r="CC2044" s="190" t="str">
        <f t="shared" si="3512"/>
        <v>CC$18</v>
      </c>
      <c r="CD2044" s="190" t="str">
        <f t="shared" si="3512"/>
        <v>CD$18</v>
      </c>
      <c r="CE2044" s="190" t="str">
        <f t="shared" ref="CE2044:CL2044" si="3513">CE$22</f>
        <v>CE$18</v>
      </c>
      <c r="CF2044" s="190" t="str">
        <f t="shared" si="3513"/>
        <v>CF$18</v>
      </c>
      <c r="CG2044" s="190" t="str">
        <f t="shared" si="3513"/>
        <v>CG$18</v>
      </c>
      <c r="CH2044" s="190" t="str">
        <f t="shared" si="3513"/>
        <v>CH$18</v>
      </c>
      <c r="CI2044" s="190" t="str">
        <f t="shared" si="3513"/>
        <v>CI$18</v>
      </c>
      <c r="CJ2044" s="190" t="str">
        <f t="shared" si="3513"/>
        <v>CJ$18</v>
      </c>
      <c r="CK2044" s="190" t="str">
        <f t="shared" si="3513"/>
        <v>CK$18</v>
      </c>
      <c r="CL2044" s="190" t="str">
        <f t="shared" si="3513"/>
        <v>CL$18</v>
      </c>
      <c r="CN2044" s="201"/>
      <c r="CO2044" s="190" t="str">
        <f t="shared" ref="CO2044:DL2044" si="3514">CO$22</f>
        <v>CO$18</v>
      </c>
      <c r="CP2044" s="190" t="str">
        <f t="shared" si="3514"/>
        <v>CP$18</v>
      </c>
      <c r="CQ2044" s="190" t="str">
        <f t="shared" si="3514"/>
        <v>CQ$18</v>
      </c>
      <c r="CR2044" s="190" t="str">
        <f t="shared" si="3514"/>
        <v>CR$18</v>
      </c>
      <c r="CS2044" s="190" t="str">
        <f t="shared" si="3514"/>
        <v>CS$18</v>
      </c>
      <c r="CT2044" s="190" t="str">
        <f t="shared" si="3514"/>
        <v>CT$18</v>
      </c>
      <c r="CU2044" s="190" t="str">
        <f t="shared" si="3514"/>
        <v>CU$18</v>
      </c>
      <c r="CV2044" s="190" t="str">
        <f t="shared" si="3514"/>
        <v>CV$18</v>
      </c>
      <c r="CW2044" s="190" t="str">
        <f t="shared" si="3514"/>
        <v>CW$18</v>
      </c>
      <c r="CX2044" s="190" t="str">
        <f t="shared" si="3514"/>
        <v>CX$18</v>
      </c>
      <c r="CY2044" s="190" t="str">
        <f t="shared" si="3514"/>
        <v>CY$18</v>
      </c>
      <c r="CZ2044" s="190" t="str">
        <f t="shared" si="3514"/>
        <v>CZ$18</v>
      </c>
      <c r="DA2044" s="190" t="str">
        <f t="shared" si="3514"/>
        <v>DA$18</v>
      </c>
      <c r="DB2044" s="190" t="str">
        <f t="shared" si="3514"/>
        <v>DB$18</v>
      </c>
      <c r="DC2044" s="190" t="str">
        <f t="shared" si="3514"/>
        <v>DC$18</v>
      </c>
      <c r="DD2044" s="190" t="str">
        <f t="shared" si="3514"/>
        <v>DD$18</v>
      </c>
      <c r="DE2044" s="190" t="str">
        <f t="shared" si="3514"/>
        <v>DE$18</v>
      </c>
      <c r="DF2044" s="190" t="str">
        <f t="shared" si="3514"/>
        <v>DF$18</v>
      </c>
      <c r="DG2044" s="190" t="str">
        <f t="shared" si="3514"/>
        <v>DG$18</v>
      </c>
      <c r="DH2044" s="190" t="str">
        <f t="shared" si="3514"/>
        <v>DH$18</v>
      </c>
      <c r="DI2044" s="190" t="str">
        <f t="shared" si="3514"/>
        <v>DI$18</v>
      </c>
      <c r="DJ2044" s="190" t="str">
        <f t="shared" si="3514"/>
        <v>DJ$18</v>
      </c>
      <c r="DK2044" s="190" t="str">
        <f t="shared" si="3514"/>
        <v>DK$18</v>
      </c>
      <c r="DL2044" s="190" t="str">
        <f t="shared" si="3514"/>
        <v>DL$18</v>
      </c>
    </row>
    <row r="2045" spans="1:116" x14ac:dyDescent="0.4">
      <c r="A2045" s="174"/>
      <c r="E2045" s="8"/>
      <c r="G2045" s="175" t="s">
        <v>464</v>
      </c>
      <c r="H2045" s="200"/>
      <c r="I2045" s="201"/>
      <c r="J2045" s="201"/>
      <c r="K2045" s="202"/>
      <c r="L2045" s="202"/>
      <c r="M2045" s="202"/>
      <c r="N2045" s="202"/>
      <c r="O2045" s="202"/>
      <c r="P2045" s="202"/>
      <c r="R2045" s="202"/>
      <c r="S2045" s="190" t="str">
        <f t="shared" ref="S2045:CD2045" si="3515">S$23</f>
        <v>S$19</v>
      </c>
      <c r="T2045" s="190" t="str">
        <f t="shared" si="3515"/>
        <v>T$19</v>
      </c>
      <c r="U2045" s="190" t="str">
        <f t="shared" si="3515"/>
        <v>U$19</v>
      </c>
      <c r="V2045" s="190" t="str">
        <f t="shared" si="3515"/>
        <v>V$19</v>
      </c>
      <c r="W2045" s="190" t="str">
        <f t="shared" si="3515"/>
        <v>W$19</v>
      </c>
      <c r="X2045" s="190" t="str">
        <f t="shared" si="3515"/>
        <v>X$19</v>
      </c>
      <c r="Y2045" s="190" t="str">
        <f t="shared" si="3515"/>
        <v>Y$19</v>
      </c>
      <c r="Z2045" s="190" t="str">
        <f t="shared" si="3515"/>
        <v>Z$19</v>
      </c>
      <c r="AA2045" s="190" t="str">
        <f t="shared" si="3515"/>
        <v>AA$19</v>
      </c>
      <c r="AB2045" s="190" t="str">
        <f t="shared" si="3515"/>
        <v>AB$19</v>
      </c>
      <c r="AC2045" s="190" t="str">
        <f t="shared" si="3515"/>
        <v>AC$19</v>
      </c>
      <c r="AD2045" s="190" t="str">
        <f t="shared" si="3515"/>
        <v>AD$19</v>
      </c>
      <c r="AE2045" s="190" t="str">
        <f t="shared" si="3515"/>
        <v>AE$19</v>
      </c>
      <c r="AF2045" s="190" t="str">
        <f t="shared" si="3515"/>
        <v>AF$19</v>
      </c>
      <c r="AG2045" s="190" t="str">
        <f t="shared" si="3515"/>
        <v>AG$19</v>
      </c>
      <c r="AH2045" s="190" t="str">
        <f t="shared" si="3515"/>
        <v>AH$19</v>
      </c>
      <c r="AI2045" s="190" t="str">
        <f t="shared" si="3515"/>
        <v>AI$19</v>
      </c>
      <c r="AJ2045" s="190" t="str">
        <f t="shared" si="3515"/>
        <v>AJ$19</v>
      </c>
      <c r="AK2045" s="190" t="str">
        <f t="shared" si="3515"/>
        <v>AK$19</v>
      </c>
      <c r="AL2045" s="190" t="str">
        <f t="shared" si="3515"/>
        <v>AL$19</v>
      </c>
      <c r="AM2045" s="190" t="str">
        <f t="shared" si="3515"/>
        <v>AM$19</v>
      </c>
      <c r="AN2045" s="190" t="str">
        <f t="shared" si="3515"/>
        <v>AN$19</v>
      </c>
      <c r="AO2045" s="190" t="str">
        <f t="shared" si="3515"/>
        <v>AO$19</v>
      </c>
      <c r="AP2045" s="190" t="str">
        <f t="shared" si="3515"/>
        <v>AP$19</v>
      </c>
      <c r="AQ2045" s="190" t="str">
        <f t="shared" si="3515"/>
        <v>AQ$19</v>
      </c>
      <c r="AR2045" s="190" t="str">
        <f t="shared" si="3515"/>
        <v>AR$19</v>
      </c>
      <c r="AS2045" s="190" t="str">
        <f t="shared" si="3515"/>
        <v>AS$19</v>
      </c>
      <c r="AT2045" s="190" t="str">
        <f t="shared" si="3515"/>
        <v>AT$19</v>
      </c>
      <c r="AU2045" s="190" t="str">
        <f t="shared" si="3515"/>
        <v>AU$19</v>
      </c>
      <c r="AV2045" s="190" t="str">
        <f t="shared" si="3515"/>
        <v>AV$19</v>
      </c>
      <c r="AW2045" s="190" t="str">
        <f t="shared" si="3515"/>
        <v>AW$19</v>
      </c>
      <c r="AX2045" s="190" t="str">
        <f t="shared" si="3515"/>
        <v>AX$19</v>
      </c>
      <c r="AY2045" s="190" t="str">
        <f t="shared" si="3515"/>
        <v>AY$19</v>
      </c>
      <c r="AZ2045" s="190" t="str">
        <f t="shared" si="3515"/>
        <v>AZ$19</v>
      </c>
      <c r="BA2045" s="190" t="str">
        <f t="shared" si="3515"/>
        <v>BA$19</v>
      </c>
      <c r="BB2045" s="190" t="str">
        <f t="shared" si="3515"/>
        <v>BB$19</v>
      </c>
      <c r="BC2045" s="190" t="str">
        <f t="shared" si="3515"/>
        <v>BC$19</v>
      </c>
      <c r="BD2045" s="190" t="str">
        <f t="shared" si="3515"/>
        <v>BD$19</v>
      </c>
      <c r="BE2045" s="190" t="str">
        <f t="shared" si="3515"/>
        <v>BE$19</v>
      </c>
      <c r="BF2045" s="190" t="str">
        <f t="shared" si="3515"/>
        <v>BF$19</v>
      </c>
      <c r="BG2045" s="190" t="str">
        <f t="shared" si="3515"/>
        <v>BG$19</v>
      </c>
      <c r="BH2045" s="190" t="str">
        <f t="shared" si="3515"/>
        <v>BH$19</v>
      </c>
      <c r="BI2045" s="190" t="str">
        <f t="shared" si="3515"/>
        <v>BI$19</v>
      </c>
      <c r="BJ2045" s="190" t="str">
        <f t="shared" si="3515"/>
        <v>BJ$19</v>
      </c>
      <c r="BK2045" s="190" t="str">
        <f t="shared" si="3515"/>
        <v>BK$19</v>
      </c>
      <c r="BL2045" s="190" t="str">
        <f t="shared" si="3515"/>
        <v>BL$19</v>
      </c>
      <c r="BM2045" s="190" t="str">
        <f t="shared" si="3515"/>
        <v>BM$19</v>
      </c>
      <c r="BN2045" s="190" t="str">
        <f t="shared" si="3515"/>
        <v>BN$19</v>
      </c>
      <c r="BO2045" s="190" t="str">
        <f t="shared" si="3515"/>
        <v>BO$19</v>
      </c>
      <c r="BP2045" s="190" t="str">
        <f t="shared" si="3515"/>
        <v>BP$19</v>
      </c>
      <c r="BQ2045" s="190" t="str">
        <f t="shared" si="3515"/>
        <v>BQ$19</v>
      </c>
      <c r="BR2045" s="190" t="str">
        <f t="shared" si="3515"/>
        <v>BR$19</v>
      </c>
      <c r="BS2045" s="190" t="str">
        <f t="shared" si="3515"/>
        <v>BS$19</v>
      </c>
      <c r="BT2045" s="190" t="str">
        <f t="shared" si="3515"/>
        <v>BT$19</v>
      </c>
      <c r="BU2045" s="190" t="str">
        <f t="shared" si="3515"/>
        <v>BU$19</v>
      </c>
      <c r="BV2045" s="190" t="str">
        <f t="shared" si="3515"/>
        <v>BV$19</v>
      </c>
      <c r="BW2045" s="190" t="str">
        <f t="shared" si="3515"/>
        <v>BW$19</v>
      </c>
      <c r="BX2045" s="190" t="str">
        <f t="shared" si="3515"/>
        <v>BX$19</v>
      </c>
      <c r="BY2045" s="190" t="str">
        <f t="shared" si="3515"/>
        <v>BY$19</v>
      </c>
      <c r="BZ2045" s="190" t="str">
        <f t="shared" si="3515"/>
        <v>BZ$19</v>
      </c>
      <c r="CA2045" s="190" t="str">
        <f t="shared" si="3515"/>
        <v>CA$19</v>
      </c>
      <c r="CB2045" s="190" t="str">
        <f t="shared" si="3515"/>
        <v>CB$19</v>
      </c>
      <c r="CC2045" s="190" t="str">
        <f t="shared" si="3515"/>
        <v>CC$19</v>
      </c>
      <c r="CD2045" s="190" t="str">
        <f t="shared" si="3515"/>
        <v>CD$19</v>
      </c>
      <c r="CE2045" s="190" t="str">
        <f t="shared" ref="CE2045:CL2045" si="3516">CE$23</f>
        <v>CE$19</v>
      </c>
      <c r="CF2045" s="190" t="str">
        <f t="shared" si="3516"/>
        <v>CF$19</v>
      </c>
      <c r="CG2045" s="190" t="str">
        <f t="shared" si="3516"/>
        <v>CG$19</v>
      </c>
      <c r="CH2045" s="190" t="str">
        <f t="shared" si="3516"/>
        <v>CH$19</v>
      </c>
      <c r="CI2045" s="190" t="str">
        <f t="shared" si="3516"/>
        <v>CI$19</v>
      </c>
      <c r="CJ2045" s="190" t="str">
        <f t="shared" si="3516"/>
        <v>CJ$19</v>
      </c>
      <c r="CK2045" s="190" t="str">
        <f t="shared" si="3516"/>
        <v>CK$19</v>
      </c>
      <c r="CL2045" s="190" t="str">
        <f t="shared" si="3516"/>
        <v>CL$19</v>
      </c>
      <c r="CN2045" s="201"/>
      <c r="CO2045" s="190" t="str">
        <f t="shared" ref="CO2045:DL2045" si="3517">CO$23</f>
        <v>CO$19</v>
      </c>
      <c r="CP2045" s="190" t="str">
        <f t="shared" si="3517"/>
        <v>CP$19</v>
      </c>
      <c r="CQ2045" s="190" t="str">
        <f t="shared" si="3517"/>
        <v>CQ$19</v>
      </c>
      <c r="CR2045" s="190" t="str">
        <f t="shared" si="3517"/>
        <v>CR$19</v>
      </c>
      <c r="CS2045" s="190" t="str">
        <f t="shared" si="3517"/>
        <v>CS$19</v>
      </c>
      <c r="CT2045" s="190" t="str">
        <f t="shared" si="3517"/>
        <v>CT$19</v>
      </c>
      <c r="CU2045" s="190" t="str">
        <f t="shared" si="3517"/>
        <v>CU$19</v>
      </c>
      <c r="CV2045" s="190" t="str">
        <f t="shared" si="3517"/>
        <v>CV$19</v>
      </c>
      <c r="CW2045" s="190" t="str">
        <f t="shared" si="3517"/>
        <v>CW$19</v>
      </c>
      <c r="CX2045" s="190" t="str">
        <f t="shared" si="3517"/>
        <v>CX$19</v>
      </c>
      <c r="CY2045" s="190" t="str">
        <f t="shared" si="3517"/>
        <v>CY$19</v>
      </c>
      <c r="CZ2045" s="190" t="str">
        <f t="shared" si="3517"/>
        <v>CZ$19</v>
      </c>
      <c r="DA2045" s="190" t="str">
        <f t="shared" si="3517"/>
        <v>DA$19</v>
      </c>
      <c r="DB2045" s="190" t="str">
        <f t="shared" si="3517"/>
        <v>DB$19</v>
      </c>
      <c r="DC2045" s="190" t="str">
        <f t="shared" si="3517"/>
        <v>DC$19</v>
      </c>
      <c r="DD2045" s="190" t="str">
        <f t="shared" si="3517"/>
        <v>DD$19</v>
      </c>
      <c r="DE2045" s="190" t="str">
        <f t="shared" si="3517"/>
        <v>DE$19</v>
      </c>
      <c r="DF2045" s="190" t="str">
        <f t="shared" si="3517"/>
        <v>DF$19</v>
      </c>
      <c r="DG2045" s="190" t="str">
        <f t="shared" si="3517"/>
        <v>DG$19</v>
      </c>
      <c r="DH2045" s="190" t="str">
        <f t="shared" si="3517"/>
        <v>DH$19</v>
      </c>
      <c r="DI2045" s="190" t="str">
        <f t="shared" si="3517"/>
        <v>DI$19</v>
      </c>
      <c r="DJ2045" s="190" t="str">
        <f t="shared" si="3517"/>
        <v>DJ$19</v>
      </c>
      <c r="DK2045" s="190" t="str">
        <f t="shared" si="3517"/>
        <v>DK$19</v>
      </c>
      <c r="DL2045" s="190" t="str">
        <f t="shared" si="3517"/>
        <v>DL$19</v>
      </c>
    </row>
    <row r="2046" spans="1:116" x14ac:dyDescent="0.4">
      <c r="A2046" s="31" t="s">
        <v>218</v>
      </c>
      <c r="B2046" s="31" t="s">
        <v>243</v>
      </c>
      <c r="C2046" s="31"/>
      <c r="D2046" t="s">
        <v>564</v>
      </c>
      <c r="E2046" s="8" t="str">
        <f t="shared" ref="E2046:E2080" si="3518">ROW()&amp;" "&amp;D2046</f>
        <v>2046 FAPPELIST-F</v>
      </c>
      <c r="F2046" t="s">
        <v>570</v>
      </c>
      <c r="G2046" s="70" t="s">
        <v>281</v>
      </c>
      <c r="H2046" s="48"/>
      <c r="I2046" s="297"/>
      <c r="J2046" s="297"/>
      <c r="K2046" s="48"/>
      <c r="L2046" s="48"/>
      <c r="M2046" s="48"/>
      <c r="N2046" s="48"/>
      <c r="O2046" s="48"/>
      <c r="P2046" s="48"/>
      <c r="R2046" s="70"/>
      <c r="S2046" s="298"/>
      <c r="T2046" s="298"/>
      <c r="U2046" s="298"/>
      <c r="V2046" s="298"/>
      <c r="W2046" s="298"/>
      <c r="X2046" s="298"/>
      <c r="Y2046" s="298"/>
      <c r="Z2046" s="298"/>
      <c r="AA2046" s="298"/>
      <c r="AB2046" s="298"/>
      <c r="AC2046" s="298"/>
      <c r="AD2046" s="298"/>
      <c r="AE2046" s="298"/>
      <c r="AF2046" s="298"/>
      <c r="AG2046" s="298"/>
      <c r="AH2046" s="298"/>
      <c r="AI2046" s="298"/>
      <c r="AJ2046" s="298"/>
      <c r="AK2046" s="298"/>
      <c r="AL2046" s="298"/>
      <c r="AM2046" s="298"/>
      <c r="AN2046" s="298"/>
      <c r="AO2046" s="298"/>
      <c r="AP2046" s="298"/>
      <c r="AQ2046" s="298"/>
      <c r="AR2046" s="298"/>
      <c r="AS2046" s="298"/>
      <c r="AT2046" s="298"/>
      <c r="AU2046" s="298"/>
      <c r="AV2046" s="298"/>
      <c r="AW2046" s="298"/>
      <c r="AX2046" s="298"/>
      <c r="AY2046" s="298"/>
      <c r="AZ2046" s="298"/>
      <c r="BA2046" s="298"/>
      <c r="BB2046" s="298"/>
      <c r="BC2046" s="298"/>
      <c r="BD2046" s="298"/>
      <c r="BE2046" s="298"/>
      <c r="BF2046" s="298"/>
      <c r="BG2046" s="298"/>
      <c r="BH2046" s="298"/>
      <c r="BI2046" s="298"/>
      <c r="BJ2046" s="298"/>
      <c r="BK2046" s="298"/>
      <c r="BL2046" s="298"/>
      <c r="BM2046" s="298"/>
      <c r="BN2046" s="298"/>
      <c r="BO2046" s="298"/>
      <c r="BP2046" s="298"/>
      <c r="BQ2046" s="298"/>
      <c r="BR2046" s="298"/>
      <c r="BS2046" s="298"/>
      <c r="BT2046" s="298"/>
      <c r="BU2046" s="298"/>
      <c r="BV2046" s="298"/>
      <c r="BW2046" s="298"/>
      <c r="BX2046" s="298"/>
      <c r="BY2046" s="298"/>
      <c r="BZ2046" s="298"/>
      <c r="CA2046" s="298"/>
      <c r="CB2046" s="298"/>
      <c r="CC2046" s="298"/>
      <c r="CD2046" s="298"/>
      <c r="CE2046" s="298"/>
      <c r="CF2046" s="298"/>
      <c r="CG2046" s="298"/>
      <c r="CH2046" s="298"/>
      <c r="CI2046" s="298"/>
      <c r="CJ2046" s="298"/>
      <c r="CK2046" s="298"/>
      <c r="CL2046" s="298"/>
      <c r="CN2046" s="297"/>
      <c r="CO2046" s="298"/>
      <c r="CP2046" s="298"/>
      <c r="CQ2046" s="298"/>
      <c r="CR2046" s="298"/>
      <c r="CS2046" s="298"/>
      <c r="CT2046" s="298"/>
      <c r="CU2046" s="298"/>
      <c r="CV2046" s="298"/>
      <c r="CW2046" s="298"/>
      <c r="CX2046" s="298"/>
      <c r="CY2046" s="298"/>
      <c r="CZ2046" s="298"/>
      <c r="DA2046" s="298"/>
      <c r="DB2046" s="298"/>
      <c r="DC2046" s="298"/>
      <c r="DD2046" s="298"/>
      <c r="DE2046" s="298"/>
      <c r="DF2046" s="298"/>
      <c r="DG2046" s="298"/>
      <c r="DH2046" s="298"/>
      <c r="DI2046" s="298"/>
      <c r="DJ2046" s="298"/>
      <c r="DK2046" s="298"/>
      <c r="DL2046" s="298"/>
    </row>
    <row r="2047" spans="1:116" x14ac:dyDescent="0.4">
      <c r="B2047" t="str">
        <f>E2047</f>
        <v>2047 FAPPELIST-F</v>
      </c>
      <c r="D2047" t="s">
        <v>564</v>
      </c>
      <c r="E2047" s="8" t="str">
        <f t="shared" ref="E2047:E2049" si="3519">ROW()&amp;" "&amp;D2047</f>
        <v>2047 FAPPELIST-F</v>
      </c>
      <c r="G2047" s="95" t="str">
        <f>"Assumptions - "&amp;G2046</f>
        <v>Assumptions - Fixed secondary PPE:</v>
      </c>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1:116" x14ac:dyDescent="0.4">
      <c r="B2048" t="str">
        <f>E2048</f>
        <v>2048 FAPPELIST-F</v>
      </c>
      <c r="D2048" t="s">
        <v>564</v>
      </c>
      <c r="E2048" s="8" t="str">
        <f t="shared" si="3518"/>
        <v>2048 FAPPELIST-F</v>
      </c>
      <c r="G2048" s="145" t="s">
        <v>206</v>
      </c>
      <c r="H2048" s="57">
        <v>5</v>
      </c>
      <c r="S2048" s="72"/>
      <c r="T2048" s="72"/>
      <c r="U2048" s="72"/>
      <c r="V2048" s="72"/>
      <c r="W2048" s="72"/>
      <c r="X2048" s="72"/>
      <c r="Y2048" s="72"/>
      <c r="Z2048" s="72"/>
      <c r="AA2048" s="72"/>
      <c r="AB2048" s="72"/>
      <c r="AC2048" s="72"/>
      <c r="AD2048" s="72"/>
      <c r="AE2048" s="72"/>
      <c r="AF2048" s="72"/>
      <c r="AG2048" s="72"/>
      <c r="AH2048" s="72"/>
      <c r="AI2048" s="72"/>
      <c r="AJ2048" s="72"/>
      <c r="AK2048" s="72"/>
      <c r="AL2048" s="72"/>
      <c r="AM2048" s="72"/>
      <c r="AN2048" s="72"/>
      <c r="AO2048" s="72"/>
      <c r="AP2048" s="72"/>
      <c r="AQ2048" s="72"/>
      <c r="AR2048" s="72"/>
      <c r="AS2048" s="72"/>
      <c r="AT2048" s="72"/>
      <c r="AU2048" s="72"/>
      <c r="AV2048" s="72"/>
      <c r="AW2048" s="72"/>
      <c r="AX2048" s="72"/>
      <c r="AY2048" s="72"/>
      <c r="AZ2048" s="72"/>
      <c r="BA2048" s="72"/>
      <c r="BB2048" s="72"/>
      <c r="BC2048" s="72"/>
      <c r="BD2048" s="72"/>
      <c r="BE2048" s="72"/>
      <c r="BF2048" s="72"/>
      <c r="BG2048" s="72"/>
      <c r="BH2048" s="72"/>
      <c r="BI2048" s="72"/>
      <c r="BJ2048" s="72"/>
      <c r="BK2048" s="72"/>
      <c r="BL2048" s="72"/>
      <c r="BM2048" s="72"/>
      <c r="BN2048" s="72"/>
      <c r="BO2048" s="72"/>
      <c r="BP2048" s="72"/>
      <c r="BQ2048" s="72"/>
      <c r="BR2048" s="72"/>
      <c r="BS2048" s="72"/>
      <c r="BT2048" s="72"/>
      <c r="BU2048" s="72"/>
      <c r="BV2048" s="72"/>
      <c r="BW2048" s="72"/>
      <c r="BX2048" s="72"/>
      <c r="BY2048" s="72"/>
      <c r="BZ2048" s="72"/>
      <c r="CA2048" s="72"/>
      <c r="CB2048" s="72"/>
      <c r="CC2048" s="72"/>
      <c r="CD2048" s="72"/>
      <c r="CE2048" s="72"/>
      <c r="CF2048" s="72"/>
      <c r="CG2048" s="72"/>
      <c r="CH2048" s="72"/>
      <c r="CI2048" s="72"/>
      <c r="CJ2048" s="72"/>
      <c r="CK2048" s="72"/>
      <c r="CL2048" s="72"/>
      <c r="CO2048" s="72"/>
      <c r="CP2048" s="72"/>
      <c r="CQ2048" s="72"/>
      <c r="CR2048" s="72"/>
      <c r="CS2048" s="72"/>
      <c r="CT2048" s="72"/>
      <c r="CU2048" s="72"/>
      <c r="CV2048" s="72"/>
      <c r="CW2048" s="72"/>
      <c r="CX2048" s="72"/>
      <c r="CY2048" s="72"/>
      <c r="CZ2048" s="72"/>
      <c r="DA2048" s="72"/>
      <c r="DB2048" s="72"/>
      <c r="DC2048" s="72"/>
      <c r="DD2048" s="72"/>
      <c r="DE2048" s="72"/>
      <c r="DF2048" s="72"/>
      <c r="DG2048" s="72"/>
      <c r="DH2048" s="72"/>
      <c r="DI2048" s="72"/>
      <c r="DJ2048" s="72"/>
      <c r="DK2048" s="72"/>
      <c r="DL2048" s="72"/>
    </row>
    <row r="2049" spans="2:116" x14ac:dyDescent="0.4">
      <c r="B2049" t="str">
        <f>E2049</f>
        <v>2049 FAPPELIST-F</v>
      </c>
      <c r="D2049" t="s">
        <v>564</v>
      </c>
      <c r="E2049" s="8" t="str">
        <f t="shared" si="3518"/>
        <v>2049 FAPPELIST-F</v>
      </c>
      <c r="G2049" s="145" t="s">
        <v>207</v>
      </c>
      <c r="H2049" s="57">
        <v>3</v>
      </c>
      <c r="S2049" s="72"/>
      <c r="T2049" s="72"/>
      <c r="U2049" s="72"/>
      <c r="V2049" s="72"/>
      <c r="W2049" s="72"/>
      <c r="X2049" s="72"/>
      <c r="Y2049" s="72"/>
      <c r="Z2049" s="72"/>
      <c r="AA2049" s="72"/>
      <c r="AB2049" s="72"/>
      <c r="AC2049" s="72"/>
      <c r="AD2049" s="72"/>
      <c r="AE2049" s="72"/>
      <c r="AF2049" s="72"/>
      <c r="AG2049" s="72"/>
      <c r="AH2049" s="72"/>
      <c r="AI2049" s="72"/>
      <c r="AJ2049" s="72"/>
      <c r="AK2049" s="72"/>
      <c r="AL2049" s="72"/>
      <c r="AM2049" s="72"/>
      <c r="AN2049" s="72"/>
      <c r="AO2049" s="72"/>
      <c r="AP2049" s="72"/>
      <c r="AQ2049" s="72"/>
      <c r="AR2049" s="72"/>
      <c r="AS2049" s="72"/>
      <c r="AT2049" s="72"/>
      <c r="AU2049" s="72"/>
      <c r="AV2049" s="72"/>
      <c r="AW2049" s="72"/>
      <c r="AX2049" s="72"/>
      <c r="AY2049" s="72"/>
      <c r="AZ2049" s="72"/>
      <c r="BA2049" s="72"/>
      <c r="BB2049" s="72"/>
      <c r="BC2049" s="72"/>
      <c r="BD2049" s="72"/>
      <c r="BE2049" s="72"/>
      <c r="BF2049" s="72"/>
      <c r="BG2049" s="72"/>
      <c r="BH2049" s="72"/>
      <c r="BI2049" s="72"/>
      <c r="BJ2049" s="72"/>
      <c r="BK2049" s="72"/>
      <c r="BL2049" s="72"/>
      <c r="BM2049" s="72"/>
      <c r="BN2049" s="72"/>
      <c r="BO2049" s="72"/>
      <c r="BP2049" s="72"/>
      <c r="BQ2049" s="72"/>
      <c r="BR2049" s="72"/>
      <c r="BS2049" s="72"/>
      <c r="BT2049" s="72"/>
      <c r="BU2049" s="72"/>
      <c r="BV2049" s="72"/>
      <c r="BW2049" s="72"/>
      <c r="BX2049" s="72"/>
      <c r="BY2049" s="72"/>
      <c r="BZ2049" s="72"/>
      <c r="CA2049" s="72"/>
      <c r="CB2049" s="72"/>
      <c r="CC2049" s="72"/>
      <c r="CD2049" s="72"/>
      <c r="CE2049" s="72"/>
      <c r="CF2049" s="72"/>
      <c r="CG2049" s="72"/>
      <c r="CH2049" s="72"/>
      <c r="CI2049" s="72"/>
      <c r="CJ2049" s="72"/>
      <c r="CK2049" s="72"/>
      <c r="CL2049" s="72"/>
      <c r="CO2049" s="72"/>
      <c r="CP2049" s="72"/>
      <c r="CQ2049" s="72"/>
      <c r="CR2049" s="72"/>
      <c r="CS2049" s="72"/>
      <c r="CT2049" s="72"/>
      <c r="CU2049" s="72"/>
      <c r="CV2049" s="72"/>
      <c r="CW2049" s="72"/>
      <c r="CX2049" s="72"/>
      <c r="CY2049" s="72"/>
      <c r="CZ2049" s="72"/>
      <c r="DA2049" s="72"/>
      <c r="DB2049" s="72"/>
      <c r="DC2049" s="72"/>
      <c r="DD2049" s="72"/>
      <c r="DE2049" s="72"/>
      <c r="DF2049" s="72"/>
      <c r="DG2049" s="72"/>
      <c r="DH2049" s="72"/>
      <c r="DI2049" s="72"/>
      <c r="DJ2049" s="72"/>
      <c r="DK2049" s="72"/>
      <c r="DL2049" s="72"/>
    </row>
    <row r="2050" spans="2:116" x14ac:dyDescent="0.4">
      <c r="D2050" t="s">
        <v>564</v>
      </c>
      <c r="E2050" s="8" t="str">
        <f t="shared" si="3518"/>
        <v>2050 FAPPELIST-F</v>
      </c>
      <c r="S2050" s="72"/>
      <c r="T2050" s="72"/>
      <c r="U2050" s="72"/>
      <c r="V2050" s="72"/>
      <c r="W2050" s="72"/>
      <c r="X2050" s="72"/>
      <c r="Y2050" s="72"/>
      <c r="Z2050" s="72"/>
      <c r="AA2050" s="72"/>
      <c r="AB2050" s="72"/>
      <c r="AC2050" s="72"/>
      <c r="AD2050" s="72"/>
      <c r="AE2050" s="72"/>
      <c r="AF2050" s="72"/>
      <c r="AG2050" s="72"/>
      <c r="AH2050" s="72"/>
      <c r="AI2050" s="72"/>
      <c r="AJ2050" s="72"/>
      <c r="AK2050" s="72"/>
      <c r="AL2050" s="72"/>
      <c r="AM2050" s="72"/>
      <c r="AN2050" s="72"/>
      <c r="AO2050" s="72"/>
      <c r="AP2050" s="72"/>
      <c r="AQ2050" s="72"/>
      <c r="AR2050" s="72"/>
      <c r="AS2050" s="72"/>
      <c r="AT2050" s="72"/>
      <c r="AU2050" s="72"/>
      <c r="AV2050" s="72"/>
      <c r="AW2050" s="72"/>
      <c r="AX2050" s="72"/>
      <c r="AY2050" s="72"/>
      <c r="AZ2050" s="72"/>
      <c r="BA2050" s="72"/>
      <c r="BB2050" s="72"/>
      <c r="BC2050" s="72"/>
      <c r="BD2050" s="72"/>
      <c r="BE2050" s="72"/>
      <c r="BF2050" s="72"/>
      <c r="BG2050" s="72"/>
      <c r="BH2050" s="72"/>
      <c r="BI2050" s="72"/>
      <c r="BJ2050" s="72"/>
      <c r="BK2050" s="72"/>
      <c r="BL2050" s="72"/>
      <c r="BM2050" s="72"/>
      <c r="BN2050" s="72"/>
      <c r="BO2050" s="72"/>
      <c r="BP2050" s="72"/>
      <c r="BQ2050" s="72"/>
      <c r="BR2050" s="72"/>
      <c r="BS2050" s="72"/>
      <c r="BT2050" s="72"/>
      <c r="BU2050" s="72"/>
      <c r="BV2050" s="72"/>
      <c r="BW2050" s="72"/>
      <c r="BX2050" s="72"/>
      <c r="BY2050" s="72"/>
      <c r="BZ2050" s="72"/>
      <c r="CA2050" s="72"/>
      <c r="CB2050" s="72"/>
      <c r="CC2050" s="72"/>
      <c r="CD2050" s="72"/>
      <c r="CE2050" s="72"/>
      <c r="CF2050" s="72"/>
      <c r="CG2050" s="72"/>
      <c r="CH2050" s="72"/>
      <c r="CI2050" s="72"/>
      <c r="CJ2050" s="72"/>
      <c r="CK2050" s="72"/>
      <c r="CL2050" s="72"/>
      <c r="CO2050" s="72"/>
      <c r="CP2050" s="72"/>
      <c r="CQ2050" s="72"/>
      <c r="CR2050" s="72"/>
      <c r="CS2050" s="72"/>
      <c r="CT2050" s="72"/>
      <c r="CU2050" s="72"/>
      <c r="CV2050" s="72"/>
      <c r="CW2050" s="72"/>
      <c r="CX2050" s="72"/>
      <c r="CY2050" s="72"/>
      <c r="CZ2050" s="72"/>
      <c r="DA2050" s="72"/>
      <c r="DB2050" s="72"/>
      <c r="DC2050" s="72"/>
      <c r="DD2050" s="72"/>
      <c r="DE2050" s="72"/>
      <c r="DF2050" s="72"/>
      <c r="DG2050" s="72"/>
      <c r="DH2050" s="72"/>
      <c r="DI2050" s="72"/>
      <c r="DJ2050" s="72"/>
      <c r="DK2050" s="72"/>
      <c r="DL2050" s="72"/>
    </row>
    <row r="2051" spans="2:116" x14ac:dyDescent="0.4">
      <c r="D2051" t="s">
        <v>564</v>
      </c>
      <c r="E2051" s="8" t="str">
        <f t="shared" ref="E2051:E2062" si="3520">ROW()&amp;" "&amp;D2051</f>
        <v>2051 FAPPELIST-F</v>
      </c>
      <c r="G2051" s="13" t="str">
        <f>"Capital expenditures - "&amp;G2046</f>
        <v>Capital expenditures - Fixed secondary PPE:</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2:116" x14ac:dyDescent="0.4">
      <c r="D2052" t="s">
        <v>564</v>
      </c>
      <c r="E2052" s="8" t="str">
        <f t="shared" si="3520"/>
        <v>2052 FAPPELIST-F</v>
      </c>
      <c r="G2052" s="141" t="s">
        <v>320</v>
      </c>
      <c r="K2052" s="23">
        <v>-1000</v>
      </c>
      <c r="L2052" s="23">
        <v>-1000</v>
      </c>
      <c r="M2052" s="23">
        <v>-1000</v>
      </c>
      <c r="N2052" s="23">
        <v>-1000</v>
      </c>
      <c r="O2052" s="23">
        <v>-1000</v>
      </c>
      <c r="P2052" s="23">
        <v>-1000</v>
      </c>
      <c r="S2052" s="80" cm="1">
        <f t="array" ref="S2052">INDEX($K:$Q,ROW(),MATCH(S$3,$K$2:$Q$2,0))/12</f>
        <v>-83.333333333333329</v>
      </c>
      <c r="T2052" s="80" cm="1">
        <f t="array" ref="T2052">INDEX($K:$Q,ROW(),MATCH(T$3,$K$2:$Q$2,0))/12</f>
        <v>-83.333333333333329</v>
      </c>
      <c r="U2052" s="80" cm="1">
        <f t="array" ref="U2052">INDEX($K:$Q,ROW(),MATCH(U$3,$K$2:$Q$2,0))/12</f>
        <v>-83.333333333333329</v>
      </c>
      <c r="V2052" s="80" cm="1">
        <f t="array" ref="V2052">INDEX($K:$Q,ROW(),MATCH(V$3,$K$2:$Q$2,0))/12</f>
        <v>-83.333333333333329</v>
      </c>
      <c r="W2052" s="80" cm="1">
        <f t="array" ref="W2052">INDEX($K:$Q,ROW(),MATCH(W$3,$K$2:$Q$2,0))/12</f>
        <v>-83.333333333333329</v>
      </c>
      <c r="X2052" s="80" cm="1">
        <f t="array" ref="X2052">INDEX($K:$Q,ROW(),MATCH(X$3,$K$2:$Q$2,0))/12</f>
        <v>-83.333333333333329</v>
      </c>
      <c r="Y2052" s="80" cm="1">
        <f t="array" ref="Y2052">INDEX($K:$Q,ROW(),MATCH(Y$3,$K$2:$Q$2,0))/12</f>
        <v>-83.333333333333329</v>
      </c>
      <c r="Z2052" s="80" cm="1">
        <f t="array" ref="Z2052">INDEX($K:$Q,ROW(),MATCH(Z$3,$K$2:$Q$2,0))/12</f>
        <v>-83.333333333333329</v>
      </c>
      <c r="AA2052" s="80" cm="1">
        <f t="array" ref="AA2052">INDEX($K:$Q,ROW(),MATCH(AA$3,$K$2:$Q$2,0))/12</f>
        <v>-83.333333333333329</v>
      </c>
      <c r="AB2052" s="80" cm="1">
        <f t="array" ref="AB2052">INDEX($K:$Q,ROW(),MATCH(AB$3,$K$2:$Q$2,0))/12</f>
        <v>-83.333333333333329</v>
      </c>
      <c r="AC2052" s="80" cm="1">
        <f t="array" ref="AC2052">INDEX($K:$Q,ROW(),MATCH(AC$3,$K$2:$Q$2,0))/12</f>
        <v>-83.333333333333329</v>
      </c>
      <c r="AD2052" s="80" cm="1">
        <f t="array" ref="AD2052">INDEX($K:$Q,ROW(),MATCH(AD$3,$K$2:$Q$2,0))/12</f>
        <v>-83.333333333333329</v>
      </c>
      <c r="AE2052" s="80" cm="1">
        <f t="array" ref="AE2052">INDEX($K:$Q,ROW(),MATCH(AE$3,$K$2:$Q$2,0))/12</f>
        <v>-83.333333333333329</v>
      </c>
      <c r="AF2052" s="80" cm="1">
        <f t="array" ref="AF2052">INDEX($K:$Q,ROW(),MATCH(AF$3,$K$2:$Q$2,0))/12</f>
        <v>-83.333333333333329</v>
      </c>
      <c r="AG2052" s="80" cm="1">
        <f t="array" ref="AG2052">INDEX($K:$Q,ROW(),MATCH(AG$3,$K$2:$Q$2,0))/12</f>
        <v>-83.333333333333329</v>
      </c>
      <c r="AH2052" s="80" cm="1">
        <f t="array" ref="AH2052">INDEX($K:$Q,ROW(),MATCH(AH$3,$K$2:$Q$2,0))/12</f>
        <v>-83.333333333333329</v>
      </c>
      <c r="AI2052" s="80" cm="1">
        <f t="array" ref="AI2052">INDEX($K:$Q,ROW(),MATCH(AI$3,$K$2:$Q$2,0))/12</f>
        <v>-83.333333333333329</v>
      </c>
      <c r="AJ2052" s="80" cm="1">
        <f t="array" ref="AJ2052">INDEX($K:$Q,ROW(),MATCH(AJ$3,$K$2:$Q$2,0))/12</f>
        <v>-83.333333333333329</v>
      </c>
      <c r="AK2052" s="80" cm="1">
        <f t="array" ref="AK2052">INDEX($K:$Q,ROW(),MATCH(AK$3,$K$2:$Q$2,0))/12</f>
        <v>-83.333333333333329</v>
      </c>
      <c r="AL2052" s="80" cm="1">
        <f t="array" ref="AL2052">INDEX($K:$Q,ROW(),MATCH(AL$3,$K$2:$Q$2,0))/12</f>
        <v>-83.333333333333329</v>
      </c>
      <c r="AM2052" s="80" cm="1">
        <f t="array" ref="AM2052">INDEX($K:$Q,ROW(),MATCH(AM$3,$K$2:$Q$2,0))/12</f>
        <v>-83.333333333333329</v>
      </c>
      <c r="AN2052" s="80" cm="1">
        <f t="array" ref="AN2052">INDEX($K:$Q,ROW(),MATCH(AN$3,$K$2:$Q$2,0))/12</f>
        <v>-83.333333333333329</v>
      </c>
      <c r="AO2052" s="80" cm="1">
        <f t="array" ref="AO2052">INDEX($K:$Q,ROW(),MATCH(AO$3,$K$2:$Q$2,0))/12</f>
        <v>-83.333333333333329</v>
      </c>
      <c r="AP2052" s="80" cm="1">
        <f t="array" ref="AP2052">INDEX($K:$Q,ROW(),MATCH(AP$3,$K$2:$Q$2,0))/12</f>
        <v>-83.333333333333329</v>
      </c>
      <c r="AQ2052" s="80" cm="1">
        <f t="array" ref="AQ2052">INDEX($K:$Q,ROW(),MATCH(AQ$3,$K$2:$Q$2,0))/12</f>
        <v>-83.333333333333329</v>
      </c>
      <c r="AR2052" s="80" cm="1">
        <f t="array" ref="AR2052">INDEX($K:$Q,ROW(),MATCH(AR$3,$K$2:$Q$2,0))/12</f>
        <v>-83.333333333333329</v>
      </c>
      <c r="AS2052" s="80" cm="1">
        <f t="array" ref="AS2052">INDEX($K:$Q,ROW(),MATCH(AS$3,$K$2:$Q$2,0))/12</f>
        <v>-83.333333333333329</v>
      </c>
      <c r="AT2052" s="80" cm="1">
        <f t="array" ref="AT2052">INDEX($K:$Q,ROW(),MATCH(AT$3,$K$2:$Q$2,0))/12</f>
        <v>-83.333333333333329</v>
      </c>
      <c r="AU2052" s="80" cm="1">
        <f t="array" ref="AU2052">INDEX($K:$Q,ROW(),MATCH(AU$3,$K$2:$Q$2,0))/12</f>
        <v>-83.333333333333329</v>
      </c>
      <c r="AV2052" s="80" cm="1">
        <f t="array" ref="AV2052">INDEX($K:$Q,ROW(),MATCH(AV$3,$K$2:$Q$2,0))/12</f>
        <v>-83.333333333333329</v>
      </c>
      <c r="AW2052" s="80" cm="1">
        <f t="array" ref="AW2052">INDEX($K:$Q,ROW(),MATCH(AW$3,$K$2:$Q$2,0))/12</f>
        <v>-83.333333333333329</v>
      </c>
      <c r="AX2052" s="80" cm="1">
        <f t="array" ref="AX2052">INDEX($K:$Q,ROW(),MATCH(AX$3,$K$2:$Q$2,0))/12</f>
        <v>-83.333333333333329</v>
      </c>
      <c r="AY2052" s="80" cm="1">
        <f t="array" ref="AY2052">INDEX($K:$Q,ROW(),MATCH(AY$3,$K$2:$Q$2,0))/12</f>
        <v>-83.333333333333329</v>
      </c>
      <c r="AZ2052" s="80" cm="1">
        <f t="array" ref="AZ2052">INDEX($K:$Q,ROW(),MATCH(AZ$3,$K$2:$Q$2,0))/12</f>
        <v>-83.333333333333329</v>
      </c>
      <c r="BA2052" s="80" cm="1">
        <f t="array" ref="BA2052">INDEX($K:$Q,ROW(),MATCH(BA$3,$K$2:$Q$2,0))/12</f>
        <v>-83.333333333333329</v>
      </c>
      <c r="BB2052" s="80" cm="1">
        <f t="array" ref="BB2052">INDEX($K:$Q,ROW(),MATCH(BB$3,$K$2:$Q$2,0))/12</f>
        <v>-83.333333333333329</v>
      </c>
      <c r="BC2052" s="80" cm="1">
        <f t="array" ref="BC2052">INDEX($K:$Q,ROW(),MATCH(BC$3,$K$2:$Q$2,0))/12</f>
        <v>-83.333333333333329</v>
      </c>
      <c r="BD2052" s="80" cm="1">
        <f t="array" ref="BD2052">INDEX($K:$Q,ROW(),MATCH(BD$3,$K$2:$Q$2,0))/12</f>
        <v>-83.333333333333329</v>
      </c>
      <c r="BE2052" s="80" cm="1">
        <f t="array" ref="BE2052">INDEX($K:$Q,ROW(),MATCH(BE$3,$K$2:$Q$2,0))/12</f>
        <v>-83.333333333333329</v>
      </c>
      <c r="BF2052" s="80" cm="1">
        <f t="array" ref="BF2052">INDEX($K:$Q,ROW(),MATCH(BF$3,$K$2:$Q$2,0))/12</f>
        <v>-83.333333333333329</v>
      </c>
      <c r="BG2052" s="80" cm="1">
        <f t="array" ref="BG2052">INDEX($K:$Q,ROW(),MATCH(BG$3,$K$2:$Q$2,0))/12</f>
        <v>-83.333333333333329</v>
      </c>
      <c r="BH2052" s="80" cm="1">
        <f t="array" ref="BH2052">INDEX($K:$Q,ROW(),MATCH(BH$3,$K$2:$Q$2,0))/12</f>
        <v>-83.333333333333329</v>
      </c>
      <c r="BI2052" s="80" cm="1">
        <f t="array" ref="BI2052">INDEX($K:$Q,ROW(),MATCH(BI$3,$K$2:$Q$2,0))/12</f>
        <v>-83.333333333333329</v>
      </c>
      <c r="BJ2052" s="80" cm="1">
        <f t="array" ref="BJ2052">INDEX($K:$Q,ROW(),MATCH(BJ$3,$K$2:$Q$2,0))/12</f>
        <v>-83.333333333333329</v>
      </c>
      <c r="BK2052" s="80" cm="1">
        <f t="array" ref="BK2052">INDEX($K:$Q,ROW(),MATCH(BK$3,$K$2:$Q$2,0))/12</f>
        <v>-83.333333333333329</v>
      </c>
      <c r="BL2052" s="80" cm="1">
        <f t="array" ref="BL2052">INDEX($K:$Q,ROW(),MATCH(BL$3,$K$2:$Q$2,0))/12</f>
        <v>-83.333333333333329</v>
      </c>
      <c r="BM2052" s="80" cm="1">
        <f t="array" ref="BM2052">INDEX($K:$Q,ROW(),MATCH(BM$3,$K$2:$Q$2,0))/12</f>
        <v>-83.333333333333329</v>
      </c>
      <c r="BN2052" s="80" cm="1">
        <f t="array" ref="BN2052">INDEX($K:$Q,ROW(),MATCH(BN$3,$K$2:$Q$2,0))/12</f>
        <v>-83.333333333333329</v>
      </c>
      <c r="BO2052" s="80" cm="1">
        <f t="array" ref="BO2052">INDEX($K:$Q,ROW(),MATCH(BO$3,$K$2:$Q$2,0))/12</f>
        <v>-83.333333333333329</v>
      </c>
      <c r="BP2052" s="80" cm="1">
        <f t="array" ref="BP2052">INDEX($K:$Q,ROW(),MATCH(BP$3,$K$2:$Q$2,0))/12</f>
        <v>-83.333333333333329</v>
      </c>
      <c r="BQ2052" s="80" cm="1">
        <f t="array" ref="BQ2052">INDEX($K:$Q,ROW(),MATCH(BQ$3,$K$2:$Q$2,0))/12</f>
        <v>-83.333333333333329</v>
      </c>
      <c r="BR2052" s="80" cm="1">
        <f t="array" ref="BR2052">INDEX($K:$Q,ROW(),MATCH(BR$3,$K$2:$Q$2,0))/12</f>
        <v>-83.333333333333329</v>
      </c>
      <c r="BS2052" s="80" cm="1">
        <f t="array" ref="BS2052">INDEX($K:$Q,ROW(),MATCH(BS$3,$K$2:$Q$2,0))/12</f>
        <v>-83.333333333333329</v>
      </c>
      <c r="BT2052" s="80" cm="1">
        <f t="array" ref="BT2052">INDEX($K:$Q,ROW(),MATCH(BT$3,$K$2:$Q$2,0))/12</f>
        <v>-83.333333333333329</v>
      </c>
      <c r="BU2052" s="80" cm="1">
        <f t="array" ref="BU2052">INDEX($K:$Q,ROW(),MATCH(BU$3,$K$2:$Q$2,0))/12</f>
        <v>-83.333333333333329</v>
      </c>
      <c r="BV2052" s="80" cm="1">
        <f t="array" ref="BV2052">INDEX($K:$Q,ROW(),MATCH(BV$3,$K$2:$Q$2,0))/12</f>
        <v>-83.333333333333329</v>
      </c>
      <c r="BW2052" s="80" cm="1">
        <f t="array" ref="BW2052">INDEX($K:$Q,ROW(),MATCH(BW$3,$K$2:$Q$2,0))/12</f>
        <v>-83.333333333333329</v>
      </c>
      <c r="BX2052" s="80" cm="1">
        <f t="array" ref="BX2052">INDEX($K:$Q,ROW(),MATCH(BX$3,$K$2:$Q$2,0))/12</f>
        <v>-83.333333333333329</v>
      </c>
      <c r="BY2052" s="80" cm="1">
        <f t="array" ref="BY2052">INDEX($K:$Q,ROW(),MATCH(BY$3,$K$2:$Q$2,0))/12</f>
        <v>-83.333333333333329</v>
      </c>
      <c r="BZ2052" s="80" cm="1">
        <f t="array" ref="BZ2052">INDEX($K:$Q,ROW(),MATCH(BZ$3,$K$2:$Q$2,0))/12</f>
        <v>-83.333333333333329</v>
      </c>
      <c r="CA2052" s="80" cm="1">
        <f t="array" ref="CA2052">INDEX($K:$Q,ROW(),MATCH(CA$3,$K$2:$Q$2,0))/12</f>
        <v>-83.333333333333329</v>
      </c>
      <c r="CB2052" s="80" cm="1">
        <f t="array" ref="CB2052">INDEX($K:$Q,ROW(),MATCH(CB$3,$K$2:$Q$2,0))/12</f>
        <v>-83.333333333333329</v>
      </c>
      <c r="CC2052" s="80" cm="1">
        <f t="array" ref="CC2052">INDEX($K:$Q,ROW(),MATCH(CC$3,$K$2:$Q$2,0))/12</f>
        <v>-83.333333333333329</v>
      </c>
      <c r="CD2052" s="80" cm="1">
        <f t="array" ref="CD2052">INDEX($K:$Q,ROW(),MATCH(CD$3,$K$2:$Q$2,0))/12</f>
        <v>-83.333333333333329</v>
      </c>
      <c r="CE2052" s="80" cm="1">
        <f t="array" ref="CE2052">INDEX($K:$Q,ROW(),MATCH(CE$3,$K$2:$Q$2,0))/12</f>
        <v>-83.333333333333329</v>
      </c>
      <c r="CF2052" s="80" cm="1">
        <f t="array" ref="CF2052">INDEX($K:$Q,ROW(),MATCH(CF$3,$K$2:$Q$2,0))/12</f>
        <v>-83.333333333333329</v>
      </c>
      <c r="CG2052" s="80" cm="1">
        <f t="array" ref="CG2052">INDEX($K:$Q,ROW(),MATCH(CG$3,$K$2:$Q$2,0))/12</f>
        <v>-83.333333333333329</v>
      </c>
      <c r="CH2052" s="80" cm="1">
        <f t="array" ref="CH2052">INDEX($K:$Q,ROW(),MATCH(CH$3,$K$2:$Q$2,0))/12</f>
        <v>-83.333333333333329</v>
      </c>
      <c r="CI2052" s="80" cm="1">
        <f t="array" ref="CI2052">INDEX($K:$Q,ROW(),MATCH(CI$3,$K$2:$Q$2,0))/12</f>
        <v>-83.333333333333329</v>
      </c>
      <c r="CJ2052" s="80" cm="1">
        <f t="array" ref="CJ2052">INDEX($K:$Q,ROW(),MATCH(CJ$3,$K$2:$Q$2,0))/12</f>
        <v>-83.333333333333329</v>
      </c>
      <c r="CK2052" s="80" cm="1">
        <f t="array" ref="CK2052">INDEX($K:$Q,ROW(),MATCH(CK$3,$K$2:$Q$2,0))/12</f>
        <v>-83.333333333333329</v>
      </c>
      <c r="CL2052" s="80" cm="1">
        <f t="array" ref="CL2052">INDEX($K:$Q,ROW(),MATCH(CL$3,$K$2:$Q$2,0))/12</f>
        <v>-83.333333333333329</v>
      </c>
      <c r="CN2052" s="74"/>
      <c r="CO2052" s="80" t="e" cm="1">
        <f t="array" ref="CO2052">INDEX($K:$Q,ROW(),MATCH(CO$3,$K$2:$Q$2,0))/CO$5</f>
        <v>#N/A</v>
      </c>
      <c r="CP2052" s="80" t="e" cm="1">
        <f t="array" ref="CP2052">INDEX($K:$Q,ROW(),MATCH(CP$3,$K$2:$Q$2,0))/CP$5</f>
        <v>#N/A</v>
      </c>
      <c r="CQ2052" s="80" t="e" cm="1">
        <f t="array" ref="CQ2052">INDEX($K:$Q,ROW(),MATCH(CQ$3,$K$2:$Q$2,0))/CQ$5</f>
        <v>#N/A</v>
      </c>
      <c r="CR2052" s="80" t="e" cm="1">
        <f t="array" ref="CR2052">INDEX($K:$Q,ROW(),MATCH(CR$3,$K$2:$Q$2,0))/CR$5</f>
        <v>#N/A</v>
      </c>
      <c r="CS2052" s="80" t="e" cm="1">
        <f t="array" ref="CS2052">INDEX($K:$Q,ROW(),MATCH(CS$3,$K$2:$Q$2,0))/CS$5</f>
        <v>#N/A</v>
      </c>
      <c r="CT2052" s="80" t="e" cm="1">
        <f t="array" ref="CT2052">INDEX($K:$Q,ROW(),MATCH(CT$3,$K$2:$Q$2,0))/CT$5</f>
        <v>#N/A</v>
      </c>
      <c r="CU2052" s="80" t="e" cm="1">
        <f t="array" ref="CU2052">INDEX($K:$Q,ROW(),MATCH(CU$3,$K$2:$Q$2,0))/CU$5</f>
        <v>#N/A</v>
      </c>
      <c r="CV2052" s="80" t="e" cm="1">
        <f t="array" ref="CV2052">INDEX($K:$Q,ROW(),MATCH(CV$3,$K$2:$Q$2,0))/CV$5</f>
        <v>#N/A</v>
      </c>
      <c r="CW2052" s="80" t="e" cm="1">
        <f t="array" ref="CW2052">INDEX($K:$Q,ROW(),MATCH(CW$3,$K$2:$Q$2,0))/CW$5</f>
        <v>#N/A</v>
      </c>
      <c r="CX2052" s="80" t="e" cm="1">
        <f t="array" ref="CX2052">INDEX($K:$Q,ROW(),MATCH(CX$3,$K$2:$Q$2,0))/CX$5</f>
        <v>#N/A</v>
      </c>
      <c r="CY2052" s="80" t="e" cm="1">
        <f t="array" ref="CY2052">INDEX($K:$Q,ROW(),MATCH(CY$3,$K$2:$Q$2,0))/CL$5</f>
        <v>#N/A</v>
      </c>
      <c r="CZ2052" s="80" t="e" cm="1">
        <f t="array" ref="CZ2052">INDEX($K:$Q,ROW(),MATCH(CZ$3,$K$2:$Q$2,0))/CZ$5</f>
        <v>#N/A</v>
      </c>
      <c r="DA2052" s="80" t="e" cm="1">
        <f t="array" ref="DA2052">INDEX($K:$Q,ROW(),MATCH(DA$3,$K$2:$Q$2,0))/DA$5</f>
        <v>#N/A</v>
      </c>
      <c r="DB2052" s="80" t="e" cm="1">
        <f t="array" ref="DB2052">INDEX($K:$Q,ROW(),MATCH(DB$3,$K$2:$Q$2,0))/DB$5</f>
        <v>#N/A</v>
      </c>
      <c r="DC2052" s="80" t="e" cm="1">
        <f t="array" ref="DC2052">INDEX($K:$Q,ROW(),MATCH(DC$3,$K$2:$Q$2,0))/DC$5</f>
        <v>#N/A</v>
      </c>
      <c r="DD2052" s="80" t="e" cm="1">
        <f t="array" ref="DD2052">INDEX($K:$Q,ROW(),MATCH(DD$3,$K$2:$Q$2,0))/DD$5</f>
        <v>#N/A</v>
      </c>
      <c r="DE2052" s="80" t="e" cm="1">
        <f t="array" ref="DE2052">INDEX($K:$Q,ROW(),MATCH(DE$3,$K$2:$Q$2,0))/DE$5</f>
        <v>#N/A</v>
      </c>
      <c r="DF2052" s="80" t="e" cm="1">
        <f t="array" ref="DF2052">INDEX($K:$Q,ROW(),MATCH(DF$3,$K$2:$Q$2,0))/DF$5</f>
        <v>#N/A</v>
      </c>
      <c r="DG2052" s="80" t="e" cm="1">
        <f t="array" ref="DG2052">INDEX($K:$Q,ROW(),MATCH(DG$3,$K$2:$Q$2,0))/DG$5</f>
        <v>#N/A</v>
      </c>
      <c r="DH2052" s="80" t="e" cm="1">
        <f t="array" ref="DH2052">INDEX($K:$Q,ROW(),MATCH(DH$3,$K$2:$Q$2,0))/DH$5</f>
        <v>#N/A</v>
      </c>
      <c r="DI2052" s="80" t="e" cm="1">
        <f t="array" ref="DI2052">INDEX($K:$Q,ROW(),MATCH(DI$3,$K$2:$Q$2,0))/DI$5</f>
        <v>#N/A</v>
      </c>
      <c r="DJ2052" s="80" t="e" cm="1">
        <f t="array" ref="DJ2052">INDEX($K:$Q,ROW(),MATCH(DJ$3,$K$2:$Q$2,0))/DJ$5</f>
        <v>#N/A</v>
      </c>
      <c r="DK2052" s="80" t="e" cm="1">
        <f t="array" ref="DK2052">INDEX($K:$Q,ROW(),MATCH(DK$3,$K$2:$Q$2,0))/DK$5</f>
        <v>#N/A</v>
      </c>
      <c r="DL2052" s="80" t="e" cm="1">
        <f t="array" ref="DL2052">INDEX($K:$Q,ROW(),MATCH(DL$3,$K$2:$Q$2,0))/DL$5</f>
        <v>#N/A</v>
      </c>
    </row>
    <row r="2053" spans="2:116" x14ac:dyDescent="0.4">
      <c r="D2053" t="s">
        <v>564</v>
      </c>
      <c r="E2053" s="8" t="str">
        <f t="shared" si="3520"/>
        <v>2053 FAPPELIST-F</v>
      </c>
      <c r="G2053" s="141" t="s">
        <v>321</v>
      </c>
      <c r="K2053" s="23">
        <v>-2000</v>
      </c>
      <c r="L2053" s="23">
        <v>-2000</v>
      </c>
      <c r="M2053" s="23">
        <v>-2000</v>
      </c>
      <c r="N2053" s="23">
        <v>-2000</v>
      </c>
      <c r="O2053" s="23">
        <v>-2000</v>
      </c>
      <c r="P2053" s="23">
        <v>-2000</v>
      </c>
      <c r="S2053" s="80" cm="1">
        <f t="array" ref="S2053">INDEX($K:$Q,ROW(),MATCH(S$3,$K$2:$Q$2,0))/12</f>
        <v>-166.66666666666666</v>
      </c>
      <c r="T2053" s="80" cm="1">
        <f t="array" ref="T2053">INDEX($K:$Q,ROW(),MATCH(T$3,$K$2:$Q$2,0))/12</f>
        <v>-166.66666666666666</v>
      </c>
      <c r="U2053" s="80" cm="1">
        <f t="array" ref="U2053">INDEX($K:$Q,ROW(),MATCH(U$3,$K$2:$Q$2,0))/12</f>
        <v>-166.66666666666666</v>
      </c>
      <c r="V2053" s="80" cm="1">
        <f t="array" ref="V2053">INDEX($K:$Q,ROW(),MATCH(V$3,$K$2:$Q$2,0))/12</f>
        <v>-166.66666666666666</v>
      </c>
      <c r="W2053" s="80" cm="1">
        <f t="array" ref="W2053">INDEX($K:$Q,ROW(),MATCH(W$3,$K$2:$Q$2,0))/12</f>
        <v>-166.66666666666666</v>
      </c>
      <c r="X2053" s="80" cm="1">
        <f t="array" ref="X2053">INDEX($K:$Q,ROW(),MATCH(X$3,$K$2:$Q$2,0))/12</f>
        <v>-166.66666666666666</v>
      </c>
      <c r="Y2053" s="80" cm="1">
        <f t="array" ref="Y2053">INDEX($K:$Q,ROW(),MATCH(Y$3,$K$2:$Q$2,0))/12</f>
        <v>-166.66666666666666</v>
      </c>
      <c r="Z2053" s="80" cm="1">
        <f t="array" ref="Z2053">INDEX($K:$Q,ROW(),MATCH(Z$3,$K$2:$Q$2,0))/12</f>
        <v>-166.66666666666666</v>
      </c>
      <c r="AA2053" s="80" cm="1">
        <f t="array" ref="AA2053">INDEX($K:$Q,ROW(),MATCH(AA$3,$K$2:$Q$2,0))/12</f>
        <v>-166.66666666666666</v>
      </c>
      <c r="AB2053" s="80" cm="1">
        <f t="array" ref="AB2053">INDEX($K:$Q,ROW(),MATCH(AB$3,$K$2:$Q$2,0))/12</f>
        <v>-166.66666666666666</v>
      </c>
      <c r="AC2053" s="80" cm="1">
        <f t="array" ref="AC2053">INDEX($K:$Q,ROW(),MATCH(AC$3,$K$2:$Q$2,0))/12</f>
        <v>-166.66666666666666</v>
      </c>
      <c r="AD2053" s="80" cm="1">
        <f t="array" ref="AD2053">INDEX($K:$Q,ROW(),MATCH(AD$3,$K$2:$Q$2,0))/12</f>
        <v>-166.66666666666666</v>
      </c>
      <c r="AE2053" s="80" cm="1">
        <f t="array" ref="AE2053">INDEX($K:$Q,ROW(),MATCH(AE$3,$K$2:$Q$2,0))/12</f>
        <v>-166.66666666666666</v>
      </c>
      <c r="AF2053" s="80" cm="1">
        <f t="array" ref="AF2053">INDEX($K:$Q,ROW(),MATCH(AF$3,$K$2:$Q$2,0))/12</f>
        <v>-166.66666666666666</v>
      </c>
      <c r="AG2053" s="80" cm="1">
        <f t="array" ref="AG2053">INDEX($K:$Q,ROW(),MATCH(AG$3,$K$2:$Q$2,0))/12</f>
        <v>-166.66666666666666</v>
      </c>
      <c r="AH2053" s="80" cm="1">
        <f t="array" ref="AH2053">INDEX($K:$Q,ROW(),MATCH(AH$3,$K$2:$Q$2,0))/12</f>
        <v>-166.66666666666666</v>
      </c>
      <c r="AI2053" s="80" cm="1">
        <f t="array" ref="AI2053">INDEX($K:$Q,ROW(),MATCH(AI$3,$K$2:$Q$2,0))/12</f>
        <v>-166.66666666666666</v>
      </c>
      <c r="AJ2053" s="80" cm="1">
        <f t="array" ref="AJ2053">INDEX($K:$Q,ROW(),MATCH(AJ$3,$K$2:$Q$2,0))/12</f>
        <v>-166.66666666666666</v>
      </c>
      <c r="AK2053" s="80" cm="1">
        <f t="array" ref="AK2053">INDEX($K:$Q,ROW(),MATCH(AK$3,$K$2:$Q$2,0))/12</f>
        <v>-166.66666666666666</v>
      </c>
      <c r="AL2053" s="80" cm="1">
        <f t="array" ref="AL2053">INDEX($K:$Q,ROW(),MATCH(AL$3,$K$2:$Q$2,0))/12</f>
        <v>-166.66666666666666</v>
      </c>
      <c r="AM2053" s="80" cm="1">
        <f t="array" ref="AM2053">INDEX($K:$Q,ROW(),MATCH(AM$3,$K$2:$Q$2,0))/12</f>
        <v>-166.66666666666666</v>
      </c>
      <c r="AN2053" s="80" cm="1">
        <f t="array" ref="AN2053">INDEX($K:$Q,ROW(),MATCH(AN$3,$K$2:$Q$2,0))/12</f>
        <v>-166.66666666666666</v>
      </c>
      <c r="AO2053" s="80" cm="1">
        <f t="array" ref="AO2053">INDEX($K:$Q,ROW(),MATCH(AO$3,$K$2:$Q$2,0))/12</f>
        <v>-166.66666666666666</v>
      </c>
      <c r="AP2053" s="80" cm="1">
        <f t="array" ref="AP2053">INDEX($K:$Q,ROW(),MATCH(AP$3,$K$2:$Q$2,0))/12</f>
        <v>-166.66666666666666</v>
      </c>
      <c r="AQ2053" s="80" cm="1">
        <f t="array" ref="AQ2053">INDEX($K:$Q,ROW(),MATCH(AQ$3,$K$2:$Q$2,0))/12</f>
        <v>-166.66666666666666</v>
      </c>
      <c r="AR2053" s="80" cm="1">
        <f t="array" ref="AR2053">INDEX($K:$Q,ROW(),MATCH(AR$3,$K$2:$Q$2,0))/12</f>
        <v>-166.66666666666666</v>
      </c>
      <c r="AS2053" s="80" cm="1">
        <f t="array" ref="AS2053">INDEX($K:$Q,ROW(),MATCH(AS$3,$K$2:$Q$2,0))/12</f>
        <v>-166.66666666666666</v>
      </c>
      <c r="AT2053" s="80" cm="1">
        <f t="array" ref="AT2053">INDEX($K:$Q,ROW(),MATCH(AT$3,$K$2:$Q$2,0))/12</f>
        <v>-166.66666666666666</v>
      </c>
      <c r="AU2053" s="80" cm="1">
        <f t="array" ref="AU2053">INDEX($K:$Q,ROW(),MATCH(AU$3,$K$2:$Q$2,0))/12</f>
        <v>-166.66666666666666</v>
      </c>
      <c r="AV2053" s="80" cm="1">
        <f t="array" ref="AV2053">INDEX($K:$Q,ROW(),MATCH(AV$3,$K$2:$Q$2,0))/12</f>
        <v>-166.66666666666666</v>
      </c>
      <c r="AW2053" s="80" cm="1">
        <f t="array" ref="AW2053">INDEX($K:$Q,ROW(),MATCH(AW$3,$K$2:$Q$2,0))/12</f>
        <v>-166.66666666666666</v>
      </c>
      <c r="AX2053" s="80" cm="1">
        <f t="array" ref="AX2053">INDEX($K:$Q,ROW(),MATCH(AX$3,$K$2:$Q$2,0))/12</f>
        <v>-166.66666666666666</v>
      </c>
      <c r="AY2053" s="80" cm="1">
        <f t="array" ref="AY2053">INDEX($K:$Q,ROW(),MATCH(AY$3,$K$2:$Q$2,0))/12</f>
        <v>-166.66666666666666</v>
      </c>
      <c r="AZ2053" s="80" cm="1">
        <f t="array" ref="AZ2053">INDEX($K:$Q,ROW(),MATCH(AZ$3,$K$2:$Q$2,0))/12</f>
        <v>-166.66666666666666</v>
      </c>
      <c r="BA2053" s="80" cm="1">
        <f t="array" ref="BA2053">INDEX($K:$Q,ROW(),MATCH(BA$3,$K$2:$Q$2,0))/12</f>
        <v>-166.66666666666666</v>
      </c>
      <c r="BB2053" s="80" cm="1">
        <f t="array" ref="BB2053">INDEX($K:$Q,ROW(),MATCH(BB$3,$K$2:$Q$2,0))/12</f>
        <v>-166.66666666666666</v>
      </c>
      <c r="BC2053" s="80" cm="1">
        <f t="array" ref="BC2053">INDEX($K:$Q,ROW(),MATCH(BC$3,$K$2:$Q$2,0))/12</f>
        <v>-166.66666666666666</v>
      </c>
      <c r="BD2053" s="80" cm="1">
        <f t="array" ref="BD2053">INDEX($K:$Q,ROW(),MATCH(BD$3,$K$2:$Q$2,0))/12</f>
        <v>-166.66666666666666</v>
      </c>
      <c r="BE2053" s="80" cm="1">
        <f t="array" ref="BE2053">INDEX($K:$Q,ROW(),MATCH(BE$3,$K$2:$Q$2,0))/12</f>
        <v>-166.66666666666666</v>
      </c>
      <c r="BF2053" s="80" cm="1">
        <f t="array" ref="BF2053">INDEX($K:$Q,ROW(),MATCH(BF$3,$K$2:$Q$2,0))/12</f>
        <v>-166.66666666666666</v>
      </c>
      <c r="BG2053" s="80" cm="1">
        <f t="array" ref="BG2053">INDEX($K:$Q,ROW(),MATCH(BG$3,$K$2:$Q$2,0))/12</f>
        <v>-166.66666666666666</v>
      </c>
      <c r="BH2053" s="80" cm="1">
        <f t="array" ref="BH2053">INDEX($K:$Q,ROW(),MATCH(BH$3,$K$2:$Q$2,0))/12</f>
        <v>-166.66666666666666</v>
      </c>
      <c r="BI2053" s="80" cm="1">
        <f t="array" ref="BI2053">INDEX($K:$Q,ROW(),MATCH(BI$3,$K$2:$Q$2,0))/12</f>
        <v>-166.66666666666666</v>
      </c>
      <c r="BJ2053" s="80" cm="1">
        <f t="array" ref="BJ2053">INDEX($K:$Q,ROW(),MATCH(BJ$3,$K$2:$Q$2,0))/12</f>
        <v>-166.66666666666666</v>
      </c>
      <c r="BK2053" s="80" cm="1">
        <f t="array" ref="BK2053">INDEX($K:$Q,ROW(),MATCH(BK$3,$K$2:$Q$2,0))/12</f>
        <v>-166.66666666666666</v>
      </c>
      <c r="BL2053" s="80" cm="1">
        <f t="array" ref="BL2053">INDEX($K:$Q,ROW(),MATCH(BL$3,$K$2:$Q$2,0))/12</f>
        <v>-166.66666666666666</v>
      </c>
      <c r="BM2053" s="80" cm="1">
        <f t="array" ref="BM2053">INDEX($K:$Q,ROW(),MATCH(BM$3,$K$2:$Q$2,0))/12</f>
        <v>-166.66666666666666</v>
      </c>
      <c r="BN2053" s="80" cm="1">
        <f t="array" ref="BN2053">INDEX($K:$Q,ROW(),MATCH(BN$3,$K$2:$Q$2,0))/12</f>
        <v>-166.66666666666666</v>
      </c>
      <c r="BO2053" s="80" cm="1">
        <f t="array" ref="BO2053">INDEX($K:$Q,ROW(),MATCH(BO$3,$K$2:$Q$2,0))/12</f>
        <v>-166.66666666666666</v>
      </c>
      <c r="BP2053" s="80" cm="1">
        <f t="array" ref="BP2053">INDEX($K:$Q,ROW(),MATCH(BP$3,$K$2:$Q$2,0))/12</f>
        <v>-166.66666666666666</v>
      </c>
      <c r="BQ2053" s="80" cm="1">
        <f t="array" ref="BQ2053">INDEX($K:$Q,ROW(),MATCH(BQ$3,$K$2:$Q$2,0))/12</f>
        <v>-166.66666666666666</v>
      </c>
      <c r="BR2053" s="80" cm="1">
        <f t="array" ref="BR2053">INDEX($K:$Q,ROW(),MATCH(BR$3,$K$2:$Q$2,0))/12</f>
        <v>-166.66666666666666</v>
      </c>
      <c r="BS2053" s="80" cm="1">
        <f t="array" ref="BS2053">INDEX($K:$Q,ROW(),MATCH(BS$3,$K$2:$Q$2,0))/12</f>
        <v>-166.66666666666666</v>
      </c>
      <c r="BT2053" s="80" cm="1">
        <f t="array" ref="BT2053">INDEX($K:$Q,ROW(),MATCH(BT$3,$K$2:$Q$2,0))/12</f>
        <v>-166.66666666666666</v>
      </c>
      <c r="BU2053" s="80" cm="1">
        <f t="array" ref="BU2053">INDEX($K:$Q,ROW(),MATCH(BU$3,$K$2:$Q$2,0))/12</f>
        <v>-166.66666666666666</v>
      </c>
      <c r="BV2053" s="80" cm="1">
        <f t="array" ref="BV2053">INDEX($K:$Q,ROW(),MATCH(BV$3,$K$2:$Q$2,0))/12</f>
        <v>-166.66666666666666</v>
      </c>
      <c r="BW2053" s="80" cm="1">
        <f t="array" ref="BW2053">INDEX($K:$Q,ROW(),MATCH(BW$3,$K$2:$Q$2,0))/12</f>
        <v>-166.66666666666666</v>
      </c>
      <c r="BX2053" s="80" cm="1">
        <f t="array" ref="BX2053">INDEX($K:$Q,ROW(),MATCH(BX$3,$K$2:$Q$2,0))/12</f>
        <v>-166.66666666666666</v>
      </c>
      <c r="BY2053" s="80" cm="1">
        <f t="array" ref="BY2053">INDEX($K:$Q,ROW(),MATCH(BY$3,$K$2:$Q$2,0))/12</f>
        <v>-166.66666666666666</v>
      </c>
      <c r="BZ2053" s="80" cm="1">
        <f t="array" ref="BZ2053">INDEX($K:$Q,ROW(),MATCH(BZ$3,$K$2:$Q$2,0))/12</f>
        <v>-166.66666666666666</v>
      </c>
      <c r="CA2053" s="80" cm="1">
        <f t="array" ref="CA2053">INDEX($K:$Q,ROW(),MATCH(CA$3,$K$2:$Q$2,0))/12</f>
        <v>-166.66666666666666</v>
      </c>
      <c r="CB2053" s="80" cm="1">
        <f t="array" ref="CB2053">INDEX($K:$Q,ROW(),MATCH(CB$3,$K$2:$Q$2,0))/12</f>
        <v>-166.66666666666666</v>
      </c>
      <c r="CC2053" s="80" cm="1">
        <f t="array" ref="CC2053">INDEX($K:$Q,ROW(),MATCH(CC$3,$K$2:$Q$2,0))/12</f>
        <v>-166.66666666666666</v>
      </c>
      <c r="CD2053" s="80" cm="1">
        <f t="array" ref="CD2053">INDEX($K:$Q,ROW(),MATCH(CD$3,$K$2:$Q$2,0))/12</f>
        <v>-166.66666666666666</v>
      </c>
      <c r="CE2053" s="80" cm="1">
        <f t="array" ref="CE2053">INDEX($K:$Q,ROW(),MATCH(CE$3,$K$2:$Q$2,0))/12</f>
        <v>-166.66666666666666</v>
      </c>
      <c r="CF2053" s="80" cm="1">
        <f t="array" ref="CF2053">INDEX($K:$Q,ROW(),MATCH(CF$3,$K$2:$Q$2,0))/12</f>
        <v>-166.66666666666666</v>
      </c>
      <c r="CG2053" s="80" cm="1">
        <f t="array" ref="CG2053">INDEX($K:$Q,ROW(),MATCH(CG$3,$K$2:$Q$2,0))/12</f>
        <v>-166.66666666666666</v>
      </c>
      <c r="CH2053" s="80" cm="1">
        <f t="array" ref="CH2053">INDEX($K:$Q,ROW(),MATCH(CH$3,$K$2:$Q$2,0))/12</f>
        <v>-166.66666666666666</v>
      </c>
      <c r="CI2053" s="80" cm="1">
        <f t="array" ref="CI2053">INDEX($K:$Q,ROW(),MATCH(CI$3,$K$2:$Q$2,0))/12</f>
        <v>-166.66666666666666</v>
      </c>
      <c r="CJ2053" s="80" cm="1">
        <f t="array" ref="CJ2053">INDEX($K:$Q,ROW(),MATCH(CJ$3,$K$2:$Q$2,0))/12</f>
        <v>-166.66666666666666</v>
      </c>
      <c r="CK2053" s="80" cm="1">
        <f t="array" ref="CK2053">INDEX($K:$Q,ROW(),MATCH(CK$3,$K$2:$Q$2,0))/12</f>
        <v>-166.66666666666666</v>
      </c>
      <c r="CL2053" s="80" cm="1">
        <f t="array" ref="CL2053">INDEX($K:$Q,ROW(),MATCH(CL$3,$K$2:$Q$2,0))/12</f>
        <v>-166.66666666666666</v>
      </c>
      <c r="CN2053" s="74"/>
      <c r="CO2053" s="80" t="e" cm="1">
        <f t="array" ref="CO2053">INDEX($K:$Q,ROW(),MATCH(CO$3,$K$2:$Q$2,0))/CO$5</f>
        <v>#N/A</v>
      </c>
      <c r="CP2053" s="80" t="e" cm="1">
        <f t="array" ref="CP2053">INDEX($K:$Q,ROW(),MATCH(CP$3,$K$2:$Q$2,0))/CP$5</f>
        <v>#N/A</v>
      </c>
      <c r="CQ2053" s="80" t="e" cm="1">
        <f t="array" ref="CQ2053">INDEX($K:$Q,ROW(),MATCH(CQ$3,$K$2:$Q$2,0))/CQ$5</f>
        <v>#N/A</v>
      </c>
      <c r="CR2053" s="80" t="e" cm="1">
        <f t="array" ref="CR2053">INDEX($K:$Q,ROW(),MATCH(CR$3,$K$2:$Q$2,0))/CR$5</f>
        <v>#N/A</v>
      </c>
      <c r="CS2053" s="80" t="e" cm="1">
        <f t="array" ref="CS2053">INDEX($K:$Q,ROW(),MATCH(CS$3,$K$2:$Q$2,0))/CS$5</f>
        <v>#N/A</v>
      </c>
      <c r="CT2053" s="80" t="e" cm="1">
        <f t="array" ref="CT2053">INDEX($K:$Q,ROW(),MATCH(CT$3,$K$2:$Q$2,0))/CT$5</f>
        <v>#N/A</v>
      </c>
      <c r="CU2053" s="80" t="e" cm="1">
        <f t="array" ref="CU2053">INDEX($K:$Q,ROW(),MATCH(CU$3,$K$2:$Q$2,0))/CU$5</f>
        <v>#N/A</v>
      </c>
      <c r="CV2053" s="80" t="e" cm="1">
        <f t="array" ref="CV2053">INDEX($K:$Q,ROW(),MATCH(CV$3,$K$2:$Q$2,0))/CV$5</f>
        <v>#N/A</v>
      </c>
      <c r="CW2053" s="80" t="e" cm="1">
        <f t="array" ref="CW2053">INDEX($K:$Q,ROW(),MATCH(CW$3,$K$2:$Q$2,0))/CW$5</f>
        <v>#N/A</v>
      </c>
      <c r="CX2053" s="80" t="e" cm="1">
        <f t="array" ref="CX2053">INDEX($K:$Q,ROW(),MATCH(CX$3,$K$2:$Q$2,0))/CX$5</f>
        <v>#N/A</v>
      </c>
      <c r="CY2053" s="80" t="e" cm="1">
        <f t="array" ref="CY2053">INDEX($K:$Q,ROW(),MATCH(CY$3,$K$2:$Q$2,0))/CL$5</f>
        <v>#N/A</v>
      </c>
      <c r="CZ2053" s="80" t="e" cm="1">
        <f t="array" ref="CZ2053">INDEX($K:$Q,ROW(),MATCH(CZ$3,$K$2:$Q$2,0))/CZ$5</f>
        <v>#N/A</v>
      </c>
      <c r="DA2053" s="80" t="e" cm="1">
        <f t="array" ref="DA2053">INDEX($K:$Q,ROW(),MATCH(DA$3,$K$2:$Q$2,0))/DA$5</f>
        <v>#N/A</v>
      </c>
      <c r="DB2053" s="80" t="e" cm="1">
        <f t="array" ref="DB2053">INDEX($K:$Q,ROW(),MATCH(DB$3,$K$2:$Q$2,0))/DB$5</f>
        <v>#N/A</v>
      </c>
      <c r="DC2053" s="80" t="e" cm="1">
        <f t="array" ref="DC2053">INDEX($K:$Q,ROW(),MATCH(DC$3,$K$2:$Q$2,0))/DC$5</f>
        <v>#N/A</v>
      </c>
      <c r="DD2053" s="80" t="e" cm="1">
        <f t="array" ref="DD2053">INDEX($K:$Q,ROW(),MATCH(DD$3,$K$2:$Q$2,0))/DD$5</f>
        <v>#N/A</v>
      </c>
      <c r="DE2053" s="80" t="e" cm="1">
        <f t="array" ref="DE2053">INDEX($K:$Q,ROW(),MATCH(DE$3,$K$2:$Q$2,0))/DE$5</f>
        <v>#N/A</v>
      </c>
      <c r="DF2053" s="80" t="e" cm="1">
        <f t="array" ref="DF2053">INDEX($K:$Q,ROW(),MATCH(DF$3,$K$2:$Q$2,0))/DF$5</f>
        <v>#N/A</v>
      </c>
      <c r="DG2053" s="80" t="e" cm="1">
        <f t="array" ref="DG2053">INDEX($K:$Q,ROW(),MATCH(DG$3,$K$2:$Q$2,0))/DG$5</f>
        <v>#N/A</v>
      </c>
      <c r="DH2053" s="80" t="e" cm="1">
        <f t="array" ref="DH2053">INDEX($K:$Q,ROW(),MATCH(DH$3,$K$2:$Q$2,0))/DH$5</f>
        <v>#N/A</v>
      </c>
      <c r="DI2053" s="80" t="e" cm="1">
        <f t="array" ref="DI2053">INDEX($K:$Q,ROW(),MATCH(DI$3,$K$2:$Q$2,0))/DI$5</f>
        <v>#N/A</v>
      </c>
      <c r="DJ2053" s="80" t="e" cm="1">
        <f t="array" ref="DJ2053">INDEX($K:$Q,ROW(),MATCH(DJ$3,$K$2:$Q$2,0))/DJ$5</f>
        <v>#N/A</v>
      </c>
      <c r="DK2053" s="80" t="e" cm="1">
        <f t="array" ref="DK2053">INDEX($K:$Q,ROW(),MATCH(DK$3,$K$2:$Q$2,0))/DK$5</f>
        <v>#N/A</v>
      </c>
      <c r="DL2053" s="80" t="e" cm="1">
        <f t="array" ref="DL2053">INDEX($K:$Q,ROW(),MATCH(DL$3,$K$2:$Q$2,0))/DL$5</f>
        <v>#N/A</v>
      </c>
    </row>
    <row r="2054" spans="2:116" x14ac:dyDescent="0.4">
      <c r="D2054" t="s">
        <v>564</v>
      </c>
      <c r="E2054" s="8" t="str">
        <f t="shared" si="3520"/>
        <v>2054 FAPPELIST-F</v>
      </c>
      <c r="G2054" s="141" t="s">
        <v>322</v>
      </c>
      <c r="K2054" s="23">
        <v>-4000</v>
      </c>
      <c r="L2054" s="23">
        <v>-4000</v>
      </c>
      <c r="M2054" s="23">
        <v>-4000</v>
      </c>
      <c r="N2054" s="23">
        <v>-4000</v>
      </c>
      <c r="O2054" s="23">
        <v>-4000</v>
      </c>
      <c r="P2054" s="23">
        <v>-4000</v>
      </c>
      <c r="S2054" s="80" cm="1">
        <f t="array" ref="S2054">INDEX($K:$Q,ROW(),MATCH(S$3,$K$2:$Q$2,0))/12</f>
        <v>-333.33333333333331</v>
      </c>
      <c r="T2054" s="80" cm="1">
        <f t="array" ref="T2054">INDEX($K:$Q,ROW(),MATCH(T$3,$K$2:$Q$2,0))/12</f>
        <v>-333.33333333333331</v>
      </c>
      <c r="U2054" s="80" cm="1">
        <f t="array" ref="U2054">INDEX($K:$Q,ROW(),MATCH(U$3,$K$2:$Q$2,0))/12</f>
        <v>-333.33333333333331</v>
      </c>
      <c r="V2054" s="80" cm="1">
        <f t="array" ref="V2054">INDEX($K:$Q,ROW(),MATCH(V$3,$K$2:$Q$2,0))/12</f>
        <v>-333.33333333333331</v>
      </c>
      <c r="W2054" s="80" cm="1">
        <f t="array" ref="W2054">INDEX($K:$Q,ROW(),MATCH(W$3,$K$2:$Q$2,0))/12</f>
        <v>-333.33333333333331</v>
      </c>
      <c r="X2054" s="80" cm="1">
        <f t="array" ref="X2054">INDEX($K:$Q,ROW(),MATCH(X$3,$K$2:$Q$2,0))/12</f>
        <v>-333.33333333333331</v>
      </c>
      <c r="Y2054" s="80" cm="1">
        <f t="array" ref="Y2054">INDEX($K:$Q,ROW(),MATCH(Y$3,$K$2:$Q$2,0))/12</f>
        <v>-333.33333333333331</v>
      </c>
      <c r="Z2054" s="80" cm="1">
        <f t="array" ref="Z2054">INDEX($K:$Q,ROW(),MATCH(Z$3,$K$2:$Q$2,0))/12</f>
        <v>-333.33333333333331</v>
      </c>
      <c r="AA2054" s="80" cm="1">
        <f t="array" ref="AA2054">INDEX($K:$Q,ROW(),MATCH(AA$3,$K$2:$Q$2,0))/12</f>
        <v>-333.33333333333331</v>
      </c>
      <c r="AB2054" s="80" cm="1">
        <f t="array" ref="AB2054">INDEX($K:$Q,ROW(),MATCH(AB$3,$K$2:$Q$2,0))/12</f>
        <v>-333.33333333333331</v>
      </c>
      <c r="AC2054" s="80" cm="1">
        <f t="array" ref="AC2054">INDEX($K:$Q,ROW(),MATCH(AC$3,$K$2:$Q$2,0))/12</f>
        <v>-333.33333333333331</v>
      </c>
      <c r="AD2054" s="80" cm="1">
        <f t="array" ref="AD2054">INDEX($K:$Q,ROW(),MATCH(AD$3,$K$2:$Q$2,0))/12</f>
        <v>-333.33333333333331</v>
      </c>
      <c r="AE2054" s="80" cm="1">
        <f t="array" ref="AE2054">INDEX($K:$Q,ROW(),MATCH(AE$3,$K$2:$Q$2,0))/12</f>
        <v>-333.33333333333331</v>
      </c>
      <c r="AF2054" s="80" cm="1">
        <f t="array" ref="AF2054">INDEX($K:$Q,ROW(),MATCH(AF$3,$K$2:$Q$2,0))/12</f>
        <v>-333.33333333333331</v>
      </c>
      <c r="AG2054" s="80" cm="1">
        <f t="array" ref="AG2054">INDEX($K:$Q,ROW(),MATCH(AG$3,$K$2:$Q$2,0))/12</f>
        <v>-333.33333333333331</v>
      </c>
      <c r="AH2054" s="80" cm="1">
        <f t="array" ref="AH2054">INDEX($K:$Q,ROW(),MATCH(AH$3,$K$2:$Q$2,0))/12</f>
        <v>-333.33333333333331</v>
      </c>
      <c r="AI2054" s="80" cm="1">
        <f t="array" ref="AI2054">INDEX($K:$Q,ROW(),MATCH(AI$3,$K$2:$Q$2,0))/12</f>
        <v>-333.33333333333331</v>
      </c>
      <c r="AJ2054" s="80" cm="1">
        <f t="array" ref="AJ2054">INDEX($K:$Q,ROW(),MATCH(AJ$3,$K$2:$Q$2,0))/12</f>
        <v>-333.33333333333331</v>
      </c>
      <c r="AK2054" s="80" cm="1">
        <f t="array" ref="AK2054">INDEX($K:$Q,ROW(),MATCH(AK$3,$K$2:$Q$2,0))/12</f>
        <v>-333.33333333333331</v>
      </c>
      <c r="AL2054" s="80" cm="1">
        <f t="array" ref="AL2054">INDEX($K:$Q,ROW(),MATCH(AL$3,$K$2:$Q$2,0))/12</f>
        <v>-333.33333333333331</v>
      </c>
      <c r="AM2054" s="80" cm="1">
        <f t="array" ref="AM2054">INDEX($K:$Q,ROW(),MATCH(AM$3,$K$2:$Q$2,0))/12</f>
        <v>-333.33333333333331</v>
      </c>
      <c r="AN2054" s="80" cm="1">
        <f t="array" ref="AN2054">INDEX($K:$Q,ROW(),MATCH(AN$3,$K$2:$Q$2,0))/12</f>
        <v>-333.33333333333331</v>
      </c>
      <c r="AO2054" s="80" cm="1">
        <f t="array" ref="AO2054">INDEX($K:$Q,ROW(),MATCH(AO$3,$K$2:$Q$2,0))/12</f>
        <v>-333.33333333333331</v>
      </c>
      <c r="AP2054" s="80" cm="1">
        <f t="array" ref="AP2054">INDEX($K:$Q,ROW(),MATCH(AP$3,$K$2:$Q$2,0))/12</f>
        <v>-333.33333333333331</v>
      </c>
      <c r="AQ2054" s="80" cm="1">
        <f t="array" ref="AQ2054">INDEX($K:$Q,ROW(),MATCH(AQ$3,$K$2:$Q$2,0))/12</f>
        <v>-333.33333333333331</v>
      </c>
      <c r="AR2054" s="80" cm="1">
        <f t="array" ref="AR2054">INDEX($K:$Q,ROW(),MATCH(AR$3,$K$2:$Q$2,0))/12</f>
        <v>-333.33333333333331</v>
      </c>
      <c r="AS2054" s="80" cm="1">
        <f t="array" ref="AS2054">INDEX($K:$Q,ROW(),MATCH(AS$3,$K$2:$Q$2,0))/12</f>
        <v>-333.33333333333331</v>
      </c>
      <c r="AT2054" s="80" cm="1">
        <f t="array" ref="AT2054">INDEX($K:$Q,ROW(),MATCH(AT$3,$K$2:$Q$2,0))/12</f>
        <v>-333.33333333333331</v>
      </c>
      <c r="AU2054" s="80" cm="1">
        <f t="array" ref="AU2054">INDEX($K:$Q,ROW(),MATCH(AU$3,$K$2:$Q$2,0))/12</f>
        <v>-333.33333333333331</v>
      </c>
      <c r="AV2054" s="80" cm="1">
        <f t="array" ref="AV2054">INDEX($K:$Q,ROW(),MATCH(AV$3,$K$2:$Q$2,0))/12</f>
        <v>-333.33333333333331</v>
      </c>
      <c r="AW2054" s="80" cm="1">
        <f t="array" ref="AW2054">INDEX($K:$Q,ROW(),MATCH(AW$3,$K$2:$Q$2,0))/12</f>
        <v>-333.33333333333331</v>
      </c>
      <c r="AX2054" s="80" cm="1">
        <f t="array" ref="AX2054">INDEX($K:$Q,ROW(),MATCH(AX$3,$K$2:$Q$2,0))/12</f>
        <v>-333.33333333333331</v>
      </c>
      <c r="AY2054" s="80" cm="1">
        <f t="array" ref="AY2054">INDEX($K:$Q,ROW(),MATCH(AY$3,$K$2:$Q$2,0))/12</f>
        <v>-333.33333333333331</v>
      </c>
      <c r="AZ2054" s="80" cm="1">
        <f t="array" ref="AZ2054">INDEX($K:$Q,ROW(),MATCH(AZ$3,$K$2:$Q$2,0))/12</f>
        <v>-333.33333333333331</v>
      </c>
      <c r="BA2054" s="80" cm="1">
        <f t="array" ref="BA2054">INDEX($K:$Q,ROW(),MATCH(BA$3,$K$2:$Q$2,0))/12</f>
        <v>-333.33333333333331</v>
      </c>
      <c r="BB2054" s="80" cm="1">
        <f t="array" ref="BB2054">INDEX($K:$Q,ROW(),MATCH(BB$3,$K$2:$Q$2,0))/12</f>
        <v>-333.33333333333331</v>
      </c>
      <c r="BC2054" s="80" cm="1">
        <f t="array" ref="BC2054">INDEX($K:$Q,ROW(),MATCH(BC$3,$K$2:$Q$2,0))/12</f>
        <v>-333.33333333333331</v>
      </c>
      <c r="BD2054" s="80" cm="1">
        <f t="array" ref="BD2054">INDEX($K:$Q,ROW(),MATCH(BD$3,$K$2:$Q$2,0))/12</f>
        <v>-333.33333333333331</v>
      </c>
      <c r="BE2054" s="80" cm="1">
        <f t="array" ref="BE2054">INDEX($K:$Q,ROW(),MATCH(BE$3,$K$2:$Q$2,0))/12</f>
        <v>-333.33333333333331</v>
      </c>
      <c r="BF2054" s="80" cm="1">
        <f t="array" ref="BF2054">INDEX($K:$Q,ROW(),MATCH(BF$3,$K$2:$Q$2,0))/12</f>
        <v>-333.33333333333331</v>
      </c>
      <c r="BG2054" s="80" cm="1">
        <f t="array" ref="BG2054">INDEX($K:$Q,ROW(),MATCH(BG$3,$K$2:$Q$2,0))/12</f>
        <v>-333.33333333333331</v>
      </c>
      <c r="BH2054" s="80" cm="1">
        <f t="array" ref="BH2054">INDEX($K:$Q,ROW(),MATCH(BH$3,$K$2:$Q$2,0))/12</f>
        <v>-333.33333333333331</v>
      </c>
      <c r="BI2054" s="80" cm="1">
        <f t="array" ref="BI2054">INDEX($K:$Q,ROW(),MATCH(BI$3,$K$2:$Q$2,0))/12</f>
        <v>-333.33333333333331</v>
      </c>
      <c r="BJ2054" s="80" cm="1">
        <f t="array" ref="BJ2054">INDEX($K:$Q,ROW(),MATCH(BJ$3,$K$2:$Q$2,0))/12</f>
        <v>-333.33333333333331</v>
      </c>
      <c r="BK2054" s="80" cm="1">
        <f t="array" ref="BK2054">INDEX($K:$Q,ROW(),MATCH(BK$3,$K$2:$Q$2,0))/12</f>
        <v>-333.33333333333331</v>
      </c>
      <c r="BL2054" s="80" cm="1">
        <f t="array" ref="BL2054">INDEX($K:$Q,ROW(),MATCH(BL$3,$K$2:$Q$2,0))/12</f>
        <v>-333.33333333333331</v>
      </c>
      <c r="BM2054" s="80" cm="1">
        <f t="array" ref="BM2054">INDEX($K:$Q,ROW(),MATCH(BM$3,$K$2:$Q$2,0))/12</f>
        <v>-333.33333333333331</v>
      </c>
      <c r="BN2054" s="80" cm="1">
        <f t="array" ref="BN2054">INDEX($K:$Q,ROW(),MATCH(BN$3,$K$2:$Q$2,0))/12</f>
        <v>-333.33333333333331</v>
      </c>
      <c r="BO2054" s="80" cm="1">
        <f t="array" ref="BO2054">INDEX($K:$Q,ROW(),MATCH(BO$3,$K$2:$Q$2,0))/12</f>
        <v>-333.33333333333331</v>
      </c>
      <c r="BP2054" s="80" cm="1">
        <f t="array" ref="BP2054">INDEX($K:$Q,ROW(),MATCH(BP$3,$K$2:$Q$2,0))/12</f>
        <v>-333.33333333333331</v>
      </c>
      <c r="BQ2054" s="80" cm="1">
        <f t="array" ref="BQ2054">INDEX($K:$Q,ROW(),MATCH(BQ$3,$K$2:$Q$2,0))/12</f>
        <v>-333.33333333333331</v>
      </c>
      <c r="BR2054" s="80" cm="1">
        <f t="array" ref="BR2054">INDEX($K:$Q,ROW(),MATCH(BR$3,$K$2:$Q$2,0))/12</f>
        <v>-333.33333333333331</v>
      </c>
      <c r="BS2054" s="80" cm="1">
        <f t="array" ref="BS2054">INDEX($K:$Q,ROW(),MATCH(BS$3,$K$2:$Q$2,0))/12</f>
        <v>-333.33333333333331</v>
      </c>
      <c r="BT2054" s="80" cm="1">
        <f t="array" ref="BT2054">INDEX($K:$Q,ROW(),MATCH(BT$3,$K$2:$Q$2,0))/12</f>
        <v>-333.33333333333331</v>
      </c>
      <c r="BU2054" s="80" cm="1">
        <f t="array" ref="BU2054">INDEX($K:$Q,ROW(),MATCH(BU$3,$K$2:$Q$2,0))/12</f>
        <v>-333.33333333333331</v>
      </c>
      <c r="BV2054" s="80" cm="1">
        <f t="array" ref="BV2054">INDEX($K:$Q,ROW(),MATCH(BV$3,$K$2:$Q$2,0))/12</f>
        <v>-333.33333333333331</v>
      </c>
      <c r="BW2054" s="80" cm="1">
        <f t="array" ref="BW2054">INDEX($K:$Q,ROW(),MATCH(BW$3,$K$2:$Q$2,0))/12</f>
        <v>-333.33333333333331</v>
      </c>
      <c r="BX2054" s="80" cm="1">
        <f t="array" ref="BX2054">INDEX($K:$Q,ROW(),MATCH(BX$3,$K$2:$Q$2,0))/12</f>
        <v>-333.33333333333331</v>
      </c>
      <c r="BY2054" s="80" cm="1">
        <f t="array" ref="BY2054">INDEX($K:$Q,ROW(),MATCH(BY$3,$K$2:$Q$2,0))/12</f>
        <v>-333.33333333333331</v>
      </c>
      <c r="BZ2054" s="80" cm="1">
        <f t="array" ref="BZ2054">INDEX($K:$Q,ROW(),MATCH(BZ$3,$K$2:$Q$2,0))/12</f>
        <v>-333.33333333333331</v>
      </c>
      <c r="CA2054" s="80" cm="1">
        <f t="array" ref="CA2054">INDEX($K:$Q,ROW(),MATCH(CA$3,$K$2:$Q$2,0))/12</f>
        <v>-333.33333333333331</v>
      </c>
      <c r="CB2054" s="80" cm="1">
        <f t="array" ref="CB2054">INDEX($K:$Q,ROW(),MATCH(CB$3,$K$2:$Q$2,0))/12</f>
        <v>-333.33333333333331</v>
      </c>
      <c r="CC2054" s="80" cm="1">
        <f t="array" ref="CC2054">INDEX($K:$Q,ROW(),MATCH(CC$3,$K$2:$Q$2,0))/12</f>
        <v>-333.33333333333331</v>
      </c>
      <c r="CD2054" s="80" cm="1">
        <f t="array" ref="CD2054">INDEX($K:$Q,ROW(),MATCH(CD$3,$K$2:$Q$2,0))/12</f>
        <v>-333.33333333333331</v>
      </c>
      <c r="CE2054" s="80" cm="1">
        <f t="array" ref="CE2054">INDEX($K:$Q,ROW(),MATCH(CE$3,$K$2:$Q$2,0))/12</f>
        <v>-333.33333333333331</v>
      </c>
      <c r="CF2054" s="80" cm="1">
        <f t="array" ref="CF2054">INDEX($K:$Q,ROW(),MATCH(CF$3,$K$2:$Q$2,0))/12</f>
        <v>-333.33333333333331</v>
      </c>
      <c r="CG2054" s="80" cm="1">
        <f t="array" ref="CG2054">INDEX($K:$Q,ROW(),MATCH(CG$3,$K$2:$Q$2,0))/12</f>
        <v>-333.33333333333331</v>
      </c>
      <c r="CH2054" s="80" cm="1">
        <f t="array" ref="CH2054">INDEX($K:$Q,ROW(),MATCH(CH$3,$K$2:$Q$2,0))/12</f>
        <v>-333.33333333333331</v>
      </c>
      <c r="CI2054" s="80" cm="1">
        <f t="array" ref="CI2054">INDEX($K:$Q,ROW(),MATCH(CI$3,$K$2:$Q$2,0))/12</f>
        <v>-333.33333333333331</v>
      </c>
      <c r="CJ2054" s="80" cm="1">
        <f t="array" ref="CJ2054">INDEX($K:$Q,ROW(),MATCH(CJ$3,$K$2:$Q$2,0))/12</f>
        <v>-333.33333333333331</v>
      </c>
      <c r="CK2054" s="80" cm="1">
        <f t="array" ref="CK2054">INDEX($K:$Q,ROW(),MATCH(CK$3,$K$2:$Q$2,0))/12</f>
        <v>-333.33333333333331</v>
      </c>
      <c r="CL2054" s="80" cm="1">
        <f t="array" ref="CL2054">INDEX($K:$Q,ROW(),MATCH(CL$3,$K$2:$Q$2,0))/12</f>
        <v>-333.33333333333331</v>
      </c>
      <c r="CN2054" s="74"/>
      <c r="CO2054" s="80" t="e" cm="1">
        <f t="array" ref="CO2054">INDEX($K:$Q,ROW(),MATCH(CO$3,$K$2:$Q$2,0))/CO$5</f>
        <v>#N/A</v>
      </c>
      <c r="CP2054" s="80" t="e" cm="1">
        <f t="array" ref="CP2054">INDEX($K:$Q,ROW(),MATCH(CP$3,$K$2:$Q$2,0))/CP$5</f>
        <v>#N/A</v>
      </c>
      <c r="CQ2054" s="80" t="e" cm="1">
        <f t="array" ref="CQ2054">INDEX($K:$Q,ROW(),MATCH(CQ$3,$K$2:$Q$2,0))/CQ$5</f>
        <v>#N/A</v>
      </c>
      <c r="CR2054" s="80" t="e" cm="1">
        <f t="array" ref="CR2054">INDEX($K:$Q,ROW(),MATCH(CR$3,$K$2:$Q$2,0))/CR$5</f>
        <v>#N/A</v>
      </c>
      <c r="CS2054" s="80" t="e" cm="1">
        <f t="array" ref="CS2054">INDEX($K:$Q,ROW(),MATCH(CS$3,$K$2:$Q$2,0))/CS$5</f>
        <v>#N/A</v>
      </c>
      <c r="CT2054" s="80" t="e" cm="1">
        <f t="array" ref="CT2054">INDEX($K:$Q,ROW(),MATCH(CT$3,$K$2:$Q$2,0))/CT$5</f>
        <v>#N/A</v>
      </c>
      <c r="CU2054" s="80" t="e" cm="1">
        <f t="array" ref="CU2054">INDEX($K:$Q,ROW(),MATCH(CU$3,$K$2:$Q$2,0))/CU$5</f>
        <v>#N/A</v>
      </c>
      <c r="CV2054" s="80" t="e" cm="1">
        <f t="array" ref="CV2054">INDEX($K:$Q,ROW(),MATCH(CV$3,$K$2:$Q$2,0))/CV$5</f>
        <v>#N/A</v>
      </c>
      <c r="CW2054" s="80" t="e" cm="1">
        <f t="array" ref="CW2054">INDEX($K:$Q,ROW(),MATCH(CW$3,$K$2:$Q$2,0))/CW$5</f>
        <v>#N/A</v>
      </c>
      <c r="CX2054" s="80" t="e" cm="1">
        <f t="array" ref="CX2054">INDEX($K:$Q,ROW(),MATCH(CX$3,$K$2:$Q$2,0))/CX$5</f>
        <v>#N/A</v>
      </c>
      <c r="CY2054" s="80" t="e" cm="1">
        <f t="array" ref="CY2054">INDEX($K:$Q,ROW(),MATCH(CY$3,$K$2:$Q$2,0))/CL$5</f>
        <v>#N/A</v>
      </c>
      <c r="CZ2054" s="80" t="e" cm="1">
        <f t="array" ref="CZ2054">INDEX($K:$Q,ROW(),MATCH(CZ$3,$K$2:$Q$2,0))/CZ$5</f>
        <v>#N/A</v>
      </c>
      <c r="DA2054" s="80" t="e" cm="1">
        <f t="array" ref="DA2054">INDEX($K:$Q,ROW(),MATCH(DA$3,$K$2:$Q$2,0))/DA$5</f>
        <v>#N/A</v>
      </c>
      <c r="DB2054" s="80" t="e" cm="1">
        <f t="array" ref="DB2054">INDEX($K:$Q,ROW(),MATCH(DB$3,$K$2:$Q$2,0))/DB$5</f>
        <v>#N/A</v>
      </c>
      <c r="DC2054" s="80" t="e" cm="1">
        <f t="array" ref="DC2054">INDEX($K:$Q,ROW(),MATCH(DC$3,$K$2:$Q$2,0))/DC$5</f>
        <v>#N/A</v>
      </c>
      <c r="DD2054" s="80" t="e" cm="1">
        <f t="array" ref="DD2054">INDEX($K:$Q,ROW(),MATCH(DD$3,$K$2:$Q$2,0))/DD$5</f>
        <v>#N/A</v>
      </c>
      <c r="DE2054" s="80" t="e" cm="1">
        <f t="array" ref="DE2054">INDEX($K:$Q,ROW(),MATCH(DE$3,$K$2:$Q$2,0))/DE$5</f>
        <v>#N/A</v>
      </c>
      <c r="DF2054" s="80" t="e" cm="1">
        <f t="array" ref="DF2054">INDEX($K:$Q,ROW(),MATCH(DF$3,$K$2:$Q$2,0))/DF$5</f>
        <v>#N/A</v>
      </c>
      <c r="DG2054" s="80" t="e" cm="1">
        <f t="array" ref="DG2054">INDEX($K:$Q,ROW(),MATCH(DG$3,$K$2:$Q$2,0))/DG$5</f>
        <v>#N/A</v>
      </c>
      <c r="DH2054" s="80" t="e" cm="1">
        <f t="array" ref="DH2054">INDEX($K:$Q,ROW(),MATCH(DH$3,$K$2:$Q$2,0))/DH$5</f>
        <v>#N/A</v>
      </c>
      <c r="DI2054" s="80" t="e" cm="1">
        <f t="array" ref="DI2054">INDEX($K:$Q,ROW(),MATCH(DI$3,$K$2:$Q$2,0))/DI$5</f>
        <v>#N/A</v>
      </c>
      <c r="DJ2054" s="80" t="e" cm="1">
        <f t="array" ref="DJ2054">INDEX($K:$Q,ROW(),MATCH(DJ$3,$K$2:$Q$2,0))/DJ$5</f>
        <v>#N/A</v>
      </c>
      <c r="DK2054" s="80" t="e" cm="1">
        <f t="array" ref="DK2054">INDEX($K:$Q,ROW(),MATCH(DK$3,$K$2:$Q$2,0))/DK$5</f>
        <v>#N/A</v>
      </c>
      <c r="DL2054" s="80" t="e" cm="1">
        <f t="array" ref="DL2054">INDEX($K:$Q,ROW(),MATCH(DL$3,$K$2:$Q$2,0))/DL$5</f>
        <v>#N/A</v>
      </c>
    </row>
    <row r="2055" spans="2:116" x14ac:dyDescent="0.4">
      <c r="D2055" t="s">
        <v>564</v>
      </c>
      <c r="E2055" s="8" t="str">
        <f t="shared" si="3520"/>
        <v>2055 FAPPELIST-F</v>
      </c>
      <c r="G2055" s="141" t="s">
        <v>323</v>
      </c>
      <c r="K2055" s="23">
        <v>-8000</v>
      </c>
      <c r="L2055" s="23">
        <v>-8000</v>
      </c>
      <c r="M2055" s="23">
        <v>-8000</v>
      </c>
      <c r="N2055" s="23">
        <v>-8000</v>
      </c>
      <c r="O2055" s="23">
        <v>-8000</v>
      </c>
      <c r="P2055" s="23">
        <v>-8000</v>
      </c>
      <c r="S2055" s="80" cm="1">
        <f t="array" ref="S2055">INDEX($K:$Q,ROW(),MATCH(S$3,$K$2:$Q$2,0))/12</f>
        <v>-666.66666666666663</v>
      </c>
      <c r="T2055" s="80" cm="1">
        <f t="array" ref="T2055">INDEX($K:$Q,ROW(),MATCH(T$3,$K$2:$Q$2,0))/12</f>
        <v>-666.66666666666663</v>
      </c>
      <c r="U2055" s="80" cm="1">
        <f t="array" ref="U2055">INDEX($K:$Q,ROW(),MATCH(U$3,$K$2:$Q$2,0))/12</f>
        <v>-666.66666666666663</v>
      </c>
      <c r="V2055" s="80" cm="1">
        <f t="array" ref="V2055">INDEX($K:$Q,ROW(),MATCH(V$3,$K$2:$Q$2,0))/12</f>
        <v>-666.66666666666663</v>
      </c>
      <c r="W2055" s="80" cm="1">
        <f t="array" ref="W2055">INDEX($K:$Q,ROW(),MATCH(W$3,$K$2:$Q$2,0))/12</f>
        <v>-666.66666666666663</v>
      </c>
      <c r="X2055" s="80" cm="1">
        <f t="array" ref="X2055">INDEX($K:$Q,ROW(),MATCH(X$3,$K$2:$Q$2,0))/12</f>
        <v>-666.66666666666663</v>
      </c>
      <c r="Y2055" s="80" cm="1">
        <f t="array" ref="Y2055">INDEX($K:$Q,ROW(),MATCH(Y$3,$K$2:$Q$2,0))/12</f>
        <v>-666.66666666666663</v>
      </c>
      <c r="Z2055" s="80" cm="1">
        <f t="array" ref="Z2055">INDEX($K:$Q,ROW(),MATCH(Z$3,$K$2:$Q$2,0))/12</f>
        <v>-666.66666666666663</v>
      </c>
      <c r="AA2055" s="80" cm="1">
        <f t="array" ref="AA2055">INDEX($K:$Q,ROW(),MATCH(AA$3,$K$2:$Q$2,0))/12</f>
        <v>-666.66666666666663</v>
      </c>
      <c r="AB2055" s="80" cm="1">
        <f t="array" ref="AB2055">INDEX($K:$Q,ROW(),MATCH(AB$3,$K$2:$Q$2,0))/12</f>
        <v>-666.66666666666663</v>
      </c>
      <c r="AC2055" s="80" cm="1">
        <f t="array" ref="AC2055">INDEX($K:$Q,ROW(),MATCH(AC$3,$K$2:$Q$2,0))/12</f>
        <v>-666.66666666666663</v>
      </c>
      <c r="AD2055" s="80" cm="1">
        <f t="array" ref="AD2055">INDEX($K:$Q,ROW(),MATCH(AD$3,$K$2:$Q$2,0))/12</f>
        <v>-666.66666666666663</v>
      </c>
      <c r="AE2055" s="80" cm="1">
        <f t="array" ref="AE2055">INDEX($K:$Q,ROW(),MATCH(AE$3,$K$2:$Q$2,0))/12</f>
        <v>-666.66666666666663</v>
      </c>
      <c r="AF2055" s="80" cm="1">
        <f t="array" ref="AF2055">INDEX($K:$Q,ROW(),MATCH(AF$3,$K$2:$Q$2,0))/12</f>
        <v>-666.66666666666663</v>
      </c>
      <c r="AG2055" s="80" cm="1">
        <f t="array" ref="AG2055">INDEX($K:$Q,ROW(),MATCH(AG$3,$K$2:$Q$2,0))/12</f>
        <v>-666.66666666666663</v>
      </c>
      <c r="AH2055" s="80" cm="1">
        <f t="array" ref="AH2055">INDEX($K:$Q,ROW(),MATCH(AH$3,$K$2:$Q$2,0))/12</f>
        <v>-666.66666666666663</v>
      </c>
      <c r="AI2055" s="80" cm="1">
        <f t="array" ref="AI2055">INDEX($K:$Q,ROW(),MATCH(AI$3,$K$2:$Q$2,0))/12</f>
        <v>-666.66666666666663</v>
      </c>
      <c r="AJ2055" s="80" cm="1">
        <f t="array" ref="AJ2055">INDEX($K:$Q,ROW(),MATCH(AJ$3,$K$2:$Q$2,0))/12</f>
        <v>-666.66666666666663</v>
      </c>
      <c r="AK2055" s="80" cm="1">
        <f t="array" ref="AK2055">INDEX($K:$Q,ROW(),MATCH(AK$3,$K$2:$Q$2,0))/12</f>
        <v>-666.66666666666663</v>
      </c>
      <c r="AL2055" s="80" cm="1">
        <f t="array" ref="AL2055">INDEX($K:$Q,ROW(),MATCH(AL$3,$K$2:$Q$2,0))/12</f>
        <v>-666.66666666666663</v>
      </c>
      <c r="AM2055" s="80" cm="1">
        <f t="array" ref="AM2055">INDEX($K:$Q,ROW(),MATCH(AM$3,$K$2:$Q$2,0))/12</f>
        <v>-666.66666666666663</v>
      </c>
      <c r="AN2055" s="80" cm="1">
        <f t="array" ref="AN2055">INDEX($K:$Q,ROW(),MATCH(AN$3,$K$2:$Q$2,0))/12</f>
        <v>-666.66666666666663</v>
      </c>
      <c r="AO2055" s="80" cm="1">
        <f t="array" ref="AO2055">INDEX($K:$Q,ROW(),MATCH(AO$3,$K$2:$Q$2,0))/12</f>
        <v>-666.66666666666663</v>
      </c>
      <c r="AP2055" s="80" cm="1">
        <f t="array" ref="AP2055">INDEX($K:$Q,ROW(),MATCH(AP$3,$K$2:$Q$2,0))/12</f>
        <v>-666.66666666666663</v>
      </c>
      <c r="AQ2055" s="80" cm="1">
        <f t="array" ref="AQ2055">INDEX($K:$Q,ROW(),MATCH(AQ$3,$K$2:$Q$2,0))/12</f>
        <v>-666.66666666666663</v>
      </c>
      <c r="AR2055" s="80" cm="1">
        <f t="array" ref="AR2055">INDEX($K:$Q,ROW(),MATCH(AR$3,$K$2:$Q$2,0))/12</f>
        <v>-666.66666666666663</v>
      </c>
      <c r="AS2055" s="80" cm="1">
        <f t="array" ref="AS2055">INDEX($K:$Q,ROW(),MATCH(AS$3,$K$2:$Q$2,0))/12</f>
        <v>-666.66666666666663</v>
      </c>
      <c r="AT2055" s="80" cm="1">
        <f t="array" ref="AT2055">INDEX($K:$Q,ROW(),MATCH(AT$3,$K$2:$Q$2,0))/12</f>
        <v>-666.66666666666663</v>
      </c>
      <c r="AU2055" s="80" cm="1">
        <f t="array" ref="AU2055">INDEX($K:$Q,ROW(),MATCH(AU$3,$K$2:$Q$2,0))/12</f>
        <v>-666.66666666666663</v>
      </c>
      <c r="AV2055" s="80" cm="1">
        <f t="array" ref="AV2055">INDEX($K:$Q,ROW(),MATCH(AV$3,$K$2:$Q$2,0))/12</f>
        <v>-666.66666666666663</v>
      </c>
      <c r="AW2055" s="80" cm="1">
        <f t="array" ref="AW2055">INDEX($K:$Q,ROW(),MATCH(AW$3,$K$2:$Q$2,0))/12</f>
        <v>-666.66666666666663</v>
      </c>
      <c r="AX2055" s="80" cm="1">
        <f t="array" ref="AX2055">INDEX($K:$Q,ROW(),MATCH(AX$3,$K$2:$Q$2,0))/12</f>
        <v>-666.66666666666663</v>
      </c>
      <c r="AY2055" s="80" cm="1">
        <f t="array" ref="AY2055">INDEX($K:$Q,ROW(),MATCH(AY$3,$K$2:$Q$2,0))/12</f>
        <v>-666.66666666666663</v>
      </c>
      <c r="AZ2055" s="80" cm="1">
        <f t="array" ref="AZ2055">INDEX($K:$Q,ROW(),MATCH(AZ$3,$K$2:$Q$2,0))/12</f>
        <v>-666.66666666666663</v>
      </c>
      <c r="BA2055" s="80" cm="1">
        <f t="array" ref="BA2055">INDEX($K:$Q,ROW(),MATCH(BA$3,$K$2:$Q$2,0))/12</f>
        <v>-666.66666666666663</v>
      </c>
      <c r="BB2055" s="80" cm="1">
        <f t="array" ref="BB2055">INDEX($K:$Q,ROW(),MATCH(BB$3,$K$2:$Q$2,0))/12</f>
        <v>-666.66666666666663</v>
      </c>
      <c r="BC2055" s="80" cm="1">
        <f t="array" ref="BC2055">INDEX($K:$Q,ROW(),MATCH(BC$3,$K$2:$Q$2,0))/12</f>
        <v>-666.66666666666663</v>
      </c>
      <c r="BD2055" s="80" cm="1">
        <f t="array" ref="BD2055">INDEX($K:$Q,ROW(),MATCH(BD$3,$K$2:$Q$2,0))/12</f>
        <v>-666.66666666666663</v>
      </c>
      <c r="BE2055" s="80" cm="1">
        <f t="array" ref="BE2055">INDEX($K:$Q,ROW(),MATCH(BE$3,$K$2:$Q$2,0))/12</f>
        <v>-666.66666666666663</v>
      </c>
      <c r="BF2055" s="80" cm="1">
        <f t="array" ref="BF2055">INDEX($K:$Q,ROW(),MATCH(BF$3,$K$2:$Q$2,0))/12</f>
        <v>-666.66666666666663</v>
      </c>
      <c r="BG2055" s="80" cm="1">
        <f t="array" ref="BG2055">INDEX($K:$Q,ROW(),MATCH(BG$3,$K$2:$Q$2,0))/12</f>
        <v>-666.66666666666663</v>
      </c>
      <c r="BH2055" s="80" cm="1">
        <f t="array" ref="BH2055">INDEX($K:$Q,ROW(),MATCH(BH$3,$K$2:$Q$2,0))/12</f>
        <v>-666.66666666666663</v>
      </c>
      <c r="BI2055" s="80" cm="1">
        <f t="array" ref="BI2055">INDEX($K:$Q,ROW(),MATCH(BI$3,$K$2:$Q$2,0))/12</f>
        <v>-666.66666666666663</v>
      </c>
      <c r="BJ2055" s="80" cm="1">
        <f t="array" ref="BJ2055">INDEX($K:$Q,ROW(),MATCH(BJ$3,$K$2:$Q$2,0))/12</f>
        <v>-666.66666666666663</v>
      </c>
      <c r="BK2055" s="80" cm="1">
        <f t="array" ref="BK2055">INDEX($K:$Q,ROW(),MATCH(BK$3,$K$2:$Q$2,0))/12</f>
        <v>-666.66666666666663</v>
      </c>
      <c r="BL2055" s="80" cm="1">
        <f t="array" ref="BL2055">INDEX($K:$Q,ROW(),MATCH(BL$3,$K$2:$Q$2,0))/12</f>
        <v>-666.66666666666663</v>
      </c>
      <c r="BM2055" s="80" cm="1">
        <f t="array" ref="BM2055">INDEX($K:$Q,ROW(),MATCH(BM$3,$K$2:$Q$2,0))/12</f>
        <v>-666.66666666666663</v>
      </c>
      <c r="BN2055" s="80" cm="1">
        <f t="array" ref="BN2055">INDEX($K:$Q,ROW(),MATCH(BN$3,$K$2:$Q$2,0))/12</f>
        <v>-666.66666666666663</v>
      </c>
      <c r="BO2055" s="80" cm="1">
        <f t="array" ref="BO2055">INDEX($K:$Q,ROW(),MATCH(BO$3,$K$2:$Q$2,0))/12</f>
        <v>-666.66666666666663</v>
      </c>
      <c r="BP2055" s="80" cm="1">
        <f t="array" ref="BP2055">INDEX($K:$Q,ROW(),MATCH(BP$3,$K$2:$Q$2,0))/12</f>
        <v>-666.66666666666663</v>
      </c>
      <c r="BQ2055" s="80" cm="1">
        <f t="array" ref="BQ2055">INDEX($K:$Q,ROW(),MATCH(BQ$3,$K$2:$Q$2,0))/12</f>
        <v>-666.66666666666663</v>
      </c>
      <c r="BR2055" s="80" cm="1">
        <f t="array" ref="BR2055">INDEX($K:$Q,ROW(),MATCH(BR$3,$K$2:$Q$2,0))/12</f>
        <v>-666.66666666666663</v>
      </c>
      <c r="BS2055" s="80" cm="1">
        <f t="array" ref="BS2055">INDEX($K:$Q,ROW(),MATCH(BS$3,$K$2:$Q$2,0))/12</f>
        <v>-666.66666666666663</v>
      </c>
      <c r="BT2055" s="80" cm="1">
        <f t="array" ref="BT2055">INDEX($K:$Q,ROW(),MATCH(BT$3,$K$2:$Q$2,0))/12</f>
        <v>-666.66666666666663</v>
      </c>
      <c r="BU2055" s="80" cm="1">
        <f t="array" ref="BU2055">INDEX($K:$Q,ROW(),MATCH(BU$3,$K$2:$Q$2,0))/12</f>
        <v>-666.66666666666663</v>
      </c>
      <c r="BV2055" s="80" cm="1">
        <f t="array" ref="BV2055">INDEX($K:$Q,ROW(),MATCH(BV$3,$K$2:$Q$2,0))/12</f>
        <v>-666.66666666666663</v>
      </c>
      <c r="BW2055" s="80" cm="1">
        <f t="array" ref="BW2055">INDEX($K:$Q,ROW(),MATCH(BW$3,$K$2:$Q$2,0))/12</f>
        <v>-666.66666666666663</v>
      </c>
      <c r="BX2055" s="80" cm="1">
        <f t="array" ref="BX2055">INDEX($K:$Q,ROW(),MATCH(BX$3,$K$2:$Q$2,0))/12</f>
        <v>-666.66666666666663</v>
      </c>
      <c r="BY2055" s="80" cm="1">
        <f t="array" ref="BY2055">INDEX($K:$Q,ROW(),MATCH(BY$3,$K$2:$Q$2,0))/12</f>
        <v>-666.66666666666663</v>
      </c>
      <c r="BZ2055" s="80" cm="1">
        <f t="array" ref="BZ2055">INDEX($K:$Q,ROW(),MATCH(BZ$3,$K$2:$Q$2,0))/12</f>
        <v>-666.66666666666663</v>
      </c>
      <c r="CA2055" s="80" cm="1">
        <f t="array" ref="CA2055">INDEX($K:$Q,ROW(),MATCH(CA$3,$K$2:$Q$2,0))/12</f>
        <v>-666.66666666666663</v>
      </c>
      <c r="CB2055" s="80" cm="1">
        <f t="array" ref="CB2055">INDEX($K:$Q,ROW(),MATCH(CB$3,$K$2:$Q$2,0))/12</f>
        <v>-666.66666666666663</v>
      </c>
      <c r="CC2055" s="80" cm="1">
        <f t="array" ref="CC2055">INDEX($K:$Q,ROW(),MATCH(CC$3,$K$2:$Q$2,0))/12</f>
        <v>-666.66666666666663</v>
      </c>
      <c r="CD2055" s="80" cm="1">
        <f t="array" ref="CD2055">INDEX($K:$Q,ROW(),MATCH(CD$3,$K$2:$Q$2,0))/12</f>
        <v>-666.66666666666663</v>
      </c>
      <c r="CE2055" s="80" cm="1">
        <f t="array" ref="CE2055">INDEX($K:$Q,ROW(),MATCH(CE$3,$K$2:$Q$2,0))/12</f>
        <v>-666.66666666666663</v>
      </c>
      <c r="CF2055" s="80" cm="1">
        <f t="array" ref="CF2055">INDEX($K:$Q,ROW(),MATCH(CF$3,$K$2:$Q$2,0))/12</f>
        <v>-666.66666666666663</v>
      </c>
      <c r="CG2055" s="80" cm="1">
        <f t="array" ref="CG2055">INDEX($K:$Q,ROW(),MATCH(CG$3,$K$2:$Q$2,0))/12</f>
        <v>-666.66666666666663</v>
      </c>
      <c r="CH2055" s="80" cm="1">
        <f t="array" ref="CH2055">INDEX($K:$Q,ROW(),MATCH(CH$3,$K$2:$Q$2,0))/12</f>
        <v>-666.66666666666663</v>
      </c>
      <c r="CI2055" s="80" cm="1">
        <f t="array" ref="CI2055">INDEX($K:$Q,ROW(),MATCH(CI$3,$K$2:$Q$2,0))/12</f>
        <v>-666.66666666666663</v>
      </c>
      <c r="CJ2055" s="80" cm="1">
        <f t="array" ref="CJ2055">INDEX($K:$Q,ROW(),MATCH(CJ$3,$K$2:$Q$2,0))/12</f>
        <v>-666.66666666666663</v>
      </c>
      <c r="CK2055" s="80" cm="1">
        <f t="array" ref="CK2055">INDEX($K:$Q,ROW(),MATCH(CK$3,$K$2:$Q$2,0))/12</f>
        <v>-666.66666666666663</v>
      </c>
      <c r="CL2055" s="80" cm="1">
        <f t="array" ref="CL2055">INDEX($K:$Q,ROW(),MATCH(CL$3,$K$2:$Q$2,0))/12</f>
        <v>-666.66666666666663</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2:116" x14ac:dyDescent="0.4">
      <c r="D2056" t="s">
        <v>564</v>
      </c>
      <c r="E2056" s="8" t="str">
        <f t="shared" si="3520"/>
        <v>2056 FAPPELIST-F</v>
      </c>
      <c r="G2056" s="141" t="s">
        <v>566</v>
      </c>
      <c r="K2056" s="23">
        <v>-16000</v>
      </c>
      <c r="L2056" s="23">
        <v>-16000</v>
      </c>
      <c r="M2056" s="23">
        <v>-16000</v>
      </c>
      <c r="N2056" s="23">
        <v>-16000</v>
      </c>
      <c r="O2056" s="23">
        <v>-16000</v>
      </c>
      <c r="P2056" s="23">
        <v>-16000</v>
      </c>
      <c r="S2056" s="80" cm="1">
        <f t="array" ref="S2056">INDEX($K:$Q,ROW(),MATCH(S$3,$K$2:$Q$2,0))/12</f>
        <v>-1333.3333333333333</v>
      </c>
      <c r="T2056" s="80" cm="1">
        <f t="array" ref="T2056">INDEX($K:$Q,ROW(),MATCH(T$3,$K$2:$Q$2,0))/12</f>
        <v>-1333.3333333333333</v>
      </c>
      <c r="U2056" s="80" cm="1">
        <f t="array" ref="U2056">INDEX($K:$Q,ROW(),MATCH(U$3,$K$2:$Q$2,0))/12</f>
        <v>-1333.3333333333333</v>
      </c>
      <c r="V2056" s="80" cm="1">
        <f t="array" ref="V2056">INDEX($K:$Q,ROW(),MATCH(V$3,$K$2:$Q$2,0))/12</f>
        <v>-1333.3333333333333</v>
      </c>
      <c r="W2056" s="80" cm="1">
        <f t="array" ref="W2056">INDEX($K:$Q,ROW(),MATCH(W$3,$K$2:$Q$2,0))/12</f>
        <v>-1333.3333333333333</v>
      </c>
      <c r="X2056" s="80" cm="1">
        <f t="array" ref="X2056">INDEX($K:$Q,ROW(),MATCH(X$3,$K$2:$Q$2,0))/12</f>
        <v>-1333.3333333333333</v>
      </c>
      <c r="Y2056" s="80" cm="1">
        <f t="array" ref="Y2056">INDEX($K:$Q,ROW(),MATCH(Y$3,$K$2:$Q$2,0))/12</f>
        <v>-1333.3333333333333</v>
      </c>
      <c r="Z2056" s="80" cm="1">
        <f t="array" ref="Z2056">INDEX($K:$Q,ROW(),MATCH(Z$3,$K$2:$Q$2,0))/12</f>
        <v>-1333.3333333333333</v>
      </c>
      <c r="AA2056" s="80" cm="1">
        <f t="array" ref="AA2056">INDEX($K:$Q,ROW(),MATCH(AA$3,$K$2:$Q$2,0))/12</f>
        <v>-1333.3333333333333</v>
      </c>
      <c r="AB2056" s="80" cm="1">
        <f t="array" ref="AB2056">INDEX($K:$Q,ROW(),MATCH(AB$3,$K$2:$Q$2,0))/12</f>
        <v>-1333.3333333333333</v>
      </c>
      <c r="AC2056" s="80" cm="1">
        <f t="array" ref="AC2056">INDEX($K:$Q,ROW(),MATCH(AC$3,$K$2:$Q$2,0))/12</f>
        <v>-1333.3333333333333</v>
      </c>
      <c r="AD2056" s="80" cm="1">
        <f t="array" ref="AD2056">INDEX($K:$Q,ROW(),MATCH(AD$3,$K$2:$Q$2,0))/12</f>
        <v>-1333.3333333333333</v>
      </c>
      <c r="AE2056" s="80" cm="1">
        <f t="array" ref="AE2056">INDEX($K:$Q,ROW(),MATCH(AE$3,$K$2:$Q$2,0))/12</f>
        <v>-1333.3333333333333</v>
      </c>
      <c r="AF2056" s="80" cm="1">
        <f t="array" ref="AF2056">INDEX($K:$Q,ROW(),MATCH(AF$3,$K$2:$Q$2,0))/12</f>
        <v>-1333.3333333333333</v>
      </c>
      <c r="AG2056" s="80" cm="1">
        <f t="array" ref="AG2056">INDEX($K:$Q,ROW(),MATCH(AG$3,$K$2:$Q$2,0))/12</f>
        <v>-1333.3333333333333</v>
      </c>
      <c r="AH2056" s="80" cm="1">
        <f t="array" ref="AH2056">INDEX($K:$Q,ROW(),MATCH(AH$3,$K$2:$Q$2,0))/12</f>
        <v>-1333.3333333333333</v>
      </c>
      <c r="AI2056" s="80" cm="1">
        <f t="array" ref="AI2056">INDEX($K:$Q,ROW(),MATCH(AI$3,$K$2:$Q$2,0))/12</f>
        <v>-1333.3333333333333</v>
      </c>
      <c r="AJ2056" s="80" cm="1">
        <f t="array" ref="AJ2056">INDEX($K:$Q,ROW(),MATCH(AJ$3,$K$2:$Q$2,0))/12</f>
        <v>-1333.3333333333333</v>
      </c>
      <c r="AK2056" s="80" cm="1">
        <f t="array" ref="AK2056">INDEX($K:$Q,ROW(),MATCH(AK$3,$K$2:$Q$2,0))/12</f>
        <v>-1333.3333333333333</v>
      </c>
      <c r="AL2056" s="80" cm="1">
        <f t="array" ref="AL2056">INDEX($K:$Q,ROW(),MATCH(AL$3,$K$2:$Q$2,0))/12</f>
        <v>-1333.3333333333333</v>
      </c>
      <c r="AM2056" s="80" cm="1">
        <f t="array" ref="AM2056">INDEX($K:$Q,ROW(),MATCH(AM$3,$K$2:$Q$2,0))/12</f>
        <v>-1333.3333333333333</v>
      </c>
      <c r="AN2056" s="80" cm="1">
        <f t="array" ref="AN2056">INDEX($K:$Q,ROW(),MATCH(AN$3,$K$2:$Q$2,0))/12</f>
        <v>-1333.3333333333333</v>
      </c>
      <c r="AO2056" s="80" cm="1">
        <f t="array" ref="AO2056">INDEX($K:$Q,ROW(),MATCH(AO$3,$K$2:$Q$2,0))/12</f>
        <v>-1333.3333333333333</v>
      </c>
      <c r="AP2056" s="80" cm="1">
        <f t="array" ref="AP2056">INDEX($K:$Q,ROW(),MATCH(AP$3,$K$2:$Q$2,0))/12</f>
        <v>-1333.3333333333333</v>
      </c>
      <c r="AQ2056" s="80" cm="1">
        <f t="array" ref="AQ2056">INDEX($K:$Q,ROW(),MATCH(AQ$3,$K$2:$Q$2,0))/12</f>
        <v>-1333.3333333333333</v>
      </c>
      <c r="AR2056" s="80" cm="1">
        <f t="array" ref="AR2056">INDEX($K:$Q,ROW(),MATCH(AR$3,$K$2:$Q$2,0))/12</f>
        <v>-1333.3333333333333</v>
      </c>
      <c r="AS2056" s="80" cm="1">
        <f t="array" ref="AS2056">INDEX($K:$Q,ROW(),MATCH(AS$3,$K$2:$Q$2,0))/12</f>
        <v>-1333.3333333333333</v>
      </c>
      <c r="AT2056" s="80" cm="1">
        <f t="array" ref="AT2056">INDEX($K:$Q,ROW(),MATCH(AT$3,$K$2:$Q$2,0))/12</f>
        <v>-1333.3333333333333</v>
      </c>
      <c r="AU2056" s="80" cm="1">
        <f t="array" ref="AU2056">INDEX($K:$Q,ROW(),MATCH(AU$3,$K$2:$Q$2,0))/12</f>
        <v>-1333.3333333333333</v>
      </c>
      <c r="AV2056" s="80" cm="1">
        <f t="array" ref="AV2056">INDEX($K:$Q,ROW(),MATCH(AV$3,$K$2:$Q$2,0))/12</f>
        <v>-1333.3333333333333</v>
      </c>
      <c r="AW2056" s="80" cm="1">
        <f t="array" ref="AW2056">INDEX($K:$Q,ROW(),MATCH(AW$3,$K$2:$Q$2,0))/12</f>
        <v>-1333.3333333333333</v>
      </c>
      <c r="AX2056" s="80" cm="1">
        <f t="array" ref="AX2056">INDEX($K:$Q,ROW(),MATCH(AX$3,$K$2:$Q$2,0))/12</f>
        <v>-1333.3333333333333</v>
      </c>
      <c r="AY2056" s="80" cm="1">
        <f t="array" ref="AY2056">INDEX($K:$Q,ROW(),MATCH(AY$3,$K$2:$Q$2,0))/12</f>
        <v>-1333.3333333333333</v>
      </c>
      <c r="AZ2056" s="80" cm="1">
        <f t="array" ref="AZ2056">INDEX($K:$Q,ROW(),MATCH(AZ$3,$K$2:$Q$2,0))/12</f>
        <v>-1333.3333333333333</v>
      </c>
      <c r="BA2056" s="80" cm="1">
        <f t="array" ref="BA2056">INDEX($K:$Q,ROW(),MATCH(BA$3,$K$2:$Q$2,0))/12</f>
        <v>-1333.3333333333333</v>
      </c>
      <c r="BB2056" s="80" cm="1">
        <f t="array" ref="BB2056">INDEX($K:$Q,ROW(),MATCH(BB$3,$K$2:$Q$2,0))/12</f>
        <v>-1333.3333333333333</v>
      </c>
      <c r="BC2056" s="80" cm="1">
        <f t="array" ref="BC2056">INDEX($K:$Q,ROW(),MATCH(BC$3,$K$2:$Q$2,0))/12</f>
        <v>-1333.3333333333333</v>
      </c>
      <c r="BD2056" s="80" cm="1">
        <f t="array" ref="BD2056">INDEX($K:$Q,ROW(),MATCH(BD$3,$K$2:$Q$2,0))/12</f>
        <v>-1333.3333333333333</v>
      </c>
      <c r="BE2056" s="80" cm="1">
        <f t="array" ref="BE2056">INDEX($K:$Q,ROW(),MATCH(BE$3,$K$2:$Q$2,0))/12</f>
        <v>-1333.3333333333333</v>
      </c>
      <c r="BF2056" s="80" cm="1">
        <f t="array" ref="BF2056">INDEX($K:$Q,ROW(),MATCH(BF$3,$K$2:$Q$2,0))/12</f>
        <v>-1333.3333333333333</v>
      </c>
      <c r="BG2056" s="80" cm="1">
        <f t="array" ref="BG2056">INDEX($K:$Q,ROW(),MATCH(BG$3,$K$2:$Q$2,0))/12</f>
        <v>-1333.3333333333333</v>
      </c>
      <c r="BH2056" s="80" cm="1">
        <f t="array" ref="BH2056">INDEX($K:$Q,ROW(),MATCH(BH$3,$K$2:$Q$2,0))/12</f>
        <v>-1333.3333333333333</v>
      </c>
      <c r="BI2056" s="80" cm="1">
        <f t="array" ref="BI2056">INDEX($K:$Q,ROW(),MATCH(BI$3,$K$2:$Q$2,0))/12</f>
        <v>-1333.3333333333333</v>
      </c>
      <c r="BJ2056" s="80" cm="1">
        <f t="array" ref="BJ2056">INDEX($K:$Q,ROW(),MATCH(BJ$3,$K$2:$Q$2,0))/12</f>
        <v>-1333.3333333333333</v>
      </c>
      <c r="BK2056" s="80" cm="1">
        <f t="array" ref="BK2056">INDEX($K:$Q,ROW(),MATCH(BK$3,$K$2:$Q$2,0))/12</f>
        <v>-1333.3333333333333</v>
      </c>
      <c r="BL2056" s="80" cm="1">
        <f t="array" ref="BL2056">INDEX($K:$Q,ROW(),MATCH(BL$3,$K$2:$Q$2,0))/12</f>
        <v>-1333.3333333333333</v>
      </c>
      <c r="BM2056" s="80" cm="1">
        <f t="array" ref="BM2056">INDEX($K:$Q,ROW(),MATCH(BM$3,$K$2:$Q$2,0))/12</f>
        <v>-1333.3333333333333</v>
      </c>
      <c r="BN2056" s="80" cm="1">
        <f t="array" ref="BN2056">INDEX($K:$Q,ROW(),MATCH(BN$3,$K$2:$Q$2,0))/12</f>
        <v>-1333.3333333333333</v>
      </c>
      <c r="BO2056" s="80" cm="1">
        <f t="array" ref="BO2056">INDEX($K:$Q,ROW(),MATCH(BO$3,$K$2:$Q$2,0))/12</f>
        <v>-1333.3333333333333</v>
      </c>
      <c r="BP2056" s="80" cm="1">
        <f t="array" ref="BP2056">INDEX($K:$Q,ROW(),MATCH(BP$3,$K$2:$Q$2,0))/12</f>
        <v>-1333.3333333333333</v>
      </c>
      <c r="BQ2056" s="80" cm="1">
        <f t="array" ref="BQ2056">INDEX($K:$Q,ROW(),MATCH(BQ$3,$K$2:$Q$2,0))/12</f>
        <v>-1333.3333333333333</v>
      </c>
      <c r="BR2056" s="80" cm="1">
        <f t="array" ref="BR2056">INDEX($K:$Q,ROW(),MATCH(BR$3,$K$2:$Q$2,0))/12</f>
        <v>-1333.3333333333333</v>
      </c>
      <c r="BS2056" s="80" cm="1">
        <f t="array" ref="BS2056">INDEX($K:$Q,ROW(),MATCH(BS$3,$K$2:$Q$2,0))/12</f>
        <v>-1333.3333333333333</v>
      </c>
      <c r="BT2056" s="80" cm="1">
        <f t="array" ref="BT2056">INDEX($K:$Q,ROW(),MATCH(BT$3,$K$2:$Q$2,0))/12</f>
        <v>-1333.3333333333333</v>
      </c>
      <c r="BU2056" s="80" cm="1">
        <f t="array" ref="BU2056">INDEX($K:$Q,ROW(),MATCH(BU$3,$K$2:$Q$2,0))/12</f>
        <v>-1333.3333333333333</v>
      </c>
      <c r="BV2056" s="80" cm="1">
        <f t="array" ref="BV2056">INDEX($K:$Q,ROW(),MATCH(BV$3,$K$2:$Q$2,0))/12</f>
        <v>-1333.3333333333333</v>
      </c>
      <c r="BW2056" s="80" cm="1">
        <f t="array" ref="BW2056">INDEX($K:$Q,ROW(),MATCH(BW$3,$K$2:$Q$2,0))/12</f>
        <v>-1333.3333333333333</v>
      </c>
      <c r="BX2056" s="80" cm="1">
        <f t="array" ref="BX2056">INDEX($K:$Q,ROW(),MATCH(BX$3,$K$2:$Q$2,0))/12</f>
        <v>-1333.3333333333333</v>
      </c>
      <c r="BY2056" s="80" cm="1">
        <f t="array" ref="BY2056">INDEX($K:$Q,ROW(),MATCH(BY$3,$K$2:$Q$2,0))/12</f>
        <v>-1333.3333333333333</v>
      </c>
      <c r="BZ2056" s="80" cm="1">
        <f t="array" ref="BZ2056">INDEX($K:$Q,ROW(),MATCH(BZ$3,$K$2:$Q$2,0))/12</f>
        <v>-1333.3333333333333</v>
      </c>
      <c r="CA2056" s="80" cm="1">
        <f t="array" ref="CA2056">INDEX($K:$Q,ROW(),MATCH(CA$3,$K$2:$Q$2,0))/12</f>
        <v>-1333.3333333333333</v>
      </c>
      <c r="CB2056" s="80" cm="1">
        <f t="array" ref="CB2056">INDEX($K:$Q,ROW(),MATCH(CB$3,$K$2:$Q$2,0))/12</f>
        <v>-1333.3333333333333</v>
      </c>
      <c r="CC2056" s="80" cm="1">
        <f t="array" ref="CC2056">INDEX($K:$Q,ROW(),MATCH(CC$3,$K$2:$Q$2,0))/12</f>
        <v>-1333.3333333333333</v>
      </c>
      <c r="CD2056" s="80" cm="1">
        <f t="array" ref="CD2056">INDEX($K:$Q,ROW(),MATCH(CD$3,$K$2:$Q$2,0))/12</f>
        <v>-1333.3333333333333</v>
      </c>
      <c r="CE2056" s="80" cm="1">
        <f t="array" ref="CE2056">INDEX($K:$Q,ROW(),MATCH(CE$3,$K$2:$Q$2,0))/12</f>
        <v>-1333.3333333333333</v>
      </c>
      <c r="CF2056" s="80" cm="1">
        <f t="array" ref="CF2056">INDEX($K:$Q,ROW(),MATCH(CF$3,$K$2:$Q$2,0))/12</f>
        <v>-1333.3333333333333</v>
      </c>
      <c r="CG2056" s="80" cm="1">
        <f t="array" ref="CG2056">INDEX($K:$Q,ROW(),MATCH(CG$3,$K$2:$Q$2,0))/12</f>
        <v>-1333.3333333333333</v>
      </c>
      <c r="CH2056" s="80" cm="1">
        <f t="array" ref="CH2056">INDEX($K:$Q,ROW(),MATCH(CH$3,$K$2:$Q$2,0))/12</f>
        <v>-1333.3333333333333</v>
      </c>
      <c r="CI2056" s="80" cm="1">
        <f t="array" ref="CI2056">INDEX($K:$Q,ROW(),MATCH(CI$3,$K$2:$Q$2,0))/12</f>
        <v>-1333.3333333333333</v>
      </c>
      <c r="CJ2056" s="80" cm="1">
        <f t="array" ref="CJ2056">INDEX($K:$Q,ROW(),MATCH(CJ$3,$K$2:$Q$2,0))/12</f>
        <v>-1333.3333333333333</v>
      </c>
      <c r="CK2056" s="80" cm="1">
        <f t="array" ref="CK2056">INDEX($K:$Q,ROW(),MATCH(CK$3,$K$2:$Q$2,0))/12</f>
        <v>-1333.3333333333333</v>
      </c>
      <c r="CL2056" s="80" cm="1">
        <f t="array" ref="CL2056">INDEX($K:$Q,ROW(),MATCH(CL$3,$K$2:$Q$2,0))/12</f>
        <v>-1333.3333333333333</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2:116" x14ac:dyDescent="0.4">
      <c r="D2057" t="s">
        <v>564</v>
      </c>
      <c r="E2057" s="8" t="str">
        <f t="shared" si="3520"/>
        <v>2057 FAPPELIST-F</v>
      </c>
      <c r="G2057" s="141" t="s">
        <v>567</v>
      </c>
      <c r="K2057" s="23">
        <v>-32000</v>
      </c>
      <c r="L2057" s="23">
        <v>-32000</v>
      </c>
      <c r="M2057" s="23">
        <v>-32000</v>
      </c>
      <c r="N2057" s="23">
        <v>-32000</v>
      </c>
      <c r="O2057" s="23">
        <v>-32000</v>
      </c>
      <c r="P2057" s="23">
        <v>-32000</v>
      </c>
      <c r="S2057" s="80" cm="1">
        <f t="array" ref="S2057">INDEX($K:$Q,ROW(),MATCH(S$3,$K$2:$Q$2,0))/12</f>
        <v>-2666.6666666666665</v>
      </c>
      <c r="T2057" s="80" cm="1">
        <f t="array" ref="T2057">INDEX($K:$Q,ROW(),MATCH(T$3,$K$2:$Q$2,0))/12</f>
        <v>-2666.6666666666665</v>
      </c>
      <c r="U2057" s="80" cm="1">
        <f t="array" ref="U2057">INDEX($K:$Q,ROW(),MATCH(U$3,$K$2:$Q$2,0))/12</f>
        <v>-2666.6666666666665</v>
      </c>
      <c r="V2057" s="80" cm="1">
        <f t="array" ref="V2057">INDEX($K:$Q,ROW(),MATCH(V$3,$K$2:$Q$2,0))/12</f>
        <v>-2666.6666666666665</v>
      </c>
      <c r="W2057" s="80" cm="1">
        <f t="array" ref="W2057">INDEX($K:$Q,ROW(),MATCH(W$3,$K$2:$Q$2,0))/12</f>
        <v>-2666.6666666666665</v>
      </c>
      <c r="X2057" s="80" cm="1">
        <f t="array" ref="X2057">INDEX($K:$Q,ROW(),MATCH(X$3,$K$2:$Q$2,0))/12</f>
        <v>-2666.6666666666665</v>
      </c>
      <c r="Y2057" s="80" cm="1">
        <f t="array" ref="Y2057">INDEX($K:$Q,ROW(),MATCH(Y$3,$K$2:$Q$2,0))/12</f>
        <v>-2666.6666666666665</v>
      </c>
      <c r="Z2057" s="80" cm="1">
        <f t="array" ref="Z2057">INDEX($K:$Q,ROW(),MATCH(Z$3,$K$2:$Q$2,0))/12</f>
        <v>-2666.6666666666665</v>
      </c>
      <c r="AA2057" s="80" cm="1">
        <f t="array" ref="AA2057">INDEX($K:$Q,ROW(),MATCH(AA$3,$K$2:$Q$2,0))/12</f>
        <v>-2666.6666666666665</v>
      </c>
      <c r="AB2057" s="80" cm="1">
        <f t="array" ref="AB2057">INDEX($K:$Q,ROW(),MATCH(AB$3,$K$2:$Q$2,0))/12</f>
        <v>-2666.6666666666665</v>
      </c>
      <c r="AC2057" s="80" cm="1">
        <f t="array" ref="AC2057">INDEX($K:$Q,ROW(),MATCH(AC$3,$K$2:$Q$2,0))/12</f>
        <v>-2666.6666666666665</v>
      </c>
      <c r="AD2057" s="80" cm="1">
        <f t="array" ref="AD2057">INDEX($K:$Q,ROW(),MATCH(AD$3,$K$2:$Q$2,0))/12</f>
        <v>-2666.6666666666665</v>
      </c>
      <c r="AE2057" s="80" cm="1">
        <f t="array" ref="AE2057">INDEX($K:$Q,ROW(),MATCH(AE$3,$K$2:$Q$2,0))/12</f>
        <v>-2666.6666666666665</v>
      </c>
      <c r="AF2057" s="80" cm="1">
        <f t="array" ref="AF2057">INDEX($K:$Q,ROW(),MATCH(AF$3,$K$2:$Q$2,0))/12</f>
        <v>-2666.6666666666665</v>
      </c>
      <c r="AG2057" s="80" cm="1">
        <f t="array" ref="AG2057">INDEX($K:$Q,ROW(),MATCH(AG$3,$K$2:$Q$2,0))/12</f>
        <v>-2666.6666666666665</v>
      </c>
      <c r="AH2057" s="80" cm="1">
        <f t="array" ref="AH2057">INDEX($K:$Q,ROW(),MATCH(AH$3,$K$2:$Q$2,0))/12</f>
        <v>-2666.6666666666665</v>
      </c>
      <c r="AI2057" s="80" cm="1">
        <f t="array" ref="AI2057">INDEX($K:$Q,ROW(),MATCH(AI$3,$K$2:$Q$2,0))/12</f>
        <v>-2666.6666666666665</v>
      </c>
      <c r="AJ2057" s="80" cm="1">
        <f t="array" ref="AJ2057">INDEX($K:$Q,ROW(),MATCH(AJ$3,$K$2:$Q$2,0))/12</f>
        <v>-2666.6666666666665</v>
      </c>
      <c r="AK2057" s="80" cm="1">
        <f t="array" ref="AK2057">INDEX($K:$Q,ROW(),MATCH(AK$3,$K$2:$Q$2,0))/12</f>
        <v>-2666.6666666666665</v>
      </c>
      <c r="AL2057" s="80" cm="1">
        <f t="array" ref="AL2057">INDEX($K:$Q,ROW(),MATCH(AL$3,$K$2:$Q$2,0))/12</f>
        <v>-2666.6666666666665</v>
      </c>
      <c r="AM2057" s="80" cm="1">
        <f t="array" ref="AM2057">INDEX($K:$Q,ROW(),MATCH(AM$3,$K$2:$Q$2,0))/12</f>
        <v>-2666.6666666666665</v>
      </c>
      <c r="AN2057" s="80" cm="1">
        <f t="array" ref="AN2057">INDEX($K:$Q,ROW(),MATCH(AN$3,$K$2:$Q$2,0))/12</f>
        <v>-2666.6666666666665</v>
      </c>
      <c r="AO2057" s="80" cm="1">
        <f t="array" ref="AO2057">INDEX($K:$Q,ROW(),MATCH(AO$3,$K$2:$Q$2,0))/12</f>
        <v>-2666.6666666666665</v>
      </c>
      <c r="AP2057" s="80" cm="1">
        <f t="array" ref="AP2057">INDEX($K:$Q,ROW(),MATCH(AP$3,$K$2:$Q$2,0))/12</f>
        <v>-2666.6666666666665</v>
      </c>
      <c r="AQ2057" s="80" cm="1">
        <f t="array" ref="AQ2057">INDEX($K:$Q,ROW(),MATCH(AQ$3,$K$2:$Q$2,0))/12</f>
        <v>-2666.6666666666665</v>
      </c>
      <c r="AR2057" s="80" cm="1">
        <f t="array" ref="AR2057">INDEX($K:$Q,ROW(),MATCH(AR$3,$K$2:$Q$2,0))/12</f>
        <v>-2666.6666666666665</v>
      </c>
      <c r="AS2057" s="80" cm="1">
        <f t="array" ref="AS2057">INDEX($K:$Q,ROW(),MATCH(AS$3,$K$2:$Q$2,0))/12</f>
        <v>-2666.6666666666665</v>
      </c>
      <c r="AT2057" s="80" cm="1">
        <f t="array" ref="AT2057">INDEX($K:$Q,ROW(),MATCH(AT$3,$K$2:$Q$2,0))/12</f>
        <v>-2666.6666666666665</v>
      </c>
      <c r="AU2057" s="80" cm="1">
        <f t="array" ref="AU2057">INDEX($K:$Q,ROW(),MATCH(AU$3,$K$2:$Q$2,0))/12</f>
        <v>-2666.6666666666665</v>
      </c>
      <c r="AV2057" s="80" cm="1">
        <f t="array" ref="AV2057">INDEX($K:$Q,ROW(),MATCH(AV$3,$K$2:$Q$2,0))/12</f>
        <v>-2666.6666666666665</v>
      </c>
      <c r="AW2057" s="80" cm="1">
        <f t="array" ref="AW2057">INDEX($K:$Q,ROW(),MATCH(AW$3,$K$2:$Q$2,0))/12</f>
        <v>-2666.6666666666665</v>
      </c>
      <c r="AX2057" s="80" cm="1">
        <f t="array" ref="AX2057">INDEX($K:$Q,ROW(),MATCH(AX$3,$K$2:$Q$2,0))/12</f>
        <v>-2666.6666666666665</v>
      </c>
      <c r="AY2057" s="80" cm="1">
        <f t="array" ref="AY2057">INDEX($K:$Q,ROW(),MATCH(AY$3,$K$2:$Q$2,0))/12</f>
        <v>-2666.6666666666665</v>
      </c>
      <c r="AZ2057" s="80" cm="1">
        <f t="array" ref="AZ2057">INDEX($K:$Q,ROW(),MATCH(AZ$3,$K$2:$Q$2,0))/12</f>
        <v>-2666.6666666666665</v>
      </c>
      <c r="BA2057" s="80" cm="1">
        <f t="array" ref="BA2057">INDEX($K:$Q,ROW(),MATCH(BA$3,$K$2:$Q$2,0))/12</f>
        <v>-2666.6666666666665</v>
      </c>
      <c r="BB2057" s="80" cm="1">
        <f t="array" ref="BB2057">INDEX($K:$Q,ROW(),MATCH(BB$3,$K$2:$Q$2,0))/12</f>
        <v>-2666.6666666666665</v>
      </c>
      <c r="BC2057" s="80" cm="1">
        <f t="array" ref="BC2057">INDEX($K:$Q,ROW(),MATCH(BC$3,$K$2:$Q$2,0))/12</f>
        <v>-2666.6666666666665</v>
      </c>
      <c r="BD2057" s="80" cm="1">
        <f t="array" ref="BD2057">INDEX($K:$Q,ROW(),MATCH(BD$3,$K$2:$Q$2,0))/12</f>
        <v>-2666.6666666666665</v>
      </c>
      <c r="BE2057" s="80" cm="1">
        <f t="array" ref="BE2057">INDEX($K:$Q,ROW(),MATCH(BE$3,$K$2:$Q$2,0))/12</f>
        <v>-2666.6666666666665</v>
      </c>
      <c r="BF2057" s="80" cm="1">
        <f t="array" ref="BF2057">INDEX($K:$Q,ROW(),MATCH(BF$3,$K$2:$Q$2,0))/12</f>
        <v>-2666.6666666666665</v>
      </c>
      <c r="BG2057" s="80" cm="1">
        <f t="array" ref="BG2057">INDEX($K:$Q,ROW(),MATCH(BG$3,$K$2:$Q$2,0))/12</f>
        <v>-2666.6666666666665</v>
      </c>
      <c r="BH2057" s="80" cm="1">
        <f t="array" ref="BH2057">INDEX($K:$Q,ROW(),MATCH(BH$3,$K$2:$Q$2,0))/12</f>
        <v>-2666.6666666666665</v>
      </c>
      <c r="BI2057" s="80" cm="1">
        <f t="array" ref="BI2057">INDEX($K:$Q,ROW(),MATCH(BI$3,$K$2:$Q$2,0))/12</f>
        <v>-2666.6666666666665</v>
      </c>
      <c r="BJ2057" s="80" cm="1">
        <f t="array" ref="BJ2057">INDEX($K:$Q,ROW(),MATCH(BJ$3,$K$2:$Q$2,0))/12</f>
        <v>-2666.6666666666665</v>
      </c>
      <c r="BK2057" s="80" cm="1">
        <f t="array" ref="BK2057">INDEX($K:$Q,ROW(),MATCH(BK$3,$K$2:$Q$2,0))/12</f>
        <v>-2666.6666666666665</v>
      </c>
      <c r="BL2057" s="80" cm="1">
        <f t="array" ref="BL2057">INDEX($K:$Q,ROW(),MATCH(BL$3,$K$2:$Q$2,0))/12</f>
        <v>-2666.6666666666665</v>
      </c>
      <c r="BM2057" s="80" cm="1">
        <f t="array" ref="BM2057">INDEX($K:$Q,ROW(),MATCH(BM$3,$K$2:$Q$2,0))/12</f>
        <v>-2666.6666666666665</v>
      </c>
      <c r="BN2057" s="80" cm="1">
        <f t="array" ref="BN2057">INDEX($K:$Q,ROW(),MATCH(BN$3,$K$2:$Q$2,0))/12</f>
        <v>-2666.6666666666665</v>
      </c>
      <c r="BO2057" s="80" cm="1">
        <f t="array" ref="BO2057">INDEX($K:$Q,ROW(),MATCH(BO$3,$K$2:$Q$2,0))/12</f>
        <v>-2666.6666666666665</v>
      </c>
      <c r="BP2057" s="80" cm="1">
        <f t="array" ref="BP2057">INDEX($K:$Q,ROW(),MATCH(BP$3,$K$2:$Q$2,0))/12</f>
        <v>-2666.6666666666665</v>
      </c>
      <c r="BQ2057" s="80" cm="1">
        <f t="array" ref="BQ2057">INDEX($K:$Q,ROW(),MATCH(BQ$3,$K$2:$Q$2,0))/12</f>
        <v>-2666.6666666666665</v>
      </c>
      <c r="BR2057" s="80" cm="1">
        <f t="array" ref="BR2057">INDEX($K:$Q,ROW(),MATCH(BR$3,$K$2:$Q$2,0))/12</f>
        <v>-2666.6666666666665</v>
      </c>
      <c r="BS2057" s="80" cm="1">
        <f t="array" ref="BS2057">INDEX($K:$Q,ROW(),MATCH(BS$3,$K$2:$Q$2,0))/12</f>
        <v>-2666.6666666666665</v>
      </c>
      <c r="BT2057" s="80" cm="1">
        <f t="array" ref="BT2057">INDEX($K:$Q,ROW(),MATCH(BT$3,$K$2:$Q$2,0))/12</f>
        <v>-2666.6666666666665</v>
      </c>
      <c r="BU2057" s="80" cm="1">
        <f t="array" ref="BU2057">INDEX($K:$Q,ROW(),MATCH(BU$3,$K$2:$Q$2,0))/12</f>
        <v>-2666.6666666666665</v>
      </c>
      <c r="BV2057" s="80" cm="1">
        <f t="array" ref="BV2057">INDEX($K:$Q,ROW(),MATCH(BV$3,$K$2:$Q$2,0))/12</f>
        <v>-2666.6666666666665</v>
      </c>
      <c r="BW2057" s="80" cm="1">
        <f t="array" ref="BW2057">INDEX($K:$Q,ROW(),MATCH(BW$3,$K$2:$Q$2,0))/12</f>
        <v>-2666.6666666666665</v>
      </c>
      <c r="BX2057" s="80" cm="1">
        <f t="array" ref="BX2057">INDEX($K:$Q,ROW(),MATCH(BX$3,$K$2:$Q$2,0))/12</f>
        <v>-2666.6666666666665</v>
      </c>
      <c r="BY2057" s="80" cm="1">
        <f t="array" ref="BY2057">INDEX($K:$Q,ROW(),MATCH(BY$3,$K$2:$Q$2,0))/12</f>
        <v>-2666.6666666666665</v>
      </c>
      <c r="BZ2057" s="80" cm="1">
        <f t="array" ref="BZ2057">INDEX($K:$Q,ROW(),MATCH(BZ$3,$K$2:$Q$2,0))/12</f>
        <v>-2666.6666666666665</v>
      </c>
      <c r="CA2057" s="80" cm="1">
        <f t="array" ref="CA2057">INDEX($K:$Q,ROW(),MATCH(CA$3,$K$2:$Q$2,0))/12</f>
        <v>-2666.6666666666665</v>
      </c>
      <c r="CB2057" s="80" cm="1">
        <f t="array" ref="CB2057">INDEX($K:$Q,ROW(),MATCH(CB$3,$K$2:$Q$2,0))/12</f>
        <v>-2666.6666666666665</v>
      </c>
      <c r="CC2057" s="80" cm="1">
        <f t="array" ref="CC2057">INDEX($K:$Q,ROW(),MATCH(CC$3,$K$2:$Q$2,0))/12</f>
        <v>-2666.6666666666665</v>
      </c>
      <c r="CD2057" s="80" cm="1">
        <f t="array" ref="CD2057">INDEX($K:$Q,ROW(),MATCH(CD$3,$K$2:$Q$2,0))/12</f>
        <v>-2666.6666666666665</v>
      </c>
      <c r="CE2057" s="80" cm="1">
        <f t="array" ref="CE2057">INDEX($K:$Q,ROW(),MATCH(CE$3,$K$2:$Q$2,0))/12</f>
        <v>-2666.6666666666665</v>
      </c>
      <c r="CF2057" s="80" cm="1">
        <f t="array" ref="CF2057">INDEX($K:$Q,ROW(),MATCH(CF$3,$K$2:$Q$2,0))/12</f>
        <v>-2666.6666666666665</v>
      </c>
      <c r="CG2057" s="80" cm="1">
        <f t="array" ref="CG2057">INDEX($K:$Q,ROW(),MATCH(CG$3,$K$2:$Q$2,0))/12</f>
        <v>-2666.6666666666665</v>
      </c>
      <c r="CH2057" s="80" cm="1">
        <f t="array" ref="CH2057">INDEX($K:$Q,ROW(),MATCH(CH$3,$K$2:$Q$2,0))/12</f>
        <v>-2666.6666666666665</v>
      </c>
      <c r="CI2057" s="80" cm="1">
        <f t="array" ref="CI2057">INDEX($K:$Q,ROW(),MATCH(CI$3,$K$2:$Q$2,0))/12</f>
        <v>-2666.6666666666665</v>
      </c>
      <c r="CJ2057" s="80" cm="1">
        <f t="array" ref="CJ2057">INDEX($K:$Q,ROW(),MATCH(CJ$3,$K$2:$Q$2,0))/12</f>
        <v>-2666.6666666666665</v>
      </c>
      <c r="CK2057" s="80" cm="1">
        <f t="array" ref="CK2057">INDEX($K:$Q,ROW(),MATCH(CK$3,$K$2:$Q$2,0))/12</f>
        <v>-2666.6666666666665</v>
      </c>
      <c r="CL2057" s="80" cm="1">
        <f t="array" ref="CL2057">INDEX($K:$Q,ROW(),MATCH(CL$3,$K$2:$Q$2,0))/12</f>
        <v>-2666.6666666666665</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2:116" x14ac:dyDescent="0.4">
      <c r="D2058" t="s">
        <v>564</v>
      </c>
      <c r="E2058" s="8" t="str">
        <f t="shared" si="3520"/>
        <v>2058 FAPPELIST-F</v>
      </c>
      <c r="G2058" s="141" t="s">
        <v>568</v>
      </c>
      <c r="K2058" s="23">
        <v>-64000</v>
      </c>
      <c r="L2058" s="23">
        <v>-64000</v>
      </c>
      <c r="M2058" s="23">
        <v>-64000</v>
      </c>
      <c r="N2058" s="23">
        <v>-64000</v>
      </c>
      <c r="O2058" s="23">
        <v>-64000</v>
      </c>
      <c r="P2058" s="23">
        <v>-64000</v>
      </c>
      <c r="S2058" s="80" cm="1">
        <f t="array" ref="S2058">INDEX($K:$Q,ROW(),MATCH(S$3,$K$2:$Q$2,0))/12</f>
        <v>-5333.333333333333</v>
      </c>
      <c r="T2058" s="80" cm="1">
        <f t="array" ref="T2058">INDEX($K:$Q,ROW(),MATCH(T$3,$K$2:$Q$2,0))/12</f>
        <v>-5333.333333333333</v>
      </c>
      <c r="U2058" s="80" cm="1">
        <f t="array" ref="U2058">INDEX($K:$Q,ROW(),MATCH(U$3,$K$2:$Q$2,0))/12</f>
        <v>-5333.333333333333</v>
      </c>
      <c r="V2058" s="80" cm="1">
        <f t="array" ref="V2058">INDEX($K:$Q,ROW(),MATCH(V$3,$K$2:$Q$2,0))/12</f>
        <v>-5333.333333333333</v>
      </c>
      <c r="W2058" s="80" cm="1">
        <f t="array" ref="W2058">INDEX($K:$Q,ROW(),MATCH(W$3,$K$2:$Q$2,0))/12</f>
        <v>-5333.333333333333</v>
      </c>
      <c r="X2058" s="80" cm="1">
        <f t="array" ref="X2058">INDEX($K:$Q,ROW(),MATCH(X$3,$K$2:$Q$2,0))/12</f>
        <v>-5333.333333333333</v>
      </c>
      <c r="Y2058" s="80" cm="1">
        <f t="array" ref="Y2058">INDEX($K:$Q,ROW(),MATCH(Y$3,$K$2:$Q$2,0))/12</f>
        <v>-5333.333333333333</v>
      </c>
      <c r="Z2058" s="80" cm="1">
        <f t="array" ref="Z2058">INDEX($K:$Q,ROW(),MATCH(Z$3,$K$2:$Q$2,0))/12</f>
        <v>-5333.333333333333</v>
      </c>
      <c r="AA2058" s="80" cm="1">
        <f t="array" ref="AA2058">INDEX($K:$Q,ROW(),MATCH(AA$3,$K$2:$Q$2,0))/12</f>
        <v>-5333.333333333333</v>
      </c>
      <c r="AB2058" s="80" cm="1">
        <f t="array" ref="AB2058">INDEX($K:$Q,ROW(),MATCH(AB$3,$K$2:$Q$2,0))/12</f>
        <v>-5333.333333333333</v>
      </c>
      <c r="AC2058" s="80" cm="1">
        <f t="array" ref="AC2058">INDEX($K:$Q,ROW(),MATCH(AC$3,$K$2:$Q$2,0))/12</f>
        <v>-5333.333333333333</v>
      </c>
      <c r="AD2058" s="80" cm="1">
        <f t="array" ref="AD2058">INDEX($K:$Q,ROW(),MATCH(AD$3,$K$2:$Q$2,0))/12</f>
        <v>-5333.333333333333</v>
      </c>
      <c r="AE2058" s="80" cm="1">
        <f t="array" ref="AE2058">INDEX($K:$Q,ROW(),MATCH(AE$3,$K$2:$Q$2,0))/12</f>
        <v>-5333.333333333333</v>
      </c>
      <c r="AF2058" s="80" cm="1">
        <f t="array" ref="AF2058">INDEX($K:$Q,ROW(),MATCH(AF$3,$K$2:$Q$2,0))/12</f>
        <v>-5333.333333333333</v>
      </c>
      <c r="AG2058" s="80" cm="1">
        <f t="array" ref="AG2058">INDEX($K:$Q,ROW(),MATCH(AG$3,$K$2:$Q$2,0))/12</f>
        <v>-5333.333333333333</v>
      </c>
      <c r="AH2058" s="80" cm="1">
        <f t="array" ref="AH2058">INDEX($K:$Q,ROW(),MATCH(AH$3,$K$2:$Q$2,0))/12</f>
        <v>-5333.333333333333</v>
      </c>
      <c r="AI2058" s="80" cm="1">
        <f t="array" ref="AI2058">INDEX($K:$Q,ROW(),MATCH(AI$3,$K$2:$Q$2,0))/12</f>
        <v>-5333.333333333333</v>
      </c>
      <c r="AJ2058" s="80" cm="1">
        <f t="array" ref="AJ2058">INDEX($K:$Q,ROW(),MATCH(AJ$3,$K$2:$Q$2,0))/12</f>
        <v>-5333.333333333333</v>
      </c>
      <c r="AK2058" s="80" cm="1">
        <f t="array" ref="AK2058">INDEX($K:$Q,ROW(),MATCH(AK$3,$K$2:$Q$2,0))/12</f>
        <v>-5333.333333333333</v>
      </c>
      <c r="AL2058" s="80" cm="1">
        <f t="array" ref="AL2058">INDEX($K:$Q,ROW(),MATCH(AL$3,$K$2:$Q$2,0))/12</f>
        <v>-5333.333333333333</v>
      </c>
      <c r="AM2058" s="80" cm="1">
        <f t="array" ref="AM2058">INDEX($K:$Q,ROW(),MATCH(AM$3,$K$2:$Q$2,0))/12</f>
        <v>-5333.333333333333</v>
      </c>
      <c r="AN2058" s="80" cm="1">
        <f t="array" ref="AN2058">INDEX($K:$Q,ROW(),MATCH(AN$3,$K$2:$Q$2,0))/12</f>
        <v>-5333.333333333333</v>
      </c>
      <c r="AO2058" s="80" cm="1">
        <f t="array" ref="AO2058">INDEX($K:$Q,ROW(),MATCH(AO$3,$K$2:$Q$2,0))/12</f>
        <v>-5333.333333333333</v>
      </c>
      <c r="AP2058" s="80" cm="1">
        <f t="array" ref="AP2058">INDEX($K:$Q,ROW(),MATCH(AP$3,$K$2:$Q$2,0))/12</f>
        <v>-5333.333333333333</v>
      </c>
      <c r="AQ2058" s="80" cm="1">
        <f t="array" ref="AQ2058">INDEX($K:$Q,ROW(),MATCH(AQ$3,$K$2:$Q$2,0))/12</f>
        <v>-5333.333333333333</v>
      </c>
      <c r="AR2058" s="80" cm="1">
        <f t="array" ref="AR2058">INDEX($K:$Q,ROW(),MATCH(AR$3,$K$2:$Q$2,0))/12</f>
        <v>-5333.333333333333</v>
      </c>
      <c r="AS2058" s="80" cm="1">
        <f t="array" ref="AS2058">INDEX($K:$Q,ROW(),MATCH(AS$3,$K$2:$Q$2,0))/12</f>
        <v>-5333.333333333333</v>
      </c>
      <c r="AT2058" s="80" cm="1">
        <f t="array" ref="AT2058">INDEX($K:$Q,ROW(),MATCH(AT$3,$K$2:$Q$2,0))/12</f>
        <v>-5333.333333333333</v>
      </c>
      <c r="AU2058" s="80" cm="1">
        <f t="array" ref="AU2058">INDEX($K:$Q,ROW(),MATCH(AU$3,$K$2:$Q$2,0))/12</f>
        <v>-5333.333333333333</v>
      </c>
      <c r="AV2058" s="80" cm="1">
        <f t="array" ref="AV2058">INDEX($K:$Q,ROW(),MATCH(AV$3,$K$2:$Q$2,0))/12</f>
        <v>-5333.333333333333</v>
      </c>
      <c r="AW2058" s="80" cm="1">
        <f t="array" ref="AW2058">INDEX($K:$Q,ROW(),MATCH(AW$3,$K$2:$Q$2,0))/12</f>
        <v>-5333.333333333333</v>
      </c>
      <c r="AX2058" s="80" cm="1">
        <f t="array" ref="AX2058">INDEX($K:$Q,ROW(),MATCH(AX$3,$K$2:$Q$2,0))/12</f>
        <v>-5333.333333333333</v>
      </c>
      <c r="AY2058" s="80" cm="1">
        <f t="array" ref="AY2058">INDEX($K:$Q,ROW(),MATCH(AY$3,$K$2:$Q$2,0))/12</f>
        <v>-5333.333333333333</v>
      </c>
      <c r="AZ2058" s="80" cm="1">
        <f t="array" ref="AZ2058">INDEX($K:$Q,ROW(),MATCH(AZ$3,$K$2:$Q$2,0))/12</f>
        <v>-5333.333333333333</v>
      </c>
      <c r="BA2058" s="80" cm="1">
        <f t="array" ref="BA2058">INDEX($K:$Q,ROW(),MATCH(BA$3,$K$2:$Q$2,0))/12</f>
        <v>-5333.333333333333</v>
      </c>
      <c r="BB2058" s="80" cm="1">
        <f t="array" ref="BB2058">INDEX($K:$Q,ROW(),MATCH(BB$3,$K$2:$Q$2,0))/12</f>
        <v>-5333.333333333333</v>
      </c>
      <c r="BC2058" s="80" cm="1">
        <f t="array" ref="BC2058">INDEX($K:$Q,ROW(),MATCH(BC$3,$K$2:$Q$2,0))/12</f>
        <v>-5333.333333333333</v>
      </c>
      <c r="BD2058" s="80" cm="1">
        <f t="array" ref="BD2058">INDEX($K:$Q,ROW(),MATCH(BD$3,$K$2:$Q$2,0))/12</f>
        <v>-5333.333333333333</v>
      </c>
      <c r="BE2058" s="80" cm="1">
        <f t="array" ref="BE2058">INDEX($K:$Q,ROW(),MATCH(BE$3,$K$2:$Q$2,0))/12</f>
        <v>-5333.333333333333</v>
      </c>
      <c r="BF2058" s="80" cm="1">
        <f t="array" ref="BF2058">INDEX($K:$Q,ROW(),MATCH(BF$3,$K$2:$Q$2,0))/12</f>
        <v>-5333.333333333333</v>
      </c>
      <c r="BG2058" s="80" cm="1">
        <f t="array" ref="BG2058">INDEX($K:$Q,ROW(),MATCH(BG$3,$K$2:$Q$2,0))/12</f>
        <v>-5333.333333333333</v>
      </c>
      <c r="BH2058" s="80" cm="1">
        <f t="array" ref="BH2058">INDEX($K:$Q,ROW(),MATCH(BH$3,$K$2:$Q$2,0))/12</f>
        <v>-5333.333333333333</v>
      </c>
      <c r="BI2058" s="80" cm="1">
        <f t="array" ref="BI2058">INDEX($K:$Q,ROW(),MATCH(BI$3,$K$2:$Q$2,0))/12</f>
        <v>-5333.333333333333</v>
      </c>
      <c r="BJ2058" s="80" cm="1">
        <f t="array" ref="BJ2058">INDEX($K:$Q,ROW(),MATCH(BJ$3,$K$2:$Q$2,0))/12</f>
        <v>-5333.333333333333</v>
      </c>
      <c r="BK2058" s="80" cm="1">
        <f t="array" ref="BK2058">INDEX($K:$Q,ROW(),MATCH(BK$3,$K$2:$Q$2,0))/12</f>
        <v>-5333.333333333333</v>
      </c>
      <c r="BL2058" s="80" cm="1">
        <f t="array" ref="BL2058">INDEX($K:$Q,ROW(),MATCH(BL$3,$K$2:$Q$2,0))/12</f>
        <v>-5333.333333333333</v>
      </c>
      <c r="BM2058" s="80" cm="1">
        <f t="array" ref="BM2058">INDEX($K:$Q,ROW(),MATCH(BM$3,$K$2:$Q$2,0))/12</f>
        <v>-5333.333333333333</v>
      </c>
      <c r="BN2058" s="80" cm="1">
        <f t="array" ref="BN2058">INDEX($K:$Q,ROW(),MATCH(BN$3,$K$2:$Q$2,0))/12</f>
        <v>-5333.333333333333</v>
      </c>
      <c r="BO2058" s="80" cm="1">
        <f t="array" ref="BO2058">INDEX($K:$Q,ROW(),MATCH(BO$3,$K$2:$Q$2,0))/12</f>
        <v>-5333.333333333333</v>
      </c>
      <c r="BP2058" s="80" cm="1">
        <f t="array" ref="BP2058">INDEX($K:$Q,ROW(),MATCH(BP$3,$K$2:$Q$2,0))/12</f>
        <v>-5333.333333333333</v>
      </c>
      <c r="BQ2058" s="80" cm="1">
        <f t="array" ref="BQ2058">INDEX($K:$Q,ROW(),MATCH(BQ$3,$K$2:$Q$2,0))/12</f>
        <v>-5333.333333333333</v>
      </c>
      <c r="BR2058" s="80" cm="1">
        <f t="array" ref="BR2058">INDEX($K:$Q,ROW(),MATCH(BR$3,$K$2:$Q$2,0))/12</f>
        <v>-5333.333333333333</v>
      </c>
      <c r="BS2058" s="80" cm="1">
        <f t="array" ref="BS2058">INDEX($K:$Q,ROW(),MATCH(BS$3,$K$2:$Q$2,0))/12</f>
        <v>-5333.333333333333</v>
      </c>
      <c r="BT2058" s="80" cm="1">
        <f t="array" ref="BT2058">INDEX($K:$Q,ROW(),MATCH(BT$3,$K$2:$Q$2,0))/12</f>
        <v>-5333.333333333333</v>
      </c>
      <c r="BU2058" s="80" cm="1">
        <f t="array" ref="BU2058">INDEX($K:$Q,ROW(),MATCH(BU$3,$K$2:$Q$2,0))/12</f>
        <v>-5333.333333333333</v>
      </c>
      <c r="BV2058" s="80" cm="1">
        <f t="array" ref="BV2058">INDEX($K:$Q,ROW(),MATCH(BV$3,$K$2:$Q$2,0))/12</f>
        <v>-5333.333333333333</v>
      </c>
      <c r="BW2058" s="80" cm="1">
        <f t="array" ref="BW2058">INDEX($K:$Q,ROW(),MATCH(BW$3,$K$2:$Q$2,0))/12</f>
        <v>-5333.333333333333</v>
      </c>
      <c r="BX2058" s="80" cm="1">
        <f t="array" ref="BX2058">INDEX($K:$Q,ROW(),MATCH(BX$3,$K$2:$Q$2,0))/12</f>
        <v>-5333.333333333333</v>
      </c>
      <c r="BY2058" s="80" cm="1">
        <f t="array" ref="BY2058">INDEX($K:$Q,ROW(),MATCH(BY$3,$K$2:$Q$2,0))/12</f>
        <v>-5333.333333333333</v>
      </c>
      <c r="BZ2058" s="80" cm="1">
        <f t="array" ref="BZ2058">INDEX($K:$Q,ROW(),MATCH(BZ$3,$K$2:$Q$2,0))/12</f>
        <v>-5333.333333333333</v>
      </c>
      <c r="CA2058" s="80" cm="1">
        <f t="array" ref="CA2058">INDEX($K:$Q,ROW(),MATCH(CA$3,$K$2:$Q$2,0))/12</f>
        <v>-5333.333333333333</v>
      </c>
      <c r="CB2058" s="80" cm="1">
        <f t="array" ref="CB2058">INDEX($K:$Q,ROW(),MATCH(CB$3,$K$2:$Q$2,0))/12</f>
        <v>-5333.333333333333</v>
      </c>
      <c r="CC2058" s="80" cm="1">
        <f t="array" ref="CC2058">INDEX($K:$Q,ROW(),MATCH(CC$3,$K$2:$Q$2,0))/12</f>
        <v>-5333.333333333333</v>
      </c>
      <c r="CD2058" s="80" cm="1">
        <f t="array" ref="CD2058">INDEX($K:$Q,ROW(),MATCH(CD$3,$K$2:$Q$2,0))/12</f>
        <v>-5333.333333333333</v>
      </c>
      <c r="CE2058" s="80" cm="1">
        <f t="array" ref="CE2058">INDEX($K:$Q,ROW(),MATCH(CE$3,$K$2:$Q$2,0))/12</f>
        <v>-5333.333333333333</v>
      </c>
      <c r="CF2058" s="80" cm="1">
        <f t="array" ref="CF2058">INDEX($K:$Q,ROW(),MATCH(CF$3,$K$2:$Q$2,0))/12</f>
        <v>-5333.333333333333</v>
      </c>
      <c r="CG2058" s="80" cm="1">
        <f t="array" ref="CG2058">INDEX($K:$Q,ROW(),MATCH(CG$3,$K$2:$Q$2,0))/12</f>
        <v>-5333.333333333333</v>
      </c>
      <c r="CH2058" s="80" cm="1">
        <f t="array" ref="CH2058">INDEX($K:$Q,ROW(),MATCH(CH$3,$K$2:$Q$2,0))/12</f>
        <v>-5333.333333333333</v>
      </c>
      <c r="CI2058" s="80" cm="1">
        <f t="array" ref="CI2058">INDEX($K:$Q,ROW(),MATCH(CI$3,$K$2:$Q$2,0))/12</f>
        <v>-5333.333333333333</v>
      </c>
      <c r="CJ2058" s="80" cm="1">
        <f t="array" ref="CJ2058">INDEX($K:$Q,ROW(),MATCH(CJ$3,$K$2:$Q$2,0))/12</f>
        <v>-5333.333333333333</v>
      </c>
      <c r="CK2058" s="80" cm="1">
        <f t="array" ref="CK2058">INDEX($K:$Q,ROW(),MATCH(CK$3,$K$2:$Q$2,0))/12</f>
        <v>-5333.333333333333</v>
      </c>
      <c r="CL2058" s="80" cm="1">
        <f t="array" ref="CL2058">INDEX($K:$Q,ROW(),MATCH(CL$3,$K$2:$Q$2,0))/12</f>
        <v>-5333.333333333333</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2:116" x14ac:dyDescent="0.4">
      <c r="D2059" t="s">
        <v>564</v>
      </c>
      <c r="E2059" s="8" t="str">
        <f t="shared" si="3520"/>
        <v>2059 FAPPELIST-F</v>
      </c>
      <c r="G2059" s="141" t="s">
        <v>569</v>
      </c>
      <c r="K2059" s="23">
        <v>-128000</v>
      </c>
      <c r="L2059" s="23">
        <v>-128000</v>
      </c>
      <c r="M2059" s="23">
        <v>-128000</v>
      </c>
      <c r="N2059" s="23">
        <v>-128000</v>
      </c>
      <c r="O2059" s="23">
        <v>-128000</v>
      </c>
      <c r="P2059" s="23">
        <v>-128000</v>
      </c>
      <c r="S2059" s="80" cm="1">
        <f t="array" ref="S2059">INDEX($K:$Q,ROW(),MATCH(S$3,$K$2:$Q$2,0))/12</f>
        <v>-10666.666666666666</v>
      </c>
      <c r="T2059" s="80" cm="1">
        <f t="array" ref="T2059">INDEX($K:$Q,ROW(),MATCH(T$3,$K$2:$Q$2,0))/12</f>
        <v>-10666.666666666666</v>
      </c>
      <c r="U2059" s="80" cm="1">
        <f t="array" ref="U2059">INDEX($K:$Q,ROW(),MATCH(U$3,$K$2:$Q$2,0))/12</f>
        <v>-10666.666666666666</v>
      </c>
      <c r="V2059" s="80" cm="1">
        <f t="array" ref="V2059">INDEX($K:$Q,ROW(),MATCH(V$3,$K$2:$Q$2,0))/12</f>
        <v>-10666.666666666666</v>
      </c>
      <c r="W2059" s="80" cm="1">
        <f t="array" ref="W2059">INDEX($K:$Q,ROW(),MATCH(W$3,$K$2:$Q$2,0))/12</f>
        <v>-10666.666666666666</v>
      </c>
      <c r="X2059" s="80" cm="1">
        <f t="array" ref="X2059">INDEX($K:$Q,ROW(),MATCH(X$3,$K$2:$Q$2,0))/12</f>
        <v>-10666.666666666666</v>
      </c>
      <c r="Y2059" s="80" cm="1">
        <f t="array" ref="Y2059">INDEX($K:$Q,ROW(),MATCH(Y$3,$K$2:$Q$2,0))/12</f>
        <v>-10666.666666666666</v>
      </c>
      <c r="Z2059" s="80" cm="1">
        <f t="array" ref="Z2059">INDEX($K:$Q,ROW(),MATCH(Z$3,$K$2:$Q$2,0))/12</f>
        <v>-10666.666666666666</v>
      </c>
      <c r="AA2059" s="80" cm="1">
        <f t="array" ref="AA2059">INDEX($K:$Q,ROW(),MATCH(AA$3,$K$2:$Q$2,0))/12</f>
        <v>-10666.666666666666</v>
      </c>
      <c r="AB2059" s="80" cm="1">
        <f t="array" ref="AB2059">INDEX($K:$Q,ROW(),MATCH(AB$3,$K$2:$Q$2,0))/12</f>
        <v>-10666.666666666666</v>
      </c>
      <c r="AC2059" s="80" cm="1">
        <f t="array" ref="AC2059">INDEX($K:$Q,ROW(),MATCH(AC$3,$K$2:$Q$2,0))/12</f>
        <v>-10666.666666666666</v>
      </c>
      <c r="AD2059" s="80" cm="1">
        <f t="array" ref="AD2059">INDEX($K:$Q,ROW(),MATCH(AD$3,$K$2:$Q$2,0))/12</f>
        <v>-10666.666666666666</v>
      </c>
      <c r="AE2059" s="80" cm="1">
        <f t="array" ref="AE2059">INDEX($K:$Q,ROW(),MATCH(AE$3,$K$2:$Q$2,0))/12</f>
        <v>-10666.666666666666</v>
      </c>
      <c r="AF2059" s="80" cm="1">
        <f t="array" ref="AF2059">INDEX($K:$Q,ROW(),MATCH(AF$3,$K$2:$Q$2,0))/12</f>
        <v>-10666.666666666666</v>
      </c>
      <c r="AG2059" s="80" cm="1">
        <f t="array" ref="AG2059">INDEX($K:$Q,ROW(),MATCH(AG$3,$K$2:$Q$2,0))/12</f>
        <v>-10666.666666666666</v>
      </c>
      <c r="AH2059" s="80" cm="1">
        <f t="array" ref="AH2059">INDEX($K:$Q,ROW(),MATCH(AH$3,$K$2:$Q$2,0))/12</f>
        <v>-10666.666666666666</v>
      </c>
      <c r="AI2059" s="80" cm="1">
        <f t="array" ref="AI2059">INDEX($K:$Q,ROW(),MATCH(AI$3,$K$2:$Q$2,0))/12</f>
        <v>-10666.666666666666</v>
      </c>
      <c r="AJ2059" s="80" cm="1">
        <f t="array" ref="AJ2059">INDEX($K:$Q,ROW(),MATCH(AJ$3,$K$2:$Q$2,0))/12</f>
        <v>-10666.666666666666</v>
      </c>
      <c r="AK2059" s="80" cm="1">
        <f t="array" ref="AK2059">INDEX($K:$Q,ROW(),MATCH(AK$3,$K$2:$Q$2,0))/12</f>
        <v>-10666.666666666666</v>
      </c>
      <c r="AL2059" s="80" cm="1">
        <f t="array" ref="AL2059">INDEX($K:$Q,ROW(),MATCH(AL$3,$K$2:$Q$2,0))/12</f>
        <v>-10666.666666666666</v>
      </c>
      <c r="AM2059" s="80" cm="1">
        <f t="array" ref="AM2059">INDEX($K:$Q,ROW(),MATCH(AM$3,$K$2:$Q$2,0))/12</f>
        <v>-10666.666666666666</v>
      </c>
      <c r="AN2059" s="80" cm="1">
        <f t="array" ref="AN2059">INDEX($K:$Q,ROW(),MATCH(AN$3,$K$2:$Q$2,0))/12</f>
        <v>-10666.666666666666</v>
      </c>
      <c r="AO2059" s="80" cm="1">
        <f t="array" ref="AO2059">INDEX($K:$Q,ROW(),MATCH(AO$3,$K$2:$Q$2,0))/12</f>
        <v>-10666.666666666666</v>
      </c>
      <c r="AP2059" s="80" cm="1">
        <f t="array" ref="AP2059">INDEX($K:$Q,ROW(),MATCH(AP$3,$K$2:$Q$2,0))/12</f>
        <v>-10666.666666666666</v>
      </c>
      <c r="AQ2059" s="80" cm="1">
        <f t="array" ref="AQ2059">INDEX($K:$Q,ROW(),MATCH(AQ$3,$K$2:$Q$2,0))/12</f>
        <v>-10666.666666666666</v>
      </c>
      <c r="AR2059" s="80" cm="1">
        <f t="array" ref="AR2059">INDEX($K:$Q,ROW(),MATCH(AR$3,$K$2:$Q$2,0))/12</f>
        <v>-10666.666666666666</v>
      </c>
      <c r="AS2059" s="80" cm="1">
        <f t="array" ref="AS2059">INDEX($K:$Q,ROW(),MATCH(AS$3,$K$2:$Q$2,0))/12</f>
        <v>-10666.666666666666</v>
      </c>
      <c r="AT2059" s="80" cm="1">
        <f t="array" ref="AT2059">INDEX($K:$Q,ROW(),MATCH(AT$3,$K$2:$Q$2,0))/12</f>
        <v>-10666.666666666666</v>
      </c>
      <c r="AU2059" s="80" cm="1">
        <f t="array" ref="AU2059">INDEX($K:$Q,ROW(),MATCH(AU$3,$K$2:$Q$2,0))/12</f>
        <v>-10666.666666666666</v>
      </c>
      <c r="AV2059" s="80" cm="1">
        <f t="array" ref="AV2059">INDEX($K:$Q,ROW(),MATCH(AV$3,$K$2:$Q$2,0))/12</f>
        <v>-10666.666666666666</v>
      </c>
      <c r="AW2059" s="80" cm="1">
        <f t="array" ref="AW2059">INDEX($K:$Q,ROW(),MATCH(AW$3,$K$2:$Q$2,0))/12</f>
        <v>-10666.666666666666</v>
      </c>
      <c r="AX2059" s="80" cm="1">
        <f t="array" ref="AX2059">INDEX($K:$Q,ROW(),MATCH(AX$3,$K$2:$Q$2,0))/12</f>
        <v>-10666.666666666666</v>
      </c>
      <c r="AY2059" s="80" cm="1">
        <f t="array" ref="AY2059">INDEX($K:$Q,ROW(),MATCH(AY$3,$K$2:$Q$2,0))/12</f>
        <v>-10666.666666666666</v>
      </c>
      <c r="AZ2059" s="80" cm="1">
        <f t="array" ref="AZ2059">INDEX($K:$Q,ROW(),MATCH(AZ$3,$K$2:$Q$2,0))/12</f>
        <v>-10666.666666666666</v>
      </c>
      <c r="BA2059" s="80" cm="1">
        <f t="array" ref="BA2059">INDEX($K:$Q,ROW(),MATCH(BA$3,$K$2:$Q$2,0))/12</f>
        <v>-10666.666666666666</v>
      </c>
      <c r="BB2059" s="80" cm="1">
        <f t="array" ref="BB2059">INDEX($K:$Q,ROW(),MATCH(BB$3,$K$2:$Q$2,0))/12</f>
        <v>-10666.666666666666</v>
      </c>
      <c r="BC2059" s="80" cm="1">
        <f t="array" ref="BC2059">INDEX($K:$Q,ROW(),MATCH(BC$3,$K$2:$Q$2,0))/12</f>
        <v>-10666.666666666666</v>
      </c>
      <c r="BD2059" s="80" cm="1">
        <f t="array" ref="BD2059">INDEX($K:$Q,ROW(),MATCH(BD$3,$K$2:$Q$2,0))/12</f>
        <v>-10666.666666666666</v>
      </c>
      <c r="BE2059" s="80" cm="1">
        <f t="array" ref="BE2059">INDEX($K:$Q,ROW(),MATCH(BE$3,$K$2:$Q$2,0))/12</f>
        <v>-10666.666666666666</v>
      </c>
      <c r="BF2059" s="80" cm="1">
        <f t="array" ref="BF2059">INDEX($K:$Q,ROW(),MATCH(BF$3,$K$2:$Q$2,0))/12</f>
        <v>-10666.666666666666</v>
      </c>
      <c r="BG2059" s="80" cm="1">
        <f t="array" ref="BG2059">INDEX($K:$Q,ROW(),MATCH(BG$3,$K$2:$Q$2,0))/12</f>
        <v>-10666.666666666666</v>
      </c>
      <c r="BH2059" s="80" cm="1">
        <f t="array" ref="BH2059">INDEX($K:$Q,ROW(),MATCH(BH$3,$K$2:$Q$2,0))/12</f>
        <v>-10666.666666666666</v>
      </c>
      <c r="BI2059" s="80" cm="1">
        <f t="array" ref="BI2059">INDEX($K:$Q,ROW(),MATCH(BI$3,$K$2:$Q$2,0))/12</f>
        <v>-10666.666666666666</v>
      </c>
      <c r="BJ2059" s="80" cm="1">
        <f t="array" ref="BJ2059">INDEX($K:$Q,ROW(),MATCH(BJ$3,$K$2:$Q$2,0))/12</f>
        <v>-10666.666666666666</v>
      </c>
      <c r="BK2059" s="80" cm="1">
        <f t="array" ref="BK2059">INDEX($K:$Q,ROW(),MATCH(BK$3,$K$2:$Q$2,0))/12</f>
        <v>-10666.666666666666</v>
      </c>
      <c r="BL2059" s="80" cm="1">
        <f t="array" ref="BL2059">INDEX($K:$Q,ROW(),MATCH(BL$3,$K$2:$Q$2,0))/12</f>
        <v>-10666.666666666666</v>
      </c>
      <c r="BM2059" s="80" cm="1">
        <f t="array" ref="BM2059">INDEX($K:$Q,ROW(),MATCH(BM$3,$K$2:$Q$2,0))/12</f>
        <v>-10666.666666666666</v>
      </c>
      <c r="BN2059" s="80" cm="1">
        <f t="array" ref="BN2059">INDEX($K:$Q,ROW(),MATCH(BN$3,$K$2:$Q$2,0))/12</f>
        <v>-10666.666666666666</v>
      </c>
      <c r="BO2059" s="80" cm="1">
        <f t="array" ref="BO2059">INDEX($K:$Q,ROW(),MATCH(BO$3,$K$2:$Q$2,0))/12</f>
        <v>-10666.666666666666</v>
      </c>
      <c r="BP2059" s="80" cm="1">
        <f t="array" ref="BP2059">INDEX($K:$Q,ROW(),MATCH(BP$3,$K$2:$Q$2,0))/12</f>
        <v>-10666.666666666666</v>
      </c>
      <c r="BQ2059" s="80" cm="1">
        <f t="array" ref="BQ2059">INDEX($K:$Q,ROW(),MATCH(BQ$3,$K$2:$Q$2,0))/12</f>
        <v>-10666.666666666666</v>
      </c>
      <c r="BR2059" s="80" cm="1">
        <f t="array" ref="BR2059">INDEX($K:$Q,ROW(),MATCH(BR$3,$K$2:$Q$2,0))/12</f>
        <v>-10666.666666666666</v>
      </c>
      <c r="BS2059" s="80" cm="1">
        <f t="array" ref="BS2059">INDEX($K:$Q,ROW(),MATCH(BS$3,$K$2:$Q$2,0))/12</f>
        <v>-10666.666666666666</v>
      </c>
      <c r="BT2059" s="80" cm="1">
        <f t="array" ref="BT2059">INDEX($K:$Q,ROW(),MATCH(BT$3,$K$2:$Q$2,0))/12</f>
        <v>-10666.666666666666</v>
      </c>
      <c r="BU2059" s="80" cm="1">
        <f t="array" ref="BU2059">INDEX($K:$Q,ROW(),MATCH(BU$3,$K$2:$Q$2,0))/12</f>
        <v>-10666.666666666666</v>
      </c>
      <c r="BV2059" s="80" cm="1">
        <f t="array" ref="BV2059">INDEX($K:$Q,ROW(),MATCH(BV$3,$K$2:$Q$2,0))/12</f>
        <v>-10666.666666666666</v>
      </c>
      <c r="BW2059" s="80" cm="1">
        <f t="array" ref="BW2059">INDEX($K:$Q,ROW(),MATCH(BW$3,$K$2:$Q$2,0))/12</f>
        <v>-10666.666666666666</v>
      </c>
      <c r="BX2059" s="80" cm="1">
        <f t="array" ref="BX2059">INDEX($K:$Q,ROW(),MATCH(BX$3,$K$2:$Q$2,0))/12</f>
        <v>-10666.666666666666</v>
      </c>
      <c r="BY2059" s="80" cm="1">
        <f t="array" ref="BY2059">INDEX($K:$Q,ROW(),MATCH(BY$3,$K$2:$Q$2,0))/12</f>
        <v>-10666.666666666666</v>
      </c>
      <c r="BZ2059" s="80" cm="1">
        <f t="array" ref="BZ2059">INDEX($K:$Q,ROW(),MATCH(BZ$3,$K$2:$Q$2,0))/12</f>
        <v>-10666.666666666666</v>
      </c>
      <c r="CA2059" s="80" cm="1">
        <f t="array" ref="CA2059">INDEX($K:$Q,ROW(),MATCH(CA$3,$K$2:$Q$2,0))/12</f>
        <v>-10666.666666666666</v>
      </c>
      <c r="CB2059" s="80" cm="1">
        <f t="array" ref="CB2059">INDEX($K:$Q,ROW(),MATCH(CB$3,$K$2:$Q$2,0))/12</f>
        <v>-10666.666666666666</v>
      </c>
      <c r="CC2059" s="80" cm="1">
        <f t="array" ref="CC2059">INDEX($K:$Q,ROW(),MATCH(CC$3,$K$2:$Q$2,0))/12</f>
        <v>-10666.666666666666</v>
      </c>
      <c r="CD2059" s="80" cm="1">
        <f t="array" ref="CD2059">INDEX($K:$Q,ROW(),MATCH(CD$3,$K$2:$Q$2,0))/12</f>
        <v>-10666.666666666666</v>
      </c>
      <c r="CE2059" s="80" cm="1">
        <f t="array" ref="CE2059">INDEX($K:$Q,ROW(),MATCH(CE$3,$K$2:$Q$2,0))/12</f>
        <v>-10666.666666666666</v>
      </c>
      <c r="CF2059" s="80" cm="1">
        <f t="array" ref="CF2059">INDEX($K:$Q,ROW(),MATCH(CF$3,$K$2:$Q$2,0))/12</f>
        <v>-10666.666666666666</v>
      </c>
      <c r="CG2059" s="80" cm="1">
        <f t="array" ref="CG2059">INDEX($K:$Q,ROW(),MATCH(CG$3,$K$2:$Q$2,0))/12</f>
        <v>-10666.666666666666</v>
      </c>
      <c r="CH2059" s="80" cm="1">
        <f t="array" ref="CH2059">INDEX($K:$Q,ROW(),MATCH(CH$3,$K$2:$Q$2,0))/12</f>
        <v>-10666.666666666666</v>
      </c>
      <c r="CI2059" s="80" cm="1">
        <f t="array" ref="CI2059">INDEX($K:$Q,ROW(),MATCH(CI$3,$K$2:$Q$2,0))/12</f>
        <v>-10666.666666666666</v>
      </c>
      <c r="CJ2059" s="80" cm="1">
        <f t="array" ref="CJ2059">INDEX($K:$Q,ROW(),MATCH(CJ$3,$K$2:$Q$2,0))/12</f>
        <v>-10666.666666666666</v>
      </c>
      <c r="CK2059" s="80" cm="1">
        <f t="array" ref="CK2059">INDEX($K:$Q,ROW(),MATCH(CK$3,$K$2:$Q$2,0))/12</f>
        <v>-10666.666666666666</v>
      </c>
      <c r="CL2059" s="80" cm="1">
        <f t="array" ref="CL2059">INDEX($K:$Q,ROW(),MATCH(CL$3,$K$2:$Q$2,0))/12</f>
        <v>-10666.666666666666</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2:116" x14ac:dyDescent="0.4">
      <c r="D2060" t="s">
        <v>564</v>
      </c>
      <c r="E2060" s="8" t="str">
        <f t="shared" si="3520"/>
        <v>2060 FAPPELIST-F</v>
      </c>
      <c r="G2060" s="141" t="s">
        <v>565</v>
      </c>
      <c r="K2060" s="23">
        <v>-256000</v>
      </c>
      <c r="L2060" s="23">
        <v>-256000</v>
      </c>
      <c r="M2060" s="23">
        <v>-256000</v>
      </c>
      <c r="N2060" s="23">
        <v>-256000</v>
      </c>
      <c r="O2060" s="23">
        <v>-256000</v>
      </c>
      <c r="P2060" s="23">
        <v>-256000</v>
      </c>
      <c r="S2060" s="80" cm="1">
        <f t="array" ref="S2060">INDEX($K:$Q,ROW(),MATCH(S$3,$K$2:$Q$2,0))/12</f>
        <v>-21333.333333333332</v>
      </c>
      <c r="T2060" s="80" cm="1">
        <f t="array" ref="T2060">INDEX($K:$Q,ROW(),MATCH(T$3,$K$2:$Q$2,0))/12</f>
        <v>-21333.333333333332</v>
      </c>
      <c r="U2060" s="80" cm="1">
        <f t="array" ref="U2060">INDEX($K:$Q,ROW(),MATCH(U$3,$K$2:$Q$2,0))/12</f>
        <v>-21333.333333333332</v>
      </c>
      <c r="V2060" s="80" cm="1">
        <f t="array" ref="V2060">INDEX($K:$Q,ROW(),MATCH(V$3,$K$2:$Q$2,0))/12</f>
        <v>-21333.333333333332</v>
      </c>
      <c r="W2060" s="80" cm="1">
        <f t="array" ref="W2060">INDEX($K:$Q,ROW(),MATCH(W$3,$K$2:$Q$2,0))/12</f>
        <v>-21333.333333333332</v>
      </c>
      <c r="X2060" s="80" cm="1">
        <f t="array" ref="X2060">INDEX($K:$Q,ROW(),MATCH(X$3,$K$2:$Q$2,0))/12</f>
        <v>-21333.333333333332</v>
      </c>
      <c r="Y2060" s="80" cm="1">
        <f t="array" ref="Y2060">INDEX($K:$Q,ROW(),MATCH(Y$3,$K$2:$Q$2,0))/12</f>
        <v>-21333.333333333332</v>
      </c>
      <c r="Z2060" s="80" cm="1">
        <f t="array" ref="Z2060">INDEX($K:$Q,ROW(),MATCH(Z$3,$K$2:$Q$2,0))/12</f>
        <v>-21333.333333333332</v>
      </c>
      <c r="AA2060" s="80" cm="1">
        <f t="array" ref="AA2060">INDEX($K:$Q,ROW(),MATCH(AA$3,$K$2:$Q$2,0))/12</f>
        <v>-21333.333333333332</v>
      </c>
      <c r="AB2060" s="80" cm="1">
        <f t="array" ref="AB2060">INDEX($K:$Q,ROW(),MATCH(AB$3,$K$2:$Q$2,0))/12</f>
        <v>-21333.333333333332</v>
      </c>
      <c r="AC2060" s="80" cm="1">
        <f t="array" ref="AC2060">INDEX($K:$Q,ROW(),MATCH(AC$3,$K$2:$Q$2,0))/12</f>
        <v>-21333.333333333332</v>
      </c>
      <c r="AD2060" s="80" cm="1">
        <f t="array" ref="AD2060">INDEX($K:$Q,ROW(),MATCH(AD$3,$K$2:$Q$2,0))/12</f>
        <v>-21333.333333333332</v>
      </c>
      <c r="AE2060" s="80" cm="1">
        <f t="array" ref="AE2060">INDEX($K:$Q,ROW(),MATCH(AE$3,$K$2:$Q$2,0))/12</f>
        <v>-21333.333333333332</v>
      </c>
      <c r="AF2060" s="80" cm="1">
        <f t="array" ref="AF2060">INDEX($K:$Q,ROW(),MATCH(AF$3,$K$2:$Q$2,0))/12</f>
        <v>-21333.333333333332</v>
      </c>
      <c r="AG2060" s="80" cm="1">
        <f t="array" ref="AG2060">INDEX($K:$Q,ROW(),MATCH(AG$3,$K$2:$Q$2,0))/12</f>
        <v>-21333.333333333332</v>
      </c>
      <c r="AH2060" s="80" cm="1">
        <f t="array" ref="AH2060">INDEX($K:$Q,ROW(),MATCH(AH$3,$K$2:$Q$2,0))/12</f>
        <v>-21333.333333333332</v>
      </c>
      <c r="AI2060" s="80" cm="1">
        <f t="array" ref="AI2060">INDEX($K:$Q,ROW(),MATCH(AI$3,$K$2:$Q$2,0))/12</f>
        <v>-21333.333333333332</v>
      </c>
      <c r="AJ2060" s="80" cm="1">
        <f t="array" ref="AJ2060">INDEX($K:$Q,ROW(),MATCH(AJ$3,$K$2:$Q$2,0))/12</f>
        <v>-21333.333333333332</v>
      </c>
      <c r="AK2060" s="80" cm="1">
        <f t="array" ref="AK2060">INDEX($K:$Q,ROW(),MATCH(AK$3,$K$2:$Q$2,0))/12</f>
        <v>-21333.333333333332</v>
      </c>
      <c r="AL2060" s="80" cm="1">
        <f t="array" ref="AL2060">INDEX($K:$Q,ROW(),MATCH(AL$3,$K$2:$Q$2,0))/12</f>
        <v>-21333.333333333332</v>
      </c>
      <c r="AM2060" s="80" cm="1">
        <f t="array" ref="AM2060">INDEX($K:$Q,ROW(),MATCH(AM$3,$K$2:$Q$2,0))/12</f>
        <v>-21333.333333333332</v>
      </c>
      <c r="AN2060" s="80" cm="1">
        <f t="array" ref="AN2060">INDEX($K:$Q,ROW(),MATCH(AN$3,$K$2:$Q$2,0))/12</f>
        <v>-21333.333333333332</v>
      </c>
      <c r="AO2060" s="80" cm="1">
        <f t="array" ref="AO2060">INDEX($K:$Q,ROW(),MATCH(AO$3,$K$2:$Q$2,0))/12</f>
        <v>-21333.333333333332</v>
      </c>
      <c r="AP2060" s="80" cm="1">
        <f t="array" ref="AP2060">INDEX($K:$Q,ROW(),MATCH(AP$3,$K$2:$Q$2,0))/12</f>
        <v>-21333.333333333332</v>
      </c>
      <c r="AQ2060" s="80" cm="1">
        <f t="array" ref="AQ2060">INDEX($K:$Q,ROW(),MATCH(AQ$3,$K$2:$Q$2,0))/12</f>
        <v>-21333.333333333332</v>
      </c>
      <c r="AR2060" s="80" cm="1">
        <f t="array" ref="AR2060">INDEX($K:$Q,ROW(),MATCH(AR$3,$K$2:$Q$2,0))/12</f>
        <v>-21333.333333333332</v>
      </c>
      <c r="AS2060" s="80" cm="1">
        <f t="array" ref="AS2060">INDEX($K:$Q,ROW(),MATCH(AS$3,$K$2:$Q$2,0))/12</f>
        <v>-21333.333333333332</v>
      </c>
      <c r="AT2060" s="80" cm="1">
        <f t="array" ref="AT2060">INDEX($K:$Q,ROW(),MATCH(AT$3,$K$2:$Q$2,0))/12</f>
        <v>-21333.333333333332</v>
      </c>
      <c r="AU2060" s="80" cm="1">
        <f t="array" ref="AU2060">INDEX($K:$Q,ROW(),MATCH(AU$3,$K$2:$Q$2,0))/12</f>
        <v>-21333.333333333332</v>
      </c>
      <c r="AV2060" s="80" cm="1">
        <f t="array" ref="AV2060">INDEX($K:$Q,ROW(),MATCH(AV$3,$K$2:$Q$2,0))/12</f>
        <v>-21333.333333333332</v>
      </c>
      <c r="AW2060" s="80" cm="1">
        <f t="array" ref="AW2060">INDEX($K:$Q,ROW(),MATCH(AW$3,$K$2:$Q$2,0))/12</f>
        <v>-21333.333333333332</v>
      </c>
      <c r="AX2060" s="80" cm="1">
        <f t="array" ref="AX2060">INDEX($K:$Q,ROW(),MATCH(AX$3,$K$2:$Q$2,0))/12</f>
        <v>-21333.333333333332</v>
      </c>
      <c r="AY2060" s="80" cm="1">
        <f t="array" ref="AY2060">INDEX($K:$Q,ROW(),MATCH(AY$3,$K$2:$Q$2,0))/12</f>
        <v>-21333.333333333332</v>
      </c>
      <c r="AZ2060" s="80" cm="1">
        <f t="array" ref="AZ2060">INDEX($K:$Q,ROW(),MATCH(AZ$3,$K$2:$Q$2,0))/12</f>
        <v>-21333.333333333332</v>
      </c>
      <c r="BA2060" s="80" cm="1">
        <f t="array" ref="BA2060">INDEX($K:$Q,ROW(),MATCH(BA$3,$K$2:$Q$2,0))/12</f>
        <v>-21333.333333333332</v>
      </c>
      <c r="BB2060" s="80" cm="1">
        <f t="array" ref="BB2060">INDEX($K:$Q,ROW(),MATCH(BB$3,$K$2:$Q$2,0))/12</f>
        <v>-21333.333333333332</v>
      </c>
      <c r="BC2060" s="80" cm="1">
        <f t="array" ref="BC2060">INDEX($K:$Q,ROW(),MATCH(BC$3,$K$2:$Q$2,0))/12</f>
        <v>-21333.333333333332</v>
      </c>
      <c r="BD2060" s="80" cm="1">
        <f t="array" ref="BD2060">INDEX($K:$Q,ROW(),MATCH(BD$3,$K$2:$Q$2,0))/12</f>
        <v>-21333.333333333332</v>
      </c>
      <c r="BE2060" s="80" cm="1">
        <f t="array" ref="BE2060">INDEX($K:$Q,ROW(),MATCH(BE$3,$K$2:$Q$2,0))/12</f>
        <v>-21333.333333333332</v>
      </c>
      <c r="BF2060" s="80" cm="1">
        <f t="array" ref="BF2060">INDEX($K:$Q,ROW(),MATCH(BF$3,$K$2:$Q$2,0))/12</f>
        <v>-21333.333333333332</v>
      </c>
      <c r="BG2060" s="80" cm="1">
        <f t="array" ref="BG2060">INDEX($K:$Q,ROW(),MATCH(BG$3,$K$2:$Q$2,0))/12</f>
        <v>-21333.333333333332</v>
      </c>
      <c r="BH2060" s="80" cm="1">
        <f t="array" ref="BH2060">INDEX($K:$Q,ROW(),MATCH(BH$3,$K$2:$Q$2,0))/12</f>
        <v>-21333.333333333332</v>
      </c>
      <c r="BI2060" s="80" cm="1">
        <f t="array" ref="BI2060">INDEX($K:$Q,ROW(),MATCH(BI$3,$K$2:$Q$2,0))/12</f>
        <v>-21333.333333333332</v>
      </c>
      <c r="BJ2060" s="80" cm="1">
        <f t="array" ref="BJ2060">INDEX($K:$Q,ROW(),MATCH(BJ$3,$K$2:$Q$2,0))/12</f>
        <v>-21333.333333333332</v>
      </c>
      <c r="BK2060" s="80" cm="1">
        <f t="array" ref="BK2060">INDEX($K:$Q,ROW(),MATCH(BK$3,$K$2:$Q$2,0))/12</f>
        <v>-21333.333333333332</v>
      </c>
      <c r="BL2060" s="80" cm="1">
        <f t="array" ref="BL2060">INDEX($K:$Q,ROW(),MATCH(BL$3,$K$2:$Q$2,0))/12</f>
        <v>-21333.333333333332</v>
      </c>
      <c r="BM2060" s="80" cm="1">
        <f t="array" ref="BM2060">INDEX($K:$Q,ROW(),MATCH(BM$3,$K$2:$Q$2,0))/12</f>
        <v>-21333.333333333332</v>
      </c>
      <c r="BN2060" s="80" cm="1">
        <f t="array" ref="BN2060">INDEX($K:$Q,ROW(),MATCH(BN$3,$K$2:$Q$2,0))/12</f>
        <v>-21333.333333333332</v>
      </c>
      <c r="BO2060" s="80" cm="1">
        <f t="array" ref="BO2060">INDEX($K:$Q,ROW(),MATCH(BO$3,$K$2:$Q$2,0))/12</f>
        <v>-21333.333333333332</v>
      </c>
      <c r="BP2060" s="80" cm="1">
        <f t="array" ref="BP2060">INDEX($K:$Q,ROW(),MATCH(BP$3,$K$2:$Q$2,0))/12</f>
        <v>-21333.333333333332</v>
      </c>
      <c r="BQ2060" s="80" cm="1">
        <f t="array" ref="BQ2060">INDEX($K:$Q,ROW(),MATCH(BQ$3,$K$2:$Q$2,0))/12</f>
        <v>-21333.333333333332</v>
      </c>
      <c r="BR2060" s="80" cm="1">
        <f t="array" ref="BR2060">INDEX($K:$Q,ROW(),MATCH(BR$3,$K$2:$Q$2,0))/12</f>
        <v>-21333.333333333332</v>
      </c>
      <c r="BS2060" s="80" cm="1">
        <f t="array" ref="BS2060">INDEX($K:$Q,ROW(),MATCH(BS$3,$K$2:$Q$2,0))/12</f>
        <v>-21333.333333333332</v>
      </c>
      <c r="BT2060" s="80" cm="1">
        <f t="array" ref="BT2060">INDEX($K:$Q,ROW(),MATCH(BT$3,$K$2:$Q$2,0))/12</f>
        <v>-21333.333333333332</v>
      </c>
      <c r="BU2060" s="80" cm="1">
        <f t="array" ref="BU2060">INDEX($K:$Q,ROW(),MATCH(BU$3,$K$2:$Q$2,0))/12</f>
        <v>-21333.333333333332</v>
      </c>
      <c r="BV2060" s="80" cm="1">
        <f t="array" ref="BV2060">INDEX($K:$Q,ROW(),MATCH(BV$3,$K$2:$Q$2,0))/12</f>
        <v>-21333.333333333332</v>
      </c>
      <c r="BW2060" s="80" cm="1">
        <f t="array" ref="BW2060">INDEX($K:$Q,ROW(),MATCH(BW$3,$K$2:$Q$2,0))/12</f>
        <v>-21333.333333333332</v>
      </c>
      <c r="BX2060" s="80" cm="1">
        <f t="array" ref="BX2060">INDEX($K:$Q,ROW(),MATCH(BX$3,$K$2:$Q$2,0))/12</f>
        <v>-21333.333333333332</v>
      </c>
      <c r="BY2060" s="80" cm="1">
        <f t="array" ref="BY2060">INDEX($K:$Q,ROW(),MATCH(BY$3,$K$2:$Q$2,0))/12</f>
        <v>-21333.333333333332</v>
      </c>
      <c r="BZ2060" s="80" cm="1">
        <f t="array" ref="BZ2060">INDEX($K:$Q,ROW(),MATCH(BZ$3,$K$2:$Q$2,0))/12</f>
        <v>-21333.333333333332</v>
      </c>
      <c r="CA2060" s="80" cm="1">
        <f t="array" ref="CA2060">INDEX($K:$Q,ROW(),MATCH(CA$3,$K$2:$Q$2,0))/12</f>
        <v>-21333.333333333332</v>
      </c>
      <c r="CB2060" s="80" cm="1">
        <f t="array" ref="CB2060">INDEX($K:$Q,ROW(),MATCH(CB$3,$K$2:$Q$2,0))/12</f>
        <v>-21333.333333333332</v>
      </c>
      <c r="CC2060" s="80" cm="1">
        <f t="array" ref="CC2060">INDEX($K:$Q,ROW(),MATCH(CC$3,$K$2:$Q$2,0))/12</f>
        <v>-21333.333333333332</v>
      </c>
      <c r="CD2060" s="80" cm="1">
        <f t="array" ref="CD2060">INDEX($K:$Q,ROW(),MATCH(CD$3,$K$2:$Q$2,0))/12</f>
        <v>-21333.333333333332</v>
      </c>
      <c r="CE2060" s="80" cm="1">
        <f t="array" ref="CE2060">INDEX($K:$Q,ROW(),MATCH(CE$3,$K$2:$Q$2,0))/12</f>
        <v>-21333.333333333332</v>
      </c>
      <c r="CF2060" s="80" cm="1">
        <f t="array" ref="CF2060">INDEX($K:$Q,ROW(),MATCH(CF$3,$K$2:$Q$2,0))/12</f>
        <v>-21333.333333333332</v>
      </c>
      <c r="CG2060" s="80" cm="1">
        <f t="array" ref="CG2060">INDEX($K:$Q,ROW(),MATCH(CG$3,$K$2:$Q$2,0))/12</f>
        <v>-21333.333333333332</v>
      </c>
      <c r="CH2060" s="80" cm="1">
        <f t="array" ref="CH2060">INDEX($K:$Q,ROW(),MATCH(CH$3,$K$2:$Q$2,0))/12</f>
        <v>-21333.333333333332</v>
      </c>
      <c r="CI2060" s="80" cm="1">
        <f t="array" ref="CI2060">INDEX($K:$Q,ROW(),MATCH(CI$3,$K$2:$Q$2,0))/12</f>
        <v>-21333.333333333332</v>
      </c>
      <c r="CJ2060" s="80" cm="1">
        <f t="array" ref="CJ2060">INDEX($K:$Q,ROW(),MATCH(CJ$3,$K$2:$Q$2,0))/12</f>
        <v>-21333.333333333332</v>
      </c>
      <c r="CK2060" s="80" cm="1">
        <f t="array" ref="CK2060">INDEX($K:$Q,ROW(),MATCH(CK$3,$K$2:$Q$2,0))/12</f>
        <v>-21333.333333333332</v>
      </c>
      <c r="CL2060" s="80" cm="1">
        <f t="array" ref="CL2060">INDEX($K:$Q,ROW(),MATCH(CL$3,$K$2:$Q$2,0))/12</f>
        <v>-21333.333333333332</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INDEX($K:$Q,ROW(),MATCH(CY$3,$K$2:$Q$2,0))/CY$5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2:116" x14ac:dyDescent="0.4">
      <c r="B2061" t="str">
        <f>E2061</f>
        <v>2061 FAPPELIST-F</v>
      </c>
      <c r="C2061" t="s">
        <v>235</v>
      </c>
      <c r="D2061" t="s">
        <v>564</v>
      </c>
      <c r="E2061" s="8" t="str">
        <f t="shared" si="3518"/>
        <v>2061 FAPPELIST-F</v>
      </c>
      <c r="G2061" s="126" t="str">
        <f>"Total capital expenditures - "&amp;SUBSTITUTE(G2046,":","")</f>
        <v>Total capital expenditures - Fixed secondary PPE</v>
      </c>
      <c r="I2061" s="74"/>
      <c r="J2061" s="74"/>
      <c r="K2061" s="118">
        <f t="shared" ref="K2061:P2061" si="3521">SUMIF($3:$3,K$2,2061:2061)</f>
        <v>-510999.99999999983</v>
      </c>
      <c r="L2061" s="118">
        <f t="shared" si="3521"/>
        <v>-510999.99999999983</v>
      </c>
      <c r="M2061" s="118">
        <f t="shared" si="3521"/>
        <v>-510999.99999999983</v>
      </c>
      <c r="N2061" s="118">
        <f t="shared" si="3521"/>
        <v>-510999.99999999983</v>
      </c>
      <c r="O2061" s="118">
        <f t="shared" si="3521"/>
        <v>-510999.99999999983</v>
      </c>
      <c r="P2061" s="118">
        <f t="shared" si="3521"/>
        <v>-510999.99999999983</v>
      </c>
      <c r="R2061" s="24"/>
      <c r="S2061" s="148">
        <f>SUM(S2052:S2060)</f>
        <v>-42583.333333333328</v>
      </c>
      <c r="T2061" s="148">
        <f t="shared" ref="T2061:CE2063" si="3522">SUM(T2052:T2060)</f>
        <v>-42583.333333333328</v>
      </c>
      <c r="U2061" s="148">
        <f t="shared" si="3522"/>
        <v>-42583.333333333328</v>
      </c>
      <c r="V2061" s="148">
        <f t="shared" si="3522"/>
        <v>-42583.333333333328</v>
      </c>
      <c r="W2061" s="148">
        <f t="shared" si="3522"/>
        <v>-42583.333333333328</v>
      </c>
      <c r="X2061" s="148">
        <f t="shared" si="3522"/>
        <v>-42583.333333333328</v>
      </c>
      <c r="Y2061" s="148">
        <f t="shared" si="3522"/>
        <v>-42583.333333333328</v>
      </c>
      <c r="Z2061" s="148">
        <f t="shared" si="3522"/>
        <v>-42583.333333333328</v>
      </c>
      <c r="AA2061" s="148">
        <f t="shared" si="3522"/>
        <v>-42583.333333333328</v>
      </c>
      <c r="AB2061" s="148">
        <f t="shared" si="3522"/>
        <v>-42583.333333333328</v>
      </c>
      <c r="AC2061" s="148">
        <f t="shared" si="3522"/>
        <v>-42583.333333333328</v>
      </c>
      <c r="AD2061" s="148">
        <f t="shared" si="3522"/>
        <v>-42583.333333333328</v>
      </c>
      <c r="AE2061" s="148">
        <f t="shared" si="3522"/>
        <v>-42583.333333333328</v>
      </c>
      <c r="AF2061" s="148">
        <f t="shared" si="3522"/>
        <v>-42583.333333333328</v>
      </c>
      <c r="AG2061" s="148">
        <f t="shared" si="3522"/>
        <v>-42583.333333333328</v>
      </c>
      <c r="AH2061" s="148">
        <f t="shared" si="3522"/>
        <v>-42583.333333333328</v>
      </c>
      <c r="AI2061" s="148">
        <f t="shared" si="3522"/>
        <v>-42583.333333333328</v>
      </c>
      <c r="AJ2061" s="148">
        <f t="shared" si="3522"/>
        <v>-42583.333333333328</v>
      </c>
      <c r="AK2061" s="148">
        <f t="shared" si="3522"/>
        <v>-42583.333333333328</v>
      </c>
      <c r="AL2061" s="148">
        <f t="shared" si="3522"/>
        <v>-42583.333333333328</v>
      </c>
      <c r="AM2061" s="148">
        <f t="shared" si="3522"/>
        <v>-42583.333333333328</v>
      </c>
      <c r="AN2061" s="148">
        <f t="shared" si="3522"/>
        <v>-42583.333333333328</v>
      </c>
      <c r="AO2061" s="148">
        <f t="shared" si="3522"/>
        <v>-42583.333333333328</v>
      </c>
      <c r="AP2061" s="148">
        <f t="shared" si="3522"/>
        <v>-42583.333333333328</v>
      </c>
      <c r="AQ2061" s="148">
        <f t="shared" si="3522"/>
        <v>-42583.333333333328</v>
      </c>
      <c r="AR2061" s="148">
        <f t="shared" si="3522"/>
        <v>-42583.333333333328</v>
      </c>
      <c r="AS2061" s="148">
        <f t="shared" si="3522"/>
        <v>-42583.333333333328</v>
      </c>
      <c r="AT2061" s="148">
        <f t="shared" si="3522"/>
        <v>-42583.333333333328</v>
      </c>
      <c r="AU2061" s="148">
        <f t="shared" si="3522"/>
        <v>-42583.333333333328</v>
      </c>
      <c r="AV2061" s="148">
        <f t="shared" si="3522"/>
        <v>-42583.333333333328</v>
      </c>
      <c r="AW2061" s="148">
        <f t="shared" si="3522"/>
        <v>-42583.333333333328</v>
      </c>
      <c r="AX2061" s="148">
        <f t="shared" si="3522"/>
        <v>-42583.333333333328</v>
      </c>
      <c r="AY2061" s="148">
        <f t="shared" si="3522"/>
        <v>-42583.333333333328</v>
      </c>
      <c r="AZ2061" s="148">
        <f t="shared" si="3522"/>
        <v>-42583.333333333328</v>
      </c>
      <c r="BA2061" s="148">
        <f t="shared" si="3522"/>
        <v>-42583.333333333328</v>
      </c>
      <c r="BB2061" s="148">
        <f t="shared" si="3522"/>
        <v>-42583.333333333328</v>
      </c>
      <c r="BC2061" s="148">
        <f t="shared" si="3522"/>
        <v>-42583.333333333328</v>
      </c>
      <c r="BD2061" s="148">
        <f t="shared" si="3522"/>
        <v>-42583.333333333328</v>
      </c>
      <c r="BE2061" s="148">
        <f t="shared" si="3522"/>
        <v>-42583.333333333328</v>
      </c>
      <c r="BF2061" s="148">
        <f t="shared" si="3522"/>
        <v>-42583.333333333328</v>
      </c>
      <c r="BG2061" s="148">
        <f t="shared" si="3522"/>
        <v>-42583.333333333328</v>
      </c>
      <c r="BH2061" s="148">
        <f t="shared" si="3522"/>
        <v>-42583.333333333328</v>
      </c>
      <c r="BI2061" s="148">
        <f t="shared" si="3522"/>
        <v>-42583.333333333328</v>
      </c>
      <c r="BJ2061" s="148">
        <f t="shared" si="3522"/>
        <v>-42583.333333333328</v>
      </c>
      <c r="BK2061" s="148">
        <f t="shared" si="3522"/>
        <v>-42583.333333333328</v>
      </c>
      <c r="BL2061" s="148">
        <f t="shared" si="3522"/>
        <v>-42583.333333333328</v>
      </c>
      <c r="BM2061" s="148">
        <f t="shared" si="3522"/>
        <v>-42583.333333333328</v>
      </c>
      <c r="BN2061" s="148">
        <f t="shared" si="3522"/>
        <v>-42583.333333333328</v>
      </c>
      <c r="BO2061" s="148">
        <f t="shared" si="3522"/>
        <v>-42583.333333333328</v>
      </c>
      <c r="BP2061" s="148">
        <f t="shared" si="3522"/>
        <v>-42583.333333333328</v>
      </c>
      <c r="BQ2061" s="148">
        <f t="shared" si="3522"/>
        <v>-42583.333333333328</v>
      </c>
      <c r="BR2061" s="148">
        <f t="shared" si="3522"/>
        <v>-42583.333333333328</v>
      </c>
      <c r="BS2061" s="148">
        <f t="shared" si="3522"/>
        <v>-42583.333333333328</v>
      </c>
      <c r="BT2061" s="148">
        <f t="shared" si="3522"/>
        <v>-42583.333333333328</v>
      </c>
      <c r="BU2061" s="148">
        <f t="shared" si="3522"/>
        <v>-42583.333333333328</v>
      </c>
      <c r="BV2061" s="148">
        <f t="shared" si="3522"/>
        <v>-42583.333333333328</v>
      </c>
      <c r="BW2061" s="148">
        <f t="shared" si="3522"/>
        <v>-42583.333333333328</v>
      </c>
      <c r="BX2061" s="148">
        <f t="shared" si="3522"/>
        <v>-42583.333333333328</v>
      </c>
      <c r="BY2061" s="148">
        <f t="shared" si="3522"/>
        <v>-42583.333333333328</v>
      </c>
      <c r="BZ2061" s="148">
        <f t="shared" si="3522"/>
        <v>-42583.333333333328</v>
      </c>
      <c r="CA2061" s="148">
        <f t="shared" si="3522"/>
        <v>-42583.333333333328</v>
      </c>
      <c r="CB2061" s="148">
        <f t="shared" si="3522"/>
        <v>-42583.333333333328</v>
      </c>
      <c r="CC2061" s="148">
        <f t="shared" si="3522"/>
        <v>-42583.333333333328</v>
      </c>
      <c r="CD2061" s="148">
        <f t="shared" si="3522"/>
        <v>-42583.333333333328</v>
      </c>
      <c r="CE2061" s="148">
        <f t="shared" si="3522"/>
        <v>-42583.333333333328</v>
      </c>
      <c r="CF2061" s="148">
        <f t="shared" ref="CF2061:CL2063" si="3523">SUM(CF2052:CF2060)</f>
        <v>-42583.333333333328</v>
      </c>
      <c r="CG2061" s="148">
        <f t="shared" si="3523"/>
        <v>-42583.333333333328</v>
      </c>
      <c r="CH2061" s="148">
        <f t="shared" si="3523"/>
        <v>-42583.333333333328</v>
      </c>
      <c r="CI2061" s="148">
        <f t="shared" si="3523"/>
        <v>-42583.333333333328</v>
      </c>
      <c r="CJ2061" s="148">
        <f t="shared" si="3523"/>
        <v>-42583.333333333328</v>
      </c>
      <c r="CK2061" s="148">
        <f t="shared" si="3523"/>
        <v>-42583.333333333328</v>
      </c>
      <c r="CL2061" s="148">
        <f t="shared" si="3523"/>
        <v>-42583.333333333328</v>
      </c>
      <c r="CN2061" s="74"/>
      <c r="CO2061" s="148" t="e">
        <f>SUM(CO2052:CO2060)</f>
        <v>#N/A</v>
      </c>
      <c r="CP2061" s="148" t="e">
        <f t="shared" ref="CP2061:DL2063" si="3524">SUM(CP2052:CP2060)</f>
        <v>#N/A</v>
      </c>
      <c r="CQ2061" s="148" t="e">
        <f t="shared" si="3524"/>
        <v>#N/A</v>
      </c>
      <c r="CR2061" s="148" t="e">
        <f t="shared" si="3524"/>
        <v>#N/A</v>
      </c>
      <c r="CS2061" s="148" t="e">
        <f t="shared" si="3524"/>
        <v>#N/A</v>
      </c>
      <c r="CT2061" s="148" t="e">
        <f t="shared" si="3524"/>
        <v>#N/A</v>
      </c>
      <c r="CU2061" s="148" t="e">
        <f t="shared" si="3524"/>
        <v>#N/A</v>
      </c>
      <c r="CV2061" s="148" t="e">
        <f t="shared" si="3524"/>
        <v>#N/A</v>
      </c>
      <c r="CW2061" s="148" t="e">
        <f t="shared" si="3524"/>
        <v>#N/A</v>
      </c>
      <c r="CX2061" s="148" t="e">
        <f t="shared" si="3524"/>
        <v>#N/A</v>
      </c>
      <c r="CY2061" s="148" t="e">
        <f t="shared" si="3524"/>
        <v>#N/A</v>
      </c>
      <c r="CZ2061" s="148" t="e">
        <f t="shared" si="3524"/>
        <v>#N/A</v>
      </c>
      <c r="DA2061" s="148" t="e">
        <f t="shared" si="3524"/>
        <v>#N/A</v>
      </c>
      <c r="DB2061" s="148" t="e">
        <f t="shared" si="3524"/>
        <v>#N/A</v>
      </c>
      <c r="DC2061" s="148" t="e">
        <f t="shared" si="3524"/>
        <v>#N/A</v>
      </c>
      <c r="DD2061" s="148" t="e">
        <f t="shared" si="3524"/>
        <v>#N/A</v>
      </c>
      <c r="DE2061" s="148" t="e">
        <f t="shared" si="3524"/>
        <v>#N/A</v>
      </c>
      <c r="DF2061" s="148" t="e">
        <f t="shared" si="3524"/>
        <v>#N/A</v>
      </c>
      <c r="DG2061" s="148" t="e">
        <f t="shared" si="3524"/>
        <v>#N/A</v>
      </c>
      <c r="DH2061" s="148" t="e">
        <f t="shared" si="3524"/>
        <v>#N/A</v>
      </c>
      <c r="DI2061" s="148" t="e">
        <f t="shared" si="3524"/>
        <v>#N/A</v>
      </c>
      <c r="DJ2061" s="148" t="e">
        <f t="shared" si="3524"/>
        <v>#N/A</v>
      </c>
      <c r="DK2061" s="148" t="e">
        <f t="shared" si="3524"/>
        <v>#N/A</v>
      </c>
      <c r="DL2061" s="148" t="e">
        <f t="shared" si="3524"/>
        <v>#N/A</v>
      </c>
    </row>
    <row r="2062" spans="2:116" x14ac:dyDescent="0.4">
      <c r="D2062" t="s">
        <v>564</v>
      </c>
      <c r="E2062" s="8" t="str">
        <f t="shared" si="3518"/>
        <v>2062 FAPPELIST-F</v>
      </c>
      <c r="G2062" s="125"/>
      <c r="S2062" s="80"/>
      <c r="T2062" s="72"/>
      <c r="U2062" s="72"/>
      <c r="V2062" s="72"/>
      <c r="W2062" s="72"/>
      <c r="X2062" s="72"/>
      <c r="Y2062" s="72"/>
      <c r="Z2062" s="72"/>
      <c r="AA2062" s="72"/>
      <c r="AB2062" s="72"/>
      <c r="AC2062" s="72"/>
      <c r="AD2062" s="72"/>
      <c r="AE2062" s="72"/>
      <c r="AF2062" s="72"/>
      <c r="AG2062" s="72"/>
      <c r="AH2062" s="72"/>
      <c r="AI2062" s="72"/>
      <c r="AJ2062" s="72"/>
      <c r="AK2062" s="72"/>
      <c r="AL2062" s="72"/>
      <c r="AM2062" s="72"/>
      <c r="AN2062" s="72"/>
      <c r="AO2062" s="72"/>
      <c r="AP2062" s="72"/>
      <c r="AQ2062" s="72"/>
      <c r="AR2062" s="72"/>
      <c r="AS2062" s="72"/>
      <c r="AT2062" s="72"/>
      <c r="AU2062" s="72"/>
      <c r="AV2062" s="72"/>
      <c r="AW2062" s="72"/>
      <c r="AX2062" s="72"/>
      <c r="AY2062" s="72"/>
      <c r="AZ2062" s="72"/>
      <c r="BA2062" s="72"/>
      <c r="BB2062" s="72"/>
      <c r="BC2062" s="72"/>
      <c r="BD2062" s="72"/>
      <c r="BE2062" s="72"/>
      <c r="BF2062" s="72"/>
      <c r="BG2062" s="72"/>
      <c r="BH2062" s="72"/>
      <c r="BI2062" s="72"/>
      <c r="BJ2062" s="72"/>
      <c r="BK2062" s="72"/>
      <c r="BL2062" s="72"/>
      <c r="BM2062" s="72"/>
      <c r="BN2062" s="72"/>
      <c r="BO2062" s="72"/>
      <c r="BP2062" s="72"/>
      <c r="BQ2062" s="72"/>
      <c r="BR2062" s="72"/>
      <c r="BS2062" s="72"/>
      <c r="BT2062" s="72"/>
      <c r="BU2062" s="72"/>
      <c r="BV2062" s="72"/>
      <c r="BW2062" s="72"/>
      <c r="BX2062" s="72"/>
      <c r="BY2062" s="72"/>
      <c r="BZ2062" s="72"/>
      <c r="CA2062" s="72"/>
      <c r="CB2062" s="72"/>
      <c r="CC2062" s="72"/>
      <c r="CD2062" s="72"/>
      <c r="CE2062" s="72"/>
      <c r="CF2062" s="72"/>
      <c r="CG2062" s="72"/>
      <c r="CH2062" s="72"/>
      <c r="CI2062" s="72"/>
      <c r="CJ2062" s="72"/>
      <c r="CK2062" s="72"/>
      <c r="CL2062" s="72"/>
      <c r="CO2062" s="72"/>
      <c r="CP2062" s="72"/>
      <c r="CQ2062" s="72"/>
      <c r="CR2062" s="72"/>
      <c r="CS2062" s="72"/>
      <c r="CT2062" s="72"/>
      <c r="CU2062" s="72"/>
      <c r="CV2062" s="72"/>
      <c r="CW2062" s="72"/>
      <c r="CX2062" s="72"/>
      <c r="CY2062" s="72"/>
      <c r="CZ2062" s="72"/>
      <c r="DA2062" s="72"/>
      <c r="DB2062" s="72"/>
      <c r="DC2062" s="72"/>
      <c r="DD2062" s="72"/>
      <c r="DE2062" s="72"/>
      <c r="DF2062" s="72"/>
      <c r="DG2062" s="72"/>
      <c r="DH2062" s="72"/>
      <c r="DI2062" s="72"/>
      <c r="DJ2062" s="72"/>
      <c r="DK2062" s="72"/>
      <c r="DL2062" s="72"/>
    </row>
    <row r="2063" spans="2:116" x14ac:dyDescent="0.4">
      <c r="D2063" t="s">
        <v>564</v>
      </c>
      <c r="E2063" s="8" t="str">
        <f t="shared" si="3518"/>
        <v>2063 FAPPELIST-F</v>
      </c>
      <c r="G2063" s="95" t="s">
        <v>204</v>
      </c>
      <c r="H2063" s="12"/>
      <c r="S2063" s="72"/>
      <c r="T2063" s="72"/>
      <c r="U2063" s="72"/>
      <c r="V2063" s="72"/>
      <c r="W2063" s="72"/>
      <c r="X2063" s="72"/>
      <c r="Y2063" s="72"/>
      <c r="Z2063" s="72"/>
      <c r="AA2063" s="72"/>
      <c r="AB2063" s="72"/>
      <c r="AC2063" s="72"/>
      <c r="AD2063" s="72"/>
      <c r="AE2063" s="72"/>
      <c r="AF2063" s="72"/>
      <c r="AG2063" s="72"/>
      <c r="AH2063" s="72"/>
      <c r="AI2063" s="72"/>
      <c r="AJ2063" s="72"/>
      <c r="AK2063" s="72"/>
      <c r="AL2063" s="72"/>
      <c r="AM2063" s="72"/>
      <c r="AN2063" s="72"/>
      <c r="AO2063" s="72"/>
      <c r="AP2063" s="72"/>
      <c r="AQ2063" s="72"/>
      <c r="AR2063" s="72"/>
      <c r="AS2063" s="72"/>
      <c r="AT2063" s="72"/>
      <c r="AU2063" s="72"/>
      <c r="AV2063" s="72"/>
      <c r="AW2063" s="72"/>
      <c r="AX2063" s="72"/>
      <c r="AY2063" s="72"/>
      <c r="AZ2063" s="72"/>
      <c r="BA2063" s="72"/>
      <c r="BB2063" s="72"/>
      <c r="BC2063" s="72"/>
      <c r="BD2063" s="72"/>
      <c r="BE2063" s="72"/>
      <c r="BF2063" s="72"/>
      <c r="BG2063" s="72"/>
      <c r="BH2063" s="72"/>
      <c r="BI2063" s="72"/>
      <c r="BJ2063" s="72"/>
      <c r="BK2063" s="72"/>
      <c r="BL2063" s="72"/>
      <c r="BM2063" s="72"/>
      <c r="BN2063" s="72"/>
      <c r="BO2063" s="72"/>
      <c r="BP2063" s="72"/>
      <c r="BQ2063" s="72"/>
      <c r="BR2063" s="72"/>
      <c r="BS2063" s="72"/>
      <c r="BT2063" s="72"/>
      <c r="BU2063" s="72"/>
      <c r="BV2063" s="72"/>
      <c r="BW2063" s="72"/>
      <c r="BX2063" s="72"/>
      <c r="BY2063" s="72"/>
      <c r="BZ2063" s="72"/>
      <c r="CA2063" s="72"/>
      <c r="CB2063" s="72"/>
      <c r="CC2063" s="72"/>
      <c r="CD2063" s="72"/>
      <c r="CE2063" s="72"/>
      <c r="CF2063" s="72"/>
      <c r="CG2063" s="72"/>
      <c r="CH2063" s="72"/>
      <c r="CI2063" s="72"/>
      <c r="CJ2063" s="72"/>
      <c r="CK2063" s="72"/>
      <c r="CL2063" s="72"/>
      <c r="CO2063" s="72"/>
      <c r="CP2063" s="72"/>
      <c r="CQ2063" s="72"/>
      <c r="CR2063" s="72"/>
      <c r="CS2063" s="72"/>
      <c r="CT2063" s="72"/>
      <c r="CU2063" s="72"/>
      <c r="CV2063" s="72"/>
      <c r="CW2063" s="72"/>
      <c r="CX2063" s="72"/>
      <c r="CY2063" s="72"/>
      <c r="CZ2063" s="72"/>
      <c r="DA2063" s="72"/>
      <c r="DB2063" s="72"/>
      <c r="DC2063" s="72"/>
      <c r="DD2063" s="72"/>
      <c r="DE2063" s="72"/>
      <c r="DF2063" s="72"/>
      <c r="DG2063" s="72"/>
      <c r="DH2063" s="72"/>
      <c r="DI2063" s="72"/>
      <c r="DJ2063" s="72"/>
      <c r="DK2063" s="72"/>
      <c r="DL2063" s="72"/>
    </row>
    <row r="2064" spans="2:116" x14ac:dyDescent="0.4">
      <c r="C2064" t="s">
        <v>233</v>
      </c>
      <c r="D2064" t="s">
        <v>564</v>
      </c>
      <c r="E2064" s="8" t="str">
        <f t="shared" si="3518"/>
        <v>2064 FAPPELIST-F</v>
      </c>
      <c r="G2064" s="158" t="str">
        <f>"Depreciation - "&amp;SUBSTITUTE(G2046,":","")</f>
        <v>Depreciation - Fixed secondary PPE</v>
      </c>
      <c r="J2064" s="80">
        <f>SUMIF($5:$5,I$2,2062:2062)</f>
        <v>0</v>
      </c>
      <c r="K2064" s="24">
        <f t="shared" ref="K2064:P2064" ca="1" si="3525">SUMIF($3:$3,K$2,2064:2064)</f>
        <v>-105019.58592676517</v>
      </c>
      <c r="L2064" s="24">
        <f t="shared" ca="1" si="3525"/>
        <v>-328487.03296418075</v>
      </c>
      <c r="M2064" s="24">
        <f t="shared" ca="1" si="3525"/>
        <v>-595195.14322382701</v>
      </c>
      <c r="N2064" s="24">
        <f t="shared" ca="1" si="3525"/>
        <v>-883500.76661495247</v>
      </c>
      <c r="O2064" s="24">
        <f t="shared" ca="1" si="3525"/>
        <v>-1181837.9809204384</v>
      </c>
      <c r="P2064" s="24">
        <f t="shared" ca="1" si="3525"/>
        <v>-1379727.1898561567</v>
      </c>
      <c r="R2064" s="24"/>
      <c r="S2064" s="80" cm="1">
        <f t="array" aca="1" ref="S2064" ca="1">(SUM(INDEX(2059:2059,1,MAX(COLUMN($R:$R),COLUMN()-($H2048*12-1))):S2061)/($H2048*12)+IF($R2066=0,0,SUM(INDEX(2064:2064,1,MAX(COLUMN($R:$R),COLUMN()-(($H2048-$H2049)*12))):S2066)/(($H2048)*12)))</f>
        <v>-1265.8192090395478</v>
      </c>
      <c r="T2064" s="80" cm="1">
        <f t="array" aca="1" ref="T2064" ca="1">(SUM(INDEX(2059:2059,1,MAX(COLUMN($R:$R),COLUMN()-($H2048*12-1))):T2061)/($H2048*12)+IF($R2066=0,0,SUM(INDEX(2064:2064,1,MAX(COLUMN($R:$R),COLUMN()-(($H2048-$H2049)*12))):T2066)/(($H2048)*12)))</f>
        <v>-2551.3980656899357</v>
      </c>
      <c r="U2064" s="80" cm="1">
        <f t="array" aca="1" ref="U2064" ca="1">(SUM(INDEX(2059:2059,1,MAX(COLUMN($R:$R),COLUMN()-($H2048*12-1))):U2061)/($H2048*12)+IF($R2066=0,0,SUM(INDEX(2064:2064,1,MAX(COLUMN($R:$R),COLUMN()-(($H2048-$H2049)*12))):U2066)/(($H2048)*12)))</f>
        <v>-3858.7663944869391</v>
      </c>
      <c r="V2064" s="80" cm="1">
        <f t="array" aca="1" ref="V2064" ca="1">(SUM(INDEX(2059:2059,1,MAX(COLUMN($R:$R),COLUMN()-($H2048*12-1))):V2061)/($H2048*12)+IF($R2066=0,0,SUM(INDEX(2064:2064,1,MAX(COLUMN($R:$R),COLUMN()-(($H2048-$H2049)*12))):V2066)/(($H2048)*12)))</f>
        <v>-5188.2935085177915</v>
      </c>
      <c r="W2064" s="80" cm="1">
        <f t="array" aca="1" ref="W2064" ca="1">(SUM(INDEX(2059:2059,1,MAX(COLUMN($R:$R),COLUMN()-($H2048*12-1))):W2061)/($H2048*12)+IF($R2066=0,0,SUM(INDEX(2064:2064,1,MAX(COLUMN($R:$R),COLUMN()-(($H2048-$H2049)*12))):W2066)/(($H2048)*12)))</f>
        <v>-6540.3549804135728</v>
      </c>
      <c r="X2064" s="80" cm="1">
        <f t="array" aca="1" ref="X2064" ca="1">(SUM(INDEX(2059:2059,1,MAX(COLUMN($R:$R),COLUMN()-($H2048*12-1))):X2061)/($H2048*12)+IF($R2066=0,0,SUM(INDEX(2064:2064,1,MAX(COLUMN($R:$R),COLUMN()-(($H2048-$H2049)*12))):X2066)/(($H2048)*12)))</f>
        <v>-7915.3327484431811</v>
      </c>
      <c r="Y2064" s="80" cm="1">
        <f t="array" aca="1" ref="Y2064" ca="1">(SUM(INDEX(2059:2059,1,MAX(COLUMN($R:$R),COLUMN()-($H2048*12-1))):Y2061)/($H2048*12)+IF($R2066=0,0,SUM(INDEX(2064:2064,1,MAX(COLUMN($R:$R),COLUMN()-(($H2048-$H2049)*12))):Y2066)/(($H2048)*12)))</f>
        <v>-9313.6152244054938</v>
      </c>
      <c r="Z2064" s="80" cm="1">
        <f t="array" aca="1" ref="Z2064" ca="1">(SUM(INDEX(2059:2059,1,MAX(COLUMN($R:$R),COLUMN()-($H2048*12-1))):Z2061)/($H2048*12)+IF($R2066=0,0,SUM(INDEX(2064:2064,1,MAX(COLUMN($R:$R),COLUMN()-(($H2048-$H2049)*12))):Z2066)/(($H2048)*12)))</f>
        <v>-10735.597403350221</v>
      </c>
      <c r="AA2064" s="80" cm="1">
        <f t="array" aca="1" ref="AA2064" ca="1">(SUM(INDEX(2059:2059,1,MAX(COLUMN($R:$R),COLUMN()-($H2048*12-1))):AA2061)/($H2048*12)+IF($R2066=0,0,SUM(INDEX(2064:2064,1,MAX(COLUMN($R:$R),COLUMN()-(($H2048-$H2049)*12))):AA2066)/(($H2048)*12)))</f>
        <v>-12181.680975158419</v>
      </c>
      <c r="AB2064" s="80" cm="1">
        <f t="array" aca="1" ref="AB2064" ca="1">(SUM(INDEX(2059:2059,1,MAX(COLUMN($R:$R),COLUMN()-($H2048*12-1))):AB2061)/($H2048*12)+IF($R2066=0,0,SUM(INDEX(2064:2064,1,MAX(COLUMN($R:$R),COLUMN()-(($H2048-$H2049)*12))):AB2066)/(($H2048)*12)))</f>
        <v>-13652.274438014214</v>
      </c>
      <c r="AC2064" s="80" cm="1">
        <f t="array" aca="1" ref="AC2064" ca="1">(SUM(INDEX(2059:2059,1,MAX(COLUMN($R:$R),COLUMN()-($H2048*12-1))):AC2061)/($H2048*12)+IF($R2066=0,0,SUM(INDEX(2064:2064,1,MAX(COLUMN($R:$R),COLUMN()-(($H2048-$H2049)*12))):AC2066)/(($H2048)*12)))</f>
        <v>-15147.793213799767</v>
      </c>
      <c r="AD2064" s="80" cm="1">
        <f t="array" aca="1" ref="AD2064" ca="1">(SUM(INDEX(2059:2059,1,MAX(COLUMN($R:$R),COLUMN()-($H2048*12-1))):AD2061)/($H2048*12)+IF($R2066=0,0,SUM(INDEX(2064:2064,1,MAX(COLUMN($R:$R),COLUMN()-(($H2048-$H2049)*12))):AD2066)/(($H2048)*12)))</f>
        <v>-16668.659765446089</v>
      </c>
      <c r="AE2064" s="80" cm="1">
        <f t="array" aca="1" ref="AE2064" ca="1">(SUM(INDEX(2059:2059,1,MAX(COLUMN($R:$R),COLUMN()-($H2048*12-1))):AE2061)/($H2048*12)+IF($R2066=0,0,SUM(INDEX(2064:2064,1,MAX(COLUMN($R:$R),COLUMN()-(($H2048-$H2049)*12))):AE2066)/(($H2048)*12)))</f>
        <v>-18215.303716272861</v>
      </c>
      <c r="AF2064" s="80" cm="1">
        <f t="array" aca="1" ref="AF2064" ca="1">(SUM(INDEX(2059:2059,1,MAX(COLUMN($R:$R),COLUMN()-($H2048*12-1))):AF2061)/($H2048*12)+IF($R2066=0,0,SUM(INDEX(2064:2064,1,MAX(COLUMN($R:$R),COLUMN()-(($H2048-$H2049)*12))):AF2066)/(($H2048)*12)))</f>
        <v>-19788.161971350935</v>
      </c>
      <c r="AG2064" s="80" cm="1">
        <f t="array" aca="1" ref="AG2064" ca="1">(SUM(INDEX(2059:2059,1,MAX(COLUMN($R:$R),COLUMN()-($H2048*12-1))):AG2061)/($H2048*12)+IF($R2066=0,0,SUM(INDEX(2064:2064,1,MAX(COLUMN($R:$R),COLUMN()-(($H2048-$H2049)*12))):AG2066)/(($H2048)*12)))</f>
        <v>-21387.67884092185</v>
      </c>
      <c r="AH2064" s="80" cm="1">
        <f t="array" aca="1" ref="AH2064" ca="1">(SUM(INDEX(2059:2059,1,MAX(COLUMN($R:$R),COLUMN()-($H2048*12-1))):AH2061)/($H2048*12)+IF($R2066=0,0,SUM(INDEX(2064:2064,1,MAX(COLUMN($R:$R),COLUMN()-(($H2048-$H2049)*12))):AH2066)/(($H2048)*12)))</f>
        <v>-23014.30616590922</v>
      </c>
      <c r="AI2064" s="80" cm="1">
        <f t="array" aca="1" ref="AI2064" ca="1">(SUM(INDEX(2059:2059,1,MAX(COLUMN($R:$R),COLUMN()-($H2048*12-1))):AI2061)/($H2048*12)+IF($R2066=0,0,SUM(INDEX(2064:2064,1,MAX(COLUMN($R:$R),COLUMN()-(($H2048-$H2049)*12))):AI2066)/(($H2048)*12)))</f>
        <v>-24668.503445557399</v>
      </c>
      <c r="AJ2064" s="80" cm="1">
        <f t="array" aca="1" ref="AJ2064" ca="1">(SUM(INDEX(2059:2059,1,MAX(COLUMN($R:$R),COLUMN()-($H2048*12-1))):AJ2061)/($H2048*12)+IF($R2066=0,0,SUM(INDEX(2064:2064,1,MAX(COLUMN($R:$R),COLUMN()-(($H2048-$H2049)*12))):AJ2066)/(($H2048)*12)))</f>
        <v>-26350.737967233512</v>
      </c>
      <c r="AK2064" s="80" cm="1">
        <f t="array" aca="1" ref="AK2064" ca="1">(SUM(INDEX(2059:2059,1,MAX(COLUMN($R:$R),COLUMN()-($H2048*12-1))):AK2061)/($H2048*12)+IF($R2066=0,0,SUM(INDEX(2064:2064,1,MAX(COLUMN($R:$R),COLUMN()-(($H2048-$H2049)*12))):AK2066)/(($H2048)*12)))</f>
        <v>-28061.484938429559</v>
      </c>
      <c r="AL2064" s="80" cm="1">
        <f t="array" aca="1" ref="AL2064" ca="1">(SUM(INDEX(2059:2059,1,MAX(COLUMN($R:$R),COLUMN()-($H2048*12-1))):AL2061)/($H2048*12)+IF($R2066=0,0,SUM(INDEX(2064:2064,1,MAX(COLUMN($R:$R),COLUMN()-(($H2048-$H2049)*12))):AL2066)/(($H2048)*12)))</f>
        <v>-29801.22762100181</v>
      </c>
      <c r="AM2064" s="80" cm="1">
        <f t="array" aca="1" ref="AM2064" ca="1">(SUM(INDEX(2059:2059,1,MAX(COLUMN($R:$R),COLUMN()-($H2048*12-1))):AM2061)/($H2048*12)+IF($R2066=0,0,SUM(INDEX(2064:2064,1,MAX(COLUMN($R:$R),COLUMN()-(($H2048-$H2049)*12))):AM2066)/(($H2048)*12)))</f>
        <v>-31570.45746768545</v>
      </c>
      <c r="AN2064" s="80" cm="1">
        <f t="array" aca="1" ref="AN2064" ca="1">(SUM(INDEX(2059:2059,1,MAX(COLUMN($R:$R),COLUMN()-($H2048*12-1))):AN2061)/($H2048*12)+IF($R2066=0,0,SUM(INDEX(2064:2064,1,MAX(COLUMN($R:$R),COLUMN()-(($H2048-$H2049)*12))):AN2066)/(($H2048)*12)))</f>
        <v>-33369.674260923057</v>
      </c>
      <c r="AO2064" s="80" cm="1">
        <f t="array" aca="1" ref="AO2064" ca="1">(SUM(INDEX(2059:2059,1,MAX(COLUMN($R:$R),COLUMN()-($H2048*12-1))):AO2061)/($H2048*12)+IF($R2066=0,0,SUM(INDEX(2064:2064,1,MAX(COLUMN($R:$R),COLUMN()-(($H2048-$H2049)*12))):AO2066)/(($H2048)*12)))</f>
        <v>-35199.386254046047</v>
      </c>
      <c r="AP2064" s="80" cm="1">
        <f t="array" aca="1" ref="AP2064" ca="1">(SUM(INDEX(2059:2059,1,MAX(COLUMN($R:$R),COLUMN()-($H2048*12-1))):AP2061)/($H2048*12)+IF($R2066=0,0,SUM(INDEX(2064:2064,1,MAX(COLUMN($R:$R),COLUMN()-(($H2048-$H2049)*12))):AP2066)/(($H2048)*12)))</f>
        <v>-37060.11031484908</v>
      </c>
      <c r="AQ2064" s="80" cm="1">
        <f t="array" aca="1" ref="AQ2064" ca="1">(SUM(INDEX(2059:2059,1,MAX(COLUMN($R:$R),COLUMN()-($H2048*12-1))):AQ2061)/($H2048*12)+IF($R2066=0,0,SUM(INDEX(2064:2064,1,MAX(COLUMN($R:$R),COLUMN()-(($H2048-$H2049)*12))):AQ2066)/(($H2048)*12)))</f>
        <v>-38950.6771563437</v>
      </c>
      <c r="AR2064" s="80" cm="1">
        <f t="array" aca="1" ref="AR2064" ca="1">(SUM(INDEX(2059:2059,1,MAX(COLUMN($R:$R),COLUMN()-($H2048*12-1))):AR2061)/($H2048*12)+IF($R2066=0,0,SUM(INDEX(2064:2064,1,MAX(COLUMN($R:$R),COLUMN()-(($H2048-$H2049)*12))):AR2066)/(($H2048)*12)))</f>
        <v>-40853.52785601552</v>
      </c>
      <c r="AS2064" s="80" cm="1">
        <f t="array" aca="1" ref="AS2064" ca="1">(SUM(INDEX(2059:2059,1,MAX(COLUMN($R:$R),COLUMN()-($H2048*12-1))):AS2061)/($H2048*12)+IF($R2066=0,0,SUM(INDEX(2064:2064,1,MAX(COLUMN($R:$R),COLUMN()-(($H2048-$H2049)*12))):AS2066)/(($H2048)*12)))</f>
        <v>-42766.840790314818</v>
      </c>
      <c r="AT2064" s="80" cm="1">
        <f t="array" aca="1" ref="AT2064" ca="1">(SUM(INDEX(2059:2059,1,MAX(COLUMN($R:$R),COLUMN()-($H2048*12-1))):AT2061)/($H2048*12)+IF($R2066=0,0,SUM(INDEX(2064:2064,1,MAX(COLUMN($R:$R),COLUMN()-(($H2048-$H2049)*12))):AT2066)/(($H2048)*12)))</f>
        <v>-44690.423972165008</v>
      </c>
      <c r="AU2064" s="80" cm="1">
        <f t="array" aca="1" ref="AU2064" ca="1">(SUM(INDEX(2059:2059,1,MAX(COLUMN($R:$R),COLUMN()-($H2048*12-1))):AU2061)/($H2048*12)+IF($R2066=0,0,SUM(INDEX(2064:2064,1,MAX(COLUMN($R:$R),COLUMN()-(($H2048-$H2049)*12))):AU2066)/(($H2048)*12)))</f>
        <v>-46624.075900927397</v>
      </c>
      <c r="AV2064" s="80" cm="1">
        <f t="array" aca="1" ref="AV2064" ca="1">(SUM(INDEX(2059:2059,1,MAX(COLUMN($R:$R),COLUMN()-($H2048*12-1))):AV2061)/($H2048*12)+IF($R2066=0,0,SUM(INDEX(2064:2064,1,MAX(COLUMN($R:$R),COLUMN()-(($H2048-$H2049)*12))):AV2066)/(($H2048)*12)))</f>
        <v>-48567.585295060409</v>
      </c>
      <c r="AW2064" s="80" cm="1">
        <f t="array" aca="1" ref="AW2064" ca="1">(SUM(INDEX(2059:2059,1,MAX(COLUMN($R:$R),COLUMN()-($H2048*12-1))):AW2061)/($H2048*12)+IF($R2066=0,0,SUM(INDEX(2064:2064,1,MAX(COLUMN($R:$R),COLUMN()-(($H2048-$H2049)*12))):AW2066)/(($H2048)*12)))</f>
        <v>-50520.730818449403</v>
      </c>
      <c r="AX2064" s="80" cm="1">
        <f t="array" aca="1" ref="AX2064" ca="1">(SUM(INDEX(2059:2059,1,MAX(COLUMN($R:$R),COLUMN()-($H2048*12-1))):AX2061)/($H2048*12)+IF($R2066=0,0,SUM(INDEX(2064:2064,1,MAX(COLUMN($R:$R),COLUMN()-(($H2048-$H2049)*12))):AX2066)/(($H2048)*12)))</f>
        <v>-52483.280800269356</v>
      </c>
      <c r="AY2064" s="80" cm="1">
        <f t="array" aca="1" ref="AY2064" ca="1">(SUM(INDEX(2059:2059,1,MAX(COLUMN($R:$R),COLUMN()-($H2048*12-1))):AY2061)/($H2048*12)+IF($R2066=0,0,SUM(INDEX(2064:2064,1,MAX(COLUMN($R:$R),COLUMN()-(($H2048-$H2049)*12))):AY2066)/(($H2048)*12)))</f>
        <v>-54454.992948239749</v>
      </c>
      <c r="AZ2064" s="80" cm="1">
        <f t="array" aca="1" ref="AZ2064" ca="1">(SUM(INDEX(2059:2059,1,MAX(COLUMN($R:$R),COLUMN()-($H2048*12-1))):AZ2061)/($H2048*12)+IF($R2066=0,0,SUM(INDEX(2064:2064,1,MAX(COLUMN($R:$R),COLUMN()-(($H2048-$H2049)*12))):AZ2066)/(($H2048)*12)))</f>
        <v>-56435.614055128142</v>
      </c>
      <c r="BA2064" s="80" cm="1">
        <f t="array" aca="1" ref="BA2064" ca="1">(SUM(INDEX(2059:2059,1,MAX(COLUMN($R:$R),COLUMN()-($H2048*12-1))):BA2061)/($H2048*12)+IF($R2066=0,0,SUM(INDEX(2064:2064,1,MAX(COLUMN($R:$R),COLUMN()-(($H2048-$H2049)*12))):BA2066)/(($H2048)*12)))</f>
        <v>-58424.879698356061</v>
      </c>
      <c r="BB2064" s="80" cm="1">
        <f t="array" aca="1" ref="BB2064" ca="1">(SUM(INDEX(2059:2059,1,MAX(COLUMN($R:$R),COLUMN()-($H2048*12-1))):BB2061)/($H2048*12)+IF($R2066=0,0,SUM(INDEX(2064:2064,1,MAX(COLUMN($R:$R),COLUMN()-(($H2048-$H2049)*12))):BB2066)/(($H2048)*12)))</f>
        <v>-60422.51393255758</v>
      </c>
      <c r="BC2064" s="80" cm="1">
        <f t="array" aca="1" ref="BC2064" ca="1">(SUM(INDEX(2059:2059,1,MAX(COLUMN($R:$R),COLUMN()-($H2048*12-1))):BC2061)/($H2048*12)+IF($R2066=0,0,SUM(INDEX(2064:2064,1,MAX(COLUMN($R:$R),COLUMN()-(($H2048-$H2049)*12))):BC2066)/(($H2048)*12)))</f>
        <v>-62428.228974938014</v>
      </c>
      <c r="BD2064" s="80" cm="1">
        <f t="array" aca="1" ref="BD2064" ca="1">(SUM(INDEX(2059:2059,1,MAX(COLUMN($R:$R),COLUMN()-($H2048*12-1))):BD2061)/($H2048*12)+IF($R2066=0,0,SUM(INDEX(2064:2064,1,MAX(COLUMN($R:$R),COLUMN()-(($H2048-$H2049)*12))):BD2066)/(($H2048)*12)))</f>
        <v>-64441.724883276969</v>
      </c>
      <c r="BE2064" s="80" cm="1">
        <f t="array" aca="1" ref="BE2064" ca="1">(SUM(INDEX(2059:2059,1,MAX(COLUMN($R:$R),COLUMN()-($H2048*12-1))):BE2061)/($H2048*12)+IF($R2066=0,0,SUM(INDEX(2064:2064,1,MAX(COLUMN($R:$R),COLUMN()-(($H2048-$H2049)*12))):BE2066)/(($H2048)*12)))</f>
        <v>-66462.689226416973</v>
      </c>
      <c r="BF2064" s="80" cm="1">
        <f t="array" aca="1" ref="BF2064" ca="1">(SUM(INDEX(2059:2059,1,MAX(COLUMN($R:$R),COLUMN()-($H2048*12-1))):BF2061)/($H2048*12)+IF($R2066=0,0,SUM(INDEX(2064:2064,1,MAX(COLUMN($R:$R),COLUMN()-(($H2048-$H2049)*12))):BF2066)/(($H2048)*12)))</f>
        <v>-68490.796747075074</v>
      </c>
      <c r="BG2064" s="80" cm="1">
        <f t="array" aca="1" ref="BG2064" ca="1">(SUM(INDEX(2059:2059,1,MAX(COLUMN($R:$R),COLUMN()-($H2048*12-1))):BG2061)/($H2048*12)+IF($R2066=0,0,SUM(INDEX(2064:2064,1,MAX(COLUMN($R:$R),COLUMN()-(($H2048-$H2049)*12))):BG2066)/(($H2048)*12)))</f>
        <v>-70525.709016812354</v>
      </c>
      <c r="BH2064" s="80" cm="1">
        <f t="array" aca="1" ref="BH2064" ca="1">(SUM(INDEX(2059:2059,1,MAX(COLUMN($R:$R),COLUMN()-($H2048*12-1))):BH2061)/($H2048*12)+IF($R2066=0,0,SUM(INDEX(2064:2064,1,MAX(COLUMN($R:$R),COLUMN()-(($H2048-$H2049)*12))):BH2066)/(($H2048)*12)))</f>
        <v>-72567.074082991821</v>
      </c>
      <c r="BI2064" s="80" cm="1">
        <f t="array" aca="1" ref="BI2064" ca="1">(SUM(INDEX(2059:2059,1,MAX(COLUMN($R:$R),COLUMN()-($H2048*12-1))):BI2061)/($H2048*12)+IF($R2066=0,0,SUM(INDEX(2064:2064,1,MAX(COLUMN($R:$R),COLUMN()-(($H2048-$H2049)*12))):BI2066)/(($H2048)*12)))</f>
        <v>-74614.526107552709</v>
      </c>
      <c r="BJ2064" s="80" cm="1">
        <f t="array" aca="1" ref="BJ2064" ca="1">(SUM(INDEX(2059:2059,1,MAX(COLUMN($R:$R),COLUMN()-($H2048*12-1))):BJ2061)/($H2048*12)+IF($R2066=0,0,SUM(INDEX(2064:2064,1,MAX(COLUMN($R:$R),COLUMN()-(($H2048-$H2049)*12))):BJ2066)/(($H2048)*12)))</f>
        <v>-76667.684997424847</v>
      </c>
      <c r="BK2064" s="80" cm="1">
        <f t="array" aca="1" ref="BK2064" ca="1">(SUM(INDEX(2059:2059,1,MAX(COLUMN($R:$R),COLUMN()-($H2048*12-1))):BK2061)/($H2048*12)+IF($R2066=0,0,SUM(INDEX(2064:2064,1,MAX(COLUMN($R:$R),COLUMN()-(($H2048-$H2049)*12))):BK2066)/(($H2048)*12)))</f>
        <v>-78726.156026403769</v>
      </c>
      <c r="BL2064" s="80" cm="1">
        <f t="array" aca="1" ref="BL2064" ca="1">(SUM(INDEX(2059:2059,1,MAX(COLUMN($R:$R),COLUMN()-($H2048*12-1))):BL2061)/($H2048*12)+IF($R2066=0,0,SUM(INDEX(2064:2064,1,MAX(COLUMN($R:$R),COLUMN()-(($H2048-$H2049)*12))):BL2066)/(($H2048)*12)))</f>
        <v>-80789.529448302957</v>
      </c>
      <c r="BM2064" s="80" cm="1">
        <f t="array" aca="1" ref="BM2064" ca="1">(SUM(INDEX(2059:2059,1,MAX(COLUMN($R:$R),COLUMN()-($H2048*12-1))):BM2061)/($H2048*12)+IF($R2066=0,0,SUM(INDEX(2064:2064,1,MAX(COLUMN($R:$R),COLUMN()-(($H2048-$H2049)*12))):BM2066)/(($H2048)*12)))</f>
        <v>-82857.38010119641</v>
      </c>
      <c r="BN2064" s="80" cm="1">
        <f t="array" aca="1" ref="BN2064" ca="1">(SUM(INDEX(2059:2059,1,MAX(COLUMN($R:$R),COLUMN()-($H2048*12-1))):BN2061)/($H2048*12)+IF($R2066=0,0,SUM(INDEX(2064:2064,1,MAX(COLUMN($R:$R),COLUMN()-(($H2048-$H2049)*12))):BN2066)/(($H2048)*12)))</f>
        <v>-84929.267002560548</v>
      </c>
      <c r="BO2064" s="80" cm="1">
        <f t="array" aca="1" ref="BO2064" ca="1">(SUM(INDEX(2059:2059,1,MAX(COLUMN($R:$R),COLUMN()-($H2048*12-1))):BO2061)/($H2048*12)+IF($R2066=0,0,SUM(INDEX(2064:2064,1,MAX(COLUMN($R:$R),COLUMN()-(($H2048-$H2049)*12))):BO2066)/(($H2048)*12)))</f>
        <v>-87004.732935120628</v>
      </c>
      <c r="BP2064" s="80" cm="1">
        <f t="array" aca="1" ref="BP2064" ca="1">(SUM(INDEX(2059:2059,1,MAX(COLUMN($R:$R),COLUMN()-($H2048*12-1))):BP2061)/($H2048*12)+IF($R2066=0,0,SUM(INDEX(2064:2064,1,MAX(COLUMN($R:$R),COLUMN()-(($H2048-$H2049)*12))):BP2066)/(($H2048)*12)))</f>
        <v>-89083.332750580128</v>
      </c>
      <c r="BQ2064" s="80" cm="1">
        <f t="array" aca="1" ref="BQ2064" ca="1">(SUM(INDEX(2059:2059,1,MAX(COLUMN($R:$R),COLUMN()-($H2048*12-1))):BQ2061)/($H2048*12)+IF($R2066=0,0,SUM(INDEX(2064:2064,1,MAX(COLUMN($R:$R),COLUMN()-(($H2048-$H2049)*12))):BQ2066)/(($H2048)*12)))</f>
        <v>-91164.911364612301</v>
      </c>
      <c r="BR2064" s="80" cm="1">
        <f t="array" aca="1" ref="BR2064" ca="1">(SUM(INDEX(2059:2059,1,MAX(COLUMN($R:$R),COLUMN()-($H2048*12-1))):BR2061)/($H2048*12)+IF($R2066=0,0,SUM(INDEX(2064:2064,1,MAX(COLUMN($R:$R),COLUMN()-(($H2048-$H2049)*12))):BR2066)/(($H2048)*12)))</f>
        <v>-93249.341939317907</v>
      </c>
      <c r="BS2064" s="80" cm="1">
        <f t="array" aca="1" ref="BS2064" ca="1">(SUM(INDEX(2059:2059,1,MAX(COLUMN($R:$R),COLUMN()-($H2048*12-1))):BS2061)/($H2048*12)+IF($R2066=0,0,SUM(INDEX(2064:2064,1,MAX(COLUMN($R:$R),COLUMN()-(($H2048-$H2049)*12))):BS2066)/(($H2048)*12)))</f>
        <v>-95336.498741021074</v>
      </c>
      <c r="BT2064" s="80" cm="1">
        <f t="array" aca="1" ref="BT2064" ca="1">(SUM(INDEX(2059:2059,1,MAX(COLUMN($R:$R),COLUMN()-($H2048*12-1))):BT2061)/($H2048*12)+IF($R2066=0,0,SUM(INDEX(2064:2064,1,MAX(COLUMN($R:$R),COLUMN()-(($H2048-$H2049)*12))):BT2066)/(($H2048)*12)))</f>
        <v>-97426.2573202317</v>
      </c>
      <c r="BU2064" s="80" cm="1">
        <f t="array" aca="1" ref="BU2064" ca="1">(SUM(INDEX(2059:2059,1,MAX(COLUMN($R:$R),COLUMN()-($H2048*12-1))):BU2061)/($H2048*12)+IF($R2066=0,0,SUM(INDEX(2064:2064,1,MAX(COLUMN($R:$R),COLUMN()-(($H2048-$H2049)*12))):BU2066)/(($H2048)*12)))</f>
        <v>-99518.49469918941</v>
      </c>
      <c r="BV2064" s="80" cm="1">
        <f t="array" aca="1" ref="BV2064" ca="1">(SUM(INDEX(2059:2059,1,MAX(COLUMN($R:$R),COLUMN()-($H2048*12-1))):BV2061)/($H2048*12)+IF($R2066=0,0,SUM(INDEX(2064:2064,1,MAX(COLUMN($R:$R),COLUMN()-(($H2048-$H2049)*12))):BV2066)/(($H2048)*12)))</f>
        <v>-101613.08956722455</v>
      </c>
      <c r="BW2064" s="80" cm="1">
        <f t="array" aca="1" ref="BW2064" ca="1">(SUM(INDEX(2059:2059,1,MAX(COLUMN($R:$R),COLUMN()-($H2048*12-1))):BW2061)/($H2048*12)+IF($R2066=0,0,SUM(INDEX(2064:2064,1,MAX(COLUMN($R:$R),COLUMN()-(($H2048-$H2049)*12))):BW2066)/(($H2048)*12)))</f>
        <v>-103709.92248417859</v>
      </c>
      <c r="BX2064" s="80" cm="1">
        <f t="array" aca="1" ref="BX2064" ca="1">(SUM(INDEX(2059:2059,1,MAX(COLUMN($R:$R),COLUMN()-($H2048*12-1))):BX2061)/($H2048*12)+IF($R2066=0,0,SUM(INDEX(2064:2064,1,MAX(COLUMN($R:$R),COLUMN()-(($H2048-$H2049)*12))):BX2066)/(($H2048)*12)))</f>
        <v>-105808.87609213236</v>
      </c>
      <c r="BY2064" s="80" cm="1">
        <f t="array" aca="1" ref="BY2064" ca="1">(SUM(INDEX(2059:2059,1,MAX(COLUMN($R:$R),COLUMN()-($H2048*12-1))):BY2061)/($H2048*12)+IF($R2066=0,0,SUM(INDEX(2064:2064,1,MAX(COLUMN($R:$R),COLUMN()-(($H2048-$H2049)*12))):BY2066)/(($H2048)*12)))</f>
        <v>-107909.83533569737</v>
      </c>
      <c r="BZ2064" s="80" cm="1">
        <f t="array" aca="1" ref="BZ2064" ca="1">(SUM(INDEX(2059:2059,1,MAX(COLUMN($R:$R),COLUMN()-($H2048*12-1))):BZ2061)/($H2048*12)+IF($R2066=0,0,SUM(INDEX(2064:2064,1,MAX(COLUMN($R:$R),COLUMN()-(($H2048-$H2049)*12))):BZ2066)/(($H2048)*12)))</f>
        <v>-110012.68769113254</v>
      </c>
      <c r="CA2064" s="80" cm="1">
        <f t="array" aca="1" ref="CA2064" ca="1">(SUM(INDEX(2059:2059,1,MAX(COLUMN($R:$R),COLUMN()-($H2048*12-1))):CA2061)/($H2048*12)+IF($R2066=0,0,SUM(INDEX(2064:2064,1,MAX(COLUMN($R:$R),COLUMN()-(($H2048-$H2049)*12))):CA2066)/(($H2048)*12)))</f>
        <v>-110853.1991107694</v>
      </c>
      <c r="CB2064" s="80" cm="1">
        <f t="array" aca="1" ref="CB2064" ca="1">(SUM(INDEX(2059:2059,1,MAX(COLUMN($R:$R),COLUMN()-($H2048*12-1))):CB2061)/($H2048*12)+IF($R2066=0,0,SUM(INDEX(2064:2064,1,MAX(COLUMN($R:$R),COLUMN()-(($H2048-$H2049)*12))):CB2066)/(($H2048)*12)))</f>
        <v>-111673.96131646146</v>
      </c>
      <c r="CC2064" s="80" cm="1">
        <f t="array" aca="1" ref="CC2064" ca="1">(SUM(INDEX(2059:2059,1,MAX(COLUMN($R:$R),COLUMN()-($H2048*12-1))):CC2061)/($H2048*12)+IF($R2066=0,0,SUM(INDEX(2064:2064,1,MAX(COLUMN($R:$R),COLUMN()-(($H2048-$H2049)*12))):CC2066)/(($H2048)*12)))</f>
        <v>-112474.50769668492</v>
      </c>
      <c r="CD2064" s="80" cm="1">
        <f t="array" aca="1" ref="CD2064" ca="1">(SUM(INDEX(2059:2059,1,MAX(COLUMN($R:$R),COLUMN()-($H2048*12-1))):CD2061)/($H2048*12)+IF($R2066=0,0,SUM(INDEX(2064:2064,1,MAX(COLUMN($R:$R),COLUMN()-(($H2048-$H2049)*12))):CD2066)/(($H2048)*12)))</f>
        <v>-113254.36902668946</v>
      </c>
      <c r="CE2064" s="80" cm="1">
        <f t="array" aca="1" ref="CE2064" ca="1">(SUM(INDEX(2059:2059,1,MAX(COLUMN($R:$R),COLUMN()-($H2048*12-1))):CE2061)/($H2048*12)+IF($R2066=0,0,SUM(INDEX(2064:2064,1,MAX(COLUMN($R:$R),COLUMN()-(($H2048-$H2049)*12))):CE2066)/(($H2048)*12)))</f>
        <v>-114013.07364159817</v>
      </c>
      <c r="CF2064" s="80" cm="1">
        <f t="array" aca="1" ref="CF2064" ca="1">(SUM(INDEX(2059:2059,1,MAX(COLUMN($R:$R),COLUMN()-($H2048*12-1))):CF2061)/($H2048*12)+IF($R2066=0,0,SUM(INDEX(2064:2064,1,MAX(COLUMN($R:$R),COLUMN()-(($H2048-$H2049)*12))):CF2066)/(($H2048)*12)))</f>
        <v>-114750.14761828945</v>
      </c>
      <c r="CG2064" s="80" cm="1">
        <f t="array" aca="1" ref="CG2064" ca="1">(SUM(INDEX(2059:2059,1,MAX(COLUMN($R:$R),COLUMN()-($H2048*12-1))):CG2061)/($H2048*12)+IF($R2066=0,0,SUM(INDEX(2064:2064,1,MAX(COLUMN($R:$R),COLUMN()-(($H2048-$H2049)*12))):CG2066)/(($H2048)*12)))</f>
        <v>-115465.11496634535</v>
      </c>
      <c r="CH2064" s="80" cm="1">
        <f t="array" aca="1" ref="CH2064" ca="1">(SUM(INDEX(2059:2059,1,MAX(COLUMN($R:$R),COLUMN()-($H2048*12-1))):CH2061)/($H2048*12)+IF($R2066=0,0,SUM(INDEX(2064:2064,1,MAX(COLUMN($R:$R),COLUMN()-(($H2048-$H2049)*12))):CH2066)/(($H2048)*12)))</f>
        <v>-116157.49782835878</v>
      </c>
      <c r="CI2064" s="80" cm="1">
        <f t="array" aca="1" ref="CI2064" ca="1">(SUM(INDEX(2059:2059,1,MAX(COLUMN($R:$R),COLUMN()-($H2048*12-1))):CI2061)/($H2048*12)+IF($R2066=0,0,SUM(INDEX(2064:2064,1,MAX(COLUMN($R:$R),COLUMN()-(($H2048-$H2049)*12))):CI2066)/(($H2048)*12)))</f>
        <v>-116826.81668990004</v>
      </c>
      <c r="CJ2064" s="80" cm="1">
        <f t="array" aca="1" ref="CJ2064" ca="1">(SUM(INDEX(2059:2059,1,MAX(COLUMN($R:$R),COLUMN()-($H2048*12-1))):CJ2061)/($H2048*12)+IF($R2066=0,0,SUM(INDEX(2064:2064,1,MAX(COLUMN($R:$R),COLUMN()-(($H2048-$H2049)*12))):CJ2066)/(($H2048)*12)))</f>
        <v>-117472.59059945084</v>
      </c>
      <c r="CK2064" s="80" cm="1">
        <f t="array" aca="1" ref="CK2064" ca="1">(SUM(INDEX(2059:2059,1,MAX(COLUMN($R:$R),COLUMN()-($H2048*12-1))):CK2061)/($H2048*12)+IF($R2066=0,0,SUM(INDEX(2064:2064,1,MAX(COLUMN($R:$R),COLUMN()-(($H2048-$H2049)*12))):CK2066)/(($H2048)*12)))</f>
        <v>-118094.33739862283</v>
      </c>
      <c r="CL2064" s="80" cm="1">
        <f t="array" aca="1" ref="CL2064" ca="1">(SUM(INDEX(2059:2059,1,MAX(COLUMN($R:$R),COLUMN()-($H2048*12-1))):CL2061)/($H2048*12)+IF($R2066=0,0,SUM(INDEX(2064:2064,1,MAX(COLUMN($R:$R),COLUMN()-(($H2048-$H2049)*12))):CL2066)/(($H2048)*12)))</f>
        <v>-118691.57396298599</v>
      </c>
      <c r="CN2064" s="80">
        <f>SUMIF($5:$5,CN$2,2062:2062)</f>
        <v>0</v>
      </c>
      <c r="CO2064" s="80" t="e" cm="1">
        <f t="array" aca="1" ref="CO2064" ca="1">(SUM(INDEX(2059:2059,1,MAX(COLUMN($CN:$CN),COLUMN()-($H2048*4-1))):CO2061)/($H2048*4)-IF($CN2066=0,0,SUM(INDEX(2064:2064,1,MAX(COLUMN($CN:$CN),COLUMN()-(($H2048-$H2049)*4))):CO2066)/(($H2048)*4)))</f>
        <v>#N/A</v>
      </c>
      <c r="CP2064" s="80" t="e" cm="1">
        <f t="array" aca="1" ref="CP2064" ca="1">(SUM(INDEX(2059:2059,1,MAX(COLUMN($CN:$CN),COLUMN()-($H2048*4-1))):CP2061)/($H2048*4)-IF($CN2066=0,0,SUM(INDEX(2064:2064,1,MAX(COLUMN($CN:$CN),COLUMN()-(($H2048-$H2049)*4))):CP2066)/(($H2048)*4)))</f>
        <v>#N/A</v>
      </c>
      <c r="CQ2064" s="80" t="e" cm="1">
        <f t="array" aca="1" ref="CQ2064" ca="1">(SUM(INDEX(2059:2059,1,MAX(COLUMN($CN:$CN),COLUMN()-($H2048*4-1))):CQ2061)/($H2048*4)-IF($CN2066=0,0,SUM(INDEX(2064:2064,1,MAX(COLUMN($CN:$CN),COLUMN()-(($H2048-$H2049)*4))):CQ2066)/(($H2048)*4)))</f>
        <v>#N/A</v>
      </c>
      <c r="CR2064" s="80" t="e" cm="1">
        <f t="array" aca="1" ref="CR2064" ca="1">(SUM(INDEX(2059:2059,1,MAX(COLUMN($CN:$CN),COLUMN()-($H2048*4-1))):CR2061)/($H2048*4)-IF($CN2066=0,0,SUM(INDEX(2064:2064,1,MAX(COLUMN($CN:$CN),COLUMN()-(($H2048-$H2049)*4))):CR2066)/(($H2048)*4)))</f>
        <v>#N/A</v>
      </c>
      <c r="CS2064" s="80" t="e" cm="1">
        <f t="array" aca="1" ref="CS2064" ca="1">(SUM(INDEX(2059:2059,1,MAX(COLUMN($CN:$CN),COLUMN()-($H2048*4-1))):CS2061)/($H2048*4)-IF($CN2066=0,0,SUM(INDEX(2064:2064,1,MAX(COLUMN($CN:$CN),COLUMN()-(($H2048-$H2049)*4))):CS2066)/(($H2048)*4)))</f>
        <v>#N/A</v>
      </c>
      <c r="CT2064" s="80" t="e" cm="1">
        <f t="array" aca="1" ref="CT2064" ca="1">(SUM(INDEX(2059:2059,1,MAX(COLUMN($CN:$CN),COLUMN()-($H2048*4-1))):CT2061)/($H2048*4)-IF($CN2066=0,0,SUM(INDEX(2064:2064,1,MAX(COLUMN($CN:$CN),COLUMN()-(($H2048-$H2049)*4))):CT2066)/(($H2048)*4)))</f>
        <v>#N/A</v>
      </c>
      <c r="CU2064" s="80" t="e" cm="1">
        <f t="array" aca="1" ref="CU2064" ca="1">(SUM(INDEX(2059:2059,1,MAX(COLUMN($CN:$CN),COLUMN()-($H2048*4-1))):CU2061)/($H2048*4)-IF($CN2066=0,0,SUM(INDEX(2064:2064,1,MAX(COLUMN($CN:$CN),COLUMN()-(($H2048-$H2049)*4))):CU2066)/(($H2048)*4)))</f>
        <v>#N/A</v>
      </c>
      <c r="CV2064" s="80" t="e" cm="1">
        <f t="array" aca="1" ref="CV2064" ca="1">(SUM(INDEX(2059:2059,1,MAX(COLUMN($CN:$CN),COLUMN()-($H2048*4-1))):CV2061)/($H2048*4)-IF($CN2066=0,0,SUM(INDEX(2064:2064,1,MAX(COLUMN($CN:$CN),COLUMN()-(($H2048-$H2049)*4))):CV2066)/(($H2048)*4)))</f>
        <v>#N/A</v>
      </c>
      <c r="CW2064" s="80" t="e" cm="1">
        <f t="array" aca="1" ref="CW2064" ca="1">(SUM(INDEX(2059:2059,1,MAX(COLUMN($CN:$CN),COLUMN()-($H2048*4-1))):CW2061)/($H2048*4)-IF($CN2066=0,0,SUM(INDEX(2064:2064,1,MAX(COLUMN($CN:$CN),COLUMN()-(($H2048-$H2049)*4))):CW2066)/(($H2048)*4)))</f>
        <v>#N/A</v>
      </c>
      <c r="CX2064" s="80" t="e" cm="1">
        <f t="array" aca="1" ref="CX2064" ca="1">(SUM(INDEX(2059:2059,1,MAX(COLUMN($CN:$CN),COLUMN()-($H2048*4-1))):CX2061)/($H2048*4)-IF($CN2066=0,0,SUM(INDEX(2064:2064,1,MAX(COLUMN($CN:$CN),COLUMN()-(($H2048-$H2049)*4))):CX2066)/(($H2048)*4)))</f>
        <v>#N/A</v>
      </c>
      <c r="CY2064" s="80" t="e" cm="1">
        <f t="array" aca="1" ref="CY2064" ca="1">(SUM(INDEX(2059:2059,1,MAX(COLUMN($CN:$CN),COLUMN()-($H2048*4-1))):CY2061)/($H2048*4)-IF($CN2066=0,0,SUM(INDEX(2064:2064,1,MAX(COLUMN($CN:$CN),COLUMN()-(($H2048-$H2049)*4))):CY2066)/(($H2048)*4)))</f>
        <v>#N/A</v>
      </c>
      <c r="CZ2064" s="80" t="e" cm="1">
        <f t="array" aca="1" ref="CZ2064" ca="1">(SUM(INDEX(2059:2059,1,MAX(COLUMN($CN:$CN),COLUMN()-($H2048*4-1))):CZ2061)/($H2048*4)-IF($CN2066=0,0,SUM(INDEX(2064:2064,1,MAX(COLUMN($CN:$CN),COLUMN()-(($H2048-$H2049)*4))):CZ2066)/(($H2048)*4)))</f>
        <v>#N/A</v>
      </c>
      <c r="DA2064" s="80" t="e" cm="1">
        <f t="array" aca="1" ref="DA2064" ca="1">(SUM(INDEX(2059:2059,1,MAX(COLUMN($CN:$CN),COLUMN()-($H2048*4-1))):DA2061)/($H2048*4)-IF($CN2066=0,0,SUM(INDEX(2064:2064,1,MAX(COLUMN($CN:$CN),COLUMN()-(($H2048-$H2049)*4))):DA2066)/(($H2048)*4)))</f>
        <v>#N/A</v>
      </c>
      <c r="DB2064" s="80" t="e" cm="1">
        <f t="array" aca="1" ref="DB2064" ca="1">(SUM(INDEX(2059:2059,1,MAX(COLUMN($CN:$CN),COLUMN()-($H2048*4-1))):DB2061)/($H2048*4)-IF($CN2066=0,0,SUM(INDEX(2064:2064,1,MAX(COLUMN($CN:$CN),COLUMN()-(($H2048-$H2049)*4))):DB2066)/(($H2048)*4)))</f>
        <v>#N/A</v>
      </c>
      <c r="DC2064" s="80" t="e" cm="1">
        <f t="array" aca="1" ref="DC2064" ca="1">(SUM(INDEX(2059:2059,1,MAX(COLUMN($CN:$CN),COLUMN()-($H2048*4-1))):DC2061)/($H2048*4)-IF($CN2066=0,0,SUM(INDEX(2064:2064,1,MAX(COLUMN($CN:$CN),COLUMN()-(($H2048-$H2049)*4))):DC2066)/(($H2048)*4)))</f>
        <v>#N/A</v>
      </c>
      <c r="DD2064" s="80" t="e" cm="1">
        <f t="array" aca="1" ref="DD2064" ca="1">(SUM(INDEX(2059:2059,1,MAX(COLUMN($CN:$CN),COLUMN()-($H2048*4-1))):DD2061)/($H2048*4)-IF($CN2066=0,0,SUM(INDEX(2064:2064,1,MAX(COLUMN($CN:$CN),COLUMN()-(($H2048-$H2049)*4))):DD2066)/(($H2048)*4)))</f>
        <v>#N/A</v>
      </c>
      <c r="DE2064" s="80" t="e" cm="1">
        <f t="array" aca="1" ref="DE2064" ca="1">(SUM(INDEX(2059:2059,1,MAX(COLUMN($CN:$CN),COLUMN()-($H2048*4-1))):DE2061)/($H2048*4)-IF($CN2066=0,0,SUM(INDEX(2064:2064,1,MAX(COLUMN($CN:$CN),COLUMN()-(($H2048-$H2049)*4))):DE2066)/(($H2048)*4)))</f>
        <v>#N/A</v>
      </c>
      <c r="DF2064" s="80" t="e" cm="1">
        <f t="array" aca="1" ref="DF2064" ca="1">(SUM(INDEX(2059:2059,1,MAX(COLUMN($CN:$CN),COLUMN()-($H2048*4-1))):DF2061)/($H2048*4)-IF($CN2066=0,0,SUM(INDEX(2064:2064,1,MAX(COLUMN($CN:$CN),COLUMN()-(($H2048-$H2049)*4))):DF2066)/(($H2048)*4)))</f>
        <v>#N/A</v>
      </c>
      <c r="DG2064" s="80" t="e" cm="1">
        <f t="array" aca="1" ref="DG2064" ca="1">(SUM(INDEX(2059:2059,1,MAX(COLUMN($CN:$CN),COLUMN()-($H2048*4-1))):DG2061)/($H2048*4)-IF($CN2066=0,0,SUM(INDEX(2064:2064,1,MAX(COLUMN($CN:$CN),COLUMN()-(($H2048-$H2049)*4))):DG2066)/(($H2048)*4)))</f>
        <v>#N/A</v>
      </c>
      <c r="DH2064" s="80" t="e" cm="1">
        <f t="array" aca="1" ref="DH2064" ca="1">(SUM(INDEX(2059:2059,1,MAX(COLUMN($CN:$CN),COLUMN()-($H2048*4-1))):DH2061)/($H2048*4)-IF($CN2066=0,0,SUM(INDEX(2064:2064,1,MAX(COLUMN($CN:$CN),COLUMN()-(($H2048-$H2049)*4))):DH2066)/(($H2048)*4)))</f>
        <v>#N/A</v>
      </c>
      <c r="DI2064" s="80" t="e" cm="1">
        <f t="array" aca="1" ref="DI2064" ca="1">(SUM(INDEX(2059:2059,1,MAX(COLUMN($CN:$CN),COLUMN()-($H2048*4-1))):DI2061)/($H2048*4)-IF($CN2066=0,0,SUM(INDEX(2064:2064,1,MAX(COLUMN($CN:$CN),COLUMN()-(($H2048-$H2049)*4))):DI2066)/(($H2048)*4)))</f>
        <v>#N/A</v>
      </c>
      <c r="DJ2064" s="80" t="e" cm="1">
        <f t="array" aca="1" ref="DJ2064" ca="1">(SUM(INDEX(2059:2059,1,MAX(COLUMN($CN:$CN),COLUMN()-($H2048*4-1))):DJ2061)/($H2048*4)-IF($CN2066=0,0,SUM(INDEX(2064:2064,1,MAX(COLUMN($CN:$CN),COLUMN()-(($H2048-$H2049)*4))):DJ2066)/(($H2048)*4)))</f>
        <v>#N/A</v>
      </c>
      <c r="DK2064" s="80" t="e" cm="1">
        <f t="array" aca="1" ref="DK2064" ca="1">(SUM(INDEX(2059:2059,1,MAX(COLUMN($CN:$CN),COLUMN()-($H2048*4-1))):DK2061)/($H2048*4)-IF($CN2066=0,0,SUM(INDEX(2064:2064,1,MAX(COLUMN($CN:$CN),COLUMN()-(($H2048-$H2049)*4))):DK2066)/(($H2048)*4)))</f>
        <v>#N/A</v>
      </c>
      <c r="DL2064" s="80" t="e" cm="1">
        <f t="array" aca="1" ref="DL2064" ca="1">(SUM(INDEX(2059:2059,1,MAX(COLUMN($CN:$CN),COLUMN()-($H2048*4-1))):DL2061)/($H2048*4)-IF($CN2066=0,0,SUM(INDEX(2064:2064,1,MAX(COLUMN($CN:$CN),COLUMN()-(($H2048-$H2049)*4))):DL2066)/(($H2048)*4)))</f>
        <v>#N/A</v>
      </c>
    </row>
    <row r="2065" spans="2:116" x14ac:dyDescent="0.4">
      <c r="D2065" t="s">
        <v>564</v>
      </c>
      <c r="E2065" s="8" t="str">
        <f t="shared" si="3518"/>
        <v>2065 FAPPELIST-F</v>
      </c>
      <c r="G2065" s="125"/>
      <c r="J2065" s="62"/>
      <c r="K2065" s="53"/>
      <c r="L2065" s="53"/>
      <c r="M2065" s="53"/>
      <c r="N2065" s="53"/>
      <c r="O2065" s="53"/>
      <c r="P2065" s="53"/>
      <c r="R2065" s="82"/>
      <c r="S2065" s="153"/>
      <c r="T2065" s="153"/>
      <c r="U2065" s="153"/>
      <c r="V2065" s="153"/>
      <c r="W2065" s="153"/>
      <c r="X2065" s="153"/>
      <c r="Y2065" s="153"/>
      <c r="Z2065" s="153"/>
      <c r="AA2065" s="153"/>
      <c r="AB2065" s="153"/>
      <c r="AC2065" s="153"/>
      <c r="AD2065" s="153"/>
      <c r="AE2065" s="153"/>
      <c r="AF2065" s="153"/>
      <c r="AG2065" s="153"/>
      <c r="AH2065" s="153"/>
      <c r="AI2065" s="153"/>
      <c r="AJ2065" s="153"/>
      <c r="AK2065" s="153"/>
      <c r="AL2065" s="153"/>
      <c r="AM2065" s="153"/>
      <c r="AN2065" s="153"/>
      <c r="AO2065" s="153"/>
      <c r="AP2065" s="153"/>
      <c r="AQ2065" s="153"/>
      <c r="AR2065" s="153"/>
      <c r="AS2065" s="153"/>
      <c r="AT2065" s="153"/>
      <c r="AU2065" s="153"/>
      <c r="AV2065" s="153"/>
      <c r="AW2065" s="153"/>
      <c r="AX2065" s="153"/>
      <c r="AY2065" s="153"/>
      <c r="AZ2065" s="153"/>
      <c r="BA2065" s="153"/>
      <c r="BB2065" s="153"/>
      <c r="BC2065" s="153"/>
      <c r="BD2065" s="153"/>
      <c r="BE2065" s="153"/>
      <c r="BF2065" s="153"/>
      <c r="BG2065" s="153"/>
      <c r="BH2065" s="153"/>
      <c r="BI2065" s="153"/>
      <c r="BJ2065" s="153"/>
      <c r="BK2065" s="153"/>
      <c r="BL2065" s="153"/>
      <c r="BM2065" s="153"/>
      <c r="BN2065" s="153"/>
      <c r="BO2065" s="153"/>
      <c r="BP2065" s="153"/>
      <c r="BQ2065" s="153"/>
      <c r="BR2065" s="153"/>
      <c r="BS2065" s="153"/>
      <c r="BT2065" s="153"/>
      <c r="BU2065" s="153"/>
      <c r="BV2065" s="153"/>
      <c r="BW2065" s="153"/>
      <c r="BX2065" s="153"/>
      <c r="BY2065" s="153"/>
      <c r="BZ2065" s="153"/>
      <c r="CA2065" s="153"/>
      <c r="CB2065" s="153"/>
      <c r="CC2065" s="153"/>
      <c r="CD2065" s="153"/>
      <c r="CE2065" s="153"/>
      <c r="CF2065" s="153"/>
      <c r="CG2065" s="153"/>
      <c r="CH2065" s="153"/>
      <c r="CI2065" s="153"/>
      <c r="CJ2065" s="153"/>
      <c r="CK2065" s="153"/>
      <c r="CL2065" s="153"/>
      <c r="CN2065" s="62"/>
      <c r="CO2065" s="153"/>
      <c r="CP2065" s="153"/>
      <c r="CQ2065" s="153"/>
      <c r="CR2065" s="153"/>
      <c r="CS2065" s="153"/>
      <c r="CT2065" s="153"/>
      <c r="CU2065" s="153"/>
      <c r="CV2065" s="153"/>
      <c r="CW2065" s="153"/>
      <c r="CX2065" s="153"/>
      <c r="CY2065" s="153"/>
      <c r="CZ2065" s="153"/>
      <c r="DA2065" s="153"/>
      <c r="DB2065" s="153"/>
      <c r="DC2065" s="153"/>
      <c r="DD2065" s="153"/>
      <c r="DE2065" s="153"/>
      <c r="DF2065" s="153"/>
      <c r="DG2065" s="153"/>
      <c r="DH2065" s="153"/>
      <c r="DI2065" s="153"/>
      <c r="DJ2065" s="153"/>
      <c r="DK2065" s="153"/>
      <c r="DL2065" s="153"/>
    </row>
    <row r="2066" spans="2:116" x14ac:dyDescent="0.4">
      <c r="B2066" t="str">
        <f>E2066</f>
        <v>2066 FAPPELIST-F</v>
      </c>
      <c r="D2066" t="s">
        <v>564</v>
      </c>
      <c r="E2066" s="8" t="str">
        <f t="shared" si="3518"/>
        <v>2066 FAPPELIST-F</v>
      </c>
      <c r="G2066" s="125" t="s">
        <v>219</v>
      </c>
      <c r="J2066" s="74">
        <v>100</v>
      </c>
      <c r="K2066" s="53"/>
      <c r="L2066" s="53"/>
      <c r="M2066" s="53"/>
      <c r="N2066" s="53"/>
      <c r="O2066" s="53"/>
      <c r="P2066" s="53"/>
      <c r="R2066" s="82">
        <f>-$J2066</f>
        <v>-100</v>
      </c>
      <c r="S2066" s="153"/>
      <c r="T2066" s="153"/>
      <c r="U2066" s="153"/>
      <c r="V2066" s="153"/>
      <c r="W2066" s="153"/>
      <c r="X2066" s="153"/>
      <c r="Y2066" s="153"/>
      <c r="Z2066" s="153"/>
      <c r="AA2066" s="153"/>
      <c r="AB2066" s="153"/>
      <c r="AC2066" s="153"/>
      <c r="AD2066" s="153"/>
      <c r="AE2066" s="153"/>
      <c r="AF2066" s="153"/>
      <c r="AG2066" s="153"/>
      <c r="AH2066" s="153"/>
      <c r="AI2066" s="153"/>
      <c r="AJ2066" s="153"/>
      <c r="AK2066" s="153"/>
      <c r="AL2066" s="153"/>
      <c r="AM2066" s="153"/>
      <c r="AN2066" s="153"/>
      <c r="AO2066" s="153"/>
      <c r="AP2066" s="153"/>
      <c r="AQ2066" s="153"/>
      <c r="AR2066" s="153"/>
      <c r="AS2066" s="153"/>
      <c r="AT2066" s="153"/>
      <c r="AU2066" s="153"/>
      <c r="AV2066" s="153"/>
      <c r="AW2066" s="153"/>
      <c r="AX2066" s="153"/>
      <c r="AY2066" s="153"/>
      <c r="AZ2066" s="153"/>
      <c r="BA2066" s="153"/>
      <c r="BB2066" s="153"/>
      <c r="BC2066" s="153"/>
      <c r="BD2066" s="153"/>
      <c r="BE2066" s="153"/>
      <c r="BF2066" s="153"/>
      <c r="BG2066" s="153"/>
      <c r="BH2066" s="153"/>
      <c r="BI2066" s="153"/>
      <c r="BJ2066" s="153"/>
      <c r="BK2066" s="153"/>
      <c r="BL2066" s="153"/>
      <c r="BM2066" s="153"/>
      <c r="BN2066" s="153"/>
      <c r="BO2066" s="153"/>
      <c r="BP2066" s="153"/>
      <c r="BQ2066" s="153"/>
      <c r="BR2066" s="153"/>
      <c r="BS2066" s="153"/>
      <c r="BT2066" s="153"/>
      <c r="BU2066" s="153"/>
      <c r="BV2066" s="153"/>
      <c r="BW2066" s="153"/>
      <c r="BX2066" s="153"/>
      <c r="BY2066" s="153"/>
      <c r="BZ2066" s="153"/>
      <c r="CA2066" s="153"/>
      <c r="CB2066" s="153"/>
      <c r="CC2066" s="153"/>
      <c r="CD2066" s="153"/>
      <c r="CE2066" s="153"/>
      <c r="CF2066" s="153"/>
      <c r="CG2066" s="153"/>
      <c r="CH2066" s="153"/>
      <c r="CI2066" s="153"/>
      <c r="CJ2066" s="153"/>
      <c r="CK2066" s="153"/>
      <c r="CL2066" s="153"/>
      <c r="CN2066" s="74">
        <f>J2066</f>
        <v>100</v>
      </c>
      <c r="CO2066" s="153"/>
      <c r="CP2066" s="153"/>
      <c r="CQ2066" s="153"/>
      <c r="CR2066" s="153"/>
      <c r="CS2066" s="153"/>
      <c r="CT2066" s="153"/>
      <c r="CU2066" s="153"/>
      <c r="CV2066" s="153"/>
      <c r="CW2066" s="153"/>
      <c r="CX2066" s="153"/>
      <c r="CY2066" s="153"/>
      <c r="CZ2066" s="153"/>
      <c r="DA2066" s="153"/>
      <c r="DB2066" s="153"/>
      <c r="DC2066" s="153"/>
      <c r="DD2066" s="153"/>
      <c r="DE2066" s="153"/>
      <c r="DF2066" s="153"/>
      <c r="DG2066" s="153"/>
      <c r="DH2066" s="153"/>
      <c r="DI2066" s="153"/>
      <c r="DJ2066" s="153"/>
      <c r="DK2066" s="153"/>
      <c r="DL2066" s="153"/>
    </row>
    <row r="2067" spans="2:116" x14ac:dyDescent="0.4">
      <c r="D2067" t="s">
        <v>564</v>
      </c>
      <c r="E2067" s="8" t="str">
        <f t="shared" si="3518"/>
        <v>2067 FAPPELIST-F</v>
      </c>
      <c r="G2067" s="125"/>
      <c r="S2067" s="72"/>
      <c r="T2067" s="72"/>
      <c r="U2067" s="72"/>
      <c r="V2067" s="72"/>
      <c r="W2067" s="72"/>
      <c r="X2067" s="72"/>
      <c r="Y2067" s="72"/>
      <c r="Z2067" s="72"/>
      <c r="AA2067" s="72"/>
      <c r="AB2067" s="72"/>
      <c r="AC2067" s="72"/>
      <c r="AD2067" s="72"/>
      <c r="AE2067" s="72"/>
      <c r="AF2067" s="72"/>
      <c r="AG2067" s="72"/>
      <c r="AH2067" s="72"/>
      <c r="AI2067" s="72"/>
      <c r="AJ2067" s="72"/>
      <c r="AK2067" s="72"/>
      <c r="AL2067" s="72"/>
      <c r="AM2067" s="72"/>
      <c r="AN2067" s="72"/>
      <c r="AO2067" s="72"/>
      <c r="AP2067" s="72"/>
      <c r="AQ2067" s="72"/>
      <c r="AR2067" s="72"/>
      <c r="AS2067" s="72"/>
      <c r="AT2067" s="72"/>
      <c r="AU2067" s="72"/>
      <c r="AV2067" s="72"/>
      <c r="AW2067" s="72"/>
      <c r="AX2067" s="72"/>
      <c r="AY2067" s="72"/>
      <c r="AZ2067" s="72"/>
      <c r="BA2067" s="72"/>
      <c r="BB2067" s="72"/>
      <c r="BC2067" s="72"/>
      <c r="BD2067" s="72"/>
      <c r="BE2067" s="72"/>
      <c r="BF2067" s="72"/>
      <c r="BG2067" s="72"/>
      <c r="BH2067" s="72"/>
      <c r="BI2067" s="72"/>
      <c r="BJ2067" s="72"/>
      <c r="BK2067" s="72"/>
      <c r="BL2067" s="72"/>
      <c r="BM2067" s="72"/>
      <c r="BN2067" s="72"/>
      <c r="BO2067" s="72"/>
      <c r="BP2067" s="72"/>
      <c r="BQ2067" s="72"/>
      <c r="BR2067" s="72"/>
      <c r="BS2067" s="72"/>
      <c r="BT2067" s="72"/>
      <c r="BU2067" s="72"/>
      <c r="BV2067" s="72"/>
      <c r="BW2067" s="72"/>
      <c r="BX2067" s="72"/>
      <c r="BY2067" s="72"/>
      <c r="BZ2067" s="72"/>
      <c r="CA2067" s="72"/>
      <c r="CB2067" s="72"/>
      <c r="CC2067" s="72"/>
      <c r="CD2067" s="72"/>
      <c r="CE2067" s="72"/>
      <c r="CF2067" s="72"/>
      <c r="CG2067" s="72"/>
      <c r="CH2067" s="72"/>
      <c r="CI2067" s="72"/>
      <c r="CJ2067" s="72"/>
      <c r="CK2067" s="72"/>
      <c r="CL2067" s="72"/>
      <c r="CO2067" s="72"/>
      <c r="CP2067" s="72"/>
      <c r="CQ2067" s="72"/>
      <c r="CR2067" s="72"/>
      <c r="CS2067" s="72"/>
      <c r="CT2067" s="72"/>
      <c r="CU2067" s="72"/>
      <c r="CV2067" s="72"/>
      <c r="CW2067" s="72"/>
      <c r="CX2067" s="72"/>
      <c r="CY2067" s="72"/>
      <c r="CZ2067" s="72"/>
      <c r="DA2067" s="72"/>
      <c r="DB2067" s="72"/>
      <c r="DC2067" s="72"/>
      <c r="DD2067" s="72"/>
      <c r="DE2067" s="72"/>
      <c r="DF2067" s="72"/>
      <c r="DG2067" s="72"/>
      <c r="DH2067" s="72"/>
      <c r="DI2067" s="72"/>
      <c r="DJ2067" s="72"/>
      <c r="DK2067" s="72"/>
      <c r="DL2067" s="72"/>
    </row>
    <row r="2068" spans="2:116" x14ac:dyDescent="0.4">
      <c r="D2068" t="s">
        <v>564</v>
      </c>
      <c r="E2068" s="8" t="str">
        <f t="shared" si="3518"/>
        <v>2068 FAPPELIST-F</v>
      </c>
      <c r="G2068" s="95" t="s">
        <v>205</v>
      </c>
      <c r="H2068" s="12"/>
      <c r="S2068" s="72"/>
      <c r="T2068" s="72"/>
      <c r="U2068" s="72"/>
      <c r="V2068" s="72"/>
      <c r="W2068" s="72"/>
      <c r="X2068" s="72"/>
      <c r="Y2068" s="72"/>
      <c r="Z2068" s="72"/>
      <c r="AA2068" s="72"/>
      <c r="AB2068" s="72"/>
      <c r="AC2068" s="72"/>
      <c r="AD2068" s="72"/>
      <c r="AE2068" s="72"/>
      <c r="AF2068" s="72"/>
      <c r="AG2068" s="72"/>
      <c r="AH2068" s="72"/>
      <c r="AI2068" s="72"/>
      <c r="AJ2068" s="72"/>
      <c r="AK2068" s="72"/>
      <c r="AL2068" s="72"/>
      <c r="AM2068" s="72"/>
      <c r="AN2068" s="72"/>
      <c r="AO2068" s="72"/>
      <c r="AP2068" s="72"/>
      <c r="AQ2068" s="72"/>
      <c r="AR2068" s="72"/>
      <c r="AS2068" s="72"/>
      <c r="AT2068" s="72"/>
      <c r="AU2068" s="72"/>
      <c r="AV2068" s="72"/>
      <c r="AW2068" s="72"/>
      <c r="AX2068" s="72"/>
      <c r="AY2068" s="72"/>
      <c r="AZ2068" s="72"/>
      <c r="BA2068" s="72"/>
      <c r="BB2068" s="72"/>
      <c r="BC2068" s="72"/>
      <c r="BD2068" s="72"/>
      <c r="BE2068" s="72"/>
      <c r="BF2068" s="72"/>
      <c r="BG2068" s="72"/>
      <c r="BH2068" s="72"/>
      <c r="BI2068" s="72"/>
      <c r="BJ2068" s="72"/>
      <c r="BK2068" s="72"/>
      <c r="BL2068" s="72"/>
      <c r="BM2068" s="72"/>
      <c r="BN2068" s="72"/>
      <c r="BO2068" s="72"/>
      <c r="BP2068" s="72"/>
      <c r="BQ2068" s="72"/>
      <c r="BR2068" s="72"/>
      <c r="BS2068" s="72"/>
      <c r="BT2068" s="72"/>
      <c r="BU2068" s="72"/>
      <c r="BV2068" s="72"/>
      <c r="BW2068" s="72"/>
      <c r="BX2068" s="72"/>
      <c r="BY2068" s="72"/>
      <c r="BZ2068" s="72"/>
      <c r="CA2068" s="72"/>
      <c r="CB2068" s="72"/>
      <c r="CC2068" s="72"/>
      <c r="CD2068" s="72"/>
      <c r="CE2068" s="72"/>
      <c r="CF2068" s="72"/>
      <c r="CG2068" s="72"/>
      <c r="CH2068" s="72"/>
      <c r="CI2068" s="72"/>
      <c r="CJ2068" s="72"/>
      <c r="CK2068" s="72"/>
      <c r="CL2068" s="72"/>
      <c r="CO2068" s="72"/>
      <c r="CP2068" s="72"/>
      <c r="CQ2068" s="72"/>
      <c r="CR2068" s="72"/>
      <c r="CS2068" s="72"/>
      <c r="CT2068" s="72"/>
      <c r="CU2068" s="72"/>
      <c r="CV2068" s="72"/>
      <c r="CW2068" s="72"/>
      <c r="CX2068" s="72"/>
      <c r="CY2068" s="72"/>
      <c r="CZ2068" s="72"/>
      <c r="DA2068" s="72"/>
      <c r="DB2068" s="72"/>
      <c r="DC2068" s="72"/>
      <c r="DD2068" s="72"/>
      <c r="DE2068" s="72"/>
      <c r="DF2068" s="72"/>
      <c r="DG2068" s="72"/>
      <c r="DH2068" s="72"/>
      <c r="DI2068" s="72"/>
      <c r="DJ2068" s="72"/>
      <c r="DK2068" s="72"/>
      <c r="DL2068" s="72"/>
    </row>
    <row r="2069" spans="2:116" x14ac:dyDescent="0.4">
      <c r="D2069" t="s">
        <v>564</v>
      </c>
      <c r="E2069" s="8" t="str">
        <f t="shared" si="3518"/>
        <v>2069 FAPPELIST-F</v>
      </c>
      <c r="G2069" s="158" t="str">
        <f>"Gross PP&amp;E - "&amp;SUBSTITUTE(G2046,":","")</f>
        <v>Gross PP&amp;E - Fixed secondary PPE</v>
      </c>
      <c r="J2069" s="80">
        <f>J2066</f>
        <v>100</v>
      </c>
      <c r="K2069" s="53">
        <f>SUMIF($4:$4,K$2,2069:2069)</f>
        <v>511099.99999999983</v>
      </c>
      <c r="L2069" s="53">
        <f>SUMIF($4:$4,L$2,2069:2069)</f>
        <v>1022100.0000000002</v>
      </c>
      <c r="M2069" s="53">
        <f>SUMIF($4:$4,M$2,2069:2069)</f>
        <v>1533099.9999999993</v>
      </c>
      <c r="N2069" s="53">
        <f>SUMIF($4:$4,N$2,2069:2069)</f>
        <v>2044099.9999999984</v>
      </c>
      <c r="O2069" s="53">
        <f>SUMIF($4:$4,O$2,2069:2069)</f>
        <v>2555100</v>
      </c>
      <c r="P2069" s="53">
        <f>SUMIF($4:$4,P$2,2069:2069)</f>
        <v>3066100.0000000019</v>
      </c>
      <c r="R2069" s="24">
        <f>$J2069</f>
        <v>100</v>
      </c>
      <c r="S2069" s="80">
        <f t="shared" ref="S2069:AX2071" si="3526">-S2061+R2069</f>
        <v>42683.333333333328</v>
      </c>
      <c r="T2069" s="80">
        <f t="shared" si="3526"/>
        <v>85266.666666666657</v>
      </c>
      <c r="U2069" s="80">
        <f t="shared" si="3526"/>
        <v>127849.99999999999</v>
      </c>
      <c r="V2069" s="80">
        <f t="shared" si="3526"/>
        <v>170433.33333333331</v>
      </c>
      <c r="W2069" s="80">
        <f t="shared" si="3526"/>
        <v>213016.66666666663</v>
      </c>
      <c r="X2069" s="80">
        <f t="shared" si="3526"/>
        <v>255599.99999999994</v>
      </c>
      <c r="Y2069" s="80">
        <f t="shared" si="3526"/>
        <v>298183.33333333326</v>
      </c>
      <c r="Z2069" s="80">
        <f t="shared" si="3526"/>
        <v>340766.66666666657</v>
      </c>
      <c r="AA2069" s="80">
        <f t="shared" si="3526"/>
        <v>383349.99999999988</v>
      </c>
      <c r="AB2069" s="80">
        <f t="shared" si="3526"/>
        <v>425933.3333333332</v>
      </c>
      <c r="AC2069" s="80">
        <f t="shared" si="3526"/>
        <v>468516.66666666651</v>
      </c>
      <c r="AD2069" s="80">
        <f t="shared" si="3526"/>
        <v>511099.99999999983</v>
      </c>
      <c r="AE2069" s="80">
        <f t="shared" si="3526"/>
        <v>553683.33333333314</v>
      </c>
      <c r="AF2069" s="80">
        <f t="shared" si="3526"/>
        <v>596266.66666666651</v>
      </c>
      <c r="AG2069" s="80">
        <f t="shared" si="3526"/>
        <v>638849.99999999988</v>
      </c>
      <c r="AH2069" s="80">
        <f t="shared" si="3526"/>
        <v>681433.33333333326</v>
      </c>
      <c r="AI2069" s="80">
        <f t="shared" si="3526"/>
        <v>724016.66666666663</v>
      </c>
      <c r="AJ2069" s="80">
        <f t="shared" si="3526"/>
        <v>766600</v>
      </c>
      <c r="AK2069" s="80">
        <f t="shared" si="3526"/>
        <v>809183.33333333337</v>
      </c>
      <c r="AL2069" s="80">
        <f t="shared" si="3526"/>
        <v>851766.66666666674</v>
      </c>
      <c r="AM2069" s="80">
        <f t="shared" si="3526"/>
        <v>894350.00000000012</v>
      </c>
      <c r="AN2069" s="80">
        <f t="shared" si="3526"/>
        <v>936933.33333333349</v>
      </c>
      <c r="AO2069" s="80">
        <f t="shared" si="3526"/>
        <v>979516.66666666686</v>
      </c>
      <c r="AP2069" s="80">
        <f t="shared" si="3526"/>
        <v>1022100.0000000002</v>
      </c>
      <c r="AQ2069" s="80">
        <f t="shared" si="3526"/>
        <v>1064683.3333333335</v>
      </c>
      <c r="AR2069" s="80">
        <f t="shared" si="3526"/>
        <v>1107266.6666666667</v>
      </c>
      <c r="AS2069" s="80">
        <f t="shared" si="3526"/>
        <v>1149850</v>
      </c>
      <c r="AT2069" s="80">
        <f t="shared" si="3526"/>
        <v>1192433.3333333333</v>
      </c>
      <c r="AU2069" s="80">
        <f t="shared" si="3526"/>
        <v>1235016.6666666665</v>
      </c>
      <c r="AV2069" s="80">
        <f t="shared" si="3526"/>
        <v>1277599.9999999998</v>
      </c>
      <c r="AW2069" s="80">
        <f t="shared" si="3526"/>
        <v>1320183.333333333</v>
      </c>
      <c r="AX2069" s="80">
        <f t="shared" si="3526"/>
        <v>1362766.6666666663</v>
      </c>
      <c r="AY2069" s="80">
        <f t="shared" ref="AY2069:CD2071" si="3527">-AY2061+AX2069</f>
        <v>1405349.9999999995</v>
      </c>
      <c r="AZ2069" s="80">
        <f t="shared" si="3527"/>
        <v>1447933.3333333328</v>
      </c>
      <c r="BA2069" s="80">
        <f t="shared" si="3527"/>
        <v>1490516.666666666</v>
      </c>
      <c r="BB2069" s="80">
        <f t="shared" si="3527"/>
        <v>1533099.9999999993</v>
      </c>
      <c r="BC2069" s="80">
        <f t="shared" si="3527"/>
        <v>1575683.3333333326</v>
      </c>
      <c r="BD2069" s="80">
        <f t="shared" si="3527"/>
        <v>1618266.6666666658</v>
      </c>
      <c r="BE2069" s="80">
        <f t="shared" si="3527"/>
        <v>1660849.9999999991</v>
      </c>
      <c r="BF2069" s="80">
        <f t="shared" si="3527"/>
        <v>1703433.3333333323</v>
      </c>
      <c r="BG2069" s="80">
        <f t="shared" si="3527"/>
        <v>1746016.6666666656</v>
      </c>
      <c r="BH2069" s="80">
        <f t="shared" si="3527"/>
        <v>1788599.9999999988</v>
      </c>
      <c r="BI2069" s="80">
        <f t="shared" si="3527"/>
        <v>1831183.3333333321</v>
      </c>
      <c r="BJ2069" s="80">
        <f t="shared" si="3527"/>
        <v>1873766.6666666653</v>
      </c>
      <c r="BK2069" s="80">
        <f t="shared" si="3527"/>
        <v>1916349.9999999986</v>
      </c>
      <c r="BL2069" s="80">
        <f t="shared" si="3527"/>
        <v>1958933.3333333319</v>
      </c>
      <c r="BM2069" s="80">
        <f t="shared" si="3527"/>
        <v>2001516.6666666651</v>
      </c>
      <c r="BN2069" s="80">
        <f t="shared" si="3527"/>
        <v>2044099.9999999984</v>
      </c>
      <c r="BO2069" s="80">
        <f t="shared" si="3527"/>
        <v>2086683.3333333316</v>
      </c>
      <c r="BP2069" s="80">
        <f t="shared" si="3527"/>
        <v>2129266.6666666651</v>
      </c>
      <c r="BQ2069" s="80">
        <f t="shared" si="3527"/>
        <v>2171849.9999999986</v>
      </c>
      <c r="BR2069" s="80">
        <f t="shared" si="3527"/>
        <v>2214433.3333333321</v>
      </c>
      <c r="BS2069" s="80">
        <f t="shared" si="3527"/>
        <v>2257016.6666666656</v>
      </c>
      <c r="BT2069" s="80">
        <f t="shared" si="3527"/>
        <v>2299599.9999999991</v>
      </c>
      <c r="BU2069" s="80">
        <f t="shared" si="3527"/>
        <v>2342183.3333333326</v>
      </c>
      <c r="BV2069" s="80">
        <f t="shared" si="3527"/>
        <v>2384766.666666666</v>
      </c>
      <c r="BW2069" s="80">
        <f t="shared" si="3527"/>
        <v>2427349.9999999995</v>
      </c>
      <c r="BX2069" s="80">
        <f t="shared" si="3527"/>
        <v>2469933.333333333</v>
      </c>
      <c r="BY2069" s="80">
        <f t="shared" si="3527"/>
        <v>2512516.6666666665</v>
      </c>
      <c r="BZ2069" s="80">
        <f t="shared" si="3527"/>
        <v>2555100</v>
      </c>
      <c r="CA2069" s="80">
        <f t="shared" si="3527"/>
        <v>2597683.3333333335</v>
      </c>
      <c r="CB2069" s="80">
        <f t="shared" si="3527"/>
        <v>2640266.666666667</v>
      </c>
      <c r="CC2069" s="80">
        <f t="shared" si="3527"/>
        <v>2682850.0000000005</v>
      </c>
      <c r="CD2069" s="80">
        <f t="shared" si="3527"/>
        <v>2725433.333333334</v>
      </c>
      <c r="CE2069" s="80">
        <f t="shared" ref="CE2069:CL2071" si="3528">-CE2061+CD2069</f>
        <v>2768016.6666666674</v>
      </c>
      <c r="CF2069" s="80">
        <f t="shared" si="3528"/>
        <v>2810600.0000000009</v>
      </c>
      <c r="CG2069" s="80">
        <f t="shared" si="3528"/>
        <v>2853183.3333333344</v>
      </c>
      <c r="CH2069" s="80">
        <f t="shared" si="3528"/>
        <v>2895766.6666666679</v>
      </c>
      <c r="CI2069" s="80">
        <f t="shared" si="3528"/>
        <v>2938350.0000000014</v>
      </c>
      <c r="CJ2069" s="80">
        <f t="shared" si="3528"/>
        <v>2980933.3333333349</v>
      </c>
      <c r="CK2069" s="80">
        <f t="shared" si="3528"/>
        <v>3023516.6666666684</v>
      </c>
      <c r="CL2069" s="80">
        <f t="shared" si="3528"/>
        <v>3066100.0000000019</v>
      </c>
      <c r="CN2069" s="80">
        <f>CN2066</f>
        <v>100</v>
      </c>
      <c r="CO2069" s="80" t="e">
        <f t="shared" ref="CO2069:DL2071" si="3529">-CO2061+CN2069</f>
        <v>#N/A</v>
      </c>
      <c r="CP2069" s="80" t="e">
        <f t="shared" si="3529"/>
        <v>#N/A</v>
      </c>
      <c r="CQ2069" s="80" t="e">
        <f t="shared" si="3529"/>
        <v>#N/A</v>
      </c>
      <c r="CR2069" s="80" t="e">
        <f t="shared" si="3529"/>
        <v>#N/A</v>
      </c>
      <c r="CS2069" s="80" t="e">
        <f t="shared" si="3529"/>
        <v>#N/A</v>
      </c>
      <c r="CT2069" s="80" t="e">
        <f t="shared" si="3529"/>
        <v>#N/A</v>
      </c>
      <c r="CU2069" s="80" t="e">
        <f t="shared" si="3529"/>
        <v>#N/A</v>
      </c>
      <c r="CV2069" s="80" t="e">
        <f t="shared" si="3529"/>
        <v>#N/A</v>
      </c>
      <c r="CW2069" s="80" t="e">
        <f t="shared" si="3529"/>
        <v>#N/A</v>
      </c>
      <c r="CX2069" s="80" t="e">
        <f t="shared" si="3529"/>
        <v>#N/A</v>
      </c>
      <c r="CY2069" s="80" t="e">
        <f t="shared" si="3529"/>
        <v>#N/A</v>
      </c>
      <c r="CZ2069" s="80" t="e">
        <f t="shared" si="3529"/>
        <v>#N/A</v>
      </c>
      <c r="DA2069" s="80" t="e">
        <f t="shared" si="3529"/>
        <v>#N/A</v>
      </c>
      <c r="DB2069" s="80" t="e">
        <f t="shared" si="3529"/>
        <v>#N/A</v>
      </c>
      <c r="DC2069" s="80" t="e">
        <f t="shared" si="3529"/>
        <v>#N/A</v>
      </c>
      <c r="DD2069" s="80" t="e">
        <f t="shared" si="3529"/>
        <v>#N/A</v>
      </c>
      <c r="DE2069" s="80" t="e">
        <f t="shared" si="3529"/>
        <v>#N/A</v>
      </c>
      <c r="DF2069" s="80" t="e">
        <f t="shared" si="3529"/>
        <v>#N/A</v>
      </c>
      <c r="DG2069" s="80" t="e">
        <f t="shared" si="3529"/>
        <v>#N/A</v>
      </c>
      <c r="DH2069" s="80" t="e">
        <f t="shared" si="3529"/>
        <v>#N/A</v>
      </c>
      <c r="DI2069" s="80" t="e">
        <f t="shared" si="3529"/>
        <v>#N/A</v>
      </c>
      <c r="DJ2069" s="80" t="e">
        <f t="shared" si="3529"/>
        <v>#N/A</v>
      </c>
      <c r="DK2069" s="80" t="e">
        <f t="shared" si="3529"/>
        <v>#N/A</v>
      </c>
      <c r="DL2069" s="80" t="e">
        <f t="shared" si="3529"/>
        <v>#N/A</v>
      </c>
    </row>
    <row r="2070" spans="2:116" x14ac:dyDescent="0.4">
      <c r="D2070" t="s">
        <v>564</v>
      </c>
      <c r="E2070" s="8" t="str">
        <f t="shared" si="3518"/>
        <v>2070 FAPPELIST-F</v>
      </c>
      <c r="G2070" s="158" t="str">
        <f>"Accumulated depreciation - "&amp;SUBSTITUTE(G2046,":","")</f>
        <v>Accumulated depreciation - Fixed secondary PPE</v>
      </c>
      <c r="J2070" s="81">
        <f>-H2049/H2048*J2069</f>
        <v>-60</v>
      </c>
      <c r="K2070" s="43">
        <f ca="1">SUMIF($4:$4,K$2,2070:2070)</f>
        <v>-105079.58592676517</v>
      </c>
      <c r="L2070" s="43">
        <f ca="1">SUMIF($4:$4,L$2,2070:2070)</f>
        <v>-433566.61889094597</v>
      </c>
      <c r="M2070" s="43">
        <f ca="1">SUMIF($4:$4,M$2,2070:2070)</f>
        <v>-1028761.7621147732</v>
      </c>
      <c r="N2070" s="43">
        <f ca="1">SUMIF($4:$4,N$2,2070:2070)</f>
        <v>-1912262.5287297256</v>
      </c>
      <c r="O2070" s="43">
        <f ca="1">SUMIF($4:$4,O$2,2070:2070)</f>
        <v>-3094100.5096501638</v>
      </c>
      <c r="P2070" s="43">
        <f ca="1">SUMIF($4:$4,P$2,2070:2070)</f>
        <v>-4473827.699506321</v>
      </c>
      <c r="R2070" s="37">
        <f>$J2070</f>
        <v>-60</v>
      </c>
      <c r="S2070" s="81">
        <f t="shared" ref="S2070:AX2072" ca="1" si="3530">R2070+S2064</f>
        <v>-1325.8192090395478</v>
      </c>
      <c r="T2070" s="81">
        <f t="shared" ca="1" si="3530"/>
        <v>-3877.2172747294835</v>
      </c>
      <c r="U2070" s="81">
        <f t="shared" ca="1" si="3530"/>
        <v>-7735.9836692164226</v>
      </c>
      <c r="V2070" s="81">
        <f t="shared" ca="1" si="3530"/>
        <v>-12924.277177734213</v>
      </c>
      <c r="W2070" s="81">
        <f t="shared" ca="1" si="3530"/>
        <v>-19464.632158147786</v>
      </c>
      <c r="X2070" s="81">
        <f t="shared" ca="1" si="3530"/>
        <v>-27379.964906590969</v>
      </c>
      <c r="Y2070" s="81">
        <f t="shared" ca="1" si="3530"/>
        <v>-36693.580130996459</v>
      </c>
      <c r="Z2070" s="81">
        <f t="shared" ca="1" si="3530"/>
        <v>-47429.17753434668</v>
      </c>
      <c r="AA2070" s="81">
        <f t="shared" ca="1" si="3530"/>
        <v>-59610.858509505095</v>
      </c>
      <c r="AB2070" s="81">
        <f t="shared" ca="1" si="3530"/>
        <v>-73263.132947519305</v>
      </c>
      <c r="AC2070" s="81">
        <f t="shared" ca="1" si="3530"/>
        <v>-88410.926161319076</v>
      </c>
      <c r="AD2070" s="81">
        <f t="shared" ca="1" si="3530"/>
        <v>-105079.58592676517</v>
      </c>
      <c r="AE2070" s="81">
        <f t="shared" ca="1" si="3530"/>
        <v>-123294.88964303803</v>
      </c>
      <c r="AF2070" s="81">
        <f t="shared" ca="1" si="3530"/>
        <v>-143083.05161438897</v>
      </c>
      <c r="AG2070" s="81">
        <f t="shared" ca="1" si="3530"/>
        <v>-164470.73045531081</v>
      </c>
      <c r="AH2070" s="81">
        <f t="shared" ca="1" si="3530"/>
        <v>-187485.03662122003</v>
      </c>
      <c r="AI2070" s="81">
        <f t="shared" ca="1" si="3530"/>
        <v>-212153.54006677744</v>
      </c>
      <c r="AJ2070" s="81">
        <f t="shared" ca="1" si="3530"/>
        <v>-238504.27803401096</v>
      </c>
      <c r="AK2070" s="81">
        <f t="shared" ca="1" si="3530"/>
        <v>-266565.76297244051</v>
      </c>
      <c r="AL2070" s="81">
        <f t="shared" ca="1" si="3530"/>
        <v>-296366.99059344234</v>
      </c>
      <c r="AM2070" s="81">
        <f t="shared" ca="1" si="3530"/>
        <v>-327937.4480611278</v>
      </c>
      <c r="AN2070" s="81">
        <f t="shared" ca="1" si="3530"/>
        <v>-361307.12232205085</v>
      </c>
      <c r="AO2070" s="81">
        <f t="shared" ca="1" si="3530"/>
        <v>-396506.50857609691</v>
      </c>
      <c r="AP2070" s="81">
        <f t="shared" ca="1" si="3530"/>
        <v>-433566.61889094597</v>
      </c>
      <c r="AQ2070" s="81">
        <f t="shared" ca="1" si="3530"/>
        <v>-472517.29604728968</v>
      </c>
      <c r="AR2070" s="81">
        <f t="shared" ca="1" si="3530"/>
        <v>-513370.82390330522</v>
      </c>
      <c r="AS2070" s="81">
        <f t="shared" ca="1" si="3530"/>
        <v>-556137.66469362006</v>
      </c>
      <c r="AT2070" s="81">
        <f t="shared" ca="1" si="3530"/>
        <v>-600828.08866578504</v>
      </c>
      <c r="AU2070" s="81">
        <f t="shared" ca="1" si="3530"/>
        <v>-647452.16456671245</v>
      </c>
      <c r="AV2070" s="81">
        <f t="shared" ca="1" si="3530"/>
        <v>-696019.74986177287</v>
      </c>
      <c r="AW2070" s="81">
        <f t="shared" ca="1" si="3530"/>
        <v>-746540.48068022227</v>
      </c>
      <c r="AX2070" s="81">
        <f t="shared" ca="1" si="3530"/>
        <v>-799023.76148049161</v>
      </c>
      <c r="AY2070" s="81">
        <f t="shared" ref="AY2070:CD2072" ca="1" si="3531">AX2070+AY2064</f>
        <v>-853478.75442873139</v>
      </c>
      <c r="AZ2070" s="81">
        <f t="shared" ca="1" si="3531"/>
        <v>-909914.36848385958</v>
      </c>
      <c r="BA2070" s="81">
        <f t="shared" ca="1" si="3531"/>
        <v>-968339.24818221561</v>
      </c>
      <c r="BB2070" s="81">
        <f t="shared" ca="1" si="3531"/>
        <v>-1028761.7621147732</v>
      </c>
      <c r="BC2070" s="81">
        <f t="shared" ca="1" si="3531"/>
        <v>-1091189.9910897112</v>
      </c>
      <c r="BD2070" s="81">
        <f t="shared" ca="1" si="3531"/>
        <v>-1155631.7159729882</v>
      </c>
      <c r="BE2070" s="81">
        <f t="shared" ca="1" si="3531"/>
        <v>-1222094.405199405</v>
      </c>
      <c r="BF2070" s="81">
        <f t="shared" ca="1" si="3531"/>
        <v>-1290585.2019464802</v>
      </c>
      <c r="BG2070" s="81">
        <f t="shared" ca="1" si="3531"/>
        <v>-1361110.9109632925</v>
      </c>
      <c r="BH2070" s="81">
        <f t="shared" ca="1" si="3531"/>
        <v>-1433677.9850462843</v>
      </c>
      <c r="BI2070" s="81">
        <f t="shared" ca="1" si="3531"/>
        <v>-1508292.511153837</v>
      </c>
      <c r="BJ2070" s="81">
        <f t="shared" ca="1" si="3531"/>
        <v>-1584960.1961512619</v>
      </c>
      <c r="BK2070" s="81">
        <f t="shared" ca="1" si="3531"/>
        <v>-1663686.3521776656</v>
      </c>
      <c r="BL2070" s="81">
        <f t="shared" ca="1" si="3531"/>
        <v>-1744475.8816259685</v>
      </c>
      <c r="BM2070" s="81">
        <f t="shared" ca="1" si="3531"/>
        <v>-1827333.261727165</v>
      </c>
      <c r="BN2070" s="81">
        <f t="shared" ca="1" si="3531"/>
        <v>-1912262.5287297256</v>
      </c>
      <c r="BO2070" s="81">
        <f t="shared" ca="1" si="3531"/>
        <v>-1999267.2616648462</v>
      </c>
      <c r="BP2070" s="81">
        <f t="shared" ca="1" si="3531"/>
        <v>-2088350.5944154263</v>
      </c>
      <c r="BQ2070" s="81">
        <f t="shared" ca="1" si="3531"/>
        <v>-2179515.5057800384</v>
      </c>
      <c r="BR2070" s="81">
        <f t="shared" ca="1" si="3531"/>
        <v>-2272764.8477193564</v>
      </c>
      <c r="BS2070" s="81">
        <f t="shared" ca="1" si="3531"/>
        <v>-2368101.3464603773</v>
      </c>
      <c r="BT2070" s="81">
        <f t="shared" ca="1" si="3531"/>
        <v>-2465527.6037806091</v>
      </c>
      <c r="BU2070" s="81">
        <f t="shared" ca="1" si="3531"/>
        <v>-2565046.0984797985</v>
      </c>
      <c r="BV2070" s="81">
        <f t="shared" ca="1" si="3531"/>
        <v>-2666659.188047023</v>
      </c>
      <c r="BW2070" s="81">
        <f t="shared" ca="1" si="3531"/>
        <v>-2770369.1105312016</v>
      </c>
      <c r="BX2070" s="81">
        <f t="shared" ca="1" si="3531"/>
        <v>-2876177.9866233338</v>
      </c>
      <c r="BY2070" s="81">
        <f t="shared" ca="1" si="3531"/>
        <v>-2984087.8219590313</v>
      </c>
      <c r="BZ2070" s="81">
        <f t="shared" ca="1" si="3531"/>
        <v>-3094100.5096501638</v>
      </c>
      <c r="CA2070" s="81">
        <f t="shared" ca="1" si="3531"/>
        <v>-3204953.708760933</v>
      </c>
      <c r="CB2070" s="81">
        <f t="shared" ca="1" si="3531"/>
        <v>-3316627.6700773947</v>
      </c>
      <c r="CC2070" s="81">
        <f t="shared" ca="1" si="3531"/>
        <v>-3429102.1777740796</v>
      </c>
      <c r="CD2070" s="81">
        <f t="shared" ca="1" si="3531"/>
        <v>-3542356.5468007689</v>
      </c>
      <c r="CE2070" s="81">
        <f t="shared" ref="CE2070:CL2072" ca="1" si="3532">CD2070+CE2064</f>
        <v>-3656369.6204423672</v>
      </c>
      <c r="CF2070" s="81">
        <f t="shared" ca="1" si="3532"/>
        <v>-3771119.7680606567</v>
      </c>
      <c r="CG2070" s="81">
        <f t="shared" ca="1" si="3532"/>
        <v>-3886584.8830270022</v>
      </c>
      <c r="CH2070" s="81">
        <f t="shared" ca="1" si="3532"/>
        <v>-4002742.380855361</v>
      </c>
      <c r="CI2070" s="81">
        <f t="shared" ca="1" si="3532"/>
        <v>-4119569.1975452611</v>
      </c>
      <c r="CJ2070" s="81">
        <f t="shared" ca="1" si="3532"/>
        <v>-4237041.7881447123</v>
      </c>
      <c r="CK2070" s="81">
        <f t="shared" ca="1" si="3532"/>
        <v>-4355136.1255433355</v>
      </c>
      <c r="CL2070" s="81">
        <f t="shared" ca="1" si="3532"/>
        <v>-4473827.699506321</v>
      </c>
      <c r="CN2070" s="245">
        <f>-H2049/H2048*CN2069</f>
        <v>-60</v>
      </c>
      <c r="CO2070" s="81" t="e">
        <f t="shared" ref="CO2070:DL2072" ca="1" si="3533">CN2070+CO2064</f>
        <v>#N/A</v>
      </c>
      <c r="CP2070" s="81" t="e">
        <f t="shared" ca="1" si="3533"/>
        <v>#N/A</v>
      </c>
      <c r="CQ2070" s="81" t="e">
        <f t="shared" ca="1" si="3533"/>
        <v>#N/A</v>
      </c>
      <c r="CR2070" s="81" t="e">
        <f t="shared" ca="1" si="3533"/>
        <v>#N/A</v>
      </c>
      <c r="CS2070" s="81" t="e">
        <f t="shared" ca="1" si="3533"/>
        <v>#N/A</v>
      </c>
      <c r="CT2070" s="81" t="e">
        <f t="shared" ca="1" si="3533"/>
        <v>#N/A</v>
      </c>
      <c r="CU2070" s="81" t="e">
        <f t="shared" ca="1" si="3533"/>
        <v>#N/A</v>
      </c>
      <c r="CV2070" s="81" t="e">
        <f t="shared" ca="1" si="3533"/>
        <v>#N/A</v>
      </c>
      <c r="CW2070" s="81" t="e">
        <f t="shared" ca="1" si="3533"/>
        <v>#N/A</v>
      </c>
      <c r="CX2070" s="81" t="e">
        <f t="shared" ca="1" si="3533"/>
        <v>#N/A</v>
      </c>
      <c r="CY2070" s="81" t="e">
        <f t="shared" ca="1" si="3533"/>
        <v>#N/A</v>
      </c>
      <c r="CZ2070" s="81" t="e">
        <f t="shared" ca="1" si="3533"/>
        <v>#N/A</v>
      </c>
      <c r="DA2070" s="81" t="e">
        <f t="shared" ca="1" si="3533"/>
        <v>#N/A</v>
      </c>
      <c r="DB2070" s="81" t="e">
        <f t="shared" ca="1" si="3533"/>
        <v>#N/A</v>
      </c>
      <c r="DC2070" s="81" t="e">
        <f t="shared" ca="1" si="3533"/>
        <v>#N/A</v>
      </c>
      <c r="DD2070" s="81" t="e">
        <f t="shared" ca="1" si="3533"/>
        <v>#N/A</v>
      </c>
      <c r="DE2070" s="81" t="e">
        <f t="shared" ca="1" si="3533"/>
        <v>#N/A</v>
      </c>
      <c r="DF2070" s="81" t="e">
        <f t="shared" ca="1" si="3533"/>
        <v>#N/A</v>
      </c>
      <c r="DG2070" s="81" t="e">
        <f t="shared" ca="1" si="3533"/>
        <v>#N/A</v>
      </c>
      <c r="DH2070" s="81" t="e">
        <f t="shared" ca="1" si="3533"/>
        <v>#N/A</v>
      </c>
      <c r="DI2070" s="81" t="e">
        <f t="shared" ca="1" si="3533"/>
        <v>#N/A</v>
      </c>
      <c r="DJ2070" s="81" t="e">
        <f t="shared" ca="1" si="3533"/>
        <v>#N/A</v>
      </c>
      <c r="DK2070" s="81" t="e">
        <f t="shared" ca="1" si="3533"/>
        <v>#N/A</v>
      </c>
      <c r="DL2070" s="81" t="e">
        <f t="shared" ca="1" si="3533"/>
        <v>#N/A</v>
      </c>
    </row>
    <row r="2071" spans="2:116" x14ac:dyDescent="0.4">
      <c r="C2071" t="s">
        <v>240</v>
      </c>
      <c r="D2071" t="s">
        <v>564</v>
      </c>
      <c r="E2071" s="8" t="str">
        <f t="shared" si="3518"/>
        <v>2071 FAPPELIST-F</v>
      </c>
      <c r="G2071" s="126" t="str">
        <f>"Net PP&amp;E - "&amp;SUBSTITUTE(G2046,":","")</f>
        <v>Net PP&amp;E - Fixed secondary PPE</v>
      </c>
      <c r="H2071" s="27"/>
      <c r="J2071" s="77">
        <f>SUM(J2069:J2070)</f>
        <v>40</v>
      </c>
      <c r="K2071" s="28">
        <f ca="1">SUMIF($4:$4,K$2,2071:2071)</f>
        <v>406020.41407323466</v>
      </c>
      <c r="L2071" s="28">
        <f ca="1">SUMIF($4:$4,L$2,2071:2071)</f>
        <v>588533.3811090542</v>
      </c>
      <c r="M2071" s="28">
        <f ca="1">SUMIF($4:$4,M$2,2071:2071)</f>
        <v>504338.23788522615</v>
      </c>
      <c r="N2071" s="28">
        <f ca="1">SUMIF($4:$4,N$2,2071:2071)</f>
        <v>131837.47127027274</v>
      </c>
      <c r="O2071" s="28">
        <f ca="1">SUMIF($4:$4,O$2,2071:2071)</f>
        <v>-539000.50965016382</v>
      </c>
      <c r="P2071" s="28">
        <f ca="1">SUMIF($4:$4,P$2,2071:2071)</f>
        <v>-1407727.6995063191</v>
      </c>
      <c r="R2071" s="33">
        <f>$J2071</f>
        <v>40</v>
      </c>
      <c r="S2071" s="77">
        <f t="shared" ref="S2071:CD2073" ca="1" si="3534">SUM(S2069:S2070)</f>
        <v>41357.514124293783</v>
      </c>
      <c r="T2071" s="77">
        <f t="shared" ca="1" si="3534"/>
        <v>81389.449391937174</v>
      </c>
      <c r="U2071" s="77">
        <f t="shared" ca="1" si="3534"/>
        <v>120114.01633078356</v>
      </c>
      <c r="V2071" s="77">
        <f t="shared" ca="1" si="3534"/>
        <v>157509.0561555991</v>
      </c>
      <c r="W2071" s="77">
        <f t="shared" ca="1" si="3534"/>
        <v>193552.03450851885</v>
      </c>
      <c r="X2071" s="77">
        <f t="shared" ca="1" si="3534"/>
        <v>228220.03509340898</v>
      </c>
      <c r="Y2071" s="77">
        <f t="shared" ca="1" si="3534"/>
        <v>261489.75320233678</v>
      </c>
      <c r="Z2071" s="77">
        <f t="shared" ca="1" si="3534"/>
        <v>293337.48913231987</v>
      </c>
      <c r="AA2071" s="77">
        <f t="shared" ca="1" si="3534"/>
        <v>323739.14149049477</v>
      </c>
      <c r="AB2071" s="77">
        <f t="shared" ca="1" si="3534"/>
        <v>352670.20038581389</v>
      </c>
      <c r="AC2071" s="77">
        <f t="shared" ca="1" si="3534"/>
        <v>380105.74050534744</v>
      </c>
      <c r="AD2071" s="77">
        <f t="shared" ca="1" si="3534"/>
        <v>406020.41407323466</v>
      </c>
      <c r="AE2071" s="77">
        <f t="shared" ca="1" si="3534"/>
        <v>430388.4436902951</v>
      </c>
      <c r="AF2071" s="77">
        <f t="shared" ca="1" si="3534"/>
        <v>453183.61505227757</v>
      </c>
      <c r="AG2071" s="77">
        <f t="shared" ca="1" si="3534"/>
        <v>474379.2695446891</v>
      </c>
      <c r="AH2071" s="77">
        <f t="shared" ca="1" si="3534"/>
        <v>493948.2967121132</v>
      </c>
      <c r="AI2071" s="77">
        <f t="shared" ca="1" si="3534"/>
        <v>511863.12659988919</v>
      </c>
      <c r="AJ2071" s="77">
        <f t="shared" ca="1" si="3534"/>
        <v>528095.7219659891</v>
      </c>
      <c r="AK2071" s="77">
        <f t="shared" ca="1" si="3534"/>
        <v>542617.57036089292</v>
      </c>
      <c r="AL2071" s="77">
        <f t="shared" ca="1" si="3534"/>
        <v>555399.6760732244</v>
      </c>
      <c r="AM2071" s="77">
        <f t="shared" ca="1" si="3534"/>
        <v>566412.55193887232</v>
      </c>
      <c r="AN2071" s="77">
        <f t="shared" ca="1" si="3534"/>
        <v>575626.21101128263</v>
      </c>
      <c r="AO2071" s="77">
        <f t="shared" ca="1" si="3534"/>
        <v>583010.15809057001</v>
      </c>
      <c r="AP2071" s="77">
        <f t="shared" ca="1" si="3534"/>
        <v>588533.3811090542</v>
      </c>
      <c r="AQ2071" s="77">
        <f t="shared" ca="1" si="3534"/>
        <v>592166.03728604387</v>
      </c>
      <c r="AR2071" s="77">
        <f t="shared" ca="1" si="3534"/>
        <v>593895.84276336152</v>
      </c>
      <c r="AS2071" s="77">
        <f t="shared" ca="1" si="3534"/>
        <v>593712.33530637994</v>
      </c>
      <c r="AT2071" s="77">
        <f t="shared" ca="1" si="3534"/>
        <v>591605.24466754822</v>
      </c>
      <c r="AU2071" s="77">
        <f t="shared" ca="1" si="3534"/>
        <v>587564.50209995406</v>
      </c>
      <c r="AV2071" s="77">
        <f t="shared" ca="1" si="3534"/>
        <v>581580.2501382269</v>
      </c>
      <c r="AW2071" s="77">
        <f t="shared" ca="1" si="3534"/>
        <v>573642.85265311075</v>
      </c>
      <c r="AX2071" s="77">
        <f t="shared" ca="1" si="3534"/>
        <v>563742.90518617467</v>
      </c>
      <c r="AY2071" s="77">
        <f t="shared" ca="1" si="3534"/>
        <v>551871.24557126814</v>
      </c>
      <c r="AZ2071" s="77">
        <f t="shared" ca="1" si="3534"/>
        <v>538018.96484947321</v>
      </c>
      <c r="BA2071" s="77">
        <f t="shared" ca="1" si="3534"/>
        <v>522177.41848445043</v>
      </c>
      <c r="BB2071" s="77">
        <f t="shared" ca="1" si="3534"/>
        <v>504338.23788522615</v>
      </c>
      <c r="BC2071" s="77">
        <f t="shared" ca="1" si="3534"/>
        <v>484493.34224362136</v>
      </c>
      <c r="BD2071" s="77">
        <f t="shared" ca="1" si="3534"/>
        <v>462634.95069367765</v>
      </c>
      <c r="BE2071" s="77">
        <f t="shared" ca="1" si="3534"/>
        <v>438755.59480059403</v>
      </c>
      <c r="BF2071" s="77">
        <f t="shared" ca="1" si="3534"/>
        <v>412848.13138685212</v>
      </c>
      <c r="BG2071" s="77">
        <f t="shared" ca="1" si="3534"/>
        <v>384905.75570337311</v>
      </c>
      <c r="BH2071" s="77">
        <f t="shared" ca="1" si="3534"/>
        <v>354922.01495371456</v>
      </c>
      <c r="BI2071" s="77">
        <f t="shared" ca="1" si="3534"/>
        <v>322890.82217949512</v>
      </c>
      <c r="BJ2071" s="77">
        <f t="shared" ca="1" si="3534"/>
        <v>288806.47051540343</v>
      </c>
      <c r="BK2071" s="77">
        <f t="shared" ca="1" si="3534"/>
        <v>252663.64782233303</v>
      </c>
      <c r="BL2071" s="77">
        <f t="shared" ca="1" si="3534"/>
        <v>214457.45170736336</v>
      </c>
      <c r="BM2071" s="77">
        <f t="shared" ca="1" si="3534"/>
        <v>174183.40493950015</v>
      </c>
      <c r="BN2071" s="77">
        <f t="shared" ca="1" si="3534"/>
        <v>131837.47127027274</v>
      </c>
      <c r="BO2071" s="77">
        <f t="shared" ca="1" si="3534"/>
        <v>87416.071668485412</v>
      </c>
      <c r="BP2071" s="77">
        <f t="shared" ca="1" si="3534"/>
        <v>40916.07225123886</v>
      </c>
      <c r="BQ2071" s="77">
        <f t="shared" ca="1" si="3534"/>
        <v>-7665.5057800398208</v>
      </c>
      <c r="BR2071" s="77">
        <f t="shared" ca="1" si="3534"/>
        <v>-58331.514386024326</v>
      </c>
      <c r="BS2071" s="77">
        <f t="shared" ca="1" si="3534"/>
        <v>-111084.67979371175</v>
      </c>
      <c r="BT2071" s="77">
        <f t="shared" ca="1" si="3534"/>
        <v>-165927.60378061002</v>
      </c>
      <c r="BU2071" s="77">
        <f t="shared" ca="1" si="3534"/>
        <v>-222862.76514646597</v>
      </c>
      <c r="BV2071" s="77">
        <f t="shared" ca="1" si="3534"/>
        <v>-281892.52138035698</v>
      </c>
      <c r="BW2071" s="77">
        <f t="shared" ca="1" si="3534"/>
        <v>-343019.11053120205</v>
      </c>
      <c r="BX2071" s="77">
        <f t="shared" ca="1" si="3534"/>
        <v>-406244.65329000074</v>
      </c>
      <c r="BY2071" s="77">
        <f t="shared" ca="1" si="3534"/>
        <v>-471571.15529236477</v>
      </c>
      <c r="BZ2071" s="77">
        <f t="shared" ca="1" si="3534"/>
        <v>-539000.50965016382</v>
      </c>
      <c r="CA2071" s="77">
        <f t="shared" ca="1" si="3534"/>
        <v>-607270.37542759953</v>
      </c>
      <c r="CB2071" s="77">
        <f t="shared" ca="1" si="3534"/>
        <v>-676361.00341072772</v>
      </c>
      <c r="CC2071" s="77">
        <f t="shared" ca="1" si="3534"/>
        <v>-746252.17777407914</v>
      </c>
      <c r="CD2071" s="77">
        <f t="shared" ca="1" si="3534"/>
        <v>-816923.21346743498</v>
      </c>
      <c r="CE2071" s="77">
        <f t="shared" ref="CE2071:CL2073" ca="1" si="3535">SUM(CE2069:CE2070)</f>
        <v>-888352.95377569972</v>
      </c>
      <c r="CF2071" s="77">
        <f t="shared" ca="1" si="3535"/>
        <v>-960519.7680606558</v>
      </c>
      <c r="CG2071" s="77">
        <f t="shared" ca="1" si="3535"/>
        <v>-1033401.5496936678</v>
      </c>
      <c r="CH2071" s="77">
        <f t="shared" ca="1" si="3535"/>
        <v>-1106975.7141886931</v>
      </c>
      <c r="CI2071" s="77">
        <f t="shared" ca="1" si="3535"/>
        <v>-1181219.1975452597</v>
      </c>
      <c r="CJ2071" s="77">
        <f t="shared" ca="1" si="3535"/>
        <v>-1256108.4548113775</v>
      </c>
      <c r="CK2071" s="77">
        <f t="shared" ca="1" si="3535"/>
        <v>-1331619.4588766671</v>
      </c>
      <c r="CL2071" s="77">
        <f t="shared" ca="1" si="3535"/>
        <v>-1407727.6995063191</v>
      </c>
      <c r="CN2071" s="77">
        <f>SUM(CN2069:CN2070)</f>
        <v>40</v>
      </c>
      <c r="CO2071" s="77" t="e">
        <f t="shared" ref="CO2071:DL2073" si="3536">SUM(CO2069:CO2070)</f>
        <v>#N/A</v>
      </c>
      <c r="CP2071" s="77" t="e">
        <f t="shared" si="3536"/>
        <v>#N/A</v>
      </c>
      <c r="CQ2071" s="77" t="e">
        <f t="shared" si="3536"/>
        <v>#N/A</v>
      </c>
      <c r="CR2071" s="77" t="e">
        <f t="shared" si="3536"/>
        <v>#N/A</v>
      </c>
      <c r="CS2071" s="77" t="e">
        <f t="shared" si="3536"/>
        <v>#N/A</v>
      </c>
      <c r="CT2071" s="77" t="e">
        <f t="shared" si="3536"/>
        <v>#N/A</v>
      </c>
      <c r="CU2071" s="77" t="e">
        <f t="shared" si="3536"/>
        <v>#N/A</v>
      </c>
      <c r="CV2071" s="77" t="e">
        <f t="shared" si="3536"/>
        <v>#N/A</v>
      </c>
      <c r="CW2071" s="77" t="e">
        <f t="shared" si="3536"/>
        <v>#N/A</v>
      </c>
      <c r="CX2071" s="77" t="e">
        <f t="shared" si="3536"/>
        <v>#N/A</v>
      </c>
      <c r="CY2071" s="77" t="e">
        <f t="shared" si="3536"/>
        <v>#N/A</v>
      </c>
      <c r="CZ2071" s="77" t="e">
        <f t="shared" si="3536"/>
        <v>#N/A</v>
      </c>
      <c r="DA2071" s="77" t="e">
        <f t="shared" si="3536"/>
        <v>#N/A</v>
      </c>
      <c r="DB2071" s="77" t="e">
        <f t="shared" si="3536"/>
        <v>#N/A</v>
      </c>
      <c r="DC2071" s="77" t="e">
        <f t="shared" si="3536"/>
        <v>#N/A</v>
      </c>
      <c r="DD2071" s="77" t="e">
        <f t="shared" si="3536"/>
        <v>#N/A</v>
      </c>
      <c r="DE2071" s="77" t="e">
        <f t="shared" si="3536"/>
        <v>#N/A</v>
      </c>
      <c r="DF2071" s="77" t="e">
        <f t="shared" si="3536"/>
        <v>#N/A</v>
      </c>
      <c r="DG2071" s="77" t="e">
        <f t="shared" si="3536"/>
        <v>#N/A</v>
      </c>
      <c r="DH2071" s="77" t="e">
        <f t="shared" si="3536"/>
        <v>#N/A</v>
      </c>
      <c r="DI2071" s="77" t="e">
        <f t="shared" si="3536"/>
        <v>#N/A</v>
      </c>
      <c r="DJ2071" s="77" t="e">
        <f t="shared" si="3536"/>
        <v>#N/A</v>
      </c>
      <c r="DK2071" s="77" t="e">
        <f t="shared" si="3536"/>
        <v>#N/A</v>
      </c>
      <c r="DL2071" s="77" t="e">
        <f t="shared" si="3536"/>
        <v>#N/A</v>
      </c>
    </row>
    <row r="2072" spans="2:116" x14ac:dyDescent="0.4">
      <c r="D2072" t="s">
        <v>564</v>
      </c>
      <c r="E2072" s="8" t="str">
        <f t="shared" ref="E2072:E2074" si="3537">ROW()&amp;" "&amp;D2072</f>
        <v>2072 FAPPELIST-F</v>
      </c>
      <c r="G2072" s="126"/>
      <c r="H2072" s="27"/>
      <c r="J2072" s="77"/>
      <c r="K2072" s="28"/>
      <c r="L2072" s="28"/>
      <c r="M2072" s="28"/>
      <c r="N2072" s="28"/>
      <c r="O2072" s="28"/>
      <c r="P2072" s="28"/>
      <c r="R2072" s="33"/>
      <c r="S2072" s="77"/>
      <c r="T2072" s="77"/>
      <c r="U2072" s="77"/>
      <c r="V2072" s="77"/>
      <c r="W2072" s="77"/>
      <c r="X2072" s="77"/>
      <c r="Y2072" s="77"/>
      <c r="Z2072" s="77"/>
      <c r="AA2072" s="77"/>
      <c r="AB2072" s="77"/>
      <c r="AC2072" s="77"/>
      <c r="AD2072" s="77"/>
      <c r="AE2072" s="77"/>
      <c r="AF2072" s="77"/>
      <c r="AG2072" s="77"/>
      <c r="AH2072" s="77"/>
      <c r="AI2072" s="77"/>
      <c r="AJ2072" s="77"/>
      <c r="AK2072" s="77"/>
      <c r="AL2072" s="77"/>
      <c r="AM2072" s="77"/>
      <c r="AN2072" s="77"/>
      <c r="AO2072" s="77"/>
      <c r="AP2072" s="77"/>
      <c r="AQ2072" s="77"/>
      <c r="AR2072" s="77"/>
      <c r="AS2072" s="77"/>
      <c r="AT2072" s="77"/>
      <c r="AU2072" s="77"/>
      <c r="AV2072" s="77"/>
      <c r="AW2072" s="77"/>
      <c r="AX2072" s="77"/>
      <c r="AY2072" s="77"/>
      <c r="AZ2072" s="77"/>
      <c r="BA2072" s="77"/>
      <c r="BB2072" s="77"/>
      <c r="BC2072" s="77"/>
      <c r="BD2072" s="77"/>
      <c r="BE2072" s="77"/>
      <c r="BF2072" s="77"/>
      <c r="BG2072" s="77"/>
      <c r="BH2072" s="77"/>
      <c r="BI2072" s="77"/>
      <c r="BJ2072" s="77"/>
      <c r="BK2072" s="77"/>
      <c r="BL2072" s="77"/>
      <c r="BM2072" s="77"/>
      <c r="BN2072" s="77"/>
      <c r="BO2072" s="77"/>
      <c r="BP2072" s="77"/>
      <c r="BQ2072" s="77"/>
      <c r="BR2072" s="77"/>
      <c r="BS2072" s="77"/>
      <c r="BT2072" s="77"/>
      <c r="BU2072" s="77"/>
      <c r="BV2072" s="77"/>
      <c r="BW2072" s="77"/>
      <c r="BX2072" s="77"/>
      <c r="BY2072" s="77"/>
      <c r="BZ2072" s="77"/>
      <c r="CA2072" s="77"/>
      <c r="CB2072" s="77"/>
      <c r="CC2072" s="77"/>
      <c r="CD2072" s="77"/>
      <c r="CE2072" s="77"/>
      <c r="CF2072" s="77"/>
      <c r="CG2072" s="77"/>
      <c r="CH2072" s="77"/>
      <c r="CI2072" s="77"/>
      <c r="CJ2072" s="77"/>
      <c r="CK2072" s="77"/>
      <c r="CL2072" s="77"/>
      <c r="CN2072" s="77"/>
      <c r="CO2072" s="77"/>
      <c r="CP2072" s="77"/>
      <c r="CQ2072" s="77"/>
      <c r="CR2072" s="77"/>
      <c r="CS2072" s="77"/>
      <c r="CT2072" s="77"/>
      <c r="CU2072" s="77"/>
      <c r="CV2072" s="77"/>
      <c r="CW2072" s="77"/>
      <c r="CX2072" s="77"/>
      <c r="CY2072" s="77"/>
      <c r="CZ2072" s="77"/>
      <c r="DA2072" s="77"/>
      <c r="DB2072" s="77"/>
      <c r="DC2072" s="77"/>
      <c r="DD2072" s="77"/>
      <c r="DE2072" s="77"/>
      <c r="DF2072" s="77"/>
      <c r="DG2072" s="77"/>
      <c r="DH2072" s="77"/>
      <c r="DI2072" s="77"/>
      <c r="DJ2072" s="77"/>
      <c r="DK2072" s="77"/>
      <c r="DL2072" s="77"/>
    </row>
    <row r="2073" spans="2:116" x14ac:dyDescent="0.4">
      <c r="B2073" t="s">
        <v>332</v>
      </c>
      <c r="D2073" t="s">
        <v>564</v>
      </c>
      <c r="E2073" s="8" t="str">
        <f t="shared" si="3518"/>
        <v>2073 FAPPELIST-F</v>
      </c>
      <c r="G2073" s="136" t="str">
        <f t="shared" ref="G2073:G2082" si="3538">G2038</f>
        <v>(Primary label)</v>
      </c>
      <c r="H2073" s="27"/>
      <c r="I2073" s="78"/>
      <c r="J2073" s="78"/>
      <c r="K2073" s="33"/>
      <c r="L2073" s="33"/>
      <c r="M2073" s="33"/>
      <c r="N2073" s="33"/>
      <c r="O2073" s="33"/>
      <c r="P2073" s="33"/>
      <c r="R2073" s="33"/>
      <c r="S2073" s="77"/>
      <c r="T2073" s="77"/>
      <c r="U2073" s="77"/>
      <c r="V2073" s="77"/>
      <c r="W2073" s="77"/>
      <c r="X2073" s="77"/>
      <c r="Y2073" s="77"/>
      <c r="Z2073" s="77"/>
      <c r="AA2073" s="77"/>
      <c r="AB2073" s="77"/>
      <c r="AC2073" s="77"/>
      <c r="AD2073" s="77"/>
      <c r="AE2073" s="77"/>
      <c r="AF2073" s="77"/>
      <c r="AG2073" s="77"/>
      <c r="AH2073" s="77"/>
      <c r="AI2073" s="77"/>
      <c r="AJ2073" s="77"/>
      <c r="AK2073" s="77"/>
      <c r="AL2073" s="77"/>
      <c r="AM2073" s="77"/>
      <c r="AN2073" s="77"/>
      <c r="AO2073" s="77"/>
      <c r="AP2073" s="77"/>
      <c r="AQ2073" s="77"/>
      <c r="AR2073" s="77"/>
      <c r="AS2073" s="77"/>
      <c r="AT2073" s="77"/>
      <c r="AU2073" s="77"/>
      <c r="AV2073" s="77"/>
      <c r="AW2073" s="77"/>
      <c r="AX2073" s="77"/>
      <c r="AY2073" s="77"/>
      <c r="AZ2073" s="77"/>
      <c r="BA2073" s="77"/>
      <c r="BB2073" s="77"/>
      <c r="BC2073" s="77"/>
      <c r="BD2073" s="77"/>
      <c r="BE2073" s="77"/>
      <c r="BF2073" s="77"/>
      <c r="BG2073" s="77"/>
      <c r="BH2073" s="77"/>
      <c r="BI2073" s="77"/>
      <c r="BJ2073" s="77"/>
      <c r="BK2073" s="77"/>
      <c r="BL2073" s="77"/>
      <c r="BM2073" s="77"/>
      <c r="BN2073" s="77"/>
      <c r="BO2073" s="77"/>
      <c r="BP2073" s="77"/>
      <c r="BQ2073" s="77"/>
      <c r="BR2073" s="77"/>
      <c r="BS2073" s="77"/>
      <c r="BT2073" s="77"/>
      <c r="BU2073" s="77"/>
      <c r="BV2073" s="77"/>
      <c r="BW2073" s="77"/>
      <c r="BX2073" s="77"/>
      <c r="BY2073" s="77"/>
      <c r="BZ2073" s="77"/>
      <c r="CA2073" s="77"/>
      <c r="CB2073" s="77"/>
      <c r="CC2073" s="77"/>
      <c r="CD2073" s="77"/>
      <c r="CE2073" s="77"/>
      <c r="CF2073" s="77"/>
      <c r="CG2073" s="77"/>
      <c r="CH2073" s="77"/>
      <c r="CI2073" s="77"/>
      <c r="CJ2073" s="77"/>
      <c r="CK2073" s="77"/>
      <c r="CL2073" s="77"/>
      <c r="CN2073" s="78"/>
      <c r="CO2073" s="77"/>
      <c r="CP2073" s="77"/>
      <c r="CQ2073" s="77"/>
      <c r="CR2073" s="77"/>
      <c r="CS2073" s="77"/>
      <c r="CT2073" s="77"/>
      <c r="CU2073" s="77"/>
      <c r="CV2073" s="77"/>
      <c r="CW2073" s="77"/>
      <c r="CX2073" s="77"/>
      <c r="CY2073" s="77"/>
      <c r="CZ2073" s="77"/>
      <c r="DA2073" s="77"/>
      <c r="DB2073" s="77"/>
      <c r="DC2073" s="77"/>
      <c r="DD2073" s="77"/>
      <c r="DE2073" s="77"/>
      <c r="DF2073" s="77"/>
      <c r="DG2073" s="77"/>
      <c r="DH2073" s="77"/>
      <c r="DI2073" s="77"/>
      <c r="DJ2073" s="77"/>
      <c r="DK2073" s="77"/>
      <c r="DL2073" s="77"/>
    </row>
    <row r="2074" spans="2:116" x14ac:dyDescent="0.4">
      <c r="B2074" t="s">
        <v>332</v>
      </c>
      <c r="D2074" t="s">
        <v>564</v>
      </c>
      <c r="E2074" s="8" t="str">
        <f t="shared" si="3518"/>
        <v>2074 FAPPELIST-F</v>
      </c>
      <c r="G2074" s="136" t="str">
        <f t="shared" si="3538"/>
        <v>primary unit</v>
      </c>
      <c r="H2074" s="27"/>
      <c r="I2074" s="78"/>
      <c r="J2074" s="78"/>
      <c r="K2074" s="33"/>
      <c r="L2074" s="33"/>
      <c r="M2074" s="33"/>
      <c r="N2074" s="33"/>
      <c r="O2074" s="33"/>
      <c r="P2074" s="33"/>
      <c r="R2074" s="33"/>
      <c r="CN2074" s="78"/>
      <c r="CO2074" s="77"/>
      <c r="CP2074" s="77"/>
      <c r="CQ2074" s="77"/>
      <c r="CR2074" s="77"/>
      <c r="CS2074" s="77"/>
      <c r="CT2074" s="77"/>
      <c r="CU2074" s="77"/>
      <c r="CV2074" s="77"/>
      <c r="CW2074" s="77"/>
      <c r="CX2074" s="77"/>
      <c r="CY2074" s="77"/>
      <c r="CZ2074" s="77"/>
      <c r="DA2074" s="77"/>
      <c r="DB2074" s="77"/>
      <c r="DC2074" s="77"/>
      <c r="DD2074" s="77"/>
      <c r="DE2074" s="77"/>
      <c r="DF2074" s="77"/>
      <c r="DG2074" s="77"/>
      <c r="DH2074" s="77"/>
      <c r="DI2074" s="77"/>
      <c r="DJ2074" s="77"/>
      <c r="DK2074" s="77"/>
      <c r="DL2074" s="77"/>
    </row>
    <row r="2075" spans="2:116" x14ac:dyDescent="0.4">
      <c r="B2075" t="s">
        <v>332</v>
      </c>
      <c r="D2075" t="s">
        <v>564</v>
      </c>
      <c r="E2075" s="8" t="str">
        <f t="shared" si="3518"/>
        <v>2075 FAPPELIST-F</v>
      </c>
      <c r="G2075" s="136" t="str">
        <f t="shared" si="3538"/>
        <v>Primary revenue driver</v>
      </c>
      <c r="K2075" s="53"/>
      <c r="L2075" s="53"/>
      <c r="M2075" s="53"/>
      <c r="N2075" s="53"/>
      <c r="O2075" s="53"/>
      <c r="P2075" s="53"/>
      <c r="R2075" s="24"/>
      <c r="S2075" s="80" t="str">
        <f t="shared" ref="S2075:AX2077" si="3539">S2040</f>
        <v>S$16</v>
      </c>
      <c r="T2075" s="80" t="str">
        <f t="shared" si="3539"/>
        <v>T$16</v>
      </c>
      <c r="U2075" s="80" t="str">
        <f t="shared" si="3539"/>
        <v>U$16</v>
      </c>
      <c r="V2075" s="80" t="str">
        <f t="shared" si="3539"/>
        <v>V$16</v>
      </c>
      <c r="W2075" s="80" t="str">
        <f t="shared" si="3539"/>
        <v>W$16</v>
      </c>
      <c r="X2075" s="80" t="str">
        <f t="shared" si="3539"/>
        <v>X$16</v>
      </c>
      <c r="Y2075" s="80" t="str">
        <f t="shared" si="3539"/>
        <v>Y$16</v>
      </c>
      <c r="Z2075" s="80" t="str">
        <f t="shared" si="3539"/>
        <v>Z$16</v>
      </c>
      <c r="AA2075" s="80" t="str">
        <f t="shared" si="3539"/>
        <v>AA$16</v>
      </c>
      <c r="AB2075" s="80" t="str">
        <f t="shared" si="3539"/>
        <v>AB$16</v>
      </c>
      <c r="AC2075" s="80" t="str">
        <f t="shared" si="3539"/>
        <v>AC$16</v>
      </c>
      <c r="AD2075" s="80" t="str">
        <f t="shared" si="3539"/>
        <v>AD$16</v>
      </c>
      <c r="AE2075" s="80" t="str">
        <f t="shared" si="3539"/>
        <v>AE$16</v>
      </c>
      <c r="AF2075" s="80" t="str">
        <f t="shared" si="3539"/>
        <v>AF$16</v>
      </c>
      <c r="AG2075" s="80" t="str">
        <f t="shared" si="3539"/>
        <v>AG$16</v>
      </c>
      <c r="AH2075" s="80" t="str">
        <f t="shared" si="3539"/>
        <v>AH$16</v>
      </c>
      <c r="AI2075" s="80" t="str">
        <f t="shared" si="3539"/>
        <v>AI$16</v>
      </c>
      <c r="AJ2075" s="80" t="str">
        <f t="shared" si="3539"/>
        <v>AJ$16</v>
      </c>
      <c r="AK2075" s="80" t="str">
        <f t="shared" si="3539"/>
        <v>AK$16</v>
      </c>
      <c r="AL2075" s="80" t="str">
        <f t="shared" si="3539"/>
        <v>AL$16</v>
      </c>
      <c r="AM2075" s="80" t="str">
        <f t="shared" si="3539"/>
        <v>AM$16</v>
      </c>
      <c r="AN2075" s="80" t="str">
        <f t="shared" si="3539"/>
        <v>AN$16</v>
      </c>
      <c r="AO2075" s="80" t="str">
        <f t="shared" si="3539"/>
        <v>AO$16</v>
      </c>
      <c r="AP2075" s="80" t="str">
        <f t="shared" si="3539"/>
        <v>AP$16</v>
      </c>
      <c r="AQ2075" s="80" t="str">
        <f t="shared" si="3539"/>
        <v>AQ$16</v>
      </c>
      <c r="AR2075" s="80" t="str">
        <f t="shared" si="3539"/>
        <v>AR$16</v>
      </c>
      <c r="AS2075" s="80" t="str">
        <f t="shared" si="3539"/>
        <v>AS$16</v>
      </c>
      <c r="AT2075" s="80" t="str">
        <f t="shared" si="3539"/>
        <v>AT$16</v>
      </c>
      <c r="AU2075" s="80" t="str">
        <f t="shared" si="3539"/>
        <v>AU$16</v>
      </c>
      <c r="AV2075" s="80" t="str">
        <f t="shared" si="3539"/>
        <v>AV$16</v>
      </c>
      <c r="AW2075" s="80" t="str">
        <f t="shared" si="3539"/>
        <v>AW$16</v>
      </c>
      <c r="AX2075" s="80" t="str">
        <f t="shared" si="3539"/>
        <v>AX$16</v>
      </c>
      <c r="AY2075" s="80" t="str">
        <f t="shared" ref="AY2075:CD2077" si="3540">AY2040</f>
        <v>AY$16</v>
      </c>
      <c r="AZ2075" s="80" t="str">
        <f t="shared" si="3540"/>
        <v>AZ$16</v>
      </c>
      <c r="BA2075" s="80" t="str">
        <f t="shared" si="3540"/>
        <v>BA$16</v>
      </c>
      <c r="BB2075" s="80" t="str">
        <f t="shared" si="3540"/>
        <v>BB$16</v>
      </c>
      <c r="BC2075" s="80" t="str">
        <f t="shared" si="3540"/>
        <v>BC$16</v>
      </c>
      <c r="BD2075" s="80" t="str">
        <f t="shared" si="3540"/>
        <v>BD$16</v>
      </c>
      <c r="BE2075" s="80" t="str">
        <f t="shared" si="3540"/>
        <v>BE$16</v>
      </c>
      <c r="BF2075" s="80" t="str">
        <f t="shared" si="3540"/>
        <v>BF$16</v>
      </c>
      <c r="BG2075" s="80" t="str">
        <f t="shared" si="3540"/>
        <v>BG$16</v>
      </c>
      <c r="BH2075" s="80" t="str">
        <f t="shared" si="3540"/>
        <v>BH$16</v>
      </c>
      <c r="BI2075" s="80" t="str">
        <f t="shared" si="3540"/>
        <v>BI$16</v>
      </c>
      <c r="BJ2075" s="80" t="str">
        <f t="shared" si="3540"/>
        <v>BJ$16</v>
      </c>
      <c r="BK2075" s="80" t="str">
        <f t="shared" si="3540"/>
        <v>BK$16</v>
      </c>
      <c r="BL2075" s="80" t="str">
        <f t="shared" si="3540"/>
        <v>BL$16</v>
      </c>
      <c r="BM2075" s="80" t="str">
        <f t="shared" si="3540"/>
        <v>BM$16</v>
      </c>
      <c r="BN2075" s="80" t="str">
        <f t="shared" si="3540"/>
        <v>BN$16</v>
      </c>
      <c r="BO2075" s="80" t="str">
        <f t="shared" si="3540"/>
        <v>BO$16</v>
      </c>
      <c r="BP2075" s="80" t="str">
        <f t="shared" si="3540"/>
        <v>BP$16</v>
      </c>
      <c r="BQ2075" s="80" t="str">
        <f t="shared" si="3540"/>
        <v>BQ$16</v>
      </c>
      <c r="BR2075" s="80" t="str">
        <f t="shared" si="3540"/>
        <v>BR$16</v>
      </c>
      <c r="BS2075" s="80" t="str">
        <f t="shared" si="3540"/>
        <v>BS$16</v>
      </c>
      <c r="BT2075" s="80" t="str">
        <f t="shared" si="3540"/>
        <v>BT$16</v>
      </c>
      <c r="BU2075" s="80" t="str">
        <f t="shared" si="3540"/>
        <v>BU$16</v>
      </c>
      <c r="BV2075" s="80" t="str">
        <f t="shared" si="3540"/>
        <v>BV$16</v>
      </c>
      <c r="BW2075" s="80" t="str">
        <f t="shared" si="3540"/>
        <v>BW$16</v>
      </c>
      <c r="BX2075" s="80" t="str">
        <f t="shared" si="3540"/>
        <v>BX$16</v>
      </c>
      <c r="BY2075" s="80" t="str">
        <f t="shared" si="3540"/>
        <v>BY$16</v>
      </c>
      <c r="BZ2075" s="80" t="str">
        <f t="shared" si="3540"/>
        <v>BZ$16</v>
      </c>
      <c r="CA2075" s="80" t="str">
        <f t="shared" si="3540"/>
        <v>CA$16</v>
      </c>
      <c r="CB2075" s="80" t="str">
        <f t="shared" si="3540"/>
        <v>CB$16</v>
      </c>
      <c r="CC2075" s="80" t="str">
        <f t="shared" si="3540"/>
        <v>CC$16</v>
      </c>
      <c r="CD2075" s="80" t="str">
        <f t="shared" si="3540"/>
        <v>CD$16</v>
      </c>
      <c r="CE2075" s="80" t="str">
        <f t="shared" ref="CE2075:CL2077" si="3541">CE2040</f>
        <v>CE$16</v>
      </c>
      <c r="CF2075" s="80" t="str">
        <f t="shared" si="3541"/>
        <v>CF$16</v>
      </c>
      <c r="CG2075" s="80" t="str">
        <f t="shared" si="3541"/>
        <v>CG$16</v>
      </c>
      <c r="CH2075" s="80" t="str">
        <f t="shared" si="3541"/>
        <v>CH$16</v>
      </c>
      <c r="CI2075" s="80" t="str">
        <f t="shared" si="3541"/>
        <v>CI$16</v>
      </c>
      <c r="CJ2075" s="80" t="str">
        <f t="shared" si="3541"/>
        <v>CJ$16</v>
      </c>
      <c r="CK2075" s="80" t="str">
        <f t="shared" si="3541"/>
        <v>CK$16</v>
      </c>
      <c r="CL2075" s="80" t="str">
        <f t="shared" si="3541"/>
        <v>CL$16</v>
      </c>
      <c r="CO2075" s="179" t="str">
        <f t="shared" ref="CO2075:DL2077" si="3542">CO2032</f>
        <v>CO$17</v>
      </c>
      <c r="CP2075" s="179" t="str">
        <f t="shared" si="3542"/>
        <v>CP$17</v>
      </c>
      <c r="CQ2075" s="179" t="str">
        <f t="shared" si="3542"/>
        <v>CQ$17</v>
      </c>
      <c r="CR2075" s="179" t="str">
        <f t="shared" si="3542"/>
        <v>CR$17</v>
      </c>
      <c r="CS2075" s="179" t="str">
        <f t="shared" si="3542"/>
        <v>CS$17</v>
      </c>
      <c r="CT2075" s="179" t="str">
        <f t="shared" si="3542"/>
        <v>CT$17</v>
      </c>
      <c r="CU2075" s="179" t="str">
        <f t="shared" si="3542"/>
        <v>CU$17</v>
      </c>
      <c r="CV2075" s="179" t="str">
        <f t="shared" si="3542"/>
        <v>CV$17</v>
      </c>
      <c r="CW2075" s="179" t="str">
        <f t="shared" si="3542"/>
        <v>CW$17</v>
      </c>
      <c r="CX2075" s="179" t="str">
        <f t="shared" si="3542"/>
        <v>CX$17</v>
      </c>
      <c r="CY2075" s="179" t="str">
        <f t="shared" si="3542"/>
        <v>CY$17</v>
      </c>
      <c r="CZ2075" s="179" t="str">
        <f t="shared" si="3542"/>
        <v>CZ$17</v>
      </c>
      <c r="DA2075" s="179" t="str">
        <f t="shared" si="3542"/>
        <v>DA$17</v>
      </c>
      <c r="DB2075" s="179" t="str">
        <f t="shared" si="3542"/>
        <v>DB$17</v>
      </c>
      <c r="DC2075" s="179" t="str">
        <f t="shared" si="3542"/>
        <v>DC$17</v>
      </c>
      <c r="DD2075" s="179" t="str">
        <f t="shared" si="3542"/>
        <v>DD$17</v>
      </c>
      <c r="DE2075" s="179" t="str">
        <f t="shared" si="3542"/>
        <v>DE$17</v>
      </c>
      <c r="DF2075" s="179" t="str">
        <f t="shared" si="3542"/>
        <v>DF$17</v>
      </c>
      <c r="DG2075" s="179" t="str">
        <f t="shared" si="3542"/>
        <v>DG$17</v>
      </c>
      <c r="DH2075" s="179" t="str">
        <f t="shared" si="3542"/>
        <v>DH$17</v>
      </c>
      <c r="DI2075" s="179" t="str">
        <f t="shared" si="3542"/>
        <v>DI$17</v>
      </c>
      <c r="DJ2075" s="179" t="str">
        <f t="shared" si="3542"/>
        <v>DJ$17</v>
      </c>
      <c r="DK2075" s="179" t="str">
        <f t="shared" si="3542"/>
        <v>DK$17</v>
      </c>
      <c r="DL2075" s="179" t="str">
        <f t="shared" si="3542"/>
        <v>DL$17</v>
      </c>
    </row>
    <row r="2076" spans="2:116" x14ac:dyDescent="0.4">
      <c r="B2076" t="s">
        <v>332</v>
      </c>
      <c r="D2076" t="s">
        <v>564</v>
      </c>
      <c r="E2076" s="8" t="str">
        <f t="shared" si="3518"/>
        <v>2076 FAPPELIST-F</v>
      </c>
      <c r="G2076" s="136" t="str">
        <f t="shared" si="3538"/>
        <v>Primary volume driver</v>
      </c>
      <c r="H2076" s="12"/>
      <c r="I2076" s="60"/>
      <c r="J2076" s="60"/>
      <c r="K2076" s="15"/>
      <c r="L2076" s="15"/>
      <c r="M2076" s="15"/>
      <c r="N2076" s="15"/>
      <c r="O2076" s="15"/>
      <c r="P2076" s="15"/>
      <c r="R2076" s="15"/>
      <c r="S2076" s="80" t="str">
        <f t="shared" ref="S2076:AX2078" si="3543">S2041</f>
        <v>S$17</v>
      </c>
      <c r="T2076" s="80" t="str">
        <f t="shared" si="3543"/>
        <v>T$17</v>
      </c>
      <c r="U2076" s="80" t="str">
        <f t="shared" si="3543"/>
        <v>U$17</v>
      </c>
      <c r="V2076" s="80" t="str">
        <f t="shared" si="3543"/>
        <v>V$17</v>
      </c>
      <c r="W2076" s="80" t="str">
        <f t="shared" si="3543"/>
        <v>W$17</v>
      </c>
      <c r="X2076" s="80" t="str">
        <f t="shared" si="3543"/>
        <v>X$17</v>
      </c>
      <c r="Y2076" s="80" t="str">
        <f t="shared" si="3543"/>
        <v>Y$17</v>
      </c>
      <c r="Z2076" s="80" t="str">
        <f t="shared" si="3543"/>
        <v>Z$17</v>
      </c>
      <c r="AA2076" s="80" t="str">
        <f t="shared" si="3543"/>
        <v>AA$17</v>
      </c>
      <c r="AB2076" s="80" t="str">
        <f t="shared" si="3543"/>
        <v>AB$17</v>
      </c>
      <c r="AC2076" s="80" t="str">
        <f t="shared" si="3543"/>
        <v>AC$17</v>
      </c>
      <c r="AD2076" s="80" t="str">
        <f t="shared" si="3543"/>
        <v>AD$17</v>
      </c>
      <c r="AE2076" s="80" t="str">
        <f t="shared" si="3543"/>
        <v>AE$17</v>
      </c>
      <c r="AF2076" s="80" t="str">
        <f t="shared" si="3543"/>
        <v>AF$17</v>
      </c>
      <c r="AG2076" s="80" t="str">
        <f t="shared" si="3543"/>
        <v>AG$17</v>
      </c>
      <c r="AH2076" s="80" t="str">
        <f t="shared" si="3543"/>
        <v>AH$17</v>
      </c>
      <c r="AI2076" s="80" t="str">
        <f t="shared" si="3543"/>
        <v>AI$17</v>
      </c>
      <c r="AJ2076" s="80" t="str">
        <f t="shared" si="3543"/>
        <v>AJ$17</v>
      </c>
      <c r="AK2076" s="80" t="str">
        <f t="shared" si="3543"/>
        <v>AK$17</v>
      </c>
      <c r="AL2076" s="80" t="str">
        <f t="shared" si="3543"/>
        <v>AL$17</v>
      </c>
      <c r="AM2076" s="80" t="str">
        <f t="shared" si="3543"/>
        <v>AM$17</v>
      </c>
      <c r="AN2076" s="80" t="str">
        <f t="shared" si="3543"/>
        <v>AN$17</v>
      </c>
      <c r="AO2076" s="80" t="str">
        <f t="shared" si="3543"/>
        <v>AO$17</v>
      </c>
      <c r="AP2076" s="80" t="str">
        <f t="shared" si="3543"/>
        <v>AP$17</v>
      </c>
      <c r="AQ2076" s="80" t="str">
        <f t="shared" si="3543"/>
        <v>AQ$17</v>
      </c>
      <c r="AR2076" s="80" t="str">
        <f t="shared" si="3543"/>
        <v>AR$17</v>
      </c>
      <c r="AS2076" s="80" t="str">
        <f t="shared" si="3543"/>
        <v>AS$17</v>
      </c>
      <c r="AT2076" s="80" t="str">
        <f t="shared" si="3543"/>
        <v>AT$17</v>
      </c>
      <c r="AU2076" s="80" t="str">
        <f t="shared" si="3543"/>
        <v>AU$17</v>
      </c>
      <c r="AV2076" s="80" t="str">
        <f t="shared" si="3543"/>
        <v>AV$17</v>
      </c>
      <c r="AW2076" s="80" t="str">
        <f t="shared" si="3543"/>
        <v>AW$17</v>
      </c>
      <c r="AX2076" s="80" t="str">
        <f t="shared" si="3543"/>
        <v>AX$17</v>
      </c>
      <c r="AY2076" s="80" t="str">
        <f t="shared" ref="AY2076:CD2078" si="3544">AY2041</f>
        <v>AY$17</v>
      </c>
      <c r="AZ2076" s="80" t="str">
        <f t="shared" si="3544"/>
        <v>AZ$17</v>
      </c>
      <c r="BA2076" s="80" t="str">
        <f t="shared" si="3544"/>
        <v>BA$17</v>
      </c>
      <c r="BB2076" s="80" t="str">
        <f t="shared" si="3544"/>
        <v>BB$17</v>
      </c>
      <c r="BC2076" s="80" t="str">
        <f t="shared" si="3544"/>
        <v>BC$17</v>
      </c>
      <c r="BD2076" s="80" t="str">
        <f t="shared" si="3544"/>
        <v>BD$17</v>
      </c>
      <c r="BE2076" s="80" t="str">
        <f t="shared" si="3544"/>
        <v>BE$17</v>
      </c>
      <c r="BF2076" s="80" t="str">
        <f t="shared" si="3544"/>
        <v>BF$17</v>
      </c>
      <c r="BG2076" s="80" t="str">
        <f t="shared" si="3544"/>
        <v>BG$17</v>
      </c>
      <c r="BH2076" s="80" t="str">
        <f t="shared" si="3544"/>
        <v>BH$17</v>
      </c>
      <c r="BI2076" s="80" t="str">
        <f t="shared" si="3544"/>
        <v>BI$17</v>
      </c>
      <c r="BJ2076" s="80" t="str">
        <f t="shared" si="3544"/>
        <v>BJ$17</v>
      </c>
      <c r="BK2076" s="80" t="str">
        <f t="shared" si="3544"/>
        <v>BK$17</v>
      </c>
      <c r="BL2076" s="80" t="str">
        <f t="shared" si="3544"/>
        <v>BL$17</v>
      </c>
      <c r="BM2076" s="80" t="str">
        <f t="shared" si="3544"/>
        <v>BM$17</v>
      </c>
      <c r="BN2076" s="80" t="str">
        <f t="shared" si="3544"/>
        <v>BN$17</v>
      </c>
      <c r="BO2076" s="80" t="str">
        <f t="shared" si="3544"/>
        <v>BO$17</v>
      </c>
      <c r="BP2076" s="80" t="str">
        <f t="shared" si="3544"/>
        <v>BP$17</v>
      </c>
      <c r="BQ2076" s="80" t="str">
        <f t="shared" si="3544"/>
        <v>BQ$17</v>
      </c>
      <c r="BR2076" s="80" t="str">
        <f t="shared" si="3544"/>
        <v>BR$17</v>
      </c>
      <c r="BS2076" s="80" t="str">
        <f t="shared" si="3544"/>
        <v>BS$17</v>
      </c>
      <c r="BT2076" s="80" t="str">
        <f t="shared" si="3544"/>
        <v>BT$17</v>
      </c>
      <c r="BU2076" s="80" t="str">
        <f t="shared" si="3544"/>
        <v>BU$17</v>
      </c>
      <c r="BV2076" s="80" t="str">
        <f t="shared" si="3544"/>
        <v>BV$17</v>
      </c>
      <c r="BW2076" s="80" t="str">
        <f t="shared" si="3544"/>
        <v>BW$17</v>
      </c>
      <c r="BX2076" s="80" t="str">
        <f t="shared" si="3544"/>
        <v>BX$17</v>
      </c>
      <c r="BY2076" s="80" t="str">
        <f t="shared" si="3544"/>
        <v>BY$17</v>
      </c>
      <c r="BZ2076" s="80" t="str">
        <f t="shared" si="3544"/>
        <v>BZ$17</v>
      </c>
      <c r="CA2076" s="80" t="str">
        <f t="shared" si="3544"/>
        <v>CA$17</v>
      </c>
      <c r="CB2076" s="80" t="str">
        <f t="shared" si="3544"/>
        <v>CB$17</v>
      </c>
      <c r="CC2076" s="80" t="str">
        <f t="shared" si="3544"/>
        <v>CC$17</v>
      </c>
      <c r="CD2076" s="80" t="str">
        <f t="shared" si="3544"/>
        <v>CD$17</v>
      </c>
      <c r="CE2076" s="80" t="str">
        <f t="shared" ref="CE2076:CL2078" si="3545">CE2041</f>
        <v>CE$17</v>
      </c>
      <c r="CF2076" s="80" t="str">
        <f t="shared" si="3545"/>
        <v>CF$17</v>
      </c>
      <c r="CG2076" s="80" t="str">
        <f t="shared" si="3545"/>
        <v>CG$17</v>
      </c>
      <c r="CH2076" s="80" t="str">
        <f t="shared" si="3545"/>
        <v>CH$17</v>
      </c>
      <c r="CI2076" s="80" t="str">
        <f t="shared" si="3545"/>
        <v>CI$17</v>
      </c>
      <c r="CJ2076" s="80" t="str">
        <f t="shared" si="3545"/>
        <v>CJ$17</v>
      </c>
      <c r="CK2076" s="80" t="str">
        <f t="shared" si="3545"/>
        <v>CK$17</v>
      </c>
      <c r="CL2076" s="80" t="str">
        <f t="shared" si="3545"/>
        <v>CL$17</v>
      </c>
      <c r="CN2076" s="60"/>
      <c r="CO2076" s="179">
        <f t="shared" ref="CO2076:DL2078" si="3546">CO2033</f>
        <v>0</v>
      </c>
      <c r="CP2076" s="179">
        <f t="shared" si="3546"/>
        <v>0</v>
      </c>
      <c r="CQ2076" s="179">
        <f t="shared" si="3546"/>
        <v>0</v>
      </c>
      <c r="CR2076" s="179">
        <f t="shared" si="3546"/>
        <v>0</v>
      </c>
      <c r="CS2076" s="179">
        <f t="shared" si="3546"/>
        <v>0</v>
      </c>
      <c r="CT2076" s="179">
        <f t="shared" si="3546"/>
        <v>0</v>
      </c>
      <c r="CU2076" s="179">
        <f t="shared" si="3546"/>
        <v>0</v>
      </c>
      <c r="CV2076" s="179">
        <f t="shared" si="3546"/>
        <v>0</v>
      </c>
      <c r="CW2076" s="179">
        <f t="shared" si="3546"/>
        <v>0</v>
      </c>
      <c r="CX2076" s="179">
        <f t="shared" si="3546"/>
        <v>0</v>
      </c>
      <c r="CY2076" s="179">
        <f t="shared" si="3546"/>
        <v>0</v>
      </c>
      <c r="CZ2076" s="179">
        <f t="shared" si="3546"/>
        <v>0</v>
      </c>
      <c r="DA2076" s="179">
        <f t="shared" si="3546"/>
        <v>0</v>
      </c>
      <c r="DB2076" s="179">
        <f t="shared" si="3546"/>
        <v>0</v>
      </c>
      <c r="DC2076" s="179">
        <f t="shared" si="3546"/>
        <v>0</v>
      </c>
      <c r="DD2076" s="179">
        <f t="shared" si="3546"/>
        <v>0</v>
      </c>
      <c r="DE2076" s="179">
        <f t="shared" si="3546"/>
        <v>0</v>
      </c>
      <c r="DF2076" s="179">
        <f t="shared" si="3546"/>
        <v>0</v>
      </c>
      <c r="DG2076" s="179">
        <f t="shared" si="3546"/>
        <v>0</v>
      </c>
      <c r="DH2076" s="179">
        <f t="shared" si="3546"/>
        <v>0</v>
      </c>
      <c r="DI2076" s="179">
        <f t="shared" si="3546"/>
        <v>0</v>
      </c>
      <c r="DJ2076" s="179">
        <f t="shared" si="3546"/>
        <v>0</v>
      </c>
      <c r="DK2076" s="179">
        <f t="shared" si="3546"/>
        <v>0</v>
      </c>
      <c r="DL2076" s="179">
        <f t="shared" si="3546"/>
        <v>0</v>
      </c>
    </row>
    <row r="2077" spans="2:116" x14ac:dyDescent="0.4">
      <c r="B2077" t="s">
        <v>332</v>
      </c>
      <c r="D2077" t="s">
        <v>564</v>
      </c>
      <c r="E2077" s="8" t="str">
        <f t="shared" si="3518"/>
        <v>2077 FAPPELIST-F</v>
      </c>
      <c r="G2077" s="136" t="str">
        <f t="shared" si="3538"/>
        <v>(Secondary label)</v>
      </c>
      <c r="H2077" s="12"/>
      <c r="I2077" s="60"/>
      <c r="J2077" s="60"/>
      <c r="K2077" s="15"/>
      <c r="L2077" s="15"/>
      <c r="M2077" s="15"/>
      <c r="N2077" s="15"/>
      <c r="O2077" s="15"/>
      <c r="P2077" s="15"/>
      <c r="R2077" s="15"/>
      <c r="S2077" s="179"/>
      <c r="T2077" s="179"/>
      <c r="U2077" s="179"/>
      <c r="V2077" s="179"/>
      <c r="W2077" s="179"/>
      <c r="X2077" s="179"/>
      <c r="Y2077" s="179"/>
      <c r="Z2077" s="179"/>
      <c r="AA2077" s="179"/>
      <c r="AB2077" s="179"/>
      <c r="AC2077" s="179"/>
      <c r="AD2077" s="179"/>
      <c r="AE2077" s="179"/>
      <c r="AF2077" s="179"/>
      <c r="AG2077" s="179"/>
      <c r="AH2077" s="179"/>
      <c r="AI2077" s="179"/>
      <c r="AJ2077" s="179"/>
      <c r="AK2077" s="179"/>
      <c r="AL2077" s="179"/>
      <c r="AM2077" s="179"/>
      <c r="AN2077" s="179"/>
      <c r="AO2077" s="179"/>
      <c r="AP2077" s="179"/>
      <c r="AQ2077" s="179"/>
      <c r="AR2077" s="179"/>
      <c r="AS2077" s="179"/>
      <c r="AT2077" s="179"/>
      <c r="AU2077" s="179"/>
      <c r="AV2077" s="179"/>
      <c r="AW2077" s="179"/>
      <c r="AX2077" s="179"/>
      <c r="AY2077" s="179"/>
      <c r="AZ2077" s="179"/>
      <c r="BA2077" s="179"/>
      <c r="BB2077" s="179"/>
      <c r="BC2077" s="179"/>
      <c r="BD2077" s="179"/>
      <c r="BE2077" s="179"/>
      <c r="BF2077" s="179"/>
      <c r="BG2077" s="179"/>
      <c r="BH2077" s="179"/>
      <c r="BI2077" s="179"/>
      <c r="BJ2077" s="179"/>
      <c r="BK2077" s="179"/>
      <c r="BL2077" s="179"/>
      <c r="BM2077" s="179"/>
      <c r="BN2077" s="179"/>
      <c r="BO2077" s="179"/>
      <c r="BP2077" s="179"/>
      <c r="BQ2077" s="179"/>
      <c r="BR2077" s="179"/>
      <c r="BS2077" s="179"/>
      <c r="BT2077" s="179"/>
      <c r="BU2077" s="179"/>
      <c r="BV2077" s="179"/>
      <c r="BW2077" s="179"/>
      <c r="BX2077" s="179"/>
      <c r="BY2077" s="179"/>
      <c r="BZ2077" s="179"/>
      <c r="CA2077" s="179"/>
      <c r="CB2077" s="179"/>
      <c r="CC2077" s="179"/>
      <c r="CD2077" s="179"/>
      <c r="CE2077" s="179"/>
      <c r="CF2077" s="179"/>
      <c r="CG2077" s="179"/>
      <c r="CH2077" s="179"/>
      <c r="CI2077" s="179"/>
      <c r="CJ2077" s="179"/>
      <c r="CK2077" s="179"/>
      <c r="CL2077" s="179"/>
      <c r="CN2077" s="60"/>
      <c r="CO2077" s="179">
        <f t="shared" ref="CO2077:DL2079" si="3547">CO2034</f>
        <v>0</v>
      </c>
      <c r="CP2077" s="179">
        <f t="shared" si="3547"/>
        <v>0</v>
      </c>
      <c r="CQ2077" s="179">
        <f t="shared" si="3547"/>
        <v>0</v>
      </c>
      <c r="CR2077" s="179">
        <f t="shared" si="3547"/>
        <v>0</v>
      </c>
      <c r="CS2077" s="179">
        <f t="shared" si="3547"/>
        <v>0</v>
      </c>
      <c r="CT2077" s="179">
        <f t="shared" si="3547"/>
        <v>0</v>
      </c>
      <c r="CU2077" s="179">
        <f t="shared" si="3547"/>
        <v>0</v>
      </c>
      <c r="CV2077" s="179">
        <f t="shared" si="3547"/>
        <v>0</v>
      </c>
      <c r="CW2077" s="179">
        <f t="shared" si="3547"/>
        <v>0</v>
      </c>
      <c r="CX2077" s="179">
        <f t="shared" si="3547"/>
        <v>0</v>
      </c>
      <c r="CY2077" s="179">
        <f t="shared" si="3547"/>
        <v>0</v>
      </c>
      <c r="CZ2077" s="179">
        <f t="shared" si="3547"/>
        <v>0</v>
      </c>
      <c r="DA2077" s="179">
        <f t="shared" si="3547"/>
        <v>0</v>
      </c>
      <c r="DB2077" s="179">
        <f t="shared" si="3547"/>
        <v>0</v>
      </c>
      <c r="DC2077" s="179">
        <f t="shared" si="3547"/>
        <v>0</v>
      </c>
      <c r="DD2077" s="179">
        <f t="shared" si="3547"/>
        <v>0</v>
      </c>
      <c r="DE2077" s="179">
        <f t="shared" si="3547"/>
        <v>0</v>
      </c>
      <c r="DF2077" s="179">
        <f t="shared" si="3547"/>
        <v>0</v>
      </c>
      <c r="DG2077" s="179">
        <f t="shared" si="3547"/>
        <v>0</v>
      </c>
      <c r="DH2077" s="179">
        <f t="shared" si="3547"/>
        <v>0</v>
      </c>
      <c r="DI2077" s="179">
        <f t="shared" si="3547"/>
        <v>0</v>
      </c>
      <c r="DJ2077" s="179">
        <f t="shared" si="3547"/>
        <v>0</v>
      </c>
      <c r="DK2077" s="179">
        <f t="shared" si="3547"/>
        <v>0</v>
      </c>
      <c r="DL2077" s="179">
        <f t="shared" si="3547"/>
        <v>0</v>
      </c>
    </row>
    <row r="2078" spans="2:116" x14ac:dyDescent="0.4">
      <c r="B2078" t="s">
        <v>332</v>
      </c>
      <c r="D2078" t="s">
        <v>564</v>
      </c>
      <c r="E2078" s="8" t="str">
        <f t="shared" si="3518"/>
        <v>2078 FAPPELIST-F</v>
      </c>
      <c r="G2078" s="136" t="str">
        <f t="shared" si="3538"/>
        <v xml:space="preserve">secondary unit </v>
      </c>
      <c r="H2078" s="12"/>
      <c r="I2078" s="60"/>
      <c r="J2078" s="60"/>
      <c r="K2078" s="15"/>
      <c r="L2078" s="15"/>
      <c r="M2078" s="15"/>
      <c r="N2078" s="15"/>
      <c r="O2078" s="15"/>
      <c r="P2078" s="15"/>
      <c r="R2078" s="15"/>
      <c r="S2078" s="80"/>
      <c r="T2078" s="80"/>
      <c r="U2078" s="80"/>
      <c r="V2078" s="80"/>
      <c r="W2078" s="80"/>
      <c r="X2078" s="80"/>
      <c r="Y2078" s="80"/>
      <c r="Z2078" s="80"/>
      <c r="AA2078" s="80"/>
      <c r="AB2078" s="80"/>
      <c r="AC2078" s="80"/>
      <c r="AD2078" s="80"/>
      <c r="AE2078" s="80"/>
      <c r="AF2078" s="80"/>
      <c r="AG2078" s="80"/>
      <c r="AH2078" s="80"/>
      <c r="AI2078" s="80"/>
      <c r="AJ2078" s="80"/>
      <c r="AK2078" s="80"/>
      <c r="AL2078" s="80"/>
      <c r="AM2078" s="80"/>
      <c r="AN2078" s="80"/>
      <c r="AO2078" s="80"/>
      <c r="AP2078" s="80"/>
      <c r="AQ2078" s="80"/>
      <c r="AR2078" s="80"/>
      <c r="AS2078" s="80"/>
      <c r="AT2078" s="80"/>
      <c r="AU2078" s="80"/>
      <c r="AV2078" s="80"/>
      <c r="AW2078" s="80"/>
      <c r="AX2078" s="80"/>
      <c r="AY2078" s="80"/>
      <c r="AZ2078" s="80"/>
      <c r="BA2078" s="80"/>
      <c r="BB2078" s="80"/>
      <c r="BC2078" s="80"/>
      <c r="BD2078" s="80"/>
      <c r="BE2078" s="80"/>
      <c r="BF2078" s="80"/>
      <c r="BG2078" s="80"/>
      <c r="BH2078" s="80"/>
      <c r="BI2078" s="80"/>
      <c r="BJ2078" s="80"/>
      <c r="BK2078" s="80"/>
      <c r="BL2078" s="80"/>
      <c r="BM2078" s="80"/>
      <c r="BN2078" s="80"/>
      <c r="BO2078" s="80"/>
      <c r="BP2078" s="80"/>
      <c r="BQ2078" s="80"/>
      <c r="BR2078" s="80"/>
      <c r="BS2078" s="80"/>
      <c r="BT2078" s="80"/>
      <c r="BU2078" s="80"/>
      <c r="BV2078" s="80"/>
      <c r="BW2078" s="80"/>
      <c r="BX2078" s="80"/>
      <c r="BY2078" s="80"/>
      <c r="BZ2078" s="80"/>
      <c r="CA2078" s="80"/>
      <c r="CB2078" s="80"/>
      <c r="CC2078" s="80"/>
      <c r="CD2078" s="80"/>
      <c r="CE2078" s="80"/>
      <c r="CF2078" s="80"/>
      <c r="CG2078" s="80"/>
      <c r="CH2078" s="80"/>
      <c r="CI2078" s="80"/>
      <c r="CJ2078" s="80"/>
      <c r="CK2078" s="80"/>
      <c r="CL2078" s="80"/>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2:116" x14ac:dyDescent="0.4">
      <c r="B2079" t="s">
        <v>332</v>
      </c>
      <c r="D2079" t="s">
        <v>564</v>
      </c>
      <c r="E2079" s="8" t="str">
        <f>ROW()&amp;" "&amp;D2079</f>
        <v>2079 FAPPELIST-F</v>
      </c>
      <c r="G2079" s="136" t="str">
        <f t="shared" si="3538"/>
        <v>Secondary revenue driver</v>
      </c>
      <c r="H2079" s="12"/>
      <c r="I2079" s="60"/>
      <c r="J2079" s="60"/>
      <c r="K2079" s="15"/>
      <c r="L2079" s="15"/>
      <c r="M2079" s="15"/>
      <c r="N2079" s="15"/>
      <c r="O2079" s="15"/>
      <c r="P2079" s="15"/>
      <c r="R2079" s="15"/>
      <c r="S2079" s="80" t="str">
        <f t="shared" ref="S2079:AX2081" si="3548">S2044</f>
        <v>S$18</v>
      </c>
      <c r="T2079" s="80" t="str">
        <f t="shared" si="3548"/>
        <v>T$18</v>
      </c>
      <c r="U2079" s="80" t="str">
        <f t="shared" si="3548"/>
        <v>U$18</v>
      </c>
      <c r="V2079" s="80" t="str">
        <f t="shared" si="3548"/>
        <v>V$18</v>
      </c>
      <c r="W2079" s="80" t="str">
        <f t="shared" si="3548"/>
        <v>W$18</v>
      </c>
      <c r="X2079" s="80" t="str">
        <f t="shared" si="3548"/>
        <v>X$18</v>
      </c>
      <c r="Y2079" s="80" t="str">
        <f t="shared" si="3548"/>
        <v>Y$18</v>
      </c>
      <c r="Z2079" s="80" t="str">
        <f t="shared" si="3548"/>
        <v>Z$18</v>
      </c>
      <c r="AA2079" s="80" t="str">
        <f t="shared" si="3548"/>
        <v>AA$18</v>
      </c>
      <c r="AB2079" s="80" t="str">
        <f t="shared" si="3548"/>
        <v>AB$18</v>
      </c>
      <c r="AC2079" s="80" t="str">
        <f t="shared" si="3548"/>
        <v>AC$18</v>
      </c>
      <c r="AD2079" s="80" t="str">
        <f t="shared" si="3548"/>
        <v>AD$18</v>
      </c>
      <c r="AE2079" s="80" t="str">
        <f t="shared" si="3548"/>
        <v>AE$18</v>
      </c>
      <c r="AF2079" s="80" t="str">
        <f t="shared" si="3548"/>
        <v>AF$18</v>
      </c>
      <c r="AG2079" s="80" t="str">
        <f t="shared" si="3548"/>
        <v>AG$18</v>
      </c>
      <c r="AH2079" s="80" t="str">
        <f t="shared" si="3548"/>
        <v>AH$18</v>
      </c>
      <c r="AI2079" s="80" t="str">
        <f t="shared" si="3548"/>
        <v>AI$18</v>
      </c>
      <c r="AJ2079" s="80" t="str">
        <f t="shared" si="3548"/>
        <v>AJ$18</v>
      </c>
      <c r="AK2079" s="80" t="str">
        <f t="shared" si="3548"/>
        <v>AK$18</v>
      </c>
      <c r="AL2079" s="80" t="str">
        <f t="shared" si="3548"/>
        <v>AL$18</v>
      </c>
      <c r="AM2079" s="80" t="str">
        <f t="shared" si="3548"/>
        <v>AM$18</v>
      </c>
      <c r="AN2079" s="80" t="str">
        <f t="shared" si="3548"/>
        <v>AN$18</v>
      </c>
      <c r="AO2079" s="80" t="str">
        <f t="shared" si="3548"/>
        <v>AO$18</v>
      </c>
      <c r="AP2079" s="80" t="str">
        <f t="shared" si="3548"/>
        <v>AP$18</v>
      </c>
      <c r="AQ2079" s="80" t="str">
        <f t="shared" si="3548"/>
        <v>AQ$18</v>
      </c>
      <c r="AR2079" s="80" t="str">
        <f t="shared" si="3548"/>
        <v>AR$18</v>
      </c>
      <c r="AS2079" s="80" t="str">
        <f t="shared" si="3548"/>
        <v>AS$18</v>
      </c>
      <c r="AT2079" s="80" t="str">
        <f t="shared" si="3548"/>
        <v>AT$18</v>
      </c>
      <c r="AU2079" s="80" t="str">
        <f t="shared" si="3548"/>
        <v>AU$18</v>
      </c>
      <c r="AV2079" s="80" t="str">
        <f t="shared" si="3548"/>
        <v>AV$18</v>
      </c>
      <c r="AW2079" s="80" t="str">
        <f t="shared" si="3548"/>
        <v>AW$18</v>
      </c>
      <c r="AX2079" s="80" t="str">
        <f t="shared" si="3548"/>
        <v>AX$18</v>
      </c>
      <c r="AY2079" s="80" t="str">
        <f t="shared" ref="AY2079:CD2081" si="3549">AY2044</f>
        <v>AY$18</v>
      </c>
      <c r="AZ2079" s="80" t="str">
        <f t="shared" si="3549"/>
        <v>AZ$18</v>
      </c>
      <c r="BA2079" s="80" t="str">
        <f t="shared" si="3549"/>
        <v>BA$18</v>
      </c>
      <c r="BB2079" s="80" t="str">
        <f t="shared" si="3549"/>
        <v>BB$18</v>
      </c>
      <c r="BC2079" s="80" t="str">
        <f t="shared" si="3549"/>
        <v>BC$18</v>
      </c>
      <c r="BD2079" s="80" t="str">
        <f t="shared" si="3549"/>
        <v>BD$18</v>
      </c>
      <c r="BE2079" s="80" t="str">
        <f t="shared" si="3549"/>
        <v>BE$18</v>
      </c>
      <c r="BF2079" s="80" t="str">
        <f t="shared" si="3549"/>
        <v>BF$18</v>
      </c>
      <c r="BG2079" s="80" t="str">
        <f t="shared" si="3549"/>
        <v>BG$18</v>
      </c>
      <c r="BH2079" s="80" t="str">
        <f t="shared" si="3549"/>
        <v>BH$18</v>
      </c>
      <c r="BI2079" s="80" t="str">
        <f t="shared" si="3549"/>
        <v>BI$18</v>
      </c>
      <c r="BJ2079" s="80" t="str">
        <f t="shared" si="3549"/>
        <v>BJ$18</v>
      </c>
      <c r="BK2079" s="80" t="str">
        <f t="shared" si="3549"/>
        <v>BK$18</v>
      </c>
      <c r="BL2079" s="80" t="str">
        <f t="shared" si="3549"/>
        <v>BL$18</v>
      </c>
      <c r="BM2079" s="80" t="str">
        <f t="shared" si="3549"/>
        <v>BM$18</v>
      </c>
      <c r="BN2079" s="80" t="str">
        <f t="shared" si="3549"/>
        <v>BN$18</v>
      </c>
      <c r="BO2079" s="80" t="str">
        <f t="shared" si="3549"/>
        <v>BO$18</v>
      </c>
      <c r="BP2079" s="80" t="str">
        <f t="shared" si="3549"/>
        <v>BP$18</v>
      </c>
      <c r="BQ2079" s="80" t="str">
        <f t="shared" si="3549"/>
        <v>BQ$18</v>
      </c>
      <c r="BR2079" s="80" t="str">
        <f t="shared" si="3549"/>
        <v>BR$18</v>
      </c>
      <c r="BS2079" s="80" t="str">
        <f t="shared" si="3549"/>
        <v>BS$18</v>
      </c>
      <c r="BT2079" s="80" t="str">
        <f t="shared" si="3549"/>
        <v>BT$18</v>
      </c>
      <c r="BU2079" s="80" t="str">
        <f t="shared" si="3549"/>
        <v>BU$18</v>
      </c>
      <c r="BV2079" s="80" t="str">
        <f t="shared" si="3549"/>
        <v>BV$18</v>
      </c>
      <c r="BW2079" s="80" t="str">
        <f t="shared" si="3549"/>
        <v>BW$18</v>
      </c>
      <c r="BX2079" s="80" t="str">
        <f t="shared" si="3549"/>
        <v>BX$18</v>
      </c>
      <c r="BY2079" s="80" t="str">
        <f t="shared" si="3549"/>
        <v>BY$18</v>
      </c>
      <c r="BZ2079" s="80" t="str">
        <f t="shared" si="3549"/>
        <v>BZ$18</v>
      </c>
      <c r="CA2079" s="80" t="str">
        <f t="shared" si="3549"/>
        <v>CA$18</v>
      </c>
      <c r="CB2079" s="80" t="str">
        <f t="shared" si="3549"/>
        <v>CB$18</v>
      </c>
      <c r="CC2079" s="80" t="str">
        <f t="shared" si="3549"/>
        <v>CC$18</v>
      </c>
      <c r="CD2079" s="80" t="str">
        <f t="shared" si="3549"/>
        <v>CD$18</v>
      </c>
      <c r="CE2079" s="80" t="str">
        <f t="shared" ref="CE2079:CL2081" si="3550">CE2044</f>
        <v>CE$18</v>
      </c>
      <c r="CF2079" s="80" t="str">
        <f t="shared" si="3550"/>
        <v>CF$18</v>
      </c>
      <c r="CG2079" s="80" t="str">
        <f t="shared" si="3550"/>
        <v>CG$18</v>
      </c>
      <c r="CH2079" s="80" t="str">
        <f t="shared" si="3550"/>
        <v>CH$18</v>
      </c>
      <c r="CI2079" s="80" t="str">
        <f t="shared" si="3550"/>
        <v>CI$18</v>
      </c>
      <c r="CJ2079" s="80" t="str">
        <f t="shared" si="3550"/>
        <v>CJ$18</v>
      </c>
      <c r="CK2079" s="80" t="str">
        <f t="shared" si="3550"/>
        <v>CK$18</v>
      </c>
      <c r="CL2079" s="80" t="str">
        <f t="shared" si="3550"/>
        <v>CL$18</v>
      </c>
      <c r="CN2079" s="60"/>
      <c r="CO2079" s="1" t="str">
        <f t="shared" ref="CO2079:DL2081" si="3551">ADDRESS(ROW(CO2071),COLUMN(CO2071),2)</f>
        <v>CO$2071</v>
      </c>
      <c r="CP2079" s="1" t="str">
        <f t="shared" si="3551"/>
        <v>CP$2071</v>
      </c>
      <c r="CQ2079" s="1" t="str">
        <f t="shared" si="3551"/>
        <v>CQ$2071</v>
      </c>
      <c r="CR2079" s="1" t="str">
        <f t="shared" si="3551"/>
        <v>CR$2071</v>
      </c>
      <c r="CS2079" s="1" t="str">
        <f t="shared" si="3551"/>
        <v>CS$2071</v>
      </c>
      <c r="CT2079" s="1" t="str">
        <f t="shared" si="3551"/>
        <v>CT$2071</v>
      </c>
      <c r="CU2079" s="1" t="str">
        <f t="shared" si="3551"/>
        <v>CU$2071</v>
      </c>
      <c r="CV2079" s="1" t="str">
        <f t="shared" si="3551"/>
        <v>CV$2071</v>
      </c>
      <c r="CW2079" s="1" t="str">
        <f t="shared" si="3551"/>
        <v>CW$2071</v>
      </c>
      <c r="CX2079" s="1" t="str">
        <f t="shared" si="3551"/>
        <v>CX$2071</v>
      </c>
      <c r="CY2079" s="1" t="str">
        <f t="shared" si="3551"/>
        <v>CY$2071</v>
      </c>
      <c r="CZ2079" s="1" t="str">
        <f t="shared" si="3551"/>
        <v>CZ$2071</v>
      </c>
      <c r="DA2079" s="1" t="str">
        <f t="shared" si="3551"/>
        <v>DA$2071</v>
      </c>
      <c r="DB2079" s="1" t="str">
        <f t="shared" si="3551"/>
        <v>DB$2071</v>
      </c>
      <c r="DC2079" s="1" t="str">
        <f t="shared" si="3551"/>
        <v>DC$2071</v>
      </c>
      <c r="DD2079" s="1" t="str">
        <f t="shared" si="3551"/>
        <v>DD$2071</v>
      </c>
      <c r="DE2079" s="1" t="str">
        <f t="shared" si="3551"/>
        <v>DE$2071</v>
      </c>
      <c r="DF2079" s="1" t="str">
        <f t="shared" si="3551"/>
        <v>DF$2071</v>
      </c>
      <c r="DG2079" s="1" t="str">
        <f t="shared" si="3551"/>
        <v>DG$2071</v>
      </c>
      <c r="DH2079" s="1" t="str">
        <f t="shared" si="3551"/>
        <v>DH$2071</v>
      </c>
      <c r="DI2079" s="1" t="str">
        <f t="shared" si="3551"/>
        <v>DI$2071</v>
      </c>
      <c r="DJ2079" s="1" t="str">
        <f t="shared" si="3551"/>
        <v>DJ$2071</v>
      </c>
      <c r="DK2079" s="1" t="str">
        <f t="shared" si="3551"/>
        <v>DK$2071</v>
      </c>
      <c r="DL2079" s="1" t="str">
        <f t="shared" si="3551"/>
        <v>DL$2071</v>
      </c>
    </row>
    <row r="2080" spans="2:116" x14ac:dyDescent="0.4">
      <c r="B2080" t="s">
        <v>332</v>
      </c>
      <c r="D2080" t="s">
        <v>564</v>
      </c>
      <c r="E2080" s="8" t="str">
        <f>ROW()&amp;" "&amp;D2080</f>
        <v>2080 FAPPELIST-F</v>
      </c>
      <c r="G2080" s="136" t="str">
        <f t="shared" si="3538"/>
        <v>Secondary volume driver</v>
      </c>
      <c r="H2080" s="12"/>
      <c r="I2080" s="60"/>
      <c r="J2080" s="60"/>
      <c r="K2080" s="15"/>
      <c r="L2080" s="15"/>
      <c r="M2080" s="15"/>
      <c r="N2080" s="15"/>
      <c r="O2080" s="15"/>
      <c r="P2080" s="15"/>
      <c r="R2080" s="15"/>
      <c r="S2080" s="80" t="str">
        <f t="shared" ref="S2080:AX2082" si="3552">S2045</f>
        <v>S$19</v>
      </c>
      <c r="T2080" s="80" t="str">
        <f t="shared" si="3552"/>
        <v>T$19</v>
      </c>
      <c r="U2080" s="80" t="str">
        <f t="shared" si="3552"/>
        <v>U$19</v>
      </c>
      <c r="V2080" s="80" t="str">
        <f t="shared" si="3552"/>
        <v>V$19</v>
      </c>
      <c r="W2080" s="80" t="str">
        <f t="shared" si="3552"/>
        <v>W$19</v>
      </c>
      <c r="X2080" s="80" t="str">
        <f t="shared" si="3552"/>
        <v>X$19</v>
      </c>
      <c r="Y2080" s="80" t="str">
        <f t="shared" si="3552"/>
        <v>Y$19</v>
      </c>
      <c r="Z2080" s="80" t="str">
        <f t="shared" si="3552"/>
        <v>Z$19</v>
      </c>
      <c r="AA2080" s="80" t="str">
        <f t="shared" si="3552"/>
        <v>AA$19</v>
      </c>
      <c r="AB2080" s="80" t="str">
        <f t="shared" si="3552"/>
        <v>AB$19</v>
      </c>
      <c r="AC2080" s="80" t="str">
        <f t="shared" si="3552"/>
        <v>AC$19</v>
      </c>
      <c r="AD2080" s="80" t="str">
        <f t="shared" si="3552"/>
        <v>AD$19</v>
      </c>
      <c r="AE2080" s="80" t="str">
        <f t="shared" si="3552"/>
        <v>AE$19</v>
      </c>
      <c r="AF2080" s="80" t="str">
        <f t="shared" si="3552"/>
        <v>AF$19</v>
      </c>
      <c r="AG2080" s="80" t="str">
        <f t="shared" si="3552"/>
        <v>AG$19</v>
      </c>
      <c r="AH2080" s="80" t="str">
        <f t="shared" si="3552"/>
        <v>AH$19</v>
      </c>
      <c r="AI2080" s="80" t="str">
        <f t="shared" si="3552"/>
        <v>AI$19</v>
      </c>
      <c r="AJ2080" s="80" t="str">
        <f t="shared" si="3552"/>
        <v>AJ$19</v>
      </c>
      <c r="AK2080" s="80" t="str">
        <f t="shared" si="3552"/>
        <v>AK$19</v>
      </c>
      <c r="AL2080" s="80" t="str">
        <f t="shared" si="3552"/>
        <v>AL$19</v>
      </c>
      <c r="AM2080" s="80" t="str">
        <f t="shared" si="3552"/>
        <v>AM$19</v>
      </c>
      <c r="AN2080" s="80" t="str">
        <f t="shared" si="3552"/>
        <v>AN$19</v>
      </c>
      <c r="AO2080" s="80" t="str">
        <f t="shared" si="3552"/>
        <v>AO$19</v>
      </c>
      <c r="AP2080" s="80" t="str">
        <f t="shared" si="3552"/>
        <v>AP$19</v>
      </c>
      <c r="AQ2080" s="80" t="str">
        <f t="shared" si="3552"/>
        <v>AQ$19</v>
      </c>
      <c r="AR2080" s="80" t="str">
        <f t="shared" si="3552"/>
        <v>AR$19</v>
      </c>
      <c r="AS2080" s="80" t="str">
        <f t="shared" si="3552"/>
        <v>AS$19</v>
      </c>
      <c r="AT2080" s="80" t="str">
        <f t="shared" si="3552"/>
        <v>AT$19</v>
      </c>
      <c r="AU2080" s="80" t="str">
        <f t="shared" si="3552"/>
        <v>AU$19</v>
      </c>
      <c r="AV2080" s="80" t="str">
        <f t="shared" si="3552"/>
        <v>AV$19</v>
      </c>
      <c r="AW2080" s="80" t="str">
        <f t="shared" si="3552"/>
        <v>AW$19</v>
      </c>
      <c r="AX2080" s="80" t="str">
        <f t="shared" si="3552"/>
        <v>AX$19</v>
      </c>
      <c r="AY2080" s="80" t="str">
        <f t="shared" ref="AY2080:CD2082" si="3553">AY2045</f>
        <v>AY$19</v>
      </c>
      <c r="AZ2080" s="80" t="str">
        <f t="shared" si="3553"/>
        <v>AZ$19</v>
      </c>
      <c r="BA2080" s="80" t="str">
        <f t="shared" si="3553"/>
        <v>BA$19</v>
      </c>
      <c r="BB2080" s="80" t="str">
        <f t="shared" si="3553"/>
        <v>BB$19</v>
      </c>
      <c r="BC2080" s="80" t="str">
        <f t="shared" si="3553"/>
        <v>BC$19</v>
      </c>
      <c r="BD2080" s="80" t="str">
        <f t="shared" si="3553"/>
        <v>BD$19</v>
      </c>
      <c r="BE2080" s="80" t="str">
        <f t="shared" si="3553"/>
        <v>BE$19</v>
      </c>
      <c r="BF2080" s="80" t="str">
        <f t="shared" si="3553"/>
        <v>BF$19</v>
      </c>
      <c r="BG2080" s="80" t="str">
        <f t="shared" si="3553"/>
        <v>BG$19</v>
      </c>
      <c r="BH2080" s="80" t="str">
        <f t="shared" si="3553"/>
        <v>BH$19</v>
      </c>
      <c r="BI2080" s="80" t="str">
        <f t="shared" si="3553"/>
        <v>BI$19</v>
      </c>
      <c r="BJ2080" s="80" t="str">
        <f t="shared" si="3553"/>
        <v>BJ$19</v>
      </c>
      <c r="BK2080" s="80" t="str">
        <f t="shared" si="3553"/>
        <v>BK$19</v>
      </c>
      <c r="BL2080" s="80" t="str">
        <f t="shared" si="3553"/>
        <v>BL$19</v>
      </c>
      <c r="BM2080" s="80" t="str">
        <f t="shared" si="3553"/>
        <v>BM$19</v>
      </c>
      <c r="BN2080" s="80" t="str">
        <f t="shared" si="3553"/>
        <v>BN$19</v>
      </c>
      <c r="BO2080" s="80" t="str">
        <f t="shared" si="3553"/>
        <v>BO$19</v>
      </c>
      <c r="BP2080" s="80" t="str">
        <f t="shared" si="3553"/>
        <v>BP$19</v>
      </c>
      <c r="BQ2080" s="80" t="str">
        <f t="shared" si="3553"/>
        <v>BQ$19</v>
      </c>
      <c r="BR2080" s="80" t="str">
        <f t="shared" si="3553"/>
        <v>BR$19</v>
      </c>
      <c r="BS2080" s="80" t="str">
        <f t="shared" si="3553"/>
        <v>BS$19</v>
      </c>
      <c r="BT2080" s="80" t="str">
        <f t="shared" si="3553"/>
        <v>BT$19</v>
      </c>
      <c r="BU2080" s="80" t="str">
        <f t="shared" si="3553"/>
        <v>BU$19</v>
      </c>
      <c r="BV2080" s="80" t="str">
        <f t="shared" si="3553"/>
        <v>BV$19</v>
      </c>
      <c r="BW2080" s="80" t="str">
        <f t="shared" si="3553"/>
        <v>BW$19</v>
      </c>
      <c r="BX2080" s="80" t="str">
        <f t="shared" si="3553"/>
        <v>BX$19</v>
      </c>
      <c r="BY2080" s="80" t="str">
        <f t="shared" si="3553"/>
        <v>BY$19</v>
      </c>
      <c r="BZ2080" s="80" t="str">
        <f t="shared" si="3553"/>
        <v>BZ$19</v>
      </c>
      <c r="CA2080" s="80" t="str">
        <f t="shared" si="3553"/>
        <v>CA$19</v>
      </c>
      <c r="CB2080" s="80" t="str">
        <f t="shared" si="3553"/>
        <v>CB$19</v>
      </c>
      <c r="CC2080" s="80" t="str">
        <f t="shared" si="3553"/>
        <v>CC$19</v>
      </c>
      <c r="CD2080" s="80" t="str">
        <f t="shared" si="3553"/>
        <v>CD$19</v>
      </c>
      <c r="CE2080" s="80" t="str">
        <f t="shared" ref="CE2080:CL2082" si="3554">CE2045</f>
        <v>CE$19</v>
      </c>
      <c r="CF2080" s="80" t="str">
        <f t="shared" si="3554"/>
        <v>CF$19</v>
      </c>
      <c r="CG2080" s="80" t="str">
        <f t="shared" si="3554"/>
        <v>CG$19</v>
      </c>
      <c r="CH2080" s="80" t="str">
        <f t="shared" si="3554"/>
        <v>CH$19</v>
      </c>
      <c r="CI2080" s="80" t="str">
        <f t="shared" si="3554"/>
        <v>CI$19</v>
      </c>
      <c r="CJ2080" s="80" t="str">
        <f t="shared" si="3554"/>
        <v>CJ$19</v>
      </c>
      <c r="CK2080" s="80" t="str">
        <f t="shared" si="3554"/>
        <v>CK$19</v>
      </c>
      <c r="CL2080" s="80" t="str">
        <f t="shared" si="3554"/>
        <v>CL$19</v>
      </c>
      <c r="CN2080" s="60"/>
      <c r="CO2080" s="179">
        <f t="shared" ref="CO2080:DL2082" si="3555">CO2037</f>
        <v>0</v>
      </c>
      <c r="CP2080" s="179">
        <f t="shared" si="3555"/>
        <v>0</v>
      </c>
      <c r="CQ2080" s="179">
        <f t="shared" si="3555"/>
        <v>0</v>
      </c>
      <c r="CR2080" s="179">
        <f t="shared" si="3555"/>
        <v>0</v>
      </c>
      <c r="CS2080" s="179">
        <f t="shared" si="3555"/>
        <v>0</v>
      </c>
      <c r="CT2080" s="179">
        <f t="shared" si="3555"/>
        <v>0</v>
      </c>
      <c r="CU2080" s="179">
        <f t="shared" si="3555"/>
        <v>0</v>
      </c>
      <c r="CV2080" s="179">
        <f t="shared" si="3555"/>
        <v>0</v>
      </c>
      <c r="CW2080" s="179">
        <f t="shared" si="3555"/>
        <v>0</v>
      </c>
      <c r="CX2080" s="179">
        <f t="shared" si="3555"/>
        <v>0</v>
      </c>
      <c r="CY2080" s="179">
        <f t="shared" si="3555"/>
        <v>0</v>
      </c>
      <c r="CZ2080" s="179">
        <f t="shared" si="3555"/>
        <v>0</v>
      </c>
      <c r="DA2080" s="179">
        <f t="shared" si="3555"/>
        <v>0</v>
      </c>
      <c r="DB2080" s="179">
        <f t="shared" si="3555"/>
        <v>0</v>
      </c>
      <c r="DC2080" s="179">
        <f t="shared" si="3555"/>
        <v>0</v>
      </c>
      <c r="DD2080" s="179">
        <f t="shared" si="3555"/>
        <v>0</v>
      </c>
      <c r="DE2080" s="179">
        <f t="shared" si="3555"/>
        <v>0</v>
      </c>
      <c r="DF2080" s="179">
        <f t="shared" si="3555"/>
        <v>0</v>
      </c>
      <c r="DG2080" s="179">
        <f t="shared" si="3555"/>
        <v>0</v>
      </c>
      <c r="DH2080" s="179">
        <f t="shared" si="3555"/>
        <v>0</v>
      </c>
      <c r="DI2080" s="179">
        <f t="shared" si="3555"/>
        <v>0</v>
      </c>
      <c r="DJ2080" s="179">
        <f t="shared" si="3555"/>
        <v>0</v>
      </c>
      <c r="DK2080" s="179">
        <f t="shared" si="3555"/>
        <v>0</v>
      </c>
      <c r="DL2080" s="179">
        <f t="shared" si="3555"/>
        <v>0</v>
      </c>
    </row>
    <row r="2081" spans="1:116" x14ac:dyDescent="0.4">
      <c r="E2081" s="8"/>
      <c r="G2081" s="136"/>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A2082" s="174"/>
      <c r="E2082" s="8"/>
      <c r="G2082" s="175" t="s">
        <v>490</v>
      </c>
      <c r="H2082" s="174"/>
      <c r="I2082" s="176"/>
      <c r="J2082" s="176"/>
      <c r="K2082" s="197"/>
      <c r="L2082" s="197"/>
      <c r="M2082" s="197"/>
      <c r="N2082" s="197"/>
      <c r="O2082" s="197"/>
      <c r="P2082" s="197"/>
      <c r="R2082" s="198"/>
      <c r="S2082" s="174"/>
      <c r="T2082" s="174"/>
      <c r="U2082" s="174"/>
      <c r="V2082" s="174"/>
      <c r="W2082" s="174"/>
      <c r="X2082" s="174"/>
      <c r="Y2082" s="174"/>
      <c r="Z2082" s="174"/>
      <c r="AA2082" s="174"/>
      <c r="AB2082" s="174"/>
      <c r="AC2082" s="174"/>
      <c r="AD2082" s="174"/>
      <c r="AE2082" s="174"/>
      <c r="AF2082" s="174"/>
      <c r="AG2082" s="174"/>
      <c r="AH2082" s="174"/>
      <c r="AI2082" s="174"/>
      <c r="AJ2082" s="174"/>
      <c r="AK2082" s="174"/>
      <c r="AL2082" s="174"/>
      <c r="AM2082" s="174"/>
      <c r="AN2082" s="174"/>
      <c r="AO2082" s="174"/>
      <c r="AP2082" s="174"/>
      <c r="AQ2082" s="174"/>
      <c r="AR2082" s="174"/>
      <c r="AS2082" s="174"/>
      <c r="AT2082" s="174"/>
      <c r="AU2082" s="174"/>
      <c r="AV2082" s="174"/>
      <c r="AW2082" s="174"/>
      <c r="AX2082" s="174"/>
      <c r="AY2082" s="174"/>
      <c r="AZ2082" s="174"/>
      <c r="BA2082" s="174"/>
      <c r="BB2082" s="174"/>
      <c r="BC2082" s="174"/>
      <c r="BD2082" s="174"/>
      <c r="BE2082" s="174"/>
      <c r="BF2082" s="174"/>
      <c r="BG2082" s="174"/>
      <c r="BH2082" s="174"/>
      <c r="BI2082" s="174"/>
      <c r="BJ2082" s="174"/>
      <c r="BK2082" s="174"/>
      <c r="BL2082" s="174"/>
      <c r="BM2082" s="174"/>
      <c r="BN2082" s="174"/>
      <c r="BO2082" s="174"/>
      <c r="BP2082" s="174"/>
      <c r="BQ2082" s="174"/>
      <c r="BR2082" s="174"/>
      <c r="BS2082" s="174"/>
      <c r="BT2082" s="174"/>
      <c r="BU2082" s="174"/>
      <c r="BV2082" s="174"/>
      <c r="BW2082" s="174"/>
      <c r="BX2082" s="174"/>
      <c r="BY2082" s="174"/>
      <c r="BZ2082" s="174"/>
      <c r="CA2082" s="174"/>
      <c r="CB2082" s="174"/>
      <c r="CC2082" s="174"/>
      <c r="CD2082" s="174"/>
      <c r="CE2082" s="174"/>
      <c r="CF2082" s="174"/>
      <c r="CG2082" s="174"/>
      <c r="CH2082" s="174"/>
      <c r="CI2082" s="174"/>
      <c r="CJ2082" s="174"/>
      <c r="CK2082" s="174"/>
      <c r="CL2082" s="174"/>
      <c r="CN2082" s="176"/>
      <c r="CO2082" s="174"/>
      <c r="CP2082" s="174"/>
      <c r="CQ2082" s="174"/>
      <c r="CR2082" s="174"/>
      <c r="CS2082" s="174"/>
      <c r="CT2082" s="174"/>
      <c r="CU2082" s="174"/>
      <c r="CV2082" s="174"/>
      <c r="CW2082" s="174"/>
      <c r="CX2082" s="174"/>
      <c r="CY2082" s="174"/>
      <c r="CZ2082" s="174"/>
      <c r="DA2082" s="174"/>
      <c r="DB2082" s="174"/>
      <c r="DC2082" s="174"/>
      <c r="DD2082" s="174"/>
      <c r="DE2082" s="174"/>
      <c r="DF2082" s="174"/>
      <c r="DG2082" s="174"/>
      <c r="DH2082" s="174"/>
      <c r="DI2082" s="174"/>
      <c r="DJ2082" s="174"/>
      <c r="DK2082" s="174"/>
      <c r="DL2082" s="174"/>
    </row>
    <row r="2083" spans="1:116" x14ac:dyDescent="0.4">
      <c r="A2083" s="174"/>
      <c r="E2083" s="8"/>
      <c r="G2083" s="175" t="s">
        <v>492</v>
      </c>
      <c r="H2083" s="174"/>
      <c r="I2083" s="176"/>
      <c r="J2083" s="176"/>
      <c r="K2083" s="197"/>
      <c r="L2083" s="197"/>
      <c r="M2083" s="197"/>
      <c r="N2083" s="197"/>
      <c r="O2083" s="197"/>
      <c r="P2083" s="197"/>
      <c r="R2083" s="198"/>
      <c r="S2083" s="174"/>
      <c r="T2083" s="174"/>
      <c r="U2083" s="174"/>
      <c r="V2083" s="174"/>
      <c r="W2083" s="174"/>
      <c r="X2083" s="174"/>
      <c r="Y2083" s="174"/>
      <c r="Z2083" s="174"/>
      <c r="AA2083" s="174"/>
      <c r="AB2083" s="174"/>
      <c r="AC2083" s="174"/>
      <c r="AD2083" s="174"/>
      <c r="AE2083" s="174"/>
      <c r="AF2083" s="174"/>
      <c r="AG2083" s="174"/>
      <c r="AH2083" s="174"/>
      <c r="AI2083" s="174"/>
      <c r="AJ2083" s="174"/>
      <c r="AK2083" s="174"/>
      <c r="AL2083" s="174"/>
      <c r="AM2083" s="174"/>
      <c r="AN2083" s="174"/>
      <c r="AO2083" s="174"/>
      <c r="AP2083" s="174"/>
      <c r="AQ2083" s="174"/>
      <c r="AR2083" s="174"/>
      <c r="AS2083" s="174"/>
      <c r="AT2083" s="174"/>
      <c r="AU2083" s="174"/>
      <c r="AV2083" s="174"/>
      <c r="AW2083" s="174"/>
      <c r="AX2083" s="174"/>
      <c r="AY2083" s="174"/>
      <c r="AZ2083" s="174"/>
      <c r="BA2083" s="174"/>
      <c r="BB2083" s="174"/>
      <c r="BC2083" s="174"/>
      <c r="BD2083" s="174"/>
      <c r="BE2083" s="174"/>
      <c r="BF2083" s="174"/>
      <c r="BG2083" s="174"/>
      <c r="BH2083" s="174"/>
      <c r="BI2083" s="174"/>
      <c r="BJ2083" s="174"/>
      <c r="BK2083" s="174"/>
      <c r="BL2083" s="174"/>
      <c r="BM2083" s="174"/>
      <c r="BN2083" s="174"/>
      <c r="BO2083" s="174"/>
      <c r="BP2083" s="174"/>
      <c r="BQ2083" s="174"/>
      <c r="BR2083" s="174"/>
      <c r="BS2083" s="174"/>
      <c r="BT2083" s="174"/>
      <c r="BU2083" s="174"/>
      <c r="BV2083" s="174"/>
      <c r="BW2083" s="174"/>
      <c r="BX2083" s="174"/>
      <c r="BY2083" s="174"/>
      <c r="BZ2083" s="174"/>
      <c r="CA2083" s="174"/>
      <c r="CB2083" s="174"/>
      <c r="CC2083" s="174"/>
      <c r="CD2083" s="174"/>
      <c r="CE2083" s="174"/>
      <c r="CF2083" s="174"/>
      <c r="CG2083" s="174"/>
      <c r="CH2083" s="174"/>
      <c r="CI2083" s="174"/>
      <c r="CJ2083" s="174"/>
      <c r="CK2083" s="174"/>
      <c r="CL2083" s="174"/>
      <c r="CN2083" s="176"/>
      <c r="CO2083" s="174"/>
      <c r="CP2083" s="174"/>
      <c r="CQ2083" s="174"/>
      <c r="CR2083" s="174"/>
      <c r="CS2083" s="174"/>
      <c r="CT2083" s="174"/>
      <c r="CU2083" s="174"/>
      <c r="CV2083" s="174"/>
      <c r="CW2083" s="174"/>
      <c r="CX2083" s="174"/>
      <c r="CY2083" s="174"/>
      <c r="CZ2083" s="174"/>
      <c r="DA2083" s="174"/>
      <c r="DB2083" s="174"/>
      <c r="DC2083" s="174"/>
      <c r="DD2083" s="174"/>
      <c r="DE2083" s="174"/>
      <c r="DF2083" s="174"/>
      <c r="DG2083" s="174"/>
      <c r="DH2083" s="174"/>
      <c r="DI2083" s="174"/>
      <c r="DJ2083" s="174"/>
      <c r="DK2083" s="174"/>
      <c r="DL2083" s="174"/>
    </row>
    <row r="2084" spans="1:116" x14ac:dyDescent="0.4">
      <c r="A2084" s="174"/>
      <c r="E2084" s="8"/>
      <c r="G2084" s="175" t="s">
        <v>461</v>
      </c>
      <c r="H2084" s="174"/>
      <c r="I2084" s="176"/>
      <c r="J2084" s="176"/>
      <c r="K2084" s="197"/>
      <c r="L2084" s="197"/>
      <c r="M2084" s="197"/>
      <c r="N2084" s="197"/>
      <c r="O2084" s="197"/>
      <c r="P2084" s="197"/>
      <c r="R2084" s="198"/>
      <c r="S2084" s="199" t="str">
        <f t="shared" ref="S2084:CD2084" si="3556">S$20</f>
        <v>S$16</v>
      </c>
      <c r="T2084" s="199" t="str">
        <f t="shared" si="3556"/>
        <v>T$16</v>
      </c>
      <c r="U2084" s="199" t="str">
        <f t="shared" si="3556"/>
        <v>U$16</v>
      </c>
      <c r="V2084" s="199" t="str">
        <f t="shared" si="3556"/>
        <v>V$16</v>
      </c>
      <c r="W2084" s="199" t="str">
        <f t="shared" si="3556"/>
        <v>W$16</v>
      </c>
      <c r="X2084" s="199" t="str">
        <f t="shared" si="3556"/>
        <v>X$16</v>
      </c>
      <c r="Y2084" s="199" t="str">
        <f t="shared" si="3556"/>
        <v>Y$16</v>
      </c>
      <c r="Z2084" s="199" t="str">
        <f t="shared" si="3556"/>
        <v>Z$16</v>
      </c>
      <c r="AA2084" s="199" t="str">
        <f t="shared" si="3556"/>
        <v>AA$16</v>
      </c>
      <c r="AB2084" s="199" t="str">
        <f t="shared" si="3556"/>
        <v>AB$16</v>
      </c>
      <c r="AC2084" s="199" t="str">
        <f t="shared" si="3556"/>
        <v>AC$16</v>
      </c>
      <c r="AD2084" s="199" t="str">
        <f t="shared" si="3556"/>
        <v>AD$16</v>
      </c>
      <c r="AE2084" s="199" t="str">
        <f t="shared" si="3556"/>
        <v>AE$16</v>
      </c>
      <c r="AF2084" s="199" t="str">
        <f t="shared" si="3556"/>
        <v>AF$16</v>
      </c>
      <c r="AG2084" s="199" t="str">
        <f t="shared" si="3556"/>
        <v>AG$16</v>
      </c>
      <c r="AH2084" s="199" t="str">
        <f t="shared" si="3556"/>
        <v>AH$16</v>
      </c>
      <c r="AI2084" s="199" t="str">
        <f t="shared" si="3556"/>
        <v>AI$16</v>
      </c>
      <c r="AJ2084" s="199" t="str">
        <f t="shared" si="3556"/>
        <v>AJ$16</v>
      </c>
      <c r="AK2084" s="199" t="str">
        <f t="shared" si="3556"/>
        <v>AK$16</v>
      </c>
      <c r="AL2084" s="199" t="str">
        <f t="shared" si="3556"/>
        <v>AL$16</v>
      </c>
      <c r="AM2084" s="199" t="str">
        <f t="shared" si="3556"/>
        <v>AM$16</v>
      </c>
      <c r="AN2084" s="199" t="str">
        <f t="shared" si="3556"/>
        <v>AN$16</v>
      </c>
      <c r="AO2084" s="199" t="str">
        <f t="shared" si="3556"/>
        <v>AO$16</v>
      </c>
      <c r="AP2084" s="199" t="str">
        <f t="shared" si="3556"/>
        <v>AP$16</v>
      </c>
      <c r="AQ2084" s="199" t="str">
        <f t="shared" si="3556"/>
        <v>AQ$16</v>
      </c>
      <c r="AR2084" s="199" t="str">
        <f t="shared" si="3556"/>
        <v>AR$16</v>
      </c>
      <c r="AS2084" s="199" t="str">
        <f t="shared" si="3556"/>
        <v>AS$16</v>
      </c>
      <c r="AT2084" s="199" t="str">
        <f t="shared" si="3556"/>
        <v>AT$16</v>
      </c>
      <c r="AU2084" s="199" t="str">
        <f t="shared" si="3556"/>
        <v>AU$16</v>
      </c>
      <c r="AV2084" s="199" t="str">
        <f t="shared" si="3556"/>
        <v>AV$16</v>
      </c>
      <c r="AW2084" s="199" t="str">
        <f t="shared" si="3556"/>
        <v>AW$16</v>
      </c>
      <c r="AX2084" s="199" t="str">
        <f t="shared" si="3556"/>
        <v>AX$16</v>
      </c>
      <c r="AY2084" s="199" t="str">
        <f t="shared" si="3556"/>
        <v>AY$16</v>
      </c>
      <c r="AZ2084" s="199" t="str">
        <f t="shared" si="3556"/>
        <v>AZ$16</v>
      </c>
      <c r="BA2084" s="199" t="str">
        <f t="shared" si="3556"/>
        <v>BA$16</v>
      </c>
      <c r="BB2084" s="199" t="str">
        <f t="shared" si="3556"/>
        <v>BB$16</v>
      </c>
      <c r="BC2084" s="199" t="str">
        <f t="shared" si="3556"/>
        <v>BC$16</v>
      </c>
      <c r="BD2084" s="199" t="str">
        <f t="shared" si="3556"/>
        <v>BD$16</v>
      </c>
      <c r="BE2084" s="199" t="str">
        <f t="shared" si="3556"/>
        <v>BE$16</v>
      </c>
      <c r="BF2084" s="199" t="str">
        <f t="shared" si="3556"/>
        <v>BF$16</v>
      </c>
      <c r="BG2084" s="199" t="str">
        <f t="shared" si="3556"/>
        <v>BG$16</v>
      </c>
      <c r="BH2084" s="199" t="str">
        <f t="shared" si="3556"/>
        <v>BH$16</v>
      </c>
      <c r="BI2084" s="199" t="str">
        <f t="shared" si="3556"/>
        <v>BI$16</v>
      </c>
      <c r="BJ2084" s="199" t="str">
        <f t="shared" si="3556"/>
        <v>BJ$16</v>
      </c>
      <c r="BK2084" s="199" t="str">
        <f t="shared" si="3556"/>
        <v>BK$16</v>
      </c>
      <c r="BL2084" s="199" t="str">
        <f t="shared" si="3556"/>
        <v>BL$16</v>
      </c>
      <c r="BM2084" s="199" t="str">
        <f t="shared" si="3556"/>
        <v>BM$16</v>
      </c>
      <c r="BN2084" s="199" t="str">
        <f t="shared" si="3556"/>
        <v>BN$16</v>
      </c>
      <c r="BO2084" s="199" t="str">
        <f t="shared" si="3556"/>
        <v>BO$16</v>
      </c>
      <c r="BP2084" s="199" t="str">
        <f t="shared" si="3556"/>
        <v>BP$16</v>
      </c>
      <c r="BQ2084" s="199" t="str">
        <f t="shared" si="3556"/>
        <v>BQ$16</v>
      </c>
      <c r="BR2084" s="199" t="str">
        <f t="shared" si="3556"/>
        <v>BR$16</v>
      </c>
      <c r="BS2084" s="199" t="str">
        <f t="shared" si="3556"/>
        <v>BS$16</v>
      </c>
      <c r="BT2084" s="199" t="str">
        <f t="shared" si="3556"/>
        <v>BT$16</v>
      </c>
      <c r="BU2084" s="199" t="str">
        <f t="shared" si="3556"/>
        <v>BU$16</v>
      </c>
      <c r="BV2084" s="199" t="str">
        <f t="shared" si="3556"/>
        <v>BV$16</v>
      </c>
      <c r="BW2084" s="199" t="str">
        <f t="shared" si="3556"/>
        <v>BW$16</v>
      </c>
      <c r="BX2084" s="199" t="str">
        <f t="shared" si="3556"/>
        <v>BX$16</v>
      </c>
      <c r="BY2084" s="199" t="str">
        <f t="shared" si="3556"/>
        <v>BY$16</v>
      </c>
      <c r="BZ2084" s="199" t="str">
        <f t="shared" si="3556"/>
        <v>BZ$16</v>
      </c>
      <c r="CA2084" s="199" t="str">
        <f t="shared" si="3556"/>
        <v>CA$16</v>
      </c>
      <c r="CB2084" s="199" t="str">
        <f t="shared" si="3556"/>
        <v>CB$16</v>
      </c>
      <c r="CC2084" s="199" t="str">
        <f t="shared" si="3556"/>
        <v>CC$16</v>
      </c>
      <c r="CD2084" s="199" t="str">
        <f t="shared" si="3556"/>
        <v>CD$16</v>
      </c>
      <c r="CE2084" s="199" t="str">
        <f t="shared" ref="CE2084:CL2084" si="3557">CE$20</f>
        <v>CE$16</v>
      </c>
      <c r="CF2084" s="199" t="str">
        <f t="shared" si="3557"/>
        <v>CF$16</v>
      </c>
      <c r="CG2084" s="199" t="str">
        <f t="shared" si="3557"/>
        <v>CG$16</v>
      </c>
      <c r="CH2084" s="199" t="str">
        <f t="shared" si="3557"/>
        <v>CH$16</v>
      </c>
      <c r="CI2084" s="199" t="str">
        <f t="shared" si="3557"/>
        <v>CI$16</v>
      </c>
      <c r="CJ2084" s="199" t="str">
        <f t="shared" si="3557"/>
        <v>CJ$16</v>
      </c>
      <c r="CK2084" s="199" t="str">
        <f t="shared" si="3557"/>
        <v>CK$16</v>
      </c>
      <c r="CL2084" s="199" t="str">
        <f t="shared" si="3557"/>
        <v>CL$16</v>
      </c>
      <c r="CN2084" s="176"/>
      <c r="CO2084" s="199" t="str">
        <f t="shared" ref="CO2084:DL2084" si="3558">CO$20</f>
        <v>CO$16</v>
      </c>
      <c r="CP2084" s="199" t="str">
        <f t="shared" si="3558"/>
        <v>CP$16</v>
      </c>
      <c r="CQ2084" s="199" t="str">
        <f t="shared" si="3558"/>
        <v>CQ$16</v>
      </c>
      <c r="CR2084" s="199" t="str">
        <f t="shared" si="3558"/>
        <v>CR$16</v>
      </c>
      <c r="CS2084" s="199" t="str">
        <f t="shared" si="3558"/>
        <v>CS$16</v>
      </c>
      <c r="CT2084" s="199" t="str">
        <f t="shared" si="3558"/>
        <v>CT$16</v>
      </c>
      <c r="CU2084" s="199" t="str">
        <f t="shared" si="3558"/>
        <v>CU$16</v>
      </c>
      <c r="CV2084" s="199" t="str">
        <f t="shared" si="3558"/>
        <v>CV$16</v>
      </c>
      <c r="CW2084" s="199" t="str">
        <f t="shared" si="3558"/>
        <v>CW$16</v>
      </c>
      <c r="CX2084" s="199" t="str">
        <f t="shared" si="3558"/>
        <v>CX$16</v>
      </c>
      <c r="CY2084" s="199" t="str">
        <f t="shared" si="3558"/>
        <v>CY$16</v>
      </c>
      <c r="CZ2084" s="199" t="str">
        <f t="shared" si="3558"/>
        <v>CZ$16</v>
      </c>
      <c r="DA2084" s="199" t="str">
        <f t="shared" si="3558"/>
        <v>DA$16</v>
      </c>
      <c r="DB2084" s="199" t="str">
        <f t="shared" si="3558"/>
        <v>DB$16</v>
      </c>
      <c r="DC2084" s="199" t="str">
        <f t="shared" si="3558"/>
        <v>DC$16</v>
      </c>
      <c r="DD2084" s="199" t="str">
        <f t="shared" si="3558"/>
        <v>DD$16</v>
      </c>
      <c r="DE2084" s="199" t="str">
        <f t="shared" si="3558"/>
        <v>DE$16</v>
      </c>
      <c r="DF2084" s="199" t="str">
        <f t="shared" si="3558"/>
        <v>DF$16</v>
      </c>
      <c r="DG2084" s="199" t="str">
        <f t="shared" si="3558"/>
        <v>DG$16</v>
      </c>
      <c r="DH2084" s="199" t="str">
        <f t="shared" si="3558"/>
        <v>DH$16</v>
      </c>
      <c r="DI2084" s="199" t="str">
        <f t="shared" si="3558"/>
        <v>DI$16</v>
      </c>
      <c r="DJ2084" s="199" t="str">
        <f t="shared" si="3558"/>
        <v>DJ$16</v>
      </c>
      <c r="DK2084" s="199" t="str">
        <f t="shared" si="3558"/>
        <v>DK$16</v>
      </c>
      <c r="DL2084" s="199" t="str">
        <f t="shared" si="3558"/>
        <v>DL$16</v>
      </c>
    </row>
    <row r="2085" spans="1:116" x14ac:dyDescent="0.4">
      <c r="A2085" s="174"/>
      <c r="E2085" s="8"/>
      <c r="G2085" s="175" t="s">
        <v>462</v>
      </c>
      <c r="H2085" s="200"/>
      <c r="I2085" s="201"/>
      <c r="J2085" s="201"/>
      <c r="K2085" s="202"/>
      <c r="L2085" s="202"/>
      <c r="M2085" s="202"/>
      <c r="N2085" s="202"/>
      <c r="O2085" s="202"/>
      <c r="P2085" s="202"/>
      <c r="R2085" s="202"/>
      <c r="S2085" s="199" t="str">
        <f t="shared" ref="S2085:CD2085" si="3559">S$21</f>
        <v>S$17</v>
      </c>
      <c r="T2085" s="199" t="str">
        <f t="shared" si="3559"/>
        <v>T$17</v>
      </c>
      <c r="U2085" s="199" t="str">
        <f t="shared" si="3559"/>
        <v>U$17</v>
      </c>
      <c r="V2085" s="199" t="str">
        <f t="shared" si="3559"/>
        <v>V$17</v>
      </c>
      <c r="W2085" s="199" t="str">
        <f t="shared" si="3559"/>
        <v>W$17</v>
      </c>
      <c r="X2085" s="199" t="str">
        <f t="shared" si="3559"/>
        <v>X$17</v>
      </c>
      <c r="Y2085" s="199" t="str">
        <f t="shared" si="3559"/>
        <v>Y$17</v>
      </c>
      <c r="Z2085" s="199" t="str">
        <f t="shared" si="3559"/>
        <v>Z$17</v>
      </c>
      <c r="AA2085" s="199" t="str">
        <f t="shared" si="3559"/>
        <v>AA$17</v>
      </c>
      <c r="AB2085" s="199" t="str">
        <f t="shared" si="3559"/>
        <v>AB$17</v>
      </c>
      <c r="AC2085" s="199" t="str">
        <f t="shared" si="3559"/>
        <v>AC$17</v>
      </c>
      <c r="AD2085" s="199" t="str">
        <f t="shared" si="3559"/>
        <v>AD$17</v>
      </c>
      <c r="AE2085" s="199" t="str">
        <f t="shared" si="3559"/>
        <v>AE$17</v>
      </c>
      <c r="AF2085" s="199" t="str">
        <f t="shared" si="3559"/>
        <v>AF$17</v>
      </c>
      <c r="AG2085" s="199" t="str">
        <f t="shared" si="3559"/>
        <v>AG$17</v>
      </c>
      <c r="AH2085" s="199" t="str">
        <f t="shared" si="3559"/>
        <v>AH$17</v>
      </c>
      <c r="AI2085" s="199" t="str">
        <f t="shared" si="3559"/>
        <v>AI$17</v>
      </c>
      <c r="AJ2085" s="199" t="str">
        <f t="shared" si="3559"/>
        <v>AJ$17</v>
      </c>
      <c r="AK2085" s="199" t="str">
        <f t="shared" si="3559"/>
        <v>AK$17</v>
      </c>
      <c r="AL2085" s="199" t="str">
        <f t="shared" si="3559"/>
        <v>AL$17</v>
      </c>
      <c r="AM2085" s="199" t="str">
        <f t="shared" si="3559"/>
        <v>AM$17</v>
      </c>
      <c r="AN2085" s="199" t="str">
        <f t="shared" si="3559"/>
        <v>AN$17</v>
      </c>
      <c r="AO2085" s="199" t="str">
        <f t="shared" si="3559"/>
        <v>AO$17</v>
      </c>
      <c r="AP2085" s="199" t="str">
        <f t="shared" si="3559"/>
        <v>AP$17</v>
      </c>
      <c r="AQ2085" s="199" t="str">
        <f t="shared" si="3559"/>
        <v>AQ$17</v>
      </c>
      <c r="AR2085" s="199" t="str">
        <f t="shared" si="3559"/>
        <v>AR$17</v>
      </c>
      <c r="AS2085" s="199" t="str">
        <f t="shared" si="3559"/>
        <v>AS$17</v>
      </c>
      <c r="AT2085" s="199" t="str">
        <f t="shared" si="3559"/>
        <v>AT$17</v>
      </c>
      <c r="AU2085" s="199" t="str">
        <f t="shared" si="3559"/>
        <v>AU$17</v>
      </c>
      <c r="AV2085" s="199" t="str">
        <f t="shared" si="3559"/>
        <v>AV$17</v>
      </c>
      <c r="AW2085" s="199" t="str">
        <f t="shared" si="3559"/>
        <v>AW$17</v>
      </c>
      <c r="AX2085" s="199" t="str">
        <f t="shared" si="3559"/>
        <v>AX$17</v>
      </c>
      <c r="AY2085" s="199" t="str">
        <f t="shared" si="3559"/>
        <v>AY$17</v>
      </c>
      <c r="AZ2085" s="199" t="str">
        <f t="shared" si="3559"/>
        <v>AZ$17</v>
      </c>
      <c r="BA2085" s="199" t="str">
        <f t="shared" si="3559"/>
        <v>BA$17</v>
      </c>
      <c r="BB2085" s="199" t="str">
        <f t="shared" si="3559"/>
        <v>BB$17</v>
      </c>
      <c r="BC2085" s="199" t="str">
        <f t="shared" si="3559"/>
        <v>BC$17</v>
      </c>
      <c r="BD2085" s="199" t="str">
        <f t="shared" si="3559"/>
        <v>BD$17</v>
      </c>
      <c r="BE2085" s="199" t="str">
        <f t="shared" si="3559"/>
        <v>BE$17</v>
      </c>
      <c r="BF2085" s="199" t="str">
        <f t="shared" si="3559"/>
        <v>BF$17</v>
      </c>
      <c r="BG2085" s="199" t="str">
        <f t="shared" si="3559"/>
        <v>BG$17</v>
      </c>
      <c r="BH2085" s="199" t="str">
        <f t="shared" si="3559"/>
        <v>BH$17</v>
      </c>
      <c r="BI2085" s="199" t="str">
        <f t="shared" si="3559"/>
        <v>BI$17</v>
      </c>
      <c r="BJ2085" s="199" t="str">
        <f t="shared" si="3559"/>
        <v>BJ$17</v>
      </c>
      <c r="BK2085" s="199" t="str">
        <f t="shared" si="3559"/>
        <v>BK$17</v>
      </c>
      <c r="BL2085" s="199" t="str">
        <f t="shared" si="3559"/>
        <v>BL$17</v>
      </c>
      <c r="BM2085" s="199" t="str">
        <f t="shared" si="3559"/>
        <v>BM$17</v>
      </c>
      <c r="BN2085" s="199" t="str">
        <f t="shared" si="3559"/>
        <v>BN$17</v>
      </c>
      <c r="BO2085" s="199" t="str">
        <f t="shared" si="3559"/>
        <v>BO$17</v>
      </c>
      <c r="BP2085" s="199" t="str">
        <f t="shared" si="3559"/>
        <v>BP$17</v>
      </c>
      <c r="BQ2085" s="199" t="str">
        <f t="shared" si="3559"/>
        <v>BQ$17</v>
      </c>
      <c r="BR2085" s="199" t="str">
        <f t="shared" si="3559"/>
        <v>BR$17</v>
      </c>
      <c r="BS2085" s="199" t="str">
        <f t="shared" si="3559"/>
        <v>BS$17</v>
      </c>
      <c r="BT2085" s="199" t="str">
        <f t="shared" si="3559"/>
        <v>BT$17</v>
      </c>
      <c r="BU2085" s="199" t="str">
        <f t="shared" si="3559"/>
        <v>BU$17</v>
      </c>
      <c r="BV2085" s="199" t="str">
        <f t="shared" si="3559"/>
        <v>BV$17</v>
      </c>
      <c r="BW2085" s="199" t="str">
        <f t="shared" si="3559"/>
        <v>BW$17</v>
      </c>
      <c r="BX2085" s="199" t="str">
        <f t="shared" si="3559"/>
        <v>BX$17</v>
      </c>
      <c r="BY2085" s="199" t="str">
        <f t="shared" si="3559"/>
        <v>BY$17</v>
      </c>
      <c r="BZ2085" s="199" t="str">
        <f t="shared" si="3559"/>
        <v>BZ$17</v>
      </c>
      <c r="CA2085" s="199" t="str">
        <f t="shared" si="3559"/>
        <v>CA$17</v>
      </c>
      <c r="CB2085" s="199" t="str">
        <f t="shared" si="3559"/>
        <v>CB$17</v>
      </c>
      <c r="CC2085" s="199" t="str">
        <f t="shared" si="3559"/>
        <v>CC$17</v>
      </c>
      <c r="CD2085" s="199" t="str">
        <f t="shared" si="3559"/>
        <v>CD$17</v>
      </c>
      <c r="CE2085" s="199" t="str">
        <f t="shared" ref="CE2085:CL2085" si="3560">CE$21</f>
        <v>CE$17</v>
      </c>
      <c r="CF2085" s="199" t="str">
        <f t="shared" si="3560"/>
        <v>CF$17</v>
      </c>
      <c r="CG2085" s="199" t="str">
        <f t="shared" si="3560"/>
        <v>CG$17</v>
      </c>
      <c r="CH2085" s="199" t="str">
        <f t="shared" si="3560"/>
        <v>CH$17</v>
      </c>
      <c r="CI2085" s="199" t="str">
        <f t="shared" si="3560"/>
        <v>CI$17</v>
      </c>
      <c r="CJ2085" s="199" t="str">
        <f t="shared" si="3560"/>
        <v>CJ$17</v>
      </c>
      <c r="CK2085" s="199" t="str">
        <f t="shared" si="3560"/>
        <v>CK$17</v>
      </c>
      <c r="CL2085" s="199" t="str">
        <f t="shared" si="3560"/>
        <v>CL$17</v>
      </c>
      <c r="CN2085" s="201"/>
      <c r="CO2085" s="199" t="str">
        <f t="shared" ref="CO2085:DL2085" si="3561">CO$21</f>
        <v>CO$17</v>
      </c>
      <c r="CP2085" s="199" t="str">
        <f t="shared" si="3561"/>
        <v>CP$17</v>
      </c>
      <c r="CQ2085" s="199" t="str">
        <f t="shared" si="3561"/>
        <v>CQ$17</v>
      </c>
      <c r="CR2085" s="199" t="str">
        <f t="shared" si="3561"/>
        <v>CR$17</v>
      </c>
      <c r="CS2085" s="199" t="str">
        <f t="shared" si="3561"/>
        <v>CS$17</v>
      </c>
      <c r="CT2085" s="199" t="str">
        <f t="shared" si="3561"/>
        <v>CT$17</v>
      </c>
      <c r="CU2085" s="199" t="str">
        <f t="shared" si="3561"/>
        <v>CU$17</v>
      </c>
      <c r="CV2085" s="199" t="str">
        <f t="shared" si="3561"/>
        <v>CV$17</v>
      </c>
      <c r="CW2085" s="199" t="str">
        <f t="shared" si="3561"/>
        <v>CW$17</v>
      </c>
      <c r="CX2085" s="199" t="str">
        <f t="shared" si="3561"/>
        <v>CX$17</v>
      </c>
      <c r="CY2085" s="199" t="str">
        <f t="shared" si="3561"/>
        <v>CY$17</v>
      </c>
      <c r="CZ2085" s="199" t="str">
        <f t="shared" si="3561"/>
        <v>CZ$17</v>
      </c>
      <c r="DA2085" s="199" t="str">
        <f t="shared" si="3561"/>
        <v>DA$17</v>
      </c>
      <c r="DB2085" s="199" t="str">
        <f t="shared" si="3561"/>
        <v>DB$17</v>
      </c>
      <c r="DC2085" s="199" t="str">
        <f t="shared" si="3561"/>
        <v>DC$17</v>
      </c>
      <c r="DD2085" s="199" t="str">
        <f t="shared" si="3561"/>
        <v>DD$17</v>
      </c>
      <c r="DE2085" s="199" t="str">
        <f t="shared" si="3561"/>
        <v>DE$17</v>
      </c>
      <c r="DF2085" s="199" t="str">
        <f t="shared" si="3561"/>
        <v>DF$17</v>
      </c>
      <c r="DG2085" s="199" t="str">
        <f t="shared" si="3561"/>
        <v>DG$17</v>
      </c>
      <c r="DH2085" s="199" t="str">
        <f t="shared" si="3561"/>
        <v>DH$17</v>
      </c>
      <c r="DI2085" s="199" t="str">
        <f t="shared" si="3561"/>
        <v>DI$17</v>
      </c>
      <c r="DJ2085" s="199" t="str">
        <f t="shared" si="3561"/>
        <v>DJ$17</v>
      </c>
      <c r="DK2085" s="199" t="str">
        <f t="shared" si="3561"/>
        <v>DK$17</v>
      </c>
      <c r="DL2085" s="199" t="str">
        <f t="shared" si="3561"/>
        <v>DL$17</v>
      </c>
    </row>
    <row r="2086" spans="1:116" x14ac:dyDescent="0.4">
      <c r="A2086" s="174"/>
      <c r="E2086" s="8"/>
      <c r="G2086" s="175" t="s">
        <v>491</v>
      </c>
      <c r="H2086" s="200"/>
      <c r="I2086" s="201"/>
      <c r="J2086" s="201"/>
      <c r="K2086" s="202"/>
      <c r="L2086" s="202"/>
      <c r="M2086" s="202"/>
      <c r="N2086" s="202"/>
      <c r="O2086" s="202"/>
      <c r="P2086" s="202"/>
      <c r="R2086" s="202"/>
      <c r="S2086" s="190"/>
      <c r="T2086" s="190"/>
      <c r="U2086" s="190"/>
      <c r="V2086" s="190"/>
      <c r="W2086" s="190"/>
      <c r="X2086" s="190"/>
      <c r="Y2086" s="190"/>
      <c r="Z2086" s="190"/>
      <c r="AA2086" s="190"/>
      <c r="AB2086" s="190"/>
      <c r="AC2086" s="190"/>
      <c r="AD2086" s="190"/>
      <c r="AE2086" s="190"/>
      <c r="AF2086" s="190"/>
      <c r="AG2086" s="190"/>
      <c r="AH2086" s="190"/>
      <c r="AI2086" s="190"/>
      <c r="AJ2086" s="190"/>
      <c r="AK2086" s="190"/>
      <c r="AL2086" s="190"/>
      <c r="AM2086" s="190"/>
      <c r="AN2086" s="190"/>
      <c r="AO2086" s="190"/>
      <c r="AP2086" s="190"/>
      <c r="AQ2086" s="190"/>
      <c r="AR2086" s="190"/>
      <c r="AS2086" s="190"/>
      <c r="AT2086" s="190"/>
      <c r="AU2086" s="190"/>
      <c r="AV2086" s="190"/>
      <c r="AW2086" s="190"/>
      <c r="AX2086" s="190"/>
      <c r="AY2086" s="190"/>
      <c r="AZ2086" s="190"/>
      <c r="BA2086" s="190"/>
      <c r="BB2086" s="190"/>
      <c r="BC2086" s="190"/>
      <c r="BD2086" s="190"/>
      <c r="BE2086" s="190"/>
      <c r="BF2086" s="190"/>
      <c r="BG2086" s="190"/>
      <c r="BH2086" s="190"/>
      <c r="BI2086" s="190"/>
      <c r="BJ2086" s="190"/>
      <c r="BK2086" s="190"/>
      <c r="BL2086" s="190"/>
      <c r="BM2086" s="190"/>
      <c r="BN2086" s="190"/>
      <c r="BO2086" s="190"/>
      <c r="BP2086" s="190"/>
      <c r="BQ2086" s="190"/>
      <c r="BR2086" s="190"/>
      <c r="BS2086" s="190"/>
      <c r="BT2086" s="190"/>
      <c r="BU2086" s="190"/>
      <c r="BV2086" s="190"/>
      <c r="BW2086" s="190"/>
      <c r="BX2086" s="190"/>
      <c r="BY2086" s="190"/>
      <c r="BZ2086" s="190"/>
      <c r="CA2086" s="190"/>
      <c r="CB2086" s="190"/>
      <c r="CC2086" s="190"/>
      <c r="CD2086" s="190"/>
      <c r="CE2086" s="190"/>
      <c r="CF2086" s="190"/>
      <c r="CG2086" s="190"/>
      <c r="CH2086" s="190"/>
      <c r="CI2086" s="190"/>
      <c r="CJ2086" s="190"/>
      <c r="CK2086" s="190"/>
      <c r="CL2086" s="190"/>
      <c r="CN2086" s="201"/>
      <c r="CO2086" s="190"/>
      <c r="CP2086" s="190"/>
      <c r="CQ2086" s="190"/>
      <c r="CR2086" s="190"/>
      <c r="CS2086" s="190"/>
      <c r="CT2086" s="190"/>
      <c r="CU2086" s="190"/>
      <c r="CV2086" s="190"/>
      <c r="CW2086" s="190"/>
      <c r="CX2086" s="190"/>
      <c r="CY2086" s="190"/>
      <c r="CZ2086" s="190"/>
      <c r="DA2086" s="190"/>
      <c r="DB2086" s="190"/>
      <c r="DC2086" s="190"/>
      <c r="DD2086" s="190"/>
      <c r="DE2086" s="190"/>
      <c r="DF2086" s="190"/>
      <c r="DG2086" s="190"/>
      <c r="DH2086" s="190"/>
      <c r="DI2086" s="190"/>
      <c r="DJ2086" s="190"/>
      <c r="DK2086" s="190"/>
      <c r="DL2086" s="190"/>
    </row>
    <row r="2087" spans="1:116" x14ac:dyDescent="0.4">
      <c r="A2087" s="174"/>
      <c r="E2087" s="8"/>
      <c r="G2087" s="175" t="s">
        <v>505</v>
      </c>
      <c r="H2087" s="200"/>
      <c r="I2087" s="201"/>
      <c r="J2087" s="201"/>
      <c r="K2087" s="202"/>
      <c r="L2087" s="202"/>
      <c r="M2087" s="202"/>
      <c r="N2087" s="202"/>
      <c r="O2087" s="202"/>
      <c r="P2087" s="202"/>
      <c r="R2087" s="202"/>
      <c r="S2087" s="190"/>
      <c r="T2087" s="190"/>
      <c r="U2087" s="190"/>
      <c r="V2087" s="190"/>
      <c r="W2087" s="190"/>
      <c r="X2087" s="190"/>
      <c r="Y2087" s="190"/>
      <c r="Z2087" s="190"/>
      <c r="AA2087" s="190"/>
      <c r="AB2087" s="190"/>
      <c r="AC2087" s="190"/>
      <c r="AD2087" s="190"/>
      <c r="AE2087" s="190"/>
      <c r="AF2087" s="190"/>
      <c r="AG2087" s="190"/>
      <c r="AH2087" s="190"/>
      <c r="AI2087" s="190"/>
      <c r="AJ2087" s="190"/>
      <c r="AK2087" s="190"/>
      <c r="AL2087" s="190"/>
      <c r="AM2087" s="190"/>
      <c r="AN2087" s="190"/>
      <c r="AO2087" s="190"/>
      <c r="AP2087" s="190"/>
      <c r="AQ2087" s="190"/>
      <c r="AR2087" s="190"/>
      <c r="AS2087" s="190"/>
      <c r="AT2087" s="190"/>
      <c r="AU2087" s="190"/>
      <c r="AV2087" s="190"/>
      <c r="AW2087" s="190"/>
      <c r="AX2087" s="190"/>
      <c r="AY2087" s="190"/>
      <c r="AZ2087" s="190"/>
      <c r="BA2087" s="190"/>
      <c r="BB2087" s="190"/>
      <c r="BC2087" s="190"/>
      <c r="BD2087" s="190"/>
      <c r="BE2087" s="190"/>
      <c r="BF2087" s="190"/>
      <c r="BG2087" s="190"/>
      <c r="BH2087" s="190"/>
      <c r="BI2087" s="190"/>
      <c r="BJ2087" s="190"/>
      <c r="BK2087" s="190"/>
      <c r="BL2087" s="190"/>
      <c r="BM2087" s="190"/>
      <c r="BN2087" s="190"/>
      <c r="BO2087" s="190"/>
      <c r="BP2087" s="190"/>
      <c r="BQ2087" s="190"/>
      <c r="BR2087" s="190"/>
      <c r="BS2087" s="190"/>
      <c r="BT2087" s="190"/>
      <c r="BU2087" s="190"/>
      <c r="BV2087" s="190"/>
      <c r="BW2087" s="190"/>
      <c r="BX2087" s="190"/>
      <c r="BY2087" s="190"/>
      <c r="BZ2087" s="190"/>
      <c r="CA2087" s="190"/>
      <c r="CB2087" s="190"/>
      <c r="CC2087" s="190"/>
      <c r="CD2087" s="190"/>
      <c r="CE2087" s="190"/>
      <c r="CF2087" s="190"/>
      <c r="CG2087" s="190"/>
      <c r="CH2087" s="190"/>
      <c r="CI2087" s="190"/>
      <c r="CJ2087" s="190"/>
      <c r="CK2087" s="190"/>
      <c r="CL2087" s="190"/>
      <c r="CN2087" s="201"/>
      <c r="CO2087" s="190"/>
      <c r="CP2087" s="190"/>
      <c r="CQ2087" s="190"/>
      <c r="CR2087" s="190"/>
      <c r="CS2087" s="190"/>
      <c r="CT2087" s="190"/>
      <c r="CU2087" s="190"/>
      <c r="CV2087" s="190"/>
      <c r="CW2087" s="190"/>
      <c r="CX2087" s="190"/>
      <c r="CY2087" s="190"/>
      <c r="CZ2087" s="190"/>
      <c r="DA2087" s="190"/>
      <c r="DB2087" s="190"/>
      <c r="DC2087" s="190"/>
      <c r="DD2087" s="190"/>
      <c r="DE2087" s="190"/>
      <c r="DF2087" s="190"/>
      <c r="DG2087" s="190"/>
      <c r="DH2087" s="190"/>
      <c r="DI2087" s="190"/>
      <c r="DJ2087" s="190"/>
      <c r="DK2087" s="190"/>
      <c r="DL2087" s="190"/>
    </row>
    <row r="2088" spans="1:116" x14ac:dyDescent="0.4">
      <c r="A2088" s="174"/>
      <c r="E2088" s="8"/>
      <c r="G2088" s="175" t="s">
        <v>463</v>
      </c>
      <c r="H2088" s="200"/>
      <c r="I2088" s="201"/>
      <c r="J2088" s="201"/>
      <c r="K2088" s="202"/>
      <c r="L2088" s="202"/>
      <c r="M2088" s="202"/>
      <c r="N2088" s="202"/>
      <c r="O2088" s="202"/>
      <c r="P2088" s="202"/>
      <c r="R2088" s="202"/>
      <c r="S2088" s="190" t="str">
        <f t="shared" ref="S2088:CD2088" si="3562">S$22</f>
        <v>S$18</v>
      </c>
      <c r="T2088" s="190" t="str">
        <f t="shared" si="3562"/>
        <v>T$18</v>
      </c>
      <c r="U2088" s="190" t="str">
        <f t="shared" si="3562"/>
        <v>U$18</v>
      </c>
      <c r="V2088" s="190" t="str">
        <f t="shared" si="3562"/>
        <v>V$18</v>
      </c>
      <c r="W2088" s="190" t="str">
        <f t="shared" si="3562"/>
        <v>W$18</v>
      </c>
      <c r="X2088" s="190" t="str">
        <f t="shared" si="3562"/>
        <v>X$18</v>
      </c>
      <c r="Y2088" s="190" t="str">
        <f t="shared" si="3562"/>
        <v>Y$18</v>
      </c>
      <c r="Z2088" s="190" t="str">
        <f t="shared" si="3562"/>
        <v>Z$18</v>
      </c>
      <c r="AA2088" s="190" t="str">
        <f t="shared" si="3562"/>
        <v>AA$18</v>
      </c>
      <c r="AB2088" s="190" t="str">
        <f t="shared" si="3562"/>
        <v>AB$18</v>
      </c>
      <c r="AC2088" s="190" t="str">
        <f t="shared" si="3562"/>
        <v>AC$18</v>
      </c>
      <c r="AD2088" s="190" t="str">
        <f t="shared" si="3562"/>
        <v>AD$18</v>
      </c>
      <c r="AE2088" s="190" t="str">
        <f t="shared" si="3562"/>
        <v>AE$18</v>
      </c>
      <c r="AF2088" s="190" t="str">
        <f t="shared" si="3562"/>
        <v>AF$18</v>
      </c>
      <c r="AG2088" s="190" t="str">
        <f t="shared" si="3562"/>
        <v>AG$18</v>
      </c>
      <c r="AH2088" s="190" t="str">
        <f t="shared" si="3562"/>
        <v>AH$18</v>
      </c>
      <c r="AI2088" s="190" t="str">
        <f t="shared" si="3562"/>
        <v>AI$18</v>
      </c>
      <c r="AJ2088" s="190" t="str">
        <f t="shared" si="3562"/>
        <v>AJ$18</v>
      </c>
      <c r="AK2088" s="190" t="str">
        <f t="shared" si="3562"/>
        <v>AK$18</v>
      </c>
      <c r="AL2088" s="190" t="str">
        <f t="shared" si="3562"/>
        <v>AL$18</v>
      </c>
      <c r="AM2088" s="190" t="str">
        <f t="shared" si="3562"/>
        <v>AM$18</v>
      </c>
      <c r="AN2088" s="190" t="str">
        <f t="shared" si="3562"/>
        <v>AN$18</v>
      </c>
      <c r="AO2088" s="190" t="str">
        <f t="shared" si="3562"/>
        <v>AO$18</v>
      </c>
      <c r="AP2088" s="190" t="str">
        <f t="shared" si="3562"/>
        <v>AP$18</v>
      </c>
      <c r="AQ2088" s="190" t="str">
        <f t="shared" si="3562"/>
        <v>AQ$18</v>
      </c>
      <c r="AR2088" s="190" t="str">
        <f t="shared" si="3562"/>
        <v>AR$18</v>
      </c>
      <c r="AS2088" s="190" t="str">
        <f t="shared" si="3562"/>
        <v>AS$18</v>
      </c>
      <c r="AT2088" s="190" t="str">
        <f t="shared" si="3562"/>
        <v>AT$18</v>
      </c>
      <c r="AU2088" s="190" t="str">
        <f t="shared" si="3562"/>
        <v>AU$18</v>
      </c>
      <c r="AV2088" s="190" t="str">
        <f t="shared" si="3562"/>
        <v>AV$18</v>
      </c>
      <c r="AW2088" s="190" t="str">
        <f t="shared" si="3562"/>
        <v>AW$18</v>
      </c>
      <c r="AX2088" s="190" t="str">
        <f t="shared" si="3562"/>
        <v>AX$18</v>
      </c>
      <c r="AY2088" s="190" t="str">
        <f t="shared" si="3562"/>
        <v>AY$18</v>
      </c>
      <c r="AZ2088" s="190" t="str">
        <f t="shared" si="3562"/>
        <v>AZ$18</v>
      </c>
      <c r="BA2088" s="190" t="str">
        <f t="shared" si="3562"/>
        <v>BA$18</v>
      </c>
      <c r="BB2088" s="190" t="str">
        <f t="shared" si="3562"/>
        <v>BB$18</v>
      </c>
      <c r="BC2088" s="190" t="str">
        <f t="shared" si="3562"/>
        <v>BC$18</v>
      </c>
      <c r="BD2088" s="190" t="str">
        <f t="shared" si="3562"/>
        <v>BD$18</v>
      </c>
      <c r="BE2088" s="190" t="str">
        <f t="shared" si="3562"/>
        <v>BE$18</v>
      </c>
      <c r="BF2088" s="190" t="str">
        <f t="shared" si="3562"/>
        <v>BF$18</v>
      </c>
      <c r="BG2088" s="190" t="str">
        <f t="shared" si="3562"/>
        <v>BG$18</v>
      </c>
      <c r="BH2088" s="190" t="str">
        <f t="shared" si="3562"/>
        <v>BH$18</v>
      </c>
      <c r="BI2088" s="190" t="str">
        <f t="shared" si="3562"/>
        <v>BI$18</v>
      </c>
      <c r="BJ2088" s="190" t="str">
        <f t="shared" si="3562"/>
        <v>BJ$18</v>
      </c>
      <c r="BK2088" s="190" t="str">
        <f t="shared" si="3562"/>
        <v>BK$18</v>
      </c>
      <c r="BL2088" s="190" t="str">
        <f t="shared" si="3562"/>
        <v>BL$18</v>
      </c>
      <c r="BM2088" s="190" t="str">
        <f t="shared" si="3562"/>
        <v>BM$18</v>
      </c>
      <c r="BN2088" s="190" t="str">
        <f t="shared" si="3562"/>
        <v>BN$18</v>
      </c>
      <c r="BO2088" s="190" t="str">
        <f t="shared" si="3562"/>
        <v>BO$18</v>
      </c>
      <c r="BP2088" s="190" t="str">
        <f t="shared" si="3562"/>
        <v>BP$18</v>
      </c>
      <c r="BQ2088" s="190" t="str">
        <f t="shared" si="3562"/>
        <v>BQ$18</v>
      </c>
      <c r="BR2088" s="190" t="str">
        <f t="shared" si="3562"/>
        <v>BR$18</v>
      </c>
      <c r="BS2088" s="190" t="str">
        <f t="shared" si="3562"/>
        <v>BS$18</v>
      </c>
      <c r="BT2088" s="190" t="str">
        <f t="shared" si="3562"/>
        <v>BT$18</v>
      </c>
      <c r="BU2088" s="190" t="str">
        <f t="shared" si="3562"/>
        <v>BU$18</v>
      </c>
      <c r="BV2088" s="190" t="str">
        <f t="shared" si="3562"/>
        <v>BV$18</v>
      </c>
      <c r="BW2088" s="190" t="str">
        <f t="shared" si="3562"/>
        <v>BW$18</v>
      </c>
      <c r="BX2088" s="190" t="str">
        <f t="shared" si="3562"/>
        <v>BX$18</v>
      </c>
      <c r="BY2088" s="190" t="str">
        <f t="shared" si="3562"/>
        <v>BY$18</v>
      </c>
      <c r="BZ2088" s="190" t="str">
        <f t="shared" si="3562"/>
        <v>BZ$18</v>
      </c>
      <c r="CA2088" s="190" t="str">
        <f t="shared" si="3562"/>
        <v>CA$18</v>
      </c>
      <c r="CB2088" s="190" t="str">
        <f t="shared" si="3562"/>
        <v>CB$18</v>
      </c>
      <c r="CC2088" s="190" t="str">
        <f t="shared" si="3562"/>
        <v>CC$18</v>
      </c>
      <c r="CD2088" s="190" t="str">
        <f t="shared" si="3562"/>
        <v>CD$18</v>
      </c>
      <c r="CE2088" s="190" t="str">
        <f t="shared" ref="CE2088:CL2088" si="3563">CE$22</f>
        <v>CE$18</v>
      </c>
      <c r="CF2088" s="190" t="str">
        <f t="shared" si="3563"/>
        <v>CF$18</v>
      </c>
      <c r="CG2088" s="190" t="str">
        <f t="shared" si="3563"/>
        <v>CG$18</v>
      </c>
      <c r="CH2088" s="190" t="str">
        <f t="shared" si="3563"/>
        <v>CH$18</v>
      </c>
      <c r="CI2088" s="190" t="str">
        <f t="shared" si="3563"/>
        <v>CI$18</v>
      </c>
      <c r="CJ2088" s="190" t="str">
        <f t="shared" si="3563"/>
        <v>CJ$18</v>
      </c>
      <c r="CK2088" s="190" t="str">
        <f t="shared" si="3563"/>
        <v>CK$18</v>
      </c>
      <c r="CL2088" s="190" t="str">
        <f t="shared" si="3563"/>
        <v>CL$18</v>
      </c>
      <c r="CN2088" s="201"/>
      <c r="CO2088" s="190" t="str">
        <f t="shared" ref="CO2088:DL2088" si="3564">CO$22</f>
        <v>CO$18</v>
      </c>
      <c r="CP2088" s="190" t="str">
        <f t="shared" si="3564"/>
        <v>CP$18</v>
      </c>
      <c r="CQ2088" s="190" t="str">
        <f t="shared" si="3564"/>
        <v>CQ$18</v>
      </c>
      <c r="CR2088" s="190" t="str">
        <f t="shared" si="3564"/>
        <v>CR$18</v>
      </c>
      <c r="CS2088" s="190" t="str">
        <f t="shared" si="3564"/>
        <v>CS$18</v>
      </c>
      <c r="CT2088" s="190" t="str">
        <f t="shared" si="3564"/>
        <v>CT$18</v>
      </c>
      <c r="CU2088" s="190" t="str">
        <f t="shared" si="3564"/>
        <v>CU$18</v>
      </c>
      <c r="CV2088" s="190" t="str">
        <f t="shared" si="3564"/>
        <v>CV$18</v>
      </c>
      <c r="CW2088" s="190" t="str">
        <f t="shared" si="3564"/>
        <v>CW$18</v>
      </c>
      <c r="CX2088" s="190" t="str">
        <f t="shared" si="3564"/>
        <v>CX$18</v>
      </c>
      <c r="CY2088" s="190" t="str">
        <f t="shared" si="3564"/>
        <v>CY$18</v>
      </c>
      <c r="CZ2088" s="190" t="str">
        <f t="shared" si="3564"/>
        <v>CZ$18</v>
      </c>
      <c r="DA2088" s="190" t="str">
        <f t="shared" si="3564"/>
        <v>DA$18</v>
      </c>
      <c r="DB2088" s="190" t="str">
        <f t="shared" si="3564"/>
        <v>DB$18</v>
      </c>
      <c r="DC2088" s="190" t="str">
        <f t="shared" si="3564"/>
        <v>DC$18</v>
      </c>
      <c r="DD2088" s="190" t="str">
        <f t="shared" si="3564"/>
        <v>DD$18</v>
      </c>
      <c r="DE2088" s="190" t="str">
        <f t="shared" si="3564"/>
        <v>DE$18</v>
      </c>
      <c r="DF2088" s="190" t="str">
        <f t="shared" si="3564"/>
        <v>DF$18</v>
      </c>
      <c r="DG2088" s="190" t="str">
        <f t="shared" si="3564"/>
        <v>DG$18</v>
      </c>
      <c r="DH2088" s="190" t="str">
        <f t="shared" si="3564"/>
        <v>DH$18</v>
      </c>
      <c r="DI2088" s="190" t="str">
        <f t="shared" si="3564"/>
        <v>DI$18</v>
      </c>
      <c r="DJ2088" s="190" t="str">
        <f t="shared" si="3564"/>
        <v>DJ$18</v>
      </c>
      <c r="DK2088" s="190" t="str">
        <f t="shared" si="3564"/>
        <v>DK$18</v>
      </c>
      <c r="DL2088" s="190" t="str">
        <f t="shared" si="3564"/>
        <v>DL$18</v>
      </c>
    </row>
    <row r="2089" spans="1:116" x14ac:dyDescent="0.4">
      <c r="A2089" s="174"/>
      <c r="E2089" s="8"/>
      <c r="G2089" s="175" t="s">
        <v>464</v>
      </c>
      <c r="H2089" s="200"/>
      <c r="I2089" s="201"/>
      <c r="J2089" s="201"/>
      <c r="K2089" s="202"/>
      <c r="L2089" s="202"/>
      <c r="M2089" s="202"/>
      <c r="N2089" s="202"/>
      <c r="O2089" s="202"/>
      <c r="P2089" s="202"/>
      <c r="R2089" s="202"/>
      <c r="S2089" s="190" t="str">
        <f t="shared" ref="S2089:CD2089" si="3565">S$23</f>
        <v>S$19</v>
      </c>
      <c r="T2089" s="190" t="str">
        <f t="shared" si="3565"/>
        <v>T$19</v>
      </c>
      <c r="U2089" s="190" t="str">
        <f t="shared" si="3565"/>
        <v>U$19</v>
      </c>
      <c r="V2089" s="190" t="str">
        <f t="shared" si="3565"/>
        <v>V$19</v>
      </c>
      <c r="W2089" s="190" t="str">
        <f t="shared" si="3565"/>
        <v>W$19</v>
      </c>
      <c r="X2089" s="190" t="str">
        <f t="shared" si="3565"/>
        <v>X$19</v>
      </c>
      <c r="Y2089" s="190" t="str">
        <f t="shared" si="3565"/>
        <v>Y$19</v>
      </c>
      <c r="Z2089" s="190" t="str">
        <f t="shared" si="3565"/>
        <v>Z$19</v>
      </c>
      <c r="AA2089" s="190" t="str">
        <f t="shared" si="3565"/>
        <v>AA$19</v>
      </c>
      <c r="AB2089" s="190" t="str">
        <f t="shared" si="3565"/>
        <v>AB$19</v>
      </c>
      <c r="AC2089" s="190" t="str">
        <f t="shared" si="3565"/>
        <v>AC$19</v>
      </c>
      <c r="AD2089" s="190" t="str">
        <f t="shared" si="3565"/>
        <v>AD$19</v>
      </c>
      <c r="AE2089" s="190" t="str">
        <f t="shared" si="3565"/>
        <v>AE$19</v>
      </c>
      <c r="AF2089" s="190" t="str">
        <f t="shared" si="3565"/>
        <v>AF$19</v>
      </c>
      <c r="AG2089" s="190" t="str">
        <f t="shared" si="3565"/>
        <v>AG$19</v>
      </c>
      <c r="AH2089" s="190" t="str">
        <f t="shared" si="3565"/>
        <v>AH$19</v>
      </c>
      <c r="AI2089" s="190" t="str">
        <f t="shared" si="3565"/>
        <v>AI$19</v>
      </c>
      <c r="AJ2089" s="190" t="str">
        <f t="shared" si="3565"/>
        <v>AJ$19</v>
      </c>
      <c r="AK2089" s="190" t="str">
        <f t="shared" si="3565"/>
        <v>AK$19</v>
      </c>
      <c r="AL2089" s="190" t="str">
        <f t="shared" si="3565"/>
        <v>AL$19</v>
      </c>
      <c r="AM2089" s="190" t="str">
        <f t="shared" si="3565"/>
        <v>AM$19</v>
      </c>
      <c r="AN2089" s="190" t="str">
        <f t="shared" si="3565"/>
        <v>AN$19</v>
      </c>
      <c r="AO2089" s="190" t="str">
        <f t="shared" si="3565"/>
        <v>AO$19</v>
      </c>
      <c r="AP2089" s="190" t="str">
        <f t="shared" si="3565"/>
        <v>AP$19</v>
      </c>
      <c r="AQ2089" s="190" t="str">
        <f t="shared" si="3565"/>
        <v>AQ$19</v>
      </c>
      <c r="AR2089" s="190" t="str">
        <f t="shared" si="3565"/>
        <v>AR$19</v>
      </c>
      <c r="AS2089" s="190" t="str">
        <f t="shared" si="3565"/>
        <v>AS$19</v>
      </c>
      <c r="AT2089" s="190" t="str">
        <f t="shared" si="3565"/>
        <v>AT$19</v>
      </c>
      <c r="AU2089" s="190" t="str">
        <f t="shared" si="3565"/>
        <v>AU$19</v>
      </c>
      <c r="AV2089" s="190" t="str">
        <f t="shared" si="3565"/>
        <v>AV$19</v>
      </c>
      <c r="AW2089" s="190" t="str">
        <f t="shared" si="3565"/>
        <v>AW$19</v>
      </c>
      <c r="AX2089" s="190" t="str">
        <f t="shared" si="3565"/>
        <v>AX$19</v>
      </c>
      <c r="AY2089" s="190" t="str">
        <f t="shared" si="3565"/>
        <v>AY$19</v>
      </c>
      <c r="AZ2089" s="190" t="str">
        <f t="shared" si="3565"/>
        <v>AZ$19</v>
      </c>
      <c r="BA2089" s="190" t="str">
        <f t="shared" si="3565"/>
        <v>BA$19</v>
      </c>
      <c r="BB2089" s="190" t="str">
        <f t="shared" si="3565"/>
        <v>BB$19</v>
      </c>
      <c r="BC2089" s="190" t="str">
        <f t="shared" si="3565"/>
        <v>BC$19</v>
      </c>
      <c r="BD2089" s="190" t="str">
        <f t="shared" si="3565"/>
        <v>BD$19</v>
      </c>
      <c r="BE2089" s="190" t="str">
        <f t="shared" si="3565"/>
        <v>BE$19</v>
      </c>
      <c r="BF2089" s="190" t="str">
        <f t="shared" si="3565"/>
        <v>BF$19</v>
      </c>
      <c r="BG2089" s="190" t="str">
        <f t="shared" si="3565"/>
        <v>BG$19</v>
      </c>
      <c r="BH2089" s="190" t="str">
        <f t="shared" si="3565"/>
        <v>BH$19</v>
      </c>
      <c r="BI2089" s="190" t="str">
        <f t="shared" si="3565"/>
        <v>BI$19</v>
      </c>
      <c r="BJ2089" s="190" t="str">
        <f t="shared" si="3565"/>
        <v>BJ$19</v>
      </c>
      <c r="BK2089" s="190" t="str">
        <f t="shared" si="3565"/>
        <v>BK$19</v>
      </c>
      <c r="BL2089" s="190" t="str">
        <f t="shared" si="3565"/>
        <v>BL$19</v>
      </c>
      <c r="BM2089" s="190" t="str">
        <f t="shared" si="3565"/>
        <v>BM$19</v>
      </c>
      <c r="BN2089" s="190" t="str">
        <f t="shared" si="3565"/>
        <v>BN$19</v>
      </c>
      <c r="BO2089" s="190" t="str">
        <f t="shared" si="3565"/>
        <v>BO$19</v>
      </c>
      <c r="BP2089" s="190" t="str">
        <f t="shared" si="3565"/>
        <v>BP$19</v>
      </c>
      <c r="BQ2089" s="190" t="str">
        <f t="shared" si="3565"/>
        <v>BQ$19</v>
      </c>
      <c r="BR2089" s="190" t="str">
        <f t="shared" si="3565"/>
        <v>BR$19</v>
      </c>
      <c r="BS2089" s="190" t="str">
        <f t="shared" si="3565"/>
        <v>BS$19</v>
      </c>
      <c r="BT2089" s="190" t="str">
        <f t="shared" si="3565"/>
        <v>BT$19</v>
      </c>
      <c r="BU2089" s="190" t="str">
        <f t="shared" si="3565"/>
        <v>BU$19</v>
      </c>
      <c r="BV2089" s="190" t="str">
        <f t="shared" si="3565"/>
        <v>BV$19</v>
      </c>
      <c r="BW2089" s="190" t="str">
        <f t="shared" si="3565"/>
        <v>BW$19</v>
      </c>
      <c r="BX2089" s="190" t="str">
        <f t="shared" si="3565"/>
        <v>BX$19</v>
      </c>
      <c r="BY2089" s="190" t="str">
        <f t="shared" si="3565"/>
        <v>BY$19</v>
      </c>
      <c r="BZ2089" s="190" t="str">
        <f t="shared" si="3565"/>
        <v>BZ$19</v>
      </c>
      <c r="CA2089" s="190" t="str">
        <f t="shared" si="3565"/>
        <v>CA$19</v>
      </c>
      <c r="CB2089" s="190" t="str">
        <f t="shared" si="3565"/>
        <v>CB$19</v>
      </c>
      <c r="CC2089" s="190" t="str">
        <f t="shared" si="3565"/>
        <v>CC$19</v>
      </c>
      <c r="CD2089" s="190" t="str">
        <f t="shared" si="3565"/>
        <v>CD$19</v>
      </c>
      <c r="CE2089" s="190" t="str">
        <f t="shared" ref="CE2089:CL2089" si="3566">CE$23</f>
        <v>CE$19</v>
      </c>
      <c r="CF2089" s="190" t="str">
        <f t="shared" si="3566"/>
        <v>CF$19</v>
      </c>
      <c r="CG2089" s="190" t="str">
        <f t="shared" si="3566"/>
        <v>CG$19</v>
      </c>
      <c r="CH2089" s="190" t="str">
        <f t="shared" si="3566"/>
        <v>CH$19</v>
      </c>
      <c r="CI2089" s="190" t="str">
        <f t="shared" si="3566"/>
        <v>CI$19</v>
      </c>
      <c r="CJ2089" s="190" t="str">
        <f t="shared" si="3566"/>
        <v>CJ$19</v>
      </c>
      <c r="CK2089" s="190" t="str">
        <f t="shared" si="3566"/>
        <v>CK$19</v>
      </c>
      <c r="CL2089" s="190" t="str">
        <f t="shared" si="3566"/>
        <v>CL$19</v>
      </c>
      <c r="CN2089" s="201"/>
      <c r="CO2089" s="190" t="str">
        <f t="shared" ref="CO2089:DL2089" si="3567">CO$23</f>
        <v>CO$19</v>
      </c>
      <c r="CP2089" s="190" t="str">
        <f t="shared" si="3567"/>
        <v>CP$19</v>
      </c>
      <c r="CQ2089" s="190" t="str">
        <f t="shared" si="3567"/>
        <v>CQ$19</v>
      </c>
      <c r="CR2089" s="190" t="str">
        <f t="shared" si="3567"/>
        <v>CR$19</v>
      </c>
      <c r="CS2089" s="190" t="str">
        <f t="shared" si="3567"/>
        <v>CS$19</v>
      </c>
      <c r="CT2089" s="190" t="str">
        <f t="shared" si="3567"/>
        <v>CT$19</v>
      </c>
      <c r="CU2089" s="190" t="str">
        <f t="shared" si="3567"/>
        <v>CU$19</v>
      </c>
      <c r="CV2089" s="190" t="str">
        <f t="shared" si="3567"/>
        <v>CV$19</v>
      </c>
      <c r="CW2089" s="190" t="str">
        <f t="shared" si="3567"/>
        <v>CW$19</v>
      </c>
      <c r="CX2089" s="190" t="str">
        <f t="shared" si="3567"/>
        <v>CX$19</v>
      </c>
      <c r="CY2089" s="190" t="str">
        <f t="shared" si="3567"/>
        <v>CY$19</v>
      </c>
      <c r="CZ2089" s="190" t="str">
        <f t="shared" si="3567"/>
        <v>CZ$19</v>
      </c>
      <c r="DA2089" s="190" t="str">
        <f t="shared" si="3567"/>
        <v>DA$19</v>
      </c>
      <c r="DB2089" s="190" t="str">
        <f t="shared" si="3567"/>
        <v>DB$19</v>
      </c>
      <c r="DC2089" s="190" t="str">
        <f t="shared" si="3567"/>
        <v>DC$19</v>
      </c>
      <c r="DD2089" s="190" t="str">
        <f t="shared" si="3567"/>
        <v>DD$19</v>
      </c>
      <c r="DE2089" s="190" t="str">
        <f t="shared" si="3567"/>
        <v>DE$19</v>
      </c>
      <c r="DF2089" s="190" t="str">
        <f t="shared" si="3567"/>
        <v>DF$19</v>
      </c>
      <c r="DG2089" s="190" t="str">
        <f t="shared" si="3567"/>
        <v>DG$19</v>
      </c>
      <c r="DH2089" s="190" t="str">
        <f t="shared" si="3567"/>
        <v>DH$19</v>
      </c>
      <c r="DI2089" s="190" t="str">
        <f t="shared" si="3567"/>
        <v>DI$19</v>
      </c>
      <c r="DJ2089" s="190" t="str">
        <f t="shared" si="3567"/>
        <v>DJ$19</v>
      </c>
      <c r="DK2089" s="190" t="str">
        <f t="shared" si="3567"/>
        <v>DK$19</v>
      </c>
      <c r="DL2089" s="190" t="str">
        <f t="shared" si="3567"/>
        <v>DL$19</v>
      </c>
    </row>
    <row r="2090" spans="1:116" x14ac:dyDescent="0.4">
      <c r="E2090" s="8"/>
      <c r="G2090" s="136"/>
      <c r="H2090" s="12"/>
      <c r="I2090" s="60"/>
      <c r="J2090" s="60"/>
      <c r="K2090" s="15"/>
      <c r="L2090" s="15"/>
      <c r="M2090" s="15"/>
      <c r="N2090" s="15"/>
      <c r="O2090" s="15"/>
      <c r="P2090" s="15"/>
      <c r="R2090" s="15"/>
      <c r="S2090" s="80"/>
      <c r="T2090" s="80"/>
      <c r="U2090" s="80"/>
      <c r="V2090" s="80"/>
      <c r="W2090" s="80"/>
      <c r="X2090" s="80"/>
      <c r="Y2090" s="80"/>
      <c r="Z2090" s="80"/>
      <c r="AA2090" s="80"/>
      <c r="AB2090" s="80"/>
      <c r="AC2090" s="80"/>
      <c r="AD2090" s="80"/>
      <c r="AE2090" s="80"/>
      <c r="AF2090" s="80"/>
      <c r="AG2090" s="80"/>
      <c r="AH2090" s="80"/>
      <c r="AI2090" s="80"/>
      <c r="AJ2090" s="80"/>
      <c r="AK2090" s="80"/>
      <c r="AL2090" s="80"/>
      <c r="AM2090" s="80"/>
      <c r="AN2090" s="80"/>
      <c r="AO2090" s="80"/>
      <c r="AP2090" s="80"/>
      <c r="AQ2090" s="80"/>
      <c r="AR2090" s="80"/>
      <c r="AS2090" s="80"/>
      <c r="AT2090" s="80"/>
      <c r="AU2090" s="80"/>
      <c r="AV2090" s="80"/>
      <c r="AW2090" s="80"/>
      <c r="AX2090" s="80"/>
      <c r="AY2090" s="80"/>
      <c r="AZ2090" s="80"/>
      <c r="BA2090" s="80"/>
      <c r="BB2090" s="80"/>
      <c r="BC2090" s="80"/>
      <c r="BD2090" s="80"/>
      <c r="BE2090" s="80"/>
      <c r="BF2090" s="80"/>
      <c r="BG2090" s="80"/>
      <c r="BH2090" s="80"/>
      <c r="BI2090" s="80"/>
      <c r="BJ2090" s="80"/>
      <c r="BK2090" s="80"/>
      <c r="BL2090" s="80"/>
      <c r="BM2090" s="80"/>
      <c r="BN2090" s="80"/>
      <c r="BO2090" s="80"/>
      <c r="BP2090" s="80"/>
      <c r="BQ2090" s="80"/>
      <c r="BR2090" s="80"/>
      <c r="BS2090" s="80"/>
      <c r="BT2090" s="80"/>
      <c r="BU2090" s="80"/>
      <c r="BV2090" s="80"/>
      <c r="BW2090" s="80"/>
      <c r="BX2090" s="80"/>
      <c r="BY2090" s="80"/>
      <c r="BZ2090" s="80"/>
      <c r="CA2090" s="80"/>
      <c r="CB2090" s="80"/>
      <c r="CC2090" s="80"/>
      <c r="CD2090" s="80"/>
      <c r="CE2090" s="80"/>
      <c r="CF2090" s="80"/>
      <c r="CG2090" s="80"/>
      <c r="CH2090" s="80"/>
      <c r="CI2090" s="80"/>
      <c r="CJ2090" s="80"/>
      <c r="CK2090" s="80"/>
      <c r="CL2090" s="80"/>
      <c r="CN2090" s="60"/>
      <c r="CO2090" s="179"/>
      <c r="CP2090" s="179"/>
      <c r="CQ2090" s="179"/>
      <c r="CR2090" s="179"/>
      <c r="CS2090" s="179"/>
      <c r="CT2090" s="179"/>
      <c r="CU2090" s="179"/>
      <c r="CV2090" s="179"/>
      <c r="CW2090" s="179"/>
      <c r="CX2090" s="179"/>
      <c r="CY2090" s="179"/>
      <c r="CZ2090" s="179"/>
      <c r="DA2090" s="179"/>
      <c r="DB2090" s="179"/>
      <c r="DC2090" s="179"/>
      <c r="DD2090" s="179"/>
      <c r="DE2090" s="179"/>
      <c r="DF2090" s="179"/>
      <c r="DG2090" s="179"/>
      <c r="DH2090" s="179"/>
      <c r="DI2090" s="179"/>
      <c r="DJ2090" s="179"/>
      <c r="DK2090" s="179"/>
      <c r="DL2090" s="179"/>
    </row>
    <row r="2091" spans="1:116" x14ac:dyDescent="0.4">
      <c r="E2091" s="8"/>
      <c r="G2091" s="136"/>
      <c r="H2091" s="12"/>
      <c r="I2091" s="60"/>
      <c r="J2091" s="60"/>
      <c r="K2091" s="15"/>
      <c r="L2091" s="15"/>
      <c r="M2091" s="15"/>
      <c r="N2091" s="15"/>
      <c r="O2091" s="15"/>
      <c r="P2091" s="15"/>
      <c r="R2091" s="15"/>
      <c r="S2091" s="80"/>
      <c r="T2091" s="80"/>
      <c r="U2091" s="80"/>
      <c r="V2091" s="80"/>
      <c r="W2091" s="80"/>
      <c r="X2091" s="80"/>
      <c r="Y2091" s="80"/>
      <c r="Z2091" s="80"/>
      <c r="AA2091" s="80"/>
      <c r="AB2091" s="80"/>
      <c r="AC2091" s="80"/>
      <c r="AD2091" s="80"/>
      <c r="AE2091" s="80"/>
      <c r="AF2091" s="80"/>
      <c r="AG2091" s="80"/>
      <c r="AH2091" s="80"/>
      <c r="AI2091" s="80"/>
      <c r="AJ2091" s="80"/>
      <c r="AK2091" s="80"/>
      <c r="AL2091" s="80"/>
      <c r="AM2091" s="80"/>
      <c r="AN2091" s="80"/>
      <c r="AO2091" s="80"/>
      <c r="AP2091" s="80"/>
      <c r="AQ2091" s="80"/>
      <c r="AR2091" s="80"/>
      <c r="AS2091" s="80"/>
      <c r="AT2091" s="80"/>
      <c r="AU2091" s="80"/>
      <c r="AV2091" s="80"/>
      <c r="AW2091" s="80"/>
      <c r="AX2091" s="80"/>
      <c r="AY2091" s="80"/>
      <c r="AZ2091" s="80"/>
      <c r="BA2091" s="80"/>
      <c r="BB2091" s="80"/>
      <c r="BC2091" s="80"/>
      <c r="BD2091" s="80"/>
      <c r="BE2091" s="80"/>
      <c r="BF2091" s="80"/>
      <c r="BG2091" s="80"/>
      <c r="BH2091" s="80"/>
      <c r="BI2091" s="80"/>
      <c r="BJ2091" s="80"/>
      <c r="BK2091" s="80"/>
      <c r="BL2091" s="80"/>
      <c r="BM2091" s="80"/>
      <c r="BN2091" s="80"/>
      <c r="BO2091" s="80"/>
      <c r="BP2091" s="80"/>
      <c r="BQ2091" s="80"/>
      <c r="BR2091" s="80"/>
      <c r="BS2091" s="80"/>
      <c r="BT2091" s="80"/>
      <c r="BU2091" s="80"/>
      <c r="BV2091" s="80"/>
      <c r="BW2091" s="80"/>
      <c r="BX2091" s="80"/>
      <c r="BY2091" s="80"/>
      <c r="BZ2091" s="80"/>
      <c r="CA2091" s="80"/>
      <c r="CB2091" s="80"/>
      <c r="CC2091" s="80"/>
      <c r="CD2091" s="80"/>
      <c r="CE2091" s="80"/>
      <c r="CF2091" s="80"/>
      <c r="CG2091" s="80"/>
      <c r="CH2091" s="80"/>
      <c r="CI2091" s="80"/>
      <c r="CJ2091" s="80"/>
      <c r="CK2091" s="80"/>
      <c r="CL2091" s="80"/>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1:116" x14ac:dyDescent="0.4">
      <c r="E2092" s="8"/>
      <c r="G2092" s="136"/>
      <c r="H2092" s="12"/>
      <c r="I2092" s="60"/>
      <c r="J2092" s="60"/>
      <c r="K2092" s="15"/>
      <c r="L2092" s="15"/>
      <c r="M2092" s="15"/>
      <c r="N2092" s="15"/>
      <c r="O2092" s="15"/>
      <c r="P2092" s="15"/>
      <c r="R2092" s="15"/>
      <c r="S2092" s="80"/>
      <c r="T2092" s="80"/>
      <c r="U2092" s="80"/>
      <c r="V2092" s="80"/>
      <c r="W2092" s="80"/>
      <c r="X2092" s="80"/>
      <c r="Y2092" s="80"/>
      <c r="Z2092" s="80"/>
      <c r="AA2092" s="80"/>
      <c r="AB2092" s="80"/>
      <c r="AC2092" s="80"/>
      <c r="AD2092" s="80"/>
      <c r="AE2092" s="80"/>
      <c r="AF2092" s="80"/>
      <c r="AG2092" s="80"/>
      <c r="AH2092" s="80"/>
      <c r="AI2092" s="80"/>
      <c r="AJ2092" s="80"/>
      <c r="AK2092" s="80"/>
      <c r="AL2092" s="80"/>
      <c r="AM2092" s="80"/>
      <c r="AN2092" s="80"/>
      <c r="AO2092" s="80"/>
      <c r="AP2092" s="80"/>
      <c r="AQ2092" s="80"/>
      <c r="AR2092" s="80"/>
      <c r="AS2092" s="80"/>
      <c r="AT2092" s="80"/>
      <c r="AU2092" s="80"/>
      <c r="AV2092" s="80"/>
      <c r="AW2092" s="80"/>
      <c r="AX2092" s="80"/>
      <c r="AY2092" s="80"/>
      <c r="AZ2092" s="80"/>
      <c r="BA2092" s="80"/>
      <c r="BB2092" s="80"/>
      <c r="BC2092" s="80"/>
      <c r="BD2092" s="80"/>
      <c r="BE2092" s="80"/>
      <c r="BF2092" s="80"/>
      <c r="BG2092" s="80"/>
      <c r="BH2092" s="80"/>
      <c r="BI2092" s="80"/>
      <c r="BJ2092" s="80"/>
      <c r="BK2092" s="80"/>
      <c r="BL2092" s="80"/>
      <c r="BM2092" s="80"/>
      <c r="BN2092" s="80"/>
      <c r="BO2092" s="80"/>
      <c r="BP2092" s="80"/>
      <c r="BQ2092" s="80"/>
      <c r="BR2092" s="80"/>
      <c r="BS2092" s="80"/>
      <c r="BT2092" s="80"/>
      <c r="BU2092" s="80"/>
      <c r="BV2092" s="80"/>
      <c r="BW2092" s="80"/>
      <c r="BX2092" s="80"/>
      <c r="BY2092" s="80"/>
      <c r="BZ2092" s="80"/>
      <c r="CA2092" s="80"/>
      <c r="CB2092" s="80"/>
      <c r="CC2092" s="80"/>
      <c r="CD2092" s="80"/>
      <c r="CE2092" s="80"/>
      <c r="CF2092" s="80"/>
      <c r="CG2092" s="80"/>
      <c r="CH2092" s="80"/>
      <c r="CI2092" s="80"/>
      <c r="CJ2092" s="80"/>
      <c r="CK2092" s="80"/>
      <c r="CL2092" s="80"/>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A2100" s="27"/>
      <c r="B2100" s="27"/>
      <c r="C2100" s="27"/>
      <c r="D2100" s="27"/>
      <c r="E2100" s="27"/>
      <c r="F2100" s="27"/>
      <c r="G2100" s="27"/>
      <c r="H2100" s="27"/>
      <c r="I2100" s="27"/>
      <c r="J2100" s="27"/>
      <c r="K2100" s="27"/>
      <c r="L2100" s="27"/>
      <c r="M2100" s="27"/>
      <c r="N2100" s="27"/>
      <c r="O2100" s="27"/>
      <c r="P2100" s="27"/>
      <c r="CN2100" s="27"/>
    </row>
    <row r="2107" spans="1:116" x14ac:dyDescent="0.4">
      <c r="A2107" s="27"/>
      <c r="B2107" s="27"/>
      <c r="C2107" s="27"/>
      <c r="D2107" s="27"/>
      <c r="E2107" s="27"/>
      <c r="F2107" s="27"/>
      <c r="G2107" s="27"/>
      <c r="H2107" s="27"/>
      <c r="I2107" s="27"/>
      <c r="J2107" s="27"/>
      <c r="K2107" s="27"/>
      <c r="L2107" s="27"/>
      <c r="M2107" s="27"/>
      <c r="N2107" s="27"/>
      <c r="O2107" s="27"/>
      <c r="P2107" s="27"/>
      <c r="CN2107" s="27"/>
    </row>
    <row r="2108" spans="1:116" x14ac:dyDescent="0.4">
      <c r="A2108" s="27"/>
      <c r="B2108" s="27"/>
      <c r="C2108" s="27"/>
      <c r="D2108" s="27"/>
      <c r="E2108" s="27"/>
      <c r="F2108" s="27"/>
      <c r="G2108" s="27"/>
      <c r="H2108" s="27"/>
      <c r="I2108" s="27"/>
      <c r="J2108" s="27"/>
      <c r="K2108" s="27"/>
      <c r="L2108" s="27"/>
      <c r="M2108" s="27"/>
      <c r="N2108" s="27"/>
      <c r="O2108" s="27"/>
      <c r="P2108" s="27"/>
      <c r="CN2108" s="27"/>
    </row>
    <row r="2109" spans="1:116" x14ac:dyDescent="0.4">
      <c r="A2109" s="27"/>
      <c r="B2109" s="27"/>
      <c r="C2109" s="27"/>
      <c r="D2109" s="27"/>
      <c r="E2109" s="27"/>
      <c r="F2109" s="27"/>
      <c r="G2109" s="27"/>
      <c r="H2109" s="27"/>
      <c r="I2109" s="27"/>
      <c r="J2109" s="27"/>
      <c r="K2109" s="27"/>
      <c r="L2109" s="27"/>
      <c r="M2109" s="27"/>
      <c r="N2109" s="27"/>
      <c r="O2109" s="27"/>
      <c r="P2109" s="27"/>
      <c r="CN2109"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E2118" s="8"/>
      <c r="G2118" s="136"/>
      <c r="H2118" s="12"/>
      <c r="I2118" s="60"/>
      <c r="J2118" s="60"/>
      <c r="K2118" s="15"/>
      <c r="L2118" s="15"/>
      <c r="M2118" s="15"/>
      <c r="N2118" s="15"/>
      <c r="O2118" s="15"/>
      <c r="P2118" s="15"/>
      <c r="R2118" s="15"/>
      <c r="S2118" s="179"/>
      <c r="T2118" s="179"/>
      <c r="U2118" s="179"/>
      <c r="V2118" s="179"/>
      <c r="W2118" s="179"/>
      <c r="X2118" s="179"/>
      <c r="Y2118" s="179"/>
      <c r="Z2118" s="179"/>
      <c r="AA2118" s="179"/>
      <c r="AB2118" s="179"/>
      <c r="AC2118" s="179"/>
      <c r="AD2118" s="179"/>
      <c r="AE2118" s="179"/>
      <c r="AF2118" s="179"/>
      <c r="AG2118" s="179"/>
      <c r="AH2118" s="179"/>
      <c r="AI2118" s="179"/>
      <c r="AJ2118" s="179"/>
      <c r="AK2118" s="179"/>
      <c r="AL2118" s="179"/>
      <c r="AM2118" s="179"/>
      <c r="AN2118" s="179"/>
      <c r="AO2118" s="179"/>
      <c r="AP2118" s="179"/>
      <c r="AQ2118" s="179"/>
      <c r="AR2118" s="179"/>
      <c r="AS2118" s="179"/>
      <c r="AT2118" s="179"/>
      <c r="AU2118" s="179"/>
      <c r="AV2118" s="179"/>
      <c r="AW2118" s="179"/>
      <c r="AX2118" s="179"/>
      <c r="AY2118" s="179"/>
      <c r="AZ2118" s="179"/>
      <c r="BA2118" s="179"/>
      <c r="BB2118" s="179"/>
      <c r="BC2118" s="179"/>
      <c r="BD2118" s="179"/>
      <c r="BE2118" s="179"/>
      <c r="BF2118" s="179"/>
      <c r="BG2118" s="179"/>
      <c r="BH2118" s="179"/>
      <c r="BI2118" s="179"/>
      <c r="BJ2118" s="179"/>
      <c r="BK2118" s="179"/>
      <c r="BL2118" s="179"/>
      <c r="BM2118" s="179"/>
      <c r="BN2118" s="179"/>
      <c r="BO2118" s="179"/>
      <c r="BP2118" s="179"/>
      <c r="BQ2118" s="179"/>
      <c r="BR2118" s="179"/>
      <c r="BS2118" s="179"/>
      <c r="BT2118" s="179"/>
      <c r="BU2118" s="179"/>
      <c r="BV2118" s="179"/>
      <c r="BW2118" s="179"/>
      <c r="BX2118" s="179"/>
      <c r="BY2118" s="179"/>
      <c r="BZ2118" s="179"/>
      <c r="CA2118" s="179"/>
      <c r="CB2118" s="179"/>
      <c r="CC2118" s="179"/>
      <c r="CD2118" s="179"/>
      <c r="CE2118" s="179"/>
      <c r="CF2118" s="179"/>
      <c r="CG2118" s="179"/>
      <c r="CH2118" s="179"/>
      <c r="CI2118" s="179"/>
      <c r="CJ2118" s="179"/>
      <c r="CK2118" s="179"/>
      <c r="CL2118" s="179"/>
      <c r="CN2118" s="60"/>
      <c r="CO2118" s="179"/>
      <c r="CP2118" s="179"/>
      <c r="CQ2118" s="179"/>
      <c r="CR2118" s="179"/>
      <c r="CS2118" s="179"/>
      <c r="CT2118" s="179"/>
      <c r="CU2118" s="179"/>
      <c r="CV2118" s="179"/>
      <c r="CW2118" s="179"/>
      <c r="CX2118" s="179"/>
      <c r="CY2118" s="179"/>
      <c r="CZ2118" s="179"/>
      <c r="DA2118" s="179"/>
      <c r="DB2118" s="179"/>
      <c r="DC2118" s="179"/>
      <c r="DD2118" s="179"/>
      <c r="DE2118" s="179"/>
      <c r="DF2118" s="179"/>
      <c r="DG2118" s="179"/>
      <c r="DH2118" s="179"/>
      <c r="DI2118" s="179"/>
      <c r="DJ2118" s="179"/>
      <c r="DK2118" s="179"/>
      <c r="DL2118" s="179"/>
    </row>
    <row r="2119" spans="1:116" x14ac:dyDescent="0.4">
      <c r="E2119" s="8"/>
      <c r="G2119" s="136"/>
      <c r="H2119" s="12"/>
      <c r="I2119" s="60"/>
      <c r="J2119" s="60"/>
      <c r="K2119" s="15"/>
      <c r="L2119" s="15"/>
      <c r="M2119" s="15"/>
      <c r="N2119" s="15"/>
      <c r="O2119" s="15"/>
      <c r="P2119" s="15"/>
      <c r="R2119" s="15"/>
      <c r="S2119" s="179"/>
      <c r="T2119" s="179"/>
      <c r="U2119" s="179"/>
      <c r="V2119" s="179"/>
      <c r="W2119" s="179"/>
      <c r="X2119" s="179"/>
      <c r="Y2119" s="179"/>
      <c r="Z2119" s="179"/>
      <c r="AA2119" s="179"/>
      <c r="AB2119" s="179"/>
      <c r="AC2119" s="179"/>
      <c r="AD2119" s="179"/>
      <c r="AE2119" s="179"/>
      <c r="AF2119" s="179"/>
      <c r="AG2119" s="179"/>
      <c r="AH2119" s="179"/>
      <c r="AI2119" s="179"/>
      <c r="AJ2119" s="179"/>
      <c r="AK2119" s="179"/>
      <c r="AL2119" s="179"/>
      <c r="AM2119" s="179"/>
      <c r="AN2119" s="179"/>
      <c r="AO2119" s="179"/>
      <c r="AP2119" s="179"/>
      <c r="AQ2119" s="179"/>
      <c r="AR2119" s="179"/>
      <c r="AS2119" s="179"/>
      <c r="AT2119" s="179"/>
      <c r="AU2119" s="179"/>
      <c r="AV2119" s="179"/>
      <c r="AW2119" s="179"/>
      <c r="AX2119" s="179"/>
      <c r="AY2119" s="179"/>
      <c r="AZ2119" s="179"/>
      <c r="BA2119" s="179"/>
      <c r="BB2119" s="179"/>
      <c r="BC2119" s="179"/>
      <c r="BD2119" s="179"/>
      <c r="BE2119" s="179"/>
      <c r="BF2119" s="179"/>
      <c r="BG2119" s="179"/>
      <c r="BH2119" s="179"/>
      <c r="BI2119" s="179"/>
      <c r="BJ2119" s="179"/>
      <c r="BK2119" s="179"/>
      <c r="BL2119" s="179"/>
      <c r="BM2119" s="179"/>
      <c r="BN2119" s="179"/>
      <c r="BO2119" s="179"/>
      <c r="BP2119" s="179"/>
      <c r="BQ2119" s="179"/>
      <c r="BR2119" s="179"/>
      <c r="BS2119" s="179"/>
      <c r="BT2119" s="179"/>
      <c r="BU2119" s="179"/>
      <c r="BV2119" s="179"/>
      <c r="BW2119" s="179"/>
      <c r="BX2119" s="179"/>
      <c r="BY2119" s="179"/>
      <c r="BZ2119" s="179"/>
      <c r="CA2119" s="179"/>
      <c r="CB2119" s="179"/>
      <c r="CC2119" s="179"/>
      <c r="CD2119" s="179"/>
      <c r="CE2119" s="179"/>
      <c r="CF2119" s="179"/>
      <c r="CG2119" s="179"/>
      <c r="CH2119" s="179"/>
      <c r="CI2119" s="179"/>
      <c r="CJ2119" s="179"/>
      <c r="CK2119" s="179"/>
      <c r="CL2119" s="179"/>
      <c r="CN2119" s="60"/>
      <c r="CO2119" s="179"/>
      <c r="CP2119" s="179"/>
      <c r="CQ2119" s="179"/>
      <c r="CR2119" s="179"/>
      <c r="CS2119" s="179"/>
      <c r="CT2119" s="179"/>
      <c r="CU2119" s="179"/>
      <c r="CV2119" s="179"/>
      <c r="CW2119" s="179"/>
      <c r="CX2119" s="179"/>
      <c r="CY2119" s="179"/>
      <c r="CZ2119" s="179"/>
      <c r="DA2119" s="179"/>
      <c r="DB2119" s="179"/>
      <c r="DC2119" s="179"/>
      <c r="DD2119" s="179"/>
      <c r="DE2119" s="179"/>
      <c r="DF2119" s="179"/>
      <c r="DG2119" s="179"/>
      <c r="DH2119" s="179"/>
      <c r="DI2119" s="179"/>
      <c r="DJ2119" s="179"/>
      <c r="DK2119" s="179"/>
      <c r="DL2119" s="179"/>
    </row>
    <row r="2120" spans="1:116" x14ac:dyDescent="0.4">
      <c r="E2120" s="8"/>
      <c r="G2120" s="136"/>
      <c r="H2120" s="12"/>
      <c r="I2120" s="60"/>
      <c r="J2120" s="60"/>
      <c r="K2120" s="15"/>
      <c r="L2120" s="15"/>
      <c r="M2120" s="15"/>
      <c r="N2120" s="15"/>
      <c r="O2120" s="15"/>
      <c r="P2120" s="15"/>
      <c r="R2120" s="15"/>
      <c r="S2120" s="179"/>
      <c r="T2120" s="179"/>
      <c r="U2120" s="179"/>
      <c r="V2120" s="179"/>
      <c r="W2120" s="179"/>
      <c r="X2120" s="179"/>
      <c r="Y2120" s="179"/>
      <c r="Z2120" s="179"/>
      <c r="AA2120" s="179"/>
      <c r="AB2120" s="179"/>
      <c r="AC2120" s="179"/>
      <c r="AD2120" s="179"/>
      <c r="AE2120" s="179"/>
      <c r="AF2120" s="179"/>
      <c r="AG2120" s="179"/>
      <c r="AH2120" s="179"/>
      <c r="AI2120" s="179"/>
      <c r="AJ2120" s="179"/>
      <c r="AK2120" s="179"/>
      <c r="AL2120" s="179"/>
      <c r="AM2120" s="179"/>
      <c r="AN2120" s="179"/>
      <c r="AO2120" s="179"/>
      <c r="AP2120" s="179"/>
      <c r="AQ2120" s="179"/>
      <c r="AR2120" s="179"/>
      <c r="AS2120" s="179"/>
      <c r="AT2120" s="179"/>
      <c r="AU2120" s="179"/>
      <c r="AV2120" s="179"/>
      <c r="AW2120" s="179"/>
      <c r="AX2120" s="179"/>
      <c r="AY2120" s="179"/>
      <c r="AZ2120" s="179"/>
      <c r="BA2120" s="179"/>
      <c r="BB2120" s="179"/>
      <c r="BC2120" s="179"/>
      <c r="BD2120" s="179"/>
      <c r="BE2120" s="179"/>
      <c r="BF2120" s="179"/>
      <c r="BG2120" s="179"/>
      <c r="BH2120" s="179"/>
      <c r="BI2120" s="179"/>
      <c r="BJ2120" s="179"/>
      <c r="BK2120" s="179"/>
      <c r="BL2120" s="179"/>
      <c r="BM2120" s="179"/>
      <c r="BN2120" s="179"/>
      <c r="BO2120" s="179"/>
      <c r="BP2120" s="179"/>
      <c r="BQ2120" s="179"/>
      <c r="BR2120" s="179"/>
      <c r="BS2120" s="179"/>
      <c r="BT2120" s="179"/>
      <c r="BU2120" s="179"/>
      <c r="BV2120" s="179"/>
      <c r="BW2120" s="179"/>
      <c r="BX2120" s="179"/>
      <c r="BY2120" s="179"/>
      <c r="BZ2120" s="179"/>
      <c r="CA2120" s="179"/>
      <c r="CB2120" s="179"/>
      <c r="CC2120" s="179"/>
      <c r="CD2120" s="179"/>
      <c r="CE2120" s="179"/>
      <c r="CF2120" s="179"/>
      <c r="CG2120" s="179"/>
      <c r="CH2120" s="179"/>
      <c r="CI2120" s="179"/>
      <c r="CJ2120" s="179"/>
      <c r="CK2120" s="179"/>
      <c r="CL2120" s="179"/>
      <c r="CN2120" s="60"/>
      <c r="CO2120" s="179"/>
      <c r="CP2120" s="179"/>
      <c r="CQ2120" s="179"/>
      <c r="CR2120" s="179"/>
      <c r="CS2120" s="179"/>
      <c r="CT2120" s="179"/>
      <c r="CU2120" s="179"/>
      <c r="CV2120" s="179"/>
      <c r="CW2120" s="179"/>
      <c r="CX2120" s="179"/>
      <c r="CY2120" s="179"/>
      <c r="CZ2120" s="179"/>
      <c r="DA2120" s="179"/>
      <c r="DB2120" s="179"/>
      <c r="DC2120" s="179"/>
      <c r="DD2120" s="179"/>
      <c r="DE2120" s="179"/>
      <c r="DF2120" s="179"/>
      <c r="DG2120" s="179"/>
      <c r="DH2120" s="179"/>
      <c r="DI2120" s="179"/>
      <c r="DJ2120" s="179"/>
      <c r="DK2120" s="179"/>
      <c r="DL2120" s="179"/>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CO2126" s="8"/>
      <c r="CP2126" s="8"/>
      <c r="CQ2126" s="8"/>
      <c r="CR2126" s="8"/>
      <c r="CS2126" s="8"/>
      <c r="CT2126" s="8"/>
      <c r="CU2126" s="8"/>
      <c r="CV2126" s="8"/>
      <c r="CW2126" s="8"/>
      <c r="CX2126" s="8"/>
      <c r="CY2126" s="8"/>
      <c r="CZ2126" s="8"/>
      <c r="DA2126" s="8"/>
      <c r="DB2126" s="8"/>
      <c r="DC2126" s="8"/>
      <c r="DD2126" s="8"/>
      <c r="DE2126" s="8"/>
      <c r="DF2126" s="8"/>
      <c r="DG2126" s="8"/>
      <c r="DH2126" s="8"/>
      <c r="DI2126" s="8"/>
      <c r="DJ2126" s="8"/>
      <c r="DK2126" s="8"/>
      <c r="DL2126" s="8"/>
    </row>
    <row r="2127" spans="1:116" x14ac:dyDescent="0.4">
      <c r="CO2127" s="8"/>
      <c r="CP2127" s="8"/>
      <c r="CQ2127" s="8"/>
      <c r="CR2127" s="8"/>
      <c r="CS2127" s="8"/>
      <c r="CT2127" s="8"/>
      <c r="CU2127" s="8"/>
      <c r="CV2127" s="8"/>
      <c r="CW2127" s="8"/>
      <c r="CX2127" s="8"/>
      <c r="CY2127" s="8"/>
      <c r="CZ2127" s="8"/>
      <c r="DA2127" s="8"/>
      <c r="DB2127" s="8"/>
      <c r="DC2127" s="8"/>
      <c r="DD2127" s="8"/>
      <c r="DE2127" s="8"/>
      <c r="DF2127" s="8"/>
      <c r="DG2127" s="8"/>
      <c r="DH2127" s="8"/>
      <c r="DI2127" s="8"/>
      <c r="DJ2127" s="8"/>
      <c r="DK2127" s="8"/>
      <c r="DL2127" s="8"/>
    </row>
    <row r="2128" spans="1:116" x14ac:dyDescent="0.4">
      <c r="CO2128" s="8"/>
      <c r="CP2128" s="8"/>
      <c r="CQ2128" s="8"/>
      <c r="CR2128" s="8"/>
      <c r="CS2128" s="8"/>
      <c r="CT2128" s="8"/>
      <c r="CU2128" s="8"/>
      <c r="CV2128" s="8"/>
      <c r="CW2128" s="8"/>
      <c r="CX2128" s="8"/>
      <c r="CY2128" s="8"/>
      <c r="CZ2128" s="8"/>
      <c r="DA2128" s="8"/>
      <c r="DB2128" s="8"/>
      <c r="DC2128" s="8"/>
      <c r="DD2128" s="8"/>
      <c r="DE2128" s="8"/>
      <c r="DF2128" s="8"/>
      <c r="DG2128" s="8"/>
      <c r="DH2128" s="8"/>
      <c r="DI2128" s="8"/>
      <c r="DJ2128" s="8"/>
      <c r="DK2128" s="8"/>
      <c r="DL2128" s="8"/>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A2131" s="206" t="s">
        <v>480</v>
      </c>
      <c r="B2131" s="27" t="s">
        <v>480</v>
      </c>
      <c r="C2131" s="27"/>
      <c r="D2131" s="27"/>
      <c r="E2131" s="27" t="s">
        <v>480</v>
      </c>
      <c r="F2131" s="27" t="s">
        <v>480</v>
      </c>
      <c r="G2131" s="206" t="s">
        <v>480</v>
      </c>
      <c r="H2131" s="206" t="s">
        <v>480</v>
      </c>
      <c r="I2131" s="207" t="s">
        <v>480</v>
      </c>
      <c r="J2131" s="207"/>
      <c r="K2131" s="206" t="s">
        <v>480</v>
      </c>
      <c r="L2131" s="206" t="s">
        <v>480</v>
      </c>
      <c r="M2131" s="206" t="s">
        <v>480</v>
      </c>
      <c r="N2131" s="206" t="s">
        <v>480</v>
      </c>
      <c r="O2131" s="206" t="s">
        <v>480</v>
      </c>
      <c r="P2131" s="206" t="s">
        <v>480</v>
      </c>
      <c r="R2131" s="206" t="s">
        <v>480</v>
      </c>
      <c r="S2131" s="206" t="s">
        <v>480</v>
      </c>
      <c r="T2131" s="206" t="s">
        <v>480</v>
      </c>
      <c r="U2131" s="206" t="s">
        <v>480</v>
      </c>
      <c r="V2131" s="206" t="s">
        <v>480</v>
      </c>
      <c r="W2131" s="206" t="s">
        <v>480</v>
      </c>
      <c r="X2131" s="206" t="s">
        <v>480</v>
      </c>
      <c r="Y2131" s="206" t="s">
        <v>480</v>
      </c>
      <c r="Z2131" s="206" t="s">
        <v>480</v>
      </c>
      <c r="AA2131" s="206" t="s">
        <v>480</v>
      </c>
      <c r="AB2131" s="206" t="s">
        <v>480</v>
      </c>
      <c r="AC2131" s="206" t="s">
        <v>480</v>
      </c>
      <c r="AD2131" s="206" t="s">
        <v>480</v>
      </c>
      <c r="AE2131" s="206" t="s">
        <v>480</v>
      </c>
      <c r="AF2131" s="206" t="s">
        <v>480</v>
      </c>
      <c r="AG2131" s="206" t="s">
        <v>480</v>
      </c>
      <c r="AH2131" s="206" t="s">
        <v>480</v>
      </c>
      <c r="AI2131" s="206" t="s">
        <v>480</v>
      </c>
      <c r="AJ2131" s="206" t="s">
        <v>480</v>
      </c>
      <c r="AK2131" s="206" t="s">
        <v>480</v>
      </c>
      <c r="AL2131" s="206" t="s">
        <v>480</v>
      </c>
      <c r="AM2131" s="206" t="s">
        <v>480</v>
      </c>
      <c r="AN2131" s="206" t="s">
        <v>480</v>
      </c>
      <c r="AO2131" s="206" t="s">
        <v>480</v>
      </c>
      <c r="AP2131" s="206" t="s">
        <v>480</v>
      </c>
      <c r="AQ2131" s="206" t="s">
        <v>480</v>
      </c>
      <c r="AR2131" s="206" t="s">
        <v>480</v>
      </c>
      <c r="AS2131" s="206" t="s">
        <v>480</v>
      </c>
      <c r="AT2131" s="206" t="s">
        <v>480</v>
      </c>
      <c r="AU2131" s="206" t="s">
        <v>480</v>
      </c>
      <c r="AV2131" s="206" t="s">
        <v>480</v>
      </c>
      <c r="AW2131" s="206" t="s">
        <v>480</v>
      </c>
      <c r="AX2131" s="206" t="s">
        <v>480</v>
      </c>
      <c r="AY2131" s="206" t="s">
        <v>480</v>
      </c>
      <c r="AZ2131" s="206" t="s">
        <v>480</v>
      </c>
      <c r="BA2131" s="206" t="s">
        <v>480</v>
      </c>
      <c r="BB2131" s="206" t="s">
        <v>480</v>
      </c>
      <c r="BC2131" s="206" t="s">
        <v>480</v>
      </c>
      <c r="BD2131" s="206" t="s">
        <v>480</v>
      </c>
      <c r="BE2131" s="206" t="s">
        <v>480</v>
      </c>
      <c r="BF2131" s="206" t="s">
        <v>480</v>
      </c>
      <c r="BG2131" s="206" t="s">
        <v>480</v>
      </c>
      <c r="BH2131" s="206" t="s">
        <v>480</v>
      </c>
      <c r="BI2131" s="206" t="s">
        <v>480</v>
      </c>
      <c r="BJ2131" s="206" t="s">
        <v>480</v>
      </c>
      <c r="BK2131" s="206" t="s">
        <v>480</v>
      </c>
      <c r="BL2131" s="206" t="s">
        <v>480</v>
      </c>
      <c r="BM2131" s="206" t="s">
        <v>480</v>
      </c>
      <c r="BN2131" s="206" t="s">
        <v>480</v>
      </c>
      <c r="BO2131" s="206" t="s">
        <v>480</v>
      </c>
      <c r="BP2131" s="206" t="s">
        <v>480</v>
      </c>
      <c r="BQ2131" s="206" t="s">
        <v>480</v>
      </c>
      <c r="BR2131" s="206" t="s">
        <v>480</v>
      </c>
      <c r="BS2131" s="206" t="s">
        <v>480</v>
      </c>
      <c r="BT2131" s="206" t="s">
        <v>480</v>
      </c>
      <c r="BU2131" s="206" t="s">
        <v>480</v>
      </c>
      <c r="BV2131" s="206" t="s">
        <v>480</v>
      </c>
      <c r="BW2131" s="206" t="s">
        <v>480</v>
      </c>
      <c r="BX2131" s="206" t="s">
        <v>480</v>
      </c>
      <c r="BY2131" s="206" t="s">
        <v>480</v>
      </c>
      <c r="BZ2131" s="206" t="s">
        <v>480</v>
      </c>
      <c r="CA2131" s="206" t="s">
        <v>480</v>
      </c>
      <c r="CB2131" s="206" t="s">
        <v>480</v>
      </c>
      <c r="CC2131" s="206" t="s">
        <v>480</v>
      </c>
      <c r="CD2131" s="206" t="s">
        <v>480</v>
      </c>
      <c r="CE2131" s="206" t="s">
        <v>480</v>
      </c>
      <c r="CF2131" s="206" t="s">
        <v>480</v>
      </c>
      <c r="CG2131" s="206" t="s">
        <v>480</v>
      </c>
      <c r="CH2131" s="206" t="s">
        <v>480</v>
      </c>
      <c r="CI2131" s="206" t="s">
        <v>480</v>
      </c>
      <c r="CJ2131" s="206" t="s">
        <v>480</v>
      </c>
      <c r="CK2131" s="206" t="s">
        <v>480</v>
      </c>
      <c r="CL2131" s="206" t="s">
        <v>480</v>
      </c>
      <c r="CN2131" s="207" t="s">
        <v>480</v>
      </c>
      <c r="CO2131" s="206" t="s">
        <v>480</v>
      </c>
      <c r="CP2131" s="206" t="s">
        <v>480</v>
      </c>
      <c r="CQ2131" s="206" t="s">
        <v>480</v>
      </c>
      <c r="CR2131" s="206" t="s">
        <v>480</v>
      </c>
      <c r="CS2131" s="206" t="s">
        <v>480</v>
      </c>
      <c r="CT2131" s="206" t="s">
        <v>480</v>
      </c>
      <c r="CU2131" s="206" t="s">
        <v>480</v>
      </c>
      <c r="CV2131" s="206" t="s">
        <v>480</v>
      </c>
      <c r="CW2131" s="206" t="s">
        <v>480</v>
      </c>
      <c r="CX2131" s="206" t="s">
        <v>480</v>
      </c>
      <c r="CY2131" s="206" t="s">
        <v>480</v>
      </c>
      <c r="CZ2131" s="206" t="s">
        <v>480</v>
      </c>
      <c r="DA2131" s="206" t="s">
        <v>480</v>
      </c>
      <c r="DB2131" s="206" t="s">
        <v>480</v>
      </c>
      <c r="DC2131" s="206" t="s">
        <v>480</v>
      </c>
      <c r="DD2131" s="206" t="s">
        <v>480</v>
      </c>
      <c r="DE2131" s="206" t="s">
        <v>480</v>
      </c>
      <c r="DF2131" s="206" t="s">
        <v>480</v>
      </c>
      <c r="DG2131" s="206" t="s">
        <v>480</v>
      </c>
      <c r="DH2131" s="206" t="s">
        <v>480</v>
      </c>
      <c r="DI2131" s="206" t="s">
        <v>480</v>
      </c>
      <c r="DJ2131" s="206" t="s">
        <v>480</v>
      </c>
      <c r="DK2131" s="206" t="s">
        <v>480</v>
      </c>
      <c r="DL2131" s="206" t="s">
        <v>480</v>
      </c>
    </row>
    <row r="2132" spans="1:116" x14ac:dyDescent="0.4">
      <c r="CO2132" s="8"/>
      <c r="CP2132" s="8"/>
      <c r="CQ2132" s="8"/>
      <c r="CR2132" s="8"/>
      <c r="CS2132" s="8"/>
      <c r="CT2132" s="8"/>
      <c r="CU2132" s="8"/>
      <c r="CV2132" s="8"/>
      <c r="CW2132" s="8"/>
      <c r="CX2132" s="8"/>
      <c r="CY2132" s="8"/>
      <c r="CZ2132" s="8"/>
      <c r="DA2132" s="8"/>
      <c r="DB2132" s="8"/>
      <c r="DC2132" s="8"/>
      <c r="DD2132" s="8"/>
      <c r="DE2132" s="8"/>
      <c r="DF2132" s="8"/>
      <c r="DG2132" s="8"/>
      <c r="DH2132" s="8"/>
      <c r="DI2132" s="8"/>
      <c r="DJ2132" s="8"/>
      <c r="DK2132" s="8"/>
      <c r="DL2132" s="8"/>
    </row>
    <row r="2133" spans="1:116" x14ac:dyDescent="0.4">
      <c r="A2133" s="174"/>
      <c r="E2133" s="8"/>
      <c r="G2133" s="175" t="s">
        <v>490</v>
      </c>
      <c r="H2133" s="174"/>
      <c r="I2133" s="176"/>
      <c r="J2133" s="176"/>
      <c r="K2133" s="197"/>
      <c r="L2133" s="197"/>
      <c r="M2133" s="197"/>
      <c r="N2133" s="197"/>
      <c r="O2133" s="197"/>
      <c r="P2133" s="197"/>
      <c r="R2133" s="198"/>
      <c r="S2133" s="174"/>
      <c r="T2133" s="174"/>
      <c r="U2133" s="174"/>
      <c r="V2133" s="174"/>
      <c r="W2133" s="174"/>
      <c r="X2133" s="174"/>
      <c r="Y2133" s="174"/>
      <c r="Z2133" s="174"/>
      <c r="AA2133" s="174"/>
      <c r="AB2133" s="174"/>
      <c r="AC2133" s="174"/>
      <c r="AD2133" s="174"/>
      <c r="AE2133" s="174"/>
      <c r="AF2133" s="174"/>
      <c r="AG2133" s="174"/>
      <c r="AH2133" s="174"/>
      <c r="AI2133" s="174"/>
      <c r="AJ2133" s="174"/>
      <c r="AK2133" s="174"/>
      <c r="AL2133" s="174"/>
      <c r="AM2133" s="174"/>
      <c r="AN2133" s="174"/>
      <c r="AO2133" s="174"/>
      <c r="AP2133" s="174"/>
      <c r="AQ2133" s="174"/>
      <c r="AR2133" s="174"/>
      <c r="AS2133" s="174"/>
      <c r="AT2133" s="174"/>
      <c r="AU2133" s="174"/>
      <c r="AV2133" s="174"/>
      <c r="AW2133" s="174"/>
      <c r="AX2133" s="174"/>
      <c r="AY2133" s="174"/>
      <c r="AZ2133" s="174"/>
      <c r="BA2133" s="174"/>
      <c r="BB2133" s="174"/>
      <c r="BC2133" s="174"/>
      <c r="BD2133" s="174"/>
      <c r="BE2133" s="174"/>
      <c r="BF2133" s="174"/>
      <c r="BG2133" s="174"/>
      <c r="BH2133" s="174"/>
      <c r="BI2133" s="174"/>
      <c r="BJ2133" s="174"/>
      <c r="BK2133" s="174"/>
      <c r="BL2133" s="174"/>
      <c r="BM2133" s="174"/>
      <c r="BN2133" s="174"/>
      <c r="BO2133" s="174"/>
      <c r="BP2133" s="174"/>
      <c r="BQ2133" s="174"/>
      <c r="BR2133" s="174"/>
      <c r="BS2133" s="174"/>
      <c r="BT2133" s="174"/>
      <c r="BU2133" s="174"/>
      <c r="BV2133" s="174"/>
      <c r="BW2133" s="174"/>
      <c r="BX2133" s="174"/>
      <c r="BY2133" s="174"/>
      <c r="BZ2133" s="174"/>
      <c r="CA2133" s="174"/>
      <c r="CB2133" s="174"/>
      <c r="CC2133" s="174"/>
      <c r="CD2133" s="174"/>
      <c r="CE2133" s="174"/>
      <c r="CF2133" s="174"/>
      <c r="CG2133" s="174"/>
      <c r="CH2133" s="174"/>
      <c r="CI2133" s="174"/>
      <c r="CJ2133" s="174"/>
      <c r="CK2133" s="174"/>
      <c r="CL2133" s="174"/>
      <c r="CN2133" s="176"/>
      <c r="CO2133" s="174"/>
      <c r="CP2133" s="174"/>
      <c r="CQ2133" s="174"/>
      <c r="CR2133" s="174"/>
      <c r="CS2133" s="174"/>
      <c r="CT2133" s="174"/>
      <c r="CU2133" s="174"/>
      <c r="CV2133" s="174"/>
      <c r="CW2133" s="174"/>
      <c r="CX2133" s="174"/>
      <c r="CY2133" s="174"/>
      <c r="CZ2133" s="174"/>
      <c r="DA2133" s="174"/>
      <c r="DB2133" s="174"/>
      <c r="DC2133" s="174"/>
      <c r="DD2133" s="174"/>
      <c r="DE2133" s="174"/>
      <c r="DF2133" s="174"/>
      <c r="DG2133" s="174"/>
      <c r="DH2133" s="174"/>
      <c r="DI2133" s="174"/>
      <c r="DJ2133" s="174"/>
      <c r="DK2133" s="174"/>
      <c r="DL2133" s="174"/>
    </row>
    <row r="2134" spans="1:116" x14ac:dyDescent="0.4">
      <c r="A2134" s="174"/>
      <c r="E2134" s="8"/>
      <c r="G2134" s="175" t="s">
        <v>492</v>
      </c>
      <c r="H2134" s="174"/>
      <c r="I2134" s="176"/>
      <c r="J2134" s="176"/>
      <c r="K2134" s="197"/>
      <c r="L2134" s="197"/>
      <c r="M2134" s="197"/>
      <c r="N2134" s="197"/>
      <c r="O2134" s="197"/>
      <c r="P2134" s="197"/>
      <c r="R2134" s="198"/>
      <c r="S2134" s="174"/>
      <c r="T2134" s="174"/>
      <c r="U2134" s="174"/>
      <c r="V2134" s="174"/>
      <c r="W2134" s="174"/>
      <c r="X2134" s="174"/>
      <c r="Y2134" s="174"/>
      <c r="Z2134" s="174"/>
      <c r="AA2134" s="174"/>
      <c r="AB2134" s="174"/>
      <c r="AC2134" s="174"/>
      <c r="AD2134" s="174"/>
      <c r="AE2134" s="174"/>
      <c r="AF2134" s="174"/>
      <c r="AG2134" s="174"/>
      <c r="AH2134" s="174"/>
      <c r="AI2134" s="174"/>
      <c r="AJ2134" s="174"/>
      <c r="AK2134" s="174"/>
      <c r="AL2134" s="174"/>
      <c r="AM2134" s="174"/>
      <c r="AN2134" s="174"/>
      <c r="AO2134" s="174"/>
      <c r="AP2134" s="174"/>
      <c r="AQ2134" s="174"/>
      <c r="AR2134" s="174"/>
      <c r="AS2134" s="174"/>
      <c r="AT2134" s="174"/>
      <c r="AU2134" s="174"/>
      <c r="AV2134" s="174"/>
      <c r="AW2134" s="174"/>
      <c r="AX2134" s="174"/>
      <c r="AY2134" s="174"/>
      <c r="AZ2134" s="174"/>
      <c r="BA2134" s="174"/>
      <c r="BB2134" s="174"/>
      <c r="BC2134" s="174"/>
      <c r="BD2134" s="174"/>
      <c r="BE2134" s="174"/>
      <c r="BF2134" s="174"/>
      <c r="BG2134" s="174"/>
      <c r="BH2134" s="174"/>
      <c r="BI2134" s="174"/>
      <c r="BJ2134" s="174"/>
      <c r="BK2134" s="174"/>
      <c r="BL2134" s="174"/>
      <c r="BM2134" s="174"/>
      <c r="BN2134" s="174"/>
      <c r="BO2134" s="174"/>
      <c r="BP2134" s="174"/>
      <c r="BQ2134" s="174"/>
      <c r="BR2134" s="174"/>
      <c r="BS2134" s="174"/>
      <c r="BT2134" s="174"/>
      <c r="BU2134" s="174"/>
      <c r="BV2134" s="174"/>
      <c r="BW2134" s="174"/>
      <c r="BX2134" s="174"/>
      <c r="BY2134" s="174"/>
      <c r="BZ2134" s="174"/>
      <c r="CA2134" s="174"/>
      <c r="CB2134" s="174"/>
      <c r="CC2134" s="174"/>
      <c r="CD2134" s="174"/>
      <c r="CE2134" s="174"/>
      <c r="CF2134" s="174"/>
      <c r="CG2134" s="174"/>
      <c r="CH2134" s="174"/>
      <c r="CI2134" s="174"/>
      <c r="CJ2134" s="174"/>
      <c r="CK2134" s="174"/>
      <c r="CL2134" s="174"/>
      <c r="CN2134" s="176"/>
      <c r="CO2134" s="174"/>
      <c r="CP2134" s="174"/>
      <c r="CQ2134" s="174"/>
      <c r="CR2134" s="174"/>
      <c r="CS2134" s="174"/>
      <c r="CT2134" s="174"/>
      <c r="CU2134" s="174"/>
      <c r="CV2134" s="174"/>
      <c r="CW2134" s="174"/>
      <c r="CX2134" s="174"/>
      <c r="CY2134" s="174"/>
      <c r="CZ2134" s="174"/>
      <c r="DA2134" s="174"/>
      <c r="DB2134" s="174"/>
      <c r="DC2134" s="174"/>
      <c r="DD2134" s="174"/>
      <c r="DE2134" s="174"/>
      <c r="DF2134" s="174"/>
      <c r="DG2134" s="174"/>
      <c r="DH2134" s="174"/>
      <c r="DI2134" s="174"/>
      <c r="DJ2134" s="174"/>
      <c r="DK2134" s="174"/>
      <c r="DL2134" s="174"/>
    </row>
    <row r="2135" spans="1:116" x14ac:dyDescent="0.4">
      <c r="A2135" s="174"/>
      <c r="E2135" s="8"/>
      <c r="G2135" s="175" t="s">
        <v>461</v>
      </c>
      <c r="H2135" s="174"/>
      <c r="I2135" s="176"/>
      <c r="J2135" s="176"/>
      <c r="K2135" s="197"/>
      <c r="L2135" s="197"/>
      <c r="M2135" s="197"/>
      <c r="N2135" s="197"/>
      <c r="O2135" s="197"/>
      <c r="P2135" s="197"/>
      <c r="R2135" s="198"/>
      <c r="S2135" s="199" t="str">
        <f t="shared" ref="S2135:AX2135" si="3568">S$20</f>
        <v>S$16</v>
      </c>
      <c r="T2135" s="199" t="str">
        <f t="shared" si="3568"/>
        <v>T$16</v>
      </c>
      <c r="U2135" s="199" t="str">
        <f t="shared" si="3568"/>
        <v>U$16</v>
      </c>
      <c r="V2135" s="199" t="str">
        <f t="shared" si="3568"/>
        <v>V$16</v>
      </c>
      <c r="W2135" s="199" t="str">
        <f t="shared" si="3568"/>
        <v>W$16</v>
      </c>
      <c r="X2135" s="199" t="str">
        <f t="shared" si="3568"/>
        <v>X$16</v>
      </c>
      <c r="Y2135" s="199" t="str">
        <f t="shared" si="3568"/>
        <v>Y$16</v>
      </c>
      <c r="Z2135" s="199" t="str">
        <f t="shared" si="3568"/>
        <v>Z$16</v>
      </c>
      <c r="AA2135" s="199" t="str">
        <f t="shared" si="3568"/>
        <v>AA$16</v>
      </c>
      <c r="AB2135" s="199" t="str">
        <f t="shared" si="3568"/>
        <v>AB$16</v>
      </c>
      <c r="AC2135" s="199" t="str">
        <f t="shared" si="3568"/>
        <v>AC$16</v>
      </c>
      <c r="AD2135" s="199" t="str">
        <f t="shared" si="3568"/>
        <v>AD$16</v>
      </c>
      <c r="AE2135" s="199" t="str">
        <f t="shared" si="3568"/>
        <v>AE$16</v>
      </c>
      <c r="AF2135" s="199" t="str">
        <f t="shared" si="3568"/>
        <v>AF$16</v>
      </c>
      <c r="AG2135" s="199" t="str">
        <f t="shared" si="3568"/>
        <v>AG$16</v>
      </c>
      <c r="AH2135" s="199" t="str">
        <f t="shared" si="3568"/>
        <v>AH$16</v>
      </c>
      <c r="AI2135" s="199" t="str">
        <f t="shared" si="3568"/>
        <v>AI$16</v>
      </c>
      <c r="AJ2135" s="199" t="str">
        <f t="shared" si="3568"/>
        <v>AJ$16</v>
      </c>
      <c r="AK2135" s="199" t="str">
        <f t="shared" si="3568"/>
        <v>AK$16</v>
      </c>
      <c r="AL2135" s="199" t="str">
        <f t="shared" si="3568"/>
        <v>AL$16</v>
      </c>
      <c r="AM2135" s="199" t="str">
        <f t="shared" si="3568"/>
        <v>AM$16</v>
      </c>
      <c r="AN2135" s="199" t="str">
        <f t="shared" si="3568"/>
        <v>AN$16</v>
      </c>
      <c r="AO2135" s="199" t="str">
        <f t="shared" si="3568"/>
        <v>AO$16</v>
      </c>
      <c r="AP2135" s="199" t="str">
        <f t="shared" si="3568"/>
        <v>AP$16</v>
      </c>
      <c r="AQ2135" s="199" t="str">
        <f t="shared" si="3568"/>
        <v>AQ$16</v>
      </c>
      <c r="AR2135" s="199" t="str">
        <f t="shared" si="3568"/>
        <v>AR$16</v>
      </c>
      <c r="AS2135" s="199" t="str">
        <f t="shared" si="3568"/>
        <v>AS$16</v>
      </c>
      <c r="AT2135" s="199" t="str">
        <f t="shared" si="3568"/>
        <v>AT$16</v>
      </c>
      <c r="AU2135" s="199" t="str">
        <f t="shared" si="3568"/>
        <v>AU$16</v>
      </c>
      <c r="AV2135" s="199" t="str">
        <f t="shared" si="3568"/>
        <v>AV$16</v>
      </c>
      <c r="AW2135" s="199" t="str">
        <f t="shared" si="3568"/>
        <v>AW$16</v>
      </c>
      <c r="AX2135" s="199" t="str">
        <f t="shared" si="3568"/>
        <v>AX$16</v>
      </c>
      <c r="AY2135" s="199" t="str">
        <f t="shared" ref="AY2135:CD2135" si="3569">AY$20</f>
        <v>AY$16</v>
      </c>
      <c r="AZ2135" s="199" t="str">
        <f t="shared" si="3569"/>
        <v>AZ$16</v>
      </c>
      <c r="BA2135" s="199" t="str">
        <f t="shared" si="3569"/>
        <v>BA$16</v>
      </c>
      <c r="BB2135" s="199" t="str">
        <f t="shared" si="3569"/>
        <v>BB$16</v>
      </c>
      <c r="BC2135" s="199" t="str">
        <f t="shared" si="3569"/>
        <v>BC$16</v>
      </c>
      <c r="BD2135" s="199" t="str">
        <f t="shared" si="3569"/>
        <v>BD$16</v>
      </c>
      <c r="BE2135" s="199" t="str">
        <f t="shared" si="3569"/>
        <v>BE$16</v>
      </c>
      <c r="BF2135" s="199" t="str">
        <f t="shared" si="3569"/>
        <v>BF$16</v>
      </c>
      <c r="BG2135" s="199" t="str">
        <f t="shared" si="3569"/>
        <v>BG$16</v>
      </c>
      <c r="BH2135" s="199" t="str">
        <f t="shared" si="3569"/>
        <v>BH$16</v>
      </c>
      <c r="BI2135" s="199" t="str">
        <f t="shared" si="3569"/>
        <v>BI$16</v>
      </c>
      <c r="BJ2135" s="199" t="str">
        <f t="shared" si="3569"/>
        <v>BJ$16</v>
      </c>
      <c r="BK2135" s="199" t="str">
        <f t="shared" si="3569"/>
        <v>BK$16</v>
      </c>
      <c r="BL2135" s="199" t="str">
        <f t="shared" si="3569"/>
        <v>BL$16</v>
      </c>
      <c r="BM2135" s="199" t="str">
        <f t="shared" si="3569"/>
        <v>BM$16</v>
      </c>
      <c r="BN2135" s="199" t="str">
        <f t="shared" si="3569"/>
        <v>BN$16</v>
      </c>
      <c r="BO2135" s="199" t="str">
        <f t="shared" si="3569"/>
        <v>BO$16</v>
      </c>
      <c r="BP2135" s="199" t="str">
        <f t="shared" si="3569"/>
        <v>BP$16</v>
      </c>
      <c r="BQ2135" s="199" t="str">
        <f t="shared" si="3569"/>
        <v>BQ$16</v>
      </c>
      <c r="BR2135" s="199" t="str">
        <f t="shared" si="3569"/>
        <v>BR$16</v>
      </c>
      <c r="BS2135" s="199" t="str">
        <f t="shared" si="3569"/>
        <v>BS$16</v>
      </c>
      <c r="BT2135" s="199" t="str">
        <f t="shared" si="3569"/>
        <v>BT$16</v>
      </c>
      <c r="BU2135" s="199" t="str">
        <f t="shared" si="3569"/>
        <v>BU$16</v>
      </c>
      <c r="BV2135" s="199" t="str">
        <f t="shared" si="3569"/>
        <v>BV$16</v>
      </c>
      <c r="BW2135" s="199" t="str">
        <f t="shared" si="3569"/>
        <v>BW$16</v>
      </c>
      <c r="BX2135" s="199" t="str">
        <f t="shared" si="3569"/>
        <v>BX$16</v>
      </c>
      <c r="BY2135" s="199" t="str">
        <f t="shared" si="3569"/>
        <v>BY$16</v>
      </c>
      <c r="BZ2135" s="199" t="str">
        <f t="shared" si="3569"/>
        <v>BZ$16</v>
      </c>
      <c r="CA2135" s="199" t="str">
        <f t="shared" si="3569"/>
        <v>CA$16</v>
      </c>
      <c r="CB2135" s="199" t="str">
        <f t="shared" si="3569"/>
        <v>CB$16</v>
      </c>
      <c r="CC2135" s="199" t="str">
        <f t="shared" si="3569"/>
        <v>CC$16</v>
      </c>
      <c r="CD2135" s="199" t="str">
        <f t="shared" si="3569"/>
        <v>CD$16</v>
      </c>
      <c r="CE2135" s="199" t="str">
        <f t="shared" ref="CE2135:CL2135" si="3570">CE$20</f>
        <v>CE$16</v>
      </c>
      <c r="CF2135" s="199" t="str">
        <f t="shared" si="3570"/>
        <v>CF$16</v>
      </c>
      <c r="CG2135" s="199" t="str">
        <f t="shared" si="3570"/>
        <v>CG$16</v>
      </c>
      <c r="CH2135" s="199" t="str">
        <f t="shared" si="3570"/>
        <v>CH$16</v>
      </c>
      <c r="CI2135" s="199" t="str">
        <f t="shared" si="3570"/>
        <v>CI$16</v>
      </c>
      <c r="CJ2135" s="199" t="str">
        <f t="shared" si="3570"/>
        <v>CJ$16</v>
      </c>
      <c r="CK2135" s="199" t="str">
        <f t="shared" si="3570"/>
        <v>CK$16</v>
      </c>
      <c r="CL2135" s="199" t="str">
        <f t="shared" si="3570"/>
        <v>CL$16</v>
      </c>
      <c r="CN2135" s="176"/>
      <c r="CO2135" s="199" t="str">
        <f t="shared" ref="CO2135:DL2135" si="3571">CO$20</f>
        <v>CO$16</v>
      </c>
      <c r="CP2135" s="199" t="str">
        <f t="shared" si="3571"/>
        <v>CP$16</v>
      </c>
      <c r="CQ2135" s="199" t="str">
        <f t="shared" si="3571"/>
        <v>CQ$16</v>
      </c>
      <c r="CR2135" s="199" t="str">
        <f t="shared" si="3571"/>
        <v>CR$16</v>
      </c>
      <c r="CS2135" s="199" t="str">
        <f t="shared" si="3571"/>
        <v>CS$16</v>
      </c>
      <c r="CT2135" s="199" t="str">
        <f t="shared" si="3571"/>
        <v>CT$16</v>
      </c>
      <c r="CU2135" s="199" t="str">
        <f t="shared" si="3571"/>
        <v>CU$16</v>
      </c>
      <c r="CV2135" s="199" t="str">
        <f t="shared" si="3571"/>
        <v>CV$16</v>
      </c>
      <c r="CW2135" s="199" t="str">
        <f t="shared" si="3571"/>
        <v>CW$16</v>
      </c>
      <c r="CX2135" s="199" t="str">
        <f t="shared" si="3571"/>
        <v>CX$16</v>
      </c>
      <c r="CY2135" s="199" t="str">
        <f t="shared" si="3571"/>
        <v>CY$16</v>
      </c>
      <c r="CZ2135" s="199" t="str">
        <f t="shared" si="3571"/>
        <v>CZ$16</v>
      </c>
      <c r="DA2135" s="199" t="str">
        <f t="shared" si="3571"/>
        <v>DA$16</v>
      </c>
      <c r="DB2135" s="199" t="str">
        <f t="shared" si="3571"/>
        <v>DB$16</v>
      </c>
      <c r="DC2135" s="199" t="str">
        <f t="shared" si="3571"/>
        <v>DC$16</v>
      </c>
      <c r="DD2135" s="199" t="str">
        <f t="shared" si="3571"/>
        <v>DD$16</v>
      </c>
      <c r="DE2135" s="199" t="str">
        <f t="shared" si="3571"/>
        <v>DE$16</v>
      </c>
      <c r="DF2135" s="199" t="str">
        <f t="shared" si="3571"/>
        <v>DF$16</v>
      </c>
      <c r="DG2135" s="199" t="str">
        <f t="shared" si="3571"/>
        <v>DG$16</v>
      </c>
      <c r="DH2135" s="199" t="str">
        <f t="shared" si="3571"/>
        <v>DH$16</v>
      </c>
      <c r="DI2135" s="199" t="str">
        <f t="shared" si="3571"/>
        <v>DI$16</v>
      </c>
      <c r="DJ2135" s="199" t="str">
        <f t="shared" si="3571"/>
        <v>DJ$16</v>
      </c>
      <c r="DK2135" s="199" t="str">
        <f t="shared" si="3571"/>
        <v>DK$16</v>
      </c>
      <c r="DL2135" s="199" t="str">
        <f t="shared" si="3571"/>
        <v>DL$16</v>
      </c>
    </row>
    <row r="2136" spans="1:116" x14ac:dyDescent="0.4">
      <c r="A2136" s="174"/>
      <c r="E2136" s="8"/>
      <c r="G2136" s="175" t="s">
        <v>462</v>
      </c>
      <c r="H2136" s="200"/>
      <c r="I2136" s="201"/>
      <c r="J2136" s="201"/>
      <c r="K2136" s="202"/>
      <c r="L2136" s="202"/>
      <c r="M2136" s="202"/>
      <c r="N2136" s="202"/>
      <c r="O2136" s="202"/>
      <c r="P2136" s="202"/>
      <c r="R2136" s="202"/>
      <c r="S2136" s="199" t="str">
        <f t="shared" ref="S2136:AX2136" si="3572">S$21</f>
        <v>S$17</v>
      </c>
      <c r="T2136" s="199" t="str">
        <f t="shared" si="3572"/>
        <v>T$17</v>
      </c>
      <c r="U2136" s="199" t="str">
        <f t="shared" si="3572"/>
        <v>U$17</v>
      </c>
      <c r="V2136" s="199" t="str">
        <f t="shared" si="3572"/>
        <v>V$17</v>
      </c>
      <c r="W2136" s="199" t="str">
        <f t="shared" si="3572"/>
        <v>W$17</v>
      </c>
      <c r="X2136" s="199" t="str">
        <f t="shared" si="3572"/>
        <v>X$17</v>
      </c>
      <c r="Y2136" s="199" t="str">
        <f t="shared" si="3572"/>
        <v>Y$17</v>
      </c>
      <c r="Z2136" s="199" t="str">
        <f t="shared" si="3572"/>
        <v>Z$17</v>
      </c>
      <c r="AA2136" s="199" t="str">
        <f t="shared" si="3572"/>
        <v>AA$17</v>
      </c>
      <c r="AB2136" s="199" t="str">
        <f t="shared" si="3572"/>
        <v>AB$17</v>
      </c>
      <c r="AC2136" s="199" t="str">
        <f t="shared" si="3572"/>
        <v>AC$17</v>
      </c>
      <c r="AD2136" s="199" t="str">
        <f t="shared" si="3572"/>
        <v>AD$17</v>
      </c>
      <c r="AE2136" s="199" t="str">
        <f t="shared" si="3572"/>
        <v>AE$17</v>
      </c>
      <c r="AF2136" s="199" t="str">
        <f t="shared" si="3572"/>
        <v>AF$17</v>
      </c>
      <c r="AG2136" s="199" t="str">
        <f t="shared" si="3572"/>
        <v>AG$17</v>
      </c>
      <c r="AH2136" s="199" t="str">
        <f t="shared" si="3572"/>
        <v>AH$17</v>
      </c>
      <c r="AI2136" s="199" t="str">
        <f t="shared" si="3572"/>
        <v>AI$17</v>
      </c>
      <c r="AJ2136" s="199" t="str">
        <f t="shared" si="3572"/>
        <v>AJ$17</v>
      </c>
      <c r="AK2136" s="199" t="str">
        <f t="shared" si="3572"/>
        <v>AK$17</v>
      </c>
      <c r="AL2136" s="199" t="str">
        <f t="shared" si="3572"/>
        <v>AL$17</v>
      </c>
      <c r="AM2136" s="199" t="str">
        <f t="shared" si="3572"/>
        <v>AM$17</v>
      </c>
      <c r="AN2136" s="199" t="str">
        <f t="shared" si="3572"/>
        <v>AN$17</v>
      </c>
      <c r="AO2136" s="199" t="str">
        <f t="shared" si="3572"/>
        <v>AO$17</v>
      </c>
      <c r="AP2136" s="199" t="str">
        <f t="shared" si="3572"/>
        <v>AP$17</v>
      </c>
      <c r="AQ2136" s="199" t="str">
        <f t="shared" si="3572"/>
        <v>AQ$17</v>
      </c>
      <c r="AR2136" s="199" t="str">
        <f t="shared" si="3572"/>
        <v>AR$17</v>
      </c>
      <c r="AS2136" s="199" t="str">
        <f t="shared" si="3572"/>
        <v>AS$17</v>
      </c>
      <c r="AT2136" s="199" t="str">
        <f t="shared" si="3572"/>
        <v>AT$17</v>
      </c>
      <c r="AU2136" s="199" t="str">
        <f t="shared" si="3572"/>
        <v>AU$17</v>
      </c>
      <c r="AV2136" s="199" t="str">
        <f t="shared" si="3572"/>
        <v>AV$17</v>
      </c>
      <c r="AW2136" s="199" t="str">
        <f t="shared" si="3572"/>
        <v>AW$17</v>
      </c>
      <c r="AX2136" s="199" t="str">
        <f t="shared" si="3572"/>
        <v>AX$17</v>
      </c>
      <c r="AY2136" s="199" t="str">
        <f t="shared" ref="AY2136:CD2136" si="3573">AY$21</f>
        <v>AY$17</v>
      </c>
      <c r="AZ2136" s="199" t="str">
        <f t="shared" si="3573"/>
        <v>AZ$17</v>
      </c>
      <c r="BA2136" s="199" t="str">
        <f t="shared" si="3573"/>
        <v>BA$17</v>
      </c>
      <c r="BB2136" s="199" t="str">
        <f t="shared" si="3573"/>
        <v>BB$17</v>
      </c>
      <c r="BC2136" s="199" t="str">
        <f t="shared" si="3573"/>
        <v>BC$17</v>
      </c>
      <c r="BD2136" s="199" t="str">
        <f t="shared" si="3573"/>
        <v>BD$17</v>
      </c>
      <c r="BE2136" s="199" t="str">
        <f t="shared" si="3573"/>
        <v>BE$17</v>
      </c>
      <c r="BF2136" s="199" t="str">
        <f t="shared" si="3573"/>
        <v>BF$17</v>
      </c>
      <c r="BG2136" s="199" t="str">
        <f t="shared" si="3573"/>
        <v>BG$17</v>
      </c>
      <c r="BH2136" s="199" t="str">
        <f t="shared" si="3573"/>
        <v>BH$17</v>
      </c>
      <c r="BI2136" s="199" t="str">
        <f t="shared" si="3573"/>
        <v>BI$17</v>
      </c>
      <c r="BJ2136" s="199" t="str">
        <f t="shared" si="3573"/>
        <v>BJ$17</v>
      </c>
      <c r="BK2136" s="199" t="str">
        <f t="shared" si="3573"/>
        <v>BK$17</v>
      </c>
      <c r="BL2136" s="199" t="str">
        <f t="shared" si="3573"/>
        <v>BL$17</v>
      </c>
      <c r="BM2136" s="199" t="str">
        <f t="shared" si="3573"/>
        <v>BM$17</v>
      </c>
      <c r="BN2136" s="199" t="str">
        <f t="shared" si="3573"/>
        <v>BN$17</v>
      </c>
      <c r="BO2136" s="199" t="str">
        <f t="shared" si="3573"/>
        <v>BO$17</v>
      </c>
      <c r="BP2136" s="199" t="str">
        <f t="shared" si="3573"/>
        <v>BP$17</v>
      </c>
      <c r="BQ2136" s="199" t="str">
        <f t="shared" si="3573"/>
        <v>BQ$17</v>
      </c>
      <c r="BR2136" s="199" t="str">
        <f t="shared" si="3573"/>
        <v>BR$17</v>
      </c>
      <c r="BS2136" s="199" t="str">
        <f t="shared" si="3573"/>
        <v>BS$17</v>
      </c>
      <c r="BT2136" s="199" t="str">
        <f t="shared" si="3573"/>
        <v>BT$17</v>
      </c>
      <c r="BU2136" s="199" t="str">
        <f t="shared" si="3573"/>
        <v>BU$17</v>
      </c>
      <c r="BV2136" s="199" t="str">
        <f t="shared" si="3573"/>
        <v>BV$17</v>
      </c>
      <c r="BW2136" s="199" t="str">
        <f t="shared" si="3573"/>
        <v>BW$17</v>
      </c>
      <c r="BX2136" s="199" t="str">
        <f t="shared" si="3573"/>
        <v>BX$17</v>
      </c>
      <c r="BY2136" s="199" t="str">
        <f t="shared" si="3573"/>
        <v>BY$17</v>
      </c>
      <c r="BZ2136" s="199" t="str">
        <f t="shared" si="3573"/>
        <v>BZ$17</v>
      </c>
      <c r="CA2136" s="199" t="str">
        <f t="shared" si="3573"/>
        <v>CA$17</v>
      </c>
      <c r="CB2136" s="199" t="str">
        <f t="shared" si="3573"/>
        <v>CB$17</v>
      </c>
      <c r="CC2136" s="199" t="str">
        <f t="shared" si="3573"/>
        <v>CC$17</v>
      </c>
      <c r="CD2136" s="199" t="str">
        <f t="shared" si="3573"/>
        <v>CD$17</v>
      </c>
      <c r="CE2136" s="199" t="str">
        <f t="shared" ref="CE2136:CL2136" si="3574">CE$21</f>
        <v>CE$17</v>
      </c>
      <c r="CF2136" s="199" t="str">
        <f t="shared" si="3574"/>
        <v>CF$17</v>
      </c>
      <c r="CG2136" s="199" t="str">
        <f t="shared" si="3574"/>
        <v>CG$17</v>
      </c>
      <c r="CH2136" s="199" t="str">
        <f t="shared" si="3574"/>
        <v>CH$17</v>
      </c>
      <c r="CI2136" s="199" t="str">
        <f t="shared" si="3574"/>
        <v>CI$17</v>
      </c>
      <c r="CJ2136" s="199" t="str">
        <f t="shared" si="3574"/>
        <v>CJ$17</v>
      </c>
      <c r="CK2136" s="199" t="str">
        <f t="shared" si="3574"/>
        <v>CK$17</v>
      </c>
      <c r="CL2136" s="199" t="str">
        <f t="shared" si="3574"/>
        <v>CL$17</v>
      </c>
      <c r="CN2136" s="201"/>
      <c r="CO2136" s="199" t="str">
        <f t="shared" ref="CO2136:DL2136" si="3575">CO$21</f>
        <v>CO$17</v>
      </c>
      <c r="CP2136" s="199" t="str">
        <f t="shared" si="3575"/>
        <v>CP$17</v>
      </c>
      <c r="CQ2136" s="199" t="str">
        <f t="shared" si="3575"/>
        <v>CQ$17</v>
      </c>
      <c r="CR2136" s="199" t="str">
        <f t="shared" si="3575"/>
        <v>CR$17</v>
      </c>
      <c r="CS2136" s="199" t="str">
        <f t="shared" si="3575"/>
        <v>CS$17</v>
      </c>
      <c r="CT2136" s="199" t="str">
        <f t="shared" si="3575"/>
        <v>CT$17</v>
      </c>
      <c r="CU2136" s="199" t="str">
        <f t="shared" si="3575"/>
        <v>CU$17</v>
      </c>
      <c r="CV2136" s="199" t="str">
        <f t="shared" si="3575"/>
        <v>CV$17</v>
      </c>
      <c r="CW2136" s="199" t="str">
        <f t="shared" si="3575"/>
        <v>CW$17</v>
      </c>
      <c r="CX2136" s="199" t="str">
        <f t="shared" si="3575"/>
        <v>CX$17</v>
      </c>
      <c r="CY2136" s="199" t="str">
        <f t="shared" si="3575"/>
        <v>CY$17</v>
      </c>
      <c r="CZ2136" s="199" t="str">
        <f t="shared" si="3575"/>
        <v>CZ$17</v>
      </c>
      <c r="DA2136" s="199" t="str">
        <f t="shared" si="3575"/>
        <v>DA$17</v>
      </c>
      <c r="DB2136" s="199" t="str">
        <f t="shared" si="3575"/>
        <v>DB$17</v>
      </c>
      <c r="DC2136" s="199" t="str">
        <f t="shared" si="3575"/>
        <v>DC$17</v>
      </c>
      <c r="DD2136" s="199" t="str">
        <f t="shared" si="3575"/>
        <v>DD$17</v>
      </c>
      <c r="DE2136" s="199" t="str">
        <f t="shared" si="3575"/>
        <v>DE$17</v>
      </c>
      <c r="DF2136" s="199" t="str">
        <f t="shared" si="3575"/>
        <v>DF$17</v>
      </c>
      <c r="DG2136" s="199" t="str">
        <f t="shared" si="3575"/>
        <v>DG$17</v>
      </c>
      <c r="DH2136" s="199" t="str">
        <f t="shared" si="3575"/>
        <v>DH$17</v>
      </c>
      <c r="DI2136" s="199" t="str">
        <f t="shared" si="3575"/>
        <v>DI$17</v>
      </c>
      <c r="DJ2136" s="199" t="str">
        <f t="shared" si="3575"/>
        <v>DJ$17</v>
      </c>
      <c r="DK2136" s="199" t="str">
        <f t="shared" si="3575"/>
        <v>DK$17</v>
      </c>
      <c r="DL2136" s="199" t="str">
        <f t="shared" si="3575"/>
        <v>DL$17</v>
      </c>
    </row>
    <row r="2137" spans="1:116" x14ac:dyDescent="0.4">
      <c r="A2137" s="174"/>
      <c r="E2137" s="8"/>
      <c r="G2137" s="175" t="s">
        <v>491</v>
      </c>
      <c r="H2137" s="200"/>
      <c r="I2137" s="201"/>
      <c r="J2137" s="201"/>
      <c r="K2137" s="202"/>
      <c r="L2137" s="202"/>
      <c r="M2137" s="202"/>
      <c r="N2137" s="202"/>
      <c r="O2137" s="202"/>
      <c r="P2137" s="202"/>
      <c r="R2137" s="202"/>
      <c r="S2137" s="190"/>
      <c r="T2137" s="190"/>
      <c r="U2137" s="190"/>
      <c r="V2137" s="190"/>
      <c r="W2137" s="190"/>
      <c r="X2137" s="190"/>
      <c r="Y2137" s="190"/>
      <c r="Z2137" s="190"/>
      <c r="AA2137" s="190"/>
      <c r="AB2137" s="190"/>
      <c r="AC2137" s="190"/>
      <c r="AD2137" s="190"/>
      <c r="AE2137" s="190"/>
      <c r="AF2137" s="190"/>
      <c r="AG2137" s="190"/>
      <c r="AH2137" s="190"/>
      <c r="AI2137" s="190"/>
      <c r="AJ2137" s="190"/>
      <c r="AK2137" s="190"/>
      <c r="AL2137" s="190"/>
      <c r="AM2137" s="190"/>
      <c r="AN2137" s="190"/>
      <c r="AO2137" s="190"/>
      <c r="AP2137" s="190"/>
      <c r="AQ2137" s="190"/>
      <c r="AR2137" s="190"/>
      <c r="AS2137" s="190"/>
      <c r="AT2137" s="190"/>
      <c r="AU2137" s="190"/>
      <c r="AV2137" s="190"/>
      <c r="AW2137" s="190"/>
      <c r="AX2137" s="190"/>
      <c r="AY2137" s="190"/>
      <c r="AZ2137" s="190"/>
      <c r="BA2137" s="190"/>
      <c r="BB2137" s="190"/>
      <c r="BC2137" s="190"/>
      <c r="BD2137" s="190"/>
      <c r="BE2137" s="190"/>
      <c r="BF2137" s="190"/>
      <c r="BG2137" s="190"/>
      <c r="BH2137" s="190"/>
      <c r="BI2137" s="190"/>
      <c r="BJ2137" s="190"/>
      <c r="BK2137" s="190"/>
      <c r="BL2137" s="190"/>
      <c r="BM2137" s="190"/>
      <c r="BN2137" s="190"/>
      <c r="BO2137" s="190"/>
      <c r="BP2137" s="190"/>
      <c r="BQ2137" s="190"/>
      <c r="BR2137" s="190"/>
      <c r="BS2137" s="190"/>
      <c r="BT2137" s="190"/>
      <c r="BU2137" s="190"/>
      <c r="BV2137" s="190"/>
      <c r="BW2137" s="190"/>
      <c r="BX2137" s="190"/>
      <c r="BY2137" s="190"/>
      <c r="BZ2137" s="190"/>
      <c r="CA2137" s="190"/>
      <c r="CB2137" s="190"/>
      <c r="CC2137" s="190"/>
      <c r="CD2137" s="190"/>
      <c r="CE2137" s="190"/>
      <c r="CF2137" s="190"/>
      <c r="CG2137" s="190"/>
      <c r="CH2137" s="190"/>
      <c r="CI2137" s="190"/>
      <c r="CJ2137" s="190"/>
      <c r="CK2137" s="190"/>
      <c r="CL2137" s="190"/>
      <c r="CN2137" s="201"/>
      <c r="CO2137" s="190"/>
      <c r="CP2137" s="190"/>
      <c r="CQ2137" s="190"/>
      <c r="CR2137" s="190"/>
      <c r="CS2137" s="190"/>
      <c r="CT2137" s="190"/>
      <c r="CU2137" s="190"/>
      <c r="CV2137" s="190"/>
      <c r="CW2137" s="190"/>
      <c r="CX2137" s="190"/>
      <c r="CY2137" s="190"/>
      <c r="CZ2137" s="190"/>
      <c r="DA2137" s="190"/>
      <c r="DB2137" s="190"/>
      <c r="DC2137" s="190"/>
      <c r="DD2137" s="190"/>
      <c r="DE2137" s="190"/>
      <c r="DF2137" s="190"/>
      <c r="DG2137" s="190"/>
      <c r="DH2137" s="190"/>
      <c r="DI2137" s="190"/>
      <c r="DJ2137" s="190"/>
      <c r="DK2137" s="190"/>
      <c r="DL2137" s="190"/>
    </row>
    <row r="2138" spans="1:116" x14ac:dyDescent="0.4">
      <c r="A2138" s="174"/>
      <c r="E2138" s="8"/>
      <c r="G2138" s="175" t="s">
        <v>505</v>
      </c>
      <c r="H2138" s="200"/>
      <c r="I2138" s="201"/>
      <c r="J2138" s="201"/>
      <c r="K2138" s="202"/>
      <c r="L2138" s="202"/>
      <c r="M2138" s="202"/>
      <c r="N2138" s="202"/>
      <c r="O2138" s="202"/>
      <c r="P2138" s="202"/>
      <c r="R2138" s="202"/>
      <c r="S2138" s="190"/>
      <c r="T2138" s="190"/>
      <c r="U2138" s="190"/>
      <c r="V2138" s="190"/>
      <c r="W2138" s="190"/>
      <c r="X2138" s="190"/>
      <c r="Y2138" s="190"/>
      <c r="Z2138" s="190"/>
      <c r="AA2138" s="190"/>
      <c r="AB2138" s="190"/>
      <c r="AC2138" s="190"/>
      <c r="AD2138" s="190"/>
      <c r="AE2138" s="190"/>
      <c r="AF2138" s="190"/>
      <c r="AG2138" s="190"/>
      <c r="AH2138" s="190"/>
      <c r="AI2138" s="190"/>
      <c r="AJ2138" s="190"/>
      <c r="AK2138" s="190"/>
      <c r="AL2138" s="190"/>
      <c r="AM2138" s="190"/>
      <c r="AN2138" s="190"/>
      <c r="AO2138" s="190"/>
      <c r="AP2138" s="190"/>
      <c r="AQ2138" s="190"/>
      <c r="AR2138" s="190"/>
      <c r="AS2138" s="190"/>
      <c r="AT2138" s="190"/>
      <c r="AU2138" s="190"/>
      <c r="AV2138" s="190"/>
      <c r="AW2138" s="190"/>
      <c r="AX2138" s="190"/>
      <c r="AY2138" s="190"/>
      <c r="AZ2138" s="190"/>
      <c r="BA2138" s="190"/>
      <c r="BB2138" s="190"/>
      <c r="BC2138" s="190"/>
      <c r="BD2138" s="190"/>
      <c r="BE2138" s="190"/>
      <c r="BF2138" s="190"/>
      <c r="BG2138" s="190"/>
      <c r="BH2138" s="190"/>
      <c r="BI2138" s="190"/>
      <c r="BJ2138" s="190"/>
      <c r="BK2138" s="190"/>
      <c r="BL2138" s="190"/>
      <c r="BM2138" s="190"/>
      <c r="BN2138" s="190"/>
      <c r="BO2138" s="190"/>
      <c r="BP2138" s="190"/>
      <c r="BQ2138" s="190"/>
      <c r="BR2138" s="190"/>
      <c r="BS2138" s="190"/>
      <c r="BT2138" s="190"/>
      <c r="BU2138" s="190"/>
      <c r="BV2138" s="190"/>
      <c r="BW2138" s="190"/>
      <c r="BX2138" s="190"/>
      <c r="BY2138" s="190"/>
      <c r="BZ2138" s="190"/>
      <c r="CA2138" s="190"/>
      <c r="CB2138" s="190"/>
      <c r="CC2138" s="190"/>
      <c r="CD2138" s="190"/>
      <c r="CE2138" s="190"/>
      <c r="CF2138" s="190"/>
      <c r="CG2138" s="190"/>
      <c r="CH2138" s="190"/>
      <c r="CI2138" s="190"/>
      <c r="CJ2138" s="190"/>
      <c r="CK2138" s="190"/>
      <c r="CL2138" s="190"/>
      <c r="CN2138" s="201"/>
      <c r="CO2138" s="190"/>
      <c r="CP2138" s="190"/>
      <c r="CQ2138" s="190"/>
      <c r="CR2138" s="190"/>
      <c r="CS2138" s="190"/>
      <c r="CT2138" s="190"/>
      <c r="CU2138" s="190"/>
      <c r="CV2138" s="190"/>
      <c r="CW2138" s="190"/>
      <c r="CX2138" s="190"/>
      <c r="CY2138" s="190"/>
      <c r="CZ2138" s="190"/>
      <c r="DA2138" s="190"/>
      <c r="DB2138" s="190"/>
      <c r="DC2138" s="190"/>
      <c r="DD2138" s="190"/>
      <c r="DE2138" s="190"/>
      <c r="DF2138" s="190"/>
      <c r="DG2138" s="190"/>
      <c r="DH2138" s="190"/>
      <c r="DI2138" s="190"/>
      <c r="DJ2138" s="190"/>
      <c r="DK2138" s="190"/>
      <c r="DL2138" s="190"/>
    </row>
    <row r="2139" spans="1:116" x14ac:dyDescent="0.4">
      <c r="A2139" s="174"/>
      <c r="E2139" s="8"/>
      <c r="G2139" s="175" t="s">
        <v>463</v>
      </c>
      <c r="H2139" s="200"/>
      <c r="I2139" s="201"/>
      <c r="J2139" s="201"/>
      <c r="K2139" s="202"/>
      <c r="L2139" s="202"/>
      <c r="M2139" s="202"/>
      <c r="N2139" s="202"/>
      <c r="O2139" s="202"/>
      <c r="P2139" s="202"/>
      <c r="R2139" s="202"/>
      <c r="S2139" s="190" t="str">
        <f t="shared" ref="S2139:AX2139" si="3576">S$22</f>
        <v>S$18</v>
      </c>
      <c r="T2139" s="190" t="str">
        <f t="shared" si="3576"/>
        <v>T$18</v>
      </c>
      <c r="U2139" s="190" t="str">
        <f t="shared" si="3576"/>
        <v>U$18</v>
      </c>
      <c r="V2139" s="190" t="str">
        <f t="shared" si="3576"/>
        <v>V$18</v>
      </c>
      <c r="W2139" s="190" t="str">
        <f t="shared" si="3576"/>
        <v>W$18</v>
      </c>
      <c r="X2139" s="190" t="str">
        <f t="shared" si="3576"/>
        <v>X$18</v>
      </c>
      <c r="Y2139" s="190" t="str">
        <f t="shared" si="3576"/>
        <v>Y$18</v>
      </c>
      <c r="Z2139" s="190" t="str">
        <f t="shared" si="3576"/>
        <v>Z$18</v>
      </c>
      <c r="AA2139" s="190" t="str">
        <f t="shared" si="3576"/>
        <v>AA$18</v>
      </c>
      <c r="AB2139" s="190" t="str">
        <f t="shared" si="3576"/>
        <v>AB$18</v>
      </c>
      <c r="AC2139" s="190" t="str">
        <f t="shared" si="3576"/>
        <v>AC$18</v>
      </c>
      <c r="AD2139" s="190" t="str">
        <f t="shared" si="3576"/>
        <v>AD$18</v>
      </c>
      <c r="AE2139" s="190" t="str">
        <f t="shared" si="3576"/>
        <v>AE$18</v>
      </c>
      <c r="AF2139" s="190" t="str">
        <f t="shared" si="3576"/>
        <v>AF$18</v>
      </c>
      <c r="AG2139" s="190" t="str">
        <f t="shared" si="3576"/>
        <v>AG$18</v>
      </c>
      <c r="AH2139" s="190" t="str">
        <f t="shared" si="3576"/>
        <v>AH$18</v>
      </c>
      <c r="AI2139" s="190" t="str">
        <f t="shared" si="3576"/>
        <v>AI$18</v>
      </c>
      <c r="AJ2139" s="190" t="str">
        <f t="shared" si="3576"/>
        <v>AJ$18</v>
      </c>
      <c r="AK2139" s="190" t="str">
        <f t="shared" si="3576"/>
        <v>AK$18</v>
      </c>
      <c r="AL2139" s="190" t="str">
        <f t="shared" si="3576"/>
        <v>AL$18</v>
      </c>
      <c r="AM2139" s="190" t="str">
        <f t="shared" si="3576"/>
        <v>AM$18</v>
      </c>
      <c r="AN2139" s="190" t="str">
        <f t="shared" si="3576"/>
        <v>AN$18</v>
      </c>
      <c r="AO2139" s="190" t="str">
        <f t="shared" si="3576"/>
        <v>AO$18</v>
      </c>
      <c r="AP2139" s="190" t="str">
        <f t="shared" si="3576"/>
        <v>AP$18</v>
      </c>
      <c r="AQ2139" s="190" t="str">
        <f t="shared" si="3576"/>
        <v>AQ$18</v>
      </c>
      <c r="AR2139" s="190" t="str">
        <f t="shared" si="3576"/>
        <v>AR$18</v>
      </c>
      <c r="AS2139" s="190" t="str">
        <f t="shared" si="3576"/>
        <v>AS$18</v>
      </c>
      <c r="AT2139" s="190" t="str">
        <f t="shared" si="3576"/>
        <v>AT$18</v>
      </c>
      <c r="AU2139" s="190" t="str">
        <f t="shared" si="3576"/>
        <v>AU$18</v>
      </c>
      <c r="AV2139" s="190" t="str">
        <f t="shared" si="3576"/>
        <v>AV$18</v>
      </c>
      <c r="AW2139" s="190" t="str">
        <f t="shared" si="3576"/>
        <v>AW$18</v>
      </c>
      <c r="AX2139" s="190" t="str">
        <f t="shared" si="3576"/>
        <v>AX$18</v>
      </c>
      <c r="AY2139" s="190" t="str">
        <f t="shared" ref="AY2139:CD2139" si="3577">AY$22</f>
        <v>AY$18</v>
      </c>
      <c r="AZ2139" s="190" t="str">
        <f t="shared" si="3577"/>
        <v>AZ$18</v>
      </c>
      <c r="BA2139" s="190" t="str">
        <f t="shared" si="3577"/>
        <v>BA$18</v>
      </c>
      <c r="BB2139" s="190" t="str">
        <f t="shared" si="3577"/>
        <v>BB$18</v>
      </c>
      <c r="BC2139" s="190" t="str">
        <f t="shared" si="3577"/>
        <v>BC$18</v>
      </c>
      <c r="BD2139" s="190" t="str">
        <f t="shared" si="3577"/>
        <v>BD$18</v>
      </c>
      <c r="BE2139" s="190" t="str">
        <f t="shared" si="3577"/>
        <v>BE$18</v>
      </c>
      <c r="BF2139" s="190" t="str">
        <f t="shared" si="3577"/>
        <v>BF$18</v>
      </c>
      <c r="BG2139" s="190" t="str">
        <f t="shared" si="3577"/>
        <v>BG$18</v>
      </c>
      <c r="BH2139" s="190" t="str">
        <f t="shared" si="3577"/>
        <v>BH$18</v>
      </c>
      <c r="BI2139" s="190" t="str">
        <f t="shared" si="3577"/>
        <v>BI$18</v>
      </c>
      <c r="BJ2139" s="190" t="str">
        <f t="shared" si="3577"/>
        <v>BJ$18</v>
      </c>
      <c r="BK2139" s="190" t="str">
        <f t="shared" si="3577"/>
        <v>BK$18</v>
      </c>
      <c r="BL2139" s="190" t="str">
        <f t="shared" si="3577"/>
        <v>BL$18</v>
      </c>
      <c r="BM2139" s="190" t="str">
        <f t="shared" si="3577"/>
        <v>BM$18</v>
      </c>
      <c r="BN2139" s="190" t="str">
        <f t="shared" si="3577"/>
        <v>BN$18</v>
      </c>
      <c r="BO2139" s="190" t="str">
        <f t="shared" si="3577"/>
        <v>BO$18</v>
      </c>
      <c r="BP2139" s="190" t="str">
        <f t="shared" si="3577"/>
        <v>BP$18</v>
      </c>
      <c r="BQ2139" s="190" t="str">
        <f t="shared" si="3577"/>
        <v>BQ$18</v>
      </c>
      <c r="BR2139" s="190" t="str">
        <f t="shared" si="3577"/>
        <v>BR$18</v>
      </c>
      <c r="BS2139" s="190" t="str">
        <f t="shared" si="3577"/>
        <v>BS$18</v>
      </c>
      <c r="BT2139" s="190" t="str">
        <f t="shared" si="3577"/>
        <v>BT$18</v>
      </c>
      <c r="BU2139" s="190" t="str">
        <f t="shared" si="3577"/>
        <v>BU$18</v>
      </c>
      <c r="BV2139" s="190" t="str">
        <f t="shared" si="3577"/>
        <v>BV$18</v>
      </c>
      <c r="BW2139" s="190" t="str">
        <f t="shared" si="3577"/>
        <v>BW$18</v>
      </c>
      <c r="BX2139" s="190" t="str">
        <f t="shared" si="3577"/>
        <v>BX$18</v>
      </c>
      <c r="BY2139" s="190" t="str">
        <f t="shared" si="3577"/>
        <v>BY$18</v>
      </c>
      <c r="BZ2139" s="190" t="str">
        <f t="shared" si="3577"/>
        <v>BZ$18</v>
      </c>
      <c r="CA2139" s="190" t="str">
        <f t="shared" si="3577"/>
        <v>CA$18</v>
      </c>
      <c r="CB2139" s="190" t="str">
        <f t="shared" si="3577"/>
        <v>CB$18</v>
      </c>
      <c r="CC2139" s="190" t="str">
        <f t="shared" si="3577"/>
        <v>CC$18</v>
      </c>
      <c r="CD2139" s="190" t="str">
        <f t="shared" si="3577"/>
        <v>CD$18</v>
      </c>
      <c r="CE2139" s="190" t="str">
        <f t="shared" ref="CE2139:CL2139" si="3578">CE$22</f>
        <v>CE$18</v>
      </c>
      <c r="CF2139" s="190" t="str">
        <f t="shared" si="3578"/>
        <v>CF$18</v>
      </c>
      <c r="CG2139" s="190" t="str">
        <f t="shared" si="3578"/>
        <v>CG$18</v>
      </c>
      <c r="CH2139" s="190" t="str">
        <f t="shared" si="3578"/>
        <v>CH$18</v>
      </c>
      <c r="CI2139" s="190" t="str">
        <f t="shared" si="3578"/>
        <v>CI$18</v>
      </c>
      <c r="CJ2139" s="190" t="str">
        <f t="shared" si="3578"/>
        <v>CJ$18</v>
      </c>
      <c r="CK2139" s="190" t="str">
        <f t="shared" si="3578"/>
        <v>CK$18</v>
      </c>
      <c r="CL2139" s="190" t="str">
        <f t="shared" si="3578"/>
        <v>CL$18</v>
      </c>
      <c r="CN2139" s="201"/>
      <c r="CO2139" s="190" t="str">
        <f t="shared" ref="CO2139:DL2139" si="3579">CO$22</f>
        <v>CO$18</v>
      </c>
      <c r="CP2139" s="190" t="str">
        <f t="shared" si="3579"/>
        <v>CP$18</v>
      </c>
      <c r="CQ2139" s="190" t="str">
        <f t="shared" si="3579"/>
        <v>CQ$18</v>
      </c>
      <c r="CR2139" s="190" t="str">
        <f t="shared" si="3579"/>
        <v>CR$18</v>
      </c>
      <c r="CS2139" s="190" t="str">
        <f t="shared" si="3579"/>
        <v>CS$18</v>
      </c>
      <c r="CT2139" s="190" t="str">
        <f t="shared" si="3579"/>
        <v>CT$18</v>
      </c>
      <c r="CU2139" s="190" t="str">
        <f t="shared" si="3579"/>
        <v>CU$18</v>
      </c>
      <c r="CV2139" s="190" t="str">
        <f t="shared" si="3579"/>
        <v>CV$18</v>
      </c>
      <c r="CW2139" s="190" t="str">
        <f t="shared" si="3579"/>
        <v>CW$18</v>
      </c>
      <c r="CX2139" s="190" t="str">
        <f t="shared" si="3579"/>
        <v>CX$18</v>
      </c>
      <c r="CY2139" s="190" t="str">
        <f t="shared" si="3579"/>
        <v>CY$18</v>
      </c>
      <c r="CZ2139" s="190" t="str">
        <f t="shared" si="3579"/>
        <v>CZ$18</v>
      </c>
      <c r="DA2139" s="190" t="str">
        <f t="shared" si="3579"/>
        <v>DA$18</v>
      </c>
      <c r="DB2139" s="190" t="str">
        <f t="shared" si="3579"/>
        <v>DB$18</v>
      </c>
      <c r="DC2139" s="190" t="str">
        <f t="shared" si="3579"/>
        <v>DC$18</v>
      </c>
      <c r="DD2139" s="190" t="str">
        <f t="shared" si="3579"/>
        <v>DD$18</v>
      </c>
      <c r="DE2139" s="190" t="str">
        <f t="shared" si="3579"/>
        <v>DE$18</v>
      </c>
      <c r="DF2139" s="190" t="str">
        <f t="shared" si="3579"/>
        <v>DF$18</v>
      </c>
      <c r="DG2139" s="190" t="str">
        <f t="shared" si="3579"/>
        <v>DG$18</v>
      </c>
      <c r="DH2139" s="190" t="str">
        <f t="shared" si="3579"/>
        <v>DH$18</v>
      </c>
      <c r="DI2139" s="190" t="str">
        <f t="shared" si="3579"/>
        <v>DI$18</v>
      </c>
      <c r="DJ2139" s="190" t="str">
        <f t="shared" si="3579"/>
        <v>DJ$18</v>
      </c>
      <c r="DK2139" s="190" t="str">
        <f t="shared" si="3579"/>
        <v>DK$18</v>
      </c>
      <c r="DL2139" s="190" t="str">
        <f t="shared" si="3579"/>
        <v>DL$18</v>
      </c>
    </row>
    <row r="2140" spans="1:116" x14ac:dyDescent="0.4">
      <c r="A2140" s="174"/>
      <c r="E2140" s="8"/>
      <c r="G2140" s="175" t="s">
        <v>464</v>
      </c>
      <c r="H2140" s="200"/>
      <c r="I2140" s="201"/>
      <c r="J2140" s="201"/>
      <c r="K2140" s="202"/>
      <c r="L2140" s="202"/>
      <c r="M2140" s="202"/>
      <c r="N2140" s="202"/>
      <c r="O2140" s="202"/>
      <c r="P2140" s="202"/>
      <c r="R2140" s="202"/>
      <c r="S2140" s="190" t="str">
        <f t="shared" ref="S2140:AX2140" si="3580">S$23</f>
        <v>S$19</v>
      </c>
      <c r="T2140" s="190" t="str">
        <f t="shared" si="3580"/>
        <v>T$19</v>
      </c>
      <c r="U2140" s="190" t="str">
        <f t="shared" si="3580"/>
        <v>U$19</v>
      </c>
      <c r="V2140" s="190" t="str">
        <f t="shared" si="3580"/>
        <v>V$19</v>
      </c>
      <c r="W2140" s="190" t="str">
        <f t="shared" si="3580"/>
        <v>W$19</v>
      </c>
      <c r="X2140" s="190" t="str">
        <f t="shared" si="3580"/>
        <v>X$19</v>
      </c>
      <c r="Y2140" s="190" t="str">
        <f t="shared" si="3580"/>
        <v>Y$19</v>
      </c>
      <c r="Z2140" s="190" t="str">
        <f t="shared" si="3580"/>
        <v>Z$19</v>
      </c>
      <c r="AA2140" s="190" t="str">
        <f t="shared" si="3580"/>
        <v>AA$19</v>
      </c>
      <c r="AB2140" s="190" t="str">
        <f t="shared" si="3580"/>
        <v>AB$19</v>
      </c>
      <c r="AC2140" s="190" t="str">
        <f t="shared" si="3580"/>
        <v>AC$19</v>
      </c>
      <c r="AD2140" s="190" t="str">
        <f t="shared" si="3580"/>
        <v>AD$19</v>
      </c>
      <c r="AE2140" s="190" t="str">
        <f t="shared" si="3580"/>
        <v>AE$19</v>
      </c>
      <c r="AF2140" s="190" t="str">
        <f t="shared" si="3580"/>
        <v>AF$19</v>
      </c>
      <c r="AG2140" s="190" t="str">
        <f t="shared" si="3580"/>
        <v>AG$19</v>
      </c>
      <c r="AH2140" s="190" t="str">
        <f t="shared" si="3580"/>
        <v>AH$19</v>
      </c>
      <c r="AI2140" s="190" t="str">
        <f t="shared" si="3580"/>
        <v>AI$19</v>
      </c>
      <c r="AJ2140" s="190" t="str">
        <f t="shared" si="3580"/>
        <v>AJ$19</v>
      </c>
      <c r="AK2140" s="190" t="str">
        <f t="shared" si="3580"/>
        <v>AK$19</v>
      </c>
      <c r="AL2140" s="190" t="str">
        <f t="shared" si="3580"/>
        <v>AL$19</v>
      </c>
      <c r="AM2140" s="190" t="str">
        <f t="shared" si="3580"/>
        <v>AM$19</v>
      </c>
      <c r="AN2140" s="190" t="str">
        <f t="shared" si="3580"/>
        <v>AN$19</v>
      </c>
      <c r="AO2140" s="190" t="str">
        <f t="shared" si="3580"/>
        <v>AO$19</v>
      </c>
      <c r="AP2140" s="190" t="str">
        <f t="shared" si="3580"/>
        <v>AP$19</v>
      </c>
      <c r="AQ2140" s="190" t="str">
        <f t="shared" si="3580"/>
        <v>AQ$19</v>
      </c>
      <c r="AR2140" s="190" t="str">
        <f t="shared" si="3580"/>
        <v>AR$19</v>
      </c>
      <c r="AS2140" s="190" t="str">
        <f t="shared" si="3580"/>
        <v>AS$19</v>
      </c>
      <c r="AT2140" s="190" t="str">
        <f t="shared" si="3580"/>
        <v>AT$19</v>
      </c>
      <c r="AU2140" s="190" t="str">
        <f t="shared" si="3580"/>
        <v>AU$19</v>
      </c>
      <c r="AV2140" s="190" t="str">
        <f t="shared" si="3580"/>
        <v>AV$19</v>
      </c>
      <c r="AW2140" s="190" t="str">
        <f t="shared" si="3580"/>
        <v>AW$19</v>
      </c>
      <c r="AX2140" s="190" t="str">
        <f t="shared" si="3580"/>
        <v>AX$19</v>
      </c>
      <c r="AY2140" s="190" t="str">
        <f t="shared" ref="AY2140:CD2140" si="3581">AY$23</f>
        <v>AY$19</v>
      </c>
      <c r="AZ2140" s="190" t="str">
        <f t="shared" si="3581"/>
        <v>AZ$19</v>
      </c>
      <c r="BA2140" s="190" t="str">
        <f t="shared" si="3581"/>
        <v>BA$19</v>
      </c>
      <c r="BB2140" s="190" t="str">
        <f t="shared" si="3581"/>
        <v>BB$19</v>
      </c>
      <c r="BC2140" s="190" t="str">
        <f t="shared" si="3581"/>
        <v>BC$19</v>
      </c>
      <c r="BD2140" s="190" t="str">
        <f t="shared" si="3581"/>
        <v>BD$19</v>
      </c>
      <c r="BE2140" s="190" t="str">
        <f t="shared" si="3581"/>
        <v>BE$19</v>
      </c>
      <c r="BF2140" s="190" t="str">
        <f t="shared" si="3581"/>
        <v>BF$19</v>
      </c>
      <c r="BG2140" s="190" t="str">
        <f t="shared" si="3581"/>
        <v>BG$19</v>
      </c>
      <c r="BH2140" s="190" t="str">
        <f t="shared" si="3581"/>
        <v>BH$19</v>
      </c>
      <c r="BI2140" s="190" t="str">
        <f t="shared" si="3581"/>
        <v>BI$19</v>
      </c>
      <c r="BJ2140" s="190" t="str">
        <f t="shared" si="3581"/>
        <v>BJ$19</v>
      </c>
      <c r="BK2140" s="190" t="str">
        <f t="shared" si="3581"/>
        <v>BK$19</v>
      </c>
      <c r="BL2140" s="190" t="str">
        <f t="shared" si="3581"/>
        <v>BL$19</v>
      </c>
      <c r="BM2140" s="190" t="str">
        <f t="shared" si="3581"/>
        <v>BM$19</v>
      </c>
      <c r="BN2140" s="190" t="str">
        <f t="shared" si="3581"/>
        <v>BN$19</v>
      </c>
      <c r="BO2140" s="190" t="str">
        <f t="shared" si="3581"/>
        <v>BO$19</v>
      </c>
      <c r="BP2140" s="190" t="str">
        <f t="shared" si="3581"/>
        <v>BP$19</v>
      </c>
      <c r="BQ2140" s="190" t="str">
        <f t="shared" si="3581"/>
        <v>BQ$19</v>
      </c>
      <c r="BR2140" s="190" t="str">
        <f t="shared" si="3581"/>
        <v>BR$19</v>
      </c>
      <c r="BS2140" s="190" t="str">
        <f t="shared" si="3581"/>
        <v>BS$19</v>
      </c>
      <c r="BT2140" s="190" t="str">
        <f t="shared" si="3581"/>
        <v>BT$19</v>
      </c>
      <c r="BU2140" s="190" t="str">
        <f t="shared" si="3581"/>
        <v>BU$19</v>
      </c>
      <c r="BV2140" s="190" t="str">
        <f t="shared" si="3581"/>
        <v>BV$19</v>
      </c>
      <c r="BW2140" s="190" t="str">
        <f t="shared" si="3581"/>
        <v>BW$19</v>
      </c>
      <c r="BX2140" s="190" t="str">
        <f t="shared" si="3581"/>
        <v>BX$19</v>
      </c>
      <c r="BY2140" s="190" t="str">
        <f t="shared" si="3581"/>
        <v>BY$19</v>
      </c>
      <c r="BZ2140" s="190" t="str">
        <f t="shared" si="3581"/>
        <v>BZ$19</v>
      </c>
      <c r="CA2140" s="190" t="str">
        <f t="shared" si="3581"/>
        <v>CA$19</v>
      </c>
      <c r="CB2140" s="190" t="str">
        <f t="shared" si="3581"/>
        <v>CB$19</v>
      </c>
      <c r="CC2140" s="190" t="str">
        <f t="shared" si="3581"/>
        <v>CC$19</v>
      </c>
      <c r="CD2140" s="190" t="str">
        <f t="shared" si="3581"/>
        <v>CD$19</v>
      </c>
      <c r="CE2140" s="190" t="str">
        <f t="shared" ref="CE2140:CL2140" si="3582">CE$23</f>
        <v>CE$19</v>
      </c>
      <c r="CF2140" s="190" t="str">
        <f t="shared" si="3582"/>
        <v>CF$19</v>
      </c>
      <c r="CG2140" s="190" t="str">
        <f t="shared" si="3582"/>
        <v>CG$19</v>
      </c>
      <c r="CH2140" s="190" t="str">
        <f t="shared" si="3582"/>
        <v>CH$19</v>
      </c>
      <c r="CI2140" s="190" t="str">
        <f t="shared" si="3582"/>
        <v>CI$19</v>
      </c>
      <c r="CJ2140" s="190" t="str">
        <f t="shared" si="3582"/>
        <v>CJ$19</v>
      </c>
      <c r="CK2140" s="190" t="str">
        <f t="shared" si="3582"/>
        <v>CK$19</v>
      </c>
      <c r="CL2140" s="190" t="str">
        <f t="shared" si="3582"/>
        <v>CL$19</v>
      </c>
      <c r="CN2140" s="201"/>
      <c r="CO2140" s="190" t="str">
        <f t="shared" ref="CO2140:DL2140" si="3583">CO$23</f>
        <v>CO$19</v>
      </c>
      <c r="CP2140" s="190" t="str">
        <f t="shared" si="3583"/>
        <v>CP$19</v>
      </c>
      <c r="CQ2140" s="190" t="str">
        <f t="shared" si="3583"/>
        <v>CQ$19</v>
      </c>
      <c r="CR2140" s="190" t="str">
        <f t="shared" si="3583"/>
        <v>CR$19</v>
      </c>
      <c r="CS2140" s="190" t="str">
        <f t="shared" si="3583"/>
        <v>CS$19</v>
      </c>
      <c r="CT2140" s="190" t="str">
        <f t="shared" si="3583"/>
        <v>CT$19</v>
      </c>
      <c r="CU2140" s="190" t="str">
        <f t="shared" si="3583"/>
        <v>CU$19</v>
      </c>
      <c r="CV2140" s="190" t="str">
        <f t="shared" si="3583"/>
        <v>CV$19</v>
      </c>
      <c r="CW2140" s="190" t="str">
        <f t="shared" si="3583"/>
        <v>CW$19</v>
      </c>
      <c r="CX2140" s="190" t="str">
        <f t="shared" si="3583"/>
        <v>CX$19</v>
      </c>
      <c r="CY2140" s="190" t="str">
        <f t="shared" si="3583"/>
        <v>CY$19</v>
      </c>
      <c r="CZ2140" s="190" t="str">
        <f t="shared" si="3583"/>
        <v>CZ$19</v>
      </c>
      <c r="DA2140" s="190" t="str">
        <f t="shared" si="3583"/>
        <v>DA$19</v>
      </c>
      <c r="DB2140" s="190" t="str">
        <f t="shared" si="3583"/>
        <v>DB$19</v>
      </c>
      <c r="DC2140" s="190" t="str">
        <f t="shared" si="3583"/>
        <v>DC$19</v>
      </c>
      <c r="DD2140" s="190" t="str">
        <f t="shared" si="3583"/>
        <v>DD$19</v>
      </c>
      <c r="DE2140" s="190" t="str">
        <f t="shared" si="3583"/>
        <v>DE$19</v>
      </c>
      <c r="DF2140" s="190" t="str">
        <f t="shared" si="3583"/>
        <v>DF$19</v>
      </c>
      <c r="DG2140" s="190" t="str">
        <f t="shared" si="3583"/>
        <v>DG$19</v>
      </c>
      <c r="DH2140" s="190" t="str">
        <f t="shared" si="3583"/>
        <v>DH$19</v>
      </c>
      <c r="DI2140" s="190" t="str">
        <f t="shared" si="3583"/>
        <v>DI$19</v>
      </c>
      <c r="DJ2140" s="190" t="str">
        <f t="shared" si="3583"/>
        <v>DJ$19</v>
      </c>
      <c r="DK2140" s="190" t="str">
        <f t="shared" si="3583"/>
        <v>DK$19</v>
      </c>
      <c r="DL2140" s="190" t="str">
        <f t="shared" si="3583"/>
        <v>DL$19</v>
      </c>
    </row>
    <row r="2141" spans="1:116" x14ac:dyDescent="0.4">
      <c r="A2141" s="48" t="s">
        <v>218</v>
      </c>
      <c r="B2141" s="31" t="s">
        <v>81</v>
      </c>
      <c r="C2141" s="31"/>
      <c r="D2141" t="s">
        <v>479</v>
      </c>
      <c r="E2141" s="8" t="str">
        <f>ROW()&amp;" "&amp;D2141</f>
        <v>2141 AOV-TR-RV</v>
      </c>
      <c r="F2141" t="s">
        <v>416</v>
      </c>
      <c r="G2141" s="70" t="s">
        <v>437</v>
      </c>
      <c r="H2141" s="48"/>
      <c r="I2141" s="297"/>
      <c r="J2141" s="297"/>
      <c r="K2141" s="48"/>
      <c r="L2141" s="48"/>
      <c r="M2141" s="48"/>
      <c r="N2141" s="48"/>
      <c r="O2141" s="48"/>
      <c r="P2141" s="48"/>
      <c r="R2141" s="70"/>
      <c r="S2141" s="298"/>
      <c r="T2141" s="298"/>
      <c r="U2141" s="298"/>
      <c r="V2141" s="298"/>
      <c r="W2141" s="298"/>
      <c r="X2141" s="298"/>
      <c r="Y2141" s="298"/>
      <c r="Z2141" s="298"/>
      <c r="AA2141" s="298"/>
      <c r="AB2141" s="298"/>
      <c r="AC2141" s="298"/>
      <c r="AD2141" s="298"/>
      <c r="AE2141" s="298"/>
      <c r="AF2141" s="298"/>
      <c r="AG2141" s="298"/>
      <c r="AH2141" s="298"/>
      <c r="AI2141" s="298"/>
      <c r="AJ2141" s="298"/>
      <c r="AK2141" s="298"/>
      <c r="AL2141" s="298"/>
      <c r="AM2141" s="298"/>
      <c r="AN2141" s="298"/>
      <c r="AO2141" s="298"/>
      <c r="AP2141" s="298"/>
      <c r="AQ2141" s="298"/>
      <c r="AR2141" s="298"/>
      <c r="AS2141" s="298"/>
      <c r="AT2141" s="298"/>
      <c r="AU2141" s="298"/>
      <c r="AV2141" s="298"/>
      <c r="AW2141" s="298"/>
      <c r="AX2141" s="298"/>
      <c r="AY2141" s="298"/>
      <c r="AZ2141" s="298"/>
      <c r="BA2141" s="298"/>
      <c r="BB2141" s="298"/>
      <c r="BC2141" s="298"/>
      <c r="BD2141" s="298"/>
      <c r="BE2141" s="298"/>
      <c r="BF2141" s="298"/>
      <c r="BG2141" s="298"/>
      <c r="BH2141" s="298"/>
      <c r="BI2141" s="298"/>
      <c r="BJ2141" s="298"/>
      <c r="BK2141" s="298"/>
      <c r="BL2141" s="298"/>
      <c r="BM2141" s="298"/>
      <c r="BN2141" s="298"/>
      <c r="BO2141" s="298"/>
      <c r="BP2141" s="298"/>
      <c r="BQ2141" s="298"/>
      <c r="BR2141" s="298"/>
      <c r="BS2141" s="298"/>
      <c r="BT2141" s="298"/>
      <c r="BU2141" s="298"/>
      <c r="BV2141" s="298"/>
      <c r="BW2141" s="298"/>
      <c r="BX2141" s="298"/>
      <c r="BY2141" s="298"/>
      <c r="BZ2141" s="298"/>
      <c r="CA2141" s="298"/>
      <c r="CB2141" s="298"/>
      <c r="CC2141" s="298"/>
      <c r="CD2141" s="298"/>
      <c r="CE2141" s="298"/>
      <c r="CF2141" s="298"/>
      <c r="CG2141" s="298"/>
      <c r="CH2141" s="298"/>
      <c r="CI2141" s="298"/>
      <c r="CJ2141" s="298"/>
      <c r="CK2141" s="298"/>
      <c r="CL2141" s="298"/>
      <c r="CN2141" s="297"/>
      <c r="CO2141" s="298"/>
      <c r="CP2141" s="298"/>
      <c r="CQ2141" s="298"/>
      <c r="CR2141" s="298"/>
      <c r="CS2141" s="298"/>
      <c r="CT2141" s="298"/>
      <c r="CU2141" s="298"/>
      <c r="CV2141" s="298"/>
      <c r="CW2141" s="298"/>
      <c r="CX2141" s="298"/>
      <c r="CY2141" s="298"/>
      <c r="CZ2141" s="298"/>
      <c r="DA2141" s="298"/>
      <c r="DB2141" s="298"/>
      <c r="DC2141" s="298"/>
      <c r="DD2141" s="298"/>
      <c r="DE2141" s="298"/>
      <c r="DF2141" s="298"/>
      <c r="DG2141" s="298"/>
      <c r="DH2141" s="298"/>
      <c r="DI2141" s="298"/>
      <c r="DJ2141" s="298"/>
      <c r="DK2141" s="298"/>
      <c r="DL2141" s="298"/>
    </row>
    <row r="2142" spans="1:116" x14ac:dyDescent="0.4">
      <c r="B2142" t="str">
        <f>E2142</f>
        <v>2142 AOV-TR-RV</v>
      </c>
      <c r="D2142" t="s">
        <v>479</v>
      </c>
      <c r="E2142" s="8" t="str">
        <f t="shared" ref="E2142:E2146" si="3584">ROW()&amp;" "&amp;D2142</f>
        <v>2142 AOV-TR-RV</v>
      </c>
      <c r="G2142" s="95" t="s">
        <v>343</v>
      </c>
      <c r="H2142" s="27"/>
      <c r="I2142" s="78"/>
      <c r="J2142" s="78"/>
      <c r="K2142" s="33"/>
      <c r="L2142" s="33"/>
      <c r="M2142" s="33"/>
      <c r="N2142" s="33"/>
      <c r="O2142" s="33"/>
      <c r="P2142" s="33"/>
      <c r="R2142" s="33"/>
      <c r="S2142" s="77"/>
      <c r="T2142" s="77"/>
      <c r="U2142" s="77"/>
      <c r="V2142" s="77"/>
      <c r="W2142" s="77"/>
      <c r="X2142" s="77"/>
      <c r="Y2142" s="77"/>
      <c r="Z2142" s="77"/>
      <c r="AA2142" s="77"/>
      <c r="AB2142" s="77"/>
      <c r="AC2142" s="77"/>
      <c r="AD2142" s="77"/>
      <c r="AE2142" s="77"/>
      <c r="AF2142" s="77"/>
      <c r="AG2142" s="77"/>
      <c r="AH2142" s="77"/>
      <c r="AI2142" s="77"/>
      <c r="AJ2142" s="77"/>
      <c r="AK2142" s="77"/>
      <c r="AL2142" s="77"/>
      <c r="AM2142" s="77"/>
      <c r="AN2142" s="77"/>
      <c r="AO2142" s="77"/>
      <c r="AP2142" s="77"/>
      <c r="AQ2142" s="77"/>
      <c r="AR2142" s="77"/>
      <c r="AS2142" s="77"/>
      <c r="AT2142" s="77"/>
      <c r="AU2142" s="77"/>
      <c r="AV2142" s="77"/>
      <c r="AW2142" s="77"/>
      <c r="AX2142" s="77"/>
      <c r="AY2142" s="77"/>
      <c r="AZ2142" s="77"/>
      <c r="BA2142" s="77"/>
      <c r="BB2142" s="77"/>
      <c r="BC2142" s="77"/>
      <c r="BD2142" s="77"/>
      <c r="BE2142" s="77"/>
      <c r="BF2142" s="77"/>
      <c r="BG2142" s="77"/>
      <c r="BH2142" s="77"/>
      <c r="BI2142" s="77"/>
      <c r="BJ2142" s="77"/>
      <c r="BK2142" s="77"/>
      <c r="BL2142" s="77"/>
      <c r="BM2142" s="77"/>
      <c r="BN2142" s="77"/>
      <c r="BO2142" s="77"/>
      <c r="BP2142" s="77"/>
      <c r="BQ2142" s="77"/>
      <c r="BR2142" s="77"/>
      <c r="BS2142" s="77"/>
      <c r="BT2142" s="77"/>
      <c r="BU2142" s="77"/>
      <c r="BV2142" s="77"/>
      <c r="BW2142" s="77"/>
      <c r="BX2142" s="77"/>
      <c r="BY2142" s="77"/>
      <c r="BZ2142" s="77"/>
      <c r="CA2142" s="77"/>
      <c r="CB2142" s="77"/>
      <c r="CC2142" s="77"/>
      <c r="CD2142" s="77"/>
      <c r="CE2142" s="77"/>
      <c r="CF2142" s="77"/>
      <c r="CG2142" s="77"/>
      <c r="CH2142" s="77"/>
      <c r="CI2142" s="77"/>
      <c r="CJ2142" s="77"/>
      <c r="CK2142" s="77"/>
      <c r="CL2142" s="77"/>
      <c r="CN2142" s="78"/>
      <c r="CO2142" s="77"/>
      <c r="CP2142" s="77"/>
      <c r="CQ2142" s="77"/>
      <c r="CR2142" s="77"/>
      <c r="CS2142" s="77"/>
      <c r="CT2142" s="77"/>
      <c r="CU2142" s="77"/>
      <c r="CV2142" s="77"/>
      <c r="CW2142" s="77"/>
      <c r="CX2142" s="77"/>
      <c r="CY2142" s="77"/>
      <c r="CZ2142" s="77"/>
      <c r="DA2142" s="77"/>
      <c r="DB2142" s="77"/>
      <c r="DC2142" s="77"/>
      <c r="DD2142" s="77"/>
      <c r="DE2142" s="77"/>
      <c r="DF2142" s="77"/>
      <c r="DG2142" s="77"/>
      <c r="DH2142" s="77"/>
      <c r="DI2142" s="77"/>
      <c r="DJ2142" s="77"/>
      <c r="DK2142" s="77"/>
      <c r="DL2142" s="77"/>
    </row>
    <row r="2143" spans="1:116" x14ac:dyDescent="0.4">
      <c r="B2143" t="str">
        <f>E2143</f>
        <v>2143 AOV-TR-RV</v>
      </c>
      <c r="C2143" t="s">
        <v>80</v>
      </c>
      <c r="D2143" t="s">
        <v>479</v>
      </c>
      <c r="E2143" s="8" t="str">
        <f t="shared" si="3584"/>
        <v>2143 AOV-TR-RV</v>
      </c>
      <c r="G2143" s="145" t="s">
        <v>76</v>
      </c>
      <c r="H2143" s="12"/>
      <c r="I2143" s="60"/>
      <c r="J2143" s="60"/>
      <c r="K2143" s="15">
        <f t="shared" ref="K2143:P2143" ca="1" si="3585">SUMIF($3:$3,K$2,2143:2143)</f>
        <v>12000</v>
      </c>
      <c r="L2143" s="15">
        <f t="shared" ca="1" si="3585"/>
        <v>12000</v>
      </c>
      <c r="M2143" s="15">
        <f t="shared" ca="1" si="3585"/>
        <v>12000</v>
      </c>
      <c r="N2143" s="15">
        <f t="shared" ca="1" si="3585"/>
        <v>12000</v>
      </c>
      <c r="O2143" s="15">
        <f t="shared" ca="1" si="3585"/>
        <v>12000</v>
      </c>
      <c r="P2143" s="15">
        <f t="shared" ca="1" si="3585"/>
        <v>12000</v>
      </c>
      <c r="R2143" s="15"/>
      <c r="S2143" s="76" cm="1">
        <f t="array" aca="1" ref="S2143" ca="1">INDIRECT(S2147)/S2144</f>
        <v>1000</v>
      </c>
      <c r="T2143" s="76" cm="1">
        <f t="array" aca="1" ref="T2143" ca="1">INDIRECT(T2147)/T2144</f>
        <v>1000</v>
      </c>
      <c r="U2143" s="76" cm="1">
        <f t="array" aca="1" ref="U2143" ca="1">INDIRECT(U2147)/U2144</f>
        <v>1000</v>
      </c>
      <c r="V2143" s="76" cm="1">
        <f t="array" aca="1" ref="V2143" ca="1">INDIRECT(V2147)/V2144</f>
        <v>1000</v>
      </c>
      <c r="W2143" s="76" cm="1">
        <f t="array" aca="1" ref="W2143" ca="1">INDIRECT(W2147)/W2144</f>
        <v>1000</v>
      </c>
      <c r="X2143" s="76" cm="1">
        <f t="array" aca="1" ref="X2143" ca="1">INDIRECT(X2147)/X2144</f>
        <v>1000</v>
      </c>
      <c r="Y2143" s="76" cm="1">
        <f t="array" aca="1" ref="Y2143" ca="1">INDIRECT(Y2147)/Y2144</f>
        <v>1000</v>
      </c>
      <c r="Z2143" s="76" cm="1">
        <f t="array" aca="1" ref="Z2143" ca="1">INDIRECT(Z2147)/Z2144</f>
        <v>1000</v>
      </c>
      <c r="AA2143" s="76" cm="1">
        <f t="array" aca="1" ref="AA2143" ca="1">INDIRECT(AA2147)/AA2144</f>
        <v>1000</v>
      </c>
      <c r="AB2143" s="76" cm="1">
        <f t="array" aca="1" ref="AB2143" ca="1">INDIRECT(AB2147)/AB2144</f>
        <v>1000</v>
      </c>
      <c r="AC2143" s="76" cm="1">
        <f t="array" aca="1" ref="AC2143" ca="1">INDIRECT(AC2147)/AC2144</f>
        <v>1000</v>
      </c>
      <c r="AD2143" s="76" cm="1">
        <f t="array" aca="1" ref="AD2143" ca="1">INDIRECT(AD2147)/AD2144</f>
        <v>1000</v>
      </c>
      <c r="AE2143" s="76" cm="1">
        <f t="array" aca="1" ref="AE2143" ca="1">INDIRECT(AE2147)/AE2144</f>
        <v>1000</v>
      </c>
      <c r="AF2143" s="76" cm="1">
        <f t="array" aca="1" ref="AF2143" ca="1">INDIRECT(AF2147)/AF2144</f>
        <v>1000</v>
      </c>
      <c r="AG2143" s="76" cm="1">
        <f t="array" aca="1" ref="AG2143" ca="1">INDIRECT(AG2147)/AG2144</f>
        <v>1000</v>
      </c>
      <c r="AH2143" s="76" cm="1">
        <f t="array" aca="1" ref="AH2143" ca="1">INDIRECT(AH2147)/AH2144</f>
        <v>1000</v>
      </c>
      <c r="AI2143" s="76" cm="1">
        <f t="array" aca="1" ref="AI2143" ca="1">INDIRECT(AI2147)/AI2144</f>
        <v>1000</v>
      </c>
      <c r="AJ2143" s="76" cm="1">
        <f t="array" aca="1" ref="AJ2143" ca="1">INDIRECT(AJ2147)/AJ2144</f>
        <v>1000</v>
      </c>
      <c r="AK2143" s="76" cm="1">
        <f t="array" aca="1" ref="AK2143" ca="1">INDIRECT(AK2147)/AK2144</f>
        <v>1000</v>
      </c>
      <c r="AL2143" s="76" cm="1">
        <f t="array" aca="1" ref="AL2143" ca="1">INDIRECT(AL2147)/AL2144</f>
        <v>1000</v>
      </c>
      <c r="AM2143" s="76" cm="1">
        <f t="array" aca="1" ref="AM2143" ca="1">INDIRECT(AM2147)/AM2144</f>
        <v>1000</v>
      </c>
      <c r="AN2143" s="76" cm="1">
        <f t="array" aca="1" ref="AN2143" ca="1">INDIRECT(AN2147)/AN2144</f>
        <v>1000</v>
      </c>
      <c r="AO2143" s="76" cm="1">
        <f t="array" aca="1" ref="AO2143" ca="1">INDIRECT(AO2147)/AO2144</f>
        <v>1000</v>
      </c>
      <c r="AP2143" s="76" cm="1">
        <f t="array" aca="1" ref="AP2143" ca="1">INDIRECT(AP2147)/AP2144</f>
        <v>1000</v>
      </c>
      <c r="AQ2143" s="76" cm="1">
        <f t="array" aca="1" ref="AQ2143" ca="1">INDIRECT(AQ2147)/AQ2144</f>
        <v>1000</v>
      </c>
      <c r="AR2143" s="76" cm="1">
        <f t="array" aca="1" ref="AR2143" ca="1">INDIRECT(AR2147)/AR2144</f>
        <v>1000</v>
      </c>
      <c r="AS2143" s="76" cm="1">
        <f t="array" aca="1" ref="AS2143" ca="1">INDIRECT(AS2147)/AS2144</f>
        <v>1000</v>
      </c>
      <c r="AT2143" s="76" cm="1">
        <f t="array" aca="1" ref="AT2143" ca="1">INDIRECT(AT2147)/AT2144</f>
        <v>1000</v>
      </c>
      <c r="AU2143" s="76" cm="1">
        <f t="array" aca="1" ref="AU2143" ca="1">INDIRECT(AU2147)/AU2144</f>
        <v>1000</v>
      </c>
      <c r="AV2143" s="76" cm="1">
        <f t="array" aca="1" ref="AV2143" ca="1">INDIRECT(AV2147)/AV2144</f>
        <v>1000</v>
      </c>
      <c r="AW2143" s="76" cm="1">
        <f t="array" aca="1" ref="AW2143" ca="1">INDIRECT(AW2147)/AW2144</f>
        <v>1000</v>
      </c>
      <c r="AX2143" s="76" cm="1">
        <f t="array" aca="1" ref="AX2143" ca="1">INDIRECT(AX2147)/AX2144</f>
        <v>1000</v>
      </c>
      <c r="AY2143" s="76" cm="1">
        <f t="array" aca="1" ref="AY2143" ca="1">INDIRECT(AY2147)/AY2144</f>
        <v>1000</v>
      </c>
      <c r="AZ2143" s="76" cm="1">
        <f t="array" aca="1" ref="AZ2143" ca="1">INDIRECT(AZ2147)/AZ2144</f>
        <v>1000</v>
      </c>
      <c r="BA2143" s="76" cm="1">
        <f t="array" aca="1" ref="BA2143" ca="1">INDIRECT(BA2147)/BA2144</f>
        <v>1000</v>
      </c>
      <c r="BB2143" s="76" cm="1">
        <f t="array" aca="1" ref="BB2143" ca="1">INDIRECT(BB2147)/BB2144</f>
        <v>1000</v>
      </c>
      <c r="BC2143" s="76" cm="1">
        <f t="array" aca="1" ref="BC2143" ca="1">INDIRECT(BC2147)/BC2144</f>
        <v>1000</v>
      </c>
      <c r="BD2143" s="76" cm="1">
        <f t="array" aca="1" ref="BD2143" ca="1">INDIRECT(BD2147)/BD2144</f>
        <v>1000</v>
      </c>
      <c r="BE2143" s="76" cm="1">
        <f t="array" aca="1" ref="BE2143" ca="1">INDIRECT(BE2147)/BE2144</f>
        <v>1000</v>
      </c>
      <c r="BF2143" s="76" cm="1">
        <f t="array" aca="1" ref="BF2143" ca="1">INDIRECT(BF2147)/BF2144</f>
        <v>1000</v>
      </c>
      <c r="BG2143" s="76" cm="1">
        <f t="array" aca="1" ref="BG2143" ca="1">INDIRECT(BG2147)/BG2144</f>
        <v>1000</v>
      </c>
      <c r="BH2143" s="76" cm="1">
        <f t="array" aca="1" ref="BH2143" ca="1">INDIRECT(BH2147)/BH2144</f>
        <v>1000</v>
      </c>
      <c r="BI2143" s="76" cm="1">
        <f t="array" aca="1" ref="BI2143" ca="1">INDIRECT(BI2147)/BI2144</f>
        <v>1000</v>
      </c>
      <c r="BJ2143" s="76" cm="1">
        <f t="array" aca="1" ref="BJ2143" ca="1">INDIRECT(BJ2147)/BJ2144</f>
        <v>1000</v>
      </c>
      <c r="BK2143" s="76" cm="1">
        <f t="array" aca="1" ref="BK2143" ca="1">INDIRECT(BK2147)/BK2144</f>
        <v>1000</v>
      </c>
      <c r="BL2143" s="76" cm="1">
        <f t="array" aca="1" ref="BL2143" ca="1">INDIRECT(BL2147)/BL2144</f>
        <v>1000</v>
      </c>
      <c r="BM2143" s="76" cm="1">
        <f t="array" aca="1" ref="BM2143" ca="1">INDIRECT(BM2147)/BM2144</f>
        <v>1000</v>
      </c>
      <c r="BN2143" s="76" cm="1">
        <f t="array" aca="1" ref="BN2143" ca="1">INDIRECT(BN2147)/BN2144</f>
        <v>1000</v>
      </c>
      <c r="BO2143" s="76" cm="1">
        <f t="array" aca="1" ref="BO2143" ca="1">INDIRECT(BO2147)/BO2144</f>
        <v>1000</v>
      </c>
      <c r="BP2143" s="76" cm="1">
        <f t="array" aca="1" ref="BP2143" ca="1">INDIRECT(BP2147)/BP2144</f>
        <v>1000</v>
      </c>
      <c r="BQ2143" s="76" cm="1">
        <f t="array" aca="1" ref="BQ2143" ca="1">INDIRECT(BQ2147)/BQ2144</f>
        <v>1000</v>
      </c>
      <c r="BR2143" s="76" cm="1">
        <f t="array" aca="1" ref="BR2143" ca="1">INDIRECT(BR2147)/BR2144</f>
        <v>1000</v>
      </c>
      <c r="BS2143" s="76" cm="1">
        <f t="array" aca="1" ref="BS2143" ca="1">INDIRECT(BS2147)/BS2144</f>
        <v>1000</v>
      </c>
      <c r="BT2143" s="76" cm="1">
        <f t="array" aca="1" ref="BT2143" ca="1">INDIRECT(BT2147)/BT2144</f>
        <v>1000</v>
      </c>
      <c r="BU2143" s="76" cm="1">
        <f t="array" aca="1" ref="BU2143" ca="1">INDIRECT(BU2147)/BU2144</f>
        <v>1000</v>
      </c>
      <c r="BV2143" s="76" cm="1">
        <f t="array" aca="1" ref="BV2143" ca="1">INDIRECT(BV2147)/BV2144</f>
        <v>1000</v>
      </c>
      <c r="BW2143" s="76" cm="1">
        <f t="array" aca="1" ref="BW2143" ca="1">INDIRECT(BW2147)/BW2144</f>
        <v>1000</v>
      </c>
      <c r="BX2143" s="76" cm="1">
        <f t="array" aca="1" ref="BX2143" ca="1">INDIRECT(BX2147)/BX2144</f>
        <v>1000</v>
      </c>
      <c r="BY2143" s="76" cm="1">
        <f t="array" aca="1" ref="BY2143" ca="1">INDIRECT(BY2147)/BY2144</f>
        <v>1000</v>
      </c>
      <c r="BZ2143" s="76" cm="1">
        <f t="array" aca="1" ref="BZ2143" ca="1">INDIRECT(BZ2147)/BZ2144</f>
        <v>1000</v>
      </c>
      <c r="CA2143" s="76" cm="1">
        <f t="array" aca="1" ref="CA2143" ca="1">INDIRECT(CA2147)/CA2144</f>
        <v>1000</v>
      </c>
      <c r="CB2143" s="76" cm="1">
        <f t="array" aca="1" ref="CB2143" ca="1">INDIRECT(CB2147)/CB2144</f>
        <v>1000</v>
      </c>
      <c r="CC2143" s="76" cm="1">
        <f t="array" aca="1" ref="CC2143" ca="1">INDIRECT(CC2147)/CC2144</f>
        <v>1000</v>
      </c>
      <c r="CD2143" s="76" cm="1">
        <f t="array" aca="1" ref="CD2143" ca="1">INDIRECT(CD2147)/CD2144</f>
        <v>1000</v>
      </c>
      <c r="CE2143" s="76" cm="1">
        <f t="array" aca="1" ref="CE2143" ca="1">INDIRECT(CE2147)/CE2144</f>
        <v>1000</v>
      </c>
      <c r="CF2143" s="76" cm="1">
        <f t="array" aca="1" ref="CF2143" ca="1">INDIRECT(CF2147)/CF2144</f>
        <v>1000</v>
      </c>
      <c r="CG2143" s="76" cm="1">
        <f t="array" aca="1" ref="CG2143" ca="1">INDIRECT(CG2147)/CG2144</f>
        <v>1000</v>
      </c>
      <c r="CH2143" s="76" cm="1">
        <f t="array" aca="1" ref="CH2143" ca="1">INDIRECT(CH2147)/CH2144</f>
        <v>1000</v>
      </c>
      <c r="CI2143" s="76" cm="1">
        <f t="array" aca="1" ref="CI2143" ca="1">INDIRECT(CI2147)/CI2144</f>
        <v>1000</v>
      </c>
      <c r="CJ2143" s="76" cm="1">
        <f t="array" aca="1" ref="CJ2143" ca="1">INDIRECT(CJ2147)/CJ2144</f>
        <v>1000</v>
      </c>
      <c r="CK2143" s="76" cm="1">
        <f t="array" aca="1" ref="CK2143" ca="1">INDIRECT(CK2147)/CK2144</f>
        <v>1000</v>
      </c>
      <c r="CL2143" s="76" cm="1">
        <f t="array" aca="1" ref="CL2143" ca="1">INDIRECT(CL2147)/CL2144</f>
        <v>1000</v>
      </c>
      <c r="CN2143" s="60"/>
      <c r="CO2143" s="76" t="e" cm="1">
        <f t="array" aca="1" ref="CO2143" ca="1">INDIRECT(CO2147)/CO2144</f>
        <v>#N/A</v>
      </c>
      <c r="CP2143" s="76" t="e" cm="1">
        <f t="array" aca="1" ref="CP2143" ca="1">INDIRECT(CP2147)/CP2144</f>
        <v>#N/A</v>
      </c>
      <c r="CQ2143" s="76" t="e" cm="1">
        <f t="array" aca="1" ref="CQ2143" ca="1">INDIRECT(CQ2147)/CQ2144</f>
        <v>#N/A</v>
      </c>
      <c r="CR2143" s="76" t="e" cm="1">
        <f t="array" aca="1" ref="CR2143" ca="1">INDIRECT(CR2147)/CR2144</f>
        <v>#N/A</v>
      </c>
      <c r="CS2143" s="76" t="e" cm="1">
        <f t="array" aca="1" ref="CS2143" ca="1">INDIRECT(CS2147)/CS2144</f>
        <v>#N/A</v>
      </c>
      <c r="CT2143" s="76" t="e" cm="1">
        <f t="array" aca="1" ref="CT2143" ca="1">INDIRECT(CT2147)/CT2144</f>
        <v>#N/A</v>
      </c>
      <c r="CU2143" s="76" t="e" cm="1">
        <f t="array" aca="1" ref="CU2143" ca="1">INDIRECT(CU2147)/CU2144</f>
        <v>#N/A</v>
      </c>
      <c r="CV2143" s="76" t="e" cm="1">
        <f t="array" aca="1" ref="CV2143" ca="1">INDIRECT(CV2147)/CV2144</f>
        <v>#N/A</v>
      </c>
      <c r="CW2143" s="76" t="e" cm="1">
        <f t="array" aca="1" ref="CW2143" ca="1">INDIRECT(CW2147)/CW2144</f>
        <v>#N/A</v>
      </c>
      <c r="CX2143" s="76" t="e" cm="1">
        <f t="array" aca="1" ref="CX2143" ca="1">INDIRECT(CX2147)/CX2144</f>
        <v>#N/A</v>
      </c>
      <c r="CY2143" s="76" t="e" cm="1">
        <f t="array" aca="1" ref="CY2143" ca="1">INDIRECT(CY2147)/CY2144</f>
        <v>#N/A</v>
      </c>
      <c r="CZ2143" s="76" t="e" cm="1">
        <f t="array" aca="1" ref="CZ2143" ca="1">INDIRECT(CZ2147)/CZ2144</f>
        <v>#N/A</v>
      </c>
      <c r="DA2143" s="76" t="e" cm="1">
        <f t="array" aca="1" ref="DA2143" ca="1">INDIRECT(DA2147)/DA2144</f>
        <v>#N/A</v>
      </c>
      <c r="DB2143" s="76" t="e" cm="1">
        <f t="array" aca="1" ref="DB2143" ca="1">INDIRECT(DB2147)/DB2144</f>
        <v>#N/A</v>
      </c>
      <c r="DC2143" s="76" t="e" cm="1">
        <f t="array" aca="1" ref="DC2143" ca="1">INDIRECT(DC2147)/DC2144</f>
        <v>#N/A</v>
      </c>
      <c r="DD2143" s="76" t="e" cm="1">
        <f t="array" aca="1" ref="DD2143" ca="1">INDIRECT(DD2147)/DD2144</f>
        <v>#N/A</v>
      </c>
      <c r="DE2143" s="76" t="e" cm="1">
        <f t="array" aca="1" ref="DE2143" ca="1">INDIRECT(DE2147)/DE2144</f>
        <v>#N/A</v>
      </c>
      <c r="DF2143" s="76" t="e" cm="1">
        <f t="array" aca="1" ref="DF2143" ca="1">INDIRECT(DF2147)/DF2144</f>
        <v>#N/A</v>
      </c>
      <c r="DG2143" s="76" t="e" cm="1">
        <f t="array" aca="1" ref="DG2143" ca="1">INDIRECT(DG2147)/DG2144</f>
        <v>#N/A</v>
      </c>
      <c r="DH2143" s="76" t="e" cm="1">
        <f t="array" aca="1" ref="DH2143" ca="1">INDIRECT(DH2147)/DH2144</f>
        <v>#N/A</v>
      </c>
      <c r="DI2143" s="76" t="e" cm="1">
        <f t="array" aca="1" ref="DI2143" ca="1">INDIRECT(DI2147)/DI2144</f>
        <v>#N/A</v>
      </c>
      <c r="DJ2143" s="76" t="e" cm="1">
        <f t="array" aca="1" ref="DJ2143" ca="1">INDIRECT(DJ2147)/DJ2144</f>
        <v>#N/A</v>
      </c>
      <c r="DK2143" s="76" t="e" cm="1">
        <f t="array" aca="1" ref="DK2143" ca="1">INDIRECT(DK2147)/DK2144</f>
        <v>#N/A</v>
      </c>
      <c r="DL2143" s="76" t="e" cm="1">
        <f t="array" aca="1" ref="DL2143" ca="1">INDIRECT(DL2147)/DL2144</f>
        <v>#N/A</v>
      </c>
    </row>
    <row r="2144" spans="1:116" x14ac:dyDescent="0.4">
      <c r="B2144" t="str">
        <f>E2144</f>
        <v>2144 AOV-TR-RV</v>
      </c>
      <c r="D2144" t="s">
        <v>479</v>
      </c>
      <c r="E2144" s="8" t="str">
        <f t="shared" si="3584"/>
        <v>2144 AOV-TR-RV</v>
      </c>
      <c r="G2144" s="145" t="s">
        <v>77</v>
      </c>
      <c r="H2144" s="12"/>
      <c r="I2144" s="60"/>
      <c r="J2144" s="60"/>
      <c r="K2144" s="18">
        <v>10</v>
      </c>
      <c r="L2144" s="18">
        <v>10</v>
      </c>
      <c r="M2144" s="18">
        <v>10</v>
      </c>
      <c r="N2144" s="18">
        <v>10</v>
      </c>
      <c r="O2144" s="18">
        <v>10</v>
      </c>
      <c r="P2144" s="18">
        <v>10</v>
      </c>
      <c r="R2144" s="19"/>
      <c r="S2144" s="147" cm="1">
        <f t="array" ref="S2144">INDEX($K:$P,ROW(),MATCH(S$3,$K$2:$P$2,0))</f>
        <v>10</v>
      </c>
      <c r="T2144" s="147" cm="1">
        <f t="array" ref="T2144">INDEX($K:$P,ROW(),MATCH(T$3,$K$2:$P$2,0))</f>
        <v>10</v>
      </c>
      <c r="U2144" s="147" cm="1">
        <f t="array" ref="U2144">INDEX($K:$P,ROW(),MATCH(U$3,$K$2:$P$2,0))</f>
        <v>10</v>
      </c>
      <c r="V2144" s="147" cm="1">
        <f t="array" ref="V2144">INDEX($K:$P,ROW(),MATCH(V$3,$K$2:$P$2,0))</f>
        <v>10</v>
      </c>
      <c r="W2144" s="147" cm="1">
        <f t="array" ref="W2144">INDEX($K:$P,ROW(),MATCH(W$3,$K$2:$P$2,0))</f>
        <v>10</v>
      </c>
      <c r="X2144" s="147" cm="1">
        <f t="array" ref="X2144">INDEX($K:$P,ROW(),MATCH(X$3,$K$2:$P$2,0))</f>
        <v>10</v>
      </c>
      <c r="Y2144" s="147" cm="1">
        <f t="array" ref="Y2144">INDEX($K:$P,ROW(),MATCH(Y$3,$K$2:$P$2,0))</f>
        <v>10</v>
      </c>
      <c r="Z2144" s="147" cm="1">
        <f t="array" ref="Z2144">INDEX($K:$P,ROW(),MATCH(Z$3,$K$2:$P$2,0))</f>
        <v>10</v>
      </c>
      <c r="AA2144" s="147" cm="1">
        <f t="array" ref="AA2144">INDEX($K:$P,ROW(),MATCH(AA$3,$K$2:$P$2,0))</f>
        <v>10</v>
      </c>
      <c r="AB2144" s="147" cm="1">
        <f t="array" ref="AB2144">INDEX($K:$P,ROW(),MATCH(AB$3,$K$2:$P$2,0))</f>
        <v>10</v>
      </c>
      <c r="AC2144" s="147" cm="1">
        <f t="array" ref="AC2144">INDEX($K:$P,ROW(),MATCH(AC$3,$K$2:$P$2,0))</f>
        <v>10</v>
      </c>
      <c r="AD2144" s="147" cm="1">
        <f t="array" ref="AD2144">INDEX($K:$P,ROW(),MATCH(AD$3,$K$2:$P$2,0))</f>
        <v>10</v>
      </c>
      <c r="AE2144" s="147" cm="1">
        <f t="array" ref="AE2144">INDEX($K:$P,ROW(),MATCH(AE$3,$K$2:$P$2,0))</f>
        <v>10</v>
      </c>
      <c r="AF2144" s="147" cm="1">
        <f t="array" ref="AF2144">INDEX($K:$P,ROW(),MATCH(AF$3,$K$2:$P$2,0))</f>
        <v>10</v>
      </c>
      <c r="AG2144" s="147" cm="1">
        <f t="array" ref="AG2144">INDEX($K:$P,ROW(),MATCH(AG$3,$K$2:$P$2,0))</f>
        <v>10</v>
      </c>
      <c r="AH2144" s="147" cm="1">
        <f t="array" ref="AH2144">INDEX($K:$P,ROW(),MATCH(AH$3,$K$2:$P$2,0))</f>
        <v>10</v>
      </c>
      <c r="AI2144" s="147" cm="1">
        <f t="array" ref="AI2144">INDEX($K:$P,ROW(),MATCH(AI$3,$K$2:$P$2,0))</f>
        <v>10</v>
      </c>
      <c r="AJ2144" s="147" cm="1">
        <f t="array" ref="AJ2144">INDEX($K:$P,ROW(),MATCH(AJ$3,$K$2:$P$2,0))</f>
        <v>10</v>
      </c>
      <c r="AK2144" s="147" cm="1">
        <f t="array" ref="AK2144">INDEX($K:$P,ROW(),MATCH(AK$3,$K$2:$P$2,0))</f>
        <v>10</v>
      </c>
      <c r="AL2144" s="147" cm="1">
        <f t="array" ref="AL2144">INDEX($K:$P,ROW(),MATCH(AL$3,$K$2:$P$2,0))</f>
        <v>10</v>
      </c>
      <c r="AM2144" s="147" cm="1">
        <f t="array" ref="AM2144">INDEX($K:$P,ROW(),MATCH(AM$3,$K$2:$P$2,0))</f>
        <v>10</v>
      </c>
      <c r="AN2144" s="147" cm="1">
        <f t="array" ref="AN2144">INDEX($K:$P,ROW(),MATCH(AN$3,$K$2:$P$2,0))</f>
        <v>10</v>
      </c>
      <c r="AO2144" s="147" cm="1">
        <f t="array" ref="AO2144">INDEX($K:$P,ROW(),MATCH(AO$3,$K$2:$P$2,0))</f>
        <v>10</v>
      </c>
      <c r="AP2144" s="147" cm="1">
        <f t="array" ref="AP2144">INDEX($K:$P,ROW(),MATCH(AP$3,$K$2:$P$2,0))</f>
        <v>10</v>
      </c>
      <c r="AQ2144" s="147" cm="1">
        <f t="array" ref="AQ2144">INDEX($K:$P,ROW(),MATCH(AQ$3,$K$2:$P$2,0))</f>
        <v>10</v>
      </c>
      <c r="AR2144" s="147" cm="1">
        <f t="array" ref="AR2144">INDEX($K:$P,ROW(),MATCH(AR$3,$K$2:$P$2,0))</f>
        <v>10</v>
      </c>
      <c r="AS2144" s="147" cm="1">
        <f t="array" ref="AS2144">INDEX($K:$P,ROW(),MATCH(AS$3,$K$2:$P$2,0))</f>
        <v>10</v>
      </c>
      <c r="AT2144" s="147" cm="1">
        <f t="array" ref="AT2144">INDEX($K:$P,ROW(),MATCH(AT$3,$K$2:$P$2,0))</f>
        <v>10</v>
      </c>
      <c r="AU2144" s="147" cm="1">
        <f t="array" ref="AU2144">INDEX($K:$P,ROW(),MATCH(AU$3,$K$2:$P$2,0))</f>
        <v>10</v>
      </c>
      <c r="AV2144" s="147" cm="1">
        <f t="array" ref="AV2144">INDEX($K:$P,ROW(),MATCH(AV$3,$K$2:$P$2,0))</f>
        <v>10</v>
      </c>
      <c r="AW2144" s="147" cm="1">
        <f t="array" ref="AW2144">INDEX($K:$P,ROW(),MATCH(AW$3,$K$2:$P$2,0))</f>
        <v>10</v>
      </c>
      <c r="AX2144" s="147" cm="1">
        <f t="array" ref="AX2144">INDEX($K:$P,ROW(),MATCH(AX$3,$K$2:$P$2,0))</f>
        <v>10</v>
      </c>
      <c r="AY2144" s="147" cm="1">
        <f t="array" ref="AY2144">INDEX($K:$P,ROW(),MATCH(AY$3,$K$2:$P$2,0))</f>
        <v>10</v>
      </c>
      <c r="AZ2144" s="147" cm="1">
        <f t="array" ref="AZ2144">INDEX($K:$P,ROW(),MATCH(AZ$3,$K$2:$P$2,0))</f>
        <v>10</v>
      </c>
      <c r="BA2144" s="147" cm="1">
        <f t="array" ref="BA2144">INDEX($K:$P,ROW(),MATCH(BA$3,$K$2:$P$2,0))</f>
        <v>10</v>
      </c>
      <c r="BB2144" s="147" cm="1">
        <f t="array" ref="BB2144">INDEX($K:$P,ROW(),MATCH(BB$3,$K$2:$P$2,0))</f>
        <v>10</v>
      </c>
      <c r="BC2144" s="147" cm="1">
        <f t="array" ref="BC2144">INDEX($K:$P,ROW(),MATCH(BC$3,$K$2:$P$2,0))</f>
        <v>10</v>
      </c>
      <c r="BD2144" s="147" cm="1">
        <f t="array" ref="BD2144">INDEX($K:$P,ROW(),MATCH(BD$3,$K$2:$P$2,0))</f>
        <v>10</v>
      </c>
      <c r="BE2144" s="147" cm="1">
        <f t="array" ref="BE2144">INDEX($K:$P,ROW(),MATCH(BE$3,$K$2:$P$2,0))</f>
        <v>10</v>
      </c>
      <c r="BF2144" s="147" cm="1">
        <f t="array" ref="BF2144">INDEX($K:$P,ROW(),MATCH(BF$3,$K$2:$P$2,0))</f>
        <v>10</v>
      </c>
      <c r="BG2144" s="147" cm="1">
        <f t="array" ref="BG2144">INDEX($K:$P,ROW(),MATCH(BG$3,$K$2:$P$2,0))</f>
        <v>10</v>
      </c>
      <c r="BH2144" s="147" cm="1">
        <f t="array" ref="BH2144">INDEX($K:$P,ROW(),MATCH(BH$3,$K$2:$P$2,0))</f>
        <v>10</v>
      </c>
      <c r="BI2144" s="147" cm="1">
        <f t="array" ref="BI2144">INDEX($K:$P,ROW(),MATCH(BI$3,$K$2:$P$2,0))</f>
        <v>10</v>
      </c>
      <c r="BJ2144" s="147" cm="1">
        <f t="array" ref="BJ2144">INDEX($K:$P,ROW(),MATCH(BJ$3,$K$2:$P$2,0))</f>
        <v>10</v>
      </c>
      <c r="BK2144" s="147" cm="1">
        <f t="array" ref="BK2144">INDEX($K:$P,ROW(),MATCH(BK$3,$K$2:$P$2,0))</f>
        <v>10</v>
      </c>
      <c r="BL2144" s="147" cm="1">
        <f t="array" ref="BL2144">INDEX($K:$P,ROW(),MATCH(BL$3,$K$2:$P$2,0))</f>
        <v>10</v>
      </c>
      <c r="BM2144" s="147" cm="1">
        <f t="array" ref="BM2144">INDEX($K:$P,ROW(),MATCH(BM$3,$K$2:$P$2,0))</f>
        <v>10</v>
      </c>
      <c r="BN2144" s="147" cm="1">
        <f t="array" ref="BN2144">INDEX($K:$P,ROW(),MATCH(BN$3,$K$2:$P$2,0))</f>
        <v>10</v>
      </c>
      <c r="BO2144" s="147" cm="1">
        <f t="array" ref="BO2144">INDEX($K:$P,ROW(),MATCH(BO$3,$K$2:$P$2,0))</f>
        <v>10</v>
      </c>
      <c r="BP2144" s="147" cm="1">
        <f t="array" ref="BP2144">INDEX($K:$P,ROW(),MATCH(BP$3,$K$2:$P$2,0))</f>
        <v>10</v>
      </c>
      <c r="BQ2144" s="147" cm="1">
        <f t="array" ref="BQ2144">INDEX($K:$P,ROW(),MATCH(BQ$3,$K$2:$P$2,0))</f>
        <v>10</v>
      </c>
      <c r="BR2144" s="147" cm="1">
        <f t="array" ref="BR2144">INDEX($K:$P,ROW(),MATCH(BR$3,$K$2:$P$2,0))</f>
        <v>10</v>
      </c>
      <c r="BS2144" s="147" cm="1">
        <f t="array" ref="BS2144">INDEX($K:$P,ROW(),MATCH(BS$3,$K$2:$P$2,0))</f>
        <v>10</v>
      </c>
      <c r="BT2144" s="147" cm="1">
        <f t="array" ref="BT2144">INDEX($K:$P,ROW(),MATCH(BT$3,$K$2:$P$2,0))</f>
        <v>10</v>
      </c>
      <c r="BU2144" s="147" cm="1">
        <f t="array" ref="BU2144">INDEX($K:$P,ROW(),MATCH(BU$3,$K$2:$P$2,0))</f>
        <v>10</v>
      </c>
      <c r="BV2144" s="147" cm="1">
        <f t="array" ref="BV2144">INDEX($K:$P,ROW(),MATCH(BV$3,$K$2:$P$2,0))</f>
        <v>10</v>
      </c>
      <c r="BW2144" s="147" cm="1">
        <f t="array" ref="BW2144">INDEX($K:$P,ROW(),MATCH(BW$3,$K$2:$P$2,0))</f>
        <v>10</v>
      </c>
      <c r="BX2144" s="147" cm="1">
        <f t="array" ref="BX2144">INDEX($K:$P,ROW(),MATCH(BX$3,$K$2:$P$2,0))</f>
        <v>10</v>
      </c>
      <c r="BY2144" s="147" cm="1">
        <f t="array" ref="BY2144">INDEX($K:$P,ROW(),MATCH(BY$3,$K$2:$P$2,0))</f>
        <v>10</v>
      </c>
      <c r="BZ2144" s="147" cm="1">
        <f t="array" ref="BZ2144">INDEX($K:$P,ROW(),MATCH(BZ$3,$K$2:$P$2,0))</f>
        <v>10</v>
      </c>
      <c r="CA2144" s="147" cm="1">
        <f t="array" ref="CA2144">INDEX($K:$P,ROW(),MATCH(CA$3,$K$2:$P$2,0))</f>
        <v>10</v>
      </c>
      <c r="CB2144" s="147" cm="1">
        <f t="array" ref="CB2144">INDEX($K:$P,ROW(),MATCH(CB$3,$K$2:$P$2,0))</f>
        <v>10</v>
      </c>
      <c r="CC2144" s="147" cm="1">
        <f t="array" ref="CC2144">INDEX($K:$P,ROW(),MATCH(CC$3,$K$2:$P$2,0))</f>
        <v>10</v>
      </c>
      <c r="CD2144" s="147" cm="1">
        <f t="array" ref="CD2144">INDEX($K:$P,ROW(),MATCH(CD$3,$K$2:$P$2,0))</f>
        <v>10</v>
      </c>
      <c r="CE2144" s="147" cm="1">
        <f t="array" ref="CE2144">INDEX($K:$P,ROW(),MATCH(CE$3,$K$2:$P$2,0))</f>
        <v>10</v>
      </c>
      <c r="CF2144" s="147" cm="1">
        <f t="array" ref="CF2144">INDEX($K:$P,ROW(),MATCH(CF$3,$K$2:$P$2,0))</f>
        <v>10</v>
      </c>
      <c r="CG2144" s="147" cm="1">
        <f t="array" ref="CG2144">INDEX($K:$P,ROW(),MATCH(CG$3,$K$2:$P$2,0))</f>
        <v>10</v>
      </c>
      <c r="CH2144" s="147" cm="1">
        <f t="array" ref="CH2144">INDEX($K:$P,ROW(),MATCH(CH$3,$K$2:$P$2,0))</f>
        <v>10</v>
      </c>
      <c r="CI2144" s="147" cm="1">
        <f t="array" ref="CI2144">INDEX($K:$P,ROW(),MATCH(CI$3,$K$2:$P$2,0))</f>
        <v>10</v>
      </c>
      <c r="CJ2144" s="147" cm="1">
        <f t="array" ref="CJ2144">INDEX($K:$P,ROW(),MATCH(CJ$3,$K$2:$P$2,0))</f>
        <v>10</v>
      </c>
      <c r="CK2144" s="147" cm="1">
        <f t="array" ref="CK2144">INDEX($K:$P,ROW(),MATCH(CK$3,$K$2:$P$2,0))</f>
        <v>10</v>
      </c>
      <c r="CL2144" s="147" cm="1">
        <f t="array" ref="CL2144">INDEX($K:$P,ROW(),MATCH(CL$3,$K$2:$P$2,0))</f>
        <v>10</v>
      </c>
      <c r="CN2144" s="60"/>
      <c r="CO2144" s="147" t="e" cm="1">
        <f t="array" ref="CO2144">INDEX($K:$P,ROW(),MATCH(CO$3,$K$2:$P$2,0))</f>
        <v>#N/A</v>
      </c>
      <c r="CP2144" s="147" t="e" cm="1">
        <f t="array" ref="CP2144">INDEX($K:$P,ROW(),MATCH(CP$3,$K$2:$P$2,0))</f>
        <v>#N/A</v>
      </c>
      <c r="CQ2144" s="147" t="e" cm="1">
        <f t="array" ref="CQ2144">INDEX($K:$P,ROW(),MATCH(CQ$3,$K$2:$P$2,0))</f>
        <v>#N/A</v>
      </c>
      <c r="CR2144" s="147" t="e" cm="1">
        <f t="array" ref="CR2144">INDEX($K:$P,ROW(),MATCH(CR$3,$K$2:$P$2,0))</f>
        <v>#N/A</v>
      </c>
      <c r="CS2144" s="147" t="e" cm="1">
        <f t="array" ref="CS2144">INDEX($K:$P,ROW(),MATCH(CS$3,$K$2:$P$2,0))</f>
        <v>#N/A</v>
      </c>
      <c r="CT2144" s="147" t="e" cm="1">
        <f t="array" ref="CT2144">INDEX($K:$P,ROW(),MATCH(CT$3,$K$2:$P$2,0))</f>
        <v>#N/A</v>
      </c>
      <c r="CU2144" s="147" t="e" cm="1">
        <f t="array" ref="CU2144">INDEX($K:$P,ROW(),MATCH(CU$3,$K$2:$P$2,0))</f>
        <v>#N/A</v>
      </c>
      <c r="CV2144" s="147" t="e" cm="1">
        <f t="array" ref="CV2144">INDEX($K:$P,ROW(),MATCH(CV$3,$K$2:$P$2,0))</f>
        <v>#N/A</v>
      </c>
      <c r="CW2144" s="147" t="e" cm="1">
        <f t="array" ref="CW2144">INDEX($K:$P,ROW(),MATCH(CW$3,$K$2:$P$2,0))</f>
        <v>#N/A</v>
      </c>
      <c r="CX2144" s="147" t="e" cm="1">
        <f t="array" ref="CX2144">INDEX($K:$P,ROW(),MATCH(CX$3,$K$2:$P$2,0))</f>
        <v>#N/A</v>
      </c>
      <c r="CY2144" s="147" t="e" cm="1">
        <f t="array" ref="CY2144">INDEX($K:$P,ROW(),MATCH(CY$3,$K$2:$P$2,0))</f>
        <v>#N/A</v>
      </c>
      <c r="CZ2144" s="147" t="e" cm="1">
        <f t="array" ref="CZ2144">INDEX($K:$P,ROW(),MATCH(CZ$3,$K$2:$P$2,0))</f>
        <v>#N/A</v>
      </c>
      <c r="DA2144" s="147" t="e" cm="1">
        <f t="array" ref="DA2144">INDEX($K:$P,ROW(),MATCH(DA$3,$K$2:$P$2,0))</f>
        <v>#N/A</v>
      </c>
      <c r="DB2144" s="147" t="e" cm="1">
        <f t="array" ref="DB2144">INDEX($K:$P,ROW(),MATCH(DB$3,$K$2:$P$2,0))</f>
        <v>#N/A</v>
      </c>
      <c r="DC2144" s="147" t="e" cm="1">
        <f t="array" ref="DC2144">INDEX($K:$P,ROW(),MATCH(DC$3,$K$2:$P$2,0))</f>
        <v>#N/A</v>
      </c>
      <c r="DD2144" s="147" t="e" cm="1">
        <f t="array" ref="DD2144">INDEX($K:$P,ROW(),MATCH(DD$3,$K$2:$P$2,0))</f>
        <v>#N/A</v>
      </c>
      <c r="DE2144" s="147" t="e" cm="1">
        <f t="array" ref="DE2144">INDEX($K:$P,ROW(),MATCH(DE$3,$K$2:$P$2,0))</f>
        <v>#N/A</v>
      </c>
      <c r="DF2144" s="147" t="e" cm="1">
        <f t="array" ref="DF2144">INDEX($K:$P,ROW(),MATCH(DF$3,$K$2:$P$2,0))</f>
        <v>#N/A</v>
      </c>
      <c r="DG2144" s="147" t="e" cm="1">
        <f t="array" ref="DG2144">INDEX($K:$P,ROW(),MATCH(DG$3,$K$2:$P$2,0))</f>
        <v>#N/A</v>
      </c>
      <c r="DH2144" s="147" t="e" cm="1">
        <f t="array" ref="DH2144">INDEX($K:$P,ROW(),MATCH(DH$3,$K$2:$P$2,0))</f>
        <v>#N/A</v>
      </c>
      <c r="DI2144" s="147" t="e" cm="1">
        <f t="array" ref="DI2144">INDEX($K:$P,ROW(),MATCH(DI$3,$K$2:$P$2,0))</f>
        <v>#N/A</v>
      </c>
      <c r="DJ2144" s="147" t="e" cm="1">
        <f t="array" ref="DJ2144">INDEX($K:$P,ROW(),MATCH(DJ$3,$K$2:$P$2,0))</f>
        <v>#N/A</v>
      </c>
      <c r="DK2144" s="147" t="e" cm="1">
        <f t="array" ref="DK2144">INDEX($K:$P,ROW(),MATCH(DK$3,$K$2:$P$2,0))</f>
        <v>#N/A</v>
      </c>
      <c r="DL2144" s="147" t="e" cm="1">
        <f t="array" ref="DL2144">INDEX($K:$P,ROW(),MATCH(DL$3,$K$2:$P$2,0))</f>
        <v>#N/A</v>
      </c>
    </row>
    <row r="2145" spans="1:116" x14ac:dyDescent="0.4">
      <c r="B2145" t="s">
        <v>332</v>
      </c>
      <c r="D2145" t="s">
        <v>479</v>
      </c>
      <c r="E2145" s="8" t="str">
        <f t="shared" ref="E2145:E2154" si="3586">ROW()&amp;" "&amp;D2145</f>
        <v>2145 AOV-TR-RV</v>
      </c>
      <c r="G2145" s="136" t="str">
        <f>G2133</f>
        <v>(Primary label)</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c r="CN2145" s="78"/>
      <c r="CO2145" s="77"/>
      <c r="CP2145" s="77"/>
      <c r="CQ2145" s="77"/>
      <c r="CR2145" s="77"/>
      <c r="CS2145" s="77"/>
      <c r="CT2145" s="77"/>
      <c r="CU2145" s="77"/>
      <c r="CV2145" s="77"/>
      <c r="CW2145" s="77"/>
      <c r="CX2145" s="77"/>
      <c r="CY2145" s="77"/>
      <c r="CZ2145" s="77"/>
      <c r="DA2145" s="77"/>
      <c r="DB2145" s="77"/>
      <c r="DC2145" s="77"/>
      <c r="DD2145" s="77"/>
      <c r="DE2145" s="77"/>
      <c r="DF2145" s="77"/>
      <c r="DG2145" s="77"/>
      <c r="DH2145" s="77"/>
      <c r="DI2145" s="77"/>
      <c r="DJ2145" s="77"/>
      <c r="DK2145" s="77"/>
      <c r="DL2145" s="77"/>
    </row>
    <row r="2146" spans="1:116" x14ac:dyDescent="0.4">
      <c r="B2146" t="s">
        <v>332</v>
      </c>
      <c r="D2146" t="s">
        <v>479</v>
      </c>
      <c r="E2146" s="8" t="str">
        <f>ROW()&amp;" "&amp;D2146</f>
        <v>2146 AOV-TR-RV</v>
      </c>
      <c r="G2146" s="136" t="str">
        <f>G2134</f>
        <v>primary unit</v>
      </c>
      <c r="H2146" s="27"/>
      <c r="I2146" s="78"/>
      <c r="J2146" s="78"/>
      <c r="K2146" s="33"/>
      <c r="L2146" s="33"/>
      <c r="M2146" s="33"/>
      <c r="N2146" s="33"/>
      <c r="O2146" s="33"/>
      <c r="P2146" s="33"/>
      <c r="R2146" s="33"/>
      <c r="S2146" s="77"/>
      <c r="T2146" s="77"/>
      <c r="U2146" s="77"/>
      <c r="V2146" s="77"/>
      <c r="W2146" s="77"/>
      <c r="X2146" s="77"/>
      <c r="Y2146" s="77"/>
      <c r="Z2146" s="77"/>
      <c r="AA2146" s="77"/>
      <c r="AB2146" s="77"/>
      <c r="AC2146" s="77"/>
      <c r="AD2146" s="77"/>
      <c r="AE2146" s="77"/>
      <c r="AF2146" s="77"/>
      <c r="AG2146" s="77"/>
      <c r="AH2146" s="77"/>
      <c r="AI2146" s="77"/>
      <c r="AJ2146" s="77"/>
      <c r="AK2146" s="77"/>
      <c r="AL2146" s="77"/>
      <c r="AM2146" s="77"/>
      <c r="AN2146" s="77"/>
      <c r="AO2146" s="77"/>
      <c r="AP2146" s="77"/>
      <c r="AQ2146" s="77"/>
      <c r="AR2146" s="77"/>
      <c r="AS2146" s="77"/>
      <c r="AT2146" s="77"/>
      <c r="AU2146" s="77"/>
      <c r="AV2146" s="77"/>
      <c r="AW2146" s="77"/>
      <c r="AX2146" s="77"/>
      <c r="AY2146" s="77"/>
      <c r="AZ2146" s="77"/>
      <c r="BA2146" s="77"/>
      <c r="BB2146" s="77"/>
      <c r="BC2146" s="77"/>
      <c r="BD2146" s="77"/>
      <c r="BE2146" s="77"/>
      <c r="BF2146" s="77"/>
      <c r="BG2146" s="77"/>
      <c r="BH2146" s="77"/>
      <c r="BI2146" s="77"/>
      <c r="BJ2146" s="77"/>
      <c r="BK2146" s="77"/>
      <c r="BL2146" s="77"/>
      <c r="BM2146" s="77"/>
      <c r="BN2146" s="77"/>
      <c r="BO2146" s="77"/>
      <c r="BP2146" s="77"/>
      <c r="BQ2146" s="77"/>
      <c r="BR2146" s="77"/>
      <c r="BS2146" s="77"/>
      <c r="BT2146" s="77"/>
      <c r="BU2146" s="77"/>
      <c r="BV2146" s="77"/>
      <c r="BW2146" s="77"/>
      <c r="BX2146" s="77"/>
      <c r="BY2146" s="77"/>
      <c r="BZ2146" s="77"/>
      <c r="CA2146" s="77"/>
      <c r="CB2146" s="77"/>
      <c r="CC2146" s="77"/>
      <c r="CD2146" s="77"/>
      <c r="CE2146" s="77"/>
      <c r="CF2146" s="77"/>
      <c r="CG2146" s="77"/>
      <c r="CH2146" s="77"/>
      <c r="CI2146" s="77"/>
      <c r="CJ2146" s="77"/>
      <c r="CK2146" s="77"/>
      <c r="CL2146" s="77"/>
      <c r="CN2146" s="78"/>
      <c r="CO2146" s="77"/>
      <c r="CP2146" s="77"/>
      <c r="CQ2146" s="77"/>
      <c r="CR2146" s="77"/>
      <c r="CS2146" s="77"/>
      <c r="CT2146" s="77"/>
      <c r="CU2146" s="77"/>
      <c r="CV2146" s="77"/>
      <c r="CW2146" s="77"/>
      <c r="CX2146" s="77"/>
      <c r="CY2146" s="77"/>
      <c r="CZ2146" s="77"/>
      <c r="DA2146" s="77"/>
      <c r="DB2146" s="77"/>
      <c r="DC2146" s="77"/>
      <c r="DD2146" s="77"/>
      <c r="DE2146" s="77"/>
      <c r="DF2146" s="77"/>
      <c r="DG2146" s="77"/>
      <c r="DH2146" s="77"/>
      <c r="DI2146" s="77"/>
      <c r="DJ2146" s="77"/>
      <c r="DK2146" s="77"/>
      <c r="DL2146" s="77"/>
    </row>
    <row r="2147" spans="1:116" x14ac:dyDescent="0.4">
      <c r="B2147" t="s">
        <v>332</v>
      </c>
      <c r="D2147" t="s">
        <v>479</v>
      </c>
      <c r="E2147" s="8" t="str">
        <f t="shared" si="3586"/>
        <v>2147 AOV-TR-RV</v>
      </c>
      <c r="G2147" s="136" t="str">
        <f>G2135</f>
        <v>Primary revenue driver</v>
      </c>
      <c r="K2147" s="53"/>
      <c r="L2147" s="53"/>
      <c r="M2147" s="53"/>
      <c r="N2147" s="53"/>
      <c r="O2147" s="53"/>
      <c r="P2147" s="53"/>
      <c r="R2147" s="24"/>
      <c r="S2147" s="76" t="str">
        <f t="shared" ref="S2147:AX2149" si="3587">S2135</f>
        <v>S$16</v>
      </c>
      <c r="T2147" s="76" t="str">
        <f t="shared" si="3587"/>
        <v>T$16</v>
      </c>
      <c r="U2147" s="76" t="str">
        <f t="shared" si="3587"/>
        <v>U$16</v>
      </c>
      <c r="V2147" s="76" t="str">
        <f t="shared" si="3587"/>
        <v>V$16</v>
      </c>
      <c r="W2147" s="76" t="str">
        <f t="shared" si="3587"/>
        <v>W$16</v>
      </c>
      <c r="X2147" s="76" t="str">
        <f t="shared" si="3587"/>
        <v>X$16</v>
      </c>
      <c r="Y2147" s="76" t="str">
        <f t="shared" si="3587"/>
        <v>Y$16</v>
      </c>
      <c r="Z2147" s="76" t="str">
        <f t="shared" si="3587"/>
        <v>Z$16</v>
      </c>
      <c r="AA2147" s="76" t="str">
        <f t="shared" si="3587"/>
        <v>AA$16</v>
      </c>
      <c r="AB2147" s="76" t="str">
        <f t="shared" si="3587"/>
        <v>AB$16</v>
      </c>
      <c r="AC2147" s="76" t="str">
        <f t="shared" si="3587"/>
        <v>AC$16</v>
      </c>
      <c r="AD2147" s="76" t="str">
        <f t="shared" si="3587"/>
        <v>AD$16</v>
      </c>
      <c r="AE2147" s="76" t="str">
        <f t="shared" si="3587"/>
        <v>AE$16</v>
      </c>
      <c r="AF2147" s="76" t="str">
        <f t="shared" si="3587"/>
        <v>AF$16</v>
      </c>
      <c r="AG2147" s="76" t="str">
        <f t="shared" si="3587"/>
        <v>AG$16</v>
      </c>
      <c r="AH2147" s="76" t="str">
        <f t="shared" si="3587"/>
        <v>AH$16</v>
      </c>
      <c r="AI2147" s="76" t="str">
        <f t="shared" si="3587"/>
        <v>AI$16</v>
      </c>
      <c r="AJ2147" s="76" t="str">
        <f t="shared" si="3587"/>
        <v>AJ$16</v>
      </c>
      <c r="AK2147" s="76" t="str">
        <f t="shared" si="3587"/>
        <v>AK$16</v>
      </c>
      <c r="AL2147" s="76" t="str">
        <f t="shared" si="3587"/>
        <v>AL$16</v>
      </c>
      <c r="AM2147" s="76" t="str">
        <f t="shared" si="3587"/>
        <v>AM$16</v>
      </c>
      <c r="AN2147" s="76" t="str">
        <f t="shared" si="3587"/>
        <v>AN$16</v>
      </c>
      <c r="AO2147" s="76" t="str">
        <f t="shared" si="3587"/>
        <v>AO$16</v>
      </c>
      <c r="AP2147" s="76" t="str">
        <f t="shared" si="3587"/>
        <v>AP$16</v>
      </c>
      <c r="AQ2147" s="76" t="str">
        <f t="shared" si="3587"/>
        <v>AQ$16</v>
      </c>
      <c r="AR2147" s="76" t="str">
        <f t="shared" si="3587"/>
        <v>AR$16</v>
      </c>
      <c r="AS2147" s="76" t="str">
        <f t="shared" si="3587"/>
        <v>AS$16</v>
      </c>
      <c r="AT2147" s="76" t="str">
        <f t="shared" si="3587"/>
        <v>AT$16</v>
      </c>
      <c r="AU2147" s="76" t="str">
        <f t="shared" si="3587"/>
        <v>AU$16</v>
      </c>
      <c r="AV2147" s="76" t="str">
        <f t="shared" si="3587"/>
        <v>AV$16</v>
      </c>
      <c r="AW2147" s="76" t="str">
        <f t="shared" si="3587"/>
        <v>AW$16</v>
      </c>
      <c r="AX2147" s="76" t="str">
        <f t="shared" si="3587"/>
        <v>AX$16</v>
      </c>
      <c r="AY2147" s="76" t="str">
        <f t="shared" ref="AY2147:CD2149" si="3588">AY2135</f>
        <v>AY$16</v>
      </c>
      <c r="AZ2147" s="76" t="str">
        <f t="shared" si="3588"/>
        <v>AZ$16</v>
      </c>
      <c r="BA2147" s="76" t="str">
        <f t="shared" si="3588"/>
        <v>BA$16</v>
      </c>
      <c r="BB2147" s="76" t="str">
        <f t="shared" si="3588"/>
        <v>BB$16</v>
      </c>
      <c r="BC2147" s="76" t="str">
        <f t="shared" si="3588"/>
        <v>BC$16</v>
      </c>
      <c r="BD2147" s="76" t="str">
        <f t="shared" si="3588"/>
        <v>BD$16</v>
      </c>
      <c r="BE2147" s="76" t="str">
        <f t="shared" si="3588"/>
        <v>BE$16</v>
      </c>
      <c r="BF2147" s="76" t="str">
        <f t="shared" si="3588"/>
        <v>BF$16</v>
      </c>
      <c r="BG2147" s="76" t="str">
        <f t="shared" si="3588"/>
        <v>BG$16</v>
      </c>
      <c r="BH2147" s="76" t="str">
        <f t="shared" si="3588"/>
        <v>BH$16</v>
      </c>
      <c r="BI2147" s="76" t="str">
        <f t="shared" si="3588"/>
        <v>BI$16</v>
      </c>
      <c r="BJ2147" s="76" t="str">
        <f t="shared" si="3588"/>
        <v>BJ$16</v>
      </c>
      <c r="BK2147" s="76" t="str">
        <f t="shared" si="3588"/>
        <v>BK$16</v>
      </c>
      <c r="BL2147" s="76" t="str">
        <f t="shared" si="3588"/>
        <v>BL$16</v>
      </c>
      <c r="BM2147" s="76" t="str">
        <f t="shared" si="3588"/>
        <v>BM$16</v>
      </c>
      <c r="BN2147" s="76" t="str">
        <f t="shared" si="3588"/>
        <v>BN$16</v>
      </c>
      <c r="BO2147" s="76" t="str">
        <f t="shared" si="3588"/>
        <v>BO$16</v>
      </c>
      <c r="BP2147" s="76" t="str">
        <f t="shared" si="3588"/>
        <v>BP$16</v>
      </c>
      <c r="BQ2147" s="76" t="str">
        <f t="shared" si="3588"/>
        <v>BQ$16</v>
      </c>
      <c r="BR2147" s="76" t="str">
        <f t="shared" si="3588"/>
        <v>BR$16</v>
      </c>
      <c r="BS2147" s="76" t="str">
        <f t="shared" si="3588"/>
        <v>BS$16</v>
      </c>
      <c r="BT2147" s="76" t="str">
        <f t="shared" si="3588"/>
        <v>BT$16</v>
      </c>
      <c r="BU2147" s="76" t="str">
        <f t="shared" si="3588"/>
        <v>BU$16</v>
      </c>
      <c r="BV2147" s="76" t="str">
        <f t="shared" si="3588"/>
        <v>BV$16</v>
      </c>
      <c r="BW2147" s="76" t="str">
        <f t="shared" si="3588"/>
        <v>BW$16</v>
      </c>
      <c r="BX2147" s="76" t="str">
        <f t="shared" si="3588"/>
        <v>BX$16</v>
      </c>
      <c r="BY2147" s="76" t="str">
        <f t="shared" si="3588"/>
        <v>BY$16</v>
      </c>
      <c r="BZ2147" s="76" t="str">
        <f t="shared" si="3588"/>
        <v>BZ$16</v>
      </c>
      <c r="CA2147" s="76" t="str">
        <f t="shared" si="3588"/>
        <v>CA$16</v>
      </c>
      <c r="CB2147" s="76" t="str">
        <f t="shared" si="3588"/>
        <v>CB$16</v>
      </c>
      <c r="CC2147" s="76" t="str">
        <f t="shared" si="3588"/>
        <v>CC$16</v>
      </c>
      <c r="CD2147" s="76" t="str">
        <f t="shared" si="3588"/>
        <v>CD$16</v>
      </c>
      <c r="CE2147" s="76" t="str">
        <f t="shared" ref="CE2147:CL2149" si="3589">CE2135</f>
        <v>CE$16</v>
      </c>
      <c r="CF2147" s="76" t="str">
        <f t="shared" si="3589"/>
        <v>CF$16</v>
      </c>
      <c r="CG2147" s="76" t="str">
        <f t="shared" si="3589"/>
        <v>CG$16</v>
      </c>
      <c r="CH2147" s="76" t="str">
        <f t="shared" si="3589"/>
        <v>CH$16</v>
      </c>
      <c r="CI2147" s="76" t="str">
        <f t="shared" si="3589"/>
        <v>CI$16</v>
      </c>
      <c r="CJ2147" s="76" t="str">
        <f t="shared" si="3589"/>
        <v>CJ$16</v>
      </c>
      <c r="CK2147" s="76" t="str">
        <f t="shared" si="3589"/>
        <v>CK$16</v>
      </c>
      <c r="CL2147" s="76" t="str">
        <f t="shared" si="3589"/>
        <v>CL$16</v>
      </c>
      <c r="CO2147" s="76" t="str">
        <f t="shared" ref="CO2147:DL2149" si="3590">CO2135</f>
        <v>CO$16</v>
      </c>
      <c r="CP2147" s="76" t="str">
        <f t="shared" si="3590"/>
        <v>CP$16</v>
      </c>
      <c r="CQ2147" s="76" t="str">
        <f t="shared" si="3590"/>
        <v>CQ$16</v>
      </c>
      <c r="CR2147" s="76" t="str">
        <f t="shared" si="3590"/>
        <v>CR$16</v>
      </c>
      <c r="CS2147" s="76" t="str">
        <f t="shared" si="3590"/>
        <v>CS$16</v>
      </c>
      <c r="CT2147" s="76" t="str">
        <f t="shared" si="3590"/>
        <v>CT$16</v>
      </c>
      <c r="CU2147" s="76" t="str">
        <f t="shared" si="3590"/>
        <v>CU$16</v>
      </c>
      <c r="CV2147" s="76" t="str">
        <f t="shared" si="3590"/>
        <v>CV$16</v>
      </c>
      <c r="CW2147" s="76" t="str">
        <f t="shared" si="3590"/>
        <v>CW$16</v>
      </c>
      <c r="CX2147" s="76" t="str">
        <f t="shared" si="3590"/>
        <v>CX$16</v>
      </c>
      <c r="CY2147" s="76" t="str">
        <f t="shared" si="3590"/>
        <v>CY$16</v>
      </c>
      <c r="CZ2147" s="76" t="str">
        <f t="shared" si="3590"/>
        <v>CZ$16</v>
      </c>
      <c r="DA2147" s="76" t="str">
        <f t="shared" si="3590"/>
        <v>DA$16</v>
      </c>
      <c r="DB2147" s="76" t="str">
        <f t="shared" si="3590"/>
        <v>DB$16</v>
      </c>
      <c r="DC2147" s="76" t="str">
        <f t="shared" si="3590"/>
        <v>DC$16</v>
      </c>
      <c r="DD2147" s="76" t="str">
        <f t="shared" si="3590"/>
        <v>DD$16</v>
      </c>
      <c r="DE2147" s="76" t="str">
        <f t="shared" si="3590"/>
        <v>DE$16</v>
      </c>
      <c r="DF2147" s="76" t="str">
        <f t="shared" si="3590"/>
        <v>DF$16</v>
      </c>
      <c r="DG2147" s="76" t="str">
        <f t="shared" si="3590"/>
        <v>DG$16</v>
      </c>
      <c r="DH2147" s="76" t="str">
        <f t="shared" si="3590"/>
        <v>DH$16</v>
      </c>
      <c r="DI2147" s="76" t="str">
        <f t="shared" si="3590"/>
        <v>DI$16</v>
      </c>
      <c r="DJ2147" s="76" t="str">
        <f t="shared" si="3590"/>
        <v>DJ$16</v>
      </c>
      <c r="DK2147" s="76" t="str">
        <f t="shared" si="3590"/>
        <v>DK$16</v>
      </c>
      <c r="DL2147" s="76" t="str">
        <f t="shared" si="3590"/>
        <v>DL$16</v>
      </c>
    </row>
    <row r="2148" spans="1:116" x14ac:dyDescent="0.4">
      <c r="B2148" t="s">
        <v>332</v>
      </c>
      <c r="D2148" t="s">
        <v>479</v>
      </c>
      <c r="E2148" s="8" t="str">
        <f t="shared" si="3586"/>
        <v>2148 AOV-TR-RV</v>
      </c>
      <c r="G2148" s="136" t="str">
        <f>G2136</f>
        <v>Primary volume driver</v>
      </c>
      <c r="H2148" s="12"/>
      <c r="I2148" s="60"/>
      <c r="J2148" s="60"/>
      <c r="K2148" s="15"/>
      <c r="L2148" s="15"/>
      <c r="M2148" s="15"/>
      <c r="N2148" s="15"/>
      <c r="O2148" s="15"/>
      <c r="P2148" s="15"/>
      <c r="R2148" s="15"/>
      <c r="S2148" s="76" t="str">
        <f t="shared" ref="S2148:AX2150" si="3591">S2136</f>
        <v>S$17</v>
      </c>
      <c r="T2148" s="76" t="str">
        <f t="shared" si="3591"/>
        <v>T$17</v>
      </c>
      <c r="U2148" s="76" t="str">
        <f t="shared" si="3591"/>
        <v>U$17</v>
      </c>
      <c r="V2148" s="76" t="str">
        <f t="shared" si="3591"/>
        <v>V$17</v>
      </c>
      <c r="W2148" s="76" t="str">
        <f t="shared" si="3591"/>
        <v>W$17</v>
      </c>
      <c r="X2148" s="76" t="str">
        <f t="shared" si="3591"/>
        <v>X$17</v>
      </c>
      <c r="Y2148" s="76" t="str">
        <f t="shared" si="3591"/>
        <v>Y$17</v>
      </c>
      <c r="Z2148" s="76" t="str">
        <f t="shared" si="3591"/>
        <v>Z$17</v>
      </c>
      <c r="AA2148" s="76" t="str">
        <f t="shared" si="3591"/>
        <v>AA$17</v>
      </c>
      <c r="AB2148" s="76" t="str">
        <f t="shared" si="3591"/>
        <v>AB$17</v>
      </c>
      <c r="AC2148" s="76" t="str">
        <f t="shared" si="3591"/>
        <v>AC$17</v>
      </c>
      <c r="AD2148" s="76" t="str">
        <f t="shared" si="3591"/>
        <v>AD$17</v>
      </c>
      <c r="AE2148" s="76" t="str">
        <f t="shared" si="3591"/>
        <v>AE$17</v>
      </c>
      <c r="AF2148" s="76" t="str">
        <f t="shared" si="3591"/>
        <v>AF$17</v>
      </c>
      <c r="AG2148" s="76" t="str">
        <f t="shared" si="3591"/>
        <v>AG$17</v>
      </c>
      <c r="AH2148" s="76" t="str">
        <f t="shared" si="3591"/>
        <v>AH$17</v>
      </c>
      <c r="AI2148" s="76" t="str">
        <f t="shared" si="3591"/>
        <v>AI$17</v>
      </c>
      <c r="AJ2148" s="76" t="str">
        <f t="shared" si="3591"/>
        <v>AJ$17</v>
      </c>
      <c r="AK2148" s="76" t="str">
        <f t="shared" si="3591"/>
        <v>AK$17</v>
      </c>
      <c r="AL2148" s="76" t="str">
        <f t="shared" si="3591"/>
        <v>AL$17</v>
      </c>
      <c r="AM2148" s="76" t="str">
        <f t="shared" si="3591"/>
        <v>AM$17</v>
      </c>
      <c r="AN2148" s="76" t="str">
        <f t="shared" si="3591"/>
        <v>AN$17</v>
      </c>
      <c r="AO2148" s="76" t="str">
        <f t="shared" si="3591"/>
        <v>AO$17</v>
      </c>
      <c r="AP2148" s="76" t="str">
        <f t="shared" si="3591"/>
        <v>AP$17</v>
      </c>
      <c r="AQ2148" s="76" t="str">
        <f t="shared" si="3591"/>
        <v>AQ$17</v>
      </c>
      <c r="AR2148" s="76" t="str">
        <f t="shared" si="3591"/>
        <v>AR$17</v>
      </c>
      <c r="AS2148" s="76" t="str">
        <f t="shared" si="3591"/>
        <v>AS$17</v>
      </c>
      <c r="AT2148" s="76" t="str">
        <f t="shared" si="3591"/>
        <v>AT$17</v>
      </c>
      <c r="AU2148" s="76" t="str">
        <f t="shared" si="3591"/>
        <v>AU$17</v>
      </c>
      <c r="AV2148" s="76" t="str">
        <f t="shared" si="3591"/>
        <v>AV$17</v>
      </c>
      <c r="AW2148" s="76" t="str">
        <f t="shared" si="3591"/>
        <v>AW$17</v>
      </c>
      <c r="AX2148" s="76" t="str">
        <f t="shared" si="3591"/>
        <v>AX$17</v>
      </c>
      <c r="AY2148" s="76" t="str">
        <f t="shared" ref="AY2148:CD2150" si="3592">AY2136</f>
        <v>AY$17</v>
      </c>
      <c r="AZ2148" s="76" t="str">
        <f t="shared" si="3592"/>
        <v>AZ$17</v>
      </c>
      <c r="BA2148" s="76" t="str">
        <f t="shared" si="3592"/>
        <v>BA$17</v>
      </c>
      <c r="BB2148" s="76" t="str">
        <f t="shared" si="3592"/>
        <v>BB$17</v>
      </c>
      <c r="BC2148" s="76" t="str">
        <f t="shared" si="3592"/>
        <v>BC$17</v>
      </c>
      <c r="BD2148" s="76" t="str">
        <f t="shared" si="3592"/>
        <v>BD$17</v>
      </c>
      <c r="BE2148" s="76" t="str">
        <f t="shared" si="3592"/>
        <v>BE$17</v>
      </c>
      <c r="BF2148" s="76" t="str">
        <f t="shared" si="3592"/>
        <v>BF$17</v>
      </c>
      <c r="BG2148" s="76" t="str">
        <f t="shared" si="3592"/>
        <v>BG$17</v>
      </c>
      <c r="BH2148" s="76" t="str">
        <f t="shared" si="3592"/>
        <v>BH$17</v>
      </c>
      <c r="BI2148" s="76" t="str">
        <f t="shared" si="3592"/>
        <v>BI$17</v>
      </c>
      <c r="BJ2148" s="76" t="str">
        <f t="shared" si="3592"/>
        <v>BJ$17</v>
      </c>
      <c r="BK2148" s="76" t="str">
        <f t="shared" si="3592"/>
        <v>BK$17</v>
      </c>
      <c r="BL2148" s="76" t="str">
        <f t="shared" si="3592"/>
        <v>BL$17</v>
      </c>
      <c r="BM2148" s="76" t="str">
        <f t="shared" si="3592"/>
        <v>BM$17</v>
      </c>
      <c r="BN2148" s="76" t="str">
        <f t="shared" si="3592"/>
        <v>BN$17</v>
      </c>
      <c r="BO2148" s="76" t="str">
        <f t="shared" si="3592"/>
        <v>BO$17</v>
      </c>
      <c r="BP2148" s="76" t="str">
        <f t="shared" si="3592"/>
        <v>BP$17</v>
      </c>
      <c r="BQ2148" s="76" t="str">
        <f t="shared" si="3592"/>
        <v>BQ$17</v>
      </c>
      <c r="BR2148" s="76" t="str">
        <f t="shared" si="3592"/>
        <v>BR$17</v>
      </c>
      <c r="BS2148" s="76" t="str">
        <f t="shared" si="3592"/>
        <v>BS$17</v>
      </c>
      <c r="BT2148" s="76" t="str">
        <f t="shared" si="3592"/>
        <v>BT$17</v>
      </c>
      <c r="BU2148" s="76" t="str">
        <f t="shared" si="3592"/>
        <v>BU$17</v>
      </c>
      <c r="BV2148" s="76" t="str">
        <f t="shared" si="3592"/>
        <v>BV$17</v>
      </c>
      <c r="BW2148" s="76" t="str">
        <f t="shared" si="3592"/>
        <v>BW$17</v>
      </c>
      <c r="BX2148" s="76" t="str">
        <f t="shared" si="3592"/>
        <v>BX$17</v>
      </c>
      <c r="BY2148" s="76" t="str">
        <f t="shared" si="3592"/>
        <v>BY$17</v>
      </c>
      <c r="BZ2148" s="76" t="str">
        <f t="shared" si="3592"/>
        <v>BZ$17</v>
      </c>
      <c r="CA2148" s="76" t="str">
        <f t="shared" si="3592"/>
        <v>CA$17</v>
      </c>
      <c r="CB2148" s="76" t="str">
        <f t="shared" si="3592"/>
        <v>CB$17</v>
      </c>
      <c r="CC2148" s="76" t="str">
        <f t="shared" si="3592"/>
        <v>CC$17</v>
      </c>
      <c r="CD2148" s="76" t="str">
        <f t="shared" si="3592"/>
        <v>CD$17</v>
      </c>
      <c r="CE2148" s="76" t="str">
        <f t="shared" ref="CE2148:CL2150" si="3593">CE2136</f>
        <v>CE$17</v>
      </c>
      <c r="CF2148" s="76" t="str">
        <f t="shared" si="3593"/>
        <v>CF$17</v>
      </c>
      <c r="CG2148" s="76" t="str">
        <f t="shared" si="3593"/>
        <v>CG$17</v>
      </c>
      <c r="CH2148" s="76" t="str">
        <f t="shared" si="3593"/>
        <v>CH$17</v>
      </c>
      <c r="CI2148" s="76" t="str">
        <f t="shared" si="3593"/>
        <v>CI$17</v>
      </c>
      <c r="CJ2148" s="76" t="str">
        <f t="shared" si="3593"/>
        <v>CJ$17</v>
      </c>
      <c r="CK2148" s="76" t="str">
        <f t="shared" si="3593"/>
        <v>CK$17</v>
      </c>
      <c r="CL2148" s="76" t="str">
        <f t="shared" si="3593"/>
        <v>CL$17</v>
      </c>
      <c r="CN2148" s="60"/>
      <c r="CO2148" s="76" t="str">
        <f t="shared" ref="CO2148:DL2150" si="3594">CO2136</f>
        <v>CO$17</v>
      </c>
      <c r="CP2148" s="76" t="str">
        <f t="shared" si="3594"/>
        <v>CP$17</v>
      </c>
      <c r="CQ2148" s="76" t="str">
        <f t="shared" si="3594"/>
        <v>CQ$17</v>
      </c>
      <c r="CR2148" s="76" t="str">
        <f t="shared" si="3594"/>
        <v>CR$17</v>
      </c>
      <c r="CS2148" s="76" t="str">
        <f t="shared" si="3594"/>
        <v>CS$17</v>
      </c>
      <c r="CT2148" s="76" t="str">
        <f t="shared" si="3594"/>
        <v>CT$17</v>
      </c>
      <c r="CU2148" s="76" t="str">
        <f t="shared" si="3594"/>
        <v>CU$17</v>
      </c>
      <c r="CV2148" s="76" t="str">
        <f t="shared" si="3594"/>
        <v>CV$17</v>
      </c>
      <c r="CW2148" s="76" t="str">
        <f t="shared" si="3594"/>
        <v>CW$17</v>
      </c>
      <c r="CX2148" s="76" t="str">
        <f t="shared" si="3594"/>
        <v>CX$17</v>
      </c>
      <c r="CY2148" s="76" t="str">
        <f t="shared" si="3594"/>
        <v>CY$17</v>
      </c>
      <c r="CZ2148" s="76" t="str">
        <f t="shared" si="3594"/>
        <v>CZ$17</v>
      </c>
      <c r="DA2148" s="76" t="str">
        <f t="shared" si="3594"/>
        <v>DA$17</v>
      </c>
      <c r="DB2148" s="76" t="str">
        <f t="shared" si="3594"/>
        <v>DB$17</v>
      </c>
      <c r="DC2148" s="76" t="str">
        <f t="shared" si="3594"/>
        <v>DC$17</v>
      </c>
      <c r="DD2148" s="76" t="str">
        <f t="shared" si="3594"/>
        <v>DD$17</v>
      </c>
      <c r="DE2148" s="76" t="str">
        <f t="shared" si="3594"/>
        <v>DE$17</v>
      </c>
      <c r="DF2148" s="76" t="str">
        <f t="shared" si="3594"/>
        <v>DF$17</v>
      </c>
      <c r="DG2148" s="76" t="str">
        <f t="shared" si="3594"/>
        <v>DG$17</v>
      </c>
      <c r="DH2148" s="76" t="str">
        <f t="shared" si="3594"/>
        <v>DH$17</v>
      </c>
      <c r="DI2148" s="76" t="str">
        <f t="shared" si="3594"/>
        <v>DI$17</v>
      </c>
      <c r="DJ2148" s="76" t="str">
        <f t="shared" si="3594"/>
        <v>DJ$17</v>
      </c>
      <c r="DK2148" s="76" t="str">
        <f t="shared" si="3594"/>
        <v>DK$17</v>
      </c>
      <c r="DL2148" s="76" t="str">
        <f t="shared" si="3594"/>
        <v>DL$17</v>
      </c>
    </row>
    <row r="2149" spans="1:116" x14ac:dyDescent="0.4">
      <c r="B2149" t="s">
        <v>332</v>
      </c>
      <c r="D2149" t="s">
        <v>479</v>
      </c>
      <c r="E2149" s="8" t="str">
        <f t="shared" si="3586"/>
        <v>2149 AOV-TR-RV</v>
      </c>
      <c r="G2149" s="191" t="str">
        <f>G2141</f>
        <v>Average Order Value - Secondary volume driver:</v>
      </c>
      <c r="H2149" s="12"/>
      <c r="I2149" s="60"/>
      <c r="J2149" s="60"/>
      <c r="K2149" s="15"/>
      <c r="L2149" s="15"/>
      <c r="M2149" s="15"/>
      <c r="N2149" s="15"/>
      <c r="O2149" s="15"/>
      <c r="P2149" s="15"/>
      <c r="R2149" s="15"/>
      <c r="S2149" s="76">
        <f t="shared" ref="S2149:AX2151" si="3595">S2137</f>
        <v>0</v>
      </c>
      <c r="T2149" s="76">
        <f t="shared" si="3595"/>
        <v>0</v>
      </c>
      <c r="U2149" s="76">
        <f t="shared" si="3595"/>
        <v>0</v>
      </c>
      <c r="V2149" s="76">
        <f t="shared" si="3595"/>
        <v>0</v>
      </c>
      <c r="W2149" s="76">
        <f t="shared" si="3595"/>
        <v>0</v>
      </c>
      <c r="X2149" s="76">
        <f t="shared" si="3595"/>
        <v>0</v>
      </c>
      <c r="Y2149" s="76">
        <f t="shared" si="3595"/>
        <v>0</v>
      </c>
      <c r="Z2149" s="76">
        <f t="shared" si="3595"/>
        <v>0</v>
      </c>
      <c r="AA2149" s="76">
        <f t="shared" si="3595"/>
        <v>0</v>
      </c>
      <c r="AB2149" s="76">
        <f t="shared" si="3595"/>
        <v>0</v>
      </c>
      <c r="AC2149" s="76">
        <f t="shared" si="3595"/>
        <v>0</v>
      </c>
      <c r="AD2149" s="76">
        <f t="shared" si="3595"/>
        <v>0</v>
      </c>
      <c r="AE2149" s="76">
        <f t="shared" si="3595"/>
        <v>0</v>
      </c>
      <c r="AF2149" s="76">
        <f t="shared" si="3595"/>
        <v>0</v>
      </c>
      <c r="AG2149" s="76">
        <f t="shared" si="3595"/>
        <v>0</v>
      </c>
      <c r="AH2149" s="76">
        <f t="shared" si="3595"/>
        <v>0</v>
      </c>
      <c r="AI2149" s="76">
        <f t="shared" si="3595"/>
        <v>0</v>
      </c>
      <c r="AJ2149" s="76">
        <f t="shared" si="3595"/>
        <v>0</v>
      </c>
      <c r="AK2149" s="76">
        <f t="shared" si="3595"/>
        <v>0</v>
      </c>
      <c r="AL2149" s="76">
        <f t="shared" si="3595"/>
        <v>0</v>
      </c>
      <c r="AM2149" s="76">
        <f t="shared" si="3595"/>
        <v>0</v>
      </c>
      <c r="AN2149" s="76">
        <f t="shared" si="3595"/>
        <v>0</v>
      </c>
      <c r="AO2149" s="76">
        <f t="shared" si="3595"/>
        <v>0</v>
      </c>
      <c r="AP2149" s="76">
        <f t="shared" si="3595"/>
        <v>0</v>
      </c>
      <c r="AQ2149" s="76">
        <f t="shared" si="3595"/>
        <v>0</v>
      </c>
      <c r="AR2149" s="76">
        <f t="shared" si="3595"/>
        <v>0</v>
      </c>
      <c r="AS2149" s="76">
        <f t="shared" si="3595"/>
        <v>0</v>
      </c>
      <c r="AT2149" s="76">
        <f t="shared" si="3595"/>
        <v>0</v>
      </c>
      <c r="AU2149" s="76">
        <f t="shared" si="3595"/>
        <v>0</v>
      </c>
      <c r="AV2149" s="76">
        <f t="shared" si="3595"/>
        <v>0</v>
      </c>
      <c r="AW2149" s="76">
        <f t="shared" si="3595"/>
        <v>0</v>
      </c>
      <c r="AX2149" s="76">
        <f t="shared" si="3595"/>
        <v>0</v>
      </c>
      <c r="AY2149" s="76">
        <f t="shared" ref="AY2149:CD2151" si="3596">AY2137</f>
        <v>0</v>
      </c>
      <c r="AZ2149" s="76">
        <f t="shared" si="3596"/>
        <v>0</v>
      </c>
      <c r="BA2149" s="76">
        <f t="shared" si="3596"/>
        <v>0</v>
      </c>
      <c r="BB2149" s="76">
        <f t="shared" si="3596"/>
        <v>0</v>
      </c>
      <c r="BC2149" s="76">
        <f t="shared" si="3596"/>
        <v>0</v>
      </c>
      <c r="BD2149" s="76">
        <f t="shared" si="3596"/>
        <v>0</v>
      </c>
      <c r="BE2149" s="76">
        <f t="shared" si="3596"/>
        <v>0</v>
      </c>
      <c r="BF2149" s="76">
        <f t="shared" si="3596"/>
        <v>0</v>
      </c>
      <c r="BG2149" s="76">
        <f t="shared" si="3596"/>
        <v>0</v>
      </c>
      <c r="BH2149" s="76">
        <f t="shared" si="3596"/>
        <v>0</v>
      </c>
      <c r="BI2149" s="76">
        <f t="shared" si="3596"/>
        <v>0</v>
      </c>
      <c r="BJ2149" s="76">
        <f t="shared" si="3596"/>
        <v>0</v>
      </c>
      <c r="BK2149" s="76">
        <f t="shared" si="3596"/>
        <v>0</v>
      </c>
      <c r="BL2149" s="76">
        <f t="shared" si="3596"/>
        <v>0</v>
      </c>
      <c r="BM2149" s="76">
        <f t="shared" si="3596"/>
        <v>0</v>
      </c>
      <c r="BN2149" s="76">
        <f t="shared" si="3596"/>
        <v>0</v>
      </c>
      <c r="BO2149" s="76">
        <f t="shared" si="3596"/>
        <v>0</v>
      </c>
      <c r="BP2149" s="76">
        <f t="shared" si="3596"/>
        <v>0</v>
      </c>
      <c r="BQ2149" s="76">
        <f t="shared" si="3596"/>
        <v>0</v>
      </c>
      <c r="BR2149" s="76">
        <f t="shared" si="3596"/>
        <v>0</v>
      </c>
      <c r="BS2149" s="76">
        <f t="shared" si="3596"/>
        <v>0</v>
      </c>
      <c r="BT2149" s="76">
        <f t="shared" si="3596"/>
        <v>0</v>
      </c>
      <c r="BU2149" s="76">
        <f t="shared" si="3596"/>
        <v>0</v>
      </c>
      <c r="BV2149" s="76">
        <f t="shared" si="3596"/>
        <v>0</v>
      </c>
      <c r="BW2149" s="76">
        <f t="shared" si="3596"/>
        <v>0</v>
      </c>
      <c r="BX2149" s="76">
        <f t="shared" si="3596"/>
        <v>0</v>
      </c>
      <c r="BY2149" s="76">
        <f t="shared" si="3596"/>
        <v>0</v>
      </c>
      <c r="BZ2149" s="76">
        <f t="shared" si="3596"/>
        <v>0</v>
      </c>
      <c r="CA2149" s="76">
        <f t="shared" si="3596"/>
        <v>0</v>
      </c>
      <c r="CB2149" s="76">
        <f t="shared" si="3596"/>
        <v>0</v>
      </c>
      <c r="CC2149" s="76">
        <f t="shared" si="3596"/>
        <v>0</v>
      </c>
      <c r="CD2149" s="76">
        <f t="shared" si="3596"/>
        <v>0</v>
      </c>
      <c r="CE2149" s="76">
        <f t="shared" ref="CE2149:CL2151" si="3597">CE2137</f>
        <v>0</v>
      </c>
      <c r="CF2149" s="76">
        <f t="shared" si="3597"/>
        <v>0</v>
      </c>
      <c r="CG2149" s="76">
        <f t="shared" si="3597"/>
        <v>0</v>
      </c>
      <c r="CH2149" s="76">
        <f t="shared" si="3597"/>
        <v>0</v>
      </c>
      <c r="CI2149" s="76">
        <f t="shared" si="3597"/>
        <v>0</v>
      </c>
      <c r="CJ2149" s="76">
        <f t="shared" si="3597"/>
        <v>0</v>
      </c>
      <c r="CK2149" s="76">
        <f t="shared" si="3597"/>
        <v>0</v>
      </c>
      <c r="CL2149" s="76">
        <f t="shared" si="3597"/>
        <v>0</v>
      </c>
      <c r="CN2149" s="60"/>
      <c r="CO2149" s="76">
        <f t="shared" ref="CO2149:DL2151" si="3598">CO2137</f>
        <v>0</v>
      </c>
      <c r="CP2149" s="76">
        <f t="shared" si="3598"/>
        <v>0</v>
      </c>
      <c r="CQ2149" s="76">
        <f t="shared" si="3598"/>
        <v>0</v>
      </c>
      <c r="CR2149" s="76">
        <f t="shared" si="3598"/>
        <v>0</v>
      </c>
      <c r="CS2149" s="76">
        <f t="shared" si="3598"/>
        <v>0</v>
      </c>
      <c r="CT2149" s="76">
        <f t="shared" si="3598"/>
        <v>0</v>
      </c>
      <c r="CU2149" s="76">
        <f t="shared" si="3598"/>
        <v>0</v>
      </c>
      <c r="CV2149" s="76">
        <f t="shared" si="3598"/>
        <v>0</v>
      </c>
      <c r="CW2149" s="76">
        <f t="shared" si="3598"/>
        <v>0</v>
      </c>
      <c r="CX2149" s="76">
        <f t="shared" si="3598"/>
        <v>0</v>
      </c>
      <c r="CY2149" s="76">
        <f t="shared" si="3598"/>
        <v>0</v>
      </c>
      <c r="CZ2149" s="76">
        <f t="shared" si="3598"/>
        <v>0</v>
      </c>
      <c r="DA2149" s="76">
        <f t="shared" si="3598"/>
        <v>0</v>
      </c>
      <c r="DB2149" s="76">
        <f t="shared" si="3598"/>
        <v>0</v>
      </c>
      <c r="DC2149" s="76">
        <f t="shared" si="3598"/>
        <v>0</v>
      </c>
      <c r="DD2149" s="76">
        <f t="shared" si="3598"/>
        <v>0</v>
      </c>
      <c r="DE2149" s="76">
        <f t="shared" si="3598"/>
        <v>0</v>
      </c>
      <c r="DF2149" s="76">
        <f t="shared" si="3598"/>
        <v>0</v>
      </c>
      <c r="DG2149" s="76">
        <f t="shared" si="3598"/>
        <v>0</v>
      </c>
      <c r="DH2149" s="76">
        <f t="shared" si="3598"/>
        <v>0</v>
      </c>
      <c r="DI2149" s="76">
        <f t="shared" si="3598"/>
        <v>0</v>
      </c>
      <c r="DJ2149" s="76">
        <f t="shared" si="3598"/>
        <v>0</v>
      </c>
      <c r="DK2149" s="76">
        <f t="shared" si="3598"/>
        <v>0</v>
      </c>
      <c r="DL2149" s="76">
        <f t="shared" si="3598"/>
        <v>0</v>
      </c>
    </row>
    <row r="2150" spans="1:116" x14ac:dyDescent="0.4">
      <c r="B2150" t="s">
        <v>332</v>
      </c>
      <c r="D2150" t="s">
        <v>479</v>
      </c>
      <c r="E2150" s="8" t="str">
        <f t="shared" ref="E2150:E2152" si="3599">ROW()&amp;" "&amp;D2150</f>
        <v>2150 AOV-TR-RV</v>
      </c>
      <c r="G2150" s="241" t="str">
        <f>IFERROR(SUBSTITUTE(TRIM(MID(G2141, SEARCH("-", G2141) + 1, LEN(G2141))),":",""),"no unit")</f>
        <v>Secondary volume driver</v>
      </c>
      <c r="H2150" s="12"/>
      <c r="I2150" s="60"/>
      <c r="J2150" s="60"/>
      <c r="K2150" s="15"/>
      <c r="L2150" s="15"/>
      <c r="M2150" s="15"/>
      <c r="N2150" s="15"/>
      <c r="O2150" s="15"/>
      <c r="P2150" s="15"/>
      <c r="R2150" s="15"/>
      <c r="S2150" s="76"/>
      <c r="T2150" s="76"/>
      <c r="U2150" s="76"/>
      <c r="V2150" s="76"/>
      <c r="W2150" s="76"/>
      <c r="X2150" s="76"/>
      <c r="Y2150" s="76"/>
      <c r="Z2150" s="76"/>
      <c r="AA2150" s="76"/>
      <c r="AB2150" s="76"/>
      <c r="AC2150" s="76"/>
      <c r="AD2150" s="76"/>
      <c r="AE2150" s="76"/>
      <c r="AF2150" s="76"/>
      <c r="AG2150" s="76"/>
      <c r="AH2150" s="76"/>
      <c r="AI2150" s="76"/>
      <c r="AJ2150" s="76"/>
      <c r="AK2150" s="76"/>
      <c r="AL2150" s="76"/>
      <c r="AM2150" s="76"/>
      <c r="AN2150" s="76"/>
      <c r="AO2150" s="76"/>
      <c r="AP2150" s="76"/>
      <c r="AQ2150" s="76"/>
      <c r="AR2150" s="76"/>
      <c r="AS2150" s="76"/>
      <c r="AT2150" s="76"/>
      <c r="AU2150" s="76"/>
      <c r="AV2150" s="76"/>
      <c r="AW2150" s="76"/>
      <c r="AX2150" s="76"/>
      <c r="AY2150" s="76"/>
      <c r="AZ2150" s="76"/>
      <c r="BA2150" s="76"/>
      <c r="BB2150" s="76"/>
      <c r="BC2150" s="76"/>
      <c r="BD2150" s="76"/>
      <c r="BE2150" s="76"/>
      <c r="BF2150" s="76"/>
      <c r="BG2150" s="76"/>
      <c r="BH2150" s="76"/>
      <c r="BI2150" s="76"/>
      <c r="BJ2150" s="76"/>
      <c r="BK2150" s="76"/>
      <c r="BL2150" s="76"/>
      <c r="BM2150" s="76"/>
      <c r="BN2150" s="76"/>
      <c r="BO2150" s="76"/>
      <c r="BP2150" s="76"/>
      <c r="BQ2150" s="76"/>
      <c r="BR2150" s="76"/>
      <c r="BS2150" s="76"/>
      <c r="BT2150" s="76"/>
      <c r="BU2150" s="76"/>
      <c r="BV2150" s="76"/>
      <c r="BW2150" s="76"/>
      <c r="BX2150" s="76"/>
      <c r="BY2150" s="76"/>
      <c r="BZ2150" s="76"/>
      <c r="CA2150" s="76"/>
      <c r="CB2150" s="76"/>
      <c r="CC2150" s="76"/>
      <c r="CD2150" s="76"/>
      <c r="CE2150" s="76"/>
      <c r="CF2150" s="76"/>
      <c r="CG2150" s="76"/>
      <c r="CH2150" s="76"/>
      <c r="CI2150" s="76"/>
      <c r="CJ2150" s="76"/>
      <c r="CK2150" s="76"/>
      <c r="CL2150" s="76"/>
      <c r="CN2150" s="60"/>
      <c r="CO2150" s="76"/>
      <c r="CP2150" s="76"/>
      <c r="CQ2150" s="76"/>
      <c r="CR2150" s="76"/>
      <c r="CS2150" s="76"/>
      <c r="CT2150" s="76"/>
      <c r="CU2150" s="76"/>
      <c r="CV2150" s="76"/>
      <c r="CW2150" s="76"/>
      <c r="CX2150" s="76"/>
      <c r="CY2150" s="76"/>
      <c r="CZ2150" s="76"/>
      <c r="DA2150" s="76"/>
      <c r="DB2150" s="76"/>
      <c r="DC2150" s="76"/>
      <c r="DD2150" s="76"/>
      <c r="DE2150" s="76"/>
      <c r="DF2150" s="76"/>
      <c r="DG2150" s="76"/>
      <c r="DH2150" s="76"/>
      <c r="DI2150" s="76"/>
      <c r="DJ2150" s="76"/>
      <c r="DK2150" s="76"/>
      <c r="DL2150" s="76"/>
    </row>
    <row r="2151" spans="1:116" x14ac:dyDescent="0.4">
      <c r="B2151" t="s">
        <v>332</v>
      </c>
      <c r="D2151" t="s">
        <v>479</v>
      </c>
      <c r="E2151" s="8" t="str">
        <f t="shared" si="3586"/>
        <v>2151 AOV-TR-RV</v>
      </c>
      <c r="G2151" s="136" t="str">
        <f>G2139</f>
        <v>Secondary revenue driver</v>
      </c>
      <c r="H2151" s="12"/>
      <c r="I2151" s="60"/>
      <c r="J2151" s="60"/>
      <c r="K2151" s="15"/>
      <c r="L2151" s="15"/>
      <c r="M2151" s="15"/>
      <c r="N2151" s="15"/>
      <c r="O2151" s="15"/>
      <c r="P2151" s="15"/>
      <c r="R2151" s="15"/>
      <c r="S2151" s="212" t="str">
        <f t="shared" ref="S2151:AX2153" si="3600">ADDRESS(ROW(S2144),COLUMN(S2144),2)</f>
        <v>S$2144</v>
      </c>
      <c r="T2151" s="212" t="str">
        <f t="shared" si="3600"/>
        <v>T$2144</v>
      </c>
      <c r="U2151" s="212" t="str">
        <f t="shared" si="3600"/>
        <v>U$2144</v>
      </c>
      <c r="V2151" s="212" t="str">
        <f t="shared" si="3600"/>
        <v>V$2144</v>
      </c>
      <c r="W2151" s="212" t="str">
        <f t="shared" si="3600"/>
        <v>W$2144</v>
      </c>
      <c r="X2151" s="212" t="str">
        <f t="shared" si="3600"/>
        <v>X$2144</v>
      </c>
      <c r="Y2151" s="212" t="str">
        <f t="shared" si="3600"/>
        <v>Y$2144</v>
      </c>
      <c r="Z2151" s="212" t="str">
        <f t="shared" si="3600"/>
        <v>Z$2144</v>
      </c>
      <c r="AA2151" s="212" t="str">
        <f t="shared" si="3600"/>
        <v>AA$2144</v>
      </c>
      <c r="AB2151" s="212" t="str">
        <f t="shared" si="3600"/>
        <v>AB$2144</v>
      </c>
      <c r="AC2151" s="212" t="str">
        <f t="shared" si="3600"/>
        <v>AC$2144</v>
      </c>
      <c r="AD2151" s="212" t="str">
        <f t="shared" si="3600"/>
        <v>AD$2144</v>
      </c>
      <c r="AE2151" s="212" t="str">
        <f t="shared" si="3600"/>
        <v>AE$2144</v>
      </c>
      <c r="AF2151" s="212" t="str">
        <f t="shared" si="3600"/>
        <v>AF$2144</v>
      </c>
      <c r="AG2151" s="212" t="str">
        <f t="shared" si="3600"/>
        <v>AG$2144</v>
      </c>
      <c r="AH2151" s="212" t="str">
        <f t="shared" si="3600"/>
        <v>AH$2144</v>
      </c>
      <c r="AI2151" s="212" t="str">
        <f t="shared" si="3600"/>
        <v>AI$2144</v>
      </c>
      <c r="AJ2151" s="212" t="str">
        <f t="shared" si="3600"/>
        <v>AJ$2144</v>
      </c>
      <c r="AK2151" s="212" t="str">
        <f t="shared" si="3600"/>
        <v>AK$2144</v>
      </c>
      <c r="AL2151" s="212" t="str">
        <f t="shared" si="3600"/>
        <v>AL$2144</v>
      </c>
      <c r="AM2151" s="212" t="str">
        <f t="shared" si="3600"/>
        <v>AM$2144</v>
      </c>
      <c r="AN2151" s="212" t="str">
        <f t="shared" si="3600"/>
        <v>AN$2144</v>
      </c>
      <c r="AO2151" s="212" t="str">
        <f t="shared" si="3600"/>
        <v>AO$2144</v>
      </c>
      <c r="AP2151" s="212" t="str">
        <f t="shared" si="3600"/>
        <v>AP$2144</v>
      </c>
      <c r="AQ2151" s="212" t="str">
        <f t="shared" si="3600"/>
        <v>AQ$2144</v>
      </c>
      <c r="AR2151" s="212" t="str">
        <f t="shared" si="3600"/>
        <v>AR$2144</v>
      </c>
      <c r="AS2151" s="212" t="str">
        <f t="shared" si="3600"/>
        <v>AS$2144</v>
      </c>
      <c r="AT2151" s="212" t="str">
        <f t="shared" si="3600"/>
        <v>AT$2144</v>
      </c>
      <c r="AU2151" s="212" t="str">
        <f t="shared" si="3600"/>
        <v>AU$2144</v>
      </c>
      <c r="AV2151" s="212" t="str">
        <f t="shared" si="3600"/>
        <v>AV$2144</v>
      </c>
      <c r="AW2151" s="212" t="str">
        <f t="shared" si="3600"/>
        <v>AW$2144</v>
      </c>
      <c r="AX2151" s="212" t="str">
        <f t="shared" si="3600"/>
        <v>AX$2144</v>
      </c>
      <c r="AY2151" s="212" t="str">
        <f t="shared" ref="AY2151:CD2153" si="3601">ADDRESS(ROW(AY2144),COLUMN(AY2144),2)</f>
        <v>AY$2144</v>
      </c>
      <c r="AZ2151" s="212" t="str">
        <f t="shared" si="3601"/>
        <v>AZ$2144</v>
      </c>
      <c r="BA2151" s="212" t="str">
        <f t="shared" si="3601"/>
        <v>BA$2144</v>
      </c>
      <c r="BB2151" s="212" t="str">
        <f t="shared" si="3601"/>
        <v>BB$2144</v>
      </c>
      <c r="BC2151" s="212" t="str">
        <f t="shared" si="3601"/>
        <v>BC$2144</v>
      </c>
      <c r="BD2151" s="212" t="str">
        <f t="shared" si="3601"/>
        <v>BD$2144</v>
      </c>
      <c r="BE2151" s="212" t="str">
        <f t="shared" si="3601"/>
        <v>BE$2144</v>
      </c>
      <c r="BF2151" s="212" t="str">
        <f t="shared" si="3601"/>
        <v>BF$2144</v>
      </c>
      <c r="BG2151" s="212" t="str">
        <f t="shared" si="3601"/>
        <v>BG$2144</v>
      </c>
      <c r="BH2151" s="212" t="str">
        <f t="shared" si="3601"/>
        <v>BH$2144</v>
      </c>
      <c r="BI2151" s="212" t="str">
        <f t="shared" si="3601"/>
        <v>BI$2144</v>
      </c>
      <c r="BJ2151" s="212" t="str">
        <f t="shared" si="3601"/>
        <v>BJ$2144</v>
      </c>
      <c r="BK2151" s="212" t="str">
        <f t="shared" si="3601"/>
        <v>BK$2144</v>
      </c>
      <c r="BL2151" s="212" t="str">
        <f t="shared" si="3601"/>
        <v>BL$2144</v>
      </c>
      <c r="BM2151" s="212" t="str">
        <f t="shared" si="3601"/>
        <v>BM$2144</v>
      </c>
      <c r="BN2151" s="212" t="str">
        <f t="shared" si="3601"/>
        <v>BN$2144</v>
      </c>
      <c r="BO2151" s="212" t="str">
        <f t="shared" si="3601"/>
        <v>BO$2144</v>
      </c>
      <c r="BP2151" s="212" t="str">
        <f t="shared" si="3601"/>
        <v>BP$2144</v>
      </c>
      <c r="BQ2151" s="212" t="str">
        <f t="shared" si="3601"/>
        <v>BQ$2144</v>
      </c>
      <c r="BR2151" s="212" t="str">
        <f t="shared" si="3601"/>
        <v>BR$2144</v>
      </c>
      <c r="BS2151" s="212" t="str">
        <f t="shared" si="3601"/>
        <v>BS$2144</v>
      </c>
      <c r="BT2151" s="212" t="str">
        <f t="shared" si="3601"/>
        <v>BT$2144</v>
      </c>
      <c r="BU2151" s="212" t="str">
        <f t="shared" si="3601"/>
        <v>BU$2144</v>
      </c>
      <c r="BV2151" s="212" t="str">
        <f t="shared" si="3601"/>
        <v>BV$2144</v>
      </c>
      <c r="BW2151" s="212" t="str">
        <f t="shared" si="3601"/>
        <v>BW$2144</v>
      </c>
      <c r="BX2151" s="212" t="str">
        <f t="shared" si="3601"/>
        <v>BX$2144</v>
      </c>
      <c r="BY2151" s="212" t="str">
        <f t="shared" si="3601"/>
        <v>BY$2144</v>
      </c>
      <c r="BZ2151" s="212" t="str">
        <f t="shared" si="3601"/>
        <v>BZ$2144</v>
      </c>
      <c r="CA2151" s="212" t="str">
        <f t="shared" si="3601"/>
        <v>CA$2144</v>
      </c>
      <c r="CB2151" s="212" t="str">
        <f t="shared" si="3601"/>
        <v>CB$2144</v>
      </c>
      <c r="CC2151" s="212" t="str">
        <f t="shared" si="3601"/>
        <v>CC$2144</v>
      </c>
      <c r="CD2151" s="212" t="str">
        <f t="shared" si="3601"/>
        <v>CD$2144</v>
      </c>
      <c r="CE2151" s="212" t="str">
        <f t="shared" ref="CE2151:CL2153" si="3602">ADDRESS(ROW(CE2144),COLUMN(CE2144),2)</f>
        <v>CE$2144</v>
      </c>
      <c r="CF2151" s="212" t="str">
        <f t="shared" si="3602"/>
        <v>CF$2144</v>
      </c>
      <c r="CG2151" s="212" t="str">
        <f t="shared" si="3602"/>
        <v>CG$2144</v>
      </c>
      <c r="CH2151" s="212" t="str">
        <f t="shared" si="3602"/>
        <v>CH$2144</v>
      </c>
      <c r="CI2151" s="212" t="str">
        <f t="shared" si="3602"/>
        <v>CI$2144</v>
      </c>
      <c r="CJ2151" s="212" t="str">
        <f t="shared" si="3602"/>
        <v>CJ$2144</v>
      </c>
      <c r="CK2151" s="212" t="str">
        <f t="shared" si="3602"/>
        <v>CK$2144</v>
      </c>
      <c r="CL2151" s="212" t="str">
        <f t="shared" si="3602"/>
        <v>CL$2144</v>
      </c>
      <c r="CN2151" s="60"/>
      <c r="CO2151" s="212" t="str">
        <f t="shared" ref="CO2151:DL2153" si="3603">ADDRESS(ROW(CO2144),COLUMN(CO2144),2)</f>
        <v>CO$2144</v>
      </c>
      <c r="CP2151" s="212" t="str">
        <f t="shared" si="3603"/>
        <v>CP$2144</v>
      </c>
      <c r="CQ2151" s="212" t="str">
        <f t="shared" si="3603"/>
        <v>CQ$2144</v>
      </c>
      <c r="CR2151" s="212" t="str">
        <f t="shared" si="3603"/>
        <v>CR$2144</v>
      </c>
      <c r="CS2151" s="212" t="str">
        <f t="shared" si="3603"/>
        <v>CS$2144</v>
      </c>
      <c r="CT2151" s="212" t="str">
        <f t="shared" si="3603"/>
        <v>CT$2144</v>
      </c>
      <c r="CU2151" s="212" t="str">
        <f t="shared" si="3603"/>
        <v>CU$2144</v>
      </c>
      <c r="CV2151" s="212" t="str">
        <f t="shared" si="3603"/>
        <v>CV$2144</v>
      </c>
      <c r="CW2151" s="212" t="str">
        <f t="shared" si="3603"/>
        <v>CW$2144</v>
      </c>
      <c r="CX2151" s="212" t="str">
        <f t="shared" si="3603"/>
        <v>CX$2144</v>
      </c>
      <c r="CY2151" s="212" t="str">
        <f t="shared" si="3603"/>
        <v>CY$2144</v>
      </c>
      <c r="CZ2151" s="212" t="str">
        <f t="shared" si="3603"/>
        <v>CZ$2144</v>
      </c>
      <c r="DA2151" s="212" t="str">
        <f t="shared" si="3603"/>
        <v>DA$2144</v>
      </c>
      <c r="DB2151" s="212" t="str">
        <f t="shared" si="3603"/>
        <v>DB$2144</v>
      </c>
      <c r="DC2151" s="212" t="str">
        <f t="shared" si="3603"/>
        <v>DC$2144</v>
      </c>
      <c r="DD2151" s="212" t="str">
        <f t="shared" si="3603"/>
        <v>DD$2144</v>
      </c>
      <c r="DE2151" s="212" t="str">
        <f t="shared" si="3603"/>
        <v>DE$2144</v>
      </c>
      <c r="DF2151" s="212" t="str">
        <f t="shared" si="3603"/>
        <v>DF$2144</v>
      </c>
      <c r="DG2151" s="212" t="str">
        <f t="shared" si="3603"/>
        <v>DG$2144</v>
      </c>
      <c r="DH2151" s="212" t="str">
        <f t="shared" si="3603"/>
        <v>DH$2144</v>
      </c>
      <c r="DI2151" s="212" t="str">
        <f t="shared" si="3603"/>
        <v>DI$2144</v>
      </c>
      <c r="DJ2151" s="212" t="str">
        <f t="shared" si="3603"/>
        <v>DJ$2144</v>
      </c>
      <c r="DK2151" s="212" t="str">
        <f t="shared" si="3603"/>
        <v>DK$2144</v>
      </c>
      <c r="DL2151" s="212" t="str">
        <f t="shared" si="3603"/>
        <v>DL$2144</v>
      </c>
    </row>
    <row r="2152" spans="1:116" x14ac:dyDescent="0.4">
      <c r="B2152" t="s">
        <v>332</v>
      </c>
      <c r="D2152" t="s">
        <v>479</v>
      </c>
      <c r="E2152" s="8" t="str">
        <f t="shared" si="3586"/>
        <v>2152 AOV-TR-RV</v>
      </c>
      <c r="G2152" s="136" t="str">
        <f>G2140</f>
        <v>Secondary volume driver</v>
      </c>
      <c r="H2152" s="12"/>
      <c r="I2152" s="60"/>
      <c r="J2152" s="60"/>
      <c r="K2152" s="15"/>
      <c r="L2152" s="15"/>
      <c r="M2152" s="15"/>
      <c r="N2152" s="15"/>
      <c r="O2152" s="15"/>
      <c r="P2152" s="15"/>
      <c r="R2152" s="15"/>
      <c r="S2152" s="212" t="str">
        <f t="shared" ref="S2152:AX2154" si="3604">ADDRESS(ROW(S2143),COLUMN(S2143),2)</f>
        <v>S$2143</v>
      </c>
      <c r="T2152" s="212" t="str">
        <f t="shared" si="3604"/>
        <v>T$2143</v>
      </c>
      <c r="U2152" s="212" t="str">
        <f t="shared" si="3604"/>
        <v>U$2143</v>
      </c>
      <c r="V2152" s="212" t="str">
        <f t="shared" si="3604"/>
        <v>V$2143</v>
      </c>
      <c r="W2152" s="212" t="str">
        <f t="shared" si="3604"/>
        <v>W$2143</v>
      </c>
      <c r="X2152" s="212" t="str">
        <f t="shared" si="3604"/>
        <v>X$2143</v>
      </c>
      <c r="Y2152" s="212" t="str">
        <f t="shared" si="3604"/>
        <v>Y$2143</v>
      </c>
      <c r="Z2152" s="212" t="str">
        <f t="shared" si="3604"/>
        <v>Z$2143</v>
      </c>
      <c r="AA2152" s="212" t="str">
        <f t="shared" si="3604"/>
        <v>AA$2143</v>
      </c>
      <c r="AB2152" s="212" t="str">
        <f t="shared" si="3604"/>
        <v>AB$2143</v>
      </c>
      <c r="AC2152" s="212" t="str">
        <f t="shared" si="3604"/>
        <v>AC$2143</v>
      </c>
      <c r="AD2152" s="212" t="str">
        <f t="shared" si="3604"/>
        <v>AD$2143</v>
      </c>
      <c r="AE2152" s="212" t="str">
        <f t="shared" si="3604"/>
        <v>AE$2143</v>
      </c>
      <c r="AF2152" s="212" t="str">
        <f t="shared" si="3604"/>
        <v>AF$2143</v>
      </c>
      <c r="AG2152" s="212" t="str">
        <f t="shared" si="3604"/>
        <v>AG$2143</v>
      </c>
      <c r="AH2152" s="212" t="str">
        <f t="shared" si="3604"/>
        <v>AH$2143</v>
      </c>
      <c r="AI2152" s="212" t="str">
        <f t="shared" si="3604"/>
        <v>AI$2143</v>
      </c>
      <c r="AJ2152" s="212" t="str">
        <f t="shared" si="3604"/>
        <v>AJ$2143</v>
      </c>
      <c r="AK2152" s="212" t="str">
        <f t="shared" si="3604"/>
        <v>AK$2143</v>
      </c>
      <c r="AL2152" s="212" t="str">
        <f t="shared" si="3604"/>
        <v>AL$2143</v>
      </c>
      <c r="AM2152" s="212" t="str">
        <f t="shared" si="3604"/>
        <v>AM$2143</v>
      </c>
      <c r="AN2152" s="212" t="str">
        <f t="shared" si="3604"/>
        <v>AN$2143</v>
      </c>
      <c r="AO2152" s="212" t="str">
        <f t="shared" si="3604"/>
        <v>AO$2143</v>
      </c>
      <c r="AP2152" s="212" t="str">
        <f t="shared" si="3604"/>
        <v>AP$2143</v>
      </c>
      <c r="AQ2152" s="212" t="str">
        <f t="shared" si="3604"/>
        <v>AQ$2143</v>
      </c>
      <c r="AR2152" s="212" t="str">
        <f t="shared" si="3604"/>
        <v>AR$2143</v>
      </c>
      <c r="AS2152" s="212" t="str">
        <f t="shared" si="3604"/>
        <v>AS$2143</v>
      </c>
      <c r="AT2152" s="212" t="str">
        <f t="shared" si="3604"/>
        <v>AT$2143</v>
      </c>
      <c r="AU2152" s="212" t="str">
        <f t="shared" si="3604"/>
        <v>AU$2143</v>
      </c>
      <c r="AV2152" s="212" t="str">
        <f t="shared" si="3604"/>
        <v>AV$2143</v>
      </c>
      <c r="AW2152" s="212" t="str">
        <f t="shared" si="3604"/>
        <v>AW$2143</v>
      </c>
      <c r="AX2152" s="212" t="str">
        <f t="shared" si="3604"/>
        <v>AX$2143</v>
      </c>
      <c r="AY2152" s="212" t="str">
        <f t="shared" ref="AY2152:CD2154" si="3605">ADDRESS(ROW(AY2143),COLUMN(AY2143),2)</f>
        <v>AY$2143</v>
      </c>
      <c r="AZ2152" s="212" t="str">
        <f t="shared" si="3605"/>
        <v>AZ$2143</v>
      </c>
      <c r="BA2152" s="212" t="str">
        <f t="shared" si="3605"/>
        <v>BA$2143</v>
      </c>
      <c r="BB2152" s="212" t="str">
        <f t="shared" si="3605"/>
        <v>BB$2143</v>
      </c>
      <c r="BC2152" s="212" t="str">
        <f t="shared" si="3605"/>
        <v>BC$2143</v>
      </c>
      <c r="BD2152" s="212" t="str">
        <f t="shared" si="3605"/>
        <v>BD$2143</v>
      </c>
      <c r="BE2152" s="212" t="str">
        <f t="shared" si="3605"/>
        <v>BE$2143</v>
      </c>
      <c r="BF2152" s="212" t="str">
        <f t="shared" si="3605"/>
        <v>BF$2143</v>
      </c>
      <c r="BG2152" s="212" t="str">
        <f t="shared" si="3605"/>
        <v>BG$2143</v>
      </c>
      <c r="BH2152" s="212" t="str">
        <f t="shared" si="3605"/>
        <v>BH$2143</v>
      </c>
      <c r="BI2152" s="212" t="str">
        <f t="shared" si="3605"/>
        <v>BI$2143</v>
      </c>
      <c r="BJ2152" s="212" t="str">
        <f t="shared" si="3605"/>
        <v>BJ$2143</v>
      </c>
      <c r="BK2152" s="212" t="str">
        <f t="shared" si="3605"/>
        <v>BK$2143</v>
      </c>
      <c r="BL2152" s="212" t="str">
        <f t="shared" si="3605"/>
        <v>BL$2143</v>
      </c>
      <c r="BM2152" s="212" t="str">
        <f t="shared" si="3605"/>
        <v>BM$2143</v>
      </c>
      <c r="BN2152" s="212" t="str">
        <f t="shared" si="3605"/>
        <v>BN$2143</v>
      </c>
      <c r="BO2152" s="212" t="str">
        <f t="shared" si="3605"/>
        <v>BO$2143</v>
      </c>
      <c r="BP2152" s="212" t="str">
        <f t="shared" si="3605"/>
        <v>BP$2143</v>
      </c>
      <c r="BQ2152" s="212" t="str">
        <f t="shared" si="3605"/>
        <v>BQ$2143</v>
      </c>
      <c r="BR2152" s="212" t="str">
        <f t="shared" si="3605"/>
        <v>BR$2143</v>
      </c>
      <c r="BS2152" s="212" t="str">
        <f t="shared" si="3605"/>
        <v>BS$2143</v>
      </c>
      <c r="BT2152" s="212" t="str">
        <f t="shared" si="3605"/>
        <v>BT$2143</v>
      </c>
      <c r="BU2152" s="212" t="str">
        <f t="shared" si="3605"/>
        <v>BU$2143</v>
      </c>
      <c r="BV2152" s="212" t="str">
        <f t="shared" si="3605"/>
        <v>BV$2143</v>
      </c>
      <c r="BW2152" s="212" t="str">
        <f t="shared" si="3605"/>
        <v>BW$2143</v>
      </c>
      <c r="BX2152" s="212" t="str">
        <f t="shared" si="3605"/>
        <v>BX$2143</v>
      </c>
      <c r="BY2152" s="212" t="str">
        <f t="shared" si="3605"/>
        <v>BY$2143</v>
      </c>
      <c r="BZ2152" s="212" t="str">
        <f t="shared" si="3605"/>
        <v>BZ$2143</v>
      </c>
      <c r="CA2152" s="212" t="str">
        <f t="shared" si="3605"/>
        <v>CA$2143</v>
      </c>
      <c r="CB2152" s="212" t="str">
        <f t="shared" si="3605"/>
        <v>CB$2143</v>
      </c>
      <c r="CC2152" s="212" t="str">
        <f t="shared" si="3605"/>
        <v>CC$2143</v>
      </c>
      <c r="CD2152" s="212" t="str">
        <f t="shared" si="3605"/>
        <v>CD$2143</v>
      </c>
      <c r="CE2152" s="212" t="str">
        <f t="shared" ref="CE2152:CL2154" si="3606">ADDRESS(ROW(CE2143),COLUMN(CE2143),2)</f>
        <v>CE$2143</v>
      </c>
      <c r="CF2152" s="212" t="str">
        <f t="shared" si="3606"/>
        <v>CF$2143</v>
      </c>
      <c r="CG2152" s="212" t="str">
        <f t="shared" si="3606"/>
        <v>CG$2143</v>
      </c>
      <c r="CH2152" s="212" t="str">
        <f t="shared" si="3606"/>
        <v>CH$2143</v>
      </c>
      <c r="CI2152" s="212" t="str">
        <f t="shared" si="3606"/>
        <v>CI$2143</v>
      </c>
      <c r="CJ2152" s="212" t="str">
        <f t="shared" si="3606"/>
        <v>CJ$2143</v>
      </c>
      <c r="CK2152" s="212" t="str">
        <f t="shared" si="3606"/>
        <v>CK$2143</v>
      </c>
      <c r="CL2152" s="212" t="str">
        <f t="shared" si="3606"/>
        <v>CL$2143</v>
      </c>
      <c r="CN2152" s="60"/>
      <c r="CO2152" s="212" t="str">
        <f t="shared" ref="CO2152:DL2154" si="3607">ADDRESS(ROW(CO2143),COLUMN(CO2143),2)</f>
        <v>CO$2143</v>
      </c>
      <c r="CP2152" s="212" t="str">
        <f t="shared" si="3607"/>
        <v>CP$2143</v>
      </c>
      <c r="CQ2152" s="212" t="str">
        <f t="shared" si="3607"/>
        <v>CQ$2143</v>
      </c>
      <c r="CR2152" s="212" t="str">
        <f t="shared" si="3607"/>
        <v>CR$2143</v>
      </c>
      <c r="CS2152" s="212" t="str">
        <f t="shared" si="3607"/>
        <v>CS$2143</v>
      </c>
      <c r="CT2152" s="212" t="str">
        <f t="shared" si="3607"/>
        <v>CT$2143</v>
      </c>
      <c r="CU2152" s="212" t="str">
        <f t="shared" si="3607"/>
        <v>CU$2143</v>
      </c>
      <c r="CV2152" s="212" t="str">
        <f t="shared" si="3607"/>
        <v>CV$2143</v>
      </c>
      <c r="CW2152" s="212" t="str">
        <f t="shared" si="3607"/>
        <v>CW$2143</v>
      </c>
      <c r="CX2152" s="212" t="str">
        <f t="shared" si="3607"/>
        <v>CX$2143</v>
      </c>
      <c r="CY2152" s="212" t="str">
        <f t="shared" si="3607"/>
        <v>CY$2143</v>
      </c>
      <c r="CZ2152" s="212" t="str">
        <f t="shared" si="3607"/>
        <v>CZ$2143</v>
      </c>
      <c r="DA2152" s="212" t="str">
        <f t="shared" si="3607"/>
        <v>DA$2143</v>
      </c>
      <c r="DB2152" s="212" t="str">
        <f t="shared" si="3607"/>
        <v>DB$2143</v>
      </c>
      <c r="DC2152" s="212" t="str">
        <f t="shared" si="3607"/>
        <v>DC$2143</v>
      </c>
      <c r="DD2152" s="212" t="str">
        <f t="shared" si="3607"/>
        <v>DD$2143</v>
      </c>
      <c r="DE2152" s="212" t="str">
        <f t="shared" si="3607"/>
        <v>DE$2143</v>
      </c>
      <c r="DF2152" s="212" t="str">
        <f t="shared" si="3607"/>
        <v>DF$2143</v>
      </c>
      <c r="DG2152" s="212" t="str">
        <f t="shared" si="3607"/>
        <v>DG$2143</v>
      </c>
      <c r="DH2152" s="212" t="str">
        <f t="shared" si="3607"/>
        <v>DH$2143</v>
      </c>
      <c r="DI2152" s="212" t="str">
        <f t="shared" si="3607"/>
        <v>DI$2143</v>
      </c>
      <c r="DJ2152" s="212" t="str">
        <f t="shared" si="3607"/>
        <v>DJ$2143</v>
      </c>
      <c r="DK2152" s="212" t="str">
        <f t="shared" si="3607"/>
        <v>DK$2143</v>
      </c>
      <c r="DL2152" s="212" t="str">
        <f t="shared" si="3607"/>
        <v>DL$2143</v>
      </c>
    </row>
    <row r="2153" spans="1:116" x14ac:dyDescent="0.4">
      <c r="CO2153" s="8"/>
      <c r="CP2153" s="8"/>
      <c r="CQ2153" s="8"/>
      <c r="CR2153" s="8"/>
      <c r="CS2153" s="8"/>
      <c r="CT2153" s="8"/>
      <c r="CU2153" s="8"/>
      <c r="CV2153" s="8"/>
      <c r="CW2153" s="8"/>
      <c r="CX2153" s="8"/>
      <c r="CY2153" s="8"/>
      <c r="CZ2153" s="8"/>
      <c r="DA2153" s="8"/>
      <c r="DB2153" s="8"/>
      <c r="DC2153" s="8"/>
      <c r="DD2153" s="8"/>
      <c r="DE2153" s="8"/>
      <c r="DF2153" s="8"/>
      <c r="DG2153" s="8"/>
      <c r="DH2153" s="8"/>
      <c r="DI2153" s="8"/>
      <c r="DJ2153" s="8"/>
      <c r="DK2153" s="8"/>
      <c r="DL2153" s="8"/>
    </row>
    <row r="2154" spans="1:116" x14ac:dyDescent="0.4">
      <c r="A2154" s="174"/>
      <c r="E2154" s="8"/>
      <c r="G2154" s="175" t="s">
        <v>503</v>
      </c>
      <c r="H2154" s="174"/>
      <c r="I2154" s="176"/>
      <c r="J2154" s="176"/>
      <c r="K2154" s="197"/>
      <c r="L2154" s="197"/>
      <c r="M2154" s="197"/>
      <c r="N2154" s="197"/>
      <c r="O2154" s="197"/>
      <c r="P2154" s="197"/>
      <c r="R2154" s="198"/>
      <c r="S2154" s="174"/>
      <c r="T2154" s="174"/>
      <c r="U2154" s="174"/>
      <c r="V2154" s="174"/>
      <c r="W2154" s="174"/>
      <c r="X2154" s="174"/>
      <c r="Y2154" s="174"/>
      <c r="Z2154" s="174"/>
      <c r="AA2154" s="174"/>
      <c r="AB2154" s="174"/>
      <c r="AC2154" s="174"/>
      <c r="AD2154" s="174"/>
      <c r="AE2154" s="174"/>
      <c r="AF2154" s="174"/>
      <c r="AG2154" s="174"/>
      <c r="AH2154" s="174"/>
      <c r="AI2154" s="174"/>
      <c r="AJ2154" s="174"/>
      <c r="AK2154" s="174"/>
      <c r="AL2154" s="174"/>
      <c r="AM2154" s="174"/>
      <c r="AN2154" s="174"/>
      <c r="AO2154" s="174"/>
      <c r="AP2154" s="174"/>
      <c r="AQ2154" s="174"/>
      <c r="AR2154" s="174"/>
      <c r="AS2154" s="174"/>
      <c r="AT2154" s="174"/>
      <c r="AU2154" s="174"/>
      <c r="AV2154" s="174"/>
      <c r="AW2154" s="174"/>
      <c r="AX2154" s="174"/>
      <c r="AY2154" s="174"/>
      <c r="AZ2154" s="174"/>
      <c r="BA2154" s="174"/>
      <c r="BB2154" s="174"/>
      <c r="BC2154" s="174"/>
      <c r="BD2154" s="174"/>
      <c r="BE2154" s="174"/>
      <c r="BF2154" s="174"/>
      <c r="BG2154" s="174"/>
      <c r="BH2154" s="174"/>
      <c r="BI2154" s="174"/>
      <c r="BJ2154" s="174"/>
      <c r="BK2154" s="174"/>
      <c r="BL2154" s="174"/>
      <c r="BM2154" s="174"/>
      <c r="BN2154" s="174"/>
      <c r="BO2154" s="174"/>
      <c r="BP2154" s="174"/>
      <c r="BQ2154" s="174"/>
      <c r="BR2154" s="174"/>
      <c r="BS2154" s="174"/>
      <c r="BT2154" s="174"/>
      <c r="BU2154" s="174"/>
      <c r="BV2154" s="174"/>
      <c r="BW2154" s="174"/>
      <c r="BX2154" s="174"/>
      <c r="BY2154" s="174"/>
      <c r="BZ2154" s="174"/>
      <c r="CA2154" s="174"/>
      <c r="CB2154" s="174"/>
      <c r="CC2154" s="174"/>
      <c r="CD2154" s="174"/>
      <c r="CE2154" s="174"/>
      <c r="CF2154" s="174"/>
      <c r="CG2154" s="174"/>
      <c r="CH2154" s="174"/>
      <c r="CI2154" s="174"/>
      <c r="CJ2154" s="174"/>
      <c r="CK2154" s="174"/>
      <c r="CL2154" s="174"/>
      <c r="CN2154" s="176"/>
      <c r="CO2154" s="174"/>
      <c r="CP2154" s="174"/>
      <c r="CQ2154" s="174"/>
      <c r="CR2154" s="174"/>
      <c r="CS2154" s="174"/>
      <c r="CT2154" s="174"/>
      <c r="CU2154" s="174"/>
      <c r="CV2154" s="174"/>
      <c r="CW2154" s="174"/>
      <c r="CX2154" s="174"/>
      <c r="CY2154" s="174"/>
      <c r="CZ2154" s="174"/>
      <c r="DA2154" s="174"/>
      <c r="DB2154" s="174"/>
      <c r="DC2154" s="174"/>
      <c r="DD2154" s="174"/>
      <c r="DE2154" s="174"/>
      <c r="DF2154" s="174"/>
      <c r="DG2154" s="174"/>
      <c r="DH2154" s="174"/>
      <c r="DI2154" s="174"/>
      <c r="DJ2154" s="174"/>
      <c r="DK2154" s="174"/>
      <c r="DL2154" s="174"/>
    </row>
    <row r="2155" spans="1:116" x14ac:dyDescent="0.4">
      <c r="A2155" s="174"/>
      <c r="E2155" s="8"/>
      <c r="G2155" s="175" t="s">
        <v>504</v>
      </c>
      <c r="H2155" s="174"/>
      <c r="I2155" s="176"/>
      <c r="J2155" s="176"/>
      <c r="K2155" s="197"/>
      <c r="L2155" s="197"/>
      <c r="M2155" s="197"/>
      <c r="N2155" s="197"/>
      <c r="O2155" s="197"/>
      <c r="P2155" s="197"/>
      <c r="R2155" s="198"/>
      <c r="S2155" s="174"/>
      <c r="T2155" s="174"/>
      <c r="U2155" s="174"/>
      <c r="V2155" s="174"/>
      <c r="W2155" s="174"/>
      <c r="X2155" s="174"/>
      <c r="Y2155" s="174"/>
      <c r="Z2155" s="174"/>
      <c r="AA2155" s="174"/>
      <c r="AB2155" s="174"/>
      <c r="AC2155" s="174"/>
      <c r="AD2155" s="174"/>
      <c r="AE2155" s="174"/>
      <c r="AF2155" s="174"/>
      <c r="AG2155" s="174"/>
      <c r="AH2155" s="174"/>
      <c r="AI2155" s="174"/>
      <c r="AJ2155" s="174"/>
      <c r="AK2155" s="174"/>
      <c r="AL2155" s="174"/>
      <c r="AM2155" s="174"/>
      <c r="AN2155" s="174"/>
      <c r="AO2155" s="174"/>
      <c r="AP2155" s="174"/>
      <c r="AQ2155" s="174"/>
      <c r="AR2155" s="174"/>
      <c r="AS2155" s="174"/>
      <c r="AT2155" s="174"/>
      <c r="AU2155" s="174"/>
      <c r="AV2155" s="174"/>
      <c r="AW2155" s="174"/>
      <c r="AX2155" s="174"/>
      <c r="AY2155" s="174"/>
      <c r="AZ2155" s="174"/>
      <c r="BA2155" s="174"/>
      <c r="BB2155" s="174"/>
      <c r="BC2155" s="174"/>
      <c r="BD2155" s="174"/>
      <c r="BE2155" s="174"/>
      <c r="BF2155" s="174"/>
      <c r="BG2155" s="174"/>
      <c r="BH2155" s="174"/>
      <c r="BI2155" s="174"/>
      <c r="BJ2155" s="174"/>
      <c r="BK2155" s="174"/>
      <c r="BL2155" s="174"/>
      <c r="BM2155" s="174"/>
      <c r="BN2155" s="174"/>
      <c r="BO2155" s="174"/>
      <c r="BP2155" s="174"/>
      <c r="BQ2155" s="174"/>
      <c r="BR2155" s="174"/>
      <c r="BS2155" s="174"/>
      <c r="BT2155" s="174"/>
      <c r="BU2155" s="174"/>
      <c r="BV2155" s="174"/>
      <c r="BW2155" s="174"/>
      <c r="BX2155" s="174"/>
      <c r="BY2155" s="174"/>
      <c r="BZ2155" s="174"/>
      <c r="CA2155" s="174"/>
      <c r="CB2155" s="174"/>
      <c r="CC2155" s="174"/>
      <c r="CD2155" s="174"/>
      <c r="CE2155" s="174"/>
      <c r="CF2155" s="174"/>
      <c r="CG2155" s="174"/>
      <c r="CH2155" s="174"/>
      <c r="CI2155" s="174"/>
      <c r="CJ2155" s="174"/>
      <c r="CK2155" s="174"/>
      <c r="CL2155" s="174"/>
      <c r="CN2155" s="176"/>
      <c r="CO2155" s="174"/>
      <c r="CP2155" s="174"/>
      <c r="CQ2155" s="174"/>
      <c r="CR2155" s="174"/>
      <c r="CS2155" s="174"/>
      <c r="CT2155" s="174"/>
      <c r="CU2155" s="174"/>
      <c r="CV2155" s="174"/>
      <c r="CW2155" s="174"/>
      <c r="CX2155" s="174"/>
      <c r="CY2155" s="174"/>
      <c r="CZ2155" s="174"/>
      <c r="DA2155" s="174"/>
      <c r="DB2155" s="174"/>
      <c r="DC2155" s="174"/>
      <c r="DD2155" s="174"/>
      <c r="DE2155" s="174"/>
      <c r="DF2155" s="174"/>
      <c r="DG2155" s="174"/>
      <c r="DH2155" s="174"/>
      <c r="DI2155" s="174"/>
      <c r="DJ2155" s="174"/>
      <c r="DK2155" s="174"/>
      <c r="DL2155" s="174"/>
    </row>
    <row r="2156" spans="1:116" x14ac:dyDescent="0.4">
      <c r="A2156" s="174"/>
      <c r="E2156" s="8"/>
      <c r="G2156" s="175" t="s">
        <v>461</v>
      </c>
      <c r="H2156" s="174"/>
      <c r="I2156" s="176"/>
      <c r="J2156" s="176"/>
      <c r="K2156" s="197"/>
      <c r="L2156" s="197"/>
      <c r="M2156" s="197"/>
      <c r="N2156" s="197"/>
      <c r="O2156" s="197"/>
      <c r="P2156" s="197"/>
      <c r="R2156" s="198"/>
      <c r="S2156" s="199" t="str">
        <f t="shared" ref="S2156:CD2156" si="3608">S$20</f>
        <v>S$16</v>
      </c>
      <c r="T2156" s="199" t="str">
        <f t="shared" si="3608"/>
        <v>T$16</v>
      </c>
      <c r="U2156" s="199" t="str">
        <f t="shared" si="3608"/>
        <v>U$16</v>
      </c>
      <c r="V2156" s="199" t="str">
        <f t="shared" si="3608"/>
        <v>V$16</v>
      </c>
      <c r="W2156" s="199" t="str">
        <f t="shared" si="3608"/>
        <v>W$16</v>
      </c>
      <c r="X2156" s="199" t="str">
        <f t="shared" si="3608"/>
        <v>X$16</v>
      </c>
      <c r="Y2156" s="199" t="str">
        <f t="shared" si="3608"/>
        <v>Y$16</v>
      </c>
      <c r="Z2156" s="199" t="str">
        <f t="shared" si="3608"/>
        <v>Z$16</v>
      </c>
      <c r="AA2156" s="199" t="str">
        <f t="shared" si="3608"/>
        <v>AA$16</v>
      </c>
      <c r="AB2156" s="199" t="str">
        <f t="shared" si="3608"/>
        <v>AB$16</v>
      </c>
      <c r="AC2156" s="199" t="str">
        <f t="shared" si="3608"/>
        <v>AC$16</v>
      </c>
      <c r="AD2156" s="199" t="str">
        <f t="shared" si="3608"/>
        <v>AD$16</v>
      </c>
      <c r="AE2156" s="199" t="str">
        <f t="shared" si="3608"/>
        <v>AE$16</v>
      </c>
      <c r="AF2156" s="199" t="str">
        <f t="shared" si="3608"/>
        <v>AF$16</v>
      </c>
      <c r="AG2156" s="199" t="str">
        <f t="shared" si="3608"/>
        <v>AG$16</v>
      </c>
      <c r="AH2156" s="199" t="str">
        <f t="shared" si="3608"/>
        <v>AH$16</v>
      </c>
      <c r="AI2156" s="199" t="str">
        <f t="shared" si="3608"/>
        <v>AI$16</v>
      </c>
      <c r="AJ2156" s="199" t="str">
        <f t="shared" si="3608"/>
        <v>AJ$16</v>
      </c>
      <c r="AK2156" s="199" t="str">
        <f t="shared" si="3608"/>
        <v>AK$16</v>
      </c>
      <c r="AL2156" s="199" t="str">
        <f t="shared" si="3608"/>
        <v>AL$16</v>
      </c>
      <c r="AM2156" s="199" t="str">
        <f t="shared" si="3608"/>
        <v>AM$16</v>
      </c>
      <c r="AN2156" s="199" t="str">
        <f t="shared" si="3608"/>
        <v>AN$16</v>
      </c>
      <c r="AO2156" s="199" t="str">
        <f t="shared" si="3608"/>
        <v>AO$16</v>
      </c>
      <c r="AP2156" s="199" t="str">
        <f t="shared" si="3608"/>
        <v>AP$16</v>
      </c>
      <c r="AQ2156" s="199" t="str">
        <f t="shared" si="3608"/>
        <v>AQ$16</v>
      </c>
      <c r="AR2156" s="199" t="str">
        <f t="shared" si="3608"/>
        <v>AR$16</v>
      </c>
      <c r="AS2156" s="199" t="str">
        <f t="shared" si="3608"/>
        <v>AS$16</v>
      </c>
      <c r="AT2156" s="199" t="str">
        <f t="shared" si="3608"/>
        <v>AT$16</v>
      </c>
      <c r="AU2156" s="199" t="str">
        <f t="shared" si="3608"/>
        <v>AU$16</v>
      </c>
      <c r="AV2156" s="199" t="str">
        <f t="shared" si="3608"/>
        <v>AV$16</v>
      </c>
      <c r="AW2156" s="199" t="str">
        <f t="shared" si="3608"/>
        <v>AW$16</v>
      </c>
      <c r="AX2156" s="199" t="str">
        <f t="shared" si="3608"/>
        <v>AX$16</v>
      </c>
      <c r="AY2156" s="199" t="str">
        <f t="shared" si="3608"/>
        <v>AY$16</v>
      </c>
      <c r="AZ2156" s="199" t="str">
        <f t="shared" si="3608"/>
        <v>AZ$16</v>
      </c>
      <c r="BA2156" s="199" t="str">
        <f t="shared" si="3608"/>
        <v>BA$16</v>
      </c>
      <c r="BB2156" s="199" t="str">
        <f t="shared" si="3608"/>
        <v>BB$16</v>
      </c>
      <c r="BC2156" s="199" t="str">
        <f t="shared" si="3608"/>
        <v>BC$16</v>
      </c>
      <c r="BD2156" s="199" t="str">
        <f t="shared" si="3608"/>
        <v>BD$16</v>
      </c>
      <c r="BE2156" s="199" t="str">
        <f t="shared" si="3608"/>
        <v>BE$16</v>
      </c>
      <c r="BF2156" s="199" t="str">
        <f t="shared" si="3608"/>
        <v>BF$16</v>
      </c>
      <c r="BG2156" s="199" t="str">
        <f t="shared" si="3608"/>
        <v>BG$16</v>
      </c>
      <c r="BH2156" s="199" t="str">
        <f t="shared" si="3608"/>
        <v>BH$16</v>
      </c>
      <c r="BI2156" s="199" t="str">
        <f t="shared" si="3608"/>
        <v>BI$16</v>
      </c>
      <c r="BJ2156" s="199" t="str">
        <f t="shared" si="3608"/>
        <v>BJ$16</v>
      </c>
      <c r="BK2156" s="199" t="str">
        <f t="shared" si="3608"/>
        <v>BK$16</v>
      </c>
      <c r="BL2156" s="199" t="str">
        <f t="shared" si="3608"/>
        <v>BL$16</v>
      </c>
      <c r="BM2156" s="199" t="str">
        <f t="shared" si="3608"/>
        <v>BM$16</v>
      </c>
      <c r="BN2156" s="199" t="str">
        <f t="shared" si="3608"/>
        <v>BN$16</v>
      </c>
      <c r="BO2156" s="199" t="str">
        <f t="shared" si="3608"/>
        <v>BO$16</v>
      </c>
      <c r="BP2156" s="199" t="str">
        <f t="shared" si="3608"/>
        <v>BP$16</v>
      </c>
      <c r="BQ2156" s="199" t="str">
        <f t="shared" si="3608"/>
        <v>BQ$16</v>
      </c>
      <c r="BR2156" s="199" t="str">
        <f t="shared" si="3608"/>
        <v>BR$16</v>
      </c>
      <c r="BS2156" s="199" t="str">
        <f t="shared" si="3608"/>
        <v>BS$16</v>
      </c>
      <c r="BT2156" s="199" t="str">
        <f t="shared" si="3608"/>
        <v>BT$16</v>
      </c>
      <c r="BU2156" s="199" t="str">
        <f t="shared" si="3608"/>
        <v>BU$16</v>
      </c>
      <c r="BV2156" s="199" t="str">
        <f t="shared" si="3608"/>
        <v>BV$16</v>
      </c>
      <c r="BW2156" s="199" t="str">
        <f t="shared" si="3608"/>
        <v>BW$16</v>
      </c>
      <c r="BX2156" s="199" t="str">
        <f t="shared" si="3608"/>
        <v>BX$16</v>
      </c>
      <c r="BY2156" s="199" t="str">
        <f t="shared" si="3608"/>
        <v>BY$16</v>
      </c>
      <c r="BZ2156" s="199" t="str">
        <f t="shared" si="3608"/>
        <v>BZ$16</v>
      </c>
      <c r="CA2156" s="199" t="str">
        <f t="shared" si="3608"/>
        <v>CA$16</v>
      </c>
      <c r="CB2156" s="199" t="str">
        <f t="shared" si="3608"/>
        <v>CB$16</v>
      </c>
      <c r="CC2156" s="199" t="str">
        <f t="shared" si="3608"/>
        <v>CC$16</v>
      </c>
      <c r="CD2156" s="199" t="str">
        <f t="shared" si="3608"/>
        <v>CD$16</v>
      </c>
      <c r="CE2156" s="199" t="str">
        <f t="shared" ref="CE2156:CL2156" si="3609">CE$20</f>
        <v>CE$16</v>
      </c>
      <c r="CF2156" s="199" t="str">
        <f t="shared" si="3609"/>
        <v>CF$16</v>
      </c>
      <c r="CG2156" s="199" t="str">
        <f t="shared" si="3609"/>
        <v>CG$16</v>
      </c>
      <c r="CH2156" s="199" t="str">
        <f t="shared" si="3609"/>
        <v>CH$16</v>
      </c>
      <c r="CI2156" s="199" t="str">
        <f t="shared" si="3609"/>
        <v>CI$16</v>
      </c>
      <c r="CJ2156" s="199" t="str">
        <f t="shared" si="3609"/>
        <v>CJ$16</v>
      </c>
      <c r="CK2156" s="199" t="str">
        <f t="shared" si="3609"/>
        <v>CK$16</v>
      </c>
      <c r="CL2156" s="199" t="str">
        <f t="shared" si="3609"/>
        <v>CL$16</v>
      </c>
      <c r="CN2156" s="176"/>
      <c r="CO2156" s="199" t="str">
        <f t="shared" ref="CO2156:DL2156" si="3610">CO$20</f>
        <v>CO$16</v>
      </c>
      <c r="CP2156" s="199" t="str">
        <f t="shared" si="3610"/>
        <v>CP$16</v>
      </c>
      <c r="CQ2156" s="199" t="str">
        <f t="shared" si="3610"/>
        <v>CQ$16</v>
      </c>
      <c r="CR2156" s="199" t="str">
        <f t="shared" si="3610"/>
        <v>CR$16</v>
      </c>
      <c r="CS2156" s="199" t="str">
        <f t="shared" si="3610"/>
        <v>CS$16</v>
      </c>
      <c r="CT2156" s="199" t="str">
        <f t="shared" si="3610"/>
        <v>CT$16</v>
      </c>
      <c r="CU2156" s="199" t="str">
        <f t="shared" si="3610"/>
        <v>CU$16</v>
      </c>
      <c r="CV2156" s="199" t="str">
        <f t="shared" si="3610"/>
        <v>CV$16</v>
      </c>
      <c r="CW2156" s="199" t="str">
        <f t="shared" si="3610"/>
        <v>CW$16</v>
      </c>
      <c r="CX2156" s="199" t="str">
        <f t="shared" si="3610"/>
        <v>CX$16</v>
      </c>
      <c r="CY2156" s="199" t="str">
        <f t="shared" si="3610"/>
        <v>CY$16</v>
      </c>
      <c r="CZ2156" s="199" t="str">
        <f t="shared" si="3610"/>
        <v>CZ$16</v>
      </c>
      <c r="DA2156" s="199" t="str">
        <f t="shared" si="3610"/>
        <v>DA$16</v>
      </c>
      <c r="DB2156" s="199" t="str">
        <f t="shared" si="3610"/>
        <v>DB$16</v>
      </c>
      <c r="DC2156" s="199" t="str">
        <f t="shared" si="3610"/>
        <v>DC$16</v>
      </c>
      <c r="DD2156" s="199" t="str">
        <f t="shared" si="3610"/>
        <v>DD$16</v>
      </c>
      <c r="DE2156" s="199" t="str">
        <f t="shared" si="3610"/>
        <v>DE$16</v>
      </c>
      <c r="DF2156" s="199" t="str">
        <f t="shared" si="3610"/>
        <v>DF$16</v>
      </c>
      <c r="DG2156" s="199" t="str">
        <f t="shared" si="3610"/>
        <v>DG$16</v>
      </c>
      <c r="DH2156" s="199" t="str">
        <f t="shared" si="3610"/>
        <v>DH$16</v>
      </c>
      <c r="DI2156" s="199" t="str">
        <f t="shared" si="3610"/>
        <v>DI$16</v>
      </c>
      <c r="DJ2156" s="199" t="str">
        <f t="shared" si="3610"/>
        <v>DJ$16</v>
      </c>
      <c r="DK2156" s="199" t="str">
        <f t="shared" si="3610"/>
        <v>DK$16</v>
      </c>
      <c r="DL2156" s="199" t="str">
        <f t="shared" si="3610"/>
        <v>DL$16</v>
      </c>
    </row>
    <row r="2157" spans="1:116" x14ac:dyDescent="0.4">
      <c r="A2157" s="174"/>
      <c r="E2157" s="8"/>
      <c r="G2157" s="175" t="s">
        <v>462</v>
      </c>
      <c r="H2157" s="200"/>
      <c r="I2157" s="201"/>
      <c r="J2157" s="201"/>
      <c r="K2157" s="202"/>
      <c r="L2157" s="202"/>
      <c r="M2157" s="202"/>
      <c r="N2157" s="202"/>
      <c r="O2157" s="202"/>
      <c r="P2157" s="202"/>
      <c r="R2157" s="202"/>
      <c r="S2157" s="199" t="str">
        <f t="shared" ref="S2157:CD2157" si="3611">S$21</f>
        <v>S$17</v>
      </c>
      <c r="T2157" s="199" t="str">
        <f t="shared" si="3611"/>
        <v>T$17</v>
      </c>
      <c r="U2157" s="199" t="str">
        <f t="shared" si="3611"/>
        <v>U$17</v>
      </c>
      <c r="V2157" s="199" t="str">
        <f t="shared" si="3611"/>
        <v>V$17</v>
      </c>
      <c r="W2157" s="199" t="str">
        <f t="shared" si="3611"/>
        <v>W$17</v>
      </c>
      <c r="X2157" s="199" t="str">
        <f t="shared" si="3611"/>
        <v>X$17</v>
      </c>
      <c r="Y2157" s="199" t="str">
        <f t="shared" si="3611"/>
        <v>Y$17</v>
      </c>
      <c r="Z2157" s="199" t="str">
        <f t="shared" si="3611"/>
        <v>Z$17</v>
      </c>
      <c r="AA2157" s="199" t="str">
        <f t="shared" si="3611"/>
        <v>AA$17</v>
      </c>
      <c r="AB2157" s="199" t="str">
        <f t="shared" si="3611"/>
        <v>AB$17</v>
      </c>
      <c r="AC2157" s="199" t="str">
        <f t="shared" si="3611"/>
        <v>AC$17</v>
      </c>
      <c r="AD2157" s="199" t="str">
        <f t="shared" si="3611"/>
        <v>AD$17</v>
      </c>
      <c r="AE2157" s="199" t="str">
        <f t="shared" si="3611"/>
        <v>AE$17</v>
      </c>
      <c r="AF2157" s="199" t="str">
        <f t="shared" si="3611"/>
        <v>AF$17</v>
      </c>
      <c r="AG2157" s="199" t="str">
        <f t="shared" si="3611"/>
        <v>AG$17</v>
      </c>
      <c r="AH2157" s="199" t="str">
        <f t="shared" si="3611"/>
        <v>AH$17</v>
      </c>
      <c r="AI2157" s="199" t="str">
        <f t="shared" si="3611"/>
        <v>AI$17</v>
      </c>
      <c r="AJ2157" s="199" t="str">
        <f t="shared" si="3611"/>
        <v>AJ$17</v>
      </c>
      <c r="AK2157" s="199" t="str">
        <f t="shared" si="3611"/>
        <v>AK$17</v>
      </c>
      <c r="AL2157" s="199" t="str">
        <f t="shared" si="3611"/>
        <v>AL$17</v>
      </c>
      <c r="AM2157" s="199" t="str">
        <f t="shared" si="3611"/>
        <v>AM$17</v>
      </c>
      <c r="AN2157" s="199" t="str">
        <f t="shared" si="3611"/>
        <v>AN$17</v>
      </c>
      <c r="AO2157" s="199" t="str">
        <f t="shared" si="3611"/>
        <v>AO$17</v>
      </c>
      <c r="AP2157" s="199" t="str">
        <f t="shared" si="3611"/>
        <v>AP$17</v>
      </c>
      <c r="AQ2157" s="199" t="str">
        <f t="shared" si="3611"/>
        <v>AQ$17</v>
      </c>
      <c r="AR2157" s="199" t="str">
        <f t="shared" si="3611"/>
        <v>AR$17</v>
      </c>
      <c r="AS2157" s="199" t="str">
        <f t="shared" si="3611"/>
        <v>AS$17</v>
      </c>
      <c r="AT2157" s="199" t="str">
        <f t="shared" si="3611"/>
        <v>AT$17</v>
      </c>
      <c r="AU2157" s="199" t="str">
        <f t="shared" si="3611"/>
        <v>AU$17</v>
      </c>
      <c r="AV2157" s="199" t="str">
        <f t="shared" si="3611"/>
        <v>AV$17</v>
      </c>
      <c r="AW2157" s="199" t="str">
        <f t="shared" si="3611"/>
        <v>AW$17</v>
      </c>
      <c r="AX2157" s="199" t="str">
        <f t="shared" si="3611"/>
        <v>AX$17</v>
      </c>
      <c r="AY2157" s="199" t="str">
        <f t="shared" si="3611"/>
        <v>AY$17</v>
      </c>
      <c r="AZ2157" s="199" t="str">
        <f t="shared" si="3611"/>
        <v>AZ$17</v>
      </c>
      <c r="BA2157" s="199" t="str">
        <f t="shared" si="3611"/>
        <v>BA$17</v>
      </c>
      <c r="BB2157" s="199" t="str">
        <f t="shared" si="3611"/>
        <v>BB$17</v>
      </c>
      <c r="BC2157" s="199" t="str">
        <f t="shared" si="3611"/>
        <v>BC$17</v>
      </c>
      <c r="BD2157" s="199" t="str">
        <f t="shared" si="3611"/>
        <v>BD$17</v>
      </c>
      <c r="BE2157" s="199" t="str">
        <f t="shared" si="3611"/>
        <v>BE$17</v>
      </c>
      <c r="BF2157" s="199" t="str">
        <f t="shared" si="3611"/>
        <v>BF$17</v>
      </c>
      <c r="BG2157" s="199" t="str">
        <f t="shared" si="3611"/>
        <v>BG$17</v>
      </c>
      <c r="BH2157" s="199" t="str">
        <f t="shared" si="3611"/>
        <v>BH$17</v>
      </c>
      <c r="BI2157" s="199" t="str">
        <f t="shared" si="3611"/>
        <v>BI$17</v>
      </c>
      <c r="BJ2157" s="199" t="str">
        <f t="shared" si="3611"/>
        <v>BJ$17</v>
      </c>
      <c r="BK2157" s="199" t="str">
        <f t="shared" si="3611"/>
        <v>BK$17</v>
      </c>
      <c r="BL2157" s="199" t="str">
        <f t="shared" si="3611"/>
        <v>BL$17</v>
      </c>
      <c r="BM2157" s="199" t="str">
        <f t="shared" si="3611"/>
        <v>BM$17</v>
      </c>
      <c r="BN2157" s="199" t="str">
        <f t="shared" si="3611"/>
        <v>BN$17</v>
      </c>
      <c r="BO2157" s="199" t="str">
        <f t="shared" si="3611"/>
        <v>BO$17</v>
      </c>
      <c r="BP2157" s="199" t="str">
        <f t="shared" si="3611"/>
        <v>BP$17</v>
      </c>
      <c r="BQ2157" s="199" t="str">
        <f t="shared" si="3611"/>
        <v>BQ$17</v>
      </c>
      <c r="BR2157" s="199" t="str">
        <f t="shared" si="3611"/>
        <v>BR$17</v>
      </c>
      <c r="BS2157" s="199" t="str">
        <f t="shared" si="3611"/>
        <v>BS$17</v>
      </c>
      <c r="BT2157" s="199" t="str">
        <f t="shared" si="3611"/>
        <v>BT$17</v>
      </c>
      <c r="BU2157" s="199" t="str">
        <f t="shared" si="3611"/>
        <v>BU$17</v>
      </c>
      <c r="BV2157" s="199" t="str">
        <f t="shared" si="3611"/>
        <v>BV$17</v>
      </c>
      <c r="BW2157" s="199" t="str">
        <f t="shared" si="3611"/>
        <v>BW$17</v>
      </c>
      <c r="BX2157" s="199" t="str">
        <f t="shared" si="3611"/>
        <v>BX$17</v>
      </c>
      <c r="BY2157" s="199" t="str">
        <f t="shared" si="3611"/>
        <v>BY$17</v>
      </c>
      <c r="BZ2157" s="199" t="str">
        <f t="shared" si="3611"/>
        <v>BZ$17</v>
      </c>
      <c r="CA2157" s="199" t="str">
        <f t="shared" si="3611"/>
        <v>CA$17</v>
      </c>
      <c r="CB2157" s="199" t="str">
        <f t="shared" si="3611"/>
        <v>CB$17</v>
      </c>
      <c r="CC2157" s="199" t="str">
        <f t="shared" si="3611"/>
        <v>CC$17</v>
      </c>
      <c r="CD2157" s="199" t="str">
        <f t="shared" si="3611"/>
        <v>CD$17</v>
      </c>
      <c r="CE2157" s="199" t="str">
        <f t="shared" ref="CE2157:CL2157" si="3612">CE$21</f>
        <v>CE$17</v>
      </c>
      <c r="CF2157" s="199" t="str">
        <f t="shared" si="3612"/>
        <v>CF$17</v>
      </c>
      <c r="CG2157" s="199" t="str">
        <f t="shared" si="3612"/>
        <v>CG$17</v>
      </c>
      <c r="CH2157" s="199" t="str">
        <f t="shared" si="3612"/>
        <v>CH$17</v>
      </c>
      <c r="CI2157" s="199" t="str">
        <f t="shared" si="3612"/>
        <v>CI$17</v>
      </c>
      <c r="CJ2157" s="199" t="str">
        <f t="shared" si="3612"/>
        <v>CJ$17</v>
      </c>
      <c r="CK2157" s="199" t="str">
        <f t="shared" si="3612"/>
        <v>CK$17</v>
      </c>
      <c r="CL2157" s="199" t="str">
        <f t="shared" si="3612"/>
        <v>CL$17</v>
      </c>
      <c r="CN2157" s="201"/>
      <c r="CO2157" s="199" t="str">
        <f t="shared" ref="CO2157:DL2157" si="3613">CO$21</f>
        <v>CO$17</v>
      </c>
      <c r="CP2157" s="199" t="str">
        <f t="shared" si="3613"/>
        <v>CP$17</v>
      </c>
      <c r="CQ2157" s="199" t="str">
        <f t="shared" si="3613"/>
        <v>CQ$17</v>
      </c>
      <c r="CR2157" s="199" t="str">
        <f t="shared" si="3613"/>
        <v>CR$17</v>
      </c>
      <c r="CS2157" s="199" t="str">
        <f t="shared" si="3613"/>
        <v>CS$17</v>
      </c>
      <c r="CT2157" s="199" t="str">
        <f t="shared" si="3613"/>
        <v>CT$17</v>
      </c>
      <c r="CU2157" s="199" t="str">
        <f t="shared" si="3613"/>
        <v>CU$17</v>
      </c>
      <c r="CV2157" s="199" t="str">
        <f t="shared" si="3613"/>
        <v>CV$17</v>
      </c>
      <c r="CW2157" s="199" t="str">
        <f t="shared" si="3613"/>
        <v>CW$17</v>
      </c>
      <c r="CX2157" s="199" t="str">
        <f t="shared" si="3613"/>
        <v>CX$17</v>
      </c>
      <c r="CY2157" s="199" t="str">
        <f t="shared" si="3613"/>
        <v>CY$17</v>
      </c>
      <c r="CZ2157" s="199" t="str">
        <f t="shared" si="3613"/>
        <v>CZ$17</v>
      </c>
      <c r="DA2157" s="199" t="str">
        <f t="shared" si="3613"/>
        <v>DA$17</v>
      </c>
      <c r="DB2157" s="199" t="str">
        <f t="shared" si="3613"/>
        <v>DB$17</v>
      </c>
      <c r="DC2157" s="199" t="str">
        <f t="shared" si="3613"/>
        <v>DC$17</v>
      </c>
      <c r="DD2157" s="199" t="str">
        <f t="shared" si="3613"/>
        <v>DD$17</v>
      </c>
      <c r="DE2157" s="199" t="str">
        <f t="shared" si="3613"/>
        <v>DE$17</v>
      </c>
      <c r="DF2157" s="199" t="str">
        <f t="shared" si="3613"/>
        <v>DF$17</v>
      </c>
      <c r="DG2157" s="199" t="str">
        <f t="shared" si="3613"/>
        <v>DG$17</v>
      </c>
      <c r="DH2157" s="199" t="str">
        <f t="shared" si="3613"/>
        <v>DH$17</v>
      </c>
      <c r="DI2157" s="199" t="str">
        <f t="shared" si="3613"/>
        <v>DI$17</v>
      </c>
      <c r="DJ2157" s="199" t="str">
        <f t="shared" si="3613"/>
        <v>DJ$17</v>
      </c>
      <c r="DK2157" s="199" t="str">
        <f t="shared" si="3613"/>
        <v>DK$17</v>
      </c>
      <c r="DL2157" s="199" t="str">
        <f t="shared" si="3613"/>
        <v>DL$17</v>
      </c>
    </row>
    <row r="2158" spans="1:116" x14ac:dyDescent="0.4">
      <c r="A2158" s="174"/>
      <c r="E2158" s="8"/>
      <c r="G2158" s="175" t="s">
        <v>491</v>
      </c>
      <c r="H2158" s="200"/>
      <c r="I2158" s="201"/>
      <c r="J2158" s="201"/>
      <c r="K2158" s="202"/>
      <c r="L2158" s="202"/>
      <c r="M2158" s="202"/>
      <c r="N2158" s="202"/>
      <c r="O2158" s="202"/>
      <c r="P2158" s="202"/>
      <c r="R2158" s="202"/>
      <c r="S2158" s="190"/>
      <c r="T2158" s="190"/>
      <c r="U2158" s="190"/>
      <c r="V2158" s="190"/>
      <c r="W2158" s="190"/>
      <c r="X2158" s="190"/>
      <c r="Y2158" s="190"/>
      <c r="Z2158" s="190"/>
      <c r="AA2158" s="190"/>
      <c r="AB2158" s="190"/>
      <c r="AC2158" s="190"/>
      <c r="AD2158" s="190"/>
      <c r="AE2158" s="190"/>
      <c r="AF2158" s="190"/>
      <c r="AG2158" s="190"/>
      <c r="AH2158" s="190"/>
      <c r="AI2158" s="190"/>
      <c r="AJ2158" s="190"/>
      <c r="AK2158" s="190"/>
      <c r="AL2158" s="190"/>
      <c r="AM2158" s="190"/>
      <c r="AN2158" s="190"/>
      <c r="AO2158" s="190"/>
      <c r="AP2158" s="190"/>
      <c r="AQ2158" s="190"/>
      <c r="AR2158" s="190"/>
      <c r="AS2158" s="190"/>
      <c r="AT2158" s="190"/>
      <c r="AU2158" s="190"/>
      <c r="AV2158" s="190"/>
      <c r="AW2158" s="190"/>
      <c r="AX2158" s="190"/>
      <c r="AY2158" s="190"/>
      <c r="AZ2158" s="190"/>
      <c r="BA2158" s="190"/>
      <c r="BB2158" s="190"/>
      <c r="BC2158" s="190"/>
      <c r="BD2158" s="190"/>
      <c r="BE2158" s="190"/>
      <c r="BF2158" s="190"/>
      <c r="BG2158" s="190"/>
      <c r="BH2158" s="190"/>
      <c r="BI2158" s="190"/>
      <c r="BJ2158" s="190"/>
      <c r="BK2158" s="190"/>
      <c r="BL2158" s="190"/>
      <c r="BM2158" s="190"/>
      <c r="BN2158" s="190"/>
      <c r="BO2158" s="190"/>
      <c r="BP2158" s="190"/>
      <c r="BQ2158" s="190"/>
      <c r="BR2158" s="190"/>
      <c r="BS2158" s="190"/>
      <c r="BT2158" s="190"/>
      <c r="BU2158" s="190"/>
      <c r="BV2158" s="190"/>
      <c r="BW2158" s="190"/>
      <c r="BX2158" s="190"/>
      <c r="BY2158" s="190"/>
      <c r="BZ2158" s="190"/>
      <c r="CA2158" s="190"/>
      <c r="CB2158" s="190"/>
      <c r="CC2158" s="190"/>
      <c r="CD2158" s="190"/>
      <c r="CE2158" s="190"/>
      <c r="CF2158" s="190"/>
      <c r="CG2158" s="190"/>
      <c r="CH2158" s="190"/>
      <c r="CI2158" s="190"/>
      <c r="CJ2158" s="190"/>
      <c r="CK2158" s="190"/>
      <c r="CL2158" s="190"/>
      <c r="CN2158" s="201"/>
      <c r="CO2158" s="190"/>
      <c r="CP2158" s="190"/>
      <c r="CQ2158" s="190"/>
      <c r="CR2158" s="190"/>
      <c r="CS2158" s="190"/>
      <c r="CT2158" s="190"/>
      <c r="CU2158" s="190"/>
      <c r="CV2158" s="190"/>
      <c r="CW2158" s="190"/>
      <c r="CX2158" s="190"/>
      <c r="CY2158" s="190"/>
      <c r="CZ2158" s="190"/>
      <c r="DA2158" s="190"/>
      <c r="DB2158" s="190"/>
      <c r="DC2158" s="190"/>
      <c r="DD2158" s="190"/>
      <c r="DE2158" s="190"/>
      <c r="DF2158" s="190"/>
      <c r="DG2158" s="190"/>
      <c r="DH2158" s="190"/>
      <c r="DI2158" s="190"/>
      <c r="DJ2158" s="190"/>
      <c r="DK2158" s="190"/>
      <c r="DL2158" s="190"/>
    </row>
    <row r="2159" spans="1:116" x14ac:dyDescent="0.4">
      <c r="A2159" s="174"/>
      <c r="E2159" s="8"/>
      <c r="G2159" s="175" t="s">
        <v>505</v>
      </c>
      <c r="H2159" s="200"/>
      <c r="I2159" s="201"/>
      <c r="J2159" s="201"/>
      <c r="K2159" s="202"/>
      <c r="L2159" s="202"/>
      <c r="M2159" s="202"/>
      <c r="N2159" s="202"/>
      <c r="O2159" s="202"/>
      <c r="P2159" s="202"/>
      <c r="R2159" s="202"/>
      <c r="S2159" s="190"/>
      <c r="T2159" s="190"/>
      <c r="U2159" s="190"/>
      <c r="V2159" s="190"/>
      <c r="W2159" s="190"/>
      <c r="X2159" s="190"/>
      <c r="Y2159" s="190"/>
      <c r="Z2159" s="190"/>
      <c r="AA2159" s="190"/>
      <c r="AB2159" s="190"/>
      <c r="AC2159" s="190"/>
      <c r="AD2159" s="190"/>
      <c r="AE2159" s="190"/>
      <c r="AF2159" s="190"/>
      <c r="AG2159" s="190"/>
      <c r="AH2159" s="190"/>
      <c r="AI2159" s="190"/>
      <c r="AJ2159" s="190"/>
      <c r="AK2159" s="190"/>
      <c r="AL2159" s="190"/>
      <c r="AM2159" s="190"/>
      <c r="AN2159" s="190"/>
      <c r="AO2159" s="190"/>
      <c r="AP2159" s="190"/>
      <c r="AQ2159" s="190"/>
      <c r="AR2159" s="190"/>
      <c r="AS2159" s="190"/>
      <c r="AT2159" s="190"/>
      <c r="AU2159" s="190"/>
      <c r="AV2159" s="190"/>
      <c r="AW2159" s="190"/>
      <c r="AX2159" s="190"/>
      <c r="AY2159" s="190"/>
      <c r="AZ2159" s="190"/>
      <c r="BA2159" s="190"/>
      <c r="BB2159" s="190"/>
      <c r="BC2159" s="190"/>
      <c r="BD2159" s="190"/>
      <c r="BE2159" s="190"/>
      <c r="BF2159" s="190"/>
      <c r="BG2159" s="190"/>
      <c r="BH2159" s="190"/>
      <c r="BI2159" s="190"/>
      <c r="BJ2159" s="190"/>
      <c r="BK2159" s="190"/>
      <c r="BL2159" s="190"/>
      <c r="BM2159" s="190"/>
      <c r="BN2159" s="190"/>
      <c r="BO2159" s="190"/>
      <c r="BP2159" s="190"/>
      <c r="BQ2159" s="190"/>
      <c r="BR2159" s="190"/>
      <c r="BS2159" s="190"/>
      <c r="BT2159" s="190"/>
      <c r="BU2159" s="190"/>
      <c r="BV2159" s="190"/>
      <c r="BW2159" s="190"/>
      <c r="BX2159" s="190"/>
      <c r="BY2159" s="190"/>
      <c r="BZ2159" s="190"/>
      <c r="CA2159" s="190"/>
      <c r="CB2159" s="190"/>
      <c r="CC2159" s="190"/>
      <c r="CD2159" s="190"/>
      <c r="CE2159" s="190"/>
      <c r="CF2159" s="190"/>
      <c r="CG2159" s="190"/>
      <c r="CH2159" s="190"/>
      <c r="CI2159" s="190"/>
      <c r="CJ2159" s="190"/>
      <c r="CK2159" s="190"/>
      <c r="CL2159" s="190"/>
      <c r="CN2159" s="201"/>
      <c r="CO2159" s="190"/>
      <c r="CP2159" s="190"/>
      <c r="CQ2159" s="190"/>
      <c r="CR2159" s="190"/>
      <c r="CS2159" s="190"/>
      <c r="CT2159" s="190"/>
      <c r="CU2159" s="190"/>
      <c r="CV2159" s="190"/>
      <c r="CW2159" s="190"/>
      <c r="CX2159" s="190"/>
      <c r="CY2159" s="190"/>
      <c r="CZ2159" s="190"/>
      <c r="DA2159" s="190"/>
      <c r="DB2159" s="190"/>
      <c r="DC2159" s="190"/>
      <c r="DD2159" s="190"/>
      <c r="DE2159" s="190"/>
      <c r="DF2159" s="190"/>
      <c r="DG2159" s="190"/>
      <c r="DH2159" s="190"/>
      <c r="DI2159" s="190"/>
      <c r="DJ2159" s="190"/>
      <c r="DK2159" s="190"/>
      <c r="DL2159" s="190"/>
    </row>
    <row r="2160" spans="1:116" x14ac:dyDescent="0.4">
      <c r="A2160" s="174"/>
      <c r="E2160" s="8"/>
      <c r="G2160" s="175" t="s">
        <v>463</v>
      </c>
      <c r="H2160" s="200"/>
      <c r="I2160" s="201"/>
      <c r="J2160" s="201"/>
      <c r="K2160" s="202"/>
      <c r="L2160" s="202"/>
      <c r="M2160" s="202"/>
      <c r="N2160" s="202"/>
      <c r="O2160" s="202"/>
      <c r="P2160" s="202"/>
      <c r="R2160" s="202"/>
      <c r="S2160" s="190" t="str">
        <f t="shared" ref="S2160:CD2160" si="3614">S$22</f>
        <v>S$18</v>
      </c>
      <c r="T2160" s="190" t="str">
        <f t="shared" si="3614"/>
        <v>T$18</v>
      </c>
      <c r="U2160" s="190" t="str">
        <f t="shared" si="3614"/>
        <v>U$18</v>
      </c>
      <c r="V2160" s="190" t="str">
        <f t="shared" si="3614"/>
        <v>V$18</v>
      </c>
      <c r="W2160" s="190" t="str">
        <f t="shared" si="3614"/>
        <v>W$18</v>
      </c>
      <c r="X2160" s="190" t="str">
        <f t="shared" si="3614"/>
        <v>X$18</v>
      </c>
      <c r="Y2160" s="190" t="str">
        <f t="shared" si="3614"/>
        <v>Y$18</v>
      </c>
      <c r="Z2160" s="190" t="str">
        <f t="shared" si="3614"/>
        <v>Z$18</v>
      </c>
      <c r="AA2160" s="190" t="str">
        <f t="shared" si="3614"/>
        <v>AA$18</v>
      </c>
      <c r="AB2160" s="190" t="str">
        <f t="shared" si="3614"/>
        <v>AB$18</v>
      </c>
      <c r="AC2160" s="190" t="str">
        <f t="shared" si="3614"/>
        <v>AC$18</v>
      </c>
      <c r="AD2160" s="190" t="str">
        <f t="shared" si="3614"/>
        <v>AD$18</v>
      </c>
      <c r="AE2160" s="190" t="str">
        <f t="shared" si="3614"/>
        <v>AE$18</v>
      </c>
      <c r="AF2160" s="190" t="str">
        <f t="shared" si="3614"/>
        <v>AF$18</v>
      </c>
      <c r="AG2160" s="190" t="str">
        <f t="shared" si="3614"/>
        <v>AG$18</v>
      </c>
      <c r="AH2160" s="190" t="str">
        <f t="shared" si="3614"/>
        <v>AH$18</v>
      </c>
      <c r="AI2160" s="190" t="str">
        <f t="shared" si="3614"/>
        <v>AI$18</v>
      </c>
      <c r="AJ2160" s="190" t="str">
        <f t="shared" si="3614"/>
        <v>AJ$18</v>
      </c>
      <c r="AK2160" s="190" t="str">
        <f t="shared" si="3614"/>
        <v>AK$18</v>
      </c>
      <c r="AL2160" s="190" t="str">
        <f t="shared" si="3614"/>
        <v>AL$18</v>
      </c>
      <c r="AM2160" s="190" t="str">
        <f t="shared" si="3614"/>
        <v>AM$18</v>
      </c>
      <c r="AN2160" s="190" t="str">
        <f t="shared" si="3614"/>
        <v>AN$18</v>
      </c>
      <c r="AO2160" s="190" t="str">
        <f t="shared" si="3614"/>
        <v>AO$18</v>
      </c>
      <c r="AP2160" s="190" t="str">
        <f t="shared" si="3614"/>
        <v>AP$18</v>
      </c>
      <c r="AQ2160" s="190" t="str">
        <f t="shared" si="3614"/>
        <v>AQ$18</v>
      </c>
      <c r="AR2160" s="190" t="str">
        <f t="shared" si="3614"/>
        <v>AR$18</v>
      </c>
      <c r="AS2160" s="190" t="str">
        <f t="shared" si="3614"/>
        <v>AS$18</v>
      </c>
      <c r="AT2160" s="190" t="str">
        <f t="shared" si="3614"/>
        <v>AT$18</v>
      </c>
      <c r="AU2160" s="190" t="str">
        <f t="shared" si="3614"/>
        <v>AU$18</v>
      </c>
      <c r="AV2160" s="190" t="str">
        <f t="shared" si="3614"/>
        <v>AV$18</v>
      </c>
      <c r="AW2160" s="190" t="str">
        <f t="shared" si="3614"/>
        <v>AW$18</v>
      </c>
      <c r="AX2160" s="190" t="str">
        <f t="shared" si="3614"/>
        <v>AX$18</v>
      </c>
      <c r="AY2160" s="190" t="str">
        <f t="shared" si="3614"/>
        <v>AY$18</v>
      </c>
      <c r="AZ2160" s="190" t="str">
        <f t="shared" si="3614"/>
        <v>AZ$18</v>
      </c>
      <c r="BA2160" s="190" t="str">
        <f t="shared" si="3614"/>
        <v>BA$18</v>
      </c>
      <c r="BB2160" s="190" t="str">
        <f t="shared" si="3614"/>
        <v>BB$18</v>
      </c>
      <c r="BC2160" s="190" t="str">
        <f t="shared" si="3614"/>
        <v>BC$18</v>
      </c>
      <c r="BD2160" s="190" t="str">
        <f t="shared" si="3614"/>
        <v>BD$18</v>
      </c>
      <c r="BE2160" s="190" t="str">
        <f t="shared" si="3614"/>
        <v>BE$18</v>
      </c>
      <c r="BF2160" s="190" t="str">
        <f t="shared" si="3614"/>
        <v>BF$18</v>
      </c>
      <c r="BG2160" s="190" t="str">
        <f t="shared" si="3614"/>
        <v>BG$18</v>
      </c>
      <c r="BH2160" s="190" t="str">
        <f t="shared" si="3614"/>
        <v>BH$18</v>
      </c>
      <c r="BI2160" s="190" t="str">
        <f t="shared" si="3614"/>
        <v>BI$18</v>
      </c>
      <c r="BJ2160" s="190" t="str">
        <f t="shared" si="3614"/>
        <v>BJ$18</v>
      </c>
      <c r="BK2160" s="190" t="str">
        <f t="shared" si="3614"/>
        <v>BK$18</v>
      </c>
      <c r="BL2160" s="190" t="str">
        <f t="shared" si="3614"/>
        <v>BL$18</v>
      </c>
      <c r="BM2160" s="190" t="str">
        <f t="shared" si="3614"/>
        <v>BM$18</v>
      </c>
      <c r="BN2160" s="190" t="str">
        <f t="shared" si="3614"/>
        <v>BN$18</v>
      </c>
      <c r="BO2160" s="190" t="str">
        <f t="shared" si="3614"/>
        <v>BO$18</v>
      </c>
      <c r="BP2160" s="190" t="str">
        <f t="shared" si="3614"/>
        <v>BP$18</v>
      </c>
      <c r="BQ2160" s="190" t="str">
        <f t="shared" si="3614"/>
        <v>BQ$18</v>
      </c>
      <c r="BR2160" s="190" t="str">
        <f t="shared" si="3614"/>
        <v>BR$18</v>
      </c>
      <c r="BS2160" s="190" t="str">
        <f t="shared" si="3614"/>
        <v>BS$18</v>
      </c>
      <c r="BT2160" s="190" t="str">
        <f t="shared" si="3614"/>
        <v>BT$18</v>
      </c>
      <c r="BU2160" s="190" t="str">
        <f t="shared" si="3614"/>
        <v>BU$18</v>
      </c>
      <c r="BV2160" s="190" t="str">
        <f t="shared" si="3614"/>
        <v>BV$18</v>
      </c>
      <c r="BW2160" s="190" t="str">
        <f t="shared" si="3614"/>
        <v>BW$18</v>
      </c>
      <c r="BX2160" s="190" t="str">
        <f t="shared" si="3614"/>
        <v>BX$18</v>
      </c>
      <c r="BY2160" s="190" t="str">
        <f t="shared" si="3614"/>
        <v>BY$18</v>
      </c>
      <c r="BZ2160" s="190" t="str">
        <f t="shared" si="3614"/>
        <v>BZ$18</v>
      </c>
      <c r="CA2160" s="190" t="str">
        <f t="shared" si="3614"/>
        <v>CA$18</v>
      </c>
      <c r="CB2160" s="190" t="str">
        <f t="shared" si="3614"/>
        <v>CB$18</v>
      </c>
      <c r="CC2160" s="190" t="str">
        <f t="shared" si="3614"/>
        <v>CC$18</v>
      </c>
      <c r="CD2160" s="190" t="str">
        <f t="shared" si="3614"/>
        <v>CD$18</v>
      </c>
      <c r="CE2160" s="190" t="str">
        <f t="shared" ref="CE2160:CL2160" si="3615">CE$22</f>
        <v>CE$18</v>
      </c>
      <c r="CF2160" s="190" t="str">
        <f t="shared" si="3615"/>
        <v>CF$18</v>
      </c>
      <c r="CG2160" s="190" t="str">
        <f t="shared" si="3615"/>
        <v>CG$18</v>
      </c>
      <c r="CH2160" s="190" t="str">
        <f t="shared" si="3615"/>
        <v>CH$18</v>
      </c>
      <c r="CI2160" s="190" t="str">
        <f t="shared" si="3615"/>
        <v>CI$18</v>
      </c>
      <c r="CJ2160" s="190" t="str">
        <f t="shared" si="3615"/>
        <v>CJ$18</v>
      </c>
      <c r="CK2160" s="190" t="str">
        <f t="shared" si="3615"/>
        <v>CK$18</v>
      </c>
      <c r="CL2160" s="190" t="str">
        <f t="shared" si="3615"/>
        <v>CL$18</v>
      </c>
      <c r="CN2160" s="201"/>
      <c r="CO2160" s="190" t="str">
        <f t="shared" ref="CO2160:DL2160" si="3616">CO$22</f>
        <v>CO$18</v>
      </c>
      <c r="CP2160" s="190" t="str">
        <f t="shared" si="3616"/>
        <v>CP$18</v>
      </c>
      <c r="CQ2160" s="190" t="str">
        <f t="shared" si="3616"/>
        <v>CQ$18</v>
      </c>
      <c r="CR2160" s="190" t="str">
        <f t="shared" si="3616"/>
        <v>CR$18</v>
      </c>
      <c r="CS2160" s="190" t="str">
        <f t="shared" si="3616"/>
        <v>CS$18</v>
      </c>
      <c r="CT2160" s="190" t="str">
        <f t="shared" si="3616"/>
        <v>CT$18</v>
      </c>
      <c r="CU2160" s="190" t="str">
        <f t="shared" si="3616"/>
        <v>CU$18</v>
      </c>
      <c r="CV2160" s="190" t="str">
        <f t="shared" si="3616"/>
        <v>CV$18</v>
      </c>
      <c r="CW2160" s="190" t="str">
        <f t="shared" si="3616"/>
        <v>CW$18</v>
      </c>
      <c r="CX2160" s="190" t="str">
        <f t="shared" si="3616"/>
        <v>CX$18</v>
      </c>
      <c r="CY2160" s="190" t="str">
        <f t="shared" si="3616"/>
        <v>CY$18</v>
      </c>
      <c r="CZ2160" s="190" t="str">
        <f t="shared" si="3616"/>
        <v>CZ$18</v>
      </c>
      <c r="DA2160" s="190" t="str">
        <f t="shared" si="3616"/>
        <v>DA$18</v>
      </c>
      <c r="DB2160" s="190" t="str">
        <f t="shared" si="3616"/>
        <v>DB$18</v>
      </c>
      <c r="DC2160" s="190" t="str">
        <f t="shared" si="3616"/>
        <v>DC$18</v>
      </c>
      <c r="DD2160" s="190" t="str">
        <f t="shared" si="3616"/>
        <v>DD$18</v>
      </c>
      <c r="DE2160" s="190" t="str">
        <f t="shared" si="3616"/>
        <v>DE$18</v>
      </c>
      <c r="DF2160" s="190" t="str">
        <f t="shared" si="3616"/>
        <v>DF$18</v>
      </c>
      <c r="DG2160" s="190" t="str">
        <f t="shared" si="3616"/>
        <v>DG$18</v>
      </c>
      <c r="DH2160" s="190" t="str">
        <f t="shared" si="3616"/>
        <v>DH$18</v>
      </c>
      <c r="DI2160" s="190" t="str">
        <f t="shared" si="3616"/>
        <v>DI$18</v>
      </c>
      <c r="DJ2160" s="190" t="str">
        <f t="shared" si="3616"/>
        <v>DJ$18</v>
      </c>
      <c r="DK2160" s="190" t="str">
        <f t="shared" si="3616"/>
        <v>DK$18</v>
      </c>
      <c r="DL2160" s="190" t="str">
        <f t="shared" si="3616"/>
        <v>DL$18</v>
      </c>
    </row>
    <row r="2161" spans="1:116" x14ac:dyDescent="0.4">
      <c r="A2161" s="174"/>
      <c r="E2161" s="8"/>
      <c r="G2161" s="175" t="s">
        <v>464</v>
      </c>
      <c r="H2161" s="200"/>
      <c r="I2161" s="201"/>
      <c r="J2161" s="201"/>
      <c r="K2161" s="202"/>
      <c r="L2161" s="202"/>
      <c r="M2161" s="202"/>
      <c r="N2161" s="202"/>
      <c r="O2161" s="202"/>
      <c r="P2161" s="202"/>
      <c r="R2161" s="202"/>
      <c r="S2161" s="190" t="str">
        <f t="shared" ref="S2161:CD2161" si="3617">S$23</f>
        <v>S$19</v>
      </c>
      <c r="T2161" s="190" t="str">
        <f t="shared" si="3617"/>
        <v>T$19</v>
      </c>
      <c r="U2161" s="190" t="str">
        <f t="shared" si="3617"/>
        <v>U$19</v>
      </c>
      <c r="V2161" s="190" t="str">
        <f t="shared" si="3617"/>
        <v>V$19</v>
      </c>
      <c r="W2161" s="190" t="str">
        <f t="shared" si="3617"/>
        <v>W$19</v>
      </c>
      <c r="X2161" s="190" t="str">
        <f t="shared" si="3617"/>
        <v>X$19</v>
      </c>
      <c r="Y2161" s="190" t="str">
        <f t="shared" si="3617"/>
        <v>Y$19</v>
      </c>
      <c r="Z2161" s="190" t="str">
        <f t="shared" si="3617"/>
        <v>Z$19</v>
      </c>
      <c r="AA2161" s="190" t="str">
        <f t="shared" si="3617"/>
        <v>AA$19</v>
      </c>
      <c r="AB2161" s="190" t="str">
        <f t="shared" si="3617"/>
        <v>AB$19</v>
      </c>
      <c r="AC2161" s="190" t="str">
        <f t="shared" si="3617"/>
        <v>AC$19</v>
      </c>
      <c r="AD2161" s="190" t="str">
        <f t="shared" si="3617"/>
        <v>AD$19</v>
      </c>
      <c r="AE2161" s="190" t="str">
        <f t="shared" si="3617"/>
        <v>AE$19</v>
      </c>
      <c r="AF2161" s="190" t="str">
        <f t="shared" si="3617"/>
        <v>AF$19</v>
      </c>
      <c r="AG2161" s="190" t="str">
        <f t="shared" si="3617"/>
        <v>AG$19</v>
      </c>
      <c r="AH2161" s="190" t="str">
        <f t="shared" si="3617"/>
        <v>AH$19</v>
      </c>
      <c r="AI2161" s="190" t="str">
        <f t="shared" si="3617"/>
        <v>AI$19</v>
      </c>
      <c r="AJ2161" s="190" t="str">
        <f t="shared" si="3617"/>
        <v>AJ$19</v>
      </c>
      <c r="AK2161" s="190" t="str">
        <f t="shared" si="3617"/>
        <v>AK$19</v>
      </c>
      <c r="AL2161" s="190" t="str">
        <f t="shared" si="3617"/>
        <v>AL$19</v>
      </c>
      <c r="AM2161" s="190" t="str">
        <f t="shared" si="3617"/>
        <v>AM$19</v>
      </c>
      <c r="AN2161" s="190" t="str">
        <f t="shared" si="3617"/>
        <v>AN$19</v>
      </c>
      <c r="AO2161" s="190" t="str">
        <f t="shared" si="3617"/>
        <v>AO$19</v>
      </c>
      <c r="AP2161" s="190" t="str">
        <f t="shared" si="3617"/>
        <v>AP$19</v>
      </c>
      <c r="AQ2161" s="190" t="str">
        <f t="shared" si="3617"/>
        <v>AQ$19</v>
      </c>
      <c r="AR2161" s="190" t="str">
        <f t="shared" si="3617"/>
        <v>AR$19</v>
      </c>
      <c r="AS2161" s="190" t="str">
        <f t="shared" si="3617"/>
        <v>AS$19</v>
      </c>
      <c r="AT2161" s="190" t="str">
        <f t="shared" si="3617"/>
        <v>AT$19</v>
      </c>
      <c r="AU2161" s="190" t="str">
        <f t="shared" si="3617"/>
        <v>AU$19</v>
      </c>
      <c r="AV2161" s="190" t="str">
        <f t="shared" si="3617"/>
        <v>AV$19</v>
      </c>
      <c r="AW2161" s="190" t="str">
        <f t="shared" si="3617"/>
        <v>AW$19</v>
      </c>
      <c r="AX2161" s="190" t="str">
        <f t="shared" si="3617"/>
        <v>AX$19</v>
      </c>
      <c r="AY2161" s="190" t="str">
        <f t="shared" si="3617"/>
        <v>AY$19</v>
      </c>
      <c r="AZ2161" s="190" t="str">
        <f t="shared" si="3617"/>
        <v>AZ$19</v>
      </c>
      <c r="BA2161" s="190" t="str">
        <f t="shared" si="3617"/>
        <v>BA$19</v>
      </c>
      <c r="BB2161" s="190" t="str">
        <f t="shared" si="3617"/>
        <v>BB$19</v>
      </c>
      <c r="BC2161" s="190" t="str">
        <f t="shared" si="3617"/>
        <v>BC$19</v>
      </c>
      <c r="BD2161" s="190" t="str">
        <f t="shared" si="3617"/>
        <v>BD$19</v>
      </c>
      <c r="BE2161" s="190" t="str">
        <f t="shared" si="3617"/>
        <v>BE$19</v>
      </c>
      <c r="BF2161" s="190" t="str">
        <f t="shared" si="3617"/>
        <v>BF$19</v>
      </c>
      <c r="BG2161" s="190" t="str">
        <f t="shared" si="3617"/>
        <v>BG$19</v>
      </c>
      <c r="BH2161" s="190" t="str">
        <f t="shared" si="3617"/>
        <v>BH$19</v>
      </c>
      <c r="BI2161" s="190" t="str">
        <f t="shared" si="3617"/>
        <v>BI$19</v>
      </c>
      <c r="BJ2161" s="190" t="str">
        <f t="shared" si="3617"/>
        <v>BJ$19</v>
      </c>
      <c r="BK2161" s="190" t="str">
        <f t="shared" si="3617"/>
        <v>BK$19</v>
      </c>
      <c r="BL2161" s="190" t="str">
        <f t="shared" si="3617"/>
        <v>BL$19</v>
      </c>
      <c r="BM2161" s="190" t="str">
        <f t="shared" si="3617"/>
        <v>BM$19</v>
      </c>
      <c r="BN2161" s="190" t="str">
        <f t="shared" si="3617"/>
        <v>BN$19</v>
      </c>
      <c r="BO2161" s="190" t="str">
        <f t="shared" si="3617"/>
        <v>BO$19</v>
      </c>
      <c r="BP2161" s="190" t="str">
        <f t="shared" si="3617"/>
        <v>BP$19</v>
      </c>
      <c r="BQ2161" s="190" t="str">
        <f t="shared" si="3617"/>
        <v>BQ$19</v>
      </c>
      <c r="BR2161" s="190" t="str">
        <f t="shared" si="3617"/>
        <v>BR$19</v>
      </c>
      <c r="BS2161" s="190" t="str">
        <f t="shared" si="3617"/>
        <v>BS$19</v>
      </c>
      <c r="BT2161" s="190" t="str">
        <f t="shared" si="3617"/>
        <v>BT$19</v>
      </c>
      <c r="BU2161" s="190" t="str">
        <f t="shared" si="3617"/>
        <v>BU$19</v>
      </c>
      <c r="BV2161" s="190" t="str">
        <f t="shared" si="3617"/>
        <v>BV$19</v>
      </c>
      <c r="BW2161" s="190" t="str">
        <f t="shared" si="3617"/>
        <v>BW$19</v>
      </c>
      <c r="BX2161" s="190" t="str">
        <f t="shared" si="3617"/>
        <v>BX$19</v>
      </c>
      <c r="BY2161" s="190" t="str">
        <f t="shared" si="3617"/>
        <v>BY$19</v>
      </c>
      <c r="BZ2161" s="190" t="str">
        <f t="shared" si="3617"/>
        <v>BZ$19</v>
      </c>
      <c r="CA2161" s="190" t="str">
        <f t="shared" si="3617"/>
        <v>CA$19</v>
      </c>
      <c r="CB2161" s="190" t="str">
        <f t="shared" si="3617"/>
        <v>CB$19</v>
      </c>
      <c r="CC2161" s="190" t="str">
        <f t="shared" si="3617"/>
        <v>CC$19</v>
      </c>
      <c r="CD2161" s="190" t="str">
        <f t="shared" si="3617"/>
        <v>CD$19</v>
      </c>
      <c r="CE2161" s="190" t="str">
        <f t="shared" ref="CE2161:CL2161" si="3618">CE$23</f>
        <v>CE$19</v>
      </c>
      <c r="CF2161" s="190" t="str">
        <f t="shared" si="3618"/>
        <v>CF$19</v>
      </c>
      <c r="CG2161" s="190" t="str">
        <f t="shared" si="3618"/>
        <v>CG$19</v>
      </c>
      <c r="CH2161" s="190" t="str">
        <f t="shared" si="3618"/>
        <v>CH$19</v>
      </c>
      <c r="CI2161" s="190" t="str">
        <f t="shared" si="3618"/>
        <v>CI$19</v>
      </c>
      <c r="CJ2161" s="190" t="str">
        <f t="shared" si="3618"/>
        <v>CJ$19</v>
      </c>
      <c r="CK2161" s="190" t="str">
        <f t="shared" si="3618"/>
        <v>CK$19</v>
      </c>
      <c r="CL2161" s="190" t="str">
        <f t="shared" si="3618"/>
        <v>CL$19</v>
      </c>
      <c r="CN2161" s="201"/>
      <c r="CO2161" s="190" t="str">
        <f t="shared" ref="CO2161:DL2161" si="3619">CO$23</f>
        <v>CO$19</v>
      </c>
      <c r="CP2161" s="190" t="str">
        <f t="shared" si="3619"/>
        <v>CP$19</v>
      </c>
      <c r="CQ2161" s="190" t="str">
        <f t="shared" si="3619"/>
        <v>CQ$19</v>
      </c>
      <c r="CR2161" s="190" t="str">
        <f t="shared" si="3619"/>
        <v>CR$19</v>
      </c>
      <c r="CS2161" s="190" t="str">
        <f t="shared" si="3619"/>
        <v>CS$19</v>
      </c>
      <c r="CT2161" s="190" t="str">
        <f t="shared" si="3619"/>
        <v>CT$19</v>
      </c>
      <c r="CU2161" s="190" t="str">
        <f t="shared" si="3619"/>
        <v>CU$19</v>
      </c>
      <c r="CV2161" s="190" t="str">
        <f t="shared" si="3619"/>
        <v>CV$19</v>
      </c>
      <c r="CW2161" s="190" t="str">
        <f t="shared" si="3619"/>
        <v>CW$19</v>
      </c>
      <c r="CX2161" s="190" t="str">
        <f t="shared" si="3619"/>
        <v>CX$19</v>
      </c>
      <c r="CY2161" s="190" t="str">
        <f t="shared" si="3619"/>
        <v>CY$19</v>
      </c>
      <c r="CZ2161" s="190" t="str">
        <f t="shared" si="3619"/>
        <v>CZ$19</v>
      </c>
      <c r="DA2161" s="190" t="str">
        <f t="shared" si="3619"/>
        <v>DA$19</v>
      </c>
      <c r="DB2161" s="190" t="str">
        <f t="shared" si="3619"/>
        <v>DB$19</v>
      </c>
      <c r="DC2161" s="190" t="str">
        <f t="shared" si="3619"/>
        <v>DC$19</v>
      </c>
      <c r="DD2161" s="190" t="str">
        <f t="shared" si="3619"/>
        <v>DD$19</v>
      </c>
      <c r="DE2161" s="190" t="str">
        <f t="shared" si="3619"/>
        <v>DE$19</v>
      </c>
      <c r="DF2161" s="190" t="str">
        <f t="shared" si="3619"/>
        <v>DF$19</v>
      </c>
      <c r="DG2161" s="190" t="str">
        <f t="shared" si="3619"/>
        <v>DG$19</v>
      </c>
      <c r="DH2161" s="190" t="str">
        <f t="shared" si="3619"/>
        <v>DH$19</v>
      </c>
      <c r="DI2161" s="190" t="str">
        <f t="shared" si="3619"/>
        <v>DI$19</v>
      </c>
      <c r="DJ2161" s="190" t="str">
        <f t="shared" si="3619"/>
        <v>DJ$19</v>
      </c>
      <c r="DK2161" s="190" t="str">
        <f t="shared" si="3619"/>
        <v>DK$19</v>
      </c>
      <c r="DL2161" s="190" t="str">
        <f t="shared" si="3619"/>
        <v>DL$19</v>
      </c>
    </row>
    <row r="2162" spans="1:116" x14ac:dyDescent="0.4">
      <c r="A2162" s="142" t="s">
        <v>218</v>
      </c>
      <c r="B2162" s="31" t="s">
        <v>81</v>
      </c>
      <c r="C2162" s="31"/>
      <c r="D2162" t="s">
        <v>510</v>
      </c>
      <c r="E2162" s="8" t="str">
        <f t="shared" ref="E2162:E2167" si="3620">ROW()&amp;" "&amp;D2162</f>
        <v>2162 VOV-TV-V</v>
      </c>
      <c r="F2162" t="s">
        <v>511</v>
      </c>
      <c r="G2162" s="143" t="s">
        <v>509</v>
      </c>
      <c r="H2162" s="142"/>
      <c r="I2162" s="144"/>
      <c r="J2162" s="144"/>
      <c r="K2162" s="142"/>
      <c r="L2162" s="142"/>
      <c r="M2162" s="142"/>
      <c r="N2162" s="142"/>
      <c r="O2162" s="142"/>
      <c r="P2162" s="142"/>
      <c r="R2162" s="143"/>
      <c r="S2162" s="168"/>
      <c r="T2162" s="168"/>
      <c r="U2162" s="168"/>
      <c r="V2162" s="168"/>
      <c r="W2162" s="168"/>
      <c r="X2162" s="168"/>
      <c r="Y2162" s="168"/>
      <c r="Z2162" s="168"/>
      <c r="AA2162" s="168"/>
      <c r="AB2162" s="168"/>
      <c r="AC2162" s="168"/>
      <c r="AD2162" s="168"/>
      <c r="AE2162" s="168"/>
      <c r="AF2162" s="168"/>
      <c r="AG2162" s="168"/>
      <c r="AH2162" s="168"/>
      <c r="AI2162" s="168"/>
      <c r="AJ2162" s="168"/>
      <c r="AK2162" s="168"/>
      <c r="AL2162" s="168"/>
      <c r="AM2162" s="168"/>
      <c r="AN2162" s="168"/>
      <c r="AO2162" s="168"/>
      <c r="AP2162" s="168"/>
      <c r="AQ2162" s="168"/>
      <c r="AR2162" s="168"/>
      <c r="AS2162" s="168"/>
      <c r="AT2162" s="168"/>
      <c r="AU2162" s="168"/>
      <c r="AV2162" s="168"/>
      <c r="AW2162" s="168"/>
      <c r="AX2162" s="168"/>
      <c r="AY2162" s="168"/>
      <c r="AZ2162" s="168"/>
      <c r="BA2162" s="168"/>
      <c r="BB2162" s="168"/>
      <c r="BC2162" s="168"/>
      <c r="BD2162" s="168"/>
      <c r="BE2162" s="168"/>
      <c r="BF2162" s="168"/>
      <c r="BG2162" s="168"/>
      <c r="BH2162" s="168"/>
      <c r="BI2162" s="168"/>
      <c r="BJ2162" s="168"/>
      <c r="BK2162" s="168"/>
      <c r="BL2162" s="168"/>
      <c r="BM2162" s="168"/>
      <c r="BN2162" s="168"/>
      <c r="BO2162" s="168"/>
      <c r="BP2162" s="168"/>
      <c r="BQ2162" s="168"/>
      <c r="BR2162" s="168"/>
      <c r="BS2162" s="168"/>
      <c r="BT2162" s="168"/>
      <c r="BU2162" s="168"/>
      <c r="BV2162" s="168"/>
      <c r="BW2162" s="168"/>
      <c r="BX2162" s="168"/>
      <c r="BY2162" s="168"/>
      <c r="BZ2162" s="168"/>
      <c r="CA2162" s="168"/>
      <c r="CB2162" s="168"/>
      <c r="CC2162" s="168"/>
      <c r="CD2162" s="168"/>
      <c r="CE2162" s="168"/>
      <c r="CF2162" s="168"/>
      <c r="CG2162" s="168"/>
      <c r="CH2162" s="168"/>
      <c r="CI2162" s="168"/>
      <c r="CJ2162" s="168"/>
      <c r="CK2162" s="168"/>
      <c r="CL2162" s="168"/>
      <c r="CN2162" s="144"/>
      <c r="CO2162" s="168"/>
      <c r="CP2162" s="168"/>
      <c r="CQ2162" s="168"/>
      <c r="CR2162" s="168"/>
      <c r="CS2162" s="168"/>
      <c r="CT2162" s="168"/>
      <c r="CU2162" s="168"/>
      <c r="CV2162" s="168"/>
      <c r="CW2162" s="168"/>
      <c r="CX2162" s="168"/>
      <c r="CY2162" s="168"/>
      <c r="CZ2162" s="168"/>
      <c r="DA2162" s="168"/>
      <c r="DB2162" s="168"/>
      <c r="DC2162" s="168"/>
      <c r="DD2162" s="168"/>
      <c r="DE2162" s="168"/>
      <c r="DF2162" s="168"/>
      <c r="DG2162" s="168"/>
      <c r="DH2162" s="168"/>
      <c r="DI2162" s="168"/>
      <c r="DJ2162" s="168"/>
      <c r="DK2162" s="168"/>
      <c r="DL2162" s="168"/>
    </row>
    <row r="2163" spans="1:116" x14ac:dyDescent="0.4">
      <c r="A2163" s="12"/>
      <c r="B2163" s="12" t="s">
        <v>332</v>
      </c>
      <c r="C2163" s="12"/>
      <c r="D2163" t="s">
        <v>510</v>
      </c>
      <c r="E2163" s="8" t="str">
        <f t="shared" si="3620"/>
        <v>2163 VOV-TV-V</v>
      </c>
      <c r="G2163" s="95" t="str">
        <f>"# of "&amp;G2155&amp;"s"</f>
        <v># of procedures</v>
      </c>
      <c r="H2163" s="12"/>
      <c r="I2163" s="60"/>
      <c r="J2163" s="60"/>
      <c r="K2163" s="12"/>
      <c r="L2163" s="12"/>
      <c r="M2163" s="12"/>
      <c r="N2163" s="12"/>
      <c r="O2163" s="12"/>
      <c r="P2163" s="12"/>
      <c r="R2163" s="13"/>
      <c r="S2163" s="76"/>
      <c r="T2163" s="76"/>
      <c r="U2163" s="76"/>
      <c r="V2163" s="76"/>
      <c r="W2163" s="76"/>
      <c r="X2163" s="76"/>
      <c r="Y2163" s="76"/>
      <c r="Z2163" s="76"/>
      <c r="AA2163" s="76"/>
      <c r="AB2163" s="76"/>
      <c r="AC2163" s="76"/>
      <c r="AD2163" s="76"/>
      <c r="AE2163" s="76"/>
      <c r="AF2163" s="76"/>
      <c r="AG2163" s="76"/>
      <c r="AH2163" s="76"/>
      <c r="AI2163" s="76"/>
      <c r="AJ2163" s="76"/>
      <c r="AK2163" s="76"/>
      <c r="AL2163" s="76"/>
      <c r="AM2163" s="76"/>
      <c r="AN2163" s="76"/>
      <c r="AO2163" s="76"/>
      <c r="AP2163" s="76"/>
      <c r="AQ2163" s="76"/>
      <c r="AR2163" s="76"/>
      <c r="AS2163" s="76"/>
      <c r="AT2163" s="76"/>
      <c r="AU2163" s="76"/>
      <c r="AV2163" s="76"/>
      <c r="AW2163" s="76"/>
      <c r="AX2163" s="76"/>
      <c r="AY2163" s="76"/>
      <c r="AZ2163" s="76"/>
      <c r="BA2163" s="76"/>
      <c r="BB2163" s="76"/>
      <c r="BC2163" s="76"/>
      <c r="BD2163" s="76"/>
      <c r="BE2163" s="76"/>
      <c r="BF2163" s="76"/>
      <c r="BG2163" s="76"/>
      <c r="BH2163" s="76"/>
      <c r="BI2163" s="76"/>
      <c r="BJ2163" s="76"/>
      <c r="BK2163" s="76"/>
      <c r="BL2163" s="76"/>
      <c r="BM2163" s="76"/>
      <c r="BN2163" s="76"/>
      <c r="BO2163" s="76"/>
      <c r="BP2163" s="76"/>
      <c r="BQ2163" s="76"/>
      <c r="BR2163" s="76"/>
      <c r="BS2163" s="76"/>
      <c r="BT2163" s="76"/>
      <c r="BU2163" s="76"/>
      <c r="BV2163" s="76"/>
      <c r="BW2163" s="76"/>
      <c r="BX2163" s="76"/>
      <c r="BY2163" s="76"/>
      <c r="BZ2163" s="76"/>
      <c r="CA2163" s="76"/>
      <c r="CB2163" s="76"/>
      <c r="CC2163" s="76"/>
      <c r="CD2163" s="76"/>
      <c r="CE2163" s="76"/>
      <c r="CF2163" s="76"/>
      <c r="CG2163" s="76"/>
      <c r="CH2163" s="76"/>
      <c r="CI2163" s="76"/>
      <c r="CJ2163" s="76"/>
      <c r="CK2163" s="76"/>
      <c r="CL2163" s="76"/>
      <c r="CN2163" s="60"/>
      <c r="CO2163" s="239"/>
      <c r="CP2163" s="239"/>
      <c r="CQ2163" s="239"/>
      <c r="CR2163" s="239"/>
      <c r="CS2163" s="239"/>
      <c r="CT2163" s="239"/>
      <c r="CU2163" s="239"/>
      <c r="CV2163" s="239"/>
      <c r="CW2163" s="239"/>
      <c r="CX2163" s="239"/>
      <c r="CY2163" s="239"/>
      <c r="CZ2163" s="239"/>
      <c r="DA2163" s="239"/>
      <c r="DB2163" s="239"/>
      <c r="DC2163" s="239"/>
      <c r="DD2163" s="239"/>
      <c r="DE2163" s="239"/>
      <c r="DF2163" s="239"/>
      <c r="DG2163" s="239"/>
      <c r="DH2163" s="239"/>
      <c r="DI2163" s="239"/>
      <c r="DJ2163" s="239"/>
      <c r="DK2163" s="239"/>
      <c r="DL2163" s="239"/>
    </row>
    <row r="2164" spans="1:116" x14ac:dyDescent="0.4">
      <c r="A2164" s="31"/>
      <c r="B2164" s="31"/>
      <c r="C2164" s="31"/>
      <c r="D2164" t="s">
        <v>510</v>
      </c>
      <c r="E2164" s="8" t="str">
        <f t="shared" si="3620"/>
        <v>2164 VOV-TV-V</v>
      </c>
      <c r="G2164" s="145" t="str">
        <f>"# of "&amp;G2167&amp;"s/"&amp;G2155</f>
        <v># of implants/procedure</v>
      </c>
      <c r="H2164" s="31"/>
      <c r="I2164" s="73"/>
      <c r="J2164" s="73"/>
      <c r="K2164" s="12">
        <v>2</v>
      </c>
      <c r="L2164" s="12">
        <v>2</v>
      </c>
      <c r="M2164" s="12">
        <v>2</v>
      </c>
      <c r="N2164" s="12">
        <v>2</v>
      </c>
      <c r="O2164" s="12">
        <v>2</v>
      </c>
      <c r="P2164" s="12">
        <v>2</v>
      </c>
      <c r="R2164" s="67"/>
      <c r="S2164" s="76" cm="1">
        <f t="array" ref="S2164">INDEX($K:$P,ROW(),MATCH(S$3,$K$2:$P$2,0))</f>
        <v>2</v>
      </c>
      <c r="T2164" s="76" cm="1">
        <f t="array" ref="T2164">INDEX($K:$P,ROW(),MATCH(T$3,$K$2:$P$2,0))</f>
        <v>2</v>
      </c>
      <c r="U2164" s="76" cm="1">
        <f t="array" ref="U2164">INDEX($K:$P,ROW(),MATCH(U$3,$K$2:$P$2,0))</f>
        <v>2</v>
      </c>
      <c r="V2164" s="76" cm="1">
        <f t="array" ref="V2164">INDEX($K:$P,ROW(),MATCH(V$3,$K$2:$P$2,0))</f>
        <v>2</v>
      </c>
      <c r="W2164" s="76" cm="1">
        <f t="array" ref="W2164">INDEX($K:$P,ROW(),MATCH(W$3,$K$2:$P$2,0))</f>
        <v>2</v>
      </c>
      <c r="X2164" s="76" cm="1">
        <f t="array" ref="X2164">INDEX($K:$P,ROW(),MATCH(X$3,$K$2:$P$2,0))</f>
        <v>2</v>
      </c>
      <c r="Y2164" s="76" cm="1">
        <f t="array" ref="Y2164">INDEX($K:$P,ROW(),MATCH(Y$3,$K$2:$P$2,0))</f>
        <v>2</v>
      </c>
      <c r="Z2164" s="76" cm="1">
        <f t="array" ref="Z2164">INDEX($K:$P,ROW(),MATCH(Z$3,$K$2:$P$2,0))</f>
        <v>2</v>
      </c>
      <c r="AA2164" s="76" cm="1">
        <f t="array" ref="AA2164">INDEX($K:$P,ROW(),MATCH(AA$3,$K$2:$P$2,0))</f>
        <v>2</v>
      </c>
      <c r="AB2164" s="76" cm="1">
        <f t="array" ref="AB2164">INDEX($K:$P,ROW(),MATCH(AB$3,$K$2:$P$2,0))</f>
        <v>2</v>
      </c>
      <c r="AC2164" s="76" cm="1">
        <f t="array" ref="AC2164">INDEX($K:$P,ROW(),MATCH(AC$3,$K$2:$P$2,0))</f>
        <v>2</v>
      </c>
      <c r="AD2164" s="76" cm="1">
        <f t="array" ref="AD2164">INDEX($K:$P,ROW(),MATCH(AD$3,$K$2:$P$2,0))</f>
        <v>2</v>
      </c>
      <c r="AE2164" s="76" cm="1">
        <f t="array" ref="AE2164">INDEX($K:$P,ROW(),MATCH(AE$3,$K$2:$P$2,0))</f>
        <v>2</v>
      </c>
      <c r="AF2164" s="76" cm="1">
        <f t="array" ref="AF2164">INDEX($K:$P,ROW(),MATCH(AF$3,$K$2:$P$2,0))</f>
        <v>2</v>
      </c>
      <c r="AG2164" s="76" cm="1">
        <f t="array" ref="AG2164">INDEX($K:$P,ROW(),MATCH(AG$3,$K$2:$P$2,0))</f>
        <v>2</v>
      </c>
      <c r="AH2164" s="76" cm="1">
        <f t="array" ref="AH2164">INDEX($K:$P,ROW(),MATCH(AH$3,$K$2:$P$2,0))</f>
        <v>2</v>
      </c>
      <c r="AI2164" s="76" cm="1">
        <f t="array" ref="AI2164">INDEX($K:$P,ROW(),MATCH(AI$3,$K$2:$P$2,0))</f>
        <v>2</v>
      </c>
      <c r="AJ2164" s="76" cm="1">
        <f t="array" ref="AJ2164">INDEX($K:$P,ROW(),MATCH(AJ$3,$K$2:$P$2,0))</f>
        <v>2</v>
      </c>
      <c r="AK2164" s="76" cm="1">
        <f t="array" ref="AK2164">INDEX($K:$P,ROW(),MATCH(AK$3,$K$2:$P$2,0))</f>
        <v>2</v>
      </c>
      <c r="AL2164" s="76" cm="1">
        <f t="array" ref="AL2164">INDEX($K:$P,ROW(),MATCH(AL$3,$K$2:$P$2,0))</f>
        <v>2</v>
      </c>
      <c r="AM2164" s="76" cm="1">
        <f t="array" ref="AM2164">INDEX($K:$P,ROW(),MATCH(AM$3,$K$2:$P$2,0))</f>
        <v>2</v>
      </c>
      <c r="AN2164" s="76" cm="1">
        <f t="array" ref="AN2164">INDEX($K:$P,ROW(),MATCH(AN$3,$K$2:$P$2,0))</f>
        <v>2</v>
      </c>
      <c r="AO2164" s="76" cm="1">
        <f t="array" ref="AO2164">INDEX($K:$P,ROW(),MATCH(AO$3,$K$2:$P$2,0))</f>
        <v>2</v>
      </c>
      <c r="AP2164" s="76" cm="1">
        <f t="array" ref="AP2164">INDEX($K:$P,ROW(),MATCH(AP$3,$K$2:$P$2,0))</f>
        <v>2</v>
      </c>
      <c r="AQ2164" s="76" cm="1">
        <f t="array" ref="AQ2164">INDEX($K:$P,ROW(),MATCH(AQ$3,$K$2:$P$2,0))</f>
        <v>2</v>
      </c>
      <c r="AR2164" s="76" cm="1">
        <f t="array" ref="AR2164">INDEX($K:$P,ROW(),MATCH(AR$3,$K$2:$P$2,0))</f>
        <v>2</v>
      </c>
      <c r="AS2164" s="76" cm="1">
        <f t="array" ref="AS2164">INDEX($K:$P,ROW(),MATCH(AS$3,$K$2:$P$2,0))</f>
        <v>2</v>
      </c>
      <c r="AT2164" s="76" cm="1">
        <f t="array" ref="AT2164">INDEX($K:$P,ROW(),MATCH(AT$3,$K$2:$P$2,0))</f>
        <v>2</v>
      </c>
      <c r="AU2164" s="76" cm="1">
        <f t="array" ref="AU2164">INDEX($K:$P,ROW(),MATCH(AU$3,$K$2:$P$2,0))</f>
        <v>2</v>
      </c>
      <c r="AV2164" s="76" cm="1">
        <f t="array" ref="AV2164">INDEX($K:$P,ROW(),MATCH(AV$3,$K$2:$P$2,0))</f>
        <v>2</v>
      </c>
      <c r="AW2164" s="76" cm="1">
        <f t="array" ref="AW2164">INDEX($K:$P,ROW(),MATCH(AW$3,$K$2:$P$2,0))</f>
        <v>2</v>
      </c>
      <c r="AX2164" s="76" cm="1">
        <f t="array" ref="AX2164">INDEX($K:$P,ROW(),MATCH(AX$3,$K$2:$P$2,0))</f>
        <v>2</v>
      </c>
      <c r="AY2164" s="76" cm="1">
        <f t="array" ref="AY2164">INDEX($K:$P,ROW(),MATCH(AY$3,$K$2:$P$2,0))</f>
        <v>2</v>
      </c>
      <c r="AZ2164" s="76" cm="1">
        <f t="array" ref="AZ2164">INDEX($K:$P,ROW(),MATCH(AZ$3,$K$2:$P$2,0))</f>
        <v>2</v>
      </c>
      <c r="BA2164" s="76" cm="1">
        <f t="array" ref="BA2164">INDEX($K:$P,ROW(),MATCH(BA$3,$K$2:$P$2,0))</f>
        <v>2</v>
      </c>
      <c r="BB2164" s="76" cm="1">
        <f t="array" ref="BB2164">INDEX($K:$P,ROW(),MATCH(BB$3,$K$2:$P$2,0))</f>
        <v>2</v>
      </c>
      <c r="BC2164" s="76" cm="1">
        <f t="array" ref="BC2164">INDEX($K:$P,ROW(),MATCH(BC$3,$K$2:$P$2,0))</f>
        <v>2</v>
      </c>
      <c r="BD2164" s="76" cm="1">
        <f t="array" ref="BD2164">INDEX($K:$P,ROW(),MATCH(BD$3,$K$2:$P$2,0))</f>
        <v>2</v>
      </c>
      <c r="BE2164" s="76" cm="1">
        <f t="array" ref="BE2164">INDEX($K:$P,ROW(),MATCH(BE$3,$K$2:$P$2,0))</f>
        <v>2</v>
      </c>
      <c r="BF2164" s="76" cm="1">
        <f t="array" ref="BF2164">INDEX($K:$P,ROW(),MATCH(BF$3,$K$2:$P$2,0))</f>
        <v>2</v>
      </c>
      <c r="BG2164" s="76" cm="1">
        <f t="array" ref="BG2164">INDEX($K:$P,ROW(),MATCH(BG$3,$K$2:$P$2,0))</f>
        <v>2</v>
      </c>
      <c r="BH2164" s="76" cm="1">
        <f t="array" ref="BH2164">INDEX($K:$P,ROW(),MATCH(BH$3,$K$2:$P$2,0))</f>
        <v>2</v>
      </c>
      <c r="BI2164" s="76" cm="1">
        <f t="array" ref="BI2164">INDEX($K:$P,ROW(),MATCH(BI$3,$K$2:$P$2,0))</f>
        <v>2</v>
      </c>
      <c r="BJ2164" s="76" cm="1">
        <f t="array" ref="BJ2164">INDEX($K:$P,ROW(),MATCH(BJ$3,$K$2:$P$2,0))</f>
        <v>2</v>
      </c>
      <c r="BK2164" s="76" cm="1">
        <f t="array" ref="BK2164">INDEX($K:$P,ROW(),MATCH(BK$3,$K$2:$P$2,0))</f>
        <v>2</v>
      </c>
      <c r="BL2164" s="76" cm="1">
        <f t="array" ref="BL2164">INDEX($K:$P,ROW(),MATCH(BL$3,$K$2:$P$2,0))</f>
        <v>2</v>
      </c>
      <c r="BM2164" s="76" cm="1">
        <f t="array" ref="BM2164">INDEX($K:$P,ROW(),MATCH(BM$3,$K$2:$P$2,0))</f>
        <v>2</v>
      </c>
      <c r="BN2164" s="76" cm="1">
        <f t="array" ref="BN2164">INDEX($K:$P,ROW(),MATCH(BN$3,$K$2:$P$2,0))</f>
        <v>2</v>
      </c>
      <c r="BO2164" s="76" cm="1">
        <f t="array" ref="BO2164">INDEX($K:$P,ROW(),MATCH(BO$3,$K$2:$P$2,0))</f>
        <v>2</v>
      </c>
      <c r="BP2164" s="76" cm="1">
        <f t="array" ref="BP2164">INDEX($K:$P,ROW(),MATCH(BP$3,$K$2:$P$2,0))</f>
        <v>2</v>
      </c>
      <c r="BQ2164" s="76" cm="1">
        <f t="array" ref="BQ2164">INDEX($K:$P,ROW(),MATCH(BQ$3,$K$2:$P$2,0))</f>
        <v>2</v>
      </c>
      <c r="BR2164" s="76" cm="1">
        <f t="array" ref="BR2164">INDEX($K:$P,ROW(),MATCH(BR$3,$K$2:$P$2,0))</f>
        <v>2</v>
      </c>
      <c r="BS2164" s="76" cm="1">
        <f t="array" ref="BS2164">INDEX($K:$P,ROW(),MATCH(BS$3,$K$2:$P$2,0))</f>
        <v>2</v>
      </c>
      <c r="BT2164" s="76" cm="1">
        <f t="array" ref="BT2164">INDEX($K:$P,ROW(),MATCH(BT$3,$K$2:$P$2,0))</f>
        <v>2</v>
      </c>
      <c r="BU2164" s="76" cm="1">
        <f t="array" ref="BU2164">INDEX($K:$P,ROW(),MATCH(BU$3,$K$2:$P$2,0))</f>
        <v>2</v>
      </c>
      <c r="BV2164" s="76" cm="1">
        <f t="array" ref="BV2164">INDEX($K:$P,ROW(),MATCH(BV$3,$K$2:$P$2,0))</f>
        <v>2</v>
      </c>
      <c r="BW2164" s="76" cm="1">
        <f t="array" ref="BW2164">INDEX($K:$P,ROW(),MATCH(BW$3,$K$2:$P$2,0))</f>
        <v>2</v>
      </c>
      <c r="BX2164" s="76" cm="1">
        <f t="array" ref="BX2164">INDEX($K:$P,ROW(),MATCH(BX$3,$K$2:$P$2,0))</f>
        <v>2</v>
      </c>
      <c r="BY2164" s="76" cm="1">
        <f t="array" ref="BY2164">INDEX($K:$P,ROW(),MATCH(BY$3,$K$2:$P$2,0))</f>
        <v>2</v>
      </c>
      <c r="BZ2164" s="76" cm="1">
        <f t="array" ref="BZ2164">INDEX($K:$P,ROW(),MATCH(BZ$3,$K$2:$P$2,0))</f>
        <v>2</v>
      </c>
      <c r="CA2164" s="76" cm="1">
        <f t="array" ref="CA2164">INDEX($K:$P,ROW(),MATCH(CA$3,$K$2:$P$2,0))</f>
        <v>2</v>
      </c>
      <c r="CB2164" s="76" cm="1">
        <f t="array" ref="CB2164">INDEX($K:$P,ROW(),MATCH(CB$3,$K$2:$P$2,0))</f>
        <v>2</v>
      </c>
      <c r="CC2164" s="76" cm="1">
        <f t="array" ref="CC2164">INDEX($K:$P,ROW(),MATCH(CC$3,$K$2:$P$2,0))</f>
        <v>2</v>
      </c>
      <c r="CD2164" s="76" cm="1">
        <f t="array" ref="CD2164">INDEX($K:$P,ROW(),MATCH(CD$3,$K$2:$P$2,0))</f>
        <v>2</v>
      </c>
      <c r="CE2164" s="76" cm="1">
        <f t="array" ref="CE2164">INDEX($K:$P,ROW(),MATCH(CE$3,$K$2:$P$2,0))</f>
        <v>2</v>
      </c>
      <c r="CF2164" s="76" cm="1">
        <f t="array" ref="CF2164">INDEX($K:$P,ROW(),MATCH(CF$3,$K$2:$P$2,0))</f>
        <v>2</v>
      </c>
      <c r="CG2164" s="76" cm="1">
        <f t="array" ref="CG2164">INDEX($K:$P,ROW(),MATCH(CG$3,$K$2:$P$2,0))</f>
        <v>2</v>
      </c>
      <c r="CH2164" s="76" cm="1">
        <f t="array" ref="CH2164">INDEX($K:$P,ROW(),MATCH(CH$3,$K$2:$P$2,0))</f>
        <v>2</v>
      </c>
      <c r="CI2164" s="76" cm="1">
        <f t="array" ref="CI2164">INDEX($K:$P,ROW(),MATCH(CI$3,$K$2:$P$2,0))</f>
        <v>2</v>
      </c>
      <c r="CJ2164" s="76" cm="1">
        <f t="array" ref="CJ2164">INDEX($K:$P,ROW(),MATCH(CJ$3,$K$2:$P$2,0))</f>
        <v>2</v>
      </c>
      <c r="CK2164" s="76" cm="1">
        <f t="array" ref="CK2164">INDEX($K:$P,ROW(),MATCH(CK$3,$K$2:$P$2,0))</f>
        <v>2</v>
      </c>
      <c r="CL2164" s="76" cm="1">
        <f t="array" ref="CL2164">INDEX($K:$P,ROW(),MATCH(CL$3,$K$2:$P$2,0))</f>
        <v>2</v>
      </c>
      <c r="CN2164" s="76"/>
      <c r="CO2164" s="76" t="e" cm="1">
        <f t="array" ref="CO2164">INDEX($K:$P,ROW(),MATCH(CO$3,$K$2:$P$2,0))</f>
        <v>#N/A</v>
      </c>
      <c r="CP2164" s="76" t="e" cm="1">
        <f t="array" ref="CP2164">INDEX($K:$P,ROW(),MATCH(CP$3,$K$2:$P$2,0))</f>
        <v>#N/A</v>
      </c>
      <c r="CQ2164" s="76" t="e" cm="1">
        <f t="array" ref="CQ2164">INDEX($K:$P,ROW(),MATCH(CQ$3,$K$2:$P$2,0))</f>
        <v>#N/A</v>
      </c>
      <c r="CR2164" s="76" t="e" cm="1">
        <f t="array" ref="CR2164">INDEX($K:$P,ROW(),MATCH(CR$3,$K$2:$P$2,0))</f>
        <v>#N/A</v>
      </c>
      <c r="CS2164" s="76" t="e" cm="1">
        <f t="array" ref="CS2164">INDEX($K:$P,ROW(),MATCH(CS$3,$K$2:$P$2,0))</f>
        <v>#N/A</v>
      </c>
      <c r="CT2164" s="76" t="e" cm="1">
        <f t="array" ref="CT2164">INDEX($K:$P,ROW(),MATCH(CT$3,$K$2:$P$2,0))</f>
        <v>#N/A</v>
      </c>
      <c r="CU2164" s="76" t="e" cm="1">
        <f t="array" ref="CU2164">INDEX($K:$P,ROW(),MATCH(CU$3,$K$2:$P$2,0))</f>
        <v>#N/A</v>
      </c>
      <c r="CV2164" s="76" t="e" cm="1">
        <f t="array" ref="CV2164">INDEX($K:$P,ROW(),MATCH(CV$3,$K$2:$P$2,0))</f>
        <v>#N/A</v>
      </c>
      <c r="CW2164" s="76" t="e" cm="1">
        <f t="array" ref="CW2164">INDEX($K:$P,ROW(),MATCH(CW$3,$K$2:$P$2,0))</f>
        <v>#N/A</v>
      </c>
      <c r="CX2164" s="76" t="e" cm="1">
        <f t="array" ref="CX2164">INDEX($K:$P,ROW(),MATCH(CX$3,$K$2:$P$2,0))</f>
        <v>#N/A</v>
      </c>
      <c r="CY2164" s="76" t="e" cm="1">
        <f t="array" ref="CY2164">INDEX($K:$P,ROW(),MATCH(CY$3,$K$2:$P$2,0))</f>
        <v>#N/A</v>
      </c>
      <c r="CZ2164" s="76" t="e" cm="1">
        <f t="array" ref="CZ2164">INDEX($K:$P,ROW(),MATCH(CZ$3,$K$2:$P$2,0))</f>
        <v>#N/A</v>
      </c>
      <c r="DA2164" s="76" t="e" cm="1">
        <f t="array" ref="DA2164">INDEX($K:$P,ROW(),MATCH(DA$3,$K$2:$P$2,0))</f>
        <v>#N/A</v>
      </c>
      <c r="DB2164" s="76" t="e" cm="1">
        <f t="array" ref="DB2164">INDEX($K:$P,ROW(),MATCH(DB$3,$K$2:$P$2,0))</f>
        <v>#N/A</v>
      </c>
      <c r="DC2164" s="76" t="e" cm="1">
        <f t="array" ref="DC2164">INDEX($K:$P,ROW(),MATCH(DC$3,$K$2:$P$2,0))</f>
        <v>#N/A</v>
      </c>
      <c r="DD2164" s="76" t="e" cm="1">
        <f t="array" ref="DD2164">INDEX($K:$P,ROW(),MATCH(DD$3,$K$2:$P$2,0))</f>
        <v>#N/A</v>
      </c>
      <c r="DE2164" s="76" t="e" cm="1">
        <f t="array" ref="DE2164">INDEX($K:$P,ROW(),MATCH(DE$3,$K$2:$P$2,0))</f>
        <v>#N/A</v>
      </c>
      <c r="DF2164" s="76" t="e" cm="1">
        <f t="array" ref="DF2164">INDEX($K:$P,ROW(),MATCH(DF$3,$K$2:$P$2,0))</f>
        <v>#N/A</v>
      </c>
      <c r="DG2164" s="76" t="e" cm="1">
        <f t="array" ref="DG2164">INDEX($K:$P,ROW(),MATCH(DG$3,$K$2:$P$2,0))</f>
        <v>#N/A</v>
      </c>
      <c r="DH2164" s="76" t="e" cm="1">
        <f t="array" ref="DH2164">INDEX($K:$P,ROW(),MATCH(DH$3,$K$2:$P$2,0))</f>
        <v>#N/A</v>
      </c>
      <c r="DI2164" s="76" t="e" cm="1">
        <f t="array" ref="DI2164">INDEX($K:$P,ROW(),MATCH(DI$3,$K$2:$P$2,0))</f>
        <v>#N/A</v>
      </c>
      <c r="DJ2164" s="76" t="e" cm="1">
        <f t="array" ref="DJ2164">INDEX($K:$P,ROW(),MATCH(DJ$3,$K$2:$P$2,0))</f>
        <v>#N/A</v>
      </c>
      <c r="DK2164" s="76" t="e" cm="1">
        <f t="array" ref="DK2164">INDEX($K:$P,ROW(),MATCH(DK$3,$K$2:$P$2,0))</f>
        <v>#N/A</v>
      </c>
      <c r="DL2164" s="76" t="e" cm="1">
        <f t="array" ref="DL2164">INDEX($K:$P,ROW(),MATCH(DL$3,$K$2:$P$2,0))</f>
        <v>#N/A</v>
      </c>
    </row>
    <row r="2165" spans="1:116" x14ac:dyDescent="0.4">
      <c r="D2165" t="s">
        <v>510</v>
      </c>
      <c r="E2165" s="8" t="str">
        <f t="shared" si="3620"/>
        <v>2165 VOV-TV-V</v>
      </c>
      <c r="G2165" s="127" t="str">
        <f>"# of "&amp;G2167&amp;"s"</f>
        <v># of implants</v>
      </c>
      <c r="H2165" s="12"/>
      <c r="I2165" s="60"/>
      <c r="J2165" s="60"/>
      <c r="K2165" s="117">
        <f t="shared" ref="K2165:P2165" ca="1" si="3621">SUMIF($3:$3,K$2,2165:2165)</f>
        <v>120000</v>
      </c>
      <c r="L2165" s="117">
        <f t="shared" ca="1" si="3621"/>
        <v>120000</v>
      </c>
      <c r="M2165" s="117">
        <f t="shared" ca="1" si="3621"/>
        <v>120000</v>
      </c>
      <c r="N2165" s="117">
        <f t="shared" ca="1" si="3621"/>
        <v>120000</v>
      </c>
      <c r="O2165" s="117">
        <f t="shared" ca="1" si="3621"/>
        <v>120000</v>
      </c>
      <c r="P2165" s="117">
        <f t="shared" ca="1" si="3621"/>
        <v>120000</v>
      </c>
      <c r="R2165" s="15"/>
      <c r="S2165" s="151" cm="1">
        <f t="array" aca="1" ref="S2165" ca="1">INDIRECT(S2157)*S2164</f>
        <v>10000</v>
      </c>
      <c r="T2165" s="151" cm="1">
        <f t="array" aca="1" ref="T2165" ca="1">INDIRECT(T2157)*T2164</f>
        <v>10000</v>
      </c>
      <c r="U2165" s="151" cm="1">
        <f t="array" aca="1" ref="U2165" ca="1">INDIRECT(U2157)*U2164</f>
        <v>10000</v>
      </c>
      <c r="V2165" s="151" cm="1">
        <f t="array" aca="1" ref="V2165" ca="1">INDIRECT(V2157)*V2164</f>
        <v>10000</v>
      </c>
      <c r="W2165" s="151" cm="1">
        <f t="array" aca="1" ref="W2165" ca="1">INDIRECT(W2157)*W2164</f>
        <v>10000</v>
      </c>
      <c r="X2165" s="151" cm="1">
        <f t="array" aca="1" ref="X2165" ca="1">INDIRECT(X2157)*X2164</f>
        <v>10000</v>
      </c>
      <c r="Y2165" s="151" cm="1">
        <f t="array" aca="1" ref="Y2165" ca="1">INDIRECT(Y2157)*Y2164</f>
        <v>10000</v>
      </c>
      <c r="Z2165" s="151" cm="1">
        <f t="array" aca="1" ref="Z2165" ca="1">INDIRECT(Z2157)*Z2164</f>
        <v>10000</v>
      </c>
      <c r="AA2165" s="151" cm="1">
        <f t="array" aca="1" ref="AA2165" ca="1">INDIRECT(AA2157)*AA2164</f>
        <v>10000</v>
      </c>
      <c r="AB2165" s="151" cm="1">
        <f t="array" aca="1" ref="AB2165" ca="1">INDIRECT(AB2157)*AB2164</f>
        <v>10000</v>
      </c>
      <c r="AC2165" s="151" cm="1">
        <f t="array" aca="1" ref="AC2165" ca="1">INDIRECT(AC2157)*AC2164</f>
        <v>10000</v>
      </c>
      <c r="AD2165" s="151" cm="1">
        <f t="array" aca="1" ref="AD2165" ca="1">INDIRECT(AD2157)*AD2164</f>
        <v>10000</v>
      </c>
      <c r="AE2165" s="151" cm="1">
        <f t="array" aca="1" ref="AE2165" ca="1">INDIRECT(AE2157)*AE2164</f>
        <v>10000</v>
      </c>
      <c r="AF2165" s="151" cm="1">
        <f t="array" aca="1" ref="AF2165" ca="1">INDIRECT(AF2157)*AF2164</f>
        <v>10000</v>
      </c>
      <c r="AG2165" s="151" cm="1">
        <f t="array" aca="1" ref="AG2165" ca="1">INDIRECT(AG2157)*AG2164</f>
        <v>10000</v>
      </c>
      <c r="AH2165" s="151" cm="1">
        <f t="array" aca="1" ref="AH2165" ca="1">INDIRECT(AH2157)*AH2164</f>
        <v>10000</v>
      </c>
      <c r="AI2165" s="151" cm="1">
        <f t="array" aca="1" ref="AI2165" ca="1">INDIRECT(AI2157)*AI2164</f>
        <v>10000</v>
      </c>
      <c r="AJ2165" s="151" cm="1">
        <f t="array" aca="1" ref="AJ2165" ca="1">INDIRECT(AJ2157)*AJ2164</f>
        <v>10000</v>
      </c>
      <c r="AK2165" s="151" cm="1">
        <f t="array" aca="1" ref="AK2165" ca="1">INDIRECT(AK2157)*AK2164</f>
        <v>10000</v>
      </c>
      <c r="AL2165" s="151" cm="1">
        <f t="array" aca="1" ref="AL2165" ca="1">INDIRECT(AL2157)*AL2164</f>
        <v>10000</v>
      </c>
      <c r="AM2165" s="151" cm="1">
        <f t="array" aca="1" ref="AM2165" ca="1">INDIRECT(AM2157)*AM2164</f>
        <v>10000</v>
      </c>
      <c r="AN2165" s="151" cm="1">
        <f t="array" aca="1" ref="AN2165" ca="1">INDIRECT(AN2157)*AN2164</f>
        <v>10000</v>
      </c>
      <c r="AO2165" s="151" cm="1">
        <f t="array" aca="1" ref="AO2165" ca="1">INDIRECT(AO2157)*AO2164</f>
        <v>10000</v>
      </c>
      <c r="AP2165" s="151" cm="1">
        <f t="array" aca="1" ref="AP2165" ca="1">INDIRECT(AP2157)*AP2164</f>
        <v>10000</v>
      </c>
      <c r="AQ2165" s="151" cm="1">
        <f t="array" aca="1" ref="AQ2165" ca="1">INDIRECT(AQ2157)*AQ2164</f>
        <v>10000</v>
      </c>
      <c r="AR2165" s="151" cm="1">
        <f t="array" aca="1" ref="AR2165" ca="1">INDIRECT(AR2157)*AR2164</f>
        <v>10000</v>
      </c>
      <c r="AS2165" s="151" cm="1">
        <f t="array" aca="1" ref="AS2165" ca="1">INDIRECT(AS2157)*AS2164</f>
        <v>10000</v>
      </c>
      <c r="AT2165" s="151" cm="1">
        <f t="array" aca="1" ref="AT2165" ca="1">INDIRECT(AT2157)*AT2164</f>
        <v>10000</v>
      </c>
      <c r="AU2165" s="151" cm="1">
        <f t="array" aca="1" ref="AU2165" ca="1">INDIRECT(AU2157)*AU2164</f>
        <v>10000</v>
      </c>
      <c r="AV2165" s="151" cm="1">
        <f t="array" aca="1" ref="AV2165" ca="1">INDIRECT(AV2157)*AV2164</f>
        <v>10000</v>
      </c>
      <c r="AW2165" s="151" cm="1">
        <f t="array" aca="1" ref="AW2165" ca="1">INDIRECT(AW2157)*AW2164</f>
        <v>10000</v>
      </c>
      <c r="AX2165" s="151" cm="1">
        <f t="array" aca="1" ref="AX2165" ca="1">INDIRECT(AX2157)*AX2164</f>
        <v>10000</v>
      </c>
      <c r="AY2165" s="151" cm="1">
        <f t="array" aca="1" ref="AY2165" ca="1">INDIRECT(AY2157)*AY2164</f>
        <v>10000</v>
      </c>
      <c r="AZ2165" s="151" cm="1">
        <f t="array" aca="1" ref="AZ2165" ca="1">INDIRECT(AZ2157)*AZ2164</f>
        <v>10000</v>
      </c>
      <c r="BA2165" s="151" cm="1">
        <f t="array" aca="1" ref="BA2165" ca="1">INDIRECT(BA2157)*BA2164</f>
        <v>10000</v>
      </c>
      <c r="BB2165" s="151" cm="1">
        <f t="array" aca="1" ref="BB2165" ca="1">INDIRECT(BB2157)*BB2164</f>
        <v>10000</v>
      </c>
      <c r="BC2165" s="151" cm="1">
        <f t="array" aca="1" ref="BC2165" ca="1">INDIRECT(BC2157)*BC2164</f>
        <v>10000</v>
      </c>
      <c r="BD2165" s="151" cm="1">
        <f t="array" aca="1" ref="BD2165" ca="1">INDIRECT(BD2157)*BD2164</f>
        <v>10000</v>
      </c>
      <c r="BE2165" s="151" cm="1">
        <f t="array" aca="1" ref="BE2165" ca="1">INDIRECT(BE2157)*BE2164</f>
        <v>10000</v>
      </c>
      <c r="BF2165" s="151" cm="1">
        <f t="array" aca="1" ref="BF2165" ca="1">INDIRECT(BF2157)*BF2164</f>
        <v>10000</v>
      </c>
      <c r="BG2165" s="151" cm="1">
        <f t="array" aca="1" ref="BG2165" ca="1">INDIRECT(BG2157)*BG2164</f>
        <v>10000</v>
      </c>
      <c r="BH2165" s="151" cm="1">
        <f t="array" aca="1" ref="BH2165" ca="1">INDIRECT(BH2157)*BH2164</f>
        <v>10000</v>
      </c>
      <c r="BI2165" s="151" cm="1">
        <f t="array" aca="1" ref="BI2165" ca="1">INDIRECT(BI2157)*BI2164</f>
        <v>10000</v>
      </c>
      <c r="BJ2165" s="151" cm="1">
        <f t="array" aca="1" ref="BJ2165" ca="1">INDIRECT(BJ2157)*BJ2164</f>
        <v>10000</v>
      </c>
      <c r="BK2165" s="151" cm="1">
        <f t="array" aca="1" ref="BK2165" ca="1">INDIRECT(BK2157)*BK2164</f>
        <v>10000</v>
      </c>
      <c r="BL2165" s="151" cm="1">
        <f t="array" aca="1" ref="BL2165" ca="1">INDIRECT(BL2157)*BL2164</f>
        <v>10000</v>
      </c>
      <c r="BM2165" s="151" cm="1">
        <f t="array" aca="1" ref="BM2165" ca="1">INDIRECT(BM2157)*BM2164</f>
        <v>10000</v>
      </c>
      <c r="BN2165" s="151" cm="1">
        <f t="array" aca="1" ref="BN2165" ca="1">INDIRECT(BN2157)*BN2164</f>
        <v>10000</v>
      </c>
      <c r="BO2165" s="151" cm="1">
        <f t="array" aca="1" ref="BO2165" ca="1">INDIRECT(BO2157)*BO2164</f>
        <v>10000</v>
      </c>
      <c r="BP2165" s="151" cm="1">
        <f t="array" aca="1" ref="BP2165" ca="1">INDIRECT(BP2157)*BP2164</f>
        <v>10000</v>
      </c>
      <c r="BQ2165" s="151" cm="1">
        <f t="array" aca="1" ref="BQ2165" ca="1">INDIRECT(BQ2157)*BQ2164</f>
        <v>10000</v>
      </c>
      <c r="BR2165" s="151" cm="1">
        <f t="array" aca="1" ref="BR2165" ca="1">INDIRECT(BR2157)*BR2164</f>
        <v>10000</v>
      </c>
      <c r="BS2165" s="151" cm="1">
        <f t="array" aca="1" ref="BS2165" ca="1">INDIRECT(BS2157)*BS2164</f>
        <v>10000</v>
      </c>
      <c r="BT2165" s="151" cm="1">
        <f t="array" aca="1" ref="BT2165" ca="1">INDIRECT(BT2157)*BT2164</f>
        <v>10000</v>
      </c>
      <c r="BU2165" s="151" cm="1">
        <f t="array" aca="1" ref="BU2165" ca="1">INDIRECT(BU2157)*BU2164</f>
        <v>10000</v>
      </c>
      <c r="BV2165" s="151" cm="1">
        <f t="array" aca="1" ref="BV2165" ca="1">INDIRECT(BV2157)*BV2164</f>
        <v>10000</v>
      </c>
      <c r="BW2165" s="151" cm="1">
        <f t="array" aca="1" ref="BW2165" ca="1">INDIRECT(BW2157)*BW2164</f>
        <v>10000</v>
      </c>
      <c r="BX2165" s="151" cm="1">
        <f t="array" aca="1" ref="BX2165" ca="1">INDIRECT(BX2157)*BX2164</f>
        <v>10000</v>
      </c>
      <c r="BY2165" s="151" cm="1">
        <f t="array" aca="1" ref="BY2165" ca="1">INDIRECT(BY2157)*BY2164</f>
        <v>10000</v>
      </c>
      <c r="BZ2165" s="151" cm="1">
        <f t="array" aca="1" ref="BZ2165" ca="1">INDIRECT(BZ2157)*BZ2164</f>
        <v>10000</v>
      </c>
      <c r="CA2165" s="151" cm="1">
        <f t="array" aca="1" ref="CA2165" ca="1">INDIRECT(CA2157)*CA2164</f>
        <v>10000</v>
      </c>
      <c r="CB2165" s="151" cm="1">
        <f t="array" aca="1" ref="CB2165" ca="1">INDIRECT(CB2157)*CB2164</f>
        <v>10000</v>
      </c>
      <c r="CC2165" s="151" cm="1">
        <f t="array" aca="1" ref="CC2165" ca="1">INDIRECT(CC2157)*CC2164</f>
        <v>10000</v>
      </c>
      <c r="CD2165" s="151" cm="1">
        <f t="array" aca="1" ref="CD2165" ca="1">INDIRECT(CD2157)*CD2164</f>
        <v>10000</v>
      </c>
      <c r="CE2165" s="151" cm="1">
        <f t="array" aca="1" ref="CE2165" ca="1">INDIRECT(CE2157)*CE2164</f>
        <v>10000</v>
      </c>
      <c r="CF2165" s="151" cm="1">
        <f t="array" aca="1" ref="CF2165" ca="1">INDIRECT(CF2157)*CF2164</f>
        <v>10000</v>
      </c>
      <c r="CG2165" s="151" cm="1">
        <f t="array" aca="1" ref="CG2165" ca="1">INDIRECT(CG2157)*CG2164</f>
        <v>10000</v>
      </c>
      <c r="CH2165" s="151" cm="1">
        <f t="array" aca="1" ref="CH2165" ca="1">INDIRECT(CH2157)*CH2164</f>
        <v>10000</v>
      </c>
      <c r="CI2165" s="151" cm="1">
        <f t="array" aca="1" ref="CI2165" ca="1">INDIRECT(CI2157)*CI2164</f>
        <v>10000</v>
      </c>
      <c r="CJ2165" s="151" cm="1">
        <f t="array" aca="1" ref="CJ2165" ca="1">INDIRECT(CJ2157)*CJ2164</f>
        <v>10000</v>
      </c>
      <c r="CK2165" s="151" cm="1">
        <f t="array" aca="1" ref="CK2165" ca="1">INDIRECT(CK2157)*CK2164</f>
        <v>10000</v>
      </c>
      <c r="CL2165" s="151" cm="1">
        <f t="array" aca="1" ref="CL2165" ca="1">INDIRECT(CL2157)*CL2164</f>
        <v>10000</v>
      </c>
      <c r="CN2165" s="240"/>
      <c r="CO2165" s="151" t="e" cm="1">
        <f t="array" aca="1" ref="CO2165" ca="1">INDIRECT(CO2157)*CO2164</f>
        <v>#N/A</v>
      </c>
      <c r="CP2165" s="151" t="e" cm="1">
        <f t="array" aca="1" ref="CP2165" ca="1">INDIRECT(CP2157)*CP2164</f>
        <v>#N/A</v>
      </c>
      <c r="CQ2165" s="151" t="e" cm="1">
        <f t="array" aca="1" ref="CQ2165" ca="1">INDIRECT(CQ2157)*CQ2164</f>
        <v>#N/A</v>
      </c>
      <c r="CR2165" s="151" t="e" cm="1">
        <f t="array" aca="1" ref="CR2165" ca="1">INDIRECT(CR2157)*CR2164</f>
        <v>#N/A</v>
      </c>
      <c r="CS2165" s="151" t="e" cm="1">
        <f t="array" aca="1" ref="CS2165" ca="1">INDIRECT(CS2157)*CS2164</f>
        <v>#N/A</v>
      </c>
      <c r="CT2165" s="151" t="e" cm="1">
        <f t="array" aca="1" ref="CT2165" ca="1">INDIRECT(CT2157)*CT2164</f>
        <v>#N/A</v>
      </c>
      <c r="CU2165" s="151" t="e" cm="1">
        <f t="array" aca="1" ref="CU2165" ca="1">INDIRECT(CU2157)*CU2164</f>
        <v>#N/A</v>
      </c>
      <c r="CV2165" s="151" t="e" cm="1">
        <f t="array" aca="1" ref="CV2165" ca="1">INDIRECT(CV2157)*CV2164</f>
        <v>#N/A</v>
      </c>
      <c r="CW2165" s="151" t="e" cm="1">
        <f t="array" aca="1" ref="CW2165" ca="1">INDIRECT(CW2157)*CW2164</f>
        <v>#N/A</v>
      </c>
      <c r="CX2165" s="151" t="e" cm="1">
        <f t="array" aca="1" ref="CX2165" ca="1">INDIRECT(CX2157)*CX2164</f>
        <v>#N/A</v>
      </c>
      <c r="CY2165" s="151" t="e" cm="1">
        <f t="array" aca="1" ref="CY2165" ca="1">INDIRECT(CY2157)*CY2164</f>
        <v>#N/A</v>
      </c>
      <c r="CZ2165" s="151" t="e" cm="1">
        <f t="array" aca="1" ref="CZ2165" ca="1">INDIRECT(CZ2157)*CZ2164</f>
        <v>#N/A</v>
      </c>
      <c r="DA2165" s="151" t="e" cm="1">
        <f t="array" aca="1" ref="DA2165" ca="1">INDIRECT(DA2157)*DA2164</f>
        <v>#N/A</v>
      </c>
      <c r="DB2165" s="151" t="e" cm="1">
        <f t="array" aca="1" ref="DB2165" ca="1">INDIRECT(DB2157)*DB2164</f>
        <v>#N/A</v>
      </c>
      <c r="DC2165" s="151" t="e" cm="1">
        <f t="array" aca="1" ref="DC2165" ca="1">INDIRECT(DC2157)*DC2164</f>
        <v>#N/A</v>
      </c>
      <c r="DD2165" s="151" t="e" cm="1">
        <f t="array" aca="1" ref="DD2165" ca="1">INDIRECT(DD2157)*DD2164</f>
        <v>#N/A</v>
      </c>
      <c r="DE2165" s="151" t="e" cm="1">
        <f t="array" aca="1" ref="DE2165" ca="1">INDIRECT(DE2157)*DE2164</f>
        <v>#N/A</v>
      </c>
      <c r="DF2165" s="151" t="e" cm="1">
        <f t="array" aca="1" ref="DF2165" ca="1">INDIRECT(DF2157)*DF2164</f>
        <v>#N/A</v>
      </c>
      <c r="DG2165" s="151" t="e" cm="1">
        <f t="array" aca="1" ref="DG2165" ca="1">INDIRECT(DG2157)*DG2164</f>
        <v>#N/A</v>
      </c>
      <c r="DH2165" s="151" t="e" cm="1">
        <f t="array" aca="1" ref="DH2165" ca="1">INDIRECT(DH2157)*DH2164</f>
        <v>#N/A</v>
      </c>
      <c r="DI2165" s="151" t="e" cm="1">
        <f t="array" aca="1" ref="DI2165" ca="1">INDIRECT(DI2157)*DI2164</f>
        <v>#N/A</v>
      </c>
      <c r="DJ2165" s="151" t="e" cm="1">
        <f t="array" aca="1" ref="DJ2165" ca="1">INDIRECT(DJ2157)*DJ2164</f>
        <v>#N/A</v>
      </c>
      <c r="DK2165" s="151" t="e" cm="1">
        <f t="array" aca="1" ref="DK2165" ca="1">INDIRECT(DK2157)*DK2164</f>
        <v>#N/A</v>
      </c>
      <c r="DL2165" s="151" t="e" cm="1">
        <f t="array" aca="1" ref="DL2165" ca="1">INDIRECT(DL2157)*DL2164</f>
        <v>#N/A</v>
      </c>
    </row>
    <row r="2166" spans="1:116" x14ac:dyDescent="0.4">
      <c r="B2166" t="s">
        <v>332</v>
      </c>
      <c r="D2166" t="s">
        <v>510</v>
      </c>
      <c r="E2166" s="8" t="str">
        <f t="shared" ref="E2166:E2168" si="3622">ROW()&amp;" "&amp;D2166</f>
        <v>2166 VOV-TV-V</v>
      </c>
      <c r="G2166" s="136" t="str">
        <f>G2154</f>
        <v>Surgical procedures</v>
      </c>
      <c r="H2166" s="12"/>
      <c r="I2166" s="60"/>
      <c r="J2166" s="60"/>
      <c r="K2166" s="38"/>
      <c r="L2166" s="38"/>
      <c r="M2166" s="38"/>
      <c r="N2166" s="38"/>
      <c r="O2166" s="38"/>
      <c r="P2166" s="38"/>
      <c r="R2166" s="15"/>
      <c r="S2166" s="240"/>
      <c r="T2166" s="240"/>
      <c r="U2166" s="240"/>
      <c r="V2166" s="240"/>
      <c r="W2166" s="240"/>
      <c r="X2166" s="240"/>
      <c r="Y2166" s="240"/>
      <c r="Z2166" s="240"/>
      <c r="AA2166" s="240"/>
      <c r="AB2166" s="240"/>
      <c r="AC2166" s="240"/>
      <c r="AD2166" s="240"/>
      <c r="AE2166" s="240"/>
      <c r="AF2166" s="240"/>
      <c r="AG2166" s="240"/>
      <c r="AH2166" s="240"/>
      <c r="AI2166" s="240"/>
      <c r="AJ2166" s="240"/>
      <c r="AK2166" s="240"/>
      <c r="AL2166" s="240"/>
      <c r="AM2166" s="240"/>
      <c r="AN2166" s="240"/>
      <c r="AO2166" s="240"/>
      <c r="AP2166" s="240"/>
      <c r="AQ2166" s="240"/>
      <c r="AR2166" s="240"/>
      <c r="AS2166" s="240"/>
      <c r="AT2166" s="240"/>
      <c r="AU2166" s="240"/>
      <c r="AV2166" s="240"/>
      <c r="AW2166" s="240"/>
      <c r="AX2166" s="240"/>
      <c r="AY2166" s="240"/>
      <c r="AZ2166" s="240"/>
      <c r="BA2166" s="240"/>
      <c r="BB2166" s="240"/>
      <c r="BC2166" s="240"/>
      <c r="BD2166" s="240"/>
      <c r="BE2166" s="240"/>
      <c r="BF2166" s="240"/>
      <c r="BG2166" s="240"/>
      <c r="BH2166" s="240"/>
      <c r="BI2166" s="240"/>
      <c r="BJ2166" s="240"/>
      <c r="BK2166" s="240"/>
      <c r="BL2166" s="240"/>
      <c r="BM2166" s="240"/>
      <c r="BN2166" s="240"/>
      <c r="BO2166" s="240"/>
      <c r="BP2166" s="240"/>
      <c r="BQ2166" s="240"/>
      <c r="BR2166" s="240"/>
      <c r="BS2166" s="240"/>
      <c r="BT2166" s="240"/>
      <c r="BU2166" s="240"/>
      <c r="BV2166" s="240"/>
      <c r="BW2166" s="240"/>
      <c r="BX2166" s="240"/>
      <c r="BY2166" s="240"/>
      <c r="BZ2166" s="240"/>
      <c r="CA2166" s="240"/>
      <c r="CB2166" s="240"/>
      <c r="CC2166" s="240"/>
      <c r="CD2166" s="240"/>
      <c r="CE2166" s="240"/>
      <c r="CF2166" s="240"/>
      <c r="CG2166" s="240"/>
      <c r="CH2166" s="240"/>
      <c r="CI2166" s="240"/>
      <c r="CJ2166" s="240"/>
      <c r="CK2166" s="240"/>
      <c r="CL2166" s="240"/>
      <c r="CN2166" s="60"/>
      <c r="CO2166" s="76"/>
      <c r="CP2166" s="76"/>
      <c r="CQ2166" s="76"/>
      <c r="CR2166" s="76"/>
      <c r="CS2166" s="76"/>
      <c r="CT2166" s="76"/>
      <c r="CU2166" s="76"/>
      <c r="CV2166" s="76"/>
      <c r="CW2166" s="76"/>
      <c r="CX2166" s="76"/>
      <c r="CY2166" s="76"/>
      <c r="CZ2166" s="76"/>
      <c r="DA2166" s="76"/>
      <c r="DB2166" s="76"/>
      <c r="DC2166" s="76"/>
      <c r="DD2166" s="76"/>
      <c r="DE2166" s="76"/>
      <c r="DF2166" s="76"/>
      <c r="DG2166" s="76"/>
      <c r="DH2166" s="76"/>
      <c r="DI2166" s="76"/>
      <c r="DJ2166" s="76"/>
      <c r="DK2166" s="76"/>
      <c r="DL2166" s="76"/>
    </row>
    <row r="2167" spans="1:116" x14ac:dyDescent="0.4">
      <c r="B2167" t="s">
        <v>332</v>
      </c>
      <c r="D2167" t="s">
        <v>510</v>
      </c>
      <c r="E2167" s="8" t="str">
        <f>ROW()&amp;" "&amp;D2167</f>
        <v>2167 VOV-TV-V</v>
      </c>
      <c r="G2167" s="191" t="str">
        <f>IFERROR(SUBSTITUTE(TRIM(MID(G2162, SEARCH("-", G2162) + 1, LEN(G2162))),":",""),"no unit")</f>
        <v>implant</v>
      </c>
      <c r="H2167" s="27"/>
      <c r="I2167" s="78"/>
      <c r="J2167" s="78"/>
      <c r="K2167" s="33"/>
      <c r="L2167" s="33"/>
      <c r="M2167" s="33"/>
      <c r="N2167" s="33"/>
      <c r="O2167" s="33"/>
      <c r="P2167" s="33"/>
      <c r="R2167" s="33"/>
      <c r="S2167" s="80"/>
      <c r="T2167" s="80"/>
      <c r="U2167" s="80"/>
      <c r="V2167" s="80"/>
      <c r="W2167" s="80"/>
      <c r="X2167" s="80"/>
      <c r="Y2167" s="80"/>
      <c r="Z2167" s="80"/>
      <c r="AA2167" s="80"/>
      <c r="AB2167" s="80"/>
      <c r="AC2167" s="80"/>
      <c r="AD2167" s="80"/>
      <c r="AE2167" s="80"/>
      <c r="AF2167" s="80"/>
      <c r="AG2167" s="80"/>
      <c r="AH2167" s="80"/>
      <c r="AI2167" s="80"/>
      <c r="AJ2167" s="80"/>
      <c r="AK2167" s="80"/>
      <c r="AL2167" s="80"/>
      <c r="AM2167" s="80"/>
      <c r="AN2167" s="80"/>
      <c r="AO2167" s="80"/>
      <c r="AP2167" s="80"/>
      <c r="AQ2167" s="80"/>
      <c r="AR2167" s="80"/>
      <c r="AS2167" s="80"/>
      <c r="AT2167" s="80"/>
      <c r="AU2167" s="80"/>
      <c r="AV2167" s="80"/>
      <c r="AW2167" s="80"/>
      <c r="AX2167" s="80"/>
      <c r="AY2167" s="80"/>
      <c r="AZ2167" s="80"/>
      <c r="BA2167" s="80"/>
      <c r="BB2167" s="80"/>
      <c r="BC2167" s="80"/>
      <c r="BD2167" s="80"/>
      <c r="BE2167" s="80"/>
      <c r="BF2167" s="80"/>
      <c r="BG2167" s="80"/>
      <c r="BH2167" s="80"/>
      <c r="BI2167" s="80"/>
      <c r="BJ2167" s="80"/>
      <c r="BK2167" s="80"/>
      <c r="BL2167" s="80"/>
      <c r="BM2167" s="80"/>
      <c r="BN2167" s="80"/>
      <c r="BO2167" s="80"/>
      <c r="BP2167" s="80"/>
      <c r="BQ2167" s="80"/>
      <c r="BR2167" s="80"/>
      <c r="BS2167" s="80"/>
      <c r="BT2167" s="80"/>
      <c r="BU2167" s="80"/>
      <c r="BV2167" s="80"/>
      <c r="BW2167" s="80"/>
      <c r="BX2167" s="80"/>
      <c r="BY2167" s="80"/>
      <c r="BZ2167" s="80"/>
      <c r="CA2167" s="80"/>
      <c r="CB2167" s="80"/>
      <c r="CC2167" s="80"/>
      <c r="CD2167" s="80"/>
      <c r="CE2167" s="80"/>
      <c r="CF2167" s="80"/>
      <c r="CG2167" s="80"/>
      <c r="CH2167" s="80"/>
      <c r="CI2167" s="80"/>
      <c r="CJ2167" s="80"/>
      <c r="CK2167" s="80"/>
      <c r="CL2167" s="80"/>
      <c r="CN2167" s="78"/>
      <c r="CO2167" s="77"/>
      <c r="CP2167" s="77"/>
      <c r="CQ2167" s="77"/>
      <c r="CR2167" s="77"/>
      <c r="CS2167" s="77"/>
      <c r="CT2167" s="77"/>
      <c r="CU2167" s="77"/>
      <c r="CV2167" s="77"/>
      <c r="CW2167" s="77"/>
      <c r="CX2167" s="77"/>
      <c r="CY2167" s="77"/>
      <c r="CZ2167" s="77"/>
      <c r="DA2167" s="77"/>
      <c r="DB2167" s="77"/>
      <c r="DC2167" s="77"/>
      <c r="DD2167" s="77"/>
      <c r="DE2167" s="77"/>
      <c r="DF2167" s="77"/>
      <c r="DG2167" s="77"/>
      <c r="DH2167" s="77"/>
      <c r="DI2167" s="77"/>
      <c r="DJ2167" s="77"/>
      <c r="DK2167" s="77"/>
      <c r="DL2167" s="77"/>
    </row>
    <row r="2168" spans="1:116" x14ac:dyDescent="0.4">
      <c r="B2168" t="s">
        <v>332</v>
      </c>
      <c r="D2168" t="s">
        <v>510</v>
      </c>
      <c r="E2168" s="8" t="str">
        <f t="shared" ref="E2168:E2175" si="3623">ROW()&amp;" "&amp;D2168</f>
        <v>2168 VOV-TV-V</v>
      </c>
      <c r="G2168" s="136" t="s">
        <v>461</v>
      </c>
      <c r="H2168" s="27"/>
      <c r="I2168" s="78"/>
      <c r="J2168" s="78"/>
      <c r="K2168" s="33"/>
      <c r="L2168" s="33"/>
      <c r="M2168" s="33"/>
      <c r="N2168" s="33"/>
      <c r="O2168" s="33"/>
      <c r="P2168" s="33"/>
      <c r="R2168" s="33"/>
      <c r="S2168" s="80" t="str">
        <f>S2156</f>
        <v>S$16</v>
      </c>
      <c r="T2168" s="80" t="str">
        <f t="shared" ref="T2168:CE2170" si="3624">T2156</f>
        <v>T$16</v>
      </c>
      <c r="U2168" s="80" t="str">
        <f t="shared" si="3624"/>
        <v>U$16</v>
      </c>
      <c r="V2168" s="80" t="str">
        <f t="shared" si="3624"/>
        <v>V$16</v>
      </c>
      <c r="W2168" s="80" t="str">
        <f t="shared" si="3624"/>
        <v>W$16</v>
      </c>
      <c r="X2168" s="80" t="str">
        <f t="shared" si="3624"/>
        <v>X$16</v>
      </c>
      <c r="Y2168" s="80" t="str">
        <f t="shared" si="3624"/>
        <v>Y$16</v>
      </c>
      <c r="Z2168" s="80" t="str">
        <f t="shared" si="3624"/>
        <v>Z$16</v>
      </c>
      <c r="AA2168" s="80" t="str">
        <f t="shared" si="3624"/>
        <v>AA$16</v>
      </c>
      <c r="AB2168" s="80" t="str">
        <f t="shared" si="3624"/>
        <v>AB$16</v>
      </c>
      <c r="AC2168" s="80" t="str">
        <f t="shared" si="3624"/>
        <v>AC$16</v>
      </c>
      <c r="AD2168" s="80" t="str">
        <f t="shared" si="3624"/>
        <v>AD$16</v>
      </c>
      <c r="AE2168" s="80" t="str">
        <f t="shared" si="3624"/>
        <v>AE$16</v>
      </c>
      <c r="AF2168" s="80" t="str">
        <f t="shared" si="3624"/>
        <v>AF$16</v>
      </c>
      <c r="AG2168" s="80" t="str">
        <f t="shared" si="3624"/>
        <v>AG$16</v>
      </c>
      <c r="AH2168" s="80" t="str">
        <f t="shared" si="3624"/>
        <v>AH$16</v>
      </c>
      <c r="AI2168" s="80" t="str">
        <f t="shared" si="3624"/>
        <v>AI$16</v>
      </c>
      <c r="AJ2168" s="80" t="str">
        <f t="shared" si="3624"/>
        <v>AJ$16</v>
      </c>
      <c r="AK2168" s="80" t="str">
        <f t="shared" si="3624"/>
        <v>AK$16</v>
      </c>
      <c r="AL2168" s="80" t="str">
        <f t="shared" si="3624"/>
        <v>AL$16</v>
      </c>
      <c r="AM2168" s="80" t="str">
        <f t="shared" si="3624"/>
        <v>AM$16</v>
      </c>
      <c r="AN2168" s="80" t="str">
        <f t="shared" si="3624"/>
        <v>AN$16</v>
      </c>
      <c r="AO2168" s="80" t="str">
        <f t="shared" si="3624"/>
        <v>AO$16</v>
      </c>
      <c r="AP2168" s="80" t="str">
        <f t="shared" si="3624"/>
        <v>AP$16</v>
      </c>
      <c r="AQ2168" s="80" t="str">
        <f t="shared" si="3624"/>
        <v>AQ$16</v>
      </c>
      <c r="AR2168" s="80" t="str">
        <f t="shared" si="3624"/>
        <v>AR$16</v>
      </c>
      <c r="AS2168" s="80" t="str">
        <f t="shared" si="3624"/>
        <v>AS$16</v>
      </c>
      <c r="AT2168" s="80" t="str">
        <f t="shared" si="3624"/>
        <v>AT$16</v>
      </c>
      <c r="AU2168" s="80" t="str">
        <f t="shared" si="3624"/>
        <v>AU$16</v>
      </c>
      <c r="AV2168" s="80" t="str">
        <f t="shared" si="3624"/>
        <v>AV$16</v>
      </c>
      <c r="AW2168" s="80" t="str">
        <f t="shared" si="3624"/>
        <v>AW$16</v>
      </c>
      <c r="AX2168" s="80" t="str">
        <f t="shared" si="3624"/>
        <v>AX$16</v>
      </c>
      <c r="AY2168" s="80" t="str">
        <f t="shared" si="3624"/>
        <v>AY$16</v>
      </c>
      <c r="AZ2168" s="80" t="str">
        <f t="shared" si="3624"/>
        <v>AZ$16</v>
      </c>
      <c r="BA2168" s="80" t="str">
        <f t="shared" si="3624"/>
        <v>BA$16</v>
      </c>
      <c r="BB2168" s="80" t="str">
        <f t="shared" si="3624"/>
        <v>BB$16</v>
      </c>
      <c r="BC2168" s="80" t="str">
        <f t="shared" si="3624"/>
        <v>BC$16</v>
      </c>
      <c r="BD2168" s="80" t="str">
        <f t="shared" si="3624"/>
        <v>BD$16</v>
      </c>
      <c r="BE2168" s="80" t="str">
        <f t="shared" si="3624"/>
        <v>BE$16</v>
      </c>
      <c r="BF2168" s="80" t="str">
        <f t="shared" si="3624"/>
        <v>BF$16</v>
      </c>
      <c r="BG2168" s="80" t="str">
        <f t="shared" si="3624"/>
        <v>BG$16</v>
      </c>
      <c r="BH2168" s="80" t="str">
        <f t="shared" si="3624"/>
        <v>BH$16</v>
      </c>
      <c r="BI2168" s="80" t="str">
        <f t="shared" si="3624"/>
        <v>BI$16</v>
      </c>
      <c r="BJ2168" s="80" t="str">
        <f t="shared" si="3624"/>
        <v>BJ$16</v>
      </c>
      <c r="BK2168" s="80" t="str">
        <f t="shared" si="3624"/>
        <v>BK$16</v>
      </c>
      <c r="BL2168" s="80" t="str">
        <f t="shared" si="3624"/>
        <v>BL$16</v>
      </c>
      <c r="BM2168" s="80" t="str">
        <f t="shared" si="3624"/>
        <v>BM$16</v>
      </c>
      <c r="BN2168" s="80" t="str">
        <f t="shared" si="3624"/>
        <v>BN$16</v>
      </c>
      <c r="BO2168" s="80" t="str">
        <f t="shared" si="3624"/>
        <v>BO$16</v>
      </c>
      <c r="BP2168" s="80" t="str">
        <f t="shared" si="3624"/>
        <v>BP$16</v>
      </c>
      <c r="BQ2168" s="80" t="str">
        <f t="shared" si="3624"/>
        <v>BQ$16</v>
      </c>
      <c r="BR2168" s="80" t="str">
        <f t="shared" si="3624"/>
        <v>BR$16</v>
      </c>
      <c r="BS2168" s="80" t="str">
        <f t="shared" si="3624"/>
        <v>BS$16</v>
      </c>
      <c r="BT2168" s="80" t="str">
        <f t="shared" si="3624"/>
        <v>BT$16</v>
      </c>
      <c r="BU2168" s="80" t="str">
        <f t="shared" si="3624"/>
        <v>BU$16</v>
      </c>
      <c r="BV2168" s="80" t="str">
        <f t="shared" si="3624"/>
        <v>BV$16</v>
      </c>
      <c r="BW2168" s="80" t="str">
        <f t="shared" si="3624"/>
        <v>BW$16</v>
      </c>
      <c r="BX2168" s="80" t="str">
        <f t="shared" si="3624"/>
        <v>BX$16</v>
      </c>
      <c r="BY2168" s="80" t="str">
        <f t="shared" si="3624"/>
        <v>BY$16</v>
      </c>
      <c r="BZ2168" s="80" t="str">
        <f t="shared" si="3624"/>
        <v>BZ$16</v>
      </c>
      <c r="CA2168" s="80" t="str">
        <f t="shared" si="3624"/>
        <v>CA$16</v>
      </c>
      <c r="CB2168" s="80" t="str">
        <f t="shared" si="3624"/>
        <v>CB$16</v>
      </c>
      <c r="CC2168" s="80" t="str">
        <f t="shared" si="3624"/>
        <v>CC$16</v>
      </c>
      <c r="CD2168" s="80" t="str">
        <f t="shared" si="3624"/>
        <v>CD$16</v>
      </c>
      <c r="CE2168" s="80" t="str">
        <f t="shared" si="3624"/>
        <v>CE$16</v>
      </c>
      <c r="CF2168" s="80" t="str">
        <f t="shared" ref="CF2168:CL2170" si="3625">CF2156</f>
        <v>CF$16</v>
      </c>
      <c r="CG2168" s="80" t="str">
        <f t="shared" si="3625"/>
        <v>CG$16</v>
      </c>
      <c r="CH2168" s="80" t="str">
        <f t="shared" si="3625"/>
        <v>CH$16</v>
      </c>
      <c r="CI2168" s="80" t="str">
        <f t="shared" si="3625"/>
        <v>CI$16</v>
      </c>
      <c r="CJ2168" s="80" t="str">
        <f t="shared" si="3625"/>
        <v>CJ$16</v>
      </c>
      <c r="CK2168" s="80" t="str">
        <f t="shared" si="3625"/>
        <v>CK$16</v>
      </c>
      <c r="CL2168" s="80" t="str">
        <f t="shared" si="3625"/>
        <v>CL$16</v>
      </c>
      <c r="CN2168" s="78"/>
      <c r="CO2168" s="80" t="str">
        <f t="shared" ref="CO2168:DL2170" si="3626">CO2156</f>
        <v>CO$16</v>
      </c>
      <c r="CP2168" s="80" t="str">
        <f t="shared" si="3626"/>
        <v>CP$16</v>
      </c>
      <c r="CQ2168" s="80" t="str">
        <f t="shared" si="3626"/>
        <v>CQ$16</v>
      </c>
      <c r="CR2168" s="80" t="str">
        <f t="shared" si="3626"/>
        <v>CR$16</v>
      </c>
      <c r="CS2168" s="80" t="str">
        <f t="shared" si="3626"/>
        <v>CS$16</v>
      </c>
      <c r="CT2168" s="80" t="str">
        <f t="shared" si="3626"/>
        <v>CT$16</v>
      </c>
      <c r="CU2168" s="80" t="str">
        <f t="shared" si="3626"/>
        <v>CU$16</v>
      </c>
      <c r="CV2168" s="80" t="str">
        <f t="shared" si="3626"/>
        <v>CV$16</v>
      </c>
      <c r="CW2168" s="80" t="str">
        <f t="shared" si="3626"/>
        <v>CW$16</v>
      </c>
      <c r="CX2168" s="80" t="str">
        <f t="shared" si="3626"/>
        <v>CX$16</v>
      </c>
      <c r="CY2168" s="80" t="str">
        <f t="shared" si="3626"/>
        <v>CY$16</v>
      </c>
      <c r="CZ2168" s="80" t="str">
        <f t="shared" si="3626"/>
        <v>CZ$16</v>
      </c>
      <c r="DA2168" s="80" t="str">
        <f t="shared" si="3626"/>
        <v>DA$16</v>
      </c>
      <c r="DB2168" s="80" t="str">
        <f t="shared" si="3626"/>
        <v>DB$16</v>
      </c>
      <c r="DC2168" s="80" t="str">
        <f t="shared" si="3626"/>
        <v>DC$16</v>
      </c>
      <c r="DD2168" s="80" t="str">
        <f t="shared" si="3626"/>
        <v>DD$16</v>
      </c>
      <c r="DE2168" s="80" t="str">
        <f t="shared" si="3626"/>
        <v>DE$16</v>
      </c>
      <c r="DF2168" s="80" t="str">
        <f t="shared" si="3626"/>
        <v>DF$16</v>
      </c>
      <c r="DG2168" s="80" t="str">
        <f t="shared" si="3626"/>
        <v>DG$16</v>
      </c>
      <c r="DH2168" s="80" t="str">
        <f t="shared" si="3626"/>
        <v>DH$16</v>
      </c>
      <c r="DI2168" s="80" t="str">
        <f t="shared" si="3626"/>
        <v>DI$16</v>
      </c>
      <c r="DJ2168" s="80" t="str">
        <f t="shared" si="3626"/>
        <v>DJ$16</v>
      </c>
      <c r="DK2168" s="80" t="str">
        <f t="shared" si="3626"/>
        <v>DK$16</v>
      </c>
      <c r="DL2168" s="80" t="str">
        <f t="shared" si="3626"/>
        <v>DL$16</v>
      </c>
    </row>
    <row r="2169" spans="1:116" x14ac:dyDescent="0.4">
      <c r="B2169" t="s">
        <v>332</v>
      </c>
      <c r="D2169" t="s">
        <v>510</v>
      </c>
      <c r="E2169" s="8" t="str">
        <f t="shared" si="3623"/>
        <v>2169 VOV-TV-V</v>
      </c>
      <c r="G2169" s="191" t="s">
        <v>462</v>
      </c>
      <c r="K2169" s="53"/>
      <c r="L2169" s="53"/>
      <c r="M2169" s="53"/>
      <c r="N2169" s="53"/>
      <c r="O2169" s="53"/>
      <c r="P2169" s="53"/>
      <c r="R2169" s="24"/>
      <c r="S2169" s="212" t="str">
        <f>ADDRESS(ROW(S2165),COLUMN(S2165),2)</f>
        <v>S$2165</v>
      </c>
      <c r="T2169" s="212" t="str">
        <f t="shared" ref="T2169:CE2171" si="3627">ADDRESS(ROW(T2165),COLUMN(T2165),2)</f>
        <v>T$2165</v>
      </c>
      <c r="U2169" s="212" t="str">
        <f t="shared" si="3627"/>
        <v>U$2165</v>
      </c>
      <c r="V2169" s="212" t="str">
        <f t="shared" si="3627"/>
        <v>V$2165</v>
      </c>
      <c r="W2169" s="212" t="str">
        <f t="shared" si="3627"/>
        <v>W$2165</v>
      </c>
      <c r="X2169" s="212" t="str">
        <f t="shared" si="3627"/>
        <v>X$2165</v>
      </c>
      <c r="Y2169" s="212" t="str">
        <f t="shared" si="3627"/>
        <v>Y$2165</v>
      </c>
      <c r="Z2169" s="212" t="str">
        <f t="shared" si="3627"/>
        <v>Z$2165</v>
      </c>
      <c r="AA2169" s="212" t="str">
        <f t="shared" si="3627"/>
        <v>AA$2165</v>
      </c>
      <c r="AB2169" s="212" t="str">
        <f t="shared" si="3627"/>
        <v>AB$2165</v>
      </c>
      <c r="AC2169" s="212" t="str">
        <f t="shared" si="3627"/>
        <v>AC$2165</v>
      </c>
      <c r="AD2169" s="212" t="str">
        <f t="shared" si="3627"/>
        <v>AD$2165</v>
      </c>
      <c r="AE2169" s="212" t="str">
        <f t="shared" si="3627"/>
        <v>AE$2165</v>
      </c>
      <c r="AF2169" s="212" t="str">
        <f t="shared" si="3627"/>
        <v>AF$2165</v>
      </c>
      <c r="AG2169" s="212" t="str">
        <f t="shared" si="3627"/>
        <v>AG$2165</v>
      </c>
      <c r="AH2169" s="212" t="str">
        <f t="shared" si="3627"/>
        <v>AH$2165</v>
      </c>
      <c r="AI2169" s="212" t="str">
        <f t="shared" si="3627"/>
        <v>AI$2165</v>
      </c>
      <c r="AJ2169" s="212" t="str">
        <f t="shared" si="3627"/>
        <v>AJ$2165</v>
      </c>
      <c r="AK2169" s="212" t="str">
        <f t="shared" si="3627"/>
        <v>AK$2165</v>
      </c>
      <c r="AL2169" s="212" t="str">
        <f t="shared" si="3627"/>
        <v>AL$2165</v>
      </c>
      <c r="AM2169" s="212" t="str">
        <f t="shared" si="3627"/>
        <v>AM$2165</v>
      </c>
      <c r="AN2169" s="212" t="str">
        <f t="shared" si="3627"/>
        <v>AN$2165</v>
      </c>
      <c r="AO2169" s="212" t="str">
        <f t="shared" si="3627"/>
        <v>AO$2165</v>
      </c>
      <c r="AP2169" s="212" t="str">
        <f t="shared" si="3627"/>
        <v>AP$2165</v>
      </c>
      <c r="AQ2169" s="212" t="str">
        <f t="shared" si="3627"/>
        <v>AQ$2165</v>
      </c>
      <c r="AR2169" s="212" t="str">
        <f t="shared" si="3627"/>
        <v>AR$2165</v>
      </c>
      <c r="AS2169" s="212" t="str">
        <f t="shared" si="3627"/>
        <v>AS$2165</v>
      </c>
      <c r="AT2169" s="212" t="str">
        <f t="shared" si="3627"/>
        <v>AT$2165</v>
      </c>
      <c r="AU2169" s="212" t="str">
        <f t="shared" si="3627"/>
        <v>AU$2165</v>
      </c>
      <c r="AV2169" s="212" t="str">
        <f t="shared" si="3627"/>
        <v>AV$2165</v>
      </c>
      <c r="AW2169" s="212" t="str">
        <f t="shared" si="3627"/>
        <v>AW$2165</v>
      </c>
      <c r="AX2169" s="212" t="str">
        <f t="shared" si="3627"/>
        <v>AX$2165</v>
      </c>
      <c r="AY2169" s="212" t="str">
        <f t="shared" si="3627"/>
        <v>AY$2165</v>
      </c>
      <c r="AZ2169" s="212" t="str">
        <f t="shared" si="3627"/>
        <v>AZ$2165</v>
      </c>
      <c r="BA2169" s="212" t="str">
        <f t="shared" si="3627"/>
        <v>BA$2165</v>
      </c>
      <c r="BB2169" s="212" t="str">
        <f t="shared" si="3627"/>
        <v>BB$2165</v>
      </c>
      <c r="BC2169" s="212" t="str">
        <f t="shared" si="3627"/>
        <v>BC$2165</v>
      </c>
      <c r="BD2169" s="212" t="str">
        <f t="shared" si="3627"/>
        <v>BD$2165</v>
      </c>
      <c r="BE2169" s="212" t="str">
        <f t="shared" si="3627"/>
        <v>BE$2165</v>
      </c>
      <c r="BF2169" s="212" t="str">
        <f t="shared" si="3627"/>
        <v>BF$2165</v>
      </c>
      <c r="BG2169" s="212" t="str">
        <f t="shared" si="3627"/>
        <v>BG$2165</v>
      </c>
      <c r="BH2169" s="212" t="str">
        <f t="shared" si="3627"/>
        <v>BH$2165</v>
      </c>
      <c r="BI2169" s="212" t="str">
        <f t="shared" si="3627"/>
        <v>BI$2165</v>
      </c>
      <c r="BJ2169" s="212" t="str">
        <f t="shared" si="3627"/>
        <v>BJ$2165</v>
      </c>
      <c r="BK2169" s="212" t="str">
        <f t="shared" si="3627"/>
        <v>BK$2165</v>
      </c>
      <c r="BL2169" s="212" t="str">
        <f t="shared" si="3627"/>
        <v>BL$2165</v>
      </c>
      <c r="BM2169" s="212" t="str">
        <f t="shared" si="3627"/>
        <v>BM$2165</v>
      </c>
      <c r="BN2169" s="212" t="str">
        <f t="shared" si="3627"/>
        <v>BN$2165</v>
      </c>
      <c r="BO2169" s="212" t="str">
        <f t="shared" si="3627"/>
        <v>BO$2165</v>
      </c>
      <c r="BP2169" s="212" t="str">
        <f t="shared" si="3627"/>
        <v>BP$2165</v>
      </c>
      <c r="BQ2169" s="212" t="str">
        <f t="shared" si="3627"/>
        <v>BQ$2165</v>
      </c>
      <c r="BR2169" s="212" t="str">
        <f t="shared" si="3627"/>
        <v>BR$2165</v>
      </c>
      <c r="BS2169" s="212" t="str">
        <f t="shared" si="3627"/>
        <v>BS$2165</v>
      </c>
      <c r="BT2169" s="212" t="str">
        <f t="shared" si="3627"/>
        <v>BT$2165</v>
      </c>
      <c r="BU2169" s="212" t="str">
        <f t="shared" si="3627"/>
        <v>BU$2165</v>
      </c>
      <c r="BV2169" s="212" t="str">
        <f t="shared" si="3627"/>
        <v>BV$2165</v>
      </c>
      <c r="BW2169" s="212" t="str">
        <f t="shared" si="3627"/>
        <v>BW$2165</v>
      </c>
      <c r="BX2169" s="212" t="str">
        <f t="shared" si="3627"/>
        <v>BX$2165</v>
      </c>
      <c r="BY2169" s="212" t="str">
        <f t="shared" si="3627"/>
        <v>BY$2165</v>
      </c>
      <c r="BZ2169" s="212" t="str">
        <f t="shared" si="3627"/>
        <v>BZ$2165</v>
      </c>
      <c r="CA2169" s="212" t="str">
        <f t="shared" si="3627"/>
        <v>CA$2165</v>
      </c>
      <c r="CB2169" s="212" t="str">
        <f t="shared" si="3627"/>
        <v>CB$2165</v>
      </c>
      <c r="CC2169" s="212" t="str">
        <f t="shared" si="3627"/>
        <v>CC$2165</v>
      </c>
      <c r="CD2169" s="212" t="str">
        <f t="shared" si="3627"/>
        <v>CD$2165</v>
      </c>
      <c r="CE2169" s="212" t="str">
        <f t="shared" si="3627"/>
        <v>CE$2165</v>
      </c>
      <c r="CF2169" s="212" t="str">
        <f t="shared" ref="CF2169:CL2171" si="3628">ADDRESS(ROW(CF2165),COLUMN(CF2165),2)</f>
        <v>CF$2165</v>
      </c>
      <c r="CG2169" s="212" t="str">
        <f t="shared" si="3628"/>
        <v>CG$2165</v>
      </c>
      <c r="CH2169" s="212" t="str">
        <f t="shared" si="3628"/>
        <v>CH$2165</v>
      </c>
      <c r="CI2169" s="212" t="str">
        <f t="shared" si="3628"/>
        <v>CI$2165</v>
      </c>
      <c r="CJ2169" s="212" t="str">
        <f t="shared" si="3628"/>
        <v>CJ$2165</v>
      </c>
      <c r="CK2169" s="212" t="str">
        <f t="shared" si="3628"/>
        <v>CK$2165</v>
      </c>
      <c r="CL2169" s="212" t="str">
        <f t="shared" si="3628"/>
        <v>CL$2165</v>
      </c>
      <c r="CO2169" s="212" t="str">
        <f t="shared" ref="CO2169:DL2171" si="3629">ADDRESS(ROW(CO2165),COLUMN(CO2165),2)</f>
        <v>CO$2165</v>
      </c>
      <c r="CP2169" s="212" t="str">
        <f t="shared" si="3629"/>
        <v>CP$2165</v>
      </c>
      <c r="CQ2169" s="212" t="str">
        <f t="shared" si="3629"/>
        <v>CQ$2165</v>
      </c>
      <c r="CR2169" s="212" t="str">
        <f t="shared" si="3629"/>
        <v>CR$2165</v>
      </c>
      <c r="CS2169" s="212" t="str">
        <f t="shared" si="3629"/>
        <v>CS$2165</v>
      </c>
      <c r="CT2169" s="212" t="str">
        <f t="shared" si="3629"/>
        <v>CT$2165</v>
      </c>
      <c r="CU2169" s="212" t="str">
        <f t="shared" si="3629"/>
        <v>CU$2165</v>
      </c>
      <c r="CV2169" s="212" t="str">
        <f t="shared" si="3629"/>
        <v>CV$2165</v>
      </c>
      <c r="CW2169" s="212" t="str">
        <f t="shared" si="3629"/>
        <v>CW$2165</v>
      </c>
      <c r="CX2169" s="212" t="str">
        <f t="shared" si="3629"/>
        <v>CX$2165</v>
      </c>
      <c r="CY2169" s="212" t="str">
        <f t="shared" si="3629"/>
        <v>CY$2165</v>
      </c>
      <c r="CZ2169" s="212" t="str">
        <f t="shared" si="3629"/>
        <v>CZ$2165</v>
      </c>
      <c r="DA2169" s="212" t="str">
        <f t="shared" si="3629"/>
        <v>DA$2165</v>
      </c>
      <c r="DB2169" s="212" t="str">
        <f t="shared" si="3629"/>
        <v>DB$2165</v>
      </c>
      <c r="DC2169" s="212" t="str">
        <f t="shared" si="3629"/>
        <v>DC$2165</v>
      </c>
      <c r="DD2169" s="212" t="str">
        <f t="shared" si="3629"/>
        <v>DD$2165</v>
      </c>
      <c r="DE2169" s="212" t="str">
        <f t="shared" si="3629"/>
        <v>DE$2165</v>
      </c>
      <c r="DF2169" s="212" t="str">
        <f t="shared" si="3629"/>
        <v>DF$2165</v>
      </c>
      <c r="DG2169" s="212" t="str">
        <f t="shared" si="3629"/>
        <v>DG$2165</v>
      </c>
      <c r="DH2169" s="212" t="str">
        <f t="shared" si="3629"/>
        <v>DH$2165</v>
      </c>
      <c r="DI2169" s="212" t="str">
        <f t="shared" si="3629"/>
        <v>DI$2165</v>
      </c>
      <c r="DJ2169" s="212" t="str">
        <f t="shared" si="3629"/>
        <v>DJ$2165</v>
      </c>
      <c r="DK2169" s="212" t="str">
        <f t="shared" si="3629"/>
        <v>DK$2165</v>
      </c>
      <c r="DL2169" s="212" t="str">
        <f t="shared" si="3629"/>
        <v>DL$2165</v>
      </c>
    </row>
    <row r="2170" spans="1:116" x14ac:dyDescent="0.4">
      <c r="B2170" t="s">
        <v>332</v>
      </c>
      <c r="D2170" t="s">
        <v>510</v>
      </c>
      <c r="E2170" s="8" t="str">
        <f t="shared" si="3623"/>
        <v>2170 VOV-TV-V</v>
      </c>
      <c r="G2170" s="191" t="str">
        <f>G2162</f>
        <v>Volume of a volume modifier - implant</v>
      </c>
      <c r="H2170" s="12"/>
      <c r="I2170" s="60"/>
      <c r="J2170" s="60"/>
      <c r="K2170" s="15"/>
      <c r="L2170" s="15"/>
      <c r="M2170" s="15"/>
      <c r="N2170" s="15"/>
      <c r="O2170" s="15"/>
      <c r="P2170" s="15"/>
      <c r="R2170" s="15"/>
      <c r="S2170" s="80"/>
      <c r="T2170" s="80"/>
      <c r="U2170" s="80"/>
      <c r="V2170" s="80"/>
      <c r="W2170" s="80"/>
      <c r="X2170" s="80"/>
      <c r="Y2170" s="80"/>
      <c r="Z2170" s="80"/>
      <c r="AA2170" s="80"/>
      <c r="AB2170" s="80"/>
      <c r="AC2170" s="80"/>
      <c r="AD2170" s="80"/>
      <c r="AE2170" s="80"/>
      <c r="AF2170" s="80"/>
      <c r="AG2170" s="80"/>
      <c r="AH2170" s="80"/>
      <c r="AI2170" s="80"/>
      <c r="AJ2170" s="80"/>
      <c r="AK2170" s="80"/>
      <c r="AL2170" s="80"/>
      <c r="AM2170" s="80"/>
      <c r="AN2170" s="80"/>
      <c r="AO2170" s="80"/>
      <c r="AP2170" s="80"/>
      <c r="AQ2170" s="80"/>
      <c r="AR2170" s="80"/>
      <c r="AS2170" s="80"/>
      <c r="AT2170" s="80"/>
      <c r="AU2170" s="80"/>
      <c r="AV2170" s="80"/>
      <c r="AW2170" s="80"/>
      <c r="AX2170" s="80"/>
      <c r="AY2170" s="80"/>
      <c r="AZ2170" s="80"/>
      <c r="BA2170" s="80"/>
      <c r="BB2170" s="80"/>
      <c r="BC2170" s="80"/>
      <c r="BD2170" s="80"/>
      <c r="BE2170" s="80"/>
      <c r="BF2170" s="80"/>
      <c r="BG2170" s="80"/>
      <c r="BH2170" s="80"/>
      <c r="BI2170" s="80"/>
      <c r="BJ2170" s="80"/>
      <c r="BK2170" s="80"/>
      <c r="BL2170" s="80"/>
      <c r="BM2170" s="80"/>
      <c r="BN2170" s="80"/>
      <c r="BO2170" s="80"/>
      <c r="BP2170" s="80"/>
      <c r="BQ2170" s="80"/>
      <c r="BR2170" s="80"/>
      <c r="BS2170" s="80"/>
      <c r="BT2170" s="80"/>
      <c r="BU2170" s="80"/>
      <c r="BV2170" s="80"/>
      <c r="BW2170" s="80"/>
      <c r="BX2170" s="80"/>
      <c r="BY2170" s="80"/>
      <c r="BZ2170" s="80"/>
      <c r="CA2170" s="80"/>
      <c r="CB2170" s="80"/>
      <c r="CC2170" s="80"/>
      <c r="CD2170" s="80"/>
      <c r="CE2170" s="80"/>
      <c r="CF2170" s="80"/>
      <c r="CG2170" s="80"/>
      <c r="CH2170" s="80"/>
      <c r="CI2170" s="80"/>
      <c r="CJ2170" s="80"/>
      <c r="CK2170" s="80"/>
      <c r="CL2170" s="80"/>
      <c r="CN2170" s="60"/>
    </row>
    <row r="2171" spans="1:116" x14ac:dyDescent="0.4">
      <c r="B2171" t="s">
        <v>332</v>
      </c>
      <c r="D2171" t="s">
        <v>510</v>
      </c>
      <c r="E2171" s="8" t="str">
        <f t="shared" si="3623"/>
        <v>2171 VOV-TV-V</v>
      </c>
      <c r="G2171" s="136" t="str">
        <f>G2159</f>
        <v xml:space="preserve">secondary unit </v>
      </c>
      <c r="H2171" s="12"/>
      <c r="I2171" s="60"/>
      <c r="J2171" s="60"/>
      <c r="K2171" s="15"/>
      <c r="L2171" s="15"/>
      <c r="M2171" s="15"/>
      <c r="N2171" s="15"/>
      <c r="O2171" s="15"/>
      <c r="P2171" s="15"/>
      <c r="R2171" s="15"/>
      <c r="S2171" s="76"/>
      <c r="T2171" s="76"/>
      <c r="U2171" s="76"/>
      <c r="V2171" s="76"/>
      <c r="W2171" s="76"/>
      <c r="X2171" s="76"/>
      <c r="Y2171" s="76"/>
      <c r="Z2171" s="76"/>
      <c r="AA2171" s="76"/>
      <c r="AB2171" s="76"/>
      <c r="AC2171" s="76"/>
      <c r="AD2171" s="76"/>
      <c r="AE2171" s="76"/>
      <c r="AF2171" s="76"/>
      <c r="AG2171" s="76"/>
      <c r="AH2171" s="76"/>
      <c r="AI2171" s="76"/>
      <c r="AJ2171" s="76"/>
      <c r="AK2171" s="76"/>
      <c r="AL2171" s="76"/>
      <c r="AM2171" s="76"/>
      <c r="AN2171" s="76"/>
      <c r="AO2171" s="76"/>
      <c r="AP2171" s="76"/>
      <c r="AQ2171" s="76"/>
      <c r="AR2171" s="76"/>
      <c r="AS2171" s="76"/>
      <c r="AT2171" s="76"/>
      <c r="AU2171" s="76"/>
      <c r="AV2171" s="76"/>
      <c r="AW2171" s="76"/>
      <c r="AX2171" s="76"/>
      <c r="AY2171" s="76"/>
      <c r="AZ2171" s="76"/>
      <c r="BA2171" s="76"/>
      <c r="BB2171" s="76"/>
      <c r="BC2171" s="76"/>
      <c r="BD2171" s="76"/>
      <c r="BE2171" s="76"/>
      <c r="BF2171" s="76"/>
      <c r="BG2171" s="76"/>
      <c r="BH2171" s="76"/>
      <c r="BI2171" s="76"/>
      <c r="BJ2171" s="76"/>
      <c r="BK2171" s="76"/>
      <c r="BL2171" s="76"/>
      <c r="BM2171" s="76"/>
      <c r="BN2171" s="76"/>
      <c r="BO2171" s="76"/>
      <c r="BP2171" s="76"/>
      <c r="BQ2171" s="76"/>
      <c r="BR2171" s="76"/>
      <c r="BS2171" s="76"/>
      <c r="BT2171" s="76"/>
      <c r="BU2171" s="76"/>
      <c r="BV2171" s="76"/>
      <c r="BW2171" s="76"/>
      <c r="BX2171" s="76"/>
      <c r="BY2171" s="76"/>
      <c r="BZ2171" s="76"/>
      <c r="CA2171" s="76"/>
      <c r="CB2171" s="76"/>
      <c r="CC2171" s="76"/>
      <c r="CD2171" s="76"/>
      <c r="CE2171" s="76"/>
      <c r="CF2171" s="76"/>
      <c r="CG2171" s="76"/>
      <c r="CH2171" s="76"/>
      <c r="CI2171" s="76"/>
      <c r="CJ2171" s="76"/>
      <c r="CK2171" s="76"/>
      <c r="CL2171" s="76"/>
      <c r="CN2171" s="60"/>
      <c r="CO2171" s="76"/>
      <c r="CP2171" s="76"/>
      <c r="CQ2171" s="76"/>
      <c r="CR2171" s="76"/>
      <c r="CS2171" s="76"/>
      <c r="CT2171" s="76"/>
      <c r="CU2171" s="76"/>
      <c r="CV2171" s="76"/>
      <c r="CW2171" s="76"/>
      <c r="CX2171" s="76"/>
      <c r="CY2171" s="76"/>
      <c r="CZ2171" s="76"/>
      <c r="DA2171" s="76"/>
      <c r="DB2171" s="76"/>
      <c r="DC2171" s="76"/>
      <c r="DD2171" s="76"/>
      <c r="DE2171" s="76"/>
      <c r="DF2171" s="76"/>
      <c r="DG2171" s="76"/>
      <c r="DH2171" s="76"/>
      <c r="DI2171" s="76"/>
      <c r="DJ2171" s="76"/>
      <c r="DK2171" s="76"/>
      <c r="DL2171" s="76"/>
    </row>
    <row r="2172" spans="1:116" x14ac:dyDescent="0.4">
      <c r="B2172" t="s">
        <v>332</v>
      </c>
      <c r="D2172" t="s">
        <v>510</v>
      </c>
      <c r="E2172" s="8" t="str">
        <f t="shared" si="3623"/>
        <v>2172 VOV-TV-V</v>
      </c>
      <c r="G2172" s="136" t="str">
        <f>G2160</f>
        <v>Secondary revenue driver</v>
      </c>
      <c r="H2172" s="12"/>
      <c r="I2172" s="60"/>
      <c r="J2172" s="60"/>
      <c r="K2172" s="15"/>
      <c r="L2172" s="15"/>
      <c r="M2172" s="15"/>
      <c r="N2172" s="15"/>
      <c r="O2172" s="15"/>
      <c r="P2172" s="15"/>
      <c r="R2172" s="15"/>
      <c r="S2172" s="76"/>
      <c r="T2172" s="76"/>
      <c r="U2172" s="76"/>
      <c r="V2172" s="76"/>
      <c r="W2172" s="76"/>
      <c r="X2172" s="76"/>
      <c r="Y2172" s="76"/>
      <c r="Z2172" s="76"/>
      <c r="AA2172" s="76"/>
      <c r="AB2172" s="76"/>
      <c r="AC2172" s="76"/>
      <c r="AD2172" s="76"/>
      <c r="AE2172" s="76"/>
      <c r="AF2172" s="76"/>
      <c r="AG2172" s="76"/>
      <c r="AH2172" s="76"/>
      <c r="AI2172" s="76"/>
      <c r="AJ2172" s="76"/>
      <c r="AK2172" s="76"/>
      <c r="AL2172" s="76"/>
      <c r="AM2172" s="76"/>
      <c r="AN2172" s="76"/>
      <c r="AO2172" s="76"/>
      <c r="AP2172" s="76"/>
      <c r="AQ2172" s="76"/>
      <c r="AR2172" s="76"/>
      <c r="AS2172" s="76"/>
      <c r="AT2172" s="76"/>
      <c r="AU2172" s="76"/>
      <c r="AV2172" s="76"/>
      <c r="AW2172" s="76"/>
      <c r="AX2172" s="76"/>
      <c r="AY2172" s="76"/>
      <c r="AZ2172" s="76"/>
      <c r="BA2172" s="76"/>
      <c r="BB2172" s="76"/>
      <c r="BC2172" s="76"/>
      <c r="BD2172" s="76"/>
      <c r="BE2172" s="76"/>
      <c r="BF2172" s="76"/>
      <c r="BG2172" s="76"/>
      <c r="BH2172" s="76"/>
      <c r="BI2172" s="76"/>
      <c r="BJ2172" s="76"/>
      <c r="BK2172" s="76"/>
      <c r="BL2172" s="76"/>
      <c r="BM2172" s="76"/>
      <c r="BN2172" s="76"/>
      <c r="BO2172" s="76"/>
      <c r="BP2172" s="76"/>
      <c r="BQ2172" s="76"/>
      <c r="BR2172" s="76"/>
      <c r="BS2172" s="76"/>
      <c r="BT2172" s="76"/>
      <c r="BU2172" s="76"/>
      <c r="BV2172" s="76"/>
      <c r="BW2172" s="76"/>
      <c r="BX2172" s="76"/>
      <c r="BY2172" s="76"/>
      <c r="BZ2172" s="76"/>
      <c r="CA2172" s="76"/>
      <c r="CB2172" s="76"/>
      <c r="CC2172" s="76"/>
      <c r="CD2172" s="76"/>
      <c r="CE2172" s="76"/>
      <c r="CF2172" s="76"/>
      <c r="CG2172" s="76"/>
      <c r="CH2172" s="76"/>
      <c r="CI2172" s="76"/>
      <c r="CJ2172" s="76"/>
      <c r="CK2172" s="76"/>
      <c r="CL2172" s="76"/>
      <c r="CN2172" s="60"/>
      <c r="CO2172" s="76"/>
      <c r="CP2172" s="76"/>
      <c r="CQ2172" s="76"/>
      <c r="CR2172" s="76"/>
      <c r="CS2172" s="76"/>
      <c r="CT2172" s="76"/>
      <c r="CU2172" s="76"/>
      <c r="CV2172" s="76"/>
      <c r="CW2172" s="76"/>
      <c r="CX2172" s="76"/>
      <c r="CY2172" s="76"/>
      <c r="CZ2172" s="76"/>
      <c r="DA2172" s="76"/>
      <c r="DB2172" s="76"/>
      <c r="DC2172" s="76"/>
      <c r="DD2172" s="76"/>
      <c r="DE2172" s="76"/>
      <c r="DF2172" s="76"/>
      <c r="DG2172" s="76"/>
      <c r="DH2172" s="76"/>
      <c r="DI2172" s="76"/>
      <c r="DJ2172" s="76"/>
      <c r="DK2172" s="76"/>
      <c r="DL2172" s="76"/>
    </row>
    <row r="2173" spans="1:116" x14ac:dyDescent="0.4">
      <c r="B2173" t="s">
        <v>332</v>
      </c>
      <c r="D2173" t="s">
        <v>510</v>
      </c>
      <c r="E2173" s="8" t="str">
        <f t="shared" si="3623"/>
        <v>2173 VOV-TV-V</v>
      </c>
      <c r="G2173" s="136" t="str">
        <f>G2161</f>
        <v>Secondary volume driver</v>
      </c>
      <c r="H2173" s="12"/>
      <c r="I2173" s="60"/>
      <c r="J2173" s="60"/>
      <c r="K2173" s="15"/>
      <c r="L2173" s="15"/>
      <c r="M2173" s="15"/>
      <c r="N2173" s="15"/>
      <c r="O2173" s="15"/>
      <c r="P2173" s="15"/>
      <c r="R2173" s="15"/>
      <c r="S2173" s="179"/>
      <c r="T2173" s="179"/>
      <c r="U2173" s="179"/>
      <c r="V2173" s="179"/>
      <c r="W2173" s="179"/>
      <c r="X2173" s="179"/>
      <c r="Y2173" s="179"/>
      <c r="Z2173" s="179"/>
      <c r="AA2173" s="179"/>
      <c r="AB2173" s="179"/>
      <c r="AC2173" s="179"/>
      <c r="AD2173" s="179"/>
      <c r="AE2173" s="179"/>
      <c r="AF2173" s="179"/>
      <c r="AG2173" s="179"/>
      <c r="AH2173" s="179"/>
      <c r="AI2173" s="179"/>
      <c r="AJ2173" s="179"/>
      <c r="AK2173" s="179"/>
      <c r="AL2173" s="179"/>
      <c r="AM2173" s="179"/>
      <c r="AN2173" s="179"/>
      <c r="AO2173" s="179"/>
      <c r="AP2173" s="179"/>
      <c r="AQ2173" s="179"/>
      <c r="AR2173" s="179"/>
      <c r="AS2173" s="179"/>
      <c r="AT2173" s="179"/>
      <c r="AU2173" s="179"/>
      <c r="AV2173" s="179"/>
      <c r="AW2173" s="179"/>
      <c r="AX2173" s="179"/>
      <c r="AY2173" s="179"/>
      <c r="AZ2173" s="179"/>
      <c r="BA2173" s="179"/>
      <c r="BB2173" s="179"/>
      <c r="BC2173" s="179"/>
      <c r="BD2173" s="179"/>
      <c r="BE2173" s="179"/>
      <c r="BF2173" s="179"/>
      <c r="BG2173" s="179"/>
      <c r="BH2173" s="179"/>
      <c r="BI2173" s="179"/>
      <c r="BJ2173" s="179"/>
      <c r="BK2173" s="179"/>
      <c r="BL2173" s="179"/>
      <c r="BM2173" s="179"/>
      <c r="BN2173" s="179"/>
      <c r="BO2173" s="179"/>
      <c r="BP2173" s="179"/>
      <c r="BQ2173" s="179"/>
      <c r="BR2173" s="179"/>
      <c r="BS2173" s="179"/>
      <c r="BT2173" s="179"/>
      <c r="BU2173" s="179"/>
      <c r="BV2173" s="179"/>
      <c r="BW2173" s="179"/>
      <c r="BX2173" s="179"/>
      <c r="BY2173" s="179"/>
      <c r="BZ2173" s="179"/>
      <c r="CA2173" s="179"/>
      <c r="CB2173" s="179"/>
      <c r="CC2173" s="179"/>
      <c r="CD2173" s="179"/>
      <c r="CE2173" s="179"/>
      <c r="CF2173" s="179"/>
      <c r="CG2173" s="179"/>
      <c r="CH2173" s="179"/>
      <c r="CI2173" s="179"/>
      <c r="CJ2173" s="179"/>
      <c r="CK2173" s="179"/>
      <c r="CL2173" s="179"/>
      <c r="CN2173" s="60"/>
      <c r="CO2173" s="179"/>
      <c r="CP2173" s="179"/>
      <c r="CQ2173" s="179"/>
      <c r="CR2173" s="179"/>
      <c r="CS2173" s="179"/>
      <c r="CT2173" s="179"/>
      <c r="CU2173" s="179"/>
      <c r="CV2173" s="179"/>
      <c r="CW2173" s="179"/>
      <c r="CX2173" s="179"/>
      <c r="CY2173" s="179"/>
      <c r="CZ2173" s="179"/>
      <c r="DA2173" s="179"/>
      <c r="DB2173" s="179"/>
      <c r="DC2173" s="179"/>
      <c r="DD2173" s="179"/>
      <c r="DE2173" s="179"/>
      <c r="DF2173" s="179"/>
      <c r="DG2173" s="179"/>
      <c r="DH2173" s="179"/>
      <c r="DI2173" s="179"/>
      <c r="DJ2173" s="179"/>
      <c r="DK2173" s="179"/>
      <c r="DL2173" s="179"/>
    </row>
    <row r="2174" spans="1:116" x14ac:dyDescent="0.4">
      <c r="E2174" s="8"/>
      <c r="G2174" s="136"/>
      <c r="H2174" s="12"/>
      <c r="I2174" s="60"/>
      <c r="J2174" s="60"/>
      <c r="K2174" s="15"/>
      <c r="L2174" s="15"/>
      <c r="M2174" s="15"/>
      <c r="N2174" s="15"/>
      <c r="O2174" s="15"/>
      <c r="P2174" s="15"/>
      <c r="R2174" s="15"/>
      <c r="S2174" s="179"/>
      <c r="T2174" s="179"/>
      <c r="U2174" s="179"/>
      <c r="V2174" s="179"/>
      <c r="W2174" s="179"/>
      <c r="X2174" s="179"/>
      <c r="Y2174" s="179"/>
      <c r="Z2174" s="179"/>
      <c r="AA2174" s="179"/>
      <c r="AB2174" s="179"/>
      <c r="AC2174" s="179"/>
      <c r="AD2174" s="179"/>
      <c r="AE2174" s="179"/>
      <c r="AF2174" s="179"/>
      <c r="AG2174" s="179"/>
      <c r="AH2174" s="179"/>
      <c r="AI2174" s="179"/>
      <c r="AJ2174" s="179"/>
      <c r="AK2174" s="179"/>
      <c r="AL2174" s="179"/>
      <c r="AM2174" s="179"/>
      <c r="AN2174" s="179"/>
      <c r="AO2174" s="179"/>
      <c r="AP2174" s="179"/>
      <c r="AQ2174" s="179"/>
      <c r="AR2174" s="179"/>
      <c r="AS2174" s="179"/>
      <c r="AT2174" s="179"/>
      <c r="AU2174" s="179"/>
      <c r="AV2174" s="179"/>
      <c r="AW2174" s="179"/>
      <c r="AX2174" s="179"/>
      <c r="AY2174" s="179"/>
      <c r="AZ2174" s="179"/>
      <c r="BA2174" s="179"/>
      <c r="BB2174" s="179"/>
      <c r="BC2174" s="179"/>
      <c r="BD2174" s="179"/>
      <c r="BE2174" s="179"/>
      <c r="BF2174" s="179"/>
      <c r="BG2174" s="179"/>
      <c r="BH2174" s="179"/>
      <c r="BI2174" s="179"/>
      <c r="BJ2174" s="179"/>
      <c r="BK2174" s="179"/>
      <c r="BL2174" s="179"/>
      <c r="BM2174" s="179"/>
      <c r="BN2174" s="179"/>
      <c r="BO2174" s="179"/>
      <c r="BP2174" s="179"/>
      <c r="BQ2174" s="179"/>
      <c r="BR2174" s="179"/>
      <c r="BS2174" s="179"/>
      <c r="BT2174" s="179"/>
      <c r="BU2174" s="179"/>
      <c r="BV2174" s="179"/>
      <c r="BW2174" s="179"/>
      <c r="BX2174" s="179"/>
      <c r="BY2174" s="179"/>
      <c r="BZ2174" s="179"/>
      <c r="CA2174" s="179"/>
      <c r="CB2174" s="179"/>
      <c r="CC2174" s="179"/>
      <c r="CD2174" s="179"/>
      <c r="CE2174" s="179"/>
      <c r="CF2174" s="179"/>
      <c r="CG2174" s="179"/>
      <c r="CH2174" s="179"/>
      <c r="CI2174" s="179"/>
      <c r="CJ2174" s="179"/>
      <c r="CK2174" s="179"/>
      <c r="CL2174" s="179"/>
      <c r="CN2174" s="60"/>
      <c r="CO2174" s="179"/>
      <c r="CP2174" s="179"/>
      <c r="CQ2174" s="179"/>
      <c r="CR2174" s="179"/>
      <c r="CS2174" s="179"/>
      <c r="CT2174" s="179"/>
      <c r="CU2174" s="179"/>
      <c r="CV2174" s="179"/>
      <c r="CW2174" s="179"/>
      <c r="CX2174" s="179"/>
      <c r="CY2174" s="179"/>
      <c r="CZ2174" s="179"/>
      <c r="DA2174" s="179"/>
      <c r="DB2174" s="179"/>
      <c r="DC2174" s="179"/>
      <c r="DD2174" s="179"/>
      <c r="DE2174" s="179"/>
      <c r="DF2174" s="179"/>
      <c r="DG2174" s="179"/>
      <c r="DH2174" s="179"/>
      <c r="DI2174" s="179"/>
      <c r="DJ2174" s="179"/>
      <c r="DK2174" s="179"/>
      <c r="DL2174" s="179"/>
    </row>
    <row r="2175" spans="1:116" x14ac:dyDescent="0.4">
      <c r="A2175" s="174"/>
      <c r="E2175" s="8"/>
      <c r="G2175" s="175" t="s">
        <v>503</v>
      </c>
      <c r="H2175" s="174"/>
      <c r="I2175" s="176"/>
      <c r="J2175" s="176"/>
      <c r="K2175" s="197"/>
      <c r="L2175" s="197"/>
      <c r="M2175" s="197"/>
      <c r="N2175" s="197"/>
      <c r="O2175" s="197"/>
      <c r="P2175" s="197"/>
      <c r="R2175" s="198"/>
      <c r="S2175" s="174"/>
      <c r="T2175" s="174"/>
      <c r="U2175" s="174"/>
      <c r="V2175" s="174"/>
      <c r="W2175" s="174"/>
      <c r="X2175" s="174"/>
      <c r="Y2175" s="174"/>
      <c r="Z2175" s="174"/>
      <c r="AA2175" s="174"/>
      <c r="AB2175" s="174"/>
      <c r="AC2175" s="174"/>
      <c r="AD2175" s="174"/>
      <c r="AE2175" s="174"/>
      <c r="AF2175" s="174"/>
      <c r="AG2175" s="174"/>
      <c r="AH2175" s="174"/>
      <c r="AI2175" s="174"/>
      <c r="AJ2175" s="174"/>
      <c r="AK2175" s="174"/>
      <c r="AL2175" s="174"/>
      <c r="AM2175" s="174"/>
      <c r="AN2175" s="174"/>
      <c r="AO2175" s="174"/>
      <c r="AP2175" s="174"/>
      <c r="AQ2175" s="174"/>
      <c r="AR2175" s="174"/>
      <c r="AS2175" s="174"/>
      <c r="AT2175" s="174"/>
      <c r="AU2175" s="174"/>
      <c r="AV2175" s="174"/>
      <c r="AW2175" s="174"/>
      <c r="AX2175" s="174"/>
      <c r="AY2175" s="174"/>
      <c r="AZ2175" s="174"/>
      <c r="BA2175" s="174"/>
      <c r="BB2175" s="174"/>
      <c r="BC2175" s="174"/>
      <c r="BD2175" s="174"/>
      <c r="BE2175" s="174"/>
      <c r="BF2175" s="174"/>
      <c r="BG2175" s="174"/>
      <c r="BH2175" s="174"/>
      <c r="BI2175" s="174"/>
      <c r="BJ2175" s="174"/>
      <c r="BK2175" s="174"/>
      <c r="BL2175" s="174"/>
      <c r="BM2175" s="174"/>
      <c r="BN2175" s="174"/>
      <c r="BO2175" s="174"/>
      <c r="BP2175" s="174"/>
      <c r="BQ2175" s="174"/>
      <c r="BR2175" s="174"/>
      <c r="BS2175" s="174"/>
      <c r="BT2175" s="174"/>
      <c r="BU2175" s="174"/>
      <c r="BV2175" s="174"/>
      <c r="BW2175" s="174"/>
      <c r="BX2175" s="174"/>
      <c r="BY2175" s="174"/>
      <c r="BZ2175" s="174"/>
      <c r="CA2175" s="174"/>
      <c r="CB2175" s="174"/>
      <c r="CC2175" s="174"/>
      <c r="CD2175" s="174"/>
      <c r="CE2175" s="174"/>
      <c r="CF2175" s="174"/>
      <c r="CG2175" s="174"/>
      <c r="CH2175" s="174"/>
      <c r="CI2175" s="174"/>
      <c r="CJ2175" s="174"/>
      <c r="CK2175" s="174"/>
      <c r="CL2175" s="174"/>
      <c r="CN2175" s="176"/>
      <c r="CO2175" s="174"/>
      <c r="CP2175" s="174"/>
      <c r="CQ2175" s="174"/>
      <c r="CR2175" s="174"/>
      <c r="CS2175" s="174"/>
      <c r="CT2175" s="174"/>
      <c r="CU2175" s="174"/>
      <c r="CV2175" s="174"/>
      <c r="CW2175" s="174"/>
      <c r="CX2175" s="174"/>
      <c r="CY2175" s="174"/>
      <c r="CZ2175" s="174"/>
      <c r="DA2175" s="174"/>
      <c r="DB2175" s="174"/>
      <c r="DC2175" s="174"/>
      <c r="DD2175" s="174"/>
      <c r="DE2175" s="174"/>
      <c r="DF2175" s="174"/>
      <c r="DG2175" s="174"/>
      <c r="DH2175" s="174"/>
      <c r="DI2175" s="174"/>
      <c r="DJ2175" s="174"/>
      <c r="DK2175" s="174"/>
      <c r="DL2175" s="174"/>
    </row>
    <row r="2176" spans="1:116" x14ac:dyDescent="0.4">
      <c r="A2176" s="174"/>
      <c r="E2176" s="8"/>
      <c r="G2176" s="175" t="s">
        <v>504</v>
      </c>
      <c r="H2176" s="174"/>
      <c r="I2176" s="176"/>
      <c r="J2176" s="176"/>
      <c r="K2176" s="197"/>
      <c r="L2176" s="197"/>
      <c r="M2176" s="197"/>
      <c r="N2176" s="197"/>
      <c r="O2176" s="197"/>
      <c r="P2176" s="197"/>
      <c r="R2176" s="198"/>
      <c r="S2176" s="174"/>
      <c r="T2176" s="174"/>
      <c r="U2176" s="174"/>
      <c r="V2176" s="174"/>
      <c r="W2176" s="174"/>
      <c r="X2176" s="174"/>
      <c r="Y2176" s="174"/>
      <c r="Z2176" s="174"/>
      <c r="AA2176" s="174"/>
      <c r="AB2176" s="174"/>
      <c r="AC2176" s="174"/>
      <c r="AD2176" s="174"/>
      <c r="AE2176" s="174"/>
      <c r="AF2176" s="174"/>
      <c r="AG2176" s="174"/>
      <c r="AH2176" s="174"/>
      <c r="AI2176" s="174"/>
      <c r="AJ2176" s="174"/>
      <c r="AK2176" s="174"/>
      <c r="AL2176" s="174"/>
      <c r="AM2176" s="174"/>
      <c r="AN2176" s="174"/>
      <c r="AO2176" s="174"/>
      <c r="AP2176" s="174"/>
      <c r="AQ2176" s="174"/>
      <c r="AR2176" s="174"/>
      <c r="AS2176" s="174"/>
      <c r="AT2176" s="174"/>
      <c r="AU2176" s="174"/>
      <c r="AV2176" s="174"/>
      <c r="AW2176" s="174"/>
      <c r="AX2176" s="174"/>
      <c r="AY2176" s="174"/>
      <c r="AZ2176" s="174"/>
      <c r="BA2176" s="174"/>
      <c r="BB2176" s="174"/>
      <c r="BC2176" s="174"/>
      <c r="BD2176" s="174"/>
      <c r="BE2176" s="174"/>
      <c r="BF2176" s="174"/>
      <c r="BG2176" s="174"/>
      <c r="BH2176" s="174"/>
      <c r="BI2176" s="174"/>
      <c r="BJ2176" s="174"/>
      <c r="BK2176" s="174"/>
      <c r="BL2176" s="174"/>
      <c r="BM2176" s="174"/>
      <c r="BN2176" s="174"/>
      <c r="BO2176" s="174"/>
      <c r="BP2176" s="174"/>
      <c r="BQ2176" s="174"/>
      <c r="BR2176" s="174"/>
      <c r="BS2176" s="174"/>
      <c r="BT2176" s="174"/>
      <c r="BU2176" s="174"/>
      <c r="BV2176" s="174"/>
      <c r="BW2176" s="174"/>
      <c r="BX2176" s="174"/>
      <c r="BY2176" s="174"/>
      <c r="BZ2176" s="174"/>
      <c r="CA2176" s="174"/>
      <c r="CB2176" s="174"/>
      <c r="CC2176" s="174"/>
      <c r="CD2176" s="174"/>
      <c r="CE2176" s="174"/>
      <c r="CF2176" s="174"/>
      <c r="CG2176" s="174"/>
      <c r="CH2176" s="174"/>
      <c r="CI2176" s="174"/>
      <c r="CJ2176" s="174"/>
      <c r="CK2176" s="174"/>
      <c r="CL2176" s="174"/>
      <c r="CN2176" s="176"/>
      <c r="CO2176" s="174"/>
      <c r="CP2176" s="174"/>
      <c r="CQ2176" s="174"/>
      <c r="CR2176" s="174"/>
      <c r="CS2176" s="174"/>
      <c r="CT2176" s="174"/>
      <c r="CU2176" s="174"/>
      <c r="CV2176" s="174"/>
      <c r="CW2176" s="174"/>
      <c r="CX2176" s="174"/>
      <c r="CY2176" s="174"/>
      <c r="CZ2176" s="174"/>
      <c r="DA2176" s="174"/>
      <c r="DB2176" s="174"/>
      <c r="DC2176" s="174"/>
      <c r="DD2176" s="174"/>
      <c r="DE2176" s="174"/>
      <c r="DF2176" s="174"/>
      <c r="DG2176" s="174"/>
      <c r="DH2176" s="174"/>
      <c r="DI2176" s="174"/>
      <c r="DJ2176" s="174"/>
      <c r="DK2176" s="174"/>
      <c r="DL2176" s="174"/>
    </row>
    <row r="2177" spans="1:116" x14ac:dyDescent="0.4">
      <c r="A2177" s="174"/>
      <c r="E2177" s="8"/>
      <c r="G2177" s="175" t="s">
        <v>461</v>
      </c>
      <c r="H2177" s="174"/>
      <c r="I2177" s="176"/>
      <c r="J2177" s="176"/>
      <c r="K2177" s="197"/>
      <c r="L2177" s="197"/>
      <c r="M2177" s="197"/>
      <c r="N2177" s="197"/>
      <c r="O2177" s="197"/>
      <c r="P2177" s="197"/>
      <c r="R2177" s="198"/>
      <c r="S2177" s="199" t="str">
        <f t="shared" ref="S2177:CD2177" si="3630">S$20</f>
        <v>S$16</v>
      </c>
      <c r="T2177" s="199" t="str">
        <f t="shared" si="3630"/>
        <v>T$16</v>
      </c>
      <c r="U2177" s="199" t="str">
        <f t="shared" si="3630"/>
        <v>U$16</v>
      </c>
      <c r="V2177" s="199" t="str">
        <f t="shared" si="3630"/>
        <v>V$16</v>
      </c>
      <c r="W2177" s="199" t="str">
        <f t="shared" si="3630"/>
        <v>W$16</v>
      </c>
      <c r="X2177" s="199" t="str">
        <f t="shared" si="3630"/>
        <v>X$16</v>
      </c>
      <c r="Y2177" s="199" t="str">
        <f t="shared" si="3630"/>
        <v>Y$16</v>
      </c>
      <c r="Z2177" s="199" t="str">
        <f t="shared" si="3630"/>
        <v>Z$16</v>
      </c>
      <c r="AA2177" s="199" t="str">
        <f t="shared" si="3630"/>
        <v>AA$16</v>
      </c>
      <c r="AB2177" s="199" t="str">
        <f t="shared" si="3630"/>
        <v>AB$16</v>
      </c>
      <c r="AC2177" s="199" t="str">
        <f t="shared" si="3630"/>
        <v>AC$16</v>
      </c>
      <c r="AD2177" s="199" t="str">
        <f t="shared" si="3630"/>
        <v>AD$16</v>
      </c>
      <c r="AE2177" s="199" t="str">
        <f t="shared" si="3630"/>
        <v>AE$16</v>
      </c>
      <c r="AF2177" s="199" t="str">
        <f t="shared" si="3630"/>
        <v>AF$16</v>
      </c>
      <c r="AG2177" s="199" t="str">
        <f t="shared" si="3630"/>
        <v>AG$16</v>
      </c>
      <c r="AH2177" s="199" t="str">
        <f t="shared" si="3630"/>
        <v>AH$16</v>
      </c>
      <c r="AI2177" s="199" t="str">
        <f t="shared" si="3630"/>
        <v>AI$16</v>
      </c>
      <c r="AJ2177" s="199" t="str">
        <f t="shared" si="3630"/>
        <v>AJ$16</v>
      </c>
      <c r="AK2177" s="199" t="str">
        <f t="shared" si="3630"/>
        <v>AK$16</v>
      </c>
      <c r="AL2177" s="199" t="str">
        <f t="shared" si="3630"/>
        <v>AL$16</v>
      </c>
      <c r="AM2177" s="199" t="str">
        <f t="shared" si="3630"/>
        <v>AM$16</v>
      </c>
      <c r="AN2177" s="199" t="str">
        <f t="shared" si="3630"/>
        <v>AN$16</v>
      </c>
      <c r="AO2177" s="199" t="str">
        <f t="shared" si="3630"/>
        <v>AO$16</v>
      </c>
      <c r="AP2177" s="199" t="str">
        <f t="shared" si="3630"/>
        <v>AP$16</v>
      </c>
      <c r="AQ2177" s="199" t="str">
        <f t="shared" si="3630"/>
        <v>AQ$16</v>
      </c>
      <c r="AR2177" s="199" t="str">
        <f t="shared" si="3630"/>
        <v>AR$16</v>
      </c>
      <c r="AS2177" s="199" t="str">
        <f t="shared" si="3630"/>
        <v>AS$16</v>
      </c>
      <c r="AT2177" s="199" t="str">
        <f t="shared" si="3630"/>
        <v>AT$16</v>
      </c>
      <c r="AU2177" s="199" t="str">
        <f t="shared" si="3630"/>
        <v>AU$16</v>
      </c>
      <c r="AV2177" s="199" t="str">
        <f t="shared" si="3630"/>
        <v>AV$16</v>
      </c>
      <c r="AW2177" s="199" t="str">
        <f t="shared" si="3630"/>
        <v>AW$16</v>
      </c>
      <c r="AX2177" s="199" t="str">
        <f t="shared" si="3630"/>
        <v>AX$16</v>
      </c>
      <c r="AY2177" s="199" t="str">
        <f t="shared" si="3630"/>
        <v>AY$16</v>
      </c>
      <c r="AZ2177" s="199" t="str">
        <f t="shared" si="3630"/>
        <v>AZ$16</v>
      </c>
      <c r="BA2177" s="199" t="str">
        <f t="shared" si="3630"/>
        <v>BA$16</v>
      </c>
      <c r="BB2177" s="199" t="str">
        <f t="shared" si="3630"/>
        <v>BB$16</v>
      </c>
      <c r="BC2177" s="199" t="str">
        <f t="shared" si="3630"/>
        <v>BC$16</v>
      </c>
      <c r="BD2177" s="199" t="str">
        <f t="shared" si="3630"/>
        <v>BD$16</v>
      </c>
      <c r="BE2177" s="199" t="str">
        <f t="shared" si="3630"/>
        <v>BE$16</v>
      </c>
      <c r="BF2177" s="199" t="str">
        <f t="shared" si="3630"/>
        <v>BF$16</v>
      </c>
      <c r="BG2177" s="199" t="str">
        <f t="shared" si="3630"/>
        <v>BG$16</v>
      </c>
      <c r="BH2177" s="199" t="str">
        <f t="shared" si="3630"/>
        <v>BH$16</v>
      </c>
      <c r="BI2177" s="199" t="str">
        <f t="shared" si="3630"/>
        <v>BI$16</v>
      </c>
      <c r="BJ2177" s="199" t="str">
        <f t="shared" si="3630"/>
        <v>BJ$16</v>
      </c>
      <c r="BK2177" s="199" t="str">
        <f t="shared" si="3630"/>
        <v>BK$16</v>
      </c>
      <c r="BL2177" s="199" t="str">
        <f t="shared" si="3630"/>
        <v>BL$16</v>
      </c>
      <c r="BM2177" s="199" t="str">
        <f t="shared" si="3630"/>
        <v>BM$16</v>
      </c>
      <c r="BN2177" s="199" t="str">
        <f t="shared" si="3630"/>
        <v>BN$16</v>
      </c>
      <c r="BO2177" s="199" t="str">
        <f t="shared" si="3630"/>
        <v>BO$16</v>
      </c>
      <c r="BP2177" s="199" t="str">
        <f t="shared" si="3630"/>
        <v>BP$16</v>
      </c>
      <c r="BQ2177" s="199" t="str">
        <f t="shared" si="3630"/>
        <v>BQ$16</v>
      </c>
      <c r="BR2177" s="199" t="str">
        <f t="shared" si="3630"/>
        <v>BR$16</v>
      </c>
      <c r="BS2177" s="199" t="str">
        <f t="shared" si="3630"/>
        <v>BS$16</v>
      </c>
      <c r="BT2177" s="199" t="str">
        <f t="shared" si="3630"/>
        <v>BT$16</v>
      </c>
      <c r="BU2177" s="199" t="str">
        <f t="shared" si="3630"/>
        <v>BU$16</v>
      </c>
      <c r="BV2177" s="199" t="str">
        <f t="shared" si="3630"/>
        <v>BV$16</v>
      </c>
      <c r="BW2177" s="199" t="str">
        <f t="shared" si="3630"/>
        <v>BW$16</v>
      </c>
      <c r="BX2177" s="199" t="str">
        <f t="shared" si="3630"/>
        <v>BX$16</v>
      </c>
      <c r="BY2177" s="199" t="str">
        <f t="shared" si="3630"/>
        <v>BY$16</v>
      </c>
      <c r="BZ2177" s="199" t="str">
        <f t="shared" si="3630"/>
        <v>BZ$16</v>
      </c>
      <c r="CA2177" s="199" t="str">
        <f t="shared" si="3630"/>
        <v>CA$16</v>
      </c>
      <c r="CB2177" s="199" t="str">
        <f t="shared" si="3630"/>
        <v>CB$16</v>
      </c>
      <c r="CC2177" s="199" t="str">
        <f t="shared" si="3630"/>
        <v>CC$16</v>
      </c>
      <c r="CD2177" s="199" t="str">
        <f t="shared" si="3630"/>
        <v>CD$16</v>
      </c>
      <c r="CE2177" s="199" t="str">
        <f t="shared" ref="CE2177:CL2177" si="3631">CE$20</f>
        <v>CE$16</v>
      </c>
      <c r="CF2177" s="199" t="str">
        <f t="shared" si="3631"/>
        <v>CF$16</v>
      </c>
      <c r="CG2177" s="199" t="str">
        <f t="shared" si="3631"/>
        <v>CG$16</v>
      </c>
      <c r="CH2177" s="199" t="str">
        <f t="shared" si="3631"/>
        <v>CH$16</v>
      </c>
      <c r="CI2177" s="199" t="str">
        <f t="shared" si="3631"/>
        <v>CI$16</v>
      </c>
      <c r="CJ2177" s="199" t="str">
        <f t="shared" si="3631"/>
        <v>CJ$16</v>
      </c>
      <c r="CK2177" s="199" t="str">
        <f t="shared" si="3631"/>
        <v>CK$16</v>
      </c>
      <c r="CL2177" s="199" t="str">
        <f t="shared" si="3631"/>
        <v>CL$16</v>
      </c>
      <c r="CN2177" s="176"/>
      <c r="CO2177" s="199" t="str">
        <f t="shared" ref="CO2177:DL2177" si="3632">CO$20</f>
        <v>CO$16</v>
      </c>
      <c r="CP2177" s="199" t="str">
        <f t="shared" si="3632"/>
        <v>CP$16</v>
      </c>
      <c r="CQ2177" s="199" t="str">
        <f t="shared" si="3632"/>
        <v>CQ$16</v>
      </c>
      <c r="CR2177" s="199" t="str">
        <f t="shared" si="3632"/>
        <v>CR$16</v>
      </c>
      <c r="CS2177" s="199" t="str">
        <f t="shared" si="3632"/>
        <v>CS$16</v>
      </c>
      <c r="CT2177" s="199" t="str">
        <f t="shared" si="3632"/>
        <v>CT$16</v>
      </c>
      <c r="CU2177" s="199" t="str">
        <f t="shared" si="3632"/>
        <v>CU$16</v>
      </c>
      <c r="CV2177" s="199" t="str">
        <f t="shared" si="3632"/>
        <v>CV$16</v>
      </c>
      <c r="CW2177" s="199" t="str">
        <f t="shared" si="3632"/>
        <v>CW$16</v>
      </c>
      <c r="CX2177" s="199" t="str">
        <f t="shared" si="3632"/>
        <v>CX$16</v>
      </c>
      <c r="CY2177" s="199" t="str">
        <f t="shared" si="3632"/>
        <v>CY$16</v>
      </c>
      <c r="CZ2177" s="199" t="str">
        <f t="shared" si="3632"/>
        <v>CZ$16</v>
      </c>
      <c r="DA2177" s="199" t="str">
        <f t="shared" si="3632"/>
        <v>DA$16</v>
      </c>
      <c r="DB2177" s="199" t="str">
        <f t="shared" si="3632"/>
        <v>DB$16</v>
      </c>
      <c r="DC2177" s="199" t="str">
        <f t="shared" si="3632"/>
        <v>DC$16</v>
      </c>
      <c r="DD2177" s="199" t="str">
        <f t="shared" si="3632"/>
        <v>DD$16</v>
      </c>
      <c r="DE2177" s="199" t="str">
        <f t="shared" si="3632"/>
        <v>DE$16</v>
      </c>
      <c r="DF2177" s="199" t="str">
        <f t="shared" si="3632"/>
        <v>DF$16</v>
      </c>
      <c r="DG2177" s="199" t="str">
        <f t="shared" si="3632"/>
        <v>DG$16</v>
      </c>
      <c r="DH2177" s="199" t="str">
        <f t="shared" si="3632"/>
        <v>DH$16</v>
      </c>
      <c r="DI2177" s="199" t="str">
        <f t="shared" si="3632"/>
        <v>DI$16</v>
      </c>
      <c r="DJ2177" s="199" t="str">
        <f t="shared" si="3632"/>
        <v>DJ$16</v>
      </c>
      <c r="DK2177" s="199" t="str">
        <f t="shared" si="3632"/>
        <v>DK$16</v>
      </c>
      <c r="DL2177" s="199" t="str">
        <f t="shared" si="3632"/>
        <v>DL$16</v>
      </c>
    </row>
    <row r="2178" spans="1:116" x14ac:dyDescent="0.4">
      <c r="A2178" s="174"/>
      <c r="E2178" s="8"/>
      <c r="G2178" s="175" t="s">
        <v>462</v>
      </c>
      <c r="H2178" s="200"/>
      <c r="I2178" s="201"/>
      <c r="J2178" s="201"/>
      <c r="K2178" s="202"/>
      <c r="L2178" s="202"/>
      <c r="M2178" s="202"/>
      <c r="N2178" s="202"/>
      <c r="O2178" s="202"/>
      <c r="P2178" s="202"/>
      <c r="R2178" s="202"/>
      <c r="S2178" s="199" t="str">
        <f t="shared" ref="S2178:CD2178" si="3633">S$21</f>
        <v>S$17</v>
      </c>
      <c r="T2178" s="199" t="str">
        <f t="shared" si="3633"/>
        <v>T$17</v>
      </c>
      <c r="U2178" s="199" t="str">
        <f t="shared" si="3633"/>
        <v>U$17</v>
      </c>
      <c r="V2178" s="199" t="str">
        <f t="shared" si="3633"/>
        <v>V$17</v>
      </c>
      <c r="W2178" s="199" t="str">
        <f t="shared" si="3633"/>
        <v>W$17</v>
      </c>
      <c r="X2178" s="199" t="str">
        <f t="shared" si="3633"/>
        <v>X$17</v>
      </c>
      <c r="Y2178" s="199" t="str">
        <f t="shared" si="3633"/>
        <v>Y$17</v>
      </c>
      <c r="Z2178" s="199" t="str">
        <f t="shared" si="3633"/>
        <v>Z$17</v>
      </c>
      <c r="AA2178" s="199" t="str">
        <f t="shared" si="3633"/>
        <v>AA$17</v>
      </c>
      <c r="AB2178" s="199" t="str">
        <f t="shared" si="3633"/>
        <v>AB$17</v>
      </c>
      <c r="AC2178" s="199" t="str">
        <f t="shared" si="3633"/>
        <v>AC$17</v>
      </c>
      <c r="AD2178" s="199" t="str">
        <f t="shared" si="3633"/>
        <v>AD$17</v>
      </c>
      <c r="AE2178" s="199" t="str">
        <f t="shared" si="3633"/>
        <v>AE$17</v>
      </c>
      <c r="AF2178" s="199" t="str">
        <f t="shared" si="3633"/>
        <v>AF$17</v>
      </c>
      <c r="AG2178" s="199" t="str">
        <f t="shared" si="3633"/>
        <v>AG$17</v>
      </c>
      <c r="AH2178" s="199" t="str">
        <f t="shared" si="3633"/>
        <v>AH$17</v>
      </c>
      <c r="AI2178" s="199" t="str">
        <f t="shared" si="3633"/>
        <v>AI$17</v>
      </c>
      <c r="AJ2178" s="199" t="str">
        <f t="shared" si="3633"/>
        <v>AJ$17</v>
      </c>
      <c r="AK2178" s="199" t="str">
        <f t="shared" si="3633"/>
        <v>AK$17</v>
      </c>
      <c r="AL2178" s="199" t="str">
        <f t="shared" si="3633"/>
        <v>AL$17</v>
      </c>
      <c r="AM2178" s="199" t="str">
        <f t="shared" si="3633"/>
        <v>AM$17</v>
      </c>
      <c r="AN2178" s="199" t="str">
        <f t="shared" si="3633"/>
        <v>AN$17</v>
      </c>
      <c r="AO2178" s="199" t="str">
        <f t="shared" si="3633"/>
        <v>AO$17</v>
      </c>
      <c r="AP2178" s="199" t="str">
        <f t="shared" si="3633"/>
        <v>AP$17</v>
      </c>
      <c r="AQ2178" s="199" t="str">
        <f t="shared" si="3633"/>
        <v>AQ$17</v>
      </c>
      <c r="AR2178" s="199" t="str">
        <f t="shared" si="3633"/>
        <v>AR$17</v>
      </c>
      <c r="AS2178" s="199" t="str">
        <f t="shared" si="3633"/>
        <v>AS$17</v>
      </c>
      <c r="AT2178" s="199" t="str">
        <f t="shared" si="3633"/>
        <v>AT$17</v>
      </c>
      <c r="AU2178" s="199" t="str">
        <f t="shared" si="3633"/>
        <v>AU$17</v>
      </c>
      <c r="AV2178" s="199" t="str">
        <f t="shared" si="3633"/>
        <v>AV$17</v>
      </c>
      <c r="AW2178" s="199" t="str">
        <f t="shared" si="3633"/>
        <v>AW$17</v>
      </c>
      <c r="AX2178" s="199" t="str">
        <f t="shared" si="3633"/>
        <v>AX$17</v>
      </c>
      <c r="AY2178" s="199" t="str">
        <f t="shared" si="3633"/>
        <v>AY$17</v>
      </c>
      <c r="AZ2178" s="199" t="str">
        <f t="shared" si="3633"/>
        <v>AZ$17</v>
      </c>
      <c r="BA2178" s="199" t="str">
        <f t="shared" si="3633"/>
        <v>BA$17</v>
      </c>
      <c r="BB2178" s="199" t="str">
        <f t="shared" si="3633"/>
        <v>BB$17</v>
      </c>
      <c r="BC2178" s="199" t="str">
        <f t="shared" si="3633"/>
        <v>BC$17</v>
      </c>
      <c r="BD2178" s="199" t="str">
        <f t="shared" si="3633"/>
        <v>BD$17</v>
      </c>
      <c r="BE2178" s="199" t="str">
        <f t="shared" si="3633"/>
        <v>BE$17</v>
      </c>
      <c r="BF2178" s="199" t="str">
        <f t="shared" si="3633"/>
        <v>BF$17</v>
      </c>
      <c r="BG2178" s="199" t="str">
        <f t="shared" si="3633"/>
        <v>BG$17</v>
      </c>
      <c r="BH2178" s="199" t="str">
        <f t="shared" si="3633"/>
        <v>BH$17</v>
      </c>
      <c r="BI2178" s="199" t="str">
        <f t="shared" si="3633"/>
        <v>BI$17</v>
      </c>
      <c r="BJ2178" s="199" t="str">
        <f t="shared" si="3633"/>
        <v>BJ$17</v>
      </c>
      <c r="BK2178" s="199" t="str">
        <f t="shared" si="3633"/>
        <v>BK$17</v>
      </c>
      <c r="BL2178" s="199" t="str">
        <f t="shared" si="3633"/>
        <v>BL$17</v>
      </c>
      <c r="BM2178" s="199" t="str">
        <f t="shared" si="3633"/>
        <v>BM$17</v>
      </c>
      <c r="BN2178" s="199" t="str">
        <f t="shared" si="3633"/>
        <v>BN$17</v>
      </c>
      <c r="BO2178" s="199" t="str">
        <f t="shared" si="3633"/>
        <v>BO$17</v>
      </c>
      <c r="BP2178" s="199" t="str">
        <f t="shared" si="3633"/>
        <v>BP$17</v>
      </c>
      <c r="BQ2178" s="199" t="str">
        <f t="shared" si="3633"/>
        <v>BQ$17</v>
      </c>
      <c r="BR2178" s="199" t="str">
        <f t="shared" si="3633"/>
        <v>BR$17</v>
      </c>
      <c r="BS2178" s="199" t="str">
        <f t="shared" si="3633"/>
        <v>BS$17</v>
      </c>
      <c r="BT2178" s="199" t="str">
        <f t="shared" si="3633"/>
        <v>BT$17</v>
      </c>
      <c r="BU2178" s="199" t="str">
        <f t="shared" si="3633"/>
        <v>BU$17</v>
      </c>
      <c r="BV2178" s="199" t="str">
        <f t="shared" si="3633"/>
        <v>BV$17</v>
      </c>
      <c r="BW2178" s="199" t="str">
        <f t="shared" si="3633"/>
        <v>BW$17</v>
      </c>
      <c r="BX2178" s="199" t="str">
        <f t="shared" si="3633"/>
        <v>BX$17</v>
      </c>
      <c r="BY2178" s="199" t="str">
        <f t="shared" si="3633"/>
        <v>BY$17</v>
      </c>
      <c r="BZ2178" s="199" t="str">
        <f t="shared" si="3633"/>
        <v>BZ$17</v>
      </c>
      <c r="CA2178" s="199" t="str">
        <f t="shared" si="3633"/>
        <v>CA$17</v>
      </c>
      <c r="CB2178" s="199" t="str">
        <f t="shared" si="3633"/>
        <v>CB$17</v>
      </c>
      <c r="CC2178" s="199" t="str">
        <f t="shared" si="3633"/>
        <v>CC$17</v>
      </c>
      <c r="CD2178" s="199" t="str">
        <f t="shared" si="3633"/>
        <v>CD$17</v>
      </c>
      <c r="CE2178" s="199" t="str">
        <f t="shared" ref="CE2178:CL2178" si="3634">CE$21</f>
        <v>CE$17</v>
      </c>
      <c r="CF2178" s="199" t="str">
        <f t="shared" si="3634"/>
        <v>CF$17</v>
      </c>
      <c r="CG2178" s="199" t="str">
        <f t="shared" si="3634"/>
        <v>CG$17</v>
      </c>
      <c r="CH2178" s="199" t="str">
        <f t="shared" si="3634"/>
        <v>CH$17</v>
      </c>
      <c r="CI2178" s="199" t="str">
        <f t="shared" si="3634"/>
        <v>CI$17</v>
      </c>
      <c r="CJ2178" s="199" t="str">
        <f t="shared" si="3634"/>
        <v>CJ$17</v>
      </c>
      <c r="CK2178" s="199" t="str">
        <f t="shared" si="3634"/>
        <v>CK$17</v>
      </c>
      <c r="CL2178" s="199" t="str">
        <f t="shared" si="3634"/>
        <v>CL$17</v>
      </c>
      <c r="CN2178" s="201"/>
      <c r="CO2178" s="199" t="str">
        <f t="shared" ref="CO2178:DL2178" si="3635">CO$21</f>
        <v>CO$17</v>
      </c>
      <c r="CP2178" s="199" t="str">
        <f t="shared" si="3635"/>
        <v>CP$17</v>
      </c>
      <c r="CQ2178" s="199" t="str">
        <f t="shared" si="3635"/>
        <v>CQ$17</v>
      </c>
      <c r="CR2178" s="199" t="str">
        <f t="shared" si="3635"/>
        <v>CR$17</v>
      </c>
      <c r="CS2178" s="199" t="str">
        <f t="shared" si="3635"/>
        <v>CS$17</v>
      </c>
      <c r="CT2178" s="199" t="str">
        <f t="shared" si="3635"/>
        <v>CT$17</v>
      </c>
      <c r="CU2178" s="199" t="str">
        <f t="shared" si="3635"/>
        <v>CU$17</v>
      </c>
      <c r="CV2178" s="199" t="str">
        <f t="shared" si="3635"/>
        <v>CV$17</v>
      </c>
      <c r="CW2178" s="199" t="str">
        <f t="shared" si="3635"/>
        <v>CW$17</v>
      </c>
      <c r="CX2178" s="199" t="str">
        <f t="shared" si="3635"/>
        <v>CX$17</v>
      </c>
      <c r="CY2178" s="199" t="str">
        <f t="shared" si="3635"/>
        <v>CY$17</v>
      </c>
      <c r="CZ2178" s="199" t="str">
        <f t="shared" si="3635"/>
        <v>CZ$17</v>
      </c>
      <c r="DA2178" s="199" t="str">
        <f t="shared" si="3635"/>
        <v>DA$17</v>
      </c>
      <c r="DB2178" s="199" t="str">
        <f t="shared" si="3635"/>
        <v>DB$17</v>
      </c>
      <c r="DC2178" s="199" t="str">
        <f t="shared" si="3635"/>
        <v>DC$17</v>
      </c>
      <c r="DD2178" s="199" t="str">
        <f t="shared" si="3635"/>
        <v>DD$17</v>
      </c>
      <c r="DE2178" s="199" t="str">
        <f t="shared" si="3635"/>
        <v>DE$17</v>
      </c>
      <c r="DF2178" s="199" t="str">
        <f t="shared" si="3635"/>
        <v>DF$17</v>
      </c>
      <c r="DG2178" s="199" t="str">
        <f t="shared" si="3635"/>
        <v>DG$17</v>
      </c>
      <c r="DH2178" s="199" t="str">
        <f t="shared" si="3635"/>
        <v>DH$17</v>
      </c>
      <c r="DI2178" s="199" t="str">
        <f t="shared" si="3635"/>
        <v>DI$17</v>
      </c>
      <c r="DJ2178" s="199" t="str">
        <f t="shared" si="3635"/>
        <v>DJ$17</v>
      </c>
      <c r="DK2178" s="199" t="str">
        <f t="shared" si="3635"/>
        <v>DK$17</v>
      </c>
      <c r="DL2178" s="199" t="str">
        <f t="shared" si="3635"/>
        <v>DL$17</v>
      </c>
    </row>
    <row r="2179" spans="1:116" x14ac:dyDescent="0.4">
      <c r="A2179" s="174"/>
      <c r="E2179" s="8"/>
      <c r="G2179" s="175" t="s">
        <v>491</v>
      </c>
      <c r="H2179" s="200"/>
      <c r="I2179" s="201"/>
      <c r="J2179" s="201"/>
      <c r="K2179" s="202"/>
      <c r="L2179" s="202"/>
      <c r="M2179" s="202"/>
      <c r="N2179" s="202"/>
      <c r="O2179" s="202"/>
      <c r="P2179" s="202"/>
      <c r="R2179" s="202"/>
      <c r="S2179" s="190"/>
      <c r="T2179" s="190"/>
      <c r="U2179" s="190"/>
      <c r="V2179" s="190"/>
      <c r="W2179" s="190"/>
      <c r="X2179" s="190"/>
      <c r="Y2179" s="190"/>
      <c r="Z2179" s="190"/>
      <c r="AA2179" s="190"/>
      <c r="AB2179" s="190"/>
      <c r="AC2179" s="190"/>
      <c r="AD2179" s="190"/>
      <c r="AE2179" s="190"/>
      <c r="AF2179" s="190"/>
      <c r="AG2179" s="190"/>
      <c r="AH2179" s="190"/>
      <c r="AI2179" s="190"/>
      <c r="AJ2179" s="190"/>
      <c r="AK2179" s="190"/>
      <c r="AL2179" s="190"/>
      <c r="AM2179" s="190"/>
      <c r="AN2179" s="190"/>
      <c r="AO2179" s="190"/>
      <c r="AP2179" s="190"/>
      <c r="AQ2179" s="190"/>
      <c r="AR2179" s="190"/>
      <c r="AS2179" s="190"/>
      <c r="AT2179" s="190"/>
      <c r="AU2179" s="190"/>
      <c r="AV2179" s="190"/>
      <c r="AW2179" s="190"/>
      <c r="AX2179" s="190"/>
      <c r="AY2179" s="190"/>
      <c r="AZ2179" s="190"/>
      <c r="BA2179" s="190"/>
      <c r="BB2179" s="190"/>
      <c r="BC2179" s="190"/>
      <c r="BD2179" s="190"/>
      <c r="BE2179" s="190"/>
      <c r="BF2179" s="190"/>
      <c r="BG2179" s="190"/>
      <c r="BH2179" s="190"/>
      <c r="BI2179" s="190"/>
      <c r="BJ2179" s="190"/>
      <c r="BK2179" s="190"/>
      <c r="BL2179" s="190"/>
      <c r="BM2179" s="190"/>
      <c r="BN2179" s="190"/>
      <c r="BO2179" s="190"/>
      <c r="BP2179" s="190"/>
      <c r="BQ2179" s="190"/>
      <c r="BR2179" s="190"/>
      <c r="BS2179" s="190"/>
      <c r="BT2179" s="190"/>
      <c r="BU2179" s="190"/>
      <c r="BV2179" s="190"/>
      <c r="BW2179" s="190"/>
      <c r="BX2179" s="190"/>
      <c r="BY2179" s="190"/>
      <c r="BZ2179" s="190"/>
      <c r="CA2179" s="190"/>
      <c r="CB2179" s="190"/>
      <c r="CC2179" s="190"/>
      <c r="CD2179" s="190"/>
      <c r="CE2179" s="190"/>
      <c r="CF2179" s="190"/>
      <c r="CG2179" s="190"/>
      <c r="CH2179" s="190"/>
      <c r="CI2179" s="190"/>
      <c r="CJ2179" s="190"/>
      <c r="CK2179" s="190"/>
      <c r="CL2179" s="190"/>
      <c r="CN2179" s="201"/>
      <c r="CO2179" s="190"/>
      <c r="CP2179" s="190"/>
      <c r="CQ2179" s="190"/>
      <c r="CR2179" s="190"/>
      <c r="CS2179" s="190"/>
      <c r="CT2179" s="190"/>
      <c r="CU2179" s="190"/>
      <c r="CV2179" s="190"/>
      <c r="CW2179" s="190"/>
      <c r="CX2179" s="190"/>
      <c r="CY2179" s="190"/>
      <c r="CZ2179" s="190"/>
      <c r="DA2179" s="190"/>
      <c r="DB2179" s="190"/>
      <c r="DC2179" s="190"/>
      <c r="DD2179" s="190"/>
      <c r="DE2179" s="190"/>
      <c r="DF2179" s="190"/>
      <c r="DG2179" s="190"/>
      <c r="DH2179" s="190"/>
      <c r="DI2179" s="190"/>
      <c r="DJ2179" s="190"/>
      <c r="DK2179" s="190"/>
      <c r="DL2179" s="190"/>
    </row>
    <row r="2180" spans="1:116" x14ac:dyDescent="0.4">
      <c r="A2180" s="174"/>
      <c r="E2180" s="8"/>
      <c r="G2180" s="175" t="s">
        <v>505</v>
      </c>
      <c r="H2180" s="200"/>
      <c r="I2180" s="201"/>
      <c r="J2180" s="201"/>
      <c r="K2180" s="202"/>
      <c r="L2180" s="202"/>
      <c r="M2180" s="202"/>
      <c r="N2180" s="202"/>
      <c r="O2180" s="202"/>
      <c r="P2180" s="202"/>
      <c r="R2180" s="202"/>
      <c r="S2180" s="190"/>
      <c r="T2180" s="190"/>
      <c r="U2180" s="190"/>
      <c r="V2180" s="190"/>
      <c r="W2180" s="190"/>
      <c r="X2180" s="190"/>
      <c r="Y2180" s="190"/>
      <c r="Z2180" s="190"/>
      <c r="AA2180" s="190"/>
      <c r="AB2180" s="190"/>
      <c r="AC2180" s="190"/>
      <c r="AD2180" s="190"/>
      <c r="AE2180" s="190"/>
      <c r="AF2180" s="190"/>
      <c r="AG2180" s="190"/>
      <c r="AH2180" s="190"/>
      <c r="AI2180" s="190"/>
      <c r="AJ2180" s="190"/>
      <c r="AK2180" s="190"/>
      <c r="AL2180" s="190"/>
      <c r="AM2180" s="190"/>
      <c r="AN2180" s="190"/>
      <c r="AO2180" s="190"/>
      <c r="AP2180" s="190"/>
      <c r="AQ2180" s="190"/>
      <c r="AR2180" s="190"/>
      <c r="AS2180" s="190"/>
      <c r="AT2180" s="190"/>
      <c r="AU2180" s="190"/>
      <c r="AV2180" s="190"/>
      <c r="AW2180" s="190"/>
      <c r="AX2180" s="190"/>
      <c r="AY2180" s="190"/>
      <c r="AZ2180" s="190"/>
      <c r="BA2180" s="190"/>
      <c r="BB2180" s="190"/>
      <c r="BC2180" s="190"/>
      <c r="BD2180" s="190"/>
      <c r="BE2180" s="190"/>
      <c r="BF2180" s="190"/>
      <c r="BG2180" s="190"/>
      <c r="BH2180" s="190"/>
      <c r="BI2180" s="190"/>
      <c r="BJ2180" s="190"/>
      <c r="BK2180" s="190"/>
      <c r="BL2180" s="190"/>
      <c r="BM2180" s="190"/>
      <c r="BN2180" s="190"/>
      <c r="BO2180" s="190"/>
      <c r="BP2180" s="190"/>
      <c r="BQ2180" s="190"/>
      <c r="BR2180" s="190"/>
      <c r="BS2180" s="190"/>
      <c r="BT2180" s="190"/>
      <c r="BU2180" s="190"/>
      <c r="BV2180" s="190"/>
      <c r="BW2180" s="190"/>
      <c r="BX2180" s="190"/>
      <c r="BY2180" s="190"/>
      <c r="BZ2180" s="190"/>
      <c r="CA2180" s="190"/>
      <c r="CB2180" s="190"/>
      <c r="CC2180" s="190"/>
      <c r="CD2180" s="190"/>
      <c r="CE2180" s="190"/>
      <c r="CF2180" s="190"/>
      <c r="CG2180" s="190"/>
      <c r="CH2180" s="190"/>
      <c r="CI2180" s="190"/>
      <c r="CJ2180" s="190"/>
      <c r="CK2180" s="190"/>
      <c r="CL2180" s="190"/>
      <c r="CN2180" s="201"/>
      <c r="CO2180" s="190"/>
      <c r="CP2180" s="190"/>
      <c r="CQ2180" s="190"/>
      <c r="CR2180" s="190"/>
      <c r="CS2180" s="190"/>
      <c r="CT2180" s="190"/>
      <c r="CU2180" s="190"/>
      <c r="CV2180" s="190"/>
      <c r="CW2180" s="190"/>
      <c r="CX2180" s="190"/>
      <c r="CY2180" s="190"/>
      <c r="CZ2180" s="190"/>
      <c r="DA2180" s="190"/>
      <c r="DB2180" s="190"/>
      <c r="DC2180" s="190"/>
      <c r="DD2180" s="190"/>
      <c r="DE2180" s="190"/>
      <c r="DF2180" s="190"/>
      <c r="DG2180" s="190"/>
      <c r="DH2180" s="190"/>
      <c r="DI2180" s="190"/>
      <c r="DJ2180" s="190"/>
      <c r="DK2180" s="190"/>
      <c r="DL2180" s="190"/>
    </row>
    <row r="2181" spans="1:116" x14ac:dyDescent="0.4">
      <c r="A2181" s="174"/>
      <c r="E2181" s="8"/>
      <c r="G2181" s="175" t="s">
        <v>463</v>
      </c>
      <c r="H2181" s="200"/>
      <c r="I2181" s="201"/>
      <c r="J2181" s="201"/>
      <c r="K2181" s="202"/>
      <c r="L2181" s="202"/>
      <c r="M2181" s="202"/>
      <c r="N2181" s="202"/>
      <c r="O2181" s="202"/>
      <c r="P2181" s="202"/>
      <c r="R2181" s="202"/>
      <c r="S2181" s="190" t="str">
        <f t="shared" ref="S2181:CD2181" si="3636">S$22</f>
        <v>S$18</v>
      </c>
      <c r="T2181" s="190" t="str">
        <f t="shared" si="3636"/>
        <v>T$18</v>
      </c>
      <c r="U2181" s="190" t="str">
        <f t="shared" si="3636"/>
        <v>U$18</v>
      </c>
      <c r="V2181" s="190" t="str">
        <f t="shared" si="3636"/>
        <v>V$18</v>
      </c>
      <c r="W2181" s="190" t="str">
        <f t="shared" si="3636"/>
        <v>W$18</v>
      </c>
      <c r="X2181" s="190" t="str">
        <f t="shared" si="3636"/>
        <v>X$18</v>
      </c>
      <c r="Y2181" s="190" t="str">
        <f t="shared" si="3636"/>
        <v>Y$18</v>
      </c>
      <c r="Z2181" s="190" t="str">
        <f t="shared" si="3636"/>
        <v>Z$18</v>
      </c>
      <c r="AA2181" s="190" t="str">
        <f t="shared" si="3636"/>
        <v>AA$18</v>
      </c>
      <c r="AB2181" s="190" t="str">
        <f t="shared" si="3636"/>
        <v>AB$18</v>
      </c>
      <c r="AC2181" s="190" t="str">
        <f t="shared" si="3636"/>
        <v>AC$18</v>
      </c>
      <c r="AD2181" s="190" t="str">
        <f t="shared" si="3636"/>
        <v>AD$18</v>
      </c>
      <c r="AE2181" s="190" t="str">
        <f t="shared" si="3636"/>
        <v>AE$18</v>
      </c>
      <c r="AF2181" s="190" t="str">
        <f t="shared" si="3636"/>
        <v>AF$18</v>
      </c>
      <c r="AG2181" s="190" t="str">
        <f t="shared" si="3636"/>
        <v>AG$18</v>
      </c>
      <c r="AH2181" s="190" t="str">
        <f t="shared" si="3636"/>
        <v>AH$18</v>
      </c>
      <c r="AI2181" s="190" t="str">
        <f t="shared" si="3636"/>
        <v>AI$18</v>
      </c>
      <c r="AJ2181" s="190" t="str">
        <f t="shared" si="3636"/>
        <v>AJ$18</v>
      </c>
      <c r="AK2181" s="190" t="str">
        <f t="shared" si="3636"/>
        <v>AK$18</v>
      </c>
      <c r="AL2181" s="190" t="str">
        <f t="shared" si="3636"/>
        <v>AL$18</v>
      </c>
      <c r="AM2181" s="190" t="str">
        <f t="shared" si="3636"/>
        <v>AM$18</v>
      </c>
      <c r="AN2181" s="190" t="str">
        <f t="shared" si="3636"/>
        <v>AN$18</v>
      </c>
      <c r="AO2181" s="190" t="str">
        <f t="shared" si="3636"/>
        <v>AO$18</v>
      </c>
      <c r="AP2181" s="190" t="str">
        <f t="shared" si="3636"/>
        <v>AP$18</v>
      </c>
      <c r="AQ2181" s="190" t="str">
        <f t="shared" si="3636"/>
        <v>AQ$18</v>
      </c>
      <c r="AR2181" s="190" t="str">
        <f t="shared" si="3636"/>
        <v>AR$18</v>
      </c>
      <c r="AS2181" s="190" t="str">
        <f t="shared" si="3636"/>
        <v>AS$18</v>
      </c>
      <c r="AT2181" s="190" t="str">
        <f t="shared" si="3636"/>
        <v>AT$18</v>
      </c>
      <c r="AU2181" s="190" t="str">
        <f t="shared" si="3636"/>
        <v>AU$18</v>
      </c>
      <c r="AV2181" s="190" t="str">
        <f t="shared" si="3636"/>
        <v>AV$18</v>
      </c>
      <c r="AW2181" s="190" t="str">
        <f t="shared" si="3636"/>
        <v>AW$18</v>
      </c>
      <c r="AX2181" s="190" t="str">
        <f t="shared" si="3636"/>
        <v>AX$18</v>
      </c>
      <c r="AY2181" s="190" t="str">
        <f t="shared" si="3636"/>
        <v>AY$18</v>
      </c>
      <c r="AZ2181" s="190" t="str">
        <f t="shared" si="3636"/>
        <v>AZ$18</v>
      </c>
      <c r="BA2181" s="190" t="str">
        <f t="shared" si="3636"/>
        <v>BA$18</v>
      </c>
      <c r="BB2181" s="190" t="str">
        <f t="shared" si="3636"/>
        <v>BB$18</v>
      </c>
      <c r="BC2181" s="190" t="str">
        <f t="shared" si="3636"/>
        <v>BC$18</v>
      </c>
      <c r="BD2181" s="190" t="str">
        <f t="shared" si="3636"/>
        <v>BD$18</v>
      </c>
      <c r="BE2181" s="190" t="str">
        <f t="shared" si="3636"/>
        <v>BE$18</v>
      </c>
      <c r="BF2181" s="190" t="str">
        <f t="shared" si="3636"/>
        <v>BF$18</v>
      </c>
      <c r="BG2181" s="190" t="str">
        <f t="shared" si="3636"/>
        <v>BG$18</v>
      </c>
      <c r="BH2181" s="190" t="str">
        <f t="shared" si="3636"/>
        <v>BH$18</v>
      </c>
      <c r="BI2181" s="190" t="str">
        <f t="shared" si="3636"/>
        <v>BI$18</v>
      </c>
      <c r="BJ2181" s="190" t="str">
        <f t="shared" si="3636"/>
        <v>BJ$18</v>
      </c>
      <c r="BK2181" s="190" t="str">
        <f t="shared" si="3636"/>
        <v>BK$18</v>
      </c>
      <c r="BL2181" s="190" t="str">
        <f t="shared" si="3636"/>
        <v>BL$18</v>
      </c>
      <c r="BM2181" s="190" t="str">
        <f t="shared" si="3636"/>
        <v>BM$18</v>
      </c>
      <c r="BN2181" s="190" t="str">
        <f t="shared" si="3636"/>
        <v>BN$18</v>
      </c>
      <c r="BO2181" s="190" t="str">
        <f t="shared" si="3636"/>
        <v>BO$18</v>
      </c>
      <c r="BP2181" s="190" t="str">
        <f t="shared" si="3636"/>
        <v>BP$18</v>
      </c>
      <c r="BQ2181" s="190" t="str">
        <f t="shared" si="3636"/>
        <v>BQ$18</v>
      </c>
      <c r="BR2181" s="190" t="str">
        <f t="shared" si="3636"/>
        <v>BR$18</v>
      </c>
      <c r="BS2181" s="190" t="str">
        <f t="shared" si="3636"/>
        <v>BS$18</v>
      </c>
      <c r="BT2181" s="190" t="str">
        <f t="shared" si="3636"/>
        <v>BT$18</v>
      </c>
      <c r="BU2181" s="190" t="str">
        <f t="shared" si="3636"/>
        <v>BU$18</v>
      </c>
      <c r="BV2181" s="190" t="str">
        <f t="shared" si="3636"/>
        <v>BV$18</v>
      </c>
      <c r="BW2181" s="190" t="str">
        <f t="shared" si="3636"/>
        <v>BW$18</v>
      </c>
      <c r="BX2181" s="190" t="str">
        <f t="shared" si="3636"/>
        <v>BX$18</v>
      </c>
      <c r="BY2181" s="190" t="str">
        <f t="shared" si="3636"/>
        <v>BY$18</v>
      </c>
      <c r="BZ2181" s="190" t="str">
        <f t="shared" si="3636"/>
        <v>BZ$18</v>
      </c>
      <c r="CA2181" s="190" t="str">
        <f t="shared" si="3636"/>
        <v>CA$18</v>
      </c>
      <c r="CB2181" s="190" t="str">
        <f t="shared" si="3636"/>
        <v>CB$18</v>
      </c>
      <c r="CC2181" s="190" t="str">
        <f t="shared" si="3636"/>
        <v>CC$18</v>
      </c>
      <c r="CD2181" s="190" t="str">
        <f t="shared" si="3636"/>
        <v>CD$18</v>
      </c>
      <c r="CE2181" s="190" t="str">
        <f t="shared" ref="CE2181:CL2181" si="3637">CE$22</f>
        <v>CE$18</v>
      </c>
      <c r="CF2181" s="190" t="str">
        <f t="shared" si="3637"/>
        <v>CF$18</v>
      </c>
      <c r="CG2181" s="190" t="str">
        <f t="shared" si="3637"/>
        <v>CG$18</v>
      </c>
      <c r="CH2181" s="190" t="str">
        <f t="shared" si="3637"/>
        <v>CH$18</v>
      </c>
      <c r="CI2181" s="190" t="str">
        <f t="shared" si="3637"/>
        <v>CI$18</v>
      </c>
      <c r="CJ2181" s="190" t="str">
        <f t="shared" si="3637"/>
        <v>CJ$18</v>
      </c>
      <c r="CK2181" s="190" t="str">
        <f t="shared" si="3637"/>
        <v>CK$18</v>
      </c>
      <c r="CL2181" s="190" t="str">
        <f t="shared" si="3637"/>
        <v>CL$18</v>
      </c>
      <c r="CN2181" s="201"/>
      <c r="CO2181" s="190" t="str">
        <f t="shared" ref="CO2181:DL2181" si="3638">CO$22</f>
        <v>CO$18</v>
      </c>
      <c r="CP2181" s="190" t="str">
        <f t="shared" si="3638"/>
        <v>CP$18</v>
      </c>
      <c r="CQ2181" s="190" t="str">
        <f t="shared" si="3638"/>
        <v>CQ$18</v>
      </c>
      <c r="CR2181" s="190" t="str">
        <f t="shared" si="3638"/>
        <v>CR$18</v>
      </c>
      <c r="CS2181" s="190" t="str">
        <f t="shared" si="3638"/>
        <v>CS$18</v>
      </c>
      <c r="CT2181" s="190" t="str">
        <f t="shared" si="3638"/>
        <v>CT$18</v>
      </c>
      <c r="CU2181" s="190" t="str">
        <f t="shared" si="3638"/>
        <v>CU$18</v>
      </c>
      <c r="CV2181" s="190" t="str">
        <f t="shared" si="3638"/>
        <v>CV$18</v>
      </c>
      <c r="CW2181" s="190" t="str">
        <f t="shared" si="3638"/>
        <v>CW$18</v>
      </c>
      <c r="CX2181" s="190" t="str">
        <f t="shared" si="3638"/>
        <v>CX$18</v>
      </c>
      <c r="CY2181" s="190" t="str">
        <f t="shared" si="3638"/>
        <v>CY$18</v>
      </c>
      <c r="CZ2181" s="190" t="str">
        <f t="shared" si="3638"/>
        <v>CZ$18</v>
      </c>
      <c r="DA2181" s="190" t="str">
        <f t="shared" si="3638"/>
        <v>DA$18</v>
      </c>
      <c r="DB2181" s="190" t="str">
        <f t="shared" si="3638"/>
        <v>DB$18</v>
      </c>
      <c r="DC2181" s="190" t="str">
        <f t="shared" si="3638"/>
        <v>DC$18</v>
      </c>
      <c r="DD2181" s="190" t="str">
        <f t="shared" si="3638"/>
        <v>DD$18</v>
      </c>
      <c r="DE2181" s="190" t="str">
        <f t="shared" si="3638"/>
        <v>DE$18</v>
      </c>
      <c r="DF2181" s="190" t="str">
        <f t="shared" si="3638"/>
        <v>DF$18</v>
      </c>
      <c r="DG2181" s="190" t="str">
        <f t="shared" si="3638"/>
        <v>DG$18</v>
      </c>
      <c r="DH2181" s="190" t="str">
        <f t="shared" si="3638"/>
        <v>DH$18</v>
      </c>
      <c r="DI2181" s="190" t="str">
        <f t="shared" si="3638"/>
        <v>DI$18</v>
      </c>
      <c r="DJ2181" s="190" t="str">
        <f t="shared" si="3638"/>
        <v>DJ$18</v>
      </c>
      <c r="DK2181" s="190" t="str">
        <f t="shared" si="3638"/>
        <v>DK$18</v>
      </c>
      <c r="DL2181" s="190" t="str">
        <f t="shared" si="3638"/>
        <v>DL$18</v>
      </c>
    </row>
    <row r="2182" spans="1:116" x14ac:dyDescent="0.4">
      <c r="A2182" s="174"/>
      <c r="E2182" s="8"/>
      <c r="G2182" s="175" t="s">
        <v>464</v>
      </c>
      <c r="H2182" s="200"/>
      <c r="I2182" s="201"/>
      <c r="J2182" s="201"/>
      <c r="K2182" s="202"/>
      <c r="L2182" s="202"/>
      <c r="M2182" s="202"/>
      <c r="N2182" s="202"/>
      <c r="O2182" s="202"/>
      <c r="P2182" s="202"/>
      <c r="R2182" s="202"/>
      <c r="S2182" s="190" t="str">
        <f t="shared" ref="S2182:CD2182" si="3639">S$23</f>
        <v>S$19</v>
      </c>
      <c r="T2182" s="190" t="str">
        <f t="shared" si="3639"/>
        <v>T$19</v>
      </c>
      <c r="U2182" s="190" t="str">
        <f t="shared" si="3639"/>
        <v>U$19</v>
      </c>
      <c r="V2182" s="190" t="str">
        <f t="shared" si="3639"/>
        <v>V$19</v>
      </c>
      <c r="W2182" s="190" t="str">
        <f t="shared" si="3639"/>
        <v>W$19</v>
      </c>
      <c r="X2182" s="190" t="str">
        <f t="shared" si="3639"/>
        <v>X$19</v>
      </c>
      <c r="Y2182" s="190" t="str">
        <f t="shared" si="3639"/>
        <v>Y$19</v>
      </c>
      <c r="Z2182" s="190" t="str">
        <f t="shared" si="3639"/>
        <v>Z$19</v>
      </c>
      <c r="AA2182" s="190" t="str">
        <f t="shared" si="3639"/>
        <v>AA$19</v>
      </c>
      <c r="AB2182" s="190" t="str">
        <f t="shared" si="3639"/>
        <v>AB$19</v>
      </c>
      <c r="AC2182" s="190" t="str">
        <f t="shared" si="3639"/>
        <v>AC$19</v>
      </c>
      <c r="AD2182" s="190" t="str">
        <f t="shared" si="3639"/>
        <v>AD$19</v>
      </c>
      <c r="AE2182" s="190" t="str">
        <f t="shared" si="3639"/>
        <v>AE$19</v>
      </c>
      <c r="AF2182" s="190" t="str">
        <f t="shared" si="3639"/>
        <v>AF$19</v>
      </c>
      <c r="AG2182" s="190" t="str">
        <f t="shared" si="3639"/>
        <v>AG$19</v>
      </c>
      <c r="AH2182" s="190" t="str">
        <f t="shared" si="3639"/>
        <v>AH$19</v>
      </c>
      <c r="AI2182" s="190" t="str">
        <f t="shared" si="3639"/>
        <v>AI$19</v>
      </c>
      <c r="AJ2182" s="190" t="str">
        <f t="shared" si="3639"/>
        <v>AJ$19</v>
      </c>
      <c r="AK2182" s="190" t="str">
        <f t="shared" si="3639"/>
        <v>AK$19</v>
      </c>
      <c r="AL2182" s="190" t="str">
        <f t="shared" si="3639"/>
        <v>AL$19</v>
      </c>
      <c r="AM2182" s="190" t="str">
        <f t="shared" si="3639"/>
        <v>AM$19</v>
      </c>
      <c r="AN2182" s="190" t="str">
        <f t="shared" si="3639"/>
        <v>AN$19</v>
      </c>
      <c r="AO2182" s="190" t="str">
        <f t="shared" si="3639"/>
        <v>AO$19</v>
      </c>
      <c r="AP2182" s="190" t="str">
        <f t="shared" si="3639"/>
        <v>AP$19</v>
      </c>
      <c r="AQ2182" s="190" t="str">
        <f t="shared" si="3639"/>
        <v>AQ$19</v>
      </c>
      <c r="AR2182" s="190" t="str">
        <f t="shared" si="3639"/>
        <v>AR$19</v>
      </c>
      <c r="AS2182" s="190" t="str">
        <f t="shared" si="3639"/>
        <v>AS$19</v>
      </c>
      <c r="AT2182" s="190" t="str">
        <f t="shared" si="3639"/>
        <v>AT$19</v>
      </c>
      <c r="AU2182" s="190" t="str">
        <f t="shared" si="3639"/>
        <v>AU$19</v>
      </c>
      <c r="AV2182" s="190" t="str">
        <f t="shared" si="3639"/>
        <v>AV$19</v>
      </c>
      <c r="AW2182" s="190" t="str">
        <f t="shared" si="3639"/>
        <v>AW$19</v>
      </c>
      <c r="AX2182" s="190" t="str">
        <f t="shared" si="3639"/>
        <v>AX$19</v>
      </c>
      <c r="AY2182" s="190" t="str">
        <f t="shared" si="3639"/>
        <v>AY$19</v>
      </c>
      <c r="AZ2182" s="190" t="str">
        <f t="shared" si="3639"/>
        <v>AZ$19</v>
      </c>
      <c r="BA2182" s="190" t="str">
        <f t="shared" si="3639"/>
        <v>BA$19</v>
      </c>
      <c r="BB2182" s="190" t="str">
        <f t="shared" si="3639"/>
        <v>BB$19</v>
      </c>
      <c r="BC2182" s="190" t="str">
        <f t="shared" si="3639"/>
        <v>BC$19</v>
      </c>
      <c r="BD2182" s="190" t="str">
        <f t="shared" si="3639"/>
        <v>BD$19</v>
      </c>
      <c r="BE2182" s="190" t="str">
        <f t="shared" si="3639"/>
        <v>BE$19</v>
      </c>
      <c r="BF2182" s="190" t="str">
        <f t="shared" si="3639"/>
        <v>BF$19</v>
      </c>
      <c r="BG2182" s="190" t="str">
        <f t="shared" si="3639"/>
        <v>BG$19</v>
      </c>
      <c r="BH2182" s="190" t="str">
        <f t="shared" si="3639"/>
        <v>BH$19</v>
      </c>
      <c r="BI2182" s="190" t="str">
        <f t="shared" si="3639"/>
        <v>BI$19</v>
      </c>
      <c r="BJ2182" s="190" t="str">
        <f t="shared" si="3639"/>
        <v>BJ$19</v>
      </c>
      <c r="BK2182" s="190" t="str">
        <f t="shared" si="3639"/>
        <v>BK$19</v>
      </c>
      <c r="BL2182" s="190" t="str">
        <f t="shared" si="3639"/>
        <v>BL$19</v>
      </c>
      <c r="BM2182" s="190" t="str">
        <f t="shared" si="3639"/>
        <v>BM$19</v>
      </c>
      <c r="BN2182" s="190" t="str">
        <f t="shared" si="3639"/>
        <v>BN$19</v>
      </c>
      <c r="BO2182" s="190" t="str">
        <f t="shared" si="3639"/>
        <v>BO$19</v>
      </c>
      <c r="BP2182" s="190" t="str">
        <f t="shared" si="3639"/>
        <v>BP$19</v>
      </c>
      <c r="BQ2182" s="190" t="str">
        <f t="shared" si="3639"/>
        <v>BQ$19</v>
      </c>
      <c r="BR2182" s="190" t="str">
        <f t="shared" si="3639"/>
        <v>BR$19</v>
      </c>
      <c r="BS2182" s="190" t="str">
        <f t="shared" si="3639"/>
        <v>BS$19</v>
      </c>
      <c r="BT2182" s="190" t="str">
        <f t="shared" si="3639"/>
        <v>BT$19</v>
      </c>
      <c r="BU2182" s="190" t="str">
        <f t="shared" si="3639"/>
        <v>BU$19</v>
      </c>
      <c r="BV2182" s="190" t="str">
        <f t="shared" si="3639"/>
        <v>BV$19</v>
      </c>
      <c r="BW2182" s="190" t="str">
        <f t="shared" si="3639"/>
        <v>BW$19</v>
      </c>
      <c r="BX2182" s="190" t="str">
        <f t="shared" si="3639"/>
        <v>BX$19</v>
      </c>
      <c r="BY2182" s="190" t="str">
        <f t="shared" si="3639"/>
        <v>BY$19</v>
      </c>
      <c r="BZ2182" s="190" t="str">
        <f t="shared" si="3639"/>
        <v>BZ$19</v>
      </c>
      <c r="CA2182" s="190" t="str">
        <f t="shared" si="3639"/>
        <v>CA$19</v>
      </c>
      <c r="CB2182" s="190" t="str">
        <f t="shared" si="3639"/>
        <v>CB$19</v>
      </c>
      <c r="CC2182" s="190" t="str">
        <f t="shared" si="3639"/>
        <v>CC$19</v>
      </c>
      <c r="CD2182" s="190" t="str">
        <f t="shared" si="3639"/>
        <v>CD$19</v>
      </c>
      <c r="CE2182" s="190" t="str">
        <f t="shared" ref="CE2182:CL2182" si="3640">CE$23</f>
        <v>CE$19</v>
      </c>
      <c r="CF2182" s="190" t="str">
        <f t="shared" si="3640"/>
        <v>CF$19</v>
      </c>
      <c r="CG2182" s="190" t="str">
        <f t="shared" si="3640"/>
        <v>CG$19</v>
      </c>
      <c r="CH2182" s="190" t="str">
        <f t="shared" si="3640"/>
        <v>CH$19</v>
      </c>
      <c r="CI2182" s="190" t="str">
        <f t="shared" si="3640"/>
        <v>CI$19</v>
      </c>
      <c r="CJ2182" s="190" t="str">
        <f t="shared" si="3640"/>
        <v>CJ$19</v>
      </c>
      <c r="CK2182" s="190" t="str">
        <f t="shared" si="3640"/>
        <v>CK$19</v>
      </c>
      <c r="CL2182" s="190" t="str">
        <f t="shared" si="3640"/>
        <v>CL$19</v>
      </c>
      <c r="CN2182" s="201"/>
      <c r="CO2182" s="190" t="str">
        <f t="shared" ref="CO2182:DL2182" si="3641">CO$23</f>
        <v>CO$19</v>
      </c>
      <c r="CP2182" s="190" t="str">
        <f t="shared" si="3641"/>
        <v>CP$19</v>
      </c>
      <c r="CQ2182" s="190" t="str">
        <f t="shared" si="3641"/>
        <v>CQ$19</v>
      </c>
      <c r="CR2182" s="190" t="str">
        <f t="shared" si="3641"/>
        <v>CR$19</v>
      </c>
      <c r="CS2182" s="190" t="str">
        <f t="shared" si="3641"/>
        <v>CS$19</v>
      </c>
      <c r="CT2182" s="190" t="str">
        <f t="shared" si="3641"/>
        <v>CT$19</v>
      </c>
      <c r="CU2182" s="190" t="str">
        <f t="shared" si="3641"/>
        <v>CU$19</v>
      </c>
      <c r="CV2182" s="190" t="str">
        <f t="shared" si="3641"/>
        <v>CV$19</v>
      </c>
      <c r="CW2182" s="190" t="str">
        <f t="shared" si="3641"/>
        <v>CW$19</v>
      </c>
      <c r="CX2182" s="190" t="str">
        <f t="shared" si="3641"/>
        <v>CX$19</v>
      </c>
      <c r="CY2182" s="190" t="str">
        <f t="shared" si="3641"/>
        <v>CY$19</v>
      </c>
      <c r="CZ2182" s="190" t="str">
        <f t="shared" si="3641"/>
        <v>CZ$19</v>
      </c>
      <c r="DA2182" s="190" t="str">
        <f t="shared" si="3641"/>
        <v>DA$19</v>
      </c>
      <c r="DB2182" s="190" t="str">
        <f t="shared" si="3641"/>
        <v>DB$19</v>
      </c>
      <c r="DC2182" s="190" t="str">
        <f t="shared" si="3641"/>
        <v>DC$19</v>
      </c>
      <c r="DD2182" s="190" t="str">
        <f t="shared" si="3641"/>
        <v>DD$19</v>
      </c>
      <c r="DE2182" s="190" t="str">
        <f t="shared" si="3641"/>
        <v>DE$19</v>
      </c>
      <c r="DF2182" s="190" t="str">
        <f t="shared" si="3641"/>
        <v>DF$19</v>
      </c>
      <c r="DG2182" s="190" t="str">
        <f t="shared" si="3641"/>
        <v>DG$19</v>
      </c>
      <c r="DH2182" s="190" t="str">
        <f t="shared" si="3641"/>
        <v>DH$19</v>
      </c>
      <c r="DI2182" s="190" t="str">
        <f t="shared" si="3641"/>
        <v>DI$19</v>
      </c>
      <c r="DJ2182" s="190" t="str">
        <f t="shared" si="3641"/>
        <v>DJ$19</v>
      </c>
      <c r="DK2182" s="190" t="str">
        <f t="shared" si="3641"/>
        <v>DK$19</v>
      </c>
      <c r="DL2182" s="190" t="str">
        <f t="shared" si="3641"/>
        <v>DL$19</v>
      </c>
    </row>
    <row r="2183" spans="1:116" x14ac:dyDescent="0.4">
      <c r="A2183" s="142" t="s">
        <v>218</v>
      </c>
      <c r="B2183" s="31" t="s">
        <v>81</v>
      </c>
      <c r="C2183" s="31"/>
      <c r="D2183" t="s">
        <v>516</v>
      </c>
      <c r="E2183" s="8" t="str">
        <f t="shared" ref="E2183:E2189" si="3642">ROW()&amp;" "&amp;D2183</f>
        <v>2183 FAIL-TV-V</v>
      </c>
      <c r="F2183" t="s">
        <v>513</v>
      </c>
      <c r="G2183" s="143" t="s">
        <v>514</v>
      </c>
      <c r="H2183" s="142"/>
      <c r="I2183" s="144"/>
      <c r="J2183" s="144"/>
      <c r="K2183" s="142"/>
      <c r="L2183" s="142"/>
      <c r="M2183" s="142"/>
      <c r="N2183" s="142"/>
      <c r="O2183" s="142"/>
      <c r="P2183" s="142"/>
      <c r="R2183" s="143"/>
      <c r="S2183" s="168"/>
      <c r="T2183" s="168"/>
      <c r="U2183" s="168"/>
      <c r="V2183" s="168"/>
      <c r="W2183" s="168"/>
      <c r="X2183" s="168"/>
      <c r="Y2183" s="168"/>
      <c r="Z2183" s="168"/>
      <c r="AA2183" s="168"/>
      <c r="AB2183" s="168"/>
      <c r="AC2183" s="168"/>
      <c r="AD2183" s="168"/>
      <c r="AE2183" s="168"/>
      <c r="AF2183" s="168"/>
      <c r="AG2183" s="168"/>
      <c r="AH2183" s="168"/>
      <c r="AI2183" s="168"/>
      <c r="AJ2183" s="168"/>
      <c r="AK2183" s="168"/>
      <c r="AL2183" s="168"/>
      <c r="AM2183" s="168"/>
      <c r="AN2183" s="168"/>
      <c r="AO2183" s="168"/>
      <c r="AP2183" s="168"/>
      <c r="AQ2183" s="168"/>
      <c r="AR2183" s="168"/>
      <c r="AS2183" s="168"/>
      <c r="AT2183" s="168"/>
      <c r="AU2183" s="168"/>
      <c r="AV2183" s="168"/>
      <c r="AW2183" s="168"/>
      <c r="AX2183" s="168"/>
      <c r="AY2183" s="168"/>
      <c r="AZ2183" s="168"/>
      <c r="BA2183" s="168"/>
      <c r="BB2183" s="168"/>
      <c r="BC2183" s="168"/>
      <c r="BD2183" s="168"/>
      <c r="BE2183" s="168"/>
      <c r="BF2183" s="168"/>
      <c r="BG2183" s="168"/>
      <c r="BH2183" s="168"/>
      <c r="BI2183" s="168"/>
      <c r="BJ2183" s="168"/>
      <c r="BK2183" s="168"/>
      <c r="BL2183" s="168"/>
      <c r="BM2183" s="168"/>
      <c r="BN2183" s="168"/>
      <c r="BO2183" s="168"/>
      <c r="BP2183" s="168"/>
      <c r="BQ2183" s="168"/>
      <c r="BR2183" s="168"/>
      <c r="BS2183" s="168"/>
      <c r="BT2183" s="168"/>
      <c r="BU2183" s="168"/>
      <c r="BV2183" s="168"/>
      <c r="BW2183" s="168"/>
      <c r="BX2183" s="168"/>
      <c r="BY2183" s="168"/>
      <c r="BZ2183" s="168"/>
      <c r="CA2183" s="168"/>
      <c r="CB2183" s="168"/>
      <c r="CC2183" s="168"/>
      <c r="CD2183" s="168"/>
      <c r="CE2183" s="168"/>
      <c r="CF2183" s="168"/>
      <c r="CG2183" s="168"/>
      <c r="CH2183" s="168"/>
      <c r="CI2183" s="168"/>
      <c r="CJ2183" s="168"/>
      <c r="CK2183" s="168"/>
      <c r="CL2183" s="168"/>
      <c r="CN2183" s="144"/>
      <c r="CO2183" s="168"/>
      <c r="CP2183" s="168"/>
      <c r="CQ2183" s="168"/>
      <c r="CR2183" s="168"/>
      <c r="CS2183" s="168"/>
      <c r="CT2183" s="168"/>
      <c r="CU2183" s="168"/>
      <c r="CV2183" s="168"/>
      <c r="CW2183" s="168"/>
      <c r="CX2183" s="168"/>
      <c r="CY2183" s="168"/>
      <c r="CZ2183" s="168"/>
      <c r="DA2183" s="168"/>
      <c r="DB2183" s="168"/>
      <c r="DC2183" s="168"/>
      <c r="DD2183" s="168"/>
      <c r="DE2183" s="168"/>
      <c r="DF2183" s="168"/>
      <c r="DG2183" s="168"/>
      <c r="DH2183" s="168"/>
      <c r="DI2183" s="168"/>
      <c r="DJ2183" s="168"/>
      <c r="DK2183" s="168"/>
      <c r="DL2183" s="168"/>
    </row>
    <row r="2184" spans="1:116" x14ac:dyDescent="0.4">
      <c r="A2184" s="12"/>
      <c r="B2184" s="12" t="s">
        <v>332</v>
      </c>
      <c r="C2184" s="12"/>
      <c r="D2184" t="s">
        <v>516</v>
      </c>
      <c r="E2184" s="8" t="str">
        <f t="shared" si="3642"/>
        <v>2184 FAIL-TV-V</v>
      </c>
      <c r="G2184" s="95" t="str">
        <f>G2178</f>
        <v>Primary volume driver</v>
      </c>
      <c r="H2184" s="12"/>
      <c r="I2184" s="60"/>
      <c r="J2184" s="60"/>
      <c r="K2184" s="12"/>
      <c r="L2184" s="12"/>
      <c r="M2184" s="12"/>
      <c r="N2184" s="12"/>
      <c r="O2184" s="12"/>
      <c r="P2184" s="12"/>
      <c r="R2184" s="13"/>
      <c r="S2184" s="76"/>
      <c r="T2184" s="76"/>
      <c r="U2184" s="76"/>
      <c r="V2184" s="76"/>
      <c r="W2184" s="76"/>
      <c r="X2184" s="76"/>
      <c r="Y2184" s="76"/>
      <c r="Z2184" s="76"/>
      <c r="AA2184" s="76"/>
      <c r="AB2184" s="76"/>
      <c r="AC2184" s="76"/>
      <c r="AD2184" s="76"/>
      <c r="AE2184" s="76"/>
      <c r="AF2184" s="76"/>
      <c r="AG2184" s="76"/>
      <c r="AH2184" s="76"/>
      <c r="AI2184" s="76"/>
      <c r="AJ2184" s="76"/>
      <c r="AK2184" s="76"/>
      <c r="AL2184" s="76"/>
      <c r="AM2184" s="76"/>
      <c r="AN2184" s="76"/>
      <c r="AO2184" s="76"/>
      <c r="AP2184" s="76"/>
      <c r="AQ2184" s="76"/>
      <c r="AR2184" s="76"/>
      <c r="AS2184" s="76"/>
      <c r="AT2184" s="76"/>
      <c r="AU2184" s="76"/>
      <c r="AV2184" s="76"/>
      <c r="AW2184" s="76"/>
      <c r="AX2184" s="76"/>
      <c r="AY2184" s="76"/>
      <c r="AZ2184" s="76"/>
      <c r="BA2184" s="76"/>
      <c r="BB2184" s="76"/>
      <c r="BC2184" s="76"/>
      <c r="BD2184" s="76"/>
      <c r="BE2184" s="76"/>
      <c r="BF2184" s="76"/>
      <c r="BG2184" s="76"/>
      <c r="BH2184" s="76"/>
      <c r="BI2184" s="76"/>
      <c r="BJ2184" s="76"/>
      <c r="BK2184" s="76"/>
      <c r="BL2184" s="76"/>
      <c r="BM2184" s="76"/>
      <c r="BN2184" s="76"/>
      <c r="BO2184" s="76"/>
      <c r="BP2184" s="76"/>
      <c r="BQ2184" s="76"/>
      <c r="BR2184" s="76"/>
      <c r="BS2184" s="76"/>
      <c r="BT2184" s="76"/>
      <c r="BU2184" s="76"/>
      <c r="BV2184" s="76"/>
      <c r="BW2184" s="76"/>
      <c r="BX2184" s="76"/>
      <c r="BY2184" s="76"/>
      <c r="BZ2184" s="76"/>
      <c r="CA2184" s="76"/>
      <c r="CB2184" s="76"/>
      <c r="CC2184" s="76"/>
      <c r="CD2184" s="76"/>
      <c r="CE2184" s="76"/>
      <c r="CF2184" s="76"/>
      <c r="CG2184" s="76"/>
      <c r="CH2184" s="76"/>
      <c r="CI2184" s="76"/>
      <c r="CJ2184" s="76"/>
      <c r="CK2184" s="76"/>
      <c r="CL2184" s="76"/>
      <c r="CN2184" s="60"/>
      <c r="CO2184" s="239"/>
      <c r="CP2184" s="239"/>
      <c r="CQ2184" s="239"/>
      <c r="CR2184" s="239"/>
      <c r="CS2184" s="239"/>
      <c r="CT2184" s="239"/>
      <c r="CU2184" s="239"/>
      <c r="CV2184" s="239"/>
      <c r="CW2184" s="239"/>
      <c r="CX2184" s="239"/>
      <c r="CY2184" s="239"/>
      <c r="CZ2184" s="239"/>
      <c r="DA2184" s="239"/>
      <c r="DB2184" s="239"/>
      <c r="DC2184" s="239"/>
      <c r="DD2184" s="239"/>
      <c r="DE2184" s="239"/>
      <c r="DF2184" s="239"/>
      <c r="DG2184" s="239"/>
      <c r="DH2184" s="239"/>
      <c r="DI2184" s="239"/>
      <c r="DJ2184" s="239"/>
      <c r="DK2184" s="239"/>
      <c r="DL2184" s="239"/>
    </row>
    <row r="2185" spans="1:116" x14ac:dyDescent="0.4">
      <c r="A2185" s="31"/>
      <c r="B2185" s="31"/>
      <c r="C2185" s="31"/>
      <c r="D2185" t="s">
        <v>516</v>
      </c>
      <c r="E2185" s="8" t="str">
        <f t="shared" si="3642"/>
        <v>2185 FAIL-TV-V</v>
      </c>
      <c r="G2185" s="145" t="s">
        <v>515</v>
      </c>
      <c r="H2185" s="31"/>
      <c r="I2185" s="73"/>
      <c r="J2185" s="73"/>
      <c r="K2185" s="21">
        <v>0.5</v>
      </c>
      <c r="L2185" s="21">
        <v>0.5</v>
      </c>
      <c r="M2185" s="21">
        <v>0.5</v>
      </c>
      <c r="N2185" s="21">
        <v>0.5</v>
      </c>
      <c r="O2185" s="21">
        <v>0.5</v>
      </c>
      <c r="P2185" s="21">
        <v>0.5</v>
      </c>
      <c r="R2185" s="67"/>
      <c r="S2185" s="150" cm="1">
        <f t="array" ref="S2185">INDEX($K:$P,ROW(),MATCH(S$3,$K$2:$P$2,0))</f>
        <v>0.5</v>
      </c>
      <c r="T2185" s="150" cm="1">
        <f t="array" ref="T2185">INDEX($K:$P,ROW(),MATCH(T$3,$K$2:$P$2,0))</f>
        <v>0.5</v>
      </c>
      <c r="U2185" s="150" cm="1">
        <f t="array" ref="U2185">INDEX($K:$P,ROW(),MATCH(U$3,$K$2:$P$2,0))</f>
        <v>0.5</v>
      </c>
      <c r="V2185" s="150" cm="1">
        <f t="array" ref="V2185">INDEX($K:$P,ROW(),MATCH(V$3,$K$2:$P$2,0))</f>
        <v>0.5</v>
      </c>
      <c r="W2185" s="150" cm="1">
        <f t="array" ref="W2185">INDEX($K:$P,ROW(),MATCH(W$3,$K$2:$P$2,0))</f>
        <v>0.5</v>
      </c>
      <c r="X2185" s="150" cm="1">
        <f t="array" ref="X2185">INDEX($K:$P,ROW(),MATCH(X$3,$K$2:$P$2,0))</f>
        <v>0.5</v>
      </c>
      <c r="Y2185" s="150" cm="1">
        <f t="array" ref="Y2185">INDEX($K:$P,ROW(),MATCH(Y$3,$K$2:$P$2,0))</f>
        <v>0.5</v>
      </c>
      <c r="Z2185" s="150" cm="1">
        <f t="array" ref="Z2185">INDEX($K:$P,ROW(),MATCH(Z$3,$K$2:$P$2,0))</f>
        <v>0.5</v>
      </c>
      <c r="AA2185" s="150" cm="1">
        <f t="array" ref="AA2185">INDEX($K:$P,ROW(),MATCH(AA$3,$K$2:$P$2,0))</f>
        <v>0.5</v>
      </c>
      <c r="AB2185" s="150" cm="1">
        <f t="array" ref="AB2185">INDEX($K:$P,ROW(),MATCH(AB$3,$K$2:$P$2,0))</f>
        <v>0.5</v>
      </c>
      <c r="AC2185" s="150" cm="1">
        <f t="array" ref="AC2185">INDEX($K:$P,ROW(),MATCH(AC$3,$K$2:$P$2,0))</f>
        <v>0.5</v>
      </c>
      <c r="AD2185" s="150" cm="1">
        <f t="array" ref="AD2185">INDEX($K:$P,ROW(),MATCH(AD$3,$K$2:$P$2,0))</f>
        <v>0.5</v>
      </c>
      <c r="AE2185" s="150" cm="1">
        <f t="array" ref="AE2185">INDEX($K:$P,ROW(),MATCH(AE$3,$K$2:$P$2,0))</f>
        <v>0.5</v>
      </c>
      <c r="AF2185" s="150" cm="1">
        <f t="array" ref="AF2185">INDEX($K:$P,ROW(),MATCH(AF$3,$K$2:$P$2,0))</f>
        <v>0.5</v>
      </c>
      <c r="AG2185" s="150" cm="1">
        <f t="array" ref="AG2185">INDEX($K:$P,ROW(),MATCH(AG$3,$K$2:$P$2,0))</f>
        <v>0.5</v>
      </c>
      <c r="AH2185" s="150" cm="1">
        <f t="array" ref="AH2185">INDEX($K:$P,ROW(),MATCH(AH$3,$K$2:$P$2,0))</f>
        <v>0.5</v>
      </c>
      <c r="AI2185" s="150" cm="1">
        <f t="array" ref="AI2185">INDEX($K:$P,ROW(),MATCH(AI$3,$K$2:$P$2,0))</f>
        <v>0.5</v>
      </c>
      <c r="AJ2185" s="150" cm="1">
        <f t="array" ref="AJ2185">INDEX($K:$P,ROW(),MATCH(AJ$3,$K$2:$P$2,0))</f>
        <v>0.5</v>
      </c>
      <c r="AK2185" s="150" cm="1">
        <f t="array" ref="AK2185">INDEX($K:$P,ROW(),MATCH(AK$3,$K$2:$P$2,0))</f>
        <v>0.5</v>
      </c>
      <c r="AL2185" s="150" cm="1">
        <f t="array" ref="AL2185">INDEX($K:$P,ROW(),MATCH(AL$3,$K$2:$P$2,0))</f>
        <v>0.5</v>
      </c>
      <c r="AM2185" s="150" cm="1">
        <f t="array" ref="AM2185">INDEX($K:$P,ROW(),MATCH(AM$3,$K$2:$P$2,0))</f>
        <v>0.5</v>
      </c>
      <c r="AN2185" s="150" cm="1">
        <f t="array" ref="AN2185">INDEX($K:$P,ROW(),MATCH(AN$3,$K$2:$P$2,0))</f>
        <v>0.5</v>
      </c>
      <c r="AO2185" s="150" cm="1">
        <f t="array" ref="AO2185">INDEX($K:$P,ROW(),MATCH(AO$3,$K$2:$P$2,0))</f>
        <v>0.5</v>
      </c>
      <c r="AP2185" s="150" cm="1">
        <f t="array" ref="AP2185">INDEX($K:$P,ROW(),MATCH(AP$3,$K$2:$P$2,0))</f>
        <v>0.5</v>
      </c>
      <c r="AQ2185" s="150" cm="1">
        <f t="array" ref="AQ2185">INDEX($K:$P,ROW(),MATCH(AQ$3,$K$2:$P$2,0))</f>
        <v>0.5</v>
      </c>
      <c r="AR2185" s="150" cm="1">
        <f t="array" ref="AR2185">INDEX($K:$P,ROW(),MATCH(AR$3,$K$2:$P$2,0))</f>
        <v>0.5</v>
      </c>
      <c r="AS2185" s="150" cm="1">
        <f t="array" ref="AS2185">INDEX($K:$P,ROW(),MATCH(AS$3,$K$2:$P$2,0))</f>
        <v>0.5</v>
      </c>
      <c r="AT2185" s="150" cm="1">
        <f t="array" ref="AT2185">INDEX($K:$P,ROW(),MATCH(AT$3,$K$2:$P$2,0))</f>
        <v>0.5</v>
      </c>
      <c r="AU2185" s="150" cm="1">
        <f t="array" ref="AU2185">INDEX($K:$P,ROW(),MATCH(AU$3,$K$2:$P$2,0))</f>
        <v>0.5</v>
      </c>
      <c r="AV2185" s="150" cm="1">
        <f t="array" ref="AV2185">INDEX($K:$P,ROW(),MATCH(AV$3,$K$2:$P$2,0))</f>
        <v>0.5</v>
      </c>
      <c r="AW2185" s="150" cm="1">
        <f t="array" ref="AW2185">INDEX($K:$P,ROW(),MATCH(AW$3,$K$2:$P$2,0))</f>
        <v>0.5</v>
      </c>
      <c r="AX2185" s="150" cm="1">
        <f t="array" ref="AX2185">INDEX($K:$P,ROW(),MATCH(AX$3,$K$2:$P$2,0))</f>
        <v>0.5</v>
      </c>
      <c r="AY2185" s="150" cm="1">
        <f t="array" ref="AY2185">INDEX($K:$P,ROW(),MATCH(AY$3,$K$2:$P$2,0))</f>
        <v>0.5</v>
      </c>
      <c r="AZ2185" s="150" cm="1">
        <f t="array" ref="AZ2185">INDEX($K:$P,ROW(),MATCH(AZ$3,$K$2:$P$2,0))</f>
        <v>0.5</v>
      </c>
      <c r="BA2185" s="150" cm="1">
        <f t="array" ref="BA2185">INDEX($K:$P,ROW(),MATCH(BA$3,$K$2:$P$2,0))</f>
        <v>0.5</v>
      </c>
      <c r="BB2185" s="150" cm="1">
        <f t="array" ref="BB2185">INDEX($K:$P,ROW(),MATCH(BB$3,$K$2:$P$2,0))</f>
        <v>0.5</v>
      </c>
      <c r="BC2185" s="150" cm="1">
        <f t="array" ref="BC2185">INDEX($K:$P,ROW(),MATCH(BC$3,$K$2:$P$2,0))</f>
        <v>0.5</v>
      </c>
      <c r="BD2185" s="150" cm="1">
        <f t="array" ref="BD2185">INDEX($K:$P,ROW(),MATCH(BD$3,$K$2:$P$2,0))</f>
        <v>0.5</v>
      </c>
      <c r="BE2185" s="150" cm="1">
        <f t="array" ref="BE2185">INDEX($K:$P,ROW(),MATCH(BE$3,$K$2:$P$2,0))</f>
        <v>0.5</v>
      </c>
      <c r="BF2185" s="150" cm="1">
        <f t="array" ref="BF2185">INDEX($K:$P,ROW(),MATCH(BF$3,$K$2:$P$2,0))</f>
        <v>0.5</v>
      </c>
      <c r="BG2185" s="150" cm="1">
        <f t="array" ref="BG2185">INDEX($K:$P,ROW(),MATCH(BG$3,$K$2:$P$2,0))</f>
        <v>0.5</v>
      </c>
      <c r="BH2185" s="150" cm="1">
        <f t="array" ref="BH2185">INDEX($K:$P,ROW(),MATCH(BH$3,$K$2:$P$2,0))</f>
        <v>0.5</v>
      </c>
      <c r="BI2185" s="150" cm="1">
        <f t="array" ref="BI2185">INDEX($K:$P,ROW(),MATCH(BI$3,$K$2:$P$2,0))</f>
        <v>0.5</v>
      </c>
      <c r="BJ2185" s="150" cm="1">
        <f t="array" ref="BJ2185">INDEX($K:$P,ROW(),MATCH(BJ$3,$K$2:$P$2,0))</f>
        <v>0.5</v>
      </c>
      <c r="BK2185" s="150" cm="1">
        <f t="array" ref="BK2185">INDEX($K:$P,ROW(),MATCH(BK$3,$K$2:$P$2,0))</f>
        <v>0.5</v>
      </c>
      <c r="BL2185" s="150" cm="1">
        <f t="array" ref="BL2185">INDEX($K:$P,ROW(),MATCH(BL$3,$K$2:$P$2,0))</f>
        <v>0.5</v>
      </c>
      <c r="BM2185" s="150" cm="1">
        <f t="array" ref="BM2185">INDEX($K:$P,ROW(),MATCH(BM$3,$K$2:$P$2,0))</f>
        <v>0.5</v>
      </c>
      <c r="BN2185" s="150" cm="1">
        <f t="array" ref="BN2185">INDEX($K:$P,ROW(),MATCH(BN$3,$K$2:$P$2,0))</f>
        <v>0.5</v>
      </c>
      <c r="BO2185" s="150" cm="1">
        <f t="array" ref="BO2185">INDEX($K:$P,ROW(),MATCH(BO$3,$K$2:$P$2,0))</f>
        <v>0.5</v>
      </c>
      <c r="BP2185" s="150" cm="1">
        <f t="array" ref="BP2185">INDEX($K:$P,ROW(),MATCH(BP$3,$K$2:$P$2,0))</f>
        <v>0.5</v>
      </c>
      <c r="BQ2185" s="150" cm="1">
        <f t="array" ref="BQ2185">INDEX($K:$P,ROW(),MATCH(BQ$3,$K$2:$P$2,0))</f>
        <v>0.5</v>
      </c>
      <c r="BR2185" s="150" cm="1">
        <f t="array" ref="BR2185">INDEX($K:$P,ROW(),MATCH(BR$3,$K$2:$P$2,0))</f>
        <v>0.5</v>
      </c>
      <c r="BS2185" s="150" cm="1">
        <f t="array" ref="BS2185">INDEX($K:$P,ROW(),MATCH(BS$3,$K$2:$P$2,0))</f>
        <v>0.5</v>
      </c>
      <c r="BT2185" s="150" cm="1">
        <f t="array" ref="BT2185">INDEX($K:$P,ROW(),MATCH(BT$3,$K$2:$P$2,0))</f>
        <v>0.5</v>
      </c>
      <c r="BU2185" s="150" cm="1">
        <f t="array" ref="BU2185">INDEX($K:$P,ROW(),MATCH(BU$3,$K$2:$P$2,0))</f>
        <v>0.5</v>
      </c>
      <c r="BV2185" s="150" cm="1">
        <f t="array" ref="BV2185">INDEX($K:$P,ROW(),MATCH(BV$3,$K$2:$P$2,0))</f>
        <v>0.5</v>
      </c>
      <c r="BW2185" s="150" cm="1">
        <f t="array" ref="BW2185">INDEX($K:$P,ROW(),MATCH(BW$3,$K$2:$P$2,0))</f>
        <v>0.5</v>
      </c>
      <c r="BX2185" s="150" cm="1">
        <f t="array" ref="BX2185">INDEX($K:$P,ROW(),MATCH(BX$3,$K$2:$P$2,0))</f>
        <v>0.5</v>
      </c>
      <c r="BY2185" s="150" cm="1">
        <f t="array" ref="BY2185">INDEX($K:$P,ROW(),MATCH(BY$3,$K$2:$P$2,0))</f>
        <v>0.5</v>
      </c>
      <c r="BZ2185" s="150" cm="1">
        <f t="array" ref="BZ2185">INDEX($K:$P,ROW(),MATCH(BZ$3,$K$2:$P$2,0))</f>
        <v>0.5</v>
      </c>
      <c r="CA2185" s="150" cm="1">
        <f t="array" ref="CA2185">INDEX($K:$P,ROW(),MATCH(CA$3,$K$2:$P$2,0))</f>
        <v>0.5</v>
      </c>
      <c r="CB2185" s="150" cm="1">
        <f t="array" ref="CB2185">INDEX($K:$P,ROW(),MATCH(CB$3,$K$2:$P$2,0))</f>
        <v>0.5</v>
      </c>
      <c r="CC2185" s="150" cm="1">
        <f t="array" ref="CC2185">INDEX($K:$P,ROW(),MATCH(CC$3,$K$2:$P$2,0))</f>
        <v>0.5</v>
      </c>
      <c r="CD2185" s="150" cm="1">
        <f t="array" ref="CD2185">INDEX($K:$P,ROW(),MATCH(CD$3,$K$2:$P$2,0))</f>
        <v>0.5</v>
      </c>
      <c r="CE2185" s="150" cm="1">
        <f t="array" ref="CE2185">INDEX($K:$P,ROW(),MATCH(CE$3,$K$2:$P$2,0))</f>
        <v>0.5</v>
      </c>
      <c r="CF2185" s="150" cm="1">
        <f t="array" ref="CF2185">INDEX($K:$P,ROW(),MATCH(CF$3,$K$2:$P$2,0))</f>
        <v>0.5</v>
      </c>
      <c r="CG2185" s="150" cm="1">
        <f t="array" ref="CG2185">INDEX($K:$P,ROW(),MATCH(CG$3,$K$2:$P$2,0))</f>
        <v>0.5</v>
      </c>
      <c r="CH2185" s="150" cm="1">
        <f t="array" ref="CH2185">INDEX($K:$P,ROW(),MATCH(CH$3,$K$2:$P$2,0))</f>
        <v>0.5</v>
      </c>
      <c r="CI2185" s="150" cm="1">
        <f t="array" ref="CI2185">INDEX($K:$P,ROW(),MATCH(CI$3,$K$2:$P$2,0))</f>
        <v>0.5</v>
      </c>
      <c r="CJ2185" s="150" cm="1">
        <f t="array" ref="CJ2185">INDEX($K:$P,ROW(),MATCH(CJ$3,$K$2:$P$2,0))</f>
        <v>0.5</v>
      </c>
      <c r="CK2185" s="150" cm="1">
        <f t="array" ref="CK2185">INDEX($K:$P,ROW(),MATCH(CK$3,$K$2:$P$2,0))</f>
        <v>0.5</v>
      </c>
      <c r="CL2185" s="150" cm="1">
        <f t="array" ref="CL2185">INDEX($K:$P,ROW(),MATCH(CL$3,$K$2:$P$2,0))</f>
        <v>0.5</v>
      </c>
      <c r="CN2185" s="150"/>
      <c r="CO2185" s="150" t="e" cm="1">
        <f t="array" ref="CO2185">INDEX($K:$P,ROW(),MATCH(CO$3,$K$2:$P$2,0))</f>
        <v>#N/A</v>
      </c>
      <c r="CP2185" s="150" t="e" cm="1">
        <f t="array" ref="CP2185">INDEX($K:$P,ROW(),MATCH(CP$3,$K$2:$P$2,0))</f>
        <v>#N/A</v>
      </c>
      <c r="CQ2185" s="150" t="e" cm="1">
        <f t="array" ref="CQ2185">INDEX($K:$P,ROW(),MATCH(CQ$3,$K$2:$P$2,0))</f>
        <v>#N/A</v>
      </c>
      <c r="CR2185" s="150" t="e" cm="1">
        <f t="array" ref="CR2185">INDEX($K:$P,ROW(),MATCH(CR$3,$K$2:$P$2,0))</f>
        <v>#N/A</v>
      </c>
      <c r="CS2185" s="150" t="e" cm="1">
        <f t="array" ref="CS2185">INDEX($K:$P,ROW(),MATCH(CS$3,$K$2:$P$2,0))</f>
        <v>#N/A</v>
      </c>
      <c r="CT2185" s="150" t="e" cm="1">
        <f t="array" ref="CT2185">INDEX($K:$P,ROW(),MATCH(CT$3,$K$2:$P$2,0))</f>
        <v>#N/A</v>
      </c>
      <c r="CU2185" s="150" t="e" cm="1">
        <f t="array" ref="CU2185">INDEX($K:$P,ROW(),MATCH(CU$3,$K$2:$P$2,0))</f>
        <v>#N/A</v>
      </c>
      <c r="CV2185" s="150" t="e" cm="1">
        <f t="array" ref="CV2185">INDEX($K:$P,ROW(),MATCH(CV$3,$K$2:$P$2,0))</f>
        <v>#N/A</v>
      </c>
      <c r="CW2185" s="150" t="e" cm="1">
        <f t="array" ref="CW2185">INDEX($K:$P,ROW(),MATCH(CW$3,$K$2:$P$2,0))</f>
        <v>#N/A</v>
      </c>
      <c r="CX2185" s="150" t="e" cm="1">
        <f t="array" ref="CX2185">INDEX($K:$P,ROW(),MATCH(CX$3,$K$2:$P$2,0))</f>
        <v>#N/A</v>
      </c>
      <c r="CY2185" s="150" t="e" cm="1">
        <f t="array" ref="CY2185">INDEX($K:$P,ROW(),MATCH(CY$3,$K$2:$P$2,0))</f>
        <v>#N/A</v>
      </c>
      <c r="CZ2185" s="150" t="e" cm="1">
        <f t="array" ref="CZ2185">INDEX($K:$P,ROW(),MATCH(CZ$3,$K$2:$P$2,0))</f>
        <v>#N/A</v>
      </c>
      <c r="DA2185" s="150" t="e" cm="1">
        <f t="array" ref="DA2185">INDEX($K:$P,ROW(),MATCH(DA$3,$K$2:$P$2,0))</f>
        <v>#N/A</v>
      </c>
      <c r="DB2185" s="150" t="e" cm="1">
        <f t="array" ref="DB2185">INDEX($K:$P,ROW(),MATCH(DB$3,$K$2:$P$2,0))</f>
        <v>#N/A</v>
      </c>
      <c r="DC2185" s="150" t="e" cm="1">
        <f t="array" ref="DC2185">INDEX($K:$P,ROW(),MATCH(DC$3,$K$2:$P$2,0))</f>
        <v>#N/A</v>
      </c>
      <c r="DD2185" s="150" t="e" cm="1">
        <f t="array" ref="DD2185">INDEX($K:$P,ROW(),MATCH(DD$3,$K$2:$P$2,0))</f>
        <v>#N/A</v>
      </c>
      <c r="DE2185" s="150" t="e" cm="1">
        <f t="array" ref="DE2185">INDEX($K:$P,ROW(),MATCH(DE$3,$K$2:$P$2,0))</f>
        <v>#N/A</v>
      </c>
      <c r="DF2185" s="150" t="e" cm="1">
        <f t="array" ref="DF2185">INDEX($K:$P,ROW(),MATCH(DF$3,$K$2:$P$2,0))</f>
        <v>#N/A</v>
      </c>
      <c r="DG2185" s="150" t="e" cm="1">
        <f t="array" ref="DG2185">INDEX($K:$P,ROW(),MATCH(DG$3,$K$2:$P$2,0))</f>
        <v>#N/A</v>
      </c>
      <c r="DH2185" s="150" t="e" cm="1">
        <f t="array" ref="DH2185">INDEX($K:$P,ROW(),MATCH(DH$3,$K$2:$P$2,0))</f>
        <v>#N/A</v>
      </c>
      <c r="DI2185" s="150" t="e" cm="1">
        <f t="array" ref="DI2185">INDEX($K:$P,ROW(),MATCH(DI$3,$K$2:$P$2,0))</f>
        <v>#N/A</v>
      </c>
      <c r="DJ2185" s="150" t="e" cm="1">
        <f t="array" ref="DJ2185">INDEX($K:$P,ROW(),MATCH(DJ$3,$K$2:$P$2,0))</f>
        <v>#N/A</v>
      </c>
      <c r="DK2185" s="150" t="e" cm="1">
        <f t="array" ref="DK2185">INDEX($K:$P,ROW(),MATCH(DK$3,$K$2:$P$2,0))</f>
        <v>#N/A</v>
      </c>
      <c r="DL2185" s="150" t="e" cm="1">
        <f t="array" ref="DL2185">INDEX($K:$P,ROW(),MATCH(DL$3,$K$2:$P$2,0))</f>
        <v>#N/A</v>
      </c>
    </row>
    <row r="2186" spans="1:116" x14ac:dyDescent="0.4">
      <c r="D2186" t="s">
        <v>516</v>
      </c>
      <c r="E2186" s="8" t="str">
        <f t="shared" si="3642"/>
        <v>2186 FAIL-TV-V</v>
      </c>
      <c r="G2186" s="127" t="str">
        <f>"# of "&amp;G2188&amp;"s"</f>
        <v># of in and outs (charged)s</v>
      </c>
      <c r="H2186" s="12"/>
      <c r="I2186" s="60"/>
      <c r="J2186" s="60"/>
      <c r="K2186" s="117">
        <f t="shared" ref="K2186:P2186" ca="1" si="3643">SUMIF($3:$3,K$2,2186:2186)</f>
        <v>30000</v>
      </c>
      <c r="L2186" s="117">
        <f t="shared" ca="1" si="3643"/>
        <v>30000</v>
      </c>
      <c r="M2186" s="117">
        <f t="shared" ca="1" si="3643"/>
        <v>30000</v>
      </c>
      <c r="N2186" s="117">
        <f t="shared" ca="1" si="3643"/>
        <v>30000</v>
      </c>
      <c r="O2186" s="117">
        <f t="shared" ca="1" si="3643"/>
        <v>30000</v>
      </c>
      <c r="P2186" s="117">
        <f t="shared" ca="1" si="3643"/>
        <v>30000</v>
      </c>
      <c r="R2186" s="15"/>
      <c r="S2186" s="151" cm="1">
        <f t="array" aca="1" ref="S2186" ca="1">INDIRECT(S2178)*S2185</f>
        <v>2500</v>
      </c>
      <c r="T2186" s="151" cm="1">
        <f t="array" aca="1" ref="T2186" ca="1">INDIRECT(T2178)*T2185</f>
        <v>2500</v>
      </c>
      <c r="U2186" s="151" cm="1">
        <f t="array" aca="1" ref="U2186" ca="1">INDIRECT(U2178)*U2185</f>
        <v>2500</v>
      </c>
      <c r="V2186" s="151" cm="1">
        <f t="array" aca="1" ref="V2186" ca="1">INDIRECT(V2178)*V2185</f>
        <v>2500</v>
      </c>
      <c r="W2186" s="151" cm="1">
        <f t="array" aca="1" ref="W2186" ca="1">INDIRECT(W2178)*W2185</f>
        <v>2500</v>
      </c>
      <c r="X2186" s="151" cm="1">
        <f t="array" aca="1" ref="X2186" ca="1">INDIRECT(X2178)*X2185</f>
        <v>2500</v>
      </c>
      <c r="Y2186" s="151" cm="1">
        <f t="array" aca="1" ref="Y2186" ca="1">INDIRECT(Y2178)*Y2185</f>
        <v>2500</v>
      </c>
      <c r="Z2186" s="151" cm="1">
        <f t="array" aca="1" ref="Z2186" ca="1">INDIRECT(Z2178)*Z2185</f>
        <v>2500</v>
      </c>
      <c r="AA2186" s="151" cm="1">
        <f t="array" aca="1" ref="AA2186" ca="1">INDIRECT(AA2178)*AA2185</f>
        <v>2500</v>
      </c>
      <c r="AB2186" s="151" cm="1">
        <f t="array" aca="1" ref="AB2186" ca="1">INDIRECT(AB2178)*AB2185</f>
        <v>2500</v>
      </c>
      <c r="AC2186" s="151" cm="1">
        <f t="array" aca="1" ref="AC2186" ca="1">INDIRECT(AC2178)*AC2185</f>
        <v>2500</v>
      </c>
      <c r="AD2186" s="151" cm="1">
        <f t="array" aca="1" ref="AD2186" ca="1">INDIRECT(AD2178)*AD2185</f>
        <v>2500</v>
      </c>
      <c r="AE2186" s="151" cm="1">
        <f t="array" aca="1" ref="AE2186" ca="1">INDIRECT(AE2178)*AE2185</f>
        <v>2500</v>
      </c>
      <c r="AF2186" s="151" cm="1">
        <f t="array" aca="1" ref="AF2186" ca="1">INDIRECT(AF2178)*AF2185</f>
        <v>2500</v>
      </c>
      <c r="AG2186" s="151" cm="1">
        <f t="array" aca="1" ref="AG2186" ca="1">INDIRECT(AG2178)*AG2185</f>
        <v>2500</v>
      </c>
      <c r="AH2186" s="151" cm="1">
        <f t="array" aca="1" ref="AH2186" ca="1">INDIRECT(AH2178)*AH2185</f>
        <v>2500</v>
      </c>
      <c r="AI2186" s="151" cm="1">
        <f t="array" aca="1" ref="AI2186" ca="1">INDIRECT(AI2178)*AI2185</f>
        <v>2500</v>
      </c>
      <c r="AJ2186" s="151" cm="1">
        <f t="array" aca="1" ref="AJ2186" ca="1">INDIRECT(AJ2178)*AJ2185</f>
        <v>2500</v>
      </c>
      <c r="AK2186" s="151" cm="1">
        <f t="array" aca="1" ref="AK2186" ca="1">INDIRECT(AK2178)*AK2185</f>
        <v>2500</v>
      </c>
      <c r="AL2186" s="151" cm="1">
        <f t="array" aca="1" ref="AL2186" ca="1">INDIRECT(AL2178)*AL2185</f>
        <v>2500</v>
      </c>
      <c r="AM2186" s="151" cm="1">
        <f t="array" aca="1" ref="AM2186" ca="1">INDIRECT(AM2178)*AM2185</f>
        <v>2500</v>
      </c>
      <c r="AN2186" s="151" cm="1">
        <f t="array" aca="1" ref="AN2186" ca="1">INDIRECT(AN2178)*AN2185</f>
        <v>2500</v>
      </c>
      <c r="AO2186" s="151" cm="1">
        <f t="array" aca="1" ref="AO2186" ca="1">INDIRECT(AO2178)*AO2185</f>
        <v>2500</v>
      </c>
      <c r="AP2186" s="151" cm="1">
        <f t="array" aca="1" ref="AP2186" ca="1">INDIRECT(AP2178)*AP2185</f>
        <v>2500</v>
      </c>
      <c r="AQ2186" s="151" cm="1">
        <f t="array" aca="1" ref="AQ2186" ca="1">INDIRECT(AQ2178)*AQ2185</f>
        <v>2500</v>
      </c>
      <c r="AR2186" s="151" cm="1">
        <f t="array" aca="1" ref="AR2186" ca="1">INDIRECT(AR2178)*AR2185</f>
        <v>2500</v>
      </c>
      <c r="AS2186" s="151" cm="1">
        <f t="array" aca="1" ref="AS2186" ca="1">INDIRECT(AS2178)*AS2185</f>
        <v>2500</v>
      </c>
      <c r="AT2186" s="151" cm="1">
        <f t="array" aca="1" ref="AT2186" ca="1">INDIRECT(AT2178)*AT2185</f>
        <v>2500</v>
      </c>
      <c r="AU2186" s="151" cm="1">
        <f t="array" aca="1" ref="AU2186" ca="1">INDIRECT(AU2178)*AU2185</f>
        <v>2500</v>
      </c>
      <c r="AV2186" s="151" cm="1">
        <f t="array" aca="1" ref="AV2186" ca="1">INDIRECT(AV2178)*AV2185</f>
        <v>2500</v>
      </c>
      <c r="AW2186" s="151" cm="1">
        <f t="array" aca="1" ref="AW2186" ca="1">INDIRECT(AW2178)*AW2185</f>
        <v>2500</v>
      </c>
      <c r="AX2186" s="151" cm="1">
        <f t="array" aca="1" ref="AX2186" ca="1">INDIRECT(AX2178)*AX2185</f>
        <v>2500</v>
      </c>
      <c r="AY2186" s="151" cm="1">
        <f t="array" aca="1" ref="AY2186" ca="1">INDIRECT(AY2178)*AY2185</f>
        <v>2500</v>
      </c>
      <c r="AZ2186" s="151" cm="1">
        <f t="array" aca="1" ref="AZ2186" ca="1">INDIRECT(AZ2178)*AZ2185</f>
        <v>2500</v>
      </c>
      <c r="BA2186" s="151" cm="1">
        <f t="array" aca="1" ref="BA2186" ca="1">INDIRECT(BA2178)*BA2185</f>
        <v>2500</v>
      </c>
      <c r="BB2186" s="151" cm="1">
        <f t="array" aca="1" ref="BB2186" ca="1">INDIRECT(BB2178)*BB2185</f>
        <v>2500</v>
      </c>
      <c r="BC2186" s="151" cm="1">
        <f t="array" aca="1" ref="BC2186" ca="1">INDIRECT(BC2178)*BC2185</f>
        <v>2500</v>
      </c>
      <c r="BD2186" s="151" cm="1">
        <f t="array" aca="1" ref="BD2186" ca="1">INDIRECT(BD2178)*BD2185</f>
        <v>2500</v>
      </c>
      <c r="BE2186" s="151" cm="1">
        <f t="array" aca="1" ref="BE2186" ca="1">INDIRECT(BE2178)*BE2185</f>
        <v>2500</v>
      </c>
      <c r="BF2186" s="151" cm="1">
        <f t="array" aca="1" ref="BF2186" ca="1">INDIRECT(BF2178)*BF2185</f>
        <v>2500</v>
      </c>
      <c r="BG2186" s="151" cm="1">
        <f t="array" aca="1" ref="BG2186" ca="1">INDIRECT(BG2178)*BG2185</f>
        <v>2500</v>
      </c>
      <c r="BH2186" s="151" cm="1">
        <f t="array" aca="1" ref="BH2186" ca="1">INDIRECT(BH2178)*BH2185</f>
        <v>2500</v>
      </c>
      <c r="BI2186" s="151" cm="1">
        <f t="array" aca="1" ref="BI2186" ca="1">INDIRECT(BI2178)*BI2185</f>
        <v>2500</v>
      </c>
      <c r="BJ2186" s="151" cm="1">
        <f t="array" aca="1" ref="BJ2186" ca="1">INDIRECT(BJ2178)*BJ2185</f>
        <v>2500</v>
      </c>
      <c r="BK2186" s="151" cm="1">
        <f t="array" aca="1" ref="BK2186" ca="1">INDIRECT(BK2178)*BK2185</f>
        <v>2500</v>
      </c>
      <c r="BL2186" s="151" cm="1">
        <f t="array" aca="1" ref="BL2186" ca="1">INDIRECT(BL2178)*BL2185</f>
        <v>2500</v>
      </c>
      <c r="BM2186" s="151" cm="1">
        <f t="array" aca="1" ref="BM2186" ca="1">INDIRECT(BM2178)*BM2185</f>
        <v>2500</v>
      </c>
      <c r="BN2186" s="151" cm="1">
        <f t="array" aca="1" ref="BN2186" ca="1">INDIRECT(BN2178)*BN2185</f>
        <v>2500</v>
      </c>
      <c r="BO2186" s="151" cm="1">
        <f t="array" aca="1" ref="BO2186" ca="1">INDIRECT(BO2178)*BO2185</f>
        <v>2500</v>
      </c>
      <c r="BP2186" s="151" cm="1">
        <f t="array" aca="1" ref="BP2186" ca="1">INDIRECT(BP2178)*BP2185</f>
        <v>2500</v>
      </c>
      <c r="BQ2186" s="151" cm="1">
        <f t="array" aca="1" ref="BQ2186" ca="1">INDIRECT(BQ2178)*BQ2185</f>
        <v>2500</v>
      </c>
      <c r="BR2186" s="151" cm="1">
        <f t="array" aca="1" ref="BR2186" ca="1">INDIRECT(BR2178)*BR2185</f>
        <v>2500</v>
      </c>
      <c r="BS2186" s="151" cm="1">
        <f t="array" aca="1" ref="BS2186" ca="1">INDIRECT(BS2178)*BS2185</f>
        <v>2500</v>
      </c>
      <c r="BT2186" s="151" cm="1">
        <f t="array" aca="1" ref="BT2186" ca="1">INDIRECT(BT2178)*BT2185</f>
        <v>2500</v>
      </c>
      <c r="BU2186" s="151" cm="1">
        <f t="array" aca="1" ref="BU2186" ca="1">INDIRECT(BU2178)*BU2185</f>
        <v>2500</v>
      </c>
      <c r="BV2186" s="151" cm="1">
        <f t="array" aca="1" ref="BV2186" ca="1">INDIRECT(BV2178)*BV2185</f>
        <v>2500</v>
      </c>
      <c r="BW2186" s="151" cm="1">
        <f t="array" aca="1" ref="BW2186" ca="1">INDIRECT(BW2178)*BW2185</f>
        <v>2500</v>
      </c>
      <c r="BX2186" s="151" cm="1">
        <f t="array" aca="1" ref="BX2186" ca="1">INDIRECT(BX2178)*BX2185</f>
        <v>2500</v>
      </c>
      <c r="BY2186" s="151" cm="1">
        <f t="array" aca="1" ref="BY2186" ca="1">INDIRECT(BY2178)*BY2185</f>
        <v>2500</v>
      </c>
      <c r="BZ2186" s="151" cm="1">
        <f t="array" aca="1" ref="BZ2186" ca="1">INDIRECT(BZ2178)*BZ2185</f>
        <v>2500</v>
      </c>
      <c r="CA2186" s="151" cm="1">
        <f t="array" aca="1" ref="CA2186" ca="1">INDIRECT(CA2178)*CA2185</f>
        <v>2500</v>
      </c>
      <c r="CB2186" s="151" cm="1">
        <f t="array" aca="1" ref="CB2186" ca="1">INDIRECT(CB2178)*CB2185</f>
        <v>2500</v>
      </c>
      <c r="CC2186" s="151" cm="1">
        <f t="array" aca="1" ref="CC2186" ca="1">INDIRECT(CC2178)*CC2185</f>
        <v>2500</v>
      </c>
      <c r="CD2186" s="151" cm="1">
        <f t="array" aca="1" ref="CD2186" ca="1">INDIRECT(CD2178)*CD2185</f>
        <v>2500</v>
      </c>
      <c r="CE2186" s="151" cm="1">
        <f t="array" aca="1" ref="CE2186" ca="1">INDIRECT(CE2178)*CE2185</f>
        <v>2500</v>
      </c>
      <c r="CF2186" s="151" cm="1">
        <f t="array" aca="1" ref="CF2186" ca="1">INDIRECT(CF2178)*CF2185</f>
        <v>2500</v>
      </c>
      <c r="CG2186" s="151" cm="1">
        <f t="array" aca="1" ref="CG2186" ca="1">INDIRECT(CG2178)*CG2185</f>
        <v>2500</v>
      </c>
      <c r="CH2186" s="151" cm="1">
        <f t="array" aca="1" ref="CH2186" ca="1">INDIRECT(CH2178)*CH2185</f>
        <v>2500</v>
      </c>
      <c r="CI2186" s="151" cm="1">
        <f t="array" aca="1" ref="CI2186" ca="1">INDIRECT(CI2178)*CI2185</f>
        <v>2500</v>
      </c>
      <c r="CJ2186" s="151" cm="1">
        <f t="array" aca="1" ref="CJ2186" ca="1">INDIRECT(CJ2178)*CJ2185</f>
        <v>2500</v>
      </c>
      <c r="CK2186" s="151" cm="1">
        <f t="array" aca="1" ref="CK2186" ca="1">INDIRECT(CK2178)*CK2185</f>
        <v>2500</v>
      </c>
      <c r="CL2186" s="151" cm="1">
        <f t="array" aca="1" ref="CL2186" ca="1">INDIRECT(CL2178)*CL2185</f>
        <v>2500</v>
      </c>
      <c r="CN2186" s="240"/>
      <c r="CO2186" s="151" t="e" cm="1">
        <f t="array" aca="1" ref="CO2186" ca="1">INDIRECT(CO2178)*CO2185</f>
        <v>#N/A</v>
      </c>
      <c r="CP2186" s="151" t="e" cm="1">
        <f t="array" aca="1" ref="CP2186" ca="1">INDIRECT(CP2178)*CP2185</f>
        <v>#N/A</v>
      </c>
      <c r="CQ2186" s="151" t="e" cm="1">
        <f t="array" aca="1" ref="CQ2186" ca="1">INDIRECT(CQ2178)*CQ2185</f>
        <v>#N/A</v>
      </c>
      <c r="CR2186" s="151" t="e" cm="1">
        <f t="array" aca="1" ref="CR2186" ca="1">INDIRECT(CR2178)*CR2185</f>
        <v>#N/A</v>
      </c>
      <c r="CS2186" s="151" t="e" cm="1">
        <f t="array" aca="1" ref="CS2186" ca="1">INDIRECT(CS2178)*CS2185</f>
        <v>#N/A</v>
      </c>
      <c r="CT2186" s="151" t="e" cm="1">
        <f t="array" aca="1" ref="CT2186" ca="1">INDIRECT(CT2178)*CT2185</f>
        <v>#N/A</v>
      </c>
      <c r="CU2186" s="151" t="e" cm="1">
        <f t="array" aca="1" ref="CU2186" ca="1">INDIRECT(CU2178)*CU2185</f>
        <v>#N/A</v>
      </c>
      <c r="CV2186" s="151" t="e" cm="1">
        <f t="array" aca="1" ref="CV2186" ca="1">INDIRECT(CV2178)*CV2185</f>
        <v>#N/A</v>
      </c>
      <c r="CW2186" s="151" t="e" cm="1">
        <f t="array" aca="1" ref="CW2186" ca="1">INDIRECT(CW2178)*CW2185</f>
        <v>#N/A</v>
      </c>
      <c r="CX2186" s="151" t="e" cm="1">
        <f t="array" aca="1" ref="CX2186" ca="1">INDIRECT(CX2178)*CX2185</f>
        <v>#N/A</v>
      </c>
      <c r="CY2186" s="151" t="e" cm="1">
        <f t="array" aca="1" ref="CY2186" ca="1">INDIRECT(CY2178)*CY2185</f>
        <v>#N/A</v>
      </c>
      <c r="CZ2186" s="151" t="e" cm="1">
        <f t="array" aca="1" ref="CZ2186" ca="1">INDIRECT(CZ2178)*CZ2185</f>
        <v>#N/A</v>
      </c>
      <c r="DA2186" s="151" t="e" cm="1">
        <f t="array" aca="1" ref="DA2186" ca="1">INDIRECT(DA2178)*DA2185</f>
        <v>#N/A</v>
      </c>
      <c r="DB2186" s="151" t="e" cm="1">
        <f t="array" aca="1" ref="DB2186" ca="1">INDIRECT(DB2178)*DB2185</f>
        <v>#N/A</v>
      </c>
      <c r="DC2186" s="151" t="e" cm="1">
        <f t="array" aca="1" ref="DC2186" ca="1">INDIRECT(DC2178)*DC2185</f>
        <v>#N/A</v>
      </c>
      <c r="DD2186" s="151" t="e" cm="1">
        <f t="array" aca="1" ref="DD2186" ca="1">INDIRECT(DD2178)*DD2185</f>
        <v>#N/A</v>
      </c>
      <c r="DE2186" s="151" t="e" cm="1">
        <f t="array" aca="1" ref="DE2186" ca="1">INDIRECT(DE2178)*DE2185</f>
        <v>#N/A</v>
      </c>
      <c r="DF2186" s="151" t="e" cm="1">
        <f t="array" aca="1" ref="DF2186" ca="1">INDIRECT(DF2178)*DF2185</f>
        <v>#N/A</v>
      </c>
      <c r="DG2186" s="151" t="e" cm="1">
        <f t="array" aca="1" ref="DG2186" ca="1">INDIRECT(DG2178)*DG2185</f>
        <v>#N/A</v>
      </c>
      <c r="DH2186" s="151" t="e" cm="1">
        <f t="array" aca="1" ref="DH2186" ca="1">INDIRECT(DH2178)*DH2185</f>
        <v>#N/A</v>
      </c>
      <c r="DI2186" s="151" t="e" cm="1">
        <f t="array" aca="1" ref="DI2186" ca="1">INDIRECT(DI2178)*DI2185</f>
        <v>#N/A</v>
      </c>
      <c r="DJ2186" s="151" t="e" cm="1">
        <f t="array" aca="1" ref="DJ2186" ca="1">INDIRECT(DJ2178)*DJ2185</f>
        <v>#N/A</v>
      </c>
      <c r="DK2186" s="151" t="e" cm="1">
        <f t="array" aca="1" ref="DK2186" ca="1">INDIRECT(DK2178)*DK2185</f>
        <v>#N/A</v>
      </c>
      <c r="DL2186" s="151" t="e" cm="1">
        <f t="array" aca="1" ref="DL2186" ca="1">INDIRECT(DL2178)*DL2185</f>
        <v>#N/A</v>
      </c>
    </row>
    <row r="2187" spans="1:116" x14ac:dyDescent="0.4">
      <c r="B2187" t="s">
        <v>332</v>
      </c>
      <c r="D2187" t="s">
        <v>516</v>
      </c>
      <c r="E2187" s="8" t="str">
        <f t="shared" si="3642"/>
        <v>2187 FAIL-TV-V</v>
      </c>
      <c r="G2187" s="136" t="str">
        <f>G2175</f>
        <v>Surgical procedures</v>
      </c>
      <c r="H2187" s="12"/>
      <c r="I2187" s="60"/>
      <c r="J2187" s="60"/>
      <c r="K2187" s="38"/>
      <c r="L2187" s="38"/>
      <c r="M2187" s="38"/>
      <c r="N2187" s="38"/>
      <c r="O2187" s="38"/>
      <c r="P2187" s="38"/>
      <c r="R2187" s="15"/>
      <c r="S2187" s="240"/>
      <c r="T2187" s="240"/>
      <c r="U2187" s="240"/>
      <c r="V2187" s="240"/>
      <c r="W2187" s="240"/>
      <c r="X2187" s="240"/>
      <c r="Y2187" s="240"/>
      <c r="Z2187" s="240"/>
      <c r="AA2187" s="240"/>
      <c r="AB2187" s="240"/>
      <c r="AC2187" s="240"/>
      <c r="AD2187" s="240"/>
      <c r="AE2187" s="240"/>
      <c r="AF2187" s="240"/>
      <c r="AG2187" s="240"/>
      <c r="AH2187" s="240"/>
      <c r="AI2187" s="240"/>
      <c r="AJ2187" s="240"/>
      <c r="AK2187" s="240"/>
      <c r="AL2187" s="240"/>
      <c r="AM2187" s="240"/>
      <c r="AN2187" s="240"/>
      <c r="AO2187" s="240"/>
      <c r="AP2187" s="240"/>
      <c r="AQ2187" s="240"/>
      <c r="AR2187" s="240"/>
      <c r="AS2187" s="240"/>
      <c r="AT2187" s="240"/>
      <c r="AU2187" s="240"/>
      <c r="AV2187" s="240"/>
      <c r="AW2187" s="240"/>
      <c r="AX2187" s="240"/>
      <c r="AY2187" s="240"/>
      <c r="AZ2187" s="240"/>
      <c r="BA2187" s="240"/>
      <c r="BB2187" s="240"/>
      <c r="BC2187" s="240"/>
      <c r="BD2187" s="240"/>
      <c r="BE2187" s="240"/>
      <c r="BF2187" s="240"/>
      <c r="BG2187" s="240"/>
      <c r="BH2187" s="240"/>
      <c r="BI2187" s="240"/>
      <c r="BJ2187" s="240"/>
      <c r="BK2187" s="240"/>
      <c r="BL2187" s="240"/>
      <c r="BM2187" s="240"/>
      <c r="BN2187" s="240"/>
      <c r="BO2187" s="240"/>
      <c r="BP2187" s="240"/>
      <c r="BQ2187" s="240"/>
      <c r="BR2187" s="240"/>
      <c r="BS2187" s="240"/>
      <c r="BT2187" s="240"/>
      <c r="BU2187" s="240"/>
      <c r="BV2187" s="240"/>
      <c r="BW2187" s="240"/>
      <c r="BX2187" s="240"/>
      <c r="BY2187" s="240"/>
      <c r="BZ2187" s="240"/>
      <c r="CA2187" s="240"/>
      <c r="CB2187" s="240"/>
      <c r="CC2187" s="240"/>
      <c r="CD2187" s="240"/>
      <c r="CE2187" s="240"/>
      <c r="CF2187" s="240"/>
      <c r="CG2187" s="240"/>
      <c r="CH2187" s="240"/>
      <c r="CI2187" s="240"/>
      <c r="CJ2187" s="240"/>
      <c r="CK2187" s="240"/>
      <c r="CL2187" s="240"/>
      <c r="CN2187" s="60"/>
      <c r="CO2187" s="76"/>
      <c r="CP2187" s="76"/>
      <c r="CQ2187" s="76"/>
      <c r="CR2187" s="76"/>
      <c r="CS2187" s="76"/>
      <c r="CT2187" s="76"/>
      <c r="CU2187" s="76"/>
      <c r="CV2187" s="76"/>
      <c r="CW2187" s="76"/>
      <c r="CX2187" s="76"/>
      <c r="CY2187" s="76"/>
      <c r="CZ2187" s="76"/>
      <c r="DA2187" s="76"/>
      <c r="DB2187" s="76"/>
      <c r="DC2187" s="76"/>
      <c r="DD2187" s="76"/>
      <c r="DE2187" s="76"/>
      <c r="DF2187" s="76"/>
      <c r="DG2187" s="76"/>
      <c r="DH2187" s="76"/>
      <c r="DI2187" s="76"/>
      <c r="DJ2187" s="76"/>
      <c r="DK2187" s="76"/>
      <c r="DL2187" s="76"/>
    </row>
    <row r="2188" spans="1:116" x14ac:dyDescent="0.4">
      <c r="B2188" t="s">
        <v>332</v>
      </c>
      <c r="D2188" t="s">
        <v>516</v>
      </c>
      <c r="E2188" s="8" t="str">
        <f>ROW()&amp;" "&amp;D2188</f>
        <v>2188 FAIL-TV-V</v>
      </c>
      <c r="G2188" s="191" t="str">
        <f>SUBSTITUTE(TRIM(MID(G2183, SEARCH("-", G2183) + 1, LEN(G2183))),":","")</f>
        <v>in and outs (charged)</v>
      </c>
      <c r="H2188" s="27"/>
      <c r="I2188" s="78"/>
      <c r="J2188" s="78"/>
      <c r="K2188" s="33"/>
      <c r="L2188" s="33"/>
      <c r="M2188" s="33"/>
      <c r="N2188" s="33"/>
      <c r="O2188" s="33"/>
      <c r="P2188" s="33"/>
      <c r="R2188" s="33"/>
      <c r="S2188" s="80"/>
      <c r="T2188" s="80"/>
      <c r="U2188" s="80"/>
      <c r="V2188" s="80"/>
      <c r="W2188" s="80"/>
      <c r="X2188" s="80"/>
      <c r="Y2188" s="80"/>
      <c r="Z2188" s="80"/>
      <c r="AA2188" s="80"/>
      <c r="AB2188" s="80"/>
      <c r="AC2188" s="80"/>
      <c r="AD2188" s="80"/>
      <c r="AE2188" s="80"/>
      <c r="AF2188" s="80"/>
      <c r="AG2188" s="80"/>
      <c r="AH2188" s="80"/>
      <c r="AI2188" s="80"/>
      <c r="AJ2188" s="80"/>
      <c r="AK2188" s="80"/>
      <c r="AL2188" s="80"/>
      <c r="AM2188" s="80"/>
      <c r="AN2188" s="80"/>
      <c r="AO2188" s="80"/>
      <c r="AP2188" s="80"/>
      <c r="AQ2188" s="80"/>
      <c r="AR2188" s="80"/>
      <c r="AS2188" s="80"/>
      <c r="AT2188" s="80"/>
      <c r="AU2188" s="80"/>
      <c r="AV2188" s="80"/>
      <c r="AW2188" s="80"/>
      <c r="AX2188" s="80"/>
      <c r="AY2188" s="80"/>
      <c r="AZ2188" s="80"/>
      <c r="BA2188" s="80"/>
      <c r="BB2188" s="80"/>
      <c r="BC2188" s="80"/>
      <c r="BD2188" s="80"/>
      <c r="BE2188" s="80"/>
      <c r="BF2188" s="80"/>
      <c r="BG2188" s="80"/>
      <c r="BH2188" s="80"/>
      <c r="BI2188" s="80"/>
      <c r="BJ2188" s="80"/>
      <c r="BK2188" s="80"/>
      <c r="BL2188" s="80"/>
      <c r="BM2188" s="80"/>
      <c r="BN2188" s="80"/>
      <c r="BO2188" s="80"/>
      <c r="BP2188" s="80"/>
      <c r="BQ2188" s="80"/>
      <c r="BR2188" s="80"/>
      <c r="BS2188" s="80"/>
      <c r="BT2188" s="80"/>
      <c r="BU2188" s="80"/>
      <c r="BV2188" s="80"/>
      <c r="BW2188" s="80"/>
      <c r="BX2188" s="80"/>
      <c r="BY2188" s="80"/>
      <c r="BZ2188" s="80"/>
      <c r="CA2188" s="80"/>
      <c r="CB2188" s="80"/>
      <c r="CC2188" s="80"/>
      <c r="CD2188" s="80"/>
      <c r="CE2188" s="80"/>
      <c r="CF2188" s="80"/>
      <c r="CG2188" s="80"/>
      <c r="CH2188" s="80"/>
      <c r="CI2188" s="80"/>
      <c r="CJ2188" s="80"/>
      <c r="CK2188" s="80"/>
      <c r="CL2188" s="80"/>
      <c r="CN2188" s="78"/>
      <c r="CO2188" s="77"/>
      <c r="CP2188" s="77"/>
      <c r="CQ2188" s="77"/>
      <c r="CR2188" s="77"/>
      <c r="CS2188" s="77"/>
      <c r="CT2188" s="77"/>
      <c r="CU2188" s="77"/>
      <c r="CV2188" s="77"/>
      <c r="CW2188" s="77"/>
      <c r="CX2188" s="77"/>
      <c r="CY2188" s="77"/>
      <c r="CZ2188" s="77"/>
      <c r="DA2188" s="77"/>
      <c r="DB2188" s="77"/>
      <c r="DC2188" s="77"/>
      <c r="DD2188" s="77"/>
      <c r="DE2188" s="77"/>
      <c r="DF2188" s="77"/>
      <c r="DG2188" s="77"/>
      <c r="DH2188" s="77"/>
      <c r="DI2188" s="77"/>
      <c r="DJ2188" s="77"/>
      <c r="DK2188" s="77"/>
      <c r="DL2188" s="77"/>
    </row>
    <row r="2189" spans="1:116" x14ac:dyDescent="0.4">
      <c r="B2189" t="s">
        <v>332</v>
      </c>
      <c r="D2189" t="s">
        <v>516</v>
      </c>
      <c r="E2189" s="8" t="str">
        <f t="shared" ref="E2189:E2196" si="3644">ROW()&amp;" "&amp;D2189</f>
        <v>2189 FAIL-TV-V</v>
      </c>
      <c r="G2189" s="136" t="s">
        <v>461</v>
      </c>
      <c r="H2189" s="27"/>
      <c r="I2189" s="78"/>
      <c r="J2189" s="78"/>
      <c r="K2189" s="33"/>
      <c r="L2189" s="33"/>
      <c r="M2189" s="33"/>
      <c r="N2189" s="33"/>
      <c r="O2189" s="33"/>
      <c r="P2189" s="33"/>
      <c r="R2189" s="33"/>
      <c r="S2189" s="80" t="str">
        <f t="shared" ref="S2189:AX2191" si="3645">S2177</f>
        <v>S$16</v>
      </c>
      <c r="T2189" s="80" t="str">
        <f t="shared" si="3645"/>
        <v>T$16</v>
      </c>
      <c r="U2189" s="80" t="str">
        <f t="shared" si="3645"/>
        <v>U$16</v>
      </c>
      <c r="V2189" s="80" t="str">
        <f t="shared" si="3645"/>
        <v>V$16</v>
      </c>
      <c r="W2189" s="80" t="str">
        <f t="shared" si="3645"/>
        <v>W$16</v>
      </c>
      <c r="X2189" s="80" t="str">
        <f t="shared" si="3645"/>
        <v>X$16</v>
      </c>
      <c r="Y2189" s="80" t="str">
        <f t="shared" si="3645"/>
        <v>Y$16</v>
      </c>
      <c r="Z2189" s="80" t="str">
        <f t="shared" si="3645"/>
        <v>Z$16</v>
      </c>
      <c r="AA2189" s="80" t="str">
        <f t="shared" si="3645"/>
        <v>AA$16</v>
      </c>
      <c r="AB2189" s="80" t="str">
        <f t="shared" si="3645"/>
        <v>AB$16</v>
      </c>
      <c r="AC2189" s="80" t="str">
        <f t="shared" si="3645"/>
        <v>AC$16</v>
      </c>
      <c r="AD2189" s="80" t="str">
        <f t="shared" si="3645"/>
        <v>AD$16</v>
      </c>
      <c r="AE2189" s="80" t="str">
        <f t="shared" si="3645"/>
        <v>AE$16</v>
      </c>
      <c r="AF2189" s="80" t="str">
        <f t="shared" si="3645"/>
        <v>AF$16</v>
      </c>
      <c r="AG2189" s="80" t="str">
        <f t="shared" si="3645"/>
        <v>AG$16</v>
      </c>
      <c r="AH2189" s="80" t="str">
        <f t="shared" si="3645"/>
        <v>AH$16</v>
      </c>
      <c r="AI2189" s="80" t="str">
        <f t="shared" si="3645"/>
        <v>AI$16</v>
      </c>
      <c r="AJ2189" s="80" t="str">
        <f t="shared" si="3645"/>
        <v>AJ$16</v>
      </c>
      <c r="AK2189" s="80" t="str">
        <f t="shared" si="3645"/>
        <v>AK$16</v>
      </c>
      <c r="AL2189" s="80" t="str">
        <f t="shared" si="3645"/>
        <v>AL$16</v>
      </c>
      <c r="AM2189" s="80" t="str">
        <f t="shared" si="3645"/>
        <v>AM$16</v>
      </c>
      <c r="AN2189" s="80" t="str">
        <f t="shared" si="3645"/>
        <v>AN$16</v>
      </c>
      <c r="AO2189" s="80" t="str">
        <f t="shared" si="3645"/>
        <v>AO$16</v>
      </c>
      <c r="AP2189" s="80" t="str">
        <f t="shared" si="3645"/>
        <v>AP$16</v>
      </c>
      <c r="AQ2189" s="80" t="str">
        <f t="shared" si="3645"/>
        <v>AQ$16</v>
      </c>
      <c r="AR2189" s="80" t="str">
        <f t="shared" si="3645"/>
        <v>AR$16</v>
      </c>
      <c r="AS2189" s="80" t="str">
        <f t="shared" si="3645"/>
        <v>AS$16</v>
      </c>
      <c r="AT2189" s="80" t="str">
        <f t="shared" si="3645"/>
        <v>AT$16</v>
      </c>
      <c r="AU2189" s="80" t="str">
        <f t="shared" si="3645"/>
        <v>AU$16</v>
      </c>
      <c r="AV2189" s="80" t="str">
        <f t="shared" si="3645"/>
        <v>AV$16</v>
      </c>
      <c r="AW2189" s="80" t="str">
        <f t="shared" si="3645"/>
        <v>AW$16</v>
      </c>
      <c r="AX2189" s="80" t="str">
        <f t="shared" si="3645"/>
        <v>AX$16</v>
      </c>
      <c r="AY2189" s="80" t="str">
        <f t="shared" ref="AY2189:CD2191" si="3646">AY2177</f>
        <v>AY$16</v>
      </c>
      <c r="AZ2189" s="80" t="str">
        <f t="shared" si="3646"/>
        <v>AZ$16</v>
      </c>
      <c r="BA2189" s="80" t="str">
        <f t="shared" si="3646"/>
        <v>BA$16</v>
      </c>
      <c r="BB2189" s="80" t="str">
        <f t="shared" si="3646"/>
        <v>BB$16</v>
      </c>
      <c r="BC2189" s="80" t="str">
        <f t="shared" si="3646"/>
        <v>BC$16</v>
      </c>
      <c r="BD2189" s="80" t="str">
        <f t="shared" si="3646"/>
        <v>BD$16</v>
      </c>
      <c r="BE2189" s="80" t="str">
        <f t="shared" si="3646"/>
        <v>BE$16</v>
      </c>
      <c r="BF2189" s="80" t="str">
        <f t="shared" si="3646"/>
        <v>BF$16</v>
      </c>
      <c r="BG2189" s="80" t="str">
        <f t="shared" si="3646"/>
        <v>BG$16</v>
      </c>
      <c r="BH2189" s="80" t="str">
        <f t="shared" si="3646"/>
        <v>BH$16</v>
      </c>
      <c r="BI2189" s="80" t="str">
        <f t="shared" si="3646"/>
        <v>BI$16</v>
      </c>
      <c r="BJ2189" s="80" t="str">
        <f t="shared" si="3646"/>
        <v>BJ$16</v>
      </c>
      <c r="BK2189" s="80" t="str">
        <f t="shared" si="3646"/>
        <v>BK$16</v>
      </c>
      <c r="BL2189" s="80" t="str">
        <f t="shared" si="3646"/>
        <v>BL$16</v>
      </c>
      <c r="BM2189" s="80" t="str">
        <f t="shared" si="3646"/>
        <v>BM$16</v>
      </c>
      <c r="BN2189" s="80" t="str">
        <f t="shared" si="3646"/>
        <v>BN$16</v>
      </c>
      <c r="BO2189" s="80" t="str">
        <f t="shared" si="3646"/>
        <v>BO$16</v>
      </c>
      <c r="BP2189" s="80" t="str">
        <f t="shared" si="3646"/>
        <v>BP$16</v>
      </c>
      <c r="BQ2189" s="80" t="str">
        <f t="shared" si="3646"/>
        <v>BQ$16</v>
      </c>
      <c r="BR2189" s="80" t="str">
        <f t="shared" si="3646"/>
        <v>BR$16</v>
      </c>
      <c r="BS2189" s="80" t="str">
        <f t="shared" si="3646"/>
        <v>BS$16</v>
      </c>
      <c r="BT2189" s="80" t="str">
        <f t="shared" si="3646"/>
        <v>BT$16</v>
      </c>
      <c r="BU2189" s="80" t="str">
        <f t="shared" si="3646"/>
        <v>BU$16</v>
      </c>
      <c r="BV2189" s="80" t="str">
        <f t="shared" si="3646"/>
        <v>BV$16</v>
      </c>
      <c r="BW2189" s="80" t="str">
        <f t="shared" si="3646"/>
        <v>BW$16</v>
      </c>
      <c r="BX2189" s="80" t="str">
        <f t="shared" si="3646"/>
        <v>BX$16</v>
      </c>
      <c r="BY2189" s="80" t="str">
        <f t="shared" si="3646"/>
        <v>BY$16</v>
      </c>
      <c r="BZ2189" s="80" t="str">
        <f t="shared" si="3646"/>
        <v>BZ$16</v>
      </c>
      <c r="CA2189" s="80" t="str">
        <f t="shared" si="3646"/>
        <v>CA$16</v>
      </c>
      <c r="CB2189" s="80" t="str">
        <f t="shared" si="3646"/>
        <v>CB$16</v>
      </c>
      <c r="CC2189" s="80" t="str">
        <f t="shared" si="3646"/>
        <v>CC$16</v>
      </c>
      <c r="CD2189" s="80" t="str">
        <f t="shared" si="3646"/>
        <v>CD$16</v>
      </c>
      <c r="CE2189" s="80" t="str">
        <f t="shared" ref="CE2189:CL2191" si="3647">CE2177</f>
        <v>CE$16</v>
      </c>
      <c r="CF2189" s="80" t="str">
        <f t="shared" si="3647"/>
        <v>CF$16</v>
      </c>
      <c r="CG2189" s="80" t="str">
        <f t="shared" si="3647"/>
        <v>CG$16</v>
      </c>
      <c r="CH2189" s="80" t="str">
        <f t="shared" si="3647"/>
        <v>CH$16</v>
      </c>
      <c r="CI2189" s="80" t="str">
        <f t="shared" si="3647"/>
        <v>CI$16</v>
      </c>
      <c r="CJ2189" s="80" t="str">
        <f t="shared" si="3647"/>
        <v>CJ$16</v>
      </c>
      <c r="CK2189" s="80" t="str">
        <f t="shared" si="3647"/>
        <v>CK$16</v>
      </c>
      <c r="CL2189" s="80" t="str">
        <f t="shared" si="3647"/>
        <v>CL$16</v>
      </c>
      <c r="CN2189" s="78"/>
      <c r="CO2189" s="80" t="str">
        <f t="shared" ref="CO2189:DL2191" si="3648">CO2177</f>
        <v>CO$16</v>
      </c>
      <c r="CP2189" s="80" t="str">
        <f t="shared" si="3648"/>
        <v>CP$16</v>
      </c>
      <c r="CQ2189" s="80" t="str">
        <f t="shared" si="3648"/>
        <v>CQ$16</v>
      </c>
      <c r="CR2189" s="80" t="str">
        <f t="shared" si="3648"/>
        <v>CR$16</v>
      </c>
      <c r="CS2189" s="80" t="str">
        <f t="shared" si="3648"/>
        <v>CS$16</v>
      </c>
      <c r="CT2189" s="80" t="str">
        <f t="shared" si="3648"/>
        <v>CT$16</v>
      </c>
      <c r="CU2189" s="80" t="str">
        <f t="shared" si="3648"/>
        <v>CU$16</v>
      </c>
      <c r="CV2189" s="80" t="str">
        <f t="shared" si="3648"/>
        <v>CV$16</v>
      </c>
      <c r="CW2189" s="80" t="str">
        <f t="shared" si="3648"/>
        <v>CW$16</v>
      </c>
      <c r="CX2189" s="80" t="str">
        <f t="shared" si="3648"/>
        <v>CX$16</v>
      </c>
      <c r="CY2189" s="80" t="str">
        <f t="shared" si="3648"/>
        <v>CY$16</v>
      </c>
      <c r="CZ2189" s="80" t="str">
        <f t="shared" si="3648"/>
        <v>CZ$16</v>
      </c>
      <c r="DA2189" s="80" t="str">
        <f t="shared" si="3648"/>
        <v>DA$16</v>
      </c>
      <c r="DB2189" s="80" t="str">
        <f t="shared" si="3648"/>
        <v>DB$16</v>
      </c>
      <c r="DC2189" s="80" t="str">
        <f t="shared" si="3648"/>
        <v>DC$16</v>
      </c>
      <c r="DD2189" s="80" t="str">
        <f t="shared" si="3648"/>
        <v>DD$16</v>
      </c>
      <c r="DE2189" s="80" t="str">
        <f t="shared" si="3648"/>
        <v>DE$16</v>
      </c>
      <c r="DF2189" s="80" t="str">
        <f t="shared" si="3648"/>
        <v>DF$16</v>
      </c>
      <c r="DG2189" s="80" t="str">
        <f t="shared" si="3648"/>
        <v>DG$16</v>
      </c>
      <c r="DH2189" s="80" t="str">
        <f t="shared" si="3648"/>
        <v>DH$16</v>
      </c>
      <c r="DI2189" s="80" t="str">
        <f t="shared" si="3648"/>
        <v>DI$16</v>
      </c>
      <c r="DJ2189" s="80" t="str">
        <f t="shared" si="3648"/>
        <v>DJ$16</v>
      </c>
      <c r="DK2189" s="80" t="str">
        <f t="shared" si="3648"/>
        <v>DK$16</v>
      </c>
      <c r="DL2189" s="80" t="str">
        <f t="shared" si="3648"/>
        <v>DL$16</v>
      </c>
    </row>
    <row r="2190" spans="1:116" x14ac:dyDescent="0.4">
      <c r="B2190" t="s">
        <v>332</v>
      </c>
      <c r="D2190" t="s">
        <v>516</v>
      </c>
      <c r="E2190" s="8" t="str">
        <f t="shared" si="3644"/>
        <v>2190 FAIL-TV-V</v>
      </c>
      <c r="G2190" s="191" t="s">
        <v>462</v>
      </c>
      <c r="K2190" s="53"/>
      <c r="L2190" s="53"/>
      <c r="M2190" s="53"/>
      <c r="N2190" s="53"/>
      <c r="O2190" s="53"/>
      <c r="P2190" s="53"/>
      <c r="R2190" s="24"/>
      <c r="S2190" s="212" t="str">
        <f>ADDRESS(ROW(S2186),COLUMN(S2186),2)</f>
        <v>S$2186</v>
      </c>
      <c r="T2190" s="212" t="str">
        <f t="shared" ref="T2190:CE2192" si="3649">ADDRESS(ROW(T2186),COLUMN(T2186),2)</f>
        <v>T$2186</v>
      </c>
      <c r="U2190" s="212" t="str">
        <f t="shared" si="3649"/>
        <v>U$2186</v>
      </c>
      <c r="V2190" s="212" t="str">
        <f t="shared" si="3649"/>
        <v>V$2186</v>
      </c>
      <c r="W2190" s="212" t="str">
        <f t="shared" si="3649"/>
        <v>W$2186</v>
      </c>
      <c r="X2190" s="212" t="str">
        <f t="shared" si="3649"/>
        <v>X$2186</v>
      </c>
      <c r="Y2190" s="212" t="str">
        <f t="shared" si="3649"/>
        <v>Y$2186</v>
      </c>
      <c r="Z2190" s="212" t="str">
        <f t="shared" si="3649"/>
        <v>Z$2186</v>
      </c>
      <c r="AA2190" s="212" t="str">
        <f t="shared" si="3649"/>
        <v>AA$2186</v>
      </c>
      <c r="AB2190" s="212" t="str">
        <f t="shared" si="3649"/>
        <v>AB$2186</v>
      </c>
      <c r="AC2190" s="212" t="str">
        <f t="shared" si="3649"/>
        <v>AC$2186</v>
      </c>
      <c r="AD2190" s="212" t="str">
        <f t="shared" si="3649"/>
        <v>AD$2186</v>
      </c>
      <c r="AE2190" s="212" t="str">
        <f t="shared" si="3649"/>
        <v>AE$2186</v>
      </c>
      <c r="AF2190" s="212" t="str">
        <f t="shared" si="3649"/>
        <v>AF$2186</v>
      </c>
      <c r="AG2190" s="212" t="str">
        <f t="shared" si="3649"/>
        <v>AG$2186</v>
      </c>
      <c r="AH2190" s="212" t="str">
        <f t="shared" si="3649"/>
        <v>AH$2186</v>
      </c>
      <c r="AI2190" s="212" t="str">
        <f t="shared" si="3649"/>
        <v>AI$2186</v>
      </c>
      <c r="AJ2190" s="212" t="str">
        <f t="shared" si="3649"/>
        <v>AJ$2186</v>
      </c>
      <c r="AK2190" s="212" t="str">
        <f t="shared" si="3649"/>
        <v>AK$2186</v>
      </c>
      <c r="AL2190" s="212" t="str">
        <f t="shared" si="3649"/>
        <v>AL$2186</v>
      </c>
      <c r="AM2190" s="212" t="str">
        <f t="shared" si="3649"/>
        <v>AM$2186</v>
      </c>
      <c r="AN2190" s="212" t="str">
        <f t="shared" si="3649"/>
        <v>AN$2186</v>
      </c>
      <c r="AO2190" s="212" t="str">
        <f t="shared" si="3649"/>
        <v>AO$2186</v>
      </c>
      <c r="AP2190" s="212" t="str">
        <f t="shared" si="3649"/>
        <v>AP$2186</v>
      </c>
      <c r="AQ2190" s="212" t="str">
        <f t="shared" si="3649"/>
        <v>AQ$2186</v>
      </c>
      <c r="AR2190" s="212" t="str">
        <f t="shared" si="3649"/>
        <v>AR$2186</v>
      </c>
      <c r="AS2190" s="212" t="str">
        <f t="shared" si="3649"/>
        <v>AS$2186</v>
      </c>
      <c r="AT2190" s="212" t="str">
        <f t="shared" si="3649"/>
        <v>AT$2186</v>
      </c>
      <c r="AU2190" s="212" t="str">
        <f t="shared" si="3649"/>
        <v>AU$2186</v>
      </c>
      <c r="AV2190" s="212" t="str">
        <f t="shared" si="3649"/>
        <v>AV$2186</v>
      </c>
      <c r="AW2190" s="212" t="str">
        <f t="shared" si="3649"/>
        <v>AW$2186</v>
      </c>
      <c r="AX2190" s="212" t="str">
        <f t="shared" si="3649"/>
        <v>AX$2186</v>
      </c>
      <c r="AY2190" s="212" t="str">
        <f t="shared" si="3649"/>
        <v>AY$2186</v>
      </c>
      <c r="AZ2190" s="212" t="str">
        <f t="shared" si="3649"/>
        <v>AZ$2186</v>
      </c>
      <c r="BA2190" s="212" t="str">
        <f t="shared" si="3649"/>
        <v>BA$2186</v>
      </c>
      <c r="BB2190" s="212" t="str">
        <f t="shared" si="3649"/>
        <v>BB$2186</v>
      </c>
      <c r="BC2190" s="212" t="str">
        <f t="shared" si="3649"/>
        <v>BC$2186</v>
      </c>
      <c r="BD2190" s="212" t="str">
        <f t="shared" si="3649"/>
        <v>BD$2186</v>
      </c>
      <c r="BE2190" s="212" t="str">
        <f t="shared" si="3649"/>
        <v>BE$2186</v>
      </c>
      <c r="BF2190" s="212" t="str">
        <f t="shared" si="3649"/>
        <v>BF$2186</v>
      </c>
      <c r="BG2190" s="212" t="str">
        <f t="shared" si="3649"/>
        <v>BG$2186</v>
      </c>
      <c r="BH2190" s="212" t="str">
        <f t="shared" si="3649"/>
        <v>BH$2186</v>
      </c>
      <c r="BI2190" s="212" t="str">
        <f t="shared" si="3649"/>
        <v>BI$2186</v>
      </c>
      <c r="BJ2190" s="212" t="str">
        <f t="shared" si="3649"/>
        <v>BJ$2186</v>
      </c>
      <c r="BK2190" s="212" t="str">
        <f t="shared" si="3649"/>
        <v>BK$2186</v>
      </c>
      <c r="BL2190" s="212" t="str">
        <f t="shared" si="3649"/>
        <v>BL$2186</v>
      </c>
      <c r="BM2190" s="212" t="str">
        <f t="shared" si="3649"/>
        <v>BM$2186</v>
      </c>
      <c r="BN2190" s="212" t="str">
        <f t="shared" si="3649"/>
        <v>BN$2186</v>
      </c>
      <c r="BO2190" s="212" t="str">
        <f t="shared" si="3649"/>
        <v>BO$2186</v>
      </c>
      <c r="BP2190" s="212" t="str">
        <f t="shared" si="3649"/>
        <v>BP$2186</v>
      </c>
      <c r="BQ2190" s="212" t="str">
        <f t="shared" si="3649"/>
        <v>BQ$2186</v>
      </c>
      <c r="BR2190" s="212" t="str">
        <f t="shared" si="3649"/>
        <v>BR$2186</v>
      </c>
      <c r="BS2190" s="212" t="str">
        <f t="shared" si="3649"/>
        <v>BS$2186</v>
      </c>
      <c r="BT2190" s="212" t="str">
        <f t="shared" si="3649"/>
        <v>BT$2186</v>
      </c>
      <c r="BU2190" s="212" t="str">
        <f t="shared" si="3649"/>
        <v>BU$2186</v>
      </c>
      <c r="BV2190" s="212" t="str">
        <f t="shared" si="3649"/>
        <v>BV$2186</v>
      </c>
      <c r="BW2190" s="212" t="str">
        <f t="shared" si="3649"/>
        <v>BW$2186</v>
      </c>
      <c r="BX2190" s="212" t="str">
        <f t="shared" si="3649"/>
        <v>BX$2186</v>
      </c>
      <c r="BY2190" s="212" t="str">
        <f t="shared" si="3649"/>
        <v>BY$2186</v>
      </c>
      <c r="BZ2190" s="212" t="str">
        <f t="shared" si="3649"/>
        <v>BZ$2186</v>
      </c>
      <c r="CA2190" s="212" t="str">
        <f t="shared" si="3649"/>
        <v>CA$2186</v>
      </c>
      <c r="CB2190" s="212" t="str">
        <f t="shared" si="3649"/>
        <v>CB$2186</v>
      </c>
      <c r="CC2190" s="212" t="str">
        <f t="shared" si="3649"/>
        <v>CC$2186</v>
      </c>
      <c r="CD2190" s="212" t="str">
        <f t="shared" si="3649"/>
        <v>CD$2186</v>
      </c>
      <c r="CE2190" s="212" t="str">
        <f t="shared" si="3649"/>
        <v>CE$2186</v>
      </c>
      <c r="CF2190" s="212" t="str">
        <f t="shared" ref="CF2190:CL2192" si="3650">ADDRESS(ROW(CF2186),COLUMN(CF2186),2)</f>
        <v>CF$2186</v>
      </c>
      <c r="CG2190" s="212" t="str">
        <f t="shared" si="3650"/>
        <v>CG$2186</v>
      </c>
      <c r="CH2190" s="212" t="str">
        <f t="shared" si="3650"/>
        <v>CH$2186</v>
      </c>
      <c r="CI2190" s="212" t="str">
        <f t="shared" si="3650"/>
        <v>CI$2186</v>
      </c>
      <c r="CJ2190" s="212" t="str">
        <f t="shared" si="3650"/>
        <v>CJ$2186</v>
      </c>
      <c r="CK2190" s="212" t="str">
        <f t="shared" si="3650"/>
        <v>CK$2186</v>
      </c>
      <c r="CL2190" s="212" t="str">
        <f t="shared" si="3650"/>
        <v>CL$2186</v>
      </c>
      <c r="CO2190" s="212" t="str">
        <f t="shared" ref="CO2190:DL2192" si="3651">ADDRESS(ROW(CO2186),COLUMN(CO2186),2)</f>
        <v>CO$2186</v>
      </c>
      <c r="CP2190" s="212" t="str">
        <f t="shared" si="3651"/>
        <v>CP$2186</v>
      </c>
      <c r="CQ2190" s="212" t="str">
        <f t="shared" si="3651"/>
        <v>CQ$2186</v>
      </c>
      <c r="CR2190" s="212" t="str">
        <f t="shared" si="3651"/>
        <v>CR$2186</v>
      </c>
      <c r="CS2190" s="212" t="str">
        <f t="shared" si="3651"/>
        <v>CS$2186</v>
      </c>
      <c r="CT2190" s="212" t="str">
        <f t="shared" si="3651"/>
        <v>CT$2186</v>
      </c>
      <c r="CU2190" s="212" t="str">
        <f t="shared" si="3651"/>
        <v>CU$2186</v>
      </c>
      <c r="CV2190" s="212" t="str">
        <f t="shared" si="3651"/>
        <v>CV$2186</v>
      </c>
      <c r="CW2190" s="212" t="str">
        <f t="shared" si="3651"/>
        <v>CW$2186</v>
      </c>
      <c r="CX2190" s="212" t="str">
        <f t="shared" si="3651"/>
        <v>CX$2186</v>
      </c>
      <c r="CY2190" s="212" t="str">
        <f t="shared" si="3651"/>
        <v>CY$2186</v>
      </c>
      <c r="CZ2190" s="212" t="str">
        <f t="shared" si="3651"/>
        <v>CZ$2186</v>
      </c>
      <c r="DA2190" s="212" t="str">
        <f t="shared" si="3651"/>
        <v>DA$2186</v>
      </c>
      <c r="DB2190" s="212" t="str">
        <f t="shared" si="3651"/>
        <v>DB$2186</v>
      </c>
      <c r="DC2190" s="212" t="str">
        <f t="shared" si="3651"/>
        <v>DC$2186</v>
      </c>
      <c r="DD2190" s="212" t="str">
        <f t="shared" si="3651"/>
        <v>DD$2186</v>
      </c>
      <c r="DE2190" s="212" t="str">
        <f t="shared" si="3651"/>
        <v>DE$2186</v>
      </c>
      <c r="DF2190" s="212" t="str">
        <f t="shared" si="3651"/>
        <v>DF$2186</v>
      </c>
      <c r="DG2190" s="212" t="str">
        <f t="shared" si="3651"/>
        <v>DG$2186</v>
      </c>
      <c r="DH2190" s="212" t="str">
        <f t="shared" si="3651"/>
        <v>DH$2186</v>
      </c>
      <c r="DI2190" s="212" t="str">
        <f t="shared" si="3651"/>
        <v>DI$2186</v>
      </c>
      <c r="DJ2190" s="212" t="str">
        <f t="shared" si="3651"/>
        <v>DJ$2186</v>
      </c>
      <c r="DK2190" s="212" t="str">
        <f t="shared" si="3651"/>
        <v>DK$2186</v>
      </c>
      <c r="DL2190" s="212" t="str">
        <f t="shared" si="3651"/>
        <v>DL$2186</v>
      </c>
    </row>
    <row r="2191" spans="1:116" x14ac:dyDescent="0.4">
      <c r="B2191" t="s">
        <v>332</v>
      </c>
      <c r="D2191" t="s">
        <v>516</v>
      </c>
      <c r="E2191" s="8" t="str">
        <f t="shared" si="3644"/>
        <v>2191 FAIL-TV-V</v>
      </c>
      <c r="G2191" s="191" t="str">
        <f>G2183</f>
        <v>% failure - in and outs (charged)</v>
      </c>
      <c r="H2191" s="12"/>
      <c r="I2191" s="60"/>
      <c r="J2191" s="60"/>
      <c r="K2191" s="15"/>
      <c r="L2191" s="15"/>
      <c r="M2191" s="15"/>
      <c r="N2191" s="15"/>
      <c r="O2191" s="15"/>
      <c r="P2191" s="15"/>
      <c r="R2191" s="15"/>
      <c r="S2191" s="80"/>
      <c r="T2191" s="80"/>
      <c r="U2191" s="80"/>
      <c r="V2191" s="80"/>
      <c r="W2191" s="80"/>
      <c r="X2191" s="80"/>
      <c r="Y2191" s="80"/>
      <c r="Z2191" s="80"/>
      <c r="AA2191" s="80"/>
      <c r="AB2191" s="80"/>
      <c r="AC2191" s="80"/>
      <c r="AD2191" s="80"/>
      <c r="AE2191" s="80"/>
      <c r="AF2191" s="80"/>
      <c r="AG2191" s="80"/>
      <c r="AH2191" s="80"/>
      <c r="AI2191" s="80"/>
      <c r="AJ2191" s="80"/>
      <c r="AK2191" s="80"/>
      <c r="AL2191" s="80"/>
      <c r="AM2191" s="80"/>
      <c r="AN2191" s="80"/>
      <c r="AO2191" s="80"/>
      <c r="AP2191" s="80"/>
      <c r="AQ2191" s="80"/>
      <c r="AR2191" s="80"/>
      <c r="AS2191" s="80"/>
      <c r="AT2191" s="80"/>
      <c r="AU2191" s="80"/>
      <c r="AV2191" s="80"/>
      <c r="AW2191" s="80"/>
      <c r="AX2191" s="80"/>
      <c r="AY2191" s="80"/>
      <c r="AZ2191" s="80"/>
      <c r="BA2191" s="80"/>
      <c r="BB2191" s="80"/>
      <c r="BC2191" s="80"/>
      <c r="BD2191" s="80"/>
      <c r="BE2191" s="80"/>
      <c r="BF2191" s="80"/>
      <c r="BG2191" s="80"/>
      <c r="BH2191" s="80"/>
      <c r="BI2191" s="80"/>
      <c r="BJ2191" s="80"/>
      <c r="BK2191" s="80"/>
      <c r="BL2191" s="80"/>
      <c r="BM2191" s="80"/>
      <c r="BN2191" s="80"/>
      <c r="BO2191" s="80"/>
      <c r="BP2191" s="80"/>
      <c r="BQ2191" s="80"/>
      <c r="BR2191" s="80"/>
      <c r="BS2191" s="80"/>
      <c r="BT2191" s="80"/>
      <c r="BU2191" s="80"/>
      <c r="BV2191" s="80"/>
      <c r="BW2191" s="80"/>
      <c r="BX2191" s="80"/>
      <c r="BY2191" s="80"/>
      <c r="BZ2191" s="80"/>
      <c r="CA2191" s="80"/>
      <c r="CB2191" s="80"/>
      <c r="CC2191" s="80"/>
      <c r="CD2191" s="80"/>
      <c r="CE2191" s="80"/>
      <c r="CF2191" s="80"/>
      <c r="CG2191" s="80"/>
      <c r="CH2191" s="80"/>
      <c r="CI2191" s="80"/>
      <c r="CJ2191" s="80"/>
      <c r="CK2191" s="80"/>
      <c r="CL2191" s="80"/>
      <c r="CN2191" s="60"/>
    </row>
    <row r="2192" spans="1:116" x14ac:dyDescent="0.4">
      <c r="B2192" t="s">
        <v>332</v>
      </c>
      <c r="D2192" t="s">
        <v>516</v>
      </c>
      <c r="E2192" s="8" t="str">
        <f t="shared" si="3644"/>
        <v>2192 FAIL-TV-V</v>
      </c>
      <c r="G2192" s="136" t="str">
        <f>G2180</f>
        <v xml:space="preserve">secondary unit </v>
      </c>
      <c r="H2192" s="12"/>
      <c r="I2192" s="60"/>
      <c r="J2192" s="60"/>
      <c r="K2192" s="15"/>
      <c r="L2192" s="15"/>
      <c r="M2192" s="15"/>
      <c r="N2192" s="15"/>
      <c r="O2192" s="15"/>
      <c r="P2192" s="15"/>
      <c r="R2192" s="15"/>
      <c r="S2192" s="76"/>
      <c r="T2192" s="76"/>
      <c r="U2192" s="76"/>
      <c r="V2192" s="76"/>
      <c r="W2192" s="76"/>
      <c r="X2192" s="76"/>
      <c r="Y2192" s="76"/>
      <c r="Z2192" s="76"/>
      <c r="AA2192" s="76"/>
      <c r="AB2192" s="76"/>
      <c r="AC2192" s="76"/>
      <c r="AD2192" s="76"/>
      <c r="AE2192" s="76"/>
      <c r="AF2192" s="76"/>
      <c r="AG2192" s="76"/>
      <c r="AH2192" s="76"/>
      <c r="AI2192" s="76"/>
      <c r="AJ2192" s="76"/>
      <c r="AK2192" s="76"/>
      <c r="AL2192" s="76"/>
      <c r="AM2192" s="76"/>
      <c r="AN2192" s="76"/>
      <c r="AO2192" s="76"/>
      <c r="AP2192" s="76"/>
      <c r="AQ2192" s="76"/>
      <c r="AR2192" s="76"/>
      <c r="AS2192" s="76"/>
      <c r="AT2192" s="76"/>
      <c r="AU2192" s="76"/>
      <c r="AV2192" s="76"/>
      <c r="AW2192" s="76"/>
      <c r="AX2192" s="76"/>
      <c r="AY2192" s="76"/>
      <c r="AZ2192" s="76"/>
      <c r="BA2192" s="76"/>
      <c r="BB2192" s="76"/>
      <c r="BC2192" s="76"/>
      <c r="BD2192" s="76"/>
      <c r="BE2192" s="76"/>
      <c r="BF2192" s="76"/>
      <c r="BG2192" s="76"/>
      <c r="BH2192" s="76"/>
      <c r="BI2192" s="76"/>
      <c r="BJ2192" s="76"/>
      <c r="BK2192" s="76"/>
      <c r="BL2192" s="76"/>
      <c r="BM2192" s="76"/>
      <c r="BN2192" s="76"/>
      <c r="BO2192" s="76"/>
      <c r="BP2192" s="76"/>
      <c r="BQ2192" s="76"/>
      <c r="BR2192" s="76"/>
      <c r="BS2192" s="76"/>
      <c r="BT2192" s="76"/>
      <c r="BU2192" s="76"/>
      <c r="BV2192" s="76"/>
      <c r="BW2192" s="76"/>
      <c r="BX2192" s="76"/>
      <c r="BY2192" s="76"/>
      <c r="BZ2192" s="76"/>
      <c r="CA2192" s="76"/>
      <c r="CB2192" s="76"/>
      <c r="CC2192" s="76"/>
      <c r="CD2192" s="76"/>
      <c r="CE2192" s="76"/>
      <c r="CF2192" s="76"/>
      <c r="CG2192" s="76"/>
      <c r="CH2192" s="76"/>
      <c r="CI2192" s="76"/>
      <c r="CJ2192" s="76"/>
      <c r="CK2192" s="76"/>
      <c r="CL2192" s="76"/>
      <c r="CN2192" s="60"/>
      <c r="CO2192" s="76"/>
      <c r="CP2192" s="76"/>
      <c r="CQ2192" s="76"/>
      <c r="CR2192" s="76"/>
      <c r="CS2192" s="76"/>
      <c r="CT2192" s="76"/>
      <c r="CU2192" s="76"/>
      <c r="CV2192" s="76"/>
      <c r="CW2192" s="76"/>
      <c r="CX2192" s="76"/>
      <c r="CY2192" s="76"/>
      <c r="CZ2192" s="76"/>
      <c r="DA2192" s="76"/>
      <c r="DB2192" s="76"/>
      <c r="DC2192" s="76"/>
      <c r="DD2192" s="76"/>
      <c r="DE2192" s="76"/>
      <c r="DF2192" s="76"/>
      <c r="DG2192" s="76"/>
      <c r="DH2192" s="76"/>
      <c r="DI2192" s="76"/>
      <c r="DJ2192" s="76"/>
      <c r="DK2192" s="76"/>
      <c r="DL2192" s="76"/>
    </row>
    <row r="2193" spans="1:116" x14ac:dyDescent="0.4">
      <c r="B2193" t="s">
        <v>332</v>
      </c>
      <c r="D2193" t="s">
        <v>516</v>
      </c>
      <c r="E2193" s="8" t="str">
        <f t="shared" si="3644"/>
        <v>2193 FAIL-TV-V</v>
      </c>
      <c r="G2193" s="136" t="str">
        <f>G2181</f>
        <v>Secondary revenue driver</v>
      </c>
      <c r="H2193" s="12"/>
      <c r="I2193" s="60"/>
      <c r="J2193" s="60"/>
      <c r="K2193" s="15"/>
      <c r="L2193" s="15"/>
      <c r="M2193" s="15"/>
      <c r="N2193" s="15"/>
      <c r="O2193" s="15"/>
      <c r="P2193" s="15"/>
      <c r="R2193" s="15"/>
      <c r="S2193" s="76"/>
      <c r="T2193" s="76"/>
      <c r="U2193" s="76"/>
      <c r="V2193" s="76"/>
      <c r="W2193" s="76"/>
      <c r="X2193" s="76"/>
      <c r="Y2193" s="76"/>
      <c r="Z2193" s="76"/>
      <c r="AA2193" s="76"/>
      <c r="AB2193" s="76"/>
      <c r="AC2193" s="76"/>
      <c r="AD2193" s="76"/>
      <c r="AE2193" s="76"/>
      <c r="AF2193" s="76"/>
      <c r="AG2193" s="76"/>
      <c r="AH2193" s="76"/>
      <c r="AI2193" s="76"/>
      <c r="AJ2193" s="76"/>
      <c r="AK2193" s="76"/>
      <c r="AL2193" s="76"/>
      <c r="AM2193" s="76"/>
      <c r="AN2193" s="76"/>
      <c r="AO2193" s="76"/>
      <c r="AP2193" s="76"/>
      <c r="AQ2193" s="76"/>
      <c r="AR2193" s="76"/>
      <c r="AS2193" s="76"/>
      <c r="AT2193" s="76"/>
      <c r="AU2193" s="76"/>
      <c r="AV2193" s="76"/>
      <c r="AW2193" s="76"/>
      <c r="AX2193" s="76"/>
      <c r="AY2193" s="76"/>
      <c r="AZ2193" s="76"/>
      <c r="BA2193" s="76"/>
      <c r="BB2193" s="76"/>
      <c r="BC2193" s="76"/>
      <c r="BD2193" s="76"/>
      <c r="BE2193" s="76"/>
      <c r="BF2193" s="76"/>
      <c r="BG2193" s="76"/>
      <c r="BH2193" s="76"/>
      <c r="BI2193" s="76"/>
      <c r="BJ2193" s="76"/>
      <c r="BK2193" s="76"/>
      <c r="BL2193" s="76"/>
      <c r="BM2193" s="76"/>
      <c r="BN2193" s="76"/>
      <c r="BO2193" s="76"/>
      <c r="BP2193" s="76"/>
      <c r="BQ2193" s="76"/>
      <c r="BR2193" s="76"/>
      <c r="BS2193" s="76"/>
      <c r="BT2193" s="76"/>
      <c r="BU2193" s="76"/>
      <c r="BV2193" s="76"/>
      <c r="BW2193" s="76"/>
      <c r="BX2193" s="76"/>
      <c r="BY2193" s="76"/>
      <c r="BZ2193" s="76"/>
      <c r="CA2193" s="76"/>
      <c r="CB2193" s="76"/>
      <c r="CC2193" s="76"/>
      <c r="CD2193" s="76"/>
      <c r="CE2193" s="76"/>
      <c r="CF2193" s="76"/>
      <c r="CG2193" s="76"/>
      <c r="CH2193" s="76"/>
      <c r="CI2193" s="76"/>
      <c r="CJ2193" s="76"/>
      <c r="CK2193" s="76"/>
      <c r="CL2193" s="76"/>
      <c r="CN2193" s="60"/>
      <c r="CO2193" s="76"/>
      <c r="CP2193" s="76"/>
      <c r="CQ2193" s="76"/>
      <c r="CR2193" s="76"/>
      <c r="CS2193" s="76"/>
      <c r="CT2193" s="76"/>
      <c r="CU2193" s="76"/>
      <c r="CV2193" s="76"/>
      <c r="CW2193" s="76"/>
      <c r="CX2193" s="76"/>
      <c r="CY2193" s="76"/>
      <c r="CZ2193" s="76"/>
      <c r="DA2193" s="76"/>
      <c r="DB2193" s="76"/>
      <c r="DC2193" s="76"/>
      <c r="DD2193" s="76"/>
      <c r="DE2193" s="76"/>
      <c r="DF2193" s="76"/>
      <c r="DG2193" s="76"/>
      <c r="DH2193" s="76"/>
      <c r="DI2193" s="76"/>
      <c r="DJ2193" s="76"/>
      <c r="DK2193" s="76"/>
      <c r="DL2193" s="76"/>
    </row>
    <row r="2194" spans="1:116" x14ac:dyDescent="0.4">
      <c r="B2194" t="s">
        <v>332</v>
      </c>
      <c r="D2194" t="s">
        <v>516</v>
      </c>
      <c r="E2194" s="8" t="str">
        <f t="shared" si="3644"/>
        <v>2194 FAIL-TV-V</v>
      </c>
      <c r="G2194" s="136" t="str">
        <f>G2182</f>
        <v>Secondary volume driver</v>
      </c>
      <c r="H2194" s="12"/>
      <c r="I2194" s="60"/>
      <c r="J2194" s="60"/>
      <c r="K2194" s="15"/>
      <c r="L2194" s="15"/>
      <c r="M2194" s="15"/>
      <c r="N2194" s="15"/>
      <c r="O2194" s="15"/>
      <c r="P2194" s="15"/>
      <c r="R2194" s="15"/>
      <c r="S2194" s="179"/>
      <c r="T2194" s="179"/>
      <c r="U2194" s="179"/>
      <c r="V2194" s="179"/>
      <c r="W2194" s="179"/>
      <c r="X2194" s="179"/>
      <c r="Y2194" s="179"/>
      <c r="Z2194" s="179"/>
      <c r="AA2194" s="179"/>
      <c r="AB2194" s="179"/>
      <c r="AC2194" s="179"/>
      <c r="AD2194" s="179"/>
      <c r="AE2194" s="179"/>
      <c r="AF2194" s="179"/>
      <c r="AG2194" s="179"/>
      <c r="AH2194" s="179"/>
      <c r="AI2194" s="179"/>
      <c r="AJ2194" s="179"/>
      <c r="AK2194" s="179"/>
      <c r="AL2194" s="179"/>
      <c r="AM2194" s="179"/>
      <c r="AN2194" s="179"/>
      <c r="AO2194" s="179"/>
      <c r="AP2194" s="179"/>
      <c r="AQ2194" s="179"/>
      <c r="AR2194" s="179"/>
      <c r="AS2194" s="179"/>
      <c r="AT2194" s="179"/>
      <c r="AU2194" s="179"/>
      <c r="AV2194" s="179"/>
      <c r="AW2194" s="179"/>
      <c r="AX2194" s="179"/>
      <c r="AY2194" s="179"/>
      <c r="AZ2194" s="179"/>
      <c r="BA2194" s="179"/>
      <c r="BB2194" s="179"/>
      <c r="BC2194" s="179"/>
      <c r="BD2194" s="179"/>
      <c r="BE2194" s="179"/>
      <c r="BF2194" s="179"/>
      <c r="BG2194" s="179"/>
      <c r="BH2194" s="179"/>
      <c r="BI2194" s="179"/>
      <c r="BJ2194" s="179"/>
      <c r="BK2194" s="179"/>
      <c r="BL2194" s="179"/>
      <c r="BM2194" s="179"/>
      <c r="BN2194" s="179"/>
      <c r="BO2194" s="179"/>
      <c r="BP2194" s="179"/>
      <c r="BQ2194" s="179"/>
      <c r="BR2194" s="179"/>
      <c r="BS2194" s="179"/>
      <c r="BT2194" s="179"/>
      <c r="BU2194" s="179"/>
      <c r="BV2194" s="179"/>
      <c r="BW2194" s="179"/>
      <c r="BX2194" s="179"/>
      <c r="BY2194" s="179"/>
      <c r="BZ2194" s="179"/>
      <c r="CA2194" s="179"/>
      <c r="CB2194" s="179"/>
      <c r="CC2194" s="179"/>
      <c r="CD2194" s="179"/>
      <c r="CE2194" s="179"/>
      <c r="CF2194" s="179"/>
      <c r="CG2194" s="179"/>
      <c r="CH2194" s="179"/>
      <c r="CI2194" s="179"/>
      <c r="CJ2194" s="179"/>
      <c r="CK2194" s="179"/>
      <c r="CL2194" s="179"/>
      <c r="CN2194" s="60"/>
      <c r="CO2194" s="179"/>
      <c r="CP2194" s="179"/>
      <c r="CQ2194" s="179"/>
      <c r="CR2194" s="179"/>
      <c r="CS2194" s="179"/>
      <c r="CT2194" s="179"/>
      <c r="CU2194" s="179"/>
      <c r="CV2194" s="179"/>
      <c r="CW2194" s="179"/>
      <c r="CX2194" s="179"/>
      <c r="CY2194" s="179"/>
      <c r="CZ2194" s="179"/>
      <c r="DA2194" s="179"/>
      <c r="DB2194" s="179"/>
      <c r="DC2194" s="179"/>
      <c r="DD2194" s="179"/>
      <c r="DE2194" s="179"/>
      <c r="DF2194" s="179"/>
      <c r="DG2194" s="179"/>
      <c r="DH2194" s="179"/>
      <c r="DI2194" s="179"/>
      <c r="DJ2194" s="179"/>
      <c r="DK2194" s="179"/>
      <c r="DL2194" s="179"/>
    </row>
    <row r="2196" spans="1:116" x14ac:dyDescent="0.4">
      <c r="A2196" s="174"/>
      <c r="E2196" s="8"/>
      <c r="G2196" s="175" t="s">
        <v>503</v>
      </c>
      <c r="H2196" s="174"/>
      <c r="I2196" s="176"/>
      <c r="J2196" s="176"/>
      <c r="K2196" s="197"/>
      <c r="L2196" s="197"/>
      <c r="M2196" s="197"/>
      <c r="N2196" s="197"/>
      <c r="O2196" s="197"/>
      <c r="P2196" s="197"/>
      <c r="R2196" s="198"/>
      <c r="S2196" s="174"/>
      <c r="T2196" s="174"/>
      <c r="U2196" s="174"/>
      <c r="V2196" s="174"/>
      <c r="W2196" s="174"/>
      <c r="X2196" s="174"/>
      <c r="Y2196" s="174"/>
      <c r="Z2196" s="174"/>
      <c r="AA2196" s="174"/>
      <c r="AB2196" s="174"/>
      <c r="AC2196" s="174"/>
      <c r="AD2196" s="174"/>
      <c r="AE2196" s="174"/>
      <c r="AF2196" s="174"/>
      <c r="AG2196" s="174"/>
      <c r="AH2196" s="174"/>
      <c r="AI2196" s="174"/>
      <c r="AJ2196" s="174"/>
      <c r="AK2196" s="174"/>
      <c r="AL2196" s="174"/>
      <c r="AM2196" s="174"/>
      <c r="AN2196" s="174"/>
      <c r="AO2196" s="174"/>
      <c r="AP2196" s="174"/>
      <c r="AQ2196" s="174"/>
      <c r="AR2196" s="174"/>
      <c r="AS2196" s="174"/>
      <c r="AT2196" s="174"/>
      <c r="AU2196" s="174"/>
      <c r="AV2196" s="174"/>
      <c r="AW2196" s="174"/>
      <c r="AX2196" s="174"/>
      <c r="AY2196" s="174"/>
      <c r="AZ2196" s="174"/>
      <c r="BA2196" s="174"/>
      <c r="BB2196" s="174"/>
      <c r="BC2196" s="174"/>
      <c r="BD2196" s="174"/>
      <c r="BE2196" s="174"/>
      <c r="BF2196" s="174"/>
      <c r="BG2196" s="174"/>
      <c r="BH2196" s="174"/>
      <c r="BI2196" s="174"/>
      <c r="BJ2196" s="174"/>
      <c r="BK2196" s="174"/>
      <c r="BL2196" s="174"/>
      <c r="BM2196" s="174"/>
      <c r="BN2196" s="174"/>
      <c r="BO2196" s="174"/>
      <c r="BP2196" s="174"/>
      <c r="BQ2196" s="174"/>
      <c r="BR2196" s="174"/>
      <c r="BS2196" s="174"/>
      <c r="BT2196" s="174"/>
      <c r="BU2196" s="174"/>
      <c r="BV2196" s="174"/>
      <c r="BW2196" s="174"/>
      <c r="BX2196" s="174"/>
      <c r="BY2196" s="174"/>
      <c r="BZ2196" s="174"/>
      <c r="CA2196" s="174"/>
      <c r="CB2196" s="174"/>
      <c r="CC2196" s="174"/>
      <c r="CD2196" s="174"/>
      <c r="CE2196" s="174"/>
      <c r="CF2196" s="174"/>
      <c r="CG2196" s="174"/>
      <c r="CH2196" s="174"/>
      <c r="CI2196" s="174"/>
      <c r="CJ2196" s="174"/>
      <c r="CK2196" s="174"/>
      <c r="CL2196" s="174"/>
      <c r="CN2196" s="176"/>
      <c r="CO2196" s="174"/>
      <c r="CP2196" s="174"/>
      <c r="CQ2196" s="174"/>
      <c r="CR2196" s="174"/>
      <c r="CS2196" s="174"/>
      <c r="CT2196" s="174"/>
      <c r="CU2196" s="174"/>
      <c r="CV2196" s="174"/>
      <c r="CW2196" s="174"/>
      <c r="CX2196" s="174"/>
      <c r="CY2196" s="174"/>
      <c r="CZ2196" s="174"/>
      <c r="DA2196" s="174"/>
      <c r="DB2196" s="174"/>
      <c r="DC2196" s="174"/>
      <c r="DD2196" s="174"/>
      <c r="DE2196" s="174"/>
      <c r="DF2196" s="174"/>
      <c r="DG2196" s="174"/>
      <c r="DH2196" s="174"/>
      <c r="DI2196" s="174"/>
      <c r="DJ2196" s="174"/>
      <c r="DK2196" s="174"/>
      <c r="DL2196" s="174"/>
    </row>
    <row r="2197" spans="1:116" x14ac:dyDescent="0.4">
      <c r="A2197" s="174"/>
      <c r="E2197" s="8"/>
      <c r="G2197" s="175" t="s">
        <v>504</v>
      </c>
      <c r="H2197" s="174"/>
      <c r="I2197" s="176"/>
      <c r="J2197" s="176"/>
      <c r="K2197" s="197"/>
      <c r="L2197" s="197"/>
      <c r="M2197" s="197"/>
      <c r="N2197" s="197"/>
      <c r="O2197" s="197"/>
      <c r="P2197" s="197"/>
      <c r="R2197" s="198"/>
      <c r="S2197" s="174"/>
      <c r="T2197" s="174"/>
      <c r="U2197" s="174"/>
      <c r="V2197" s="174"/>
      <c r="W2197" s="174"/>
      <c r="X2197" s="174"/>
      <c r="Y2197" s="174"/>
      <c r="Z2197" s="174"/>
      <c r="AA2197" s="174"/>
      <c r="AB2197" s="174"/>
      <c r="AC2197" s="174"/>
      <c r="AD2197" s="174"/>
      <c r="AE2197" s="174"/>
      <c r="AF2197" s="174"/>
      <c r="AG2197" s="174"/>
      <c r="AH2197" s="174"/>
      <c r="AI2197" s="174"/>
      <c r="AJ2197" s="174"/>
      <c r="AK2197" s="174"/>
      <c r="AL2197" s="174"/>
      <c r="AM2197" s="174"/>
      <c r="AN2197" s="174"/>
      <c r="AO2197" s="174"/>
      <c r="AP2197" s="174"/>
      <c r="AQ2197" s="174"/>
      <c r="AR2197" s="174"/>
      <c r="AS2197" s="174"/>
      <c r="AT2197" s="174"/>
      <c r="AU2197" s="174"/>
      <c r="AV2197" s="174"/>
      <c r="AW2197" s="174"/>
      <c r="AX2197" s="174"/>
      <c r="AY2197" s="174"/>
      <c r="AZ2197" s="174"/>
      <c r="BA2197" s="174"/>
      <c r="BB2197" s="174"/>
      <c r="BC2197" s="174"/>
      <c r="BD2197" s="174"/>
      <c r="BE2197" s="174"/>
      <c r="BF2197" s="174"/>
      <c r="BG2197" s="174"/>
      <c r="BH2197" s="174"/>
      <c r="BI2197" s="174"/>
      <c r="BJ2197" s="174"/>
      <c r="BK2197" s="174"/>
      <c r="BL2197" s="174"/>
      <c r="BM2197" s="174"/>
      <c r="BN2197" s="174"/>
      <c r="BO2197" s="174"/>
      <c r="BP2197" s="174"/>
      <c r="BQ2197" s="174"/>
      <c r="BR2197" s="174"/>
      <c r="BS2197" s="174"/>
      <c r="BT2197" s="174"/>
      <c r="BU2197" s="174"/>
      <c r="BV2197" s="174"/>
      <c r="BW2197" s="174"/>
      <c r="BX2197" s="174"/>
      <c r="BY2197" s="174"/>
      <c r="BZ2197" s="174"/>
      <c r="CA2197" s="174"/>
      <c r="CB2197" s="174"/>
      <c r="CC2197" s="174"/>
      <c r="CD2197" s="174"/>
      <c r="CE2197" s="174"/>
      <c r="CF2197" s="174"/>
      <c r="CG2197" s="174"/>
      <c r="CH2197" s="174"/>
      <c r="CI2197" s="174"/>
      <c r="CJ2197" s="174"/>
      <c r="CK2197" s="174"/>
      <c r="CL2197" s="174"/>
      <c r="CN2197" s="176"/>
      <c r="CO2197" s="174"/>
      <c r="CP2197" s="174"/>
      <c r="CQ2197" s="174"/>
      <c r="CR2197" s="174"/>
      <c r="CS2197" s="174"/>
      <c r="CT2197" s="174"/>
      <c r="CU2197" s="174"/>
      <c r="CV2197" s="174"/>
      <c r="CW2197" s="174"/>
      <c r="CX2197" s="174"/>
      <c r="CY2197" s="174"/>
      <c r="CZ2197" s="174"/>
      <c r="DA2197" s="174"/>
      <c r="DB2197" s="174"/>
      <c r="DC2197" s="174"/>
      <c r="DD2197" s="174"/>
      <c r="DE2197" s="174"/>
      <c r="DF2197" s="174"/>
      <c r="DG2197" s="174"/>
      <c r="DH2197" s="174"/>
      <c r="DI2197" s="174"/>
      <c r="DJ2197" s="174"/>
      <c r="DK2197" s="174"/>
      <c r="DL2197" s="174"/>
    </row>
    <row r="2198" spans="1:116" x14ac:dyDescent="0.4">
      <c r="A2198" s="174"/>
      <c r="E2198" s="8"/>
      <c r="G2198" s="175" t="s">
        <v>461</v>
      </c>
      <c r="H2198" s="174"/>
      <c r="I2198" s="176"/>
      <c r="J2198" s="176"/>
      <c r="K2198" s="197"/>
      <c r="L2198" s="197"/>
      <c r="M2198" s="197"/>
      <c r="N2198" s="197"/>
      <c r="O2198" s="197"/>
      <c r="P2198" s="197"/>
      <c r="R2198" s="198"/>
      <c r="S2198" s="199" t="str">
        <f t="shared" ref="S2198:CD2198" si="3652">S$20</f>
        <v>S$16</v>
      </c>
      <c r="T2198" s="199" t="str">
        <f t="shared" si="3652"/>
        <v>T$16</v>
      </c>
      <c r="U2198" s="199" t="str">
        <f t="shared" si="3652"/>
        <v>U$16</v>
      </c>
      <c r="V2198" s="199" t="str">
        <f t="shared" si="3652"/>
        <v>V$16</v>
      </c>
      <c r="W2198" s="199" t="str">
        <f t="shared" si="3652"/>
        <v>W$16</v>
      </c>
      <c r="X2198" s="199" t="str">
        <f t="shared" si="3652"/>
        <v>X$16</v>
      </c>
      <c r="Y2198" s="199" t="str">
        <f t="shared" si="3652"/>
        <v>Y$16</v>
      </c>
      <c r="Z2198" s="199" t="str">
        <f t="shared" si="3652"/>
        <v>Z$16</v>
      </c>
      <c r="AA2198" s="199" t="str">
        <f t="shared" si="3652"/>
        <v>AA$16</v>
      </c>
      <c r="AB2198" s="199" t="str">
        <f t="shared" si="3652"/>
        <v>AB$16</v>
      </c>
      <c r="AC2198" s="199" t="str">
        <f t="shared" si="3652"/>
        <v>AC$16</v>
      </c>
      <c r="AD2198" s="199" t="str">
        <f t="shared" si="3652"/>
        <v>AD$16</v>
      </c>
      <c r="AE2198" s="199" t="str">
        <f t="shared" si="3652"/>
        <v>AE$16</v>
      </c>
      <c r="AF2198" s="199" t="str">
        <f t="shared" si="3652"/>
        <v>AF$16</v>
      </c>
      <c r="AG2198" s="199" t="str">
        <f t="shared" si="3652"/>
        <v>AG$16</v>
      </c>
      <c r="AH2198" s="199" t="str">
        <f t="shared" si="3652"/>
        <v>AH$16</v>
      </c>
      <c r="AI2198" s="199" t="str">
        <f t="shared" si="3652"/>
        <v>AI$16</v>
      </c>
      <c r="AJ2198" s="199" t="str">
        <f t="shared" si="3652"/>
        <v>AJ$16</v>
      </c>
      <c r="AK2198" s="199" t="str">
        <f t="shared" si="3652"/>
        <v>AK$16</v>
      </c>
      <c r="AL2198" s="199" t="str">
        <f t="shared" si="3652"/>
        <v>AL$16</v>
      </c>
      <c r="AM2198" s="199" t="str">
        <f t="shared" si="3652"/>
        <v>AM$16</v>
      </c>
      <c r="AN2198" s="199" t="str">
        <f t="shared" si="3652"/>
        <v>AN$16</v>
      </c>
      <c r="AO2198" s="199" t="str">
        <f t="shared" si="3652"/>
        <v>AO$16</v>
      </c>
      <c r="AP2198" s="199" t="str">
        <f t="shared" si="3652"/>
        <v>AP$16</v>
      </c>
      <c r="AQ2198" s="199" t="str">
        <f t="shared" si="3652"/>
        <v>AQ$16</v>
      </c>
      <c r="AR2198" s="199" t="str">
        <f t="shared" si="3652"/>
        <v>AR$16</v>
      </c>
      <c r="AS2198" s="199" t="str">
        <f t="shared" si="3652"/>
        <v>AS$16</v>
      </c>
      <c r="AT2198" s="199" t="str">
        <f t="shared" si="3652"/>
        <v>AT$16</v>
      </c>
      <c r="AU2198" s="199" t="str">
        <f t="shared" si="3652"/>
        <v>AU$16</v>
      </c>
      <c r="AV2198" s="199" t="str">
        <f t="shared" si="3652"/>
        <v>AV$16</v>
      </c>
      <c r="AW2198" s="199" t="str">
        <f t="shared" si="3652"/>
        <v>AW$16</v>
      </c>
      <c r="AX2198" s="199" t="str">
        <f t="shared" si="3652"/>
        <v>AX$16</v>
      </c>
      <c r="AY2198" s="199" t="str">
        <f t="shared" si="3652"/>
        <v>AY$16</v>
      </c>
      <c r="AZ2198" s="199" t="str">
        <f t="shared" si="3652"/>
        <v>AZ$16</v>
      </c>
      <c r="BA2198" s="199" t="str">
        <f t="shared" si="3652"/>
        <v>BA$16</v>
      </c>
      <c r="BB2198" s="199" t="str">
        <f t="shared" si="3652"/>
        <v>BB$16</v>
      </c>
      <c r="BC2198" s="199" t="str">
        <f t="shared" si="3652"/>
        <v>BC$16</v>
      </c>
      <c r="BD2198" s="199" t="str">
        <f t="shared" si="3652"/>
        <v>BD$16</v>
      </c>
      <c r="BE2198" s="199" t="str">
        <f t="shared" si="3652"/>
        <v>BE$16</v>
      </c>
      <c r="BF2198" s="199" t="str">
        <f t="shared" si="3652"/>
        <v>BF$16</v>
      </c>
      <c r="BG2198" s="199" t="str">
        <f t="shared" si="3652"/>
        <v>BG$16</v>
      </c>
      <c r="BH2198" s="199" t="str">
        <f t="shared" si="3652"/>
        <v>BH$16</v>
      </c>
      <c r="BI2198" s="199" t="str">
        <f t="shared" si="3652"/>
        <v>BI$16</v>
      </c>
      <c r="BJ2198" s="199" t="str">
        <f t="shared" si="3652"/>
        <v>BJ$16</v>
      </c>
      <c r="BK2198" s="199" t="str">
        <f t="shared" si="3652"/>
        <v>BK$16</v>
      </c>
      <c r="BL2198" s="199" t="str">
        <f t="shared" si="3652"/>
        <v>BL$16</v>
      </c>
      <c r="BM2198" s="199" t="str">
        <f t="shared" si="3652"/>
        <v>BM$16</v>
      </c>
      <c r="BN2198" s="199" t="str">
        <f t="shared" si="3652"/>
        <v>BN$16</v>
      </c>
      <c r="BO2198" s="199" t="str">
        <f t="shared" si="3652"/>
        <v>BO$16</v>
      </c>
      <c r="BP2198" s="199" t="str">
        <f t="shared" si="3652"/>
        <v>BP$16</v>
      </c>
      <c r="BQ2198" s="199" t="str">
        <f t="shared" si="3652"/>
        <v>BQ$16</v>
      </c>
      <c r="BR2198" s="199" t="str">
        <f t="shared" si="3652"/>
        <v>BR$16</v>
      </c>
      <c r="BS2198" s="199" t="str">
        <f t="shared" si="3652"/>
        <v>BS$16</v>
      </c>
      <c r="BT2198" s="199" t="str">
        <f t="shared" si="3652"/>
        <v>BT$16</v>
      </c>
      <c r="BU2198" s="199" t="str">
        <f t="shared" si="3652"/>
        <v>BU$16</v>
      </c>
      <c r="BV2198" s="199" t="str">
        <f t="shared" si="3652"/>
        <v>BV$16</v>
      </c>
      <c r="BW2198" s="199" t="str">
        <f t="shared" si="3652"/>
        <v>BW$16</v>
      </c>
      <c r="BX2198" s="199" t="str">
        <f t="shared" si="3652"/>
        <v>BX$16</v>
      </c>
      <c r="BY2198" s="199" t="str">
        <f t="shared" si="3652"/>
        <v>BY$16</v>
      </c>
      <c r="BZ2198" s="199" t="str">
        <f t="shared" si="3652"/>
        <v>BZ$16</v>
      </c>
      <c r="CA2198" s="199" t="str">
        <f t="shared" si="3652"/>
        <v>CA$16</v>
      </c>
      <c r="CB2198" s="199" t="str">
        <f t="shared" si="3652"/>
        <v>CB$16</v>
      </c>
      <c r="CC2198" s="199" t="str">
        <f t="shared" si="3652"/>
        <v>CC$16</v>
      </c>
      <c r="CD2198" s="199" t="str">
        <f t="shared" si="3652"/>
        <v>CD$16</v>
      </c>
      <c r="CE2198" s="199" t="str">
        <f t="shared" ref="CE2198:CL2198" si="3653">CE$20</f>
        <v>CE$16</v>
      </c>
      <c r="CF2198" s="199" t="str">
        <f t="shared" si="3653"/>
        <v>CF$16</v>
      </c>
      <c r="CG2198" s="199" t="str">
        <f t="shared" si="3653"/>
        <v>CG$16</v>
      </c>
      <c r="CH2198" s="199" t="str">
        <f t="shared" si="3653"/>
        <v>CH$16</v>
      </c>
      <c r="CI2198" s="199" t="str">
        <f t="shared" si="3653"/>
        <v>CI$16</v>
      </c>
      <c r="CJ2198" s="199" t="str">
        <f t="shared" si="3653"/>
        <v>CJ$16</v>
      </c>
      <c r="CK2198" s="199" t="str">
        <f t="shared" si="3653"/>
        <v>CK$16</v>
      </c>
      <c r="CL2198" s="199" t="str">
        <f t="shared" si="3653"/>
        <v>CL$16</v>
      </c>
      <c r="CN2198" s="176"/>
      <c r="CO2198" s="199" t="str">
        <f t="shared" ref="CO2198:DL2198" si="3654">CO$20</f>
        <v>CO$16</v>
      </c>
      <c r="CP2198" s="199" t="str">
        <f t="shared" si="3654"/>
        <v>CP$16</v>
      </c>
      <c r="CQ2198" s="199" t="str">
        <f t="shared" si="3654"/>
        <v>CQ$16</v>
      </c>
      <c r="CR2198" s="199" t="str">
        <f t="shared" si="3654"/>
        <v>CR$16</v>
      </c>
      <c r="CS2198" s="199" t="str">
        <f t="shared" si="3654"/>
        <v>CS$16</v>
      </c>
      <c r="CT2198" s="199" t="str">
        <f t="shared" si="3654"/>
        <v>CT$16</v>
      </c>
      <c r="CU2198" s="199" t="str">
        <f t="shared" si="3654"/>
        <v>CU$16</v>
      </c>
      <c r="CV2198" s="199" t="str">
        <f t="shared" si="3654"/>
        <v>CV$16</v>
      </c>
      <c r="CW2198" s="199" t="str">
        <f t="shared" si="3654"/>
        <v>CW$16</v>
      </c>
      <c r="CX2198" s="199" t="str">
        <f t="shared" si="3654"/>
        <v>CX$16</v>
      </c>
      <c r="CY2198" s="199" t="str">
        <f t="shared" si="3654"/>
        <v>CY$16</v>
      </c>
      <c r="CZ2198" s="199" t="str">
        <f t="shared" si="3654"/>
        <v>CZ$16</v>
      </c>
      <c r="DA2198" s="199" t="str">
        <f t="shared" si="3654"/>
        <v>DA$16</v>
      </c>
      <c r="DB2198" s="199" t="str">
        <f t="shared" si="3654"/>
        <v>DB$16</v>
      </c>
      <c r="DC2198" s="199" t="str">
        <f t="shared" si="3654"/>
        <v>DC$16</v>
      </c>
      <c r="DD2198" s="199" t="str">
        <f t="shared" si="3654"/>
        <v>DD$16</v>
      </c>
      <c r="DE2198" s="199" t="str">
        <f t="shared" si="3654"/>
        <v>DE$16</v>
      </c>
      <c r="DF2198" s="199" t="str">
        <f t="shared" si="3654"/>
        <v>DF$16</v>
      </c>
      <c r="DG2198" s="199" t="str">
        <f t="shared" si="3654"/>
        <v>DG$16</v>
      </c>
      <c r="DH2198" s="199" t="str">
        <f t="shared" si="3654"/>
        <v>DH$16</v>
      </c>
      <c r="DI2198" s="199" t="str">
        <f t="shared" si="3654"/>
        <v>DI$16</v>
      </c>
      <c r="DJ2198" s="199" t="str">
        <f t="shared" si="3654"/>
        <v>DJ$16</v>
      </c>
      <c r="DK2198" s="199" t="str">
        <f t="shared" si="3654"/>
        <v>DK$16</v>
      </c>
      <c r="DL2198" s="199" t="str">
        <f t="shared" si="3654"/>
        <v>DL$16</v>
      </c>
    </row>
    <row r="2199" spans="1:116" x14ac:dyDescent="0.4">
      <c r="A2199" s="174"/>
      <c r="E2199" s="8"/>
      <c r="G2199" s="175" t="s">
        <v>462</v>
      </c>
      <c r="H2199" s="200"/>
      <c r="I2199" s="201"/>
      <c r="J2199" s="201"/>
      <c r="K2199" s="202"/>
      <c r="L2199" s="202"/>
      <c r="M2199" s="202"/>
      <c r="N2199" s="202"/>
      <c r="O2199" s="202"/>
      <c r="P2199" s="202"/>
      <c r="R2199" s="202"/>
      <c r="S2199" s="199" t="str">
        <f t="shared" ref="S2199:CD2199" si="3655">S$21</f>
        <v>S$17</v>
      </c>
      <c r="T2199" s="199" t="str">
        <f t="shared" si="3655"/>
        <v>T$17</v>
      </c>
      <c r="U2199" s="199" t="str">
        <f t="shared" si="3655"/>
        <v>U$17</v>
      </c>
      <c r="V2199" s="199" t="str">
        <f t="shared" si="3655"/>
        <v>V$17</v>
      </c>
      <c r="W2199" s="199" t="str">
        <f t="shared" si="3655"/>
        <v>W$17</v>
      </c>
      <c r="X2199" s="199" t="str">
        <f t="shared" si="3655"/>
        <v>X$17</v>
      </c>
      <c r="Y2199" s="199" t="str">
        <f t="shared" si="3655"/>
        <v>Y$17</v>
      </c>
      <c r="Z2199" s="199" t="str">
        <f t="shared" si="3655"/>
        <v>Z$17</v>
      </c>
      <c r="AA2199" s="199" t="str">
        <f t="shared" si="3655"/>
        <v>AA$17</v>
      </c>
      <c r="AB2199" s="199" t="str">
        <f t="shared" si="3655"/>
        <v>AB$17</v>
      </c>
      <c r="AC2199" s="199" t="str">
        <f t="shared" si="3655"/>
        <v>AC$17</v>
      </c>
      <c r="AD2199" s="199" t="str">
        <f t="shared" si="3655"/>
        <v>AD$17</v>
      </c>
      <c r="AE2199" s="199" t="str">
        <f t="shared" si="3655"/>
        <v>AE$17</v>
      </c>
      <c r="AF2199" s="199" t="str">
        <f t="shared" si="3655"/>
        <v>AF$17</v>
      </c>
      <c r="AG2199" s="199" t="str">
        <f t="shared" si="3655"/>
        <v>AG$17</v>
      </c>
      <c r="AH2199" s="199" t="str">
        <f t="shared" si="3655"/>
        <v>AH$17</v>
      </c>
      <c r="AI2199" s="199" t="str">
        <f t="shared" si="3655"/>
        <v>AI$17</v>
      </c>
      <c r="AJ2199" s="199" t="str">
        <f t="shared" si="3655"/>
        <v>AJ$17</v>
      </c>
      <c r="AK2199" s="199" t="str">
        <f t="shared" si="3655"/>
        <v>AK$17</v>
      </c>
      <c r="AL2199" s="199" t="str">
        <f t="shared" si="3655"/>
        <v>AL$17</v>
      </c>
      <c r="AM2199" s="199" t="str">
        <f t="shared" si="3655"/>
        <v>AM$17</v>
      </c>
      <c r="AN2199" s="199" t="str">
        <f t="shared" si="3655"/>
        <v>AN$17</v>
      </c>
      <c r="AO2199" s="199" t="str">
        <f t="shared" si="3655"/>
        <v>AO$17</v>
      </c>
      <c r="AP2199" s="199" t="str">
        <f t="shared" si="3655"/>
        <v>AP$17</v>
      </c>
      <c r="AQ2199" s="199" t="str">
        <f t="shared" si="3655"/>
        <v>AQ$17</v>
      </c>
      <c r="AR2199" s="199" t="str">
        <f t="shared" si="3655"/>
        <v>AR$17</v>
      </c>
      <c r="AS2199" s="199" t="str">
        <f t="shared" si="3655"/>
        <v>AS$17</v>
      </c>
      <c r="AT2199" s="199" t="str">
        <f t="shared" si="3655"/>
        <v>AT$17</v>
      </c>
      <c r="AU2199" s="199" t="str">
        <f t="shared" si="3655"/>
        <v>AU$17</v>
      </c>
      <c r="AV2199" s="199" t="str">
        <f t="shared" si="3655"/>
        <v>AV$17</v>
      </c>
      <c r="AW2199" s="199" t="str">
        <f t="shared" si="3655"/>
        <v>AW$17</v>
      </c>
      <c r="AX2199" s="199" t="str">
        <f t="shared" si="3655"/>
        <v>AX$17</v>
      </c>
      <c r="AY2199" s="199" t="str">
        <f t="shared" si="3655"/>
        <v>AY$17</v>
      </c>
      <c r="AZ2199" s="199" t="str">
        <f t="shared" si="3655"/>
        <v>AZ$17</v>
      </c>
      <c r="BA2199" s="199" t="str">
        <f t="shared" si="3655"/>
        <v>BA$17</v>
      </c>
      <c r="BB2199" s="199" t="str">
        <f t="shared" si="3655"/>
        <v>BB$17</v>
      </c>
      <c r="BC2199" s="199" t="str">
        <f t="shared" si="3655"/>
        <v>BC$17</v>
      </c>
      <c r="BD2199" s="199" t="str">
        <f t="shared" si="3655"/>
        <v>BD$17</v>
      </c>
      <c r="BE2199" s="199" t="str">
        <f t="shared" si="3655"/>
        <v>BE$17</v>
      </c>
      <c r="BF2199" s="199" t="str">
        <f t="shared" si="3655"/>
        <v>BF$17</v>
      </c>
      <c r="BG2199" s="199" t="str">
        <f t="shared" si="3655"/>
        <v>BG$17</v>
      </c>
      <c r="BH2199" s="199" t="str">
        <f t="shared" si="3655"/>
        <v>BH$17</v>
      </c>
      <c r="BI2199" s="199" t="str">
        <f t="shared" si="3655"/>
        <v>BI$17</v>
      </c>
      <c r="BJ2199" s="199" t="str">
        <f t="shared" si="3655"/>
        <v>BJ$17</v>
      </c>
      <c r="BK2199" s="199" t="str">
        <f t="shared" si="3655"/>
        <v>BK$17</v>
      </c>
      <c r="BL2199" s="199" t="str">
        <f t="shared" si="3655"/>
        <v>BL$17</v>
      </c>
      <c r="BM2199" s="199" t="str">
        <f t="shared" si="3655"/>
        <v>BM$17</v>
      </c>
      <c r="BN2199" s="199" t="str">
        <f t="shared" si="3655"/>
        <v>BN$17</v>
      </c>
      <c r="BO2199" s="199" t="str">
        <f t="shared" si="3655"/>
        <v>BO$17</v>
      </c>
      <c r="BP2199" s="199" t="str">
        <f t="shared" si="3655"/>
        <v>BP$17</v>
      </c>
      <c r="BQ2199" s="199" t="str">
        <f t="shared" si="3655"/>
        <v>BQ$17</v>
      </c>
      <c r="BR2199" s="199" t="str">
        <f t="shared" si="3655"/>
        <v>BR$17</v>
      </c>
      <c r="BS2199" s="199" t="str">
        <f t="shared" si="3655"/>
        <v>BS$17</v>
      </c>
      <c r="BT2199" s="199" t="str">
        <f t="shared" si="3655"/>
        <v>BT$17</v>
      </c>
      <c r="BU2199" s="199" t="str">
        <f t="shared" si="3655"/>
        <v>BU$17</v>
      </c>
      <c r="BV2199" s="199" t="str">
        <f t="shared" si="3655"/>
        <v>BV$17</v>
      </c>
      <c r="BW2199" s="199" t="str">
        <f t="shared" si="3655"/>
        <v>BW$17</v>
      </c>
      <c r="BX2199" s="199" t="str">
        <f t="shared" si="3655"/>
        <v>BX$17</v>
      </c>
      <c r="BY2199" s="199" t="str">
        <f t="shared" si="3655"/>
        <v>BY$17</v>
      </c>
      <c r="BZ2199" s="199" t="str">
        <f t="shared" si="3655"/>
        <v>BZ$17</v>
      </c>
      <c r="CA2199" s="199" t="str">
        <f t="shared" si="3655"/>
        <v>CA$17</v>
      </c>
      <c r="CB2199" s="199" t="str">
        <f t="shared" si="3655"/>
        <v>CB$17</v>
      </c>
      <c r="CC2199" s="199" t="str">
        <f t="shared" si="3655"/>
        <v>CC$17</v>
      </c>
      <c r="CD2199" s="199" t="str">
        <f t="shared" si="3655"/>
        <v>CD$17</v>
      </c>
      <c r="CE2199" s="199" t="str">
        <f t="shared" ref="CE2199:CL2199" si="3656">CE$21</f>
        <v>CE$17</v>
      </c>
      <c r="CF2199" s="199" t="str">
        <f t="shared" si="3656"/>
        <v>CF$17</v>
      </c>
      <c r="CG2199" s="199" t="str">
        <f t="shared" si="3656"/>
        <v>CG$17</v>
      </c>
      <c r="CH2199" s="199" t="str">
        <f t="shared" si="3656"/>
        <v>CH$17</v>
      </c>
      <c r="CI2199" s="199" t="str">
        <f t="shared" si="3656"/>
        <v>CI$17</v>
      </c>
      <c r="CJ2199" s="199" t="str">
        <f t="shared" si="3656"/>
        <v>CJ$17</v>
      </c>
      <c r="CK2199" s="199" t="str">
        <f t="shared" si="3656"/>
        <v>CK$17</v>
      </c>
      <c r="CL2199" s="199" t="str">
        <f t="shared" si="3656"/>
        <v>CL$17</v>
      </c>
      <c r="CN2199" s="201"/>
      <c r="CO2199" s="199" t="str">
        <f t="shared" ref="CO2199:DL2199" si="3657">CO$21</f>
        <v>CO$17</v>
      </c>
      <c r="CP2199" s="199" t="str">
        <f t="shared" si="3657"/>
        <v>CP$17</v>
      </c>
      <c r="CQ2199" s="199" t="str">
        <f t="shared" si="3657"/>
        <v>CQ$17</v>
      </c>
      <c r="CR2199" s="199" t="str">
        <f t="shared" si="3657"/>
        <v>CR$17</v>
      </c>
      <c r="CS2199" s="199" t="str">
        <f t="shared" si="3657"/>
        <v>CS$17</v>
      </c>
      <c r="CT2199" s="199" t="str">
        <f t="shared" si="3657"/>
        <v>CT$17</v>
      </c>
      <c r="CU2199" s="199" t="str">
        <f t="shared" si="3657"/>
        <v>CU$17</v>
      </c>
      <c r="CV2199" s="199" t="str">
        <f t="shared" si="3657"/>
        <v>CV$17</v>
      </c>
      <c r="CW2199" s="199" t="str">
        <f t="shared" si="3657"/>
        <v>CW$17</v>
      </c>
      <c r="CX2199" s="199" t="str">
        <f t="shared" si="3657"/>
        <v>CX$17</v>
      </c>
      <c r="CY2199" s="199" t="str">
        <f t="shared" si="3657"/>
        <v>CY$17</v>
      </c>
      <c r="CZ2199" s="199" t="str">
        <f t="shared" si="3657"/>
        <v>CZ$17</v>
      </c>
      <c r="DA2199" s="199" t="str">
        <f t="shared" si="3657"/>
        <v>DA$17</v>
      </c>
      <c r="DB2199" s="199" t="str">
        <f t="shared" si="3657"/>
        <v>DB$17</v>
      </c>
      <c r="DC2199" s="199" t="str">
        <f t="shared" si="3657"/>
        <v>DC$17</v>
      </c>
      <c r="DD2199" s="199" t="str">
        <f t="shared" si="3657"/>
        <v>DD$17</v>
      </c>
      <c r="DE2199" s="199" t="str">
        <f t="shared" si="3657"/>
        <v>DE$17</v>
      </c>
      <c r="DF2199" s="199" t="str">
        <f t="shared" si="3657"/>
        <v>DF$17</v>
      </c>
      <c r="DG2199" s="199" t="str">
        <f t="shared" si="3657"/>
        <v>DG$17</v>
      </c>
      <c r="DH2199" s="199" t="str">
        <f t="shared" si="3657"/>
        <v>DH$17</v>
      </c>
      <c r="DI2199" s="199" t="str">
        <f t="shared" si="3657"/>
        <v>DI$17</v>
      </c>
      <c r="DJ2199" s="199" t="str">
        <f t="shared" si="3657"/>
        <v>DJ$17</v>
      </c>
      <c r="DK2199" s="199" t="str">
        <f t="shared" si="3657"/>
        <v>DK$17</v>
      </c>
      <c r="DL2199" s="199" t="str">
        <f t="shared" si="3657"/>
        <v>DL$17</v>
      </c>
    </row>
    <row r="2200" spans="1:116" x14ac:dyDescent="0.4">
      <c r="A2200" s="174"/>
      <c r="E2200" s="8"/>
      <c r="G2200" s="175" t="s">
        <v>491</v>
      </c>
      <c r="H2200" s="200"/>
      <c r="I2200" s="201"/>
      <c r="J2200" s="201"/>
      <c r="K2200" s="202"/>
      <c r="L2200" s="202"/>
      <c r="M2200" s="202"/>
      <c r="N2200" s="202"/>
      <c r="O2200" s="202"/>
      <c r="P2200" s="202"/>
      <c r="R2200" s="202"/>
      <c r="S2200" s="190"/>
      <c r="T2200" s="190"/>
      <c r="U2200" s="190"/>
      <c r="V2200" s="190"/>
      <c r="W2200" s="190"/>
      <c r="X2200" s="190"/>
      <c r="Y2200" s="190"/>
      <c r="Z2200" s="190"/>
      <c r="AA2200" s="190"/>
      <c r="AB2200" s="190"/>
      <c r="AC2200" s="190"/>
      <c r="AD2200" s="190"/>
      <c r="AE2200" s="190"/>
      <c r="AF2200" s="190"/>
      <c r="AG2200" s="190"/>
      <c r="AH2200" s="190"/>
      <c r="AI2200" s="190"/>
      <c r="AJ2200" s="190"/>
      <c r="AK2200" s="190"/>
      <c r="AL2200" s="190"/>
      <c r="AM2200" s="190"/>
      <c r="AN2200" s="190"/>
      <c r="AO2200" s="190"/>
      <c r="AP2200" s="190"/>
      <c r="AQ2200" s="190"/>
      <c r="AR2200" s="190"/>
      <c r="AS2200" s="190"/>
      <c r="AT2200" s="190"/>
      <c r="AU2200" s="190"/>
      <c r="AV2200" s="190"/>
      <c r="AW2200" s="190"/>
      <c r="AX2200" s="190"/>
      <c r="AY2200" s="190"/>
      <c r="AZ2200" s="190"/>
      <c r="BA2200" s="190"/>
      <c r="BB2200" s="190"/>
      <c r="BC2200" s="190"/>
      <c r="BD2200" s="190"/>
      <c r="BE2200" s="190"/>
      <c r="BF2200" s="190"/>
      <c r="BG2200" s="190"/>
      <c r="BH2200" s="190"/>
      <c r="BI2200" s="190"/>
      <c r="BJ2200" s="190"/>
      <c r="BK2200" s="190"/>
      <c r="BL2200" s="190"/>
      <c r="BM2200" s="190"/>
      <c r="BN2200" s="190"/>
      <c r="BO2200" s="190"/>
      <c r="BP2200" s="190"/>
      <c r="BQ2200" s="190"/>
      <c r="BR2200" s="190"/>
      <c r="BS2200" s="190"/>
      <c r="BT2200" s="190"/>
      <c r="BU2200" s="190"/>
      <c r="BV2200" s="190"/>
      <c r="BW2200" s="190"/>
      <c r="BX2200" s="190"/>
      <c r="BY2200" s="190"/>
      <c r="BZ2200" s="190"/>
      <c r="CA2200" s="190"/>
      <c r="CB2200" s="190"/>
      <c r="CC2200" s="190"/>
      <c r="CD2200" s="190"/>
      <c r="CE2200" s="190"/>
      <c r="CF2200" s="190"/>
      <c r="CG2200" s="190"/>
      <c r="CH2200" s="190"/>
      <c r="CI2200" s="190"/>
      <c r="CJ2200" s="190"/>
      <c r="CK2200" s="190"/>
      <c r="CL2200" s="190"/>
      <c r="CN2200" s="201"/>
      <c r="CO2200" s="190"/>
      <c r="CP2200" s="190"/>
      <c r="CQ2200" s="190"/>
      <c r="CR2200" s="190"/>
      <c r="CS2200" s="190"/>
      <c r="CT2200" s="190"/>
      <c r="CU2200" s="190"/>
      <c r="CV2200" s="190"/>
      <c r="CW2200" s="190"/>
      <c r="CX2200" s="190"/>
      <c r="CY2200" s="190"/>
      <c r="CZ2200" s="190"/>
      <c r="DA2200" s="190"/>
      <c r="DB2200" s="190"/>
      <c r="DC2200" s="190"/>
      <c r="DD2200" s="190"/>
      <c r="DE2200" s="190"/>
      <c r="DF2200" s="190"/>
      <c r="DG2200" s="190"/>
      <c r="DH2200" s="190"/>
      <c r="DI2200" s="190"/>
      <c r="DJ2200" s="190"/>
      <c r="DK2200" s="190"/>
      <c r="DL2200" s="190"/>
    </row>
    <row r="2201" spans="1:116" x14ac:dyDescent="0.4">
      <c r="A2201" s="174"/>
      <c r="E2201" s="8"/>
      <c r="G2201" s="175" t="s">
        <v>505</v>
      </c>
      <c r="H2201" s="200"/>
      <c r="I2201" s="201"/>
      <c r="J2201" s="201"/>
      <c r="K2201" s="202"/>
      <c r="L2201" s="202"/>
      <c r="M2201" s="202"/>
      <c r="N2201" s="202"/>
      <c r="O2201" s="202"/>
      <c r="P2201" s="202"/>
      <c r="R2201" s="202"/>
      <c r="S2201" s="190"/>
      <c r="T2201" s="190"/>
      <c r="U2201" s="190"/>
      <c r="V2201" s="190"/>
      <c r="W2201" s="190"/>
      <c r="X2201" s="190"/>
      <c r="Y2201" s="190"/>
      <c r="Z2201" s="190"/>
      <c r="AA2201" s="190"/>
      <c r="AB2201" s="190"/>
      <c r="AC2201" s="190"/>
      <c r="AD2201" s="190"/>
      <c r="AE2201" s="190"/>
      <c r="AF2201" s="190"/>
      <c r="AG2201" s="190"/>
      <c r="AH2201" s="190"/>
      <c r="AI2201" s="190"/>
      <c r="AJ2201" s="190"/>
      <c r="AK2201" s="190"/>
      <c r="AL2201" s="190"/>
      <c r="AM2201" s="190"/>
      <c r="AN2201" s="190"/>
      <c r="AO2201" s="190"/>
      <c r="AP2201" s="190"/>
      <c r="AQ2201" s="190"/>
      <c r="AR2201" s="190"/>
      <c r="AS2201" s="190"/>
      <c r="AT2201" s="190"/>
      <c r="AU2201" s="190"/>
      <c r="AV2201" s="190"/>
      <c r="AW2201" s="190"/>
      <c r="AX2201" s="190"/>
      <c r="AY2201" s="190"/>
      <c r="AZ2201" s="190"/>
      <c r="BA2201" s="190"/>
      <c r="BB2201" s="190"/>
      <c r="BC2201" s="190"/>
      <c r="BD2201" s="190"/>
      <c r="BE2201" s="190"/>
      <c r="BF2201" s="190"/>
      <c r="BG2201" s="190"/>
      <c r="BH2201" s="190"/>
      <c r="BI2201" s="190"/>
      <c r="BJ2201" s="190"/>
      <c r="BK2201" s="190"/>
      <c r="BL2201" s="190"/>
      <c r="BM2201" s="190"/>
      <c r="BN2201" s="190"/>
      <c r="BO2201" s="190"/>
      <c r="BP2201" s="190"/>
      <c r="BQ2201" s="190"/>
      <c r="BR2201" s="190"/>
      <c r="BS2201" s="190"/>
      <c r="BT2201" s="190"/>
      <c r="BU2201" s="190"/>
      <c r="BV2201" s="190"/>
      <c r="BW2201" s="190"/>
      <c r="BX2201" s="190"/>
      <c r="BY2201" s="190"/>
      <c r="BZ2201" s="190"/>
      <c r="CA2201" s="190"/>
      <c r="CB2201" s="190"/>
      <c r="CC2201" s="190"/>
      <c r="CD2201" s="190"/>
      <c r="CE2201" s="190"/>
      <c r="CF2201" s="190"/>
      <c r="CG2201" s="190"/>
      <c r="CH2201" s="190"/>
      <c r="CI2201" s="190"/>
      <c r="CJ2201" s="190"/>
      <c r="CK2201" s="190"/>
      <c r="CL2201" s="190"/>
      <c r="CN2201" s="201"/>
      <c r="CO2201" s="190"/>
      <c r="CP2201" s="190"/>
      <c r="CQ2201" s="190"/>
      <c r="CR2201" s="190"/>
      <c r="CS2201" s="190"/>
      <c r="CT2201" s="190"/>
      <c r="CU2201" s="190"/>
      <c r="CV2201" s="190"/>
      <c r="CW2201" s="190"/>
      <c r="CX2201" s="190"/>
      <c r="CY2201" s="190"/>
      <c r="CZ2201" s="190"/>
      <c r="DA2201" s="190"/>
      <c r="DB2201" s="190"/>
      <c r="DC2201" s="190"/>
      <c r="DD2201" s="190"/>
      <c r="DE2201" s="190"/>
      <c r="DF2201" s="190"/>
      <c r="DG2201" s="190"/>
      <c r="DH2201" s="190"/>
      <c r="DI2201" s="190"/>
      <c r="DJ2201" s="190"/>
      <c r="DK2201" s="190"/>
      <c r="DL2201" s="190"/>
    </row>
    <row r="2202" spans="1:116" x14ac:dyDescent="0.4">
      <c r="A2202" s="174"/>
      <c r="E2202" s="8"/>
      <c r="G2202" s="175" t="s">
        <v>463</v>
      </c>
      <c r="H2202" s="200"/>
      <c r="I2202" s="201"/>
      <c r="J2202" s="201"/>
      <c r="K2202" s="202"/>
      <c r="L2202" s="202"/>
      <c r="M2202" s="202"/>
      <c r="N2202" s="202"/>
      <c r="O2202" s="202"/>
      <c r="P2202" s="202"/>
      <c r="R2202" s="202"/>
      <c r="S2202" s="190" t="str">
        <f t="shared" ref="S2202:CD2202" si="3658">S$22</f>
        <v>S$18</v>
      </c>
      <c r="T2202" s="190" t="str">
        <f t="shared" si="3658"/>
        <v>T$18</v>
      </c>
      <c r="U2202" s="190" t="str">
        <f t="shared" si="3658"/>
        <v>U$18</v>
      </c>
      <c r="V2202" s="190" t="str">
        <f t="shared" si="3658"/>
        <v>V$18</v>
      </c>
      <c r="W2202" s="190" t="str">
        <f t="shared" si="3658"/>
        <v>W$18</v>
      </c>
      <c r="X2202" s="190" t="str">
        <f t="shared" si="3658"/>
        <v>X$18</v>
      </c>
      <c r="Y2202" s="190" t="str">
        <f t="shared" si="3658"/>
        <v>Y$18</v>
      </c>
      <c r="Z2202" s="190" t="str">
        <f t="shared" si="3658"/>
        <v>Z$18</v>
      </c>
      <c r="AA2202" s="190" t="str">
        <f t="shared" si="3658"/>
        <v>AA$18</v>
      </c>
      <c r="AB2202" s="190" t="str">
        <f t="shared" si="3658"/>
        <v>AB$18</v>
      </c>
      <c r="AC2202" s="190" t="str">
        <f t="shared" si="3658"/>
        <v>AC$18</v>
      </c>
      <c r="AD2202" s="190" t="str">
        <f t="shared" si="3658"/>
        <v>AD$18</v>
      </c>
      <c r="AE2202" s="190" t="str">
        <f t="shared" si="3658"/>
        <v>AE$18</v>
      </c>
      <c r="AF2202" s="190" t="str">
        <f t="shared" si="3658"/>
        <v>AF$18</v>
      </c>
      <c r="AG2202" s="190" t="str">
        <f t="shared" si="3658"/>
        <v>AG$18</v>
      </c>
      <c r="AH2202" s="190" t="str">
        <f t="shared" si="3658"/>
        <v>AH$18</v>
      </c>
      <c r="AI2202" s="190" t="str">
        <f t="shared" si="3658"/>
        <v>AI$18</v>
      </c>
      <c r="AJ2202" s="190" t="str">
        <f t="shared" si="3658"/>
        <v>AJ$18</v>
      </c>
      <c r="AK2202" s="190" t="str">
        <f t="shared" si="3658"/>
        <v>AK$18</v>
      </c>
      <c r="AL2202" s="190" t="str">
        <f t="shared" si="3658"/>
        <v>AL$18</v>
      </c>
      <c r="AM2202" s="190" t="str">
        <f t="shared" si="3658"/>
        <v>AM$18</v>
      </c>
      <c r="AN2202" s="190" t="str">
        <f t="shared" si="3658"/>
        <v>AN$18</v>
      </c>
      <c r="AO2202" s="190" t="str">
        <f t="shared" si="3658"/>
        <v>AO$18</v>
      </c>
      <c r="AP2202" s="190" t="str">
        <f t="shared" si="3658"/>
        <v>AP$18</v>
      </c>
      <c r="AQ2202" s="190" t="str">
        <f t="shared" si="3658"/>
        <v>AQ$18</v>
      </c>
      <c r="AR2202" s="190" t="str">
        <f t="shared" si="3658"/>
        <v>AR$18</v>
      </c>
      <c r="AS2202" s="190" t="str">
        <f t="shared" si="3658"/>
        <v>AS$18</v>
      </c>
      <c r="AT2202" s="190" t="str">
        <f t="shared" si="3658"/>
        <v>AT$18</v>
      </c>
      <c r="AU2202" s="190" t="str">
        <f t="shared" si="3658"/>
        <v>AU$18</v>
      </c>
      <c r="AV2202" s="190" t="str">
        <f t="shared" si="3658"/>
        <v>AV$18</v>
      </c>
      <c r="AW2202" s="190" t="str">
        <f t="shared" si="3658"/>
        <v>AW$18</v>
      </c>
      <c r="AX2202" s="190" t="str">
        <f t="shared" si="3658"/>
        <v>AX$18</v>
      </c>
      <c r="AY2202" s="190" t="str">
        <f t="shared" si="3658"/>
        <v>AY$18</v>
      </c>
      <c r="AZ2202" s="190" t="str">
        <f t="shared" si="3658"/>
        <v>AZ$18</v>
      </c>
      <c r="BA2202" s="190" t="str">
        <f t="shared" si="3658"/>
        <v>BA$18</v>
      </c>
      <c r="BB2202" s="190" t="str">
        <f t="shared" si="3658"/>
        <v>BB$18</v>
      </c>
      <c r="BC2202" s="190" t="str">
        <f t="shared" si="3658"/>
        <v>BC$18</v>
      </c>
      <c r="BD2202" s="190" t="str">
        <f t="shared" si="3658"/>
        <v>BD$18</v>
      </c>
      <c r="BE2202" s="190" t="str">
        <f t="shared" si="3658"/>
        <v>BE$18</v>
      </c>
      <c r="BF2202" s="190" t="str">
        <f t="shared" si="3658"/>
        <v>BF$18</v>
      </c>
      <c r="BG2202" s="190" t="str">
        <f t="shared" si="3658"/>
        <v>BG$18</v>
      </c>
      <c r="BH2202" s="190" t="str">
        <f t="shared" si="3658"/>
        <v>BH$18</v>
      </c>
      <c r="BI2202" s="190" t="str">
        <f t="shared" si="3658"/>
        <v>BI$18</v>
      </c>
      <c r="BJ2202" s="190" t="str">
        <f t="shared" si="3658"/>
        <v>BJ$18</v>
      </c>
      <c r="BK2202" s="190" t="str">
        <f t="shared" si="3658"/>
        <v>BK$18</v>
      </c>
      <c r="BL2202" s="190" t="str">
        <f t="shared" si="3658"/>
        <v>BL$18</v>
      </c>
      <c r="BM2202" s="190" t="str">
        <f t="shared" si="3658"/>
        <v>BM$18</v>
      </c>
      <c r="BN2202" s="190" t="str">
        <f t="shared" si="3658"/>
        <v>BN$18</v>
      </c>
      <c r="BO2202" s="190" t="str">
        <f t="shared" si="3658"/>
        <v>BO$18</v>
      </c>
      <c r="BP2202" s="190" t="str">
        <f t="shared" si="3658"/>
        <v>BP$18</v>
      </c>
      <c r="BQ2202" s="190" t="str">
        <f t="shared" si="3658"/>
        <v>BQ$18</v>
      </c>
      <c r="BR2202" s="190" t="str">
        <f t="shared" si="3658"/>
        <v>BR$18</v>
      </c>
      <c r="BS2202" s="190" t="str">
        <f t="shared" si="3658"/>
        <v>BS$18</v>
      </c>
      <c r="BT2202" s="190" t="str">
        <f t="shared" si="3658"/>
        <v>BT$18</v>
      </c>
      <c r="BU2202" s="190" t="str">
        <f t="shared" si="3658"/>
        <v>BU$18</v>
      </c>
      <c r="BV2202" s="190" t="str">
        <f t="shared" si="3658"/>
        <v>BV$18</v>
      </c>
      <c r="BW2202" s="190" t="str">
        <f t="shared" si="3658"/>
        <v>BW$18</v>
      </c>
      <c r="BX2202" s="190" t="str">
        <f t="shared" si="3658"/>
        <v>BX$18</v>
      </c>
      <c r="BY2202" s="190" t="str">
        <f t="shared" si="3658"/>
        <v>BY$18</v>
      </c>
      <c r="BZ2202" s="190" t="str">
        <f t="shared" si="3658"/>
        <v>BZ$18</v>
      </c>
      <c r="CA2202" s="190" t="str">
        <f t="shared" si="3658"/>
        <v>CA$18</v>
      </c>
      <c r="CB2202" s="190" t="str">
        <f t="shared" si="3658"/>
        <v>CB$18</v>
      </c>
      <c r="CC2202" s="190" t="str">
        <f t="shared" si="3658"/>
        <v>CC$18</v>
      </c>
      <c r="CD2202" s="190" t="str">
        <f t="shared" si="3658"/>
        <v>CD$18</v>
      </c>
      <c r="CE2202" s="190" t="str">
        <f t="shared" ref="CE2202:CL2202" si="3659">CE$22</f>
        <v>CE$18</v>
      </c>
      <c r="CF2202" s="190" t="str">
        <f t="shared" si="3659"/>
        <v>CF$18</v>
      </c>
      <c r="CG2202" s="190" t="str">
        <f t="shared" si="3659"/>
        <v>CG$18</v>
      </c>
      <c r="CH2202" s="190" t="str">
        <f t="shared" si="3659"/>
        <v>CH$18</v>
      </c>
      <c r="CI2202" s="190" t="str">
        <f t="shared" si="3659"/>
        <v>CI$18</v>
      </c>
      <c r="CJ2202" s="190" t="str">
        <f t="shared" si="3659"/>
        <v>CJ$18</v>
      </c>
      <c r="CK2202" s="190" t="str">
        <f t="shared" si="3659"/>
        <v>CK$18</v>
      </c>
      <c r="CL2202" s="190" t="str">
        <f t="shared" si="3659"/>
        <v>CL$18</v>
      </c>
      <c r="CN2202" s="201"/>
      <c r="CO2202" s="190" t="str">
        <f t="shared" ref="CO2202:DL2202" si="3660">CO$22</f>
        <v>CO$18</v>
      </c>
      <c r="CP2202" s="190" t="str">
        <f t="shared" si="3660"/>
        <v>CP$18</v>
      </c>
      <c r="CQ2202" s="190" t="str">
        <f t="shared" si="3660"/>
        <v>CQ$18</v>
      </c>
      <c r="CR2202" s="190" t="str">
        <f t="shared" si="3660"/>
        <v>CR$18</v>
      </c>
      <c r="CS2202" s="190" t="str">
        <f t="shared" si="3660"/>
        <v>CS$18</v>
      </c>
      <c r="CT2202" s="190" t="str">
        <f t="shared" si="3660"/>
        <v>CT$18</v>
      </c>
      <c r="CU2202" s="190" t="str">
        <f t="shared" si="3660"/>
        <v>CU$18</v>
      </c>
      <c r="CV2202" s="190" t="str">
        <f t="shared" si="3660"/>
        <v>CV$18</v>
      </c>
      <c r="CW2202" s="190" t="str">
        <f t="shared" si="3660"/>
        <v>CW$18</v>
      </c>
      <c r="CX2202" s="190" t="str">
        <f t="shared" si="3660"/>
        <v>CX$18</v>
      </c>
      <c r="CY2202" s="190" t="str">
        <f t="shared" si="3660"/>
        <v>CY$18</v>
      </c>
      <c r="CZ2202" s="190" t="str">
        <f t="shared" si="3660"/>
        <v>CZ$18</v>
      </c>
      <c r="DA2202" s="190" t="str">
        <f t="shared" si="3660"/>
        <v>DA$18</v>
      </c>
      <c r="DB2202" s="190" t="str">
        <f t="shared" si="3660"/>
        <v>DB$18</v>
      </c>
      <c r="DC2202" s="190" t="str">
        <f t="shared" si="3660"/>
        <v>DC$18</v>
      </c>
      <c r="DD2202" s="190" t="str">
        <f t="shared" si="3660"/>
        <v>DD$18</v>
      </c>
      <c r="DE2202" s="190" t="str">
        <f t="shared" si="3660"/>
        <v>DE$18</v>
      </c>
      <c r="DF2202" s="190" t="str">
        <f t="shared" si="3660"/>
        <v>DF$18</v>
      </c>
      <c r="DG2202" s="190" t="str">
        <f t="shared" si="3660"/>
        <v>DG$18</v>
      </c>
      <c r="DH2202" s="190" t="str">
        <f t="shared" si="3660"/>
        <v>DH$18</v>
      </c>
      <c r="DI2202" s="190" t="str">
        <f t="shared" si="3660"/>
        <v>DI$18</v>
      </c>
      <c r="DJ2202" s="190" t="str">
        <f t="shared" si="3660"/>
        <v>DJ$18</v>
      </c>
      <c r="DK2202" s="190" t="str">
        <f t="shared" si="3660"/>
        <v>DK$18</v>
      </c>
      <c r="DL2202" s="190" t="str">
        <f t="shared" si="3660"/>
        <v>DL$18</v>
      </c>
    </row>
    <row r="2203" spans="1:116" x14ac:dyDescent="0.4">
      <c r="A2203" s="174"/>
      <c r="E2203" s="8"/>
      <c r="G2203" s="175" t="s">
        <v>464</v>
      </c>
      <c r="H2203" s="200"/>
      <c r="I2203" s="201"/>
      <c r="J2203" s="201"/>
      <c r="K2203" s="202"/>
      <c r="L2203" s="202"/>
      <c r="M2203" s="202"/>
      <c r="N2203" s="202"/>
      <c r="O2203" s="202"/>
      <c r="P2203" s="202"/>
      <c r="R2203" s="202"/>
      <c r="S2203" s="190" t="str">
        <f t="shared" ref="S2203:CD2203" si="3661">S$23</f>
        <v>S$19</v>
      </c>
      <c r="T2203" s="190" t="str">
        <f t="shared" si="3661"/>
        <v>T$19</v>
      </c>
      <c r="U2203" s="190" t="str">
        <f t="shared" si="3661"/>
        <v>U$19</v>
      </c>
      <c r="V2203" s="190" t="str">
        <f t="shared" si="3661"/>
        <v>V$19</v>
      </c>
      <c r="W2203" s="190" t="str">
        <f t="shared" si="3661"/>
        <v>W$19</v>
      </c>
      <c r="X2203" s="190" t="str">
        <f t="shared" si="3661"/>
        <v>X$19</v>
      </c>
      <c r="Y2203" s="190" t="str">
        <f t="shared" si="3661"/>
        <v>Y$19</v>
      </c>
      <c r="Z2203" s="190" t="str">
        <f t="shared" si="3661"/>
        <v>Z$19</v>
      </c>
      <c r="AA2203" s="190" t="str">
        <f t="shared" si="3661"/>
        <v>AA$19</v>
      </c>
      <c r="AB2203" s="190" t="str">
        <f t="shared" si="3661"/>
        <v>AB$19</v>
      </c>
      <c r="AC2203" s="190" t="str">
        <f t="shared" si="3661"/>
        <v>AC$19</v>
      </c>
      <c r="AD2203" s="190" t="str">
        <f t="shared" si="3661"/>
        <v>AD$19</v>
      </c>
      <c r="AE2203" s="190" t="str">
        <f t="shared" si="3661"/>
        <v>AE$19</v>
      </c>
      <c r="AF2203" s="190" t="str">
        <f t="shared" si="3661"/>
        <v>AF$19</v>
      </c>
      <c r="AG2203" s="190" t="str">
        <f t="shared" si="3661"/>
        <v>AG$19</v>
      </c>
      <c r="AH2203" s="190" t="str">
        <f t="shared" si="3661"/>
        <v>AH$19</v>
      </c>
      <c r="AI2203" s="190" t="str">
        <f t="shared" si="3661"/>
        <v>AI$19</v>
      </c>
      <c r="AJ2203" s="190" t="str">
        <f t="shared" si="3661"/>
        <v>AJ$19</v>
      </c>
      <c r="AK2203" s="190" t="str">
        <f t="shared" si="3661"/>
        <v>AK$19</v>
      </c>
      <c r="AL2203" s="190" t="str">
        <f t="shared" si="3661"/>
        <v>AL$19</v>
      </c>
      <c r="AM2203" s="190" t="str">
        <f t="shared" si="3661"/>
        <v>AM$19</v>
      </c>
      <c r="AN2203" s="190" t="str">
        <f t="shared" si="3661"/>
        <v>AN$19</v>
      </c>
      <c r="AO2203" s="190" t="str">
        <f t="shared" si="3661"/>
        <v>AO$19</v>
      </c>
      <c r="AP2203" s="190" t="str">
        <f t="shared" si="3661"/>
        <v>AP$19</v>
      </c>
      <c r="AQ2203" s="190" t="str">
        <f t="shared" si="3661"/>
        <v>AQ$19</v>
      </c>
      <c r="AR2203" s="190" t="str">
        <f t="shared" si="3661"/>
        <v>AR$19</v>
      </c>
      <c r="AS2203" s="190" t="str">
        <f t="shared" si="3661"/>
        <v>AS$19</v>
      </c>
      <c r="AT2203" s="190" t="str">
        <f t="shared" si="3661"/>
        <v>AT$19</v>
      </c>
      <c r="AU2203" s="190" t="str">
        <f t="shared" si="3661"/>
        <v>AU$19</v>
      </c>
      <c r="AV2203" s="190" t="str">
        <f t="shared" si="3661"/>
        <v>AV$19</v>
      </c>
      <c r="AW2203" s="190" t="str">
        <f t="shared" si="3661"/>
        <v>AW$19</v>
      </c>
      <c r="AX2203" s="190" t="str">
        <f t="shared" si="3661"/>
        <v>AX$19</v>
      </c>
      <c r="AY2203" s="190" t="str">
        <f t="shared" si="3661"/>
        <v>AY$19</v>
      </c>
      <c r="AZ2203" s="190" t="str">
        <f t="shared" si="3661"/>
        <v>AZ$19</v>
      </c>
      <c r="BA2203" s="190" t="str">
        <f t="shared" si="3661"/>
        <v>BA$19</v>
      </c>
      <c r="BB2203" s="190" t="str">
        <f t="shared" si="3661"/>
        <v>BB$19</v>
      </c>
      <c r="BC2203" s="190" t="str">
        <f t="shared" si="3661"/>
        <v>BC$19</v>
      </c>
      <c r="BD2203" s="190" t="str">
        <f t="shared" si="3661"/>
        <v>BD$19</v>
      </c>
      <c r="BE2203" s="190" t="str">
        <f t="shared" si="3661"/>
        <v>BE$19</v>
      </c>
      <c r="BF2203" s="190" t="str">
        <f t="shared" si="3661"/>
        <v>BF$19</v>
      </c>
      <c r="BG2203" s="190" t="str">
        <f t="shared" si="3661"/>
        <v>BG$19</v>
      </c>
      <c r="BH2203" s="190" t="str">
        <f t="shared" si="3661"/>
        <v>BH$19</v>
      </c>
      <c r="BI2203" s="190" t="str">
        <f t="shared" si="3661"/>
        <v>BI$19</v>
      </c>
      <c r="BJ2203" s="190" t="str">
        <f t="shared" si="3661"/>
        <v>BJ$19</v>
      </c>
      <c r="BK2203" s="190" t="str">
        <f t="shared" si="3661"/>
        <v>BK$19</v>
      </c>
      <c r="BL2203" s="190" t="str">
        <f t="shared" si="3661"/>
        <v>BL$19</v>
      </c>
      <c r="BM2203" s="190" t="str">
        <f t="shared" si="3661"/>
        <v>BM$19</v>
      </c>
      <c r="BN2203" s="190" t="str">
        <f t="shared" si="3661"/>
        <v>BN$19</v>
      </c>
      <c r="BO2203" s="190" t="str">
        <f t="shared" si="3661"/>
        <v>BO$19</v>
      </c>
      <c r="BP2203" s="190" t="str">
        <f t="shared" si="3661"/>
        <v>BP$19</v>
      </c>
      <c r="BQ2203" s="190" t="str">
        <f t="shared" si="3661"/>
        <v>BQ$19</v>
      </c>
      <c r="BR2203" s="190" t="str">
        <f t="shared" si="3661"/>
        <v>BR$19</v>
      </c>
      <c r="BS2203" s="190" t="str">
        <f t="shared" si="3661"/>
        <v>BS$19</v>
      </c>
      <c r="BT2203" s="190" t="str">
        <f t="shared" si="3661"/>
        <v>BT$19</v>
      </c>
      <c r="BU2203" s="190" t="str">
        <f t="shared" si="3661"/>
        <v>BU$19</v>
      </c>
      <c r="BV2203" s="190" t="str">
        <f t="shared" si="3661"/>
        <v>BV$19</v>
      </c>
      <c r="BW2203" s="190" t="str">
        <f t="shared" si="3661"/>
        <v>BW$19</v>
      </c>
      <c r="BX2203" s="190" t="str">
        <f t="shared" si="3661"/>
        <v>BX$19</v>
      </c>
      <c r="BY2203" s="190" t="str">
        <f t="shared" si="3661"/>
        <v>BY$19</v>
      </c>
      <c r="BZ2203" s="190" t="str">
        <f t="shared" si="3661"/>
        <v>BZ$19</v>
      </c>
      <c r="CA2203" s="190" t="str">
        <f t="shared" si="3661"/>
        <v>CA$19</v>
      </c>
      <c r="CB2203" s="190" t="str">
        <f t="shared" si="3661"/>
        <v>CB$19</v>
      </c>
      <c r="CC2203" s="190" t="str">
        <f t="shared" si="3661"/>
        <v>CC$19</v>
      </c>
      <c r="CD2203" s="190" t="str">
        <f t="shared" si="3661"/>
        <v>CD$19</v>
      </c>
      <c r="CE2203" s="190" t="str">
        <f t="shared" ref="CE2203:CL2203" si="3662">CE$23</f>
        <v>CE$19</v>
      </c>
      <c r="CF2203" s="190" t="str">
        <f t="shared" si="3662"/>
        <v>CF$19</v>
      </c>
      <c r="CG2203" s="190" t="str">
        <f t="shared" si="3662"/>
        <v>CG$19</v>
      </c>
      <c r="CH2203" s="190" t="str">
        <f t="shared" si="3662"/>
        <v>CH$19</v>
      </c>
      <c r="CI2203" s="190" t="str">
        <f t="shared" si="3662"/>
        <v>CI$19</v>
      </c>
      <c r="CJ2203" s="190" t="str">
        <f t="shared" si="3662"/>
        <v>CJ$19</v>
      </c>
      <c r="CK2203" s="190" t="str">
        <f t="shared" si="3662"/>
        <v>CK$19</v>
      </c>
      <c r="CL2203" s="190" t="str">
        <f t="shared" si="3662"/>
        <v>CL$19</v>
      </c>
      <c r="CN2203" s="201"/>
      <c r="CO2203" s="190" t="str">
        <f t="shared" ref="CO2203:DL2203" si="3663">CO$23</f>
        <v>CO$19</v>
      </c>
      <c r="CP2203" s="190" t="str">
        <f t="shared" si="3663"/>
        <v>CP$19</v>
      </c>
      <c r="CQ2203" s="190" t="str">
        <f t="shared" si="3663"/>
        <v>CQ$19</v>
      </c>
      <c r="CR2203" s="190" t="str">
        <f t="shared" si="3663"/>
        <v>CR$19</v>
      </c>
      <c r="CS2203" s="190" t="str">
        <f t="shared" si="3663"/>
        <v>CS$19</v>
      </c>
      <c r="CT2203" s="190" t="str">
        <f t="shared" si="3663"/>
        <v>CT$19</v>
      </c>
      <c r="CU2203" s="190" t="str">
        <f t="shared" si="3663"/>
        <v>CU$19</v>
      </c>
      <c r="CV2203" s="190" t="str">
        <f t="shared" si="3663"/>
        <v>CV$19</v>
      </c>
      <c r="CW2203" s="190" t="str">
        <f t="shared" si="3663"/>
        <v>CW$19</v>
      </c>
      <c r="CX2203" s="190" t="str">
        <f t="shared" si="3663"/>
        <v>CX$19</v>
      </c>
      <c r="CY2203" s="190" t="str">
        <f t="shared" si="3663"/>
        <v>CY$19</v>
      </c>
      <c r="CZ2203" s="190" t="str">
        <f t="shared" si="3663"/>
        <v>CZ$19</v>
      </c>
      <c r="DA2203" s="190" t="str">
        <f t="shared" si="3663"/>
        <v>DA$19</v>
      </c>
      <c r="DB2203" s="190" t="str">
        <f t="shared" si="3663"/>
        <v>DB$19</v>
      </c>
      <c r="DC2203" s="190" t="str">
        <f t="shared" si="3663"/>
        <v>DC$19</v>
      </c>
      <c r="DD2203" s="190" t="str">
        <f t="shared" si="3663"/>
        <v>DD$19</v>
      </c>
      <c r="DE2203" s="190" t="str">
        <f t="shared" si="3663"/>
        <v>DE$19</v>
      </c>
      <c r="DF2203" s="190" t="str">
        <f t="shared" si="3663"/>
        <v>DF$19</v>
      </c>
      <c r="DG2203" s="190" t="str">
        <f t="shared" si="3663"/>
        <v>DG$19</v>
      </c>
      <c r="DH2203" s="190" t="str">
        <f t="shared" si="3663"/>
        <v>DH$19</v>
      </c>
      <c r="DI2203" s="190" t="str">
        <f t="shared" si="3663"/>
        <v>DI$19</v>
      </c>
      <c r="DJ2203" s="190" t="str">
        <f t="shared" si="3663"/>
        <v>DJ$19</v>
      </c>
      <c r="DK2203" s="190" t="str">
        <f t="shared" si="3663"/>
        <v>DK$19</v>
      </c>
      <c r="DL2203" s="190" t="str">
        <f t="shared" si="3663"/>
        <v>DL$19</v>
      </c>
    </row>
    <row r="2204" spans="1:116" x14ac:dyDescent="0.4">
      <c r="A2204" s="142" t="s">
        <v>218</v>
      </c>
      <c r="B2204" s="31" t="s">
        <v>81</v>
      </c>
      <c r="C2204" s="31"/>
      <c r="D2204" t="s">
        <v>541</v>
      </c>
      <c r="E2204" s="8" t="str">
        <f t="shared" ref="E2204:E2224" si="3664">ROW()&amp;" "&amp;D2204</f>
        <v>2204 SEASON MONTHL-TV-V</v>
      </c>
      <c r="F2204" t="s">
        <v>553</v>
      </c>
      <c r="G2204" s="143" t="s">
        <v>543</v>
      </c>
      <c r="H2204" s="142"/>
      <c r="I2204" s="144"/>
      <c r="J2204" s="144"/>
      <c r="K2204" s="142"/>
      <c r="L2204" s="142"/>
      <c r="M2204" s="142"/>
      <c r="N2204" s="142"/>
      <c r="O2204" s="142"/>
      <c r="P2204" s="142"/>
      <c r="R2204" s="143"/>
      <c r="S2204" s="168"/>
      <c r="T2204" s="168"/>
      <c r="U2204" s="168"/>
      <c r="V2204" s="168"/>
      <c r="W2204" s="168"/>
      <c r="X2204" s="168"/>
      <c r="Y2204" s="168"/>
      <c r="Z2204" s="168"/>
      <c r="AA2204" s="168"/>
      <c r="AB2204" s="168"/>
      <c r="AC2204" s="168"/>
      <c r="AD2204" s="168"/>
      <c r="AE2204" s="168"/>
      <c r="AF2204" s="168"/>
      <c r="AG2204" s="168"/>
      <c r="AH2204" s="168"/>
      <c r="AI2204" s="168"/>
      <c r="AJ2204" s="168"/>
      <c r="AK2204" s="168"/>
      <c r="AL2204" s="168"/>
      <c r="AM2204" s="168"/>
      <c r="AN2204" s="168"/>
      <c r="AO2204" s="168"/>
      <c r="AP2204" s="168"/>
      <c r="AQ2204" s="168"/>
      <c r="AR2204" s="168"/>
      <c r="AS2204" s="168"/>
      <c r="AT2204" s="168"/>
      <c r="AU2204" s="168"/>
      <c r="AV2204" s="168"/>
      <c r="AW2204" s="168"/>
      <c r="AX2204" s="168"/>
      <c r="AY2204" s="168"/>
      <c r="AZ2204" s="168"/>
      <c r="BA2204" s="168"/>
      <c r="BB2204" s="168"/>
      <c r="BC2204" s="168"/>
      <c r="BD2204" s="168"/>
      <c r="BE2204" s="168"/>
      <c r="BF2204" s="168"/>
      <c r="BG2204" s="168"/>
      <c r="BH2204" s="168"/>
      <c r="BI2204" s="168"/>
      <c r="BJ2204" s="168"/>
      <c r="BK2204" s="168"/>
      <c r="BL2204" s="168"/>
      <c r="BM2204" s="168"/>
      <c r="BN2204" s="168"/>
      <c r="BO2204" s="168"/>
      <c r="BP2204" s="168"/>
      <c r="BQ2204" s="168"/>
      <c r="BR2204" s="168"/>
      <c r="BS2204" s="168"/>
      <c r="BT2204" s="168"/>
      <c r="BU2204" s="168"/>
      <c r="BV2204" s="168"/>
      <c r="BW2204" s="168"/>
      <c r="BX2204" s="168"/>
      <c r="BY2204" s="168"/>
      <c r="BZ2204" s="168"/>
      <c r="CA2204" s="168"/>
      <c r="CB2204" s="168"/>
      <c r="CC2204" s="168"/>
      <c r="CD2204" s="168"/>
      <c r="CE2204" s="168"/>
      <c r="CF2204" s="168"/>
      <c r="CG2204" s="168"/>
      <c r="CH2204" s="168"/>
      <c r="CI2204" s="168"/>
      <c r="CJ2204" s="168"/>
      <c r="CK2204" s="168"/>
      <c r="CL2204" s="168"/>
      <c r="CN2204" s="144"/>
      <c r="CO2204" s="168"/>
      <c r="CP2204" s="168"/>
      <c r="CQ2204" s="168"/>
      <c r="CR2204" s="168"/>
      <c r="CS2204" s="168"/>
      <c r="CT2204" s="168"/>
      <c r="CU2204" s="168"/>
      <c r="CV2204" s="168"/>
      <c r="CW2204" s="168"/>
      <c r="CX2204" s="168"/>
      <c r="CY2204" s="168"/>
      <c r="CZ2204" s="168"/>
      <c r="DA2204" s="168"/>
      <c r="DB2204" s="168"/>
      <c r="DC2204" s="168"/>
      <c r="DD2204" s="168"/>
      <c r="DE2204" s="168"/>
      <c r="DF2204" s="168"/>
      <c r="DG2204" s="168"/>
      <c r="DH2204" s="168"/>
      <c r="DI2204" s="168"/>
      <c r="DJ2204" s="168"/>
      <c r="DK2204" s="168"/>
      <c r="DL2204" s="168"/>
    </row>
    <row r="2205" spans="1:116" x14ac:dyDescent="0.4">
      <c r="A2205" s="12"/>
      <c r="B2205" s="12" t="s">
        <v>332</v>
      </c>
      <c r="C2205" s="12"/>
      <c r="D2205" t="s">
        <v>541</v>
      </c>
      <c r="E2205" s="8" t="str">
        <f t="shared" si="3664"/>
        <v>2205 SEASON MONTHL-TV-V</v>
      </c>
      <c r="G2205" s="95" t="str">
        <f>G2199</f>
        <v>Primary volume driver</v>
      </c>
      <c r="H2205" s="12"/>
      <c r="I2205" s="60"/>
      <c r="J2205" s="60"/>
      <c r="K2205" s="12"/>
      <c r="L2205" s="12"/>
      <c r="M2205" s="12"/>
      <c r="N2205" s="12"/>
      <c r="O2205" s="12"/>
      <c r="P2205" s="12"/>
      <c r="R2205" s="13"/>
      <c r="S2205" s="76"/>
      <c r="T2205" s="76"/>
      <c r="U2205" s="76"/>
      <c r="V2205" s="76"/>
      <c r="W2205" s="76"/>
      <c r="X2205" s="76"/>
      <c r="Y2205" s="76"/>
      <c r="Z2205" s="76"/>
      <c r="AA2205" s="76"/>
      <c r="AB2205" s="76"/>
      <c r="AC2205" s="76"/>
      <c r="AD2205" s="76"/>
      <c r="AE2205" s="76"/>
      <c r="AF2205" s="76"/>
      <c r="AG2205" s="76"/>
      <c r="AH2205" s="76"/>
      <c r="AI2205" s="76"/>
      <c r="AJ2205" s="76"/>
      <c r="AK2205" s="76"/>
      <c r="AL2205" s="76"/>
      <c r="AM2205" s="76"/>
      <c r="AN2205" s="76"/>
      <c r="AO2205" s="76"/>
      <c r="AP2205" s="76"/>
      <c r="AQ2205" s="76"/>
      <c r="AR2205" s="76"/>
      <c r="AS2205" s="76"/>
      <c r="AT2205" s="76"/>
      <c r="AU2205" s="76"/>
      <c r="AV2205" s="76"/>
      <c r="AW2205" s="76"/>
      <c r="AX2205" s="76"/>
      <c r="AY2205" s="76"/>
      <c r="AZ2205" s="76"/>
      <c r="BA2205" s="76"/>
      <c r="BB2205" s="76"/>
      <c r="BC2205" s="76"/>
      <c r="BD2205" s="76"/>
      <c r="BE2205" s="76"/>
      <c r="BF2205" s="76"/>
      <c r="BG2205" s="76"/>
      <c r="BH2205" s="76"/>
      <c r="BI2205" s="76"/>
      <c r="BJ2205" s="76"/>
      <c r="BK2205" s="76"/>
      <c r="BL2205" s="76"/>
      <c r="BM2205" s="76"/>
      <c r="BN2205" s="76"/>
      <c r="BO2205" s="76"/>
      <c r="BP2205" s="76"/>
      <c r="BQ2205" s="76"/>
      <c r="BR2205" s="76"/>
      <c r="BS2205" s="76"/>
      <c r="BT2205" s="76"/>
      <c r="BU2205" s="76"/>
      <c r="BV2205" s="76"/>
      <c r="BW2205" s="76"/>
      <c r="BX2205" s="76"/>
      <c r="BY2205" s="76"/>
      <c r="BZ2205" s="76"/>
      <c r="CA2205" s="76"/>
      <c r="CB2205" s="76"/>
      <c r="CC2205" s="76"/>
      <c r="CD2205" s="76"/>
      <c r="CE2205" s="76"/>
      <c r="CF2205" s="76"/>
      <c r="CG2205" s="76"/>
      <c r="CH2205" s="76"/>
      <c r="CI2205" s="76"/>
      <c r="CJ2205" s="76"/>
      <c r="CK2205" s="76"/>
      <c r="CL2205" s="76"/>
      <c r="CN2205" s="60"/>
      <c r="CO2205" s="239"/>
      <c r="CP2205" s="239"/>
      <c r="CQ2205" s="239"/>
      <c r="CR2205" s="239"/>
      <c r="CS2205" s="239"/>
      <c r="CT2205" s="239"/>
      <c r="CU2205" s="239"/>
      <c r="CV2205" s="239"/>
      <c r="CW2205" s="239"/>
      <c r="CX2205" s="239"/>
      <c r="CY2205" s="239"/>
      <c r="CZ2205" s="239"/>
      <c r="DA2205" s="239"/>
      <c r="DB2205" s="239"/>
      <c r="DC2205" s="239"/>
      <c r="DD2205" s="239"/>
      <c r="DE2205" s="239"/>
      <c r="DF2205" s="239"/>
      <c r="DG2205" s="239"/>
      <c r="DH2205" s="239"/>
      <c r="DI2205" s="239"/>
      <c r="DJ2205" s="239"/>
      <c r="DK2205" s="239"/>
      <c r="DL2205" s="239"/>
    </row>
    <row r="2206" spans="1:116" x14ac:dyDescent="0.4">
      <c r="A2206" s="12"/>
      <c r="B2206" s="12"/>
      <c r="C2206" s="12"/>
      <c r="D2206" t="s">
        <v>541</v>
      </c>
      <c r="E2206" s="8"/>
      <c r="G2206" s="95" t="str">
        <f>"Seasonally adjusted # of "&amp;G2197&amp;"s"</f>
        <v>Seasonally adjusted # of procedures</v>
      </c>
      <c r="H2206" s="12"/>
      <c r="I2206" s="60"/>
      <c r="J2206" s="60"/>
      <c r="K2206" s="12"/>
      <c r="L2206" s="12"/>
      <c r="M2206" s="12"/>
      <c r="N2206" s="12"/>
      <c r="O2206" s="12"/>
      <c r="P2206" s="12"/>
      <c r="R2206" s="13"/>
      <c r="S2206" s="76" cm="1">
        <f t="array" aca="1" ref="S2206" ca="1">INDIRECT(S2199)*INDEX($H2209:$I2220,MATCH(S$7,$I2209:$I2220,0),1)*12</f>
        <v>5000</v>
      </c>
      <c r="T2206" s="76" cm="1">
        <f t="array" aca="1" ref="T2206" ca="1">INDIRECT(T2199)*INDEX($H2209:$I2220,MATCH(T$7,$I2209:$I2220,0),1)*12</f>
        <v>7500</v>
      </c>
      <c r="U2206" s="76" cm="1">
        <f t="array" aca="1" ref="U2206" ca="1">INDIRECT(U2199)*INDEX($H2209:$I2220,MATCH(U$7,$I2209:$I2220,0),1)*12</f>
        <v>2500</v>
      </c>
      <c r="V2206" s="76" cm="1">
        <f t="array" aca="1" ref="V2206" ca="1">INDIRECT(V2199)*INDEX($H2209:$I2220,MATCH(V$7,$I2209:$I2220,0),1)*12</f>
        <v>7500</v>
      </c>
      <c r="W2206" s="76" cm="1">
        <f t="array" aca="1" ref="W2206" ca="1">INDIRECT(W2199)*INDEX($H2209:$I2220,MATCH(W$7,$I2209:$I2220,0),1)*12</f>
        <v>2500</v>
      </c>
      <c r="X2206" s="76" cm="1">
        <f t="array" aca="1" ref="X2206" ca="1">INDIRECT(X2199)*INDEX($H2209:$I2220,MATCH(X$7,$I2209:$I2220,0),1)*12</f>
        <v>7500</v>
      </c>
      <c r="Y2206" s="76" cm="1">
        <f t="array" aca="1" ref="Y2206" ca="1">INDIRECT(Y2199)*INDEX($H2209:$I2220,MATCH(Y$7,$I2209:$I2220,0),1)*12</f>
        <v>2500</v>
      </c>
      <c r="Z2206" s="76" cm="1">
        <f t="array" aca="1" ref="Z2206" ca="1">INDIRECT(Z2199)*INDEX($H2209:$I2220,MATCH(Z$7,$I2209:$I2220,0),1)*12</f>
        <v>7500</v>
      </c>
      <c r="AA2206" s="76" cm="1">
        <f t="array" aca="1" ref="AA2206" ca="1">INDIRECT(AA2199)*INDEX($H2209:$I2220,MATCH(AA$7,$I2209:$I2220,0),1)*12</f>
        <v>2500</v>
      </c>
      <c r="AB2206" s="76" cm="1">
        <f t="array" aca="1" ref="AB2206" ca="1">INDIRECT(AB2199)*INDEX($H2209:$I2220,MATCH(AB$7,$I2209:$I2220,0),1)*12</f>
        <v>7500</v>
      </c>
      <c r="AC2206" s="76" cm="1">
        <f t="array" aca="1" ref="AC2206" ca="1">INDIRECT(AC2199)*INDEX($H2209:$I2220,MATCH(AC$7,$I2209:$I2220,0),1)*12</f>
        <v>2500</v>
      </c>
      <c r="AD2206" s="76" cm="1">
        <f t="array" aca="1" ref="AD2206" ca="1">INDIRECT(AD2199)*INDEX($H2209:$I2220,MATCH(AD$7,$I2209:$I2220,0),1)*12</f>
        <v>4980</v>
      </c>
      <c r="AE2206" s="76" cm="1">
        <f t="array" aca="1" ref="AE2206" ca="1">INDIRECT(AE2199)*INDEX($H2209:$I2220,MATCH(AE$7,$I2209:$I2220,0),1)*12</f>
        <v>5000</v>
      </c>
      <c r="AF2206" s="76" cm="1">
        <f t="array" aca="1" ref="AF2206" ca="1">INDIRECT(AF2199)*INDEX($H2209:$I2220,MATCH(AF$7,$I2209:$I2220,0),1)*12</f>
        <v>7500</v>
      </c>
      <c r="AG2206" s="76" cm="1">
        <f t="array" aca="1" ref="AG2206" ca="1">INDIRECT(AG2199)*INDEX($H2209:$I2220,MATCH(AG$7,$I2209:$I2220,0),1)*12</f>
        <v>2500</v>
      </c>
      <c r="AH2206" s="76" cm="1">
        <f t="array" aca="1" ref="AH2206" ca="1">INDIRECT(AH2199)*INDEX($H2209:$I2220,MATCH(AH$7,$I2209:$I2220,0),1)*12</f>
        <v>7500</v>
      </c>
      <c r="AI2206" s="76" cm="1">
        <f t="array" aca="1" ref="AI2206" ca="1">INDIRECT(AI2199)*INDEX($H2209:$I2220,MATCH(AI$7,$I2209:$I2220,0),1)*12</f>
        <v>2500</v>
      </c>
      <c r="AJ2206" s="76" cm="1">
        <f t="array" aca="1" ref="AJ2206" ca="1">INDIRECT(AJ2199)*INDEX($H2209:$I2220,MATCH(AJ$7,$I2209:$I2220,0),1)*12</f>
        <v>7500</v>
      </c>
      <c r="AK2206" s="76" cm="1">
        <f t="array" aca="1" ref="AK2206" ca="1">INDIRECT(AK2199)*INDEX($H2209:$I2220,MATCH(AK$7,$I2209:$I2220,0),1)*12</f>
        <v>2500</v>
      </c>
      <c r="AL2206" s="76" cm="1">
        <f t="array" aca="1" ref="AL2206" ca="1">INDIRECT(AL2199)*INDEX($H2209:$I2220,MATCH(AL$7,$I2209:$I2220,0),1)*12</f>
        <v>7500</v>
      </c>
      <c r="AM2206" s="76" cm="1">
        <f t="array" aca="1" ref="AM2206" ca="1">INDIRECT(AM2199)*INDEX($H2209:$I2220,MATCH(AM$7,$I2209:$I2220,0),1)*12</f>
        <v>2500</v>
      </c>
      <c r="AN2206" s="76" cm="1">
        <f t="array" aca="1" ref="AN2206" ca="1">INDIRECT(AN2199)*INDEX($H2209:$I2220,MATCH(AN$7,$I2209:$I2220,0),1)*12</f>
        <v>7500</v>
      </c>
      <c r="AO2206" s="76" cm="1">
        <f t="array" aca="1" ref="AO2206" ca="1">INDIRECT(AO2199)*INDEX($H2209:$I2220,MATCH(AO$7,$I2209:$I2220,0),1)*12</f>
        <v>2500</v>
      </c>
      <c r="AP2206" s="76" cm="1">
        <f t="array" aca="1" ref="AP2206" ca="1">INDIRECT(AP2199)*INDEX($H2209:$I2220,MATCH(AP$7,$I2209:$I2220,0),1)*12</f>
        <v>4980</v>
      </c>
      <c r="AQ2206" s="76" cm="1">
        <f t="array" aca="1" ref="AQ2206" ca="1">INDIRECT(AQ2199)*INDEX($H2209:$I2220,MATCH(AQ$7,$I2209:$I2220,0),1)*12</f>
        <v>5000</v>
      </c>
      <c r="AR2206" s="76" cm="1">
        <f t="array" aca="1" ref="AR2206" ca="1">INDIRECT(AR2199)*INDEX($H2209:$I2220,MATCH(AR$7,$I2209:$I2220,0),1)*12</f>
        <v>7500</v>
      </c>
      <c r="AS2206" s="76" cm="1">
        <f t="array" aca="1" ref="AS2206" ca="1">INDIRECT(AS2199)*INDEX($H2209:$I2220,MATCH(AS$7,$I2209:$I2220,0),1)*12</f>
        <v>2500</v>
      </c>
      <c r="AT2206" s="76" cm="1">
        <f t="array" aca="1" ref="AT2206" ca="1">INDIRECT(AT2199)*INDEX($H2209:$I2220,MATCH(AT$7,$I2209:$I2220,0),1)*12</f>
        <v>7500</v>
      </c>
      <c r="AU2206" s="76" cm="1">
        <f t="array" aca="1" ref="AU2206" ca="1">INDIRECT(AU2199)*INDEX($H2209:$I2220,MATCH(AU$7,$I2209:$I2220,0),1)*12</f>
        <v>2500</v>
      </c>
      <c r="AV2206" s="76" cm="1">
        <f t="array" aca="1" ref="AV2206" ca="1">INDIRECT(AV2199)*INDEX($H2209:$I2220,MATCH(AV$7,$I2209:$I2220,0),1)*12</f>
        <v>7500</v>
      </c>
      <c r="AW2206" s="76" cm="1">
        <f t="array" aca="1" ref="AW2206" ca="1">INDIRECT(AW2199)*INDEX($H2209:$I2220,MATCH(AW$7,$I2209:$I2220,0),1)*12</f>
        <v>2500</v>
      </c>
      <c r="AX2206" s="76" cm="1">
        <f t="array" aca="1" ref="AX2206" ca="1">INDIRECT(AX2199)*INDEX($H2209:$I2220,MATCH(AX$7,$I2209:$I2220,0),1)*12</f>
        <v>7500</v>
      </c>
      <c r="AY2206" s="76" cm="1">
        <f t="array" aca="1" ref="AY2206" ca="1">INDIRECT(AY2199)*INDEX($H2209:$I2220,MATCH(AY$7,$I2209:$I2220,0),1)*12</f>
        <v>2500</v>
      </c>
      <c r="AZ2206" s="76" cm="1">
        <f t="array" aca="1" ref="AZ2206" ca="1">INDIRECT(AZ2199)*INDEX($H2209:$I2220,MATCH(AZ$7,$I2209:$I2220,0),1)*12</f>
        <v>7500</v>
      </c>
      <c r="BA2206" s="76" cm="1">
        <f t="array" aca="1" ref="BA2206" ca="1">INDIRECT(BA2199)*INDEX($H2209:$I2220,MATCH(BA$7,$I2209:$I2220,0),1)*12</f>
        <v>2500</v>
      </c>
      <c r="BB2206" s="76" cm="1">
        <f t="array" aca="1" ref="BB2206" ca="1">INDIRECT(BB2199)*INDEX($H2209:$I2220,MATCH(BB$7,$I2209:$I2220,0),1)*12</f>
        <v>4980</v>
      </c>
      <c r="BC2206" s="76" cm="1">
        <f t="array" aca="1" ref="BC2206" ca="1">INDIRECT(BC2199)*INDEX($H2209:$I2220,MATCH(BC$7,$I2209:$I2220,0),1)*12</f>
        <v>5000</v>
      </c>
      <c r="BD2206" s="76" cm="1">
        <f t="array" aca="1" ref="BD2206" ca="1">INDIRECT(BD2199)*INDEX($H2209:$I2220,MATCH(BD$7,$I2209:$I2220,0),1)*12</f>
        <v>7500</v>
      </c>
      <c r="BE2206" s="76" cm="1">
        <f t="array" aca="1" ref="BE2206" ca="1">INDIRECT(BE2199)*INDEX($H2209:$I2220,MATCH(BE$7,$I2209:$I2220,0),1)*12</f>
        <v>2500</v>
      </c>
      <c r="BF2206" s="76" cm="1">
        <f t="array" aca="1" ref="BF2206" ca="1">INDIRECT(BF2199)*INDEX($H2209:$I2220,MATCH(BF$7,$I2209:$I2220,0),1)*12</f>
        <v>7500</v>
      </c>
      <c r="BG2206" s="76" cm="1">
        <f t="array" aca="1" ref="BG2206" ca="1">INDIRECT(BG2199)*INDEX($H2209:$I2220,MATCH(BG$7,$I2209:$I2220,0),1)*12</f>
        <v>2500</v>
      </c>
      <c r="BH2206" s="76" cm="1">
        <f t="array" aca="1" ref="BH2206" ca="1">INDIRECT(BH2199)*INDEX($H2209:$I2220,MATCH(BH$7,$I2209:$I2220,0),1)*12</f>
        <v>7500</v>
      </c>
      <c r="BI2206" s="76" cm="1">
        <f t="array" aca="1" ref="BI2206" ca="1">INDIRECT(BI2199)*INDEX($H2209:$I2220,MATCH(BI$7,$I2209:$I2220,0),1)*12</f>
        <v>2500</v>
      </c>
      <c r="BJ2206" s="76" cm="1">
        <f t="array" aca="1" ref="BJ2206" ca="1">INDIRECT(BJ2199)*INDEX($H2209:$I2220,MATCH(BJ$7,$I2209:$I2220,0),1)*12</f>
        <v>7500</v>
      </c>
      <c r="BK2206" s="76" cm="1">
        <f t="array" aca="1" ref="BK2206" ca="1">INDIRECT(BK2199)*INDEX($H2209:$I2220,MATCH(BK$7,$I2209:$I2220,0),1)*12</f>
        <v>2500</v>
      </c>
      <c r="BL2206" s="76" cm="1">
        <f t="array" aca="1" ref="BL2206" ca="1">INDIRECT(BL2199)*INDEX($H2209:$I2220,MATCH(BL$7,$I2209:$I2220,0),1)*12</f>
        <v>7500</v>
      </c>
      <c r="BM2206" s="76" cm="1">
        <f t="array" aca="1" ref="BM2206" ca="1">INDIRECT(BM2199)*INDEX($H2209:$I2220,MATCH(BM$7,$I2209:$I2220,0),1)*12</f>
        <v>2500</v>
      </c>
      <c r="BN2206" s="76" cm="1">
        <f t="array" aca="1" ref="BN2206" ca="1">INDIRECT(BN2199)*INDEX($H2209:$I2220,MATCH(BN$7,$I2209:$I2220,0),1)*12</f>
        <v>4980</v>
      </c>
      <c r="BO2206" s="76" cm="1">
        <f t="array" aca="1" ref="BO2206" ca="1">INDIRECT(BO2199)*INDEX($H2209:$I2220,MATCH(BO$7,$I2209:$I2220,0),1)*12</f>
        <v>5000</v>
      </c>
      <c r="BP2206" s="76" cm="1">
        <f t="array" aca="1" ref="BP2206" ca="1">INDIRECT(BP2199)*INDEX($H2209:$I2220,MATCH(BP$7,$I2209:$I2220,0),1)*12</f>
        <v>7500</v>
      </c>
      <c r="BQ2206" s="76" cm="1">
        <f t="array" aca="1" ref="BQ2206" ca="1">INDIRECT(BQ2199)*INDEX($H2209:$I2220,MATCH(BQ$7,$I2209:$I2220,0),1)*12</f>
        <v>2500</v>
      </c>
      <c r="BR2206" s="76" cm="1">
        <f t="array" aca="1" ref="BR2206" ca="1">INDIRECT(BR2199)*INDEX($H2209:$I2220,MATCH(BR$7,$I2209:$I2220,0),1)*12</f>
        <v>7500</v>
      </c>
      <c r="BS2206" s="76" cm="1">
        <f t="array" aca="1" ref="BS2206" ca="1">INDIRECT(BS2199)*INDEX($H2209:$I2220,MATCH(BS$7,$I2209:$I2220,0),1)*12</f>
        <v>2500</v>
      </c>
      <c r="BT2206" s="76" cm="1">
        <f t="array" aca="1" ref="BT2206" ca="1">INDIRECT(BT2199)*INDEX($H2209:$I2220,MATCH(BT$7,$I2209:$I2220,0),1)*12</f>
        <v>7500</v>
      </c>
      <c r="BU2206" s="76" cm="1">
        <f t="array" aca="1" ref="BU2206" ca="1">INDIRECT(BU2199)*INDEX($H2209:$I2220,MATCH(BU$7,$I2209:$I2220,0),1)*12</f>
        <v>2500</v>
      </c>
      <c r="BV2206" s="76" cm="1">
        <f t="array" aca="1" ref="BV2206" ca="1">INDIRECT(BV2199)*INDEX($H2209:$I2220,MATCH(BV$7,$I2209:$I2220,0),1)*12</f>
        <v>7500</v>
      </c>
      <c r="BW2206" s="76" cm="1">
        <f t="array" aca="1" ref="BW2206" ca="1">INDIRECT(BW2199)*INDEX($H2209:$I2220,MATCH(BW$7,$I2209:$I2220,0),1)*12</f>
        <v>2500</v>
      </c>
      <c r="BX2206" s="76" cm="1">
        <f t="array" aca="1" ref="BX2206" ca="1">INDIRECT(BX2199)*INDEX($H2209:$I2220,MATCH(BX$7,$I2209:$I2220,0),1)*12</f>
        <v>7500</v>
      </c>
      <c r="BY2206" s="76" cm="1">
        <f t="array" aca="1" ref="BY2206" ca="1">INDIRECT(BY2199)*INDEX($H2209:$I2220,MATCH(BY$7,$I2209:$I2220,0),1)*12</f>
        <v>2500</v>
      </c>
      <c r="BZ2206" s="76" cm="1">
        <f t="array" aca="1" ref="BZ2206" ca="1">INDIRECT(BZ2199)*INDEX($H2209:$I2220,MATCH(BZ$7,$I2209:$I2220,0),1)*12</f>
        <v>4980</v>
      </c>
      <c r="CA2206" s="76" cm="1">
        <f t="array" aca="1" ref="CA2206" ca="1">INDIRECT(CA2199)*INDEX($H2209:$I2220,MATCH(CA$7,$I2209:$I2220,0),1)*12</f>
        <v>5000</v>
      </c>
      <c r="CB2206" s="76" cm="1">
        <f t="array" aca="1" ref="CB2206" ca="1">INDIRECT(CB2199)*INDEX($H2209:$I2220,MATCH(CB$7,$I2209:$I2220,0),1)*12</f>
        <v>7500</v>
      </c>
      <c r="CC2206" s="76" cm="1">
        <f t="array" aca="1" ref="CC2206" ca="1">INDIRECT(CC2199)*INDEX($H2209:$I2220,MATCH(CC$7,$I2209:$I2220,0),1)*12</f>
        <v>2500</v>
      </c>
      <c r="CD2206" s="76" cm="1">
        <f t="array" aca="1" ref="CD2206" ca="1">INDIRECT(CD2199)*INDEX($H2209:$I2220,MATCH(CD$7,$I2209:$I2220,0),1)*12</f>
        <v>7500</v>
      </c>
      <c r="CE2206" s="76" cm="1">
        <f t="array" aca="1" ref="CE2206" ca="1">INDIRECT(CE2199)*INDEX($H2209:$I2220,MATCH(CE$7,$I2209:$I2220,0),1)*12</f>
        <v>2500</v>
      </c>
      <c r="CF2206" s="76" cm="1">
        <f t="array" aca="1" ref="CF2206" ca="1">INDIRECT(CF2199)*INDEX($H2209:$I2220,MATCH(CF$7,$I2209:$I2220,0),1)*12</f>
        <v>7500</v>
      </c>
      <c r="CG2206" s="76" cm="1">
        <f t="array" aca="1" ref="CG2206" ca="1">INDIRECT(CG2199)*INDEX($H2209:$I2220,MATCH(CG$7,$I2209:$I2220,0),1)*12</f>
        <v>2500</v>
      </c>
      <c r="CH2206" s="76" cm="1">
        <f t="array" aca="1" ref="CH2206" ca="1">INDIRECT(CH2199)*INDEX($H2209:$I2220,MATCH(CH$7,$I2209:$I2220,0),1)*12</f>
        <v>7500</v>
      </c>
      <c r="CI2206" s="76" cm="1">
        <f t="array" aca="1" ref="CI2206" ca="1">INDIRECT(CI2199)*INDEX($H2209:$I2220,MATCH(CI$7,$I2209:$I2220,0),1)*12</f>
        <v>2500</v>
      </c>
      <c r="CJ2206" s="76" cm="1">
        <f t="array" aca="1" ref="CJ2206" ca="1">INDIRECT(CJ2199)*INDEX($H2209:$I2220,MATCH(CJ$7,$I2209:$I2220,0),1)*12</f>
        <v>7500</v>
      </c>
      <c r="CK2206" s="76" cm="1">
        <f t="array" aca="1" ref="CK2206" ca="1">INDIRECT(CK2199)*INDEX($H2209:$I2220,MATCH(CK$7,$I2209:$I2220,0),1)*12</f>
        <v>2500</v>
      </c>
      <c r="CL2206" s="76" cm="1">
        <f t="array" aca="1" ref="CL2206" ca="1">INDIRECT(CL2199)*INDEX($H2209:$I2220,MATCH(CL$7,$I2209:$I2220,0),1)*12</f>
        <v>4980</v>
      </c>
      <c r="CN2206" s="60"/>
      <c r="CO2206" s="239"/>
      <c r="CP2206" s="239"/>
      <c r="CQ2206" s="239"/>
      <c r="CR2206" s="239"/>
      <c r="CS2206" s="239"/>
      <c r="CT2206" s="239"/>
      <c r="CU2206" s="239"/>
      <c r="CV2206" s="239"/>
      <c r="CW2206" s="239"/>
      <c r="CX2206" s="239"/>
      <c r="CY2206" s="239"/>
      <c r="CZ2206" s="239"/>
      <c r="DA2206" s="239"/>
      <c r="DB2206" s="239"/>
      <c r="DC2206" s="239"/>
      <c r="DD2206" s="239"/>
      <c r="DE2206" s="239"/>
      <c r="DF2206" s="239"/>
      <c r="DG2206" s="239"/>
      <c r="DH2206" s="239"/>
      <c r="DI2206" s="239"/>
      <c r="DJ2206" s="239"/>
      <c r="DK2206" s="239"/>
      <c r="DL2206" s="239"/>
    </row>
    <row r="2207" spans="1:116" x14ac:dyDescent="0.4">
      <c r="D2207" t="s">
        <v>541</v>
      </c>
      <c r="E2207" s="8"/>
      <c r="G2207" s="127"/>
      <c r="H2207" s="12"/>
      <c r="I2207" s="60"/>
      <c r="J2207" s="60"/>
      <c r="K2207" s="38"/>
      <c r="L2207" s="38"/>
      <c r="M2207" s="38"/>
      <c r="N2207" s="38"/>
      <c r="O2207" s="38"/>
      <c r="P2207" s="38"/>
      <c r="R2207" s="15"/>
      <c r="S2207" s="240"/>
      <c r="T2207" s="240"/>
      <c r="U2207" s="240"/>
      <c r="V2207" s="240"/>
      <c r="W2207" s="240"/>
      <c r="X2207" s="240"/>
      <c r="Y2207" s="240"/>
      <c r="Z2207" s="240"/>
      <c r="AA2207" s="240"/>
      <c r="AB2207" s="240"/>
      <c r="AC2207" s="240"/>
      <c r="AD2207" s="240"/>
      <c r="AE2207" s="240"/>
      <c r="AF2207" s="240"/>
      <c r="AG2207" s="240"/>
      <c r="AH2207" s="240"/>
      <c r="AI2207" s="240"/>
      <c r="AJ2207" s="240"/>
      <c r="AK2207" s="240"/>
      <c r="AL2207" s="240"/>
      <c r="AM2207" s="240"/>
      <c r="AN2207" s="240"/>
      <c r="AO2207" s="240"/>
      <c r="AP2207" s="240"/>
      <c r="AQ2207" s="240"/>
      <c r="AR2207" s="240"/>
      <c r="AS2207" s="240"/>
      <c r="AT2207" s="240"/>
      <c r="AU2207" s="240"/>
      <c r="AV2207" s="240"/>
      <c r="AW2207" s="240"/>
      <c r="AX2207" s="240"/>
      <c r="AY2207" s="240"/>
      <c r="AZ2207" s="240"/>
      <c r="BA2207" s="240"/>
      <c r="BB2207" s="240"/>
      <c r="BC2207" s="240"/>
      <c r="BD2207" s="240"/>
      <c r="BE2207" s="240"/>
      <c r="BF2207" s="240"/>
      <c r="BG2207" s="240"/>
      <c r="BH2207" s="240"/>
      <c r="BI2207" s="240"/>
      <c r="BJ2207" s="240"/>
      <c r="BK2207" s="240"/>
      <c r="BL2207" s="240"/>
      <c r="BM2207" s="240"/>
      <c r="BN2207" s="240"/>
      <c r="BO2207" s="240"/>
      <c r="BP2207" s="240"/>
      <c r="BQ2207" s="240"/>
      <c r="BR2207" s="240"/>
      <c r="BS2207" s="240"/>
      <c r="BT2207" s="240"/>
      <c r="BU2207" s="240"/>
      <c r="BV2207" s="240"/>
      <c r="BW2207" s="240"/>
      <c r="BX2207" s="240"/>
      <c r="BY2207" s="240"/>
      <c r="BZ2207" s="240"/>
      <c r="CA2207" s="240"/>
      <c r="CB2207" s="240"/>
      <c r="CC2207" s="240"/>
      <c r="CD2207" s="240"/>
      <c r="CE2207" s="240"/>
      <c r="CF2207" s="240"/>
      <c r="CG2207" s="240"/>
      <c r="CH2207" s="240"/>
      <c r="CI2207" s="240"/>
      <c r="CJ2207" s="240"/>
      <c r="CK2207" s="240"/>
      <c r="CL2207" s="240"/>
      <c r="CN2207" s="240"/>
      <c r="CO2207" s="240"/>
      <c r="CP2207" s="240"/>
      <c r="CQ2207" s="240"/>
      <c r="CR2207" s="240"/>
      <c r="CS2207" s="240"/>
      <c r="CT2207" s="240"/>
      <c r="CU2207" s="240"/>
      <c r="CV2207" s="240"/>
      <c r="CW2207" s="240"/>
      <c r="CX2207" s="240"/>
      <c r="CY2207" s="240"/>
      <c r="CZ2207" s="240"/>
      <c r="DA2207" s="240"/>
      <c r="DB2207" s="240"/>
      <c r="DC2207" s="240"/>
      <c r="DD2207" s="240"/>
      <c r="DE2207" s="240"/>
      <c r="DF2207" s="240"/>
      <c r="DG2207" s="240"/>
      <c r="DH2207" s="240"/>
      <c r="DI2207" s="240"/>
      <c r="DJ2207" s="240"/>
      <c r="DK2207" s="240"/>
      <c r="DL2207" s="240"/>
    </row>
    <row r="2208" spans="1:116" x14ac:dyDescent="0.4">
      <c r="D2208" t="s">
        <v>541</v>
      </c>
      <c r="E2208" s="8"/>
      <c r="G2208" s="127" t="s">
        <v>542</v>
      </c>
      <c r="H2208" s="12"/>
      <c r="I2208" s="60"/>
      <c r="J2208" s="60"/>
      <c r="K2208" s="38"/>
      <c r="L2208" s="38"/>
      <c r="M2208" s="38"/>
      <c r="N2208" s="38"/>
      <c r="O2208" s="38"/>
      <c r="P2208" s="38"/>
      <c r="R2208" s="15"/>
      <c r="S2208" s="240"/>
      <c r="T2208" s="240"/>
      <c r="U2208" s="240"/>
      <c r="V2208" s="240"/>
      <c r="W2208" s="240"/>
      <c r="X2208" s="240"/>
      <c r="Y2208" s="240"/>
      <c r="Z2208" s="240"/>
      <c r="AA2208" s="240"/>
      <c r="AB2208" s="240"/>
      <c r="AC2208" s="240"/>
      <c r="AD2208" s="240"/>
      <c r="AE2208" s="240"/>
      <c r="AF2208" s="240"/>
      <c r="AG2208" s="240"/>
      <c r="AH2208" s="240"/>
      <c r="AI2208" s="240"/>
      <c r="AJ2208" s="240"/>
      <c r="AK2208" s="240"/>
      <c r="AL2208" s="240"/>
      <c r="AM2208" s="240"/>
      <c r="AN2208" s="240"/>
      <c r="AO2208" s="240"/>
      <c r="AP2208" s="240"/>
      <c r="AQ2208" s="240"/>
      <c r="AR2208" s="240"/>
      <c r="AS2208" s="240"/>
      <c r="AT2208" s="240"/>
      <c r="AU2208" s="240"/>
      <c r="AV2208" s="240"/>
      <c r="AW2208" s="240"/>
      <c r="AX2208" s="240"/>
      <c r="AY2208" s="240"/>
      <c r="AZ2208" s="240"/>
      <c r="BA2208" s="240"/>
      <c r="BB2208" s="240"/>
      <c r="BC2208" s="240"/>
      <c r="BD2208" s="240"/>
      <c r="BE2208" s="240"/>
      <c r="BF2208" s="240"/>
      <c r="BG2208" s="240"/>
      <c r="BH2208" s="240"/>
      <c r="BI2208" s="240"/>
      <c r="BJ2208" s="240"/>
      <c r="BK2208" s="240"/>
      <c r="BL2208" s="240"/>
      <c r="BM2208" s="240"/>
      <c r="BN2208" s="240"/>
      <c r="BO2208" s="240"/>
      <c r="BP2208" s="240"/>
      <c r="BQ2208" s="240"/>
      <c r="BR2208" s="240"/>
      <c r="BS2208" s="240"/>
      <c r="BT2208" s="240"/>
      <c r="BU2208" s="240"/>
      <c r="BV2208" s="240"/>
      <c r="BW2208" s="240"/>
      <c r="BX2208" s="240"/>
      <c r="BY2208" s="240"/>
      <c r="BZ2208" s="240"/>
      <c r="CA2208" s="240"/>
      <c r="CB2208" s="240"/>
      <c r="CC2208" s="240"/>
      <c r="CD2208" s="240"/>
      <c r="CE2208" s="240"/>
      <c r="CF2208" s="240"/>
      <c r="CG2208" s="240"/>
      <c r="CH2208" s="240"/>
      <c r="CI2208" s="240"/>
      <c r="CJ2208" s="240"/>
      <c r="CK2208" s="240"/>
      <c r="CL2208" s="240"/>
      <c r="CN2208" s="240"/>
      <c r="CO2208" s="240"/>
      <c r="CP2208" s="240"/>
      <c r="CQ2208" s="240"/>
      <c r="CR2208" s="240"/>
      <c r="CS2208" s="240"/>
      <c r="CT2208" s="240"/>
      <c r="CU2208" s="240"/>
      <c r="CV2208" s="240"/>
      <c r="CW2208" s="240"/>
      <c r="CX2208" s="240"/>
      <c r="CY2208" s="240"/>
      <c r="CZ2208" s="240"/>
      <c r="DA2208" s="240"/>
      <c r="DB2208" s="240"/>
      <c r="DC2208" s="240"/>
      <c r="DD2208" s="240"/>
      <c r="DE2208" s="240"/>
      <c r="DF2208" s="240"/>
      <c r="DG2208" s="240"/>
      <c r="DH2208" s="240"/>
      <c r="DI2208" s="240"/>
      <c r="DJ2208" s="240"/>
      <c r="DK2208" s="240"/>
      <c r="DL2208" s="240"/>
    </row>
    <row r="2209" spans="2:116" x14ac:dyDescent="0.4">
      <c r="D2209" t="s">
        <v>541</v>
      </c>
      <c r="E2209" s="8"/>
      <c r="G2209" s="323">
        <v>45292</v>
      </c>
      <c r="H2209" s="16">
        <v>8.3333333333333329E-2</v>
      </c>
      <c r="I2209" s="60">
        <v>1</v>
      </c>
      <c r="J2209" s="60"/>
      <c r="K2209" s="38"/>
      <c r="L2209" s="38"/>
      <c r="M2209" s="38"/>
      <c r="N2209" s="38"/>
      <c r="O2209" s="38"/>
      <c r="P2209" s="38"/>
      <c r="R2209" s="15"/>
      <c r="S2209" s="240"/>
      <c r="T2209" s="240"/>
      <c r="U2209" s="240"/>
      <c r="V2209" s="240"/>
      <c r="W2209" s="240"/>
      <c r="X2209" s="240"/>
      <c r="Y2209" s="240"/>
      <c r="Z2209" s="240"/>
      <c r="AA2209" s="240"/>
      <c r="AB2209" s="240"/>
      <c r="AC2209" s="240"/>
      <c r="AD2209" s="240"/>
      <c r="AE2209" s="240"/>
      <c r="AF2209" s="240"/>
      <c r="AG2209" s="240"/>
      <c r="AH2209" s="240"/>
      <c r="AI2209" s="240"/>
      <c r="AJ2209" s="240"/>
      <c r="AK2209" s="240"/>
      <c r="AL2209" s="240"/>
      <c r="AM2209" s="240"/>
      <c r="AN2209" s="240"/>
      <c r="AO2209" s="240"/>
      <c r="AP2209" s="240"/>
      <c r="AQ2209" s="240"/>
      <c r="AR2209" s="240"/>
      <c r="AS2209" s="240"/>
      <c r="AT2209" s="240"/>
      <c r="AU2209" s="240"/>
      <c r="AV2209" s="240"/>
      <c r="AW2209" s="240"/>
      <c r="AX2209" s="240"/>
      <c r="AY2209" s="240"/>
      <c r="AZ2209" s="240"/>
      <c r="BA2209" s="240"/>
      <c r="BB2209" s="240"/>
      <c r="BC2209" s="240"/>
      <c r="BD2209" s="240"/>
      <c r="BE2209" s="240"/>
      <c r="BF2209" s="240"/>
      <c r="BG2209" s="240"/>
      <c r="BH2209" s="240"/>
      <c r="BI2209" s="240"/>
      <c r="BJ2209" s="240"/>
      <c r="BK2209" s="240"/>
      <c r="BL2209" s="240"/>
      <c r="BM2209" s="240"/>
      <c r="BN2209" s="240"/>
      <c r="BO2209" s="240"/>
      <c r="BP2209" s="240"/>
      <c r="BQ2209" s="240"/>
      <c r="BR2209" s="240"/>
      <c r="BS2209" s="240"/>
      <c r="BT2209" s="240"/>
      <c r="BU2209" s="240"/>
      <c r="BV2209" s="240"/>
      <c r="BW2209" s="240"/>
      <c r="BX2209" s="240"/>
      <c r="BY2209" s="240"/>
      <c r="BZ2209" s="240"/>
      <c r="CA2209" s="240"/>
      <c r="CB2209" s="240"/>
      <c r="CC2209" s="240"/>
      <c r="CD2209" s="240"/>
      <c r="CE2209" s="240"/>
      <c r="CF2209" s="240"/>
      <c r="CG2209" s="240"/>
      <c r="CH2209" s="240"/>
      <c r="CI2209" s="240"/>
      <c r="CJ2209" s="240"/>
      <c r="CK2209" s="240"/>
      <c r="CL2209" s="240"/>
      <c r="CN2209" s="240"/>
      <c r="CO2209" s="240"/>
      <c r="CP2209" s="240"/>
      <c r="CQ2209" s="240"/>
      <c r="CR2209" s="240"/>
      <c r="CS2209" s="240"/>
      <c r="CT2209" s="240"/>
      <c r="CU2209" s="240"/>
      <c r="CV2209" s="240"/>
      <c r="CW2209" s="240"/>
      <c r="CX2209" s="240"/>
      <c r="CY2209" s="240"/>
      <c r="CZ2209" s="240"/>
      <c r="DA2209" s="240"/>
      <c r="DB2209" s="240"/>
      <c r="DC2209" s="240"/>
      <c r="DD2209" s="240"/>
      <c r="DE2209" s="240"/>
      <c r="DF2209" s="240"/>
      <c r="DG2209" s="240"/>
      <c r="DH2209" s="240"/>
      <c r="DI2209" s="240"/>
      <c r="DJ2209" s="240"/>
      <c r="DK2209" s="240"/>
      <c r="DL2209" s="240"/>
    </row>
    <row r="2210" spans="2:116" x14ac:dyDescent="0.4">
      <c r="D2210" t="s">
        <v>541</v>
      </c>
      <c r="E2210" s="8"/>
      <c r="G2210" s="323">
        <f>EOMONTH(G2209,1)</f>
        <v>45351</v>
      </c>
      <c r="H2210" s="16">
        <v>0.125</v>
      </c>
      <c r="I2210" s="60">
        <f>I2209+1</f>
        <v>2</v>
      </c>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2:116" x14ac:dyDescent="0.4">
      <c r="D2211" t="s">
        <v>541</v>
      </c>
      <c r="E2211" s="8"/>
      <c r="G2211" s="323">
        <f t="shared" ref="G2211:G2222" si="3665">EOMONTH(G2210,1)</f>
        <v>45382</v>
      </c>
      <c r="H2211" s="16">
        <v>4.1666666666666664E-2</v>
      </c>
      <c r="I2211" s="60">
        <f t="shared" ref="I2211:I2222" si="3666">I2210+1</f>
        <v>3</v>
      </c>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2:116" x14ac:dyDescent="0.4">
      <c r="D2212" t="s">
        <v>541</v>
      </c>
      <c r="E2212" s="8"/>
      <c r="G2212" s="323">
        <f t="shared" si="3665"/>
        <v>45412</v>
      </c>
      <c r="H2212" s="16">
        <v>0.125</v>
      </c>
      <c r="I2212" s="60">
        <f t="shared" si="3666"/>
        <v>4</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2:116" x14ac:dyDescent="0.4">
      <c r="D2213" t="s">
        <v>541</v>
      </c>
      <c r="E2213" s="8"/>
      <c r="G2213" s="323">
        <f t="shared" si="3665"/>
        <v>45443</v>
      </c>
      <c r="H2213" s="16">
        <v>4.1666666666666664E-2</v>
      </c>
      <c r="I2213" s="60">
        <f t="shared" si="3666"/>
        <v>5</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2:116" x14ac:dyDescent="0.4">
      <c r="D2214" t="s">
        <v>541</v>
      </c>
      <c r="E2214" s="8"/>
      <c r="G2214" s="323">
        <f t="shared" si="3665"/>
        <v>45473</v>
      </c>
      <c r="H2214" s="16">
        <v>0.125</v>
      </c>
      <c r="I2214" s="60">
        <f t="shared" si="3666"/>
        <v>6</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2:116" x14ac:dyDescent="0.4">
      <c r="D2215" t="s">
        <v>541</v>
      </c>
      <c r="E2215" s="8"/>
      <c r="G2215" s="323">
        <f t="shared" si="3665"/>
        <v>45504</v>
      </c>
      <c r="H2215" s="16">
        <v>4.1666666666666664E-2</v>
      </c>
      <c r="I2215" s="60">
        <f t="shared" si="3666"/>
        <v>7</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2:116" x14ac:dyDescent="0.4">
      <c r="D2216" t="s">
        <v>541</v>
      </c>
      <c r="E2216" s="8"/>
      <c r="G2216" s="323">
        <f t="shared" si="3665"/>
        <v>45535</v>
      </c>
      <c r="H2216" s="16">
        <v>0.125</v>
      </c>
      <c r="I2216" s="60">
        <f t="shared" si="3666"/>
        <v>8</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2:116" x14ac:dyDescent="0.4">
      <c r="D2217" t="s">
        <v>541</v>
      </c>
      <c r="E2217" s="8"/>
      <c r="G2217" s="323">
        <f t="shared" si="3665"/>
        <v>45565</v>
      </c>
      <c r="H2217" s="16">
        <v>4.1666666666666664E-2</v>
      </c>
      <c r="I2217" s="60">
        <f t="shared" si="3666"/>
        <v>9</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2:116" x14ac:dyDescent="0.4">
      <c r="D2218" t="s">
        <v>541</v>
      </c>
      <c r="E2218" s="8"/>
      <c r="G2218" s="323">
        <f t="shared" si="3665"/>
        <v>45596</v>
      </c>
      <c r="H2218" s="16">
        <v>0.125</v>
      </c>
      <c r="I2218" s="60">
        <f t="shared" si="3666"/>
        <v>10</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2:116" x14ac:dyDescent="0.4">
      <c r="D2219" t="s">
        <v>541</v>
      </c>
      <c r="E2219" s="8"/>
      <c r="G2219" s="323">
        <f t="shared" si="3665"/>
        <v>45626</v>
      </c>
      <c r="H2219" s="16">
        <v>4.1666666666666664E-2</v>
      </c>
      <c r="I2219" s="60">
        <f t="shared" si="3666"/>
        <v>11</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2:116" x14ac:dyDescent="0.4">
      <c r="D2220" t="s">
        <v>541</v>
      </c>
      <c r="E2220" s="8"/>
      <c r="G2220" s="323">
        <f t="shared" si="3665"/>
        <v>45657</v>
      </c>
      <c r="H2220" s="16">
        <v>8.3000000000000004E-2</v>
      </c>
      <c r="I2220" s="60">
        <f t="shared" si="3666"/>
        <v>12</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2:116" x14ac:dyDescent="0.4">
      <c r="D2221" t="s">
        <v>541</v>
      </c>
      <c r="E2221" s="8"/>
      <c r="G2221" s="145" t="s">
        <v>62</v>
      </c>
      <c r="H2221" s="34">
        <f>1-SUM(H2209:H2220)</f>
        <v>3.3333333333340764E-4</v>
      </c>
      <c r="I2221" s="60"/>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2:116" x14ac:dyDescent="0.4">
      <c r="B2222" t="s">
        <v>332</v>
      </c>
      <c r="D2222" t="s">
        <v>541</v>
      </c>
      <c r="E2222" s="8" t="str">
        <f t="shared" si="3664"/>
        <v>2222 SEASON MONTHL-TV-V</v>
      </c>
      <c r="G2222" s="136" t="str">
        <f>G2196</f>
        <v>Surgical procedures</v>
      </c>
      <c r="H2222" s="12"/>
      <c r="I2222" s="60"/>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60"/>
      <c r="CO2222" s="76"/>
      <c r="CP2222" s="76"/>
      <c r="CQ2222" s="76"/>
      <c r="CR2222" s="76"/>
      <c r="CS2222" s="76"/>
      <c r="CT2222" s="76"/>
      <c r="CU2222" s="76"/>
      <c r="CV2222" s="76"/>
      <c r="CW2222" s="76"/>
      <c r="CX2222" s="76"/>
      <c r="CY2222" s="76"/>
      <c r="CZ2222" s="76"/>
      <c r="DA2222" s="76"/>
      <c r="DB2222" s="76"/>
      <c r="DC2222" s="76"/>
      <c r="DD2222" s="76"/>
      <c r="DE2222" s="76"/>
      <c r="DF2222" s="76"/>
      <c r="DG2222" s="76"/>
      <c r="DH2222" s="76"/>
      <c r="DI2222" s="76"/>
      <c r="DJ2222" s="76"/>
      <c r="DK2222" s="76"/>
      <c r="DL2222" s="76"/>
    </row>
    <row r="2223" spans="2:116" x14ac:dyDescent="0.4">
      <c r="B2223" t="s">
        <v>332</v>
      </c>
      <c r="D2223" t="s">
        <v>541</v>
      </c>
      <c r="E2223" s="8" t="str">
        <f>ROW()&amp;" "&amp;D2223</f>
        <v>2223 SEASON MONTHL-TV-V</v>
      </c>
      <c r="G2223" s="136" t="str">
        <f t="shared" ref="G2223:G2231" si="3667">G2197</f>
        <v>procedure</v>
      </c>
      <c r="H2223" s="27"/>
      <c r="I2223" s="78"/>
      <c r="J2223" s="78"/>
      <c r="K2223" s="33"/>
      <c r="L2223" s="33"/>
      <c r="M2223" s="33"/>
      <c r="N2223" s="33"/>
      <c r="O2223" s="33"/>
      <c r="P2223" s="33"/>
      <c r="R2223" s="33"/>
      <c r="S2223" s="80"/>
      <c r="T2223" s="80"/>
      <c r="U2223" s="80"/>
      <c r="V2223" s="80"/>
      <c r="W2223" s="80"/>
      <c r="X2223" s="80"/>
      <c r="Y2223" s="80"/>
      <c r="Z2223" s="80"/>
      <c r="AA2223" s="80"/>
      <c r="AB2223" s="80"/>
      <c r="AC2223" s="80"/>
      <c r="AD2223" s="80"/>
      <c r="AE2223" s="80"/>
      <c r="AF2223" s="80"/>
      <c r="AG2223" s="80"/>
      <c r="AH2223" s="80"/>
      <c r="AI2223" s="80"/>
      <c r="AJ2223" s="80"/>
      <c r="AK2223" s="80"/>
      <c r="AL2223" s="80"/>
      <c r="AM2223" s="80"/>
      <c r="AN2223" s="80"/>
      <c r="AO2223" s="80"/>
      <c r="AP2223" s="80"/>
      <c r="AQ2223" s="80"/>
      <c r="AR2223" s="80"/>
      <c r="AS2223" s="80"/>
      <c r="AT2223" s="80"/>
      <c r="AU2223" s="80"/>
      <c r="AV2223" s="80"/>
      <c r="AW2223" s="80"/>
      <c r="AX2223" s="80"/>
      <c r="AY2223" s="80"/>
      <c r="AZ2223" s="80"/>
      <c r="BA2223" s="80"/>
      <c r="BB2223" s="80"/>
      <c r="BC2223" s="80"/>
      <c r="BD2223" s="80"/>
      <c r="BE2223" s="80"/>
      <c r="BF2223" s="80"/>
      <c r="BG2223" s="80"/>
      <c r="BH2223" s="80"/>
      <c r="BI2223" s="80"/>
      <c r="BJ2223" s="80"/>
      <c r="BK2223" s="80"/>
      <c r="BL2223" s="80"/>
      <c r="BM2223" s="80"/>
      <c r="BN2223" s="80"/>
      <c r="BO2223" s="80"/>
      <c r="BP2223" s="80"/>
      <c r="BQ2223" s="80"/>
      <c r="BR2223" s="80"/>
      <c r="BS2223" s="80"/>
      <c r="BT2223" s="80"/>
      <c r="BU2223" s="80"/>
      <c r="BV2223" s="80"/>
      <c r="BW2223" s="80"/>
      <c r="BX2223" s="80"/>
      <c r="BY2223" s="80"/>
      <c r="BZ2223" s="80"/>
      <c r="CA2223" s="80"/>
      <c r="CB2223" s="80"/>
      <c r="CC2223" s="80"/>
      <c r="CD2223" s="80"/>
      <c r="CE2223" s="80"/>
      <c r="CF2223" s="80"/>
      <c r="CG2223" s="80"/>
      <c r="CH2223" s="80"/>
      <c r="CI2223" s="80"/>
      <c r="CJ2223" s="80"/>
      <c r="CK2223" s="80"/>
      <c r="CL2223" s="80"/>
      <c r="CN2223" s="78"/>
      <c r="CO2223" s="77"/>
      <c r="CP2223" s="77"/>
      <c r="CQ2223" s="77"/>
      <c r="CR2223" s="77"/>
      <c r="CS2223" s="77"/>
      <c r="CT2223" s="77"/>
      <c r="CU2223" s="77"/>
      <c r="CV2223" s="77"/>
      <c r="CW2223" s="77"/>
      <c r="CX2223" s="77"/>
      <c r="CY2223" s="77"/>
      <c r="CZ2223" s="77"/>
      <c r="DA2223" s="77"/>
      <c r="DB2223" s="77"/>
      <c r="DC2223" s="77"/>
      <c r="DD2223" s="77"/>
      <c r="DE2223" s="77"/>
      <c r="DF2223" s="77"/>
      <c r="DG2223" s="77"/>
      <c r="DH2223" s="77"/>
      <c r="DI2223" s="77"/>
      <c r="DJ2223" s="77"/>
      <c r="DK2223" s="77"/>
      <c r="DL2223" s="77"/>
    </row>
    <row r="2224" spans="2:116" x14ac:dyDescent="0.4">
      <c r="B2224" t="s">
        <v>332</v>
      </c>
      <c r="D2224" t="s">
        <v>541</v>
      </c>
      <c r="E2224" s="8" t="str">
        <f t="shared" ref="E2224:E2231" si="3668">ROW()&amp;" "&amp;D2224</f>
        <v>2224 SEASON MONTHL-TV-V</v>
      </c>
      <c r="G2224" s="136" t="str">
        <f t="shared" si="3667"/>
        <v>Primary revenue driver</v>
      </c>
      <c r="H2224" s="27"/>
      <c r="I2224" s="78"/>
      <c r="J2224" s="78"/>
      <c r="K2224" s="33"/>
      <c r="L2224" s="33"/>
      <c r="M2224" s="33"/>
      <c r="N2224" s="33"/>
      <c r="O2224" s="33"/>
      <c r="P2224" s="33"/>
      <c r="R2224" s="33"/>
      <c r="S2224" s="80" t="str">
        <f>S2198</f>
        <v>S$16</v>
      </c>
      <c r="T2224" s="80" t="str">
        <f t="shared" ref="T2224:CE2226" si="3669">T2198</f>
        <v>T$16</v>
      </c>
      <c r="U2224" s="80" t="str">
        <f t="shared" si="3669"/>
        <v>U$16</v>
      </c>
      <c r="V2224" s="80" t="str">
        <f t="shared" si="3669"/>
        <v>V$16</v>
      </c>
      <c r="W2224" s="80" t="str">
        <f t="shared" si="3669"/>
        <v>W$16</v>
      </c>
      <c r="X2224" s="80" t="str">
        <f t="shared" si="3669"/>
        <v>X$16</v>
      </c>
      <c r="Y2224" s="80" t="str">
        <f t="shared" si="3669"/>
        <v>Y$16</v>
      </c>
      <c r="Z2224" s="80" t="str">
        <f t="shared" si="3669"/>
        <v>Z$16</v>
      </c>
      <c r="AA2224" s="80" t="str">
        <f t="shared" si="3669"/>
        <v>AA$16</v>
      </c>
      <c r="AB2224" s="80" t="str">
        <f t="shared" si="3669"/>
        <v>AB$16</v>
      </c>
      <c r="AC2224" s="80" t="str">
        <f t="shared" si="3669"/>
        <v>AC$16</v>
      </c>
      <c r="AD2224" s="80" t="str">
        <f t="shared" si="3669"/>
        <v>AD$16</v>
      </c>
      <c r="AE2224" s="80" t="str">
        <f t="shared" si="3669"/>
        <v>AE$16</v>
      </c>
      <c r="AF2224" s="80" t="str">
        <f t="shared" si="3669"/>
        <v>AF$16</v>
      </c>
      <c r="AG2224" s="80" t="str">
        <f t="shared" si="3669"/>
        <v>AG$16</v>
      </c>
      <c r="AH2224" s="80" t="str">
        <f t="shared" si="3669"/>
        <v>AH$16</v>
      </c>
      <c r="AI2224" s="80" t="str">
        <f t="shared" si="3669"/>
        <v>AI$16</v>
      </c>
      <c r="AJ2224" s="80" t="str">
        <f t="shared" si="3669"/>
        <v>AJ$16</v>
      </c>
      <c r="AK2224" s="80" t="str">
        <f t="shared" si="3669"/>
        <v>AK$16</v>
      </c>
      <c r="AL2224" s="80" t="str">
        <f t="shared" si="3669"/>
        <v>AL$16</v>
      </c>
      <c r="AM2224" s="80" t="str">
        <f t="shared" si="3669"/>
        <v>AM$16</v>
      </c>
      <c r="AN2224" s="80" t="str">
        <f t="shared" si="3669"/>
        <v>AN$16</v>
      </c>
      <c r="AO2224" s="80" t="str">
        <f t="shared" si="3669"/>
        <v>AO$16</v>
      </c>
      <c r="AP2224" s="80" t="str">
        <f t="shared" si="3669"/>
        <v>AP$16</v>
      </c>
      <c r="AQ2224" s="80" t="str">
        <f t="shared" si="3669"/>
        <v>AQ$16</v>
      </c>
      <c r="AR2224" s="80" t="str">
        <f t="shared" si="3669"/>
        <v>AR$16</v>
      </c>
      <c r="AS2224" s="80" t="str">
        <f t="shared" si="3669"/>
        <v>AS$16</v>
      </c>
      <c r="AT2224" s="80" t="str">
        <f t="shared" si="3669"/>
        <v>AT$16</v>
      </c>
      <c r="AU2224" s="80" t="str">
        <f t="shared" si="3669"/>
        <v>AU$16</v>
      </c>
      <c r="AV2224" s="80" t="str">
        <f t="shared" si="3669"/>
        <v>AV$16</v>
      </c>
      <c r="AW2224" s="80" t="str">
        <f t="shared" si="3669"/>
        <v>AW$16</v>
      </c>
      <c r="AX2224" s="80" t="str">
        <f t="shared" si="3669"/>
        <v>AX$16</v>
      </c>
      <c r="AY2224" s="80" t="str">
        <f t="shared" si="3669"/>
        <v>AY$16</v>
      </c>
      <c r="AZ2224" s="80" t="str">
        <f t="shared" si="3669"/>
        <v>AZ$16</v>
      </c>
      <c r="BA2224" s="80" t="str">
        <f t="shared" si="3669"/>
        <v>BA$16</v>
      </c>
      <c r="BB2224" s="80" t="str">
        <f t="shared" si="3669"/>
        <v>BB$16</v>
      </c>
      <c r="BC2224" s="80" t="str">
        <f t="shared" si="3669"/>
        <v>BC$16</v>
      </c>
      <c r="BD2224" s="80" t="str">
        <f t="shared" si="3669"/>
        <v>BD$16</v>
      </c>
      <c r="BE2224" s="80" t="str">
        <f t="shared" si="3669"/>
        <v>BE$16</v>
      </c>
      <c r="BF2224" s="80" t="str">
        <f t="shared" si="3669"/>
        <v>BF$16</v>
      </c>
      <c r="BG2224" s="80" t="str">
        <f t="shared" si="3669"/>
        <v>BG$16</v>
      </c>
      <c r="BH2224" s="80" t="str">
        <f t="shared" si="3669"/>
        <v>BH$16</v>
      </c>
      <c r="BI2224" s="80" t="str">
        <f t="shared" si="3669"/>
        <v>BI$16</v>
      </c>
      <c r="BJ2224" s="80" t="str">
        <f t="shared" si="3669"/>
        <v>BJ$16</v>
      </c>
      <c r="BK2224" s="80" t="str">
        <f t="shared" si="3669"/>
        <v>BK$16</v>
      </c>
      <c r="BL2224" s="80" t="str">
        <f t="shared" si="3669"/>
        <v>BL$16</v>
      </c>
      <c r="BM2224" s="80" t="str">
        <f t="shared" si="3669"/>
        <v>BM$16</v>
      </c>
      <c r="BN2224" s="80" t="str">
        <f t="shared" si="3669"/>
        <v>BN$16</v>
      </c>
      <c r="BO2224" s="80" t="str">
        <f t="shared" si="3669"/>
        <v>BO$16</v>
      </c>
      <c r="BP2224" s="80" t="str">
        <f t="shared" si="3669"/>
        <v>BP$16</v>
      </c>
      <c r="BQ2224" s="80" t="str">
        <f t="shared" si="3669"/>
        <v>BQ$16</v>
      </c>
      <c r="BR2224" s="80" t="str">
        <f t="shared" si="3669"/>
        <v>BR$16</v>
      </c>
      <c r="BS2224" s="80" t="str">
        <f t="shared" si="3669"/>
        <v>BS$16</v>
      </c>
      <c r="BT2224" s="80" t="str">
        <f t="shared" si="3669"/>
        <v>BT$16</v>
      </c>
      <c r="BU2224" s="80" t="str">
        <f t="shared" si="3669"/>
        <v>BU$16</v>
      </c>
      <c r="BV2224" s="80" t="str">
        <f t="shared" si="3669"/>
        <v>BV$16</v>
      </c>
      <c r="BW2224" s="80" t="str">
        <f t="shared" si="3669"/>
        <v>BW$16</v>
      </c>
      <c r="BX2224" s="80" t="str">
        <f t="shared" si="3669"/>
        <v>BX$16</v>
      </c>
      <c r="BY2224" s="80" t="str">
        <f t="shared" si="3669"/>
        <v>BY$16</v>
      </c>
      <c r="BZ2224" s="80" t="str">
        <f t="shared" si="3669"/>
        <v>BZ$16</v>
      </c>
      <c r="CA2224" s="80" t="str">
        <f t="shared" si="3669"/>
        <v>CA$16</v>
      </c>
      <c r="CB2224" s="80" t="str">
        <f t="shared" si="3669"/>
        <v>CB$16</v>
      </c>
      <c r="CC2224" s="80" t="str">
        <f t="shared" si="3669"/>
        <v>CC$16</v>
      </c>
      <c r="CD2224" s="80" t="str">
        <f t="shared" si="3669"/>
        <v>CD$16</v>
      </c>
      <c r="CE2224" s="80" t="str">
        <f t="shared" si="3669"/>
        <v>CE$16</v>
      </c>
      <c r="CF2224" s="80" t="str">
        <f t="shared" ref="CF2224:CL2226" si="3670">CF2198</f>
        <v>CF$16</v>
      </c>
      <c r="CG2224" s="80" t="str">
        <f t="shared" si="3670"/>
        <v>CG$16</v>
      </c>
      <c r="CH2224" s="80" t="str">
        <f t="shared" si="3670"/>
        <v>CH$16</v>
      </c>
      <c r="CI2224" s="80" t="str">
        <f t="shared" si="3670"/>
        <v>CI$16</v>
      </c>
      <c r="CJ2224" s="80" t="str">
        <f t="shared" si="3670"/>
        <v>CJ$16</v>
      </c>
      <c r="CK2224" s="80" t="str">
        <f t="shared" si="3670"/>
        <v>CK$16</v>
      </c>
      <c r="CL2224" s="80" t="str">
        <f t="shared" si="3670"/>
        <v>CL$16</v>
      </c>
      <c r="CN2224" s="78"/>
      <c r="CO2224" s="80" t="str">
        <f t="shared" ref="CO2224:DL2226" si="3671">CO2198</f>
        <v>CO$16</v>
      </c>
      <c r="CP2224" s="80" t="str">
        <f t="shared" si="3671"/>
        <v>CP$16</v>
      </c>
      <c r="CQ2224" s="80" t="str">
        <f t="shared" si="3671"/>
        <v>CQ$16</v>
      </c>
      <c r="CR2224" s="80" t="str">
        <f t="shared" si="3671"/>
        <v>CR$16</v>
      </c>
      <c r="CS2224" s="80" t="str">
        <f t="shared" si="3671"/>
        <v>CS$16</v>
      </c>
      <c r="CT2224" s="80" t="str">
        <f t="shared" si="3671"/>
        <v>CT$16</v>
      </c>
      <c r="CU2224" s="80" t="str">
        <f t="shared" si="3671"/>
        <v>CU$16</v>
      </c>
      <c r="CV2224" s="80" t="str">
        <f t="shared" si="3671"/>
        <v>CV$16</v>
      </c>
      <c r="CW2224" s="80" t="str">
        <f t="shared" si="3671"/>
        <v>CW$16</v>
      </c>
      <c r="CX2224" s="80" t="str">
        <f t="shared" si="3671"/>
        <v>CX$16</v>
      </c>
      <c r="CY2224" s="80" t="str">
        <f t="shared" si="3671"/>
        <v>CY$16</v>
      </c>
      <c r="CZ2224" s="80" t="str">
        <f t="shared" si="3671"/>
        <v>CZ$16</v>
      </c>
      <c r="DA2224" s="80" t="str">
        <f t="shared" si="3671"/>
        <v>DA$16</v>
      </c>
      <c r="DB2224" s="80" t="str">
        <f t="shared" si="3671"/>
        <v>DB$16</v>
      </c>
      <c r="DC2224" s="80" t="str">
        <f t="shared" si="3671"/>
        <v>DC$16</v>
      </c>
      <c r="DD2224" s="80" t="str">
        <f t="shared" si="3671"/>
        <v>DD$16</v>
      </c>
      <c r="DE2224" s="80" t="str">
        <f t="shared" si="3671"/>
        <v>DE$16</v>
      </c>
      <c r="DF2224" s="80" t="str">
        <f t="shared" si="3671"/>
        <v>DF$16</v>
      </c>
      <c r="DG2224" s="80" t="str">
        <f t="shared" si="3671"/>
        <v>DG$16</v>
      </c>
      <c r="DH2224" s="80" t="str">
        <f t="shared" si="3671"/>
        <v>DH$16</v>
      </c>
      <c r="DI2224" s="80" t="str">
        <f t="shared" si="3671"/>
        <v>DI$16</v>
      </c>
      <c r="DJ2224" s="80" t="str">
        <f t="shared" si="3671"/>
        <v>DJ$16</v>
      </c>
      <c r="DK2224" s="80" t="str">
        <f t="shared" si="3671"/>
        <v>DK$16</v>
      </c>
      <c r="DL2224" s="80" t="str">
        <f t="shared" si="3671"/>
        <v>DL$16</v>
      </c>
    </row>
    <row r="2225" spans="1:116" x14ac:dyDescent="0.4">
      <c r="B2225" t="s">
        <v>332</v>
      </c>
      <c r="D2225" t="s">
        <v>541</v>
      </c>
      <c r="E2225" s="8" t="str">
        <f t="shared" si="3668"/>
        <v>2225 SEASON MONTHL-TV-V</v>
      </c>
      <c r="G2225" s="136" t="str">
        <f t="shared" si="3667"/>
        <v>Primary volume driver</v>
      </c>
      <c r="K2225" s="53"/>
      <c r="L2225" s="53"/>
      <c r="M2225" s="53"/>
      <c r="N2225" s="53"/>
      <c r="O2225" s="53"/>
      <c r="P2225" s="53"/>
      <c r="R2225" s="24"/>
      <c r="S2225" s="4" t="str">
        <f>ADDRESS(ROW(S2206),COLUMN(S2206),2)</f>
        <v>S$2206</v>
      </c>
      <c r="T2225" s="4" t="str">
        <f t="shared" ref="T2225:CE2227" si="3672">ADDRESS(ROW(T2206),COLUMN(T2206),2)</f>
        <v>T$2206</v>
      </c>
      <c r="U2225" s="4" t="str">
        <f t="shared" si="3672"/>
        <v>U$2206</v>
      </c>
      <c r="V2225" s="4" t="str">
        <f t="shared" si="3672"/>
        <v>V$2206</v>
      </c>
      <c r="W2225" s="4" t="str">
        <f t="shared" si="3672"/>
        <v>W$2206</v>
      </c>
      <c r="X2225" s="4" t="str">
        <f t="shared" si="3672"/>
        <v>X$2206</v>
      </c>
      <c r="Y2225" s="4" t="str">
        <f t="shared" si="3672"/>
        <v>Y$2206</v>
      </c>
      <c r="Z2225" s="4" t="str">
        <f t="shared" si="3672"/>
        <v>Z$2206</v>
      </c>
      <c r="AA2225" s="4" t="str">
        <f t="shared" si="3672"/>
        <v>AA$2206</v>
      </c>
      <c r="AB2225" s="4" t="str">
        <f t="shared" si="3672"/>
        <v>AB$2206</v>
      </c>
      <c r="AC2225" s="4" t="str">
        <f t="shared" si="3672"/>
        <v>AC$2206</v>
      </c>
      <c r="AD2225" s="4" t="str">
        <f t="shared" si="3672"/>
        <v>AD$2206</v>
      </c>
      <c r="AE2225" s="4" t="str">
        <f t="shared" si="3672"/>
        <v>AE$2206</v>
      </c>
      <c r="AF2225" s="4" t="str">
        <f t="shared" si="3672"/>
        <v>AF$2206</v>
      </c>
      <c r="AG2225" s="4" t="str">
        <f t="shared" si="3672"/>
        <v>AG$2206</v>
      </c>
      <c r="AH2225" s="4" t="str">
        <f t="shared" si="3672"/>
        <v>AH$2206</v>
      </c>
      <c r="AI2225" s="4" t="str">
        <f t="shared" si="3672"/>
        <v>AI$2206</v>
      </c>
      <c r="AJ2225" s="4" t="str">
        <f t="shared" si="3672"/>
        <v>AJ$2206</v>
      </c>
      <c r="AK2225" s="4" t="str">
        <f t="shared" si="3672"/>
        <v>AK$2206</v>
      </c>
      <c r="AL2225" s="4" t="str">
        <f t="shared" si="3672"/>
        <v>AL$2206</v>
      </c>
      <c r="AM2225" s="4" t="str">
        <f t="shared" si="3672"/>
        <v>AM$2206</v>
      </c>
      <c r="AN2225" s="4" t="str">
        <f t="shared" si="3672"/>
        <v>AN$2206</v>
      </c>
      <c r="AO2225" s="4" t="str">
        <f t="shared" si="3672"/>
        <v>AO$2206</v>
      </c>
      <c r="AP2225" s="4" t="str">
        <f t="shared" si="3672"/>
        <v>AP$2206</v>
      </c>
      <c r="AQ2225" s="4" t="str">
        <f t="shared" si="3672"/>
        <v>AQ$2206</v>
      </c>
      <c r="AR2225" s="4" t="str">
        <f t="shared" si="3672"/>
        <v>AR$2206</v>
      </c>
      <c r="AS2225" s="4" t="str">
        <f t="shared" si="3672"/>
        <v>AS$2206</v>
      </c>
      <c r="AT2225" s="4" t="str">
        <f t="shared" si="3672"/>
        <v>AT$2206</v>
      </c>
      <c r="AU2225" s="4" t="str">
        <f t="shared" si="3672"/>
        <v>AU$2206</v>
      </c>
      <c r="AV2225" s="4" t="str">
        <f t="shared" si="3672"/>
        <v>AV$2206</v>
      </c>
      <c r="AW2225" s="4" t="str">
        <f t="shared" si="3672"/>
        <v>AW$2206</v>
      </c>
      <c r="AX2225" s="4" t="str">
        <f t="shared" si="3672"/>
        <v>AX$2206</v>
      </c>
      <c r="AY2225" s="4" t="str">
        <f t="shared" si="3672"/>
        <v>AY$2206</v>
      </c>
      <c r="AZ2225" s="4" t="str">
        <f t="shared" si="3672"/>
        <v>AZ$2206</v>
      </c>
      <c r="BA2225" s="4" t="str">
        <f t="shared" si="3672"/>
        <v>BA$2206</v>
      </c>
      <c r="BB2225" s="4" t="str">
        <f t="shared" si="3672"/>
        <v>BB$2206</v>
      </c>
      <c r="BC2225" s="4" t="str">
        <f t="shared" si="3672"/>
        <v>BC$2206</v>
      </c>
      <c r="BD2225" s="4" t="str">
        <f t="shared" si="3672"/>
        <v>BD$2206</v>
      </c>
      <c r="BE2225" s="4" t="str">
        <f t="shared" si="3672"/>
        <v>BE$2206</v>
      </c>
      <c r="BF2225" s="4" t="str">
        <f t="shared" si="3672"/>
        <v>BF$2206</v>
      </c>
      <c r="BG2225" s="4" t="str">
        <f t="shared" si="3672"/>
        <v>BG$2206</v>
      </c>
      <c r="BH2225" s="4" t="str">
        <f t="shared" si="3672"/>
        <v>BH$2206</v>
      </c>
      <c r="BI2225" s="4" t="str">
        <f t="shared" si="3672"/>
        <v>BI$2206</v>
      </c>
      <c r="BJ2225" s="4" t="str">
        <f t="shared" si="3672"/>
        <v>BJ$2206</v>
      </c>
      <c r="BK2225" s="4" t="str">
        <f t="shared" si="3672"/>
        <v>BK$2206</v>
      </c>
      <c r="BL2225" s="4" t="str">
        <f t="shared" si="3672"/>
        <v>BL$2206</v>
      </c>
      <c r="BM2225" s="4" t="str">
        <f t="shared" si="3672"/>
        <v>BM$2206</v>
      </c>
      <c r="BN2225" s="4" t="str">
        <f t="shared" si="3672"/>
        <v>BN$2206</v>
      </c>
      <c r="BO2225" s="4" t="str">
        <f t="shared" si="3672"/>
        <v>BO$2206</v>
      </c>
      <c r="BP2225" s="4" t="str">
        <f t="shared" si="3672"/>
        <v>BP$2206</v>
      </c>
      <c r="BQ2225" s="4" t="str">
        <f t="shared" si="3672"/>
        <v>BQ$2206</v>
      </c>
      <c r="BR2225" s="4" t="str">
        <f t="shared" si="3672"/>
        <v>BR$2206</v>
      </c>
      <c r="BS2225" s="4" t="str">
        <f t="shared" si="3672"/>
        <v>BS$2206</v>
      </c>
      <c r="BT2225" s="4" t="str">
        <f t="shared" si="3672"/>
        <v>BT$2206</v>
      </c>
      <c r="BU2225" s="4" t="str">
        <f t="shared" si="3672"/>
        <v>BU$2206</v>
      </c>
      <c r="BV2225" s="4" t="str">
        <f t="shared" si="3672"/>
        <v>BV$2206</v>
      </c>
      <c r="BW2225" s="4" t="str">
        <f t="shared" si="3672"/>
        <v>BW$2206</v>
      </c>
      <c r="BX2225" s="4" t="str">
        <f t="shared" si="3672"/>
        <v>BX$2206</v>
      </c>
      <c r="BY2225" s="4" t="str">
        <f t="shared" si="3672"/>
        <v>BY$2206</v>
      </c>
      <c r="BZ2225" s="4" t="str">
        <f t="shared" si="3672"/>
        <v>BZ$2206</v>
      </c>
      <c r="CA2225" s="4" t="str">
        <f t="shared" si="3672"/>
        <v>CA$2206</v>
      </c>
      <c r="CB2225" s="4" t="str">
        <f t="shared" si="3672"/>
        <v>CB$2206</v>
      </c>
      <c r="CC2225" s="4" t="str">
        <f t="shared" si="3672"/>
        <v>CC$2206</v>
      </c>
      <c r="CD2225" s="4" t="str">
        <f t="shared" si="3672"/>
        <v>CD$2206</v>
      </c>
      <c r="CE2225" s="4" t="str">
        <f t="shared" si="3672"/>
        <v>CE$2206</v>
      </c>
      <c r="CF2225" s="4" t="str">
        <f t="shared" ref="CF2225:CL2227" si="3673">ADDRESS(ROW(CF2206),COLUMN(CF2206),2)</f>
        <v>CF$2206</v>
      </c>
      <c r="CG2225" s="4" t="str">
        <f t="shared" si="3673"/>
        <v>CG$2206</v>
      </c>
      <c r="CH2225" s="4" t="str">
        <f t="shared" si="3673"/>
        <v>CH$2206</v>
      </c>
      <c r="CI2225" s="4" t="str">
        <f t="shared" si="3673"/>
        <v>CI$2206</v>
      </c>
      <c r="CJ2225" s="4" t="str">
        <f t="shared" si="3673"/>
        <v>CJ$2206</v>
      </c>
      <c r="CK2225" s="4" t="str">
        <f t="shared" si="3673"/>
        <v>CK$2206</v>
      </c>
      <c r="CL2225" s="4" t="str">
        <f t="shared" si="3673"/>
        <v>CL$2206</v>
      </c>
      <c r="CO2225" s="212" t="e">
        <f>ADDRESS(ROW(#REF!),COLUMN(#REF!),2)</f>
        <v>#REF!</v>
      </c>
      <c r="CP2225" s="212" t="e">
        <f>ADDRESS(ROW(#REF!),COLUMN(#REF!),2)</f>
        <v>#REF!</v>
      </c>
      <c r="CQ2225" s="212" t="e">
        <f>ADDRESS(ROW(#REF!),COLUMN(#REF!),2)</f>
        <v>#REF!</v>
      </c>
      <c r="CR2225" s="212" t="e">
        <f>ADDRESS(ROW(#REF!),COLUMN(#REF!),2)</f>
        <v>#REF!</v>
      </c>
      <c r="CS2225" s="212" t="e">
        <f>ADDRESS(ROW(#REF!),COLUMN(#REF!),2)</f>
        <v>#REF!</v>
      </c>
      <c r="CT2225" s="212" t="e">
        <f>ADDRESS(ROW(#REF!),COLUMN(#REF!),2)</f>
        <v>#REF!</v>
      </c>
      <c r="CU2225" s="212" t="e">
        <f>ADDRESS(ROW(#REF!),COLUMN(#REF!),2)</f>
        <v>#REF!</v>
      </c>
      <c r="CV2225" s="212" t="e">
        <f>ADDRESS(ROW(#REF!),COLUMN(#REF!),2)</f>
        <v>#REF!</v>
      </c>
      <c r="CW2225" s="212" t="e">
        <f>ADDRESS(ROW(#REF!),COLUMN(#REF!),2)</f>
        <v>#REF!</v>
      </c>
      <c r="CX2225" s="212" t="e">
        <f>ADDRESS(ROW(#REF!),COLUMN(#REF!),2)</f>
        <v>#REF!</v>
      </c>
      <c r="CY2225" s="212" t="e">
        <f>ADDRESS(ROW(#REF!),COLUMN(#REF!),2)</f>
        <v>#REF!</v>
      </c>
      <c r="CZ2225" s="212" t="e">
        <f>ADDRESS(ROW(#REF!),COLUMN(#REF!),2)</f>
        <v>#REF!</v>
      </c>
      <c r="DA2225" s="212" t="e">
        <f>ADDRESS(ROW(#REF!),COLUMN(#REF!),2)</f>
        <v>#REF!</v>
      </c>
      <c r="DB2225" s="212" t="e">
        <f>ADDRESS(ROW(#REF!),COLUMN(#REF!),2)</f>
        <v>#REF!</v>
      </c>
      <c r="DC2225" s="212" t="e">
        <f>ADDRESS(ROW(#REF!),COLUMN(#REF!),2)</f>
        <v>#REF!</v>
      </c>
      <c r="DD2225" s="212" t="e">
        <f>ADDRESS(ROW(#REF!),COLUMN(#REF!),2)</f>
        <v>#REF!</v>
      </c>
      <c r="DE2225" s="212" t="e">
        <f>ADDRESS(ROW(#REF!),COLUMN(#REF!),2)</f>
        <v>#REF!</v>
      </c>
      <c r="DF2225" s="212" t="e">
        <f>ADDRESS(ROW(#REF!),COLUMN(#REF!),2)</f>
        <v>#REF!</v>
      </c>
      <c r="DG2225" s="212" t="e">
        <f>ADDRESS(ROW(#REF!),COLUMN(#REF!),2)</f>
        <v>#REF!</v>
      </c>
      <c r="DH2225" s="212" t="e">
        <f>ADDRESS(ROW(#REF!),COLUMN(#REF!),2)</f>
        <v>#REF!</v>
      </c>
      <c r="DI2225" s="212" t="e">
        <f>ADDRESS(ROW(#REF!),COLUMN(#REF!),2)</f>
        <v>#REF!</v>
      </c>
      <c r="DJ2225" s="212" t="e">
        <f>ADDRESS(ROW(#REF!),COLUMN(#REF!),2)</f>
        <v>#REF!</v>
      </c>
      <c r="DK2225" s="212" t="e">
        <f>ADDRESS(ROW(#REF!),COLUMN(#REF!),2)</f>
        <v>#REF!</v>
      </c>
      <c r="DL2225" s="212" t="e">
        <f>ADDRESS(ROW(#REF!),COLUMN(#REF!),2)</f>
        <v>#REF!</v>
      </c>
    </row>
    <row r="2226" spans="1:116" x14ac:dyDescent="0.4">
      <c r="B2226" t="s">
        <v>332</v>
      </c>
      <c r="D2226" t="s">
        <v>541</v>
      </c>
      <c r="E2226" s="8" t="str">
        <f t="shared" si="3668"/>
        <v>2226 SEASON MONTHL-TV-V</v>
      </c>
      <c r="G2226" s="136" t="str">
        <f t="shared" si="3667"/>
        <v>(Secondary label)</v>
      </c>
      <c r="H2226" s="12"/>
      <c r="I2226" s="60"/>
      <c r="J2226" s="60"/>
      <c r="K2226" s="15"/>
      <c r="L2226" s="15"/>
      <c r="M2226" s="15"/>
      <c r="N2226" s="15"/>
      <c r="O2226" s="15"/>
      <c r="P2226" s="15"/>
      <c r="R2226" s="15"/>
      <c r="S2226" s="80"/>
      <c r="T2226" s="80"/>
      <c r="U2226" s="80"/>
      <c r="V2226" s="80"/>
      <c r="W2226" s="80"/>
      <c r="X2226" s="80"/>
      <c r="Y2226" s="80"/>
      <c r="Z2226" s="80"/>
      <c r="AA2226" s="80"/>
      <c r="AB2226" s="80"/>
      <c r="AC2226" s="80"/>
      <c r="AD2226" s="80"/>
      <c r="AE2226" s="80"/>
      <c r="AF2226" s="80"/>
      <c r="AG2226" s="80"/>
      <c r="AH2226" s="80"/>
      <c r="AI2226" s="80"/>
      <c r="AJ2226" s="80"/>
      <c r="AK2226" s="80"/>
      <c r="AL2226" s="80"/>
      <c r="AM2226" s="80"/>
      <c r="AN2226" s="80"/>
      <c r="AO2226" s="80"/>
      <c r="AP2226" s="80"/>
      <c r="AQ2226" s="80"/>
      <c r="AR2226" s="80"/>
      <c r="AS2226" s="80"/>
      <c r="AT2226" s="80"/>
      <c r="AU2226" s="80"/>
      <c r="AV2226" s="80"/>
      <c r="AW2226" s="80"/>
      <c r="AX2226" s="80"/>
      <c r="AY2226" s="80"/>
      <c r="AZ2226" s="80"/>
      <c r="BA2226" s="80"/>
      <c r="BB2226" s="80"/>
      <c r="BC2226" s="80"/>
      <c r="BD2226" s="80"/>
      <c r="BE2226" s="80"/>
      <c r="BF2226" s="80"/>
      <c r="BG2226" s="80"/>
      <c r="BH2226" s="80"/>
      <c r="BI2226" s="80"/>
      <c r="BJ2226" s="80"/>
      <c r="BK2226" s="80"/>
      <c r="BL2226" s="80"/>
      <c r="BM2226" s="80"/>
      <c r="BN2226" s="80"/>
      <c r="BO2226" s="80"/>
      <c r="BP2226" s="80"/>
      <c r="BQ2226" s="80"/>
      <c r="BR2226" s="80"/>
      <c r="BS2226" s="80"/>
      <c r="BT2226" s="80"/>
      <c r="BU2226" s="80"/>
      <c r="BV2226" s="80"/>
      <c r="BW2226" s="80"/>
      <c r="BX2226" s="80"/>
      <c r="BY2226" s="80"/>
      <c r="BZ2226" s="80"/>
      <c r="CA2226" s="80"/>
      <c r="CB2226" s="80"/>
      <c r="CC2226" s="80"/>
      <c r="CD2226" s="80"/>
      <c r="CE2226" s="80"/>
      <c r="CF2226" s="80"/>
      <c r="CG2226" s="80"/>
      <c r="CH2226" s="80"/>
      <c r="CI2226" s="80"/>
      <c r="CJ2226" s="80"/>
      <c r="CK2226" s="80"/>
      <c r="CL2226" s="80"/>
      <c r="CN2226" s="60"/>
    </row>
    <row r="2227" spans="1:116" x14ac:dyDescent="0.4">
      <c r="B2227" t="s">
        <v>332</v>
      </c>
      <c r="D2227" t="s">
        <v>541</v>
      </c>
      <c r="E2227" s="8" t="str">
        <f t="shared" si="3668"/>
        <v>2227 SEASON MONTHL-TV-V</v>
      </c>
      <c r="G2227" s="136" t="str">
        <f t="shared" si="3667"/>
        <v xml:space="preserve">secondary unit </v>
      </c>
      <c r="H2227" s="12"/>
      <c r="I2227" s="60"/>
      <c r="J2227" s="60"/>
      <c r="K2227" s="15"/>
      <c r="L2227" s="15"/>
      <c r="M2227" s="15"/>
      <c r="N2227" s="15"/>
      <c r="O2227" s="15"/>
      <c r="P2227" s="15"/>
      <c r="R2227" s="15"/>
      <c r="S2227" s="76"/>
      <c r="T2227" s="76"/>
      <c r="U2227" s="76"/>
      <c r="V2227" s="76"/>
      <c r="W2227" s="76"/>
      <c r="X2227" s="76"/>
      <c r="Y2227" s="76"/>
      <c r="Z2227" s="76"/>
      <c r="AA2227" s="76"/>
      <c r="AB2227" s="76"/>
      <c r="AC2227" s="76"/>
      <c r="AD2227" s="76"/>
      <c r="AE2227" s="76"/>
      <c r="AF2227" s="76"/>
      <c r="AG2227" s="76"/>
      <c r="AH2227" s="76"/>
      <c r="AI2227" s="76"/>
      <c r="AJ2227" s="76"/>
      <c r="AK2227" s="76"/>
      <c r="AL2227" s="76"/>
      <c r="AM2227" s="76"/>
      <c r="AN2227" s="76"/>
      <c r="AO2227" s="76"/>
      <c r="AP2227" s="76"/>
      <c r="AQ2227" s="76"/>
      <c r="AR2227" s="76"/>
      <c r="AS2227" s="76"/>
      <c r="AT2227" s="76"/>
      <c r="AU2227" s="76"/>
      <c r="AV2227" s="76"/>
      <c r="AW2227" s="76"/>
      <c r="AX2227" s="76"/>
      <c r="AY2227" s="76"/>
      <c r="AZ2227" s="76"/>
      <c r="BA2227" s="76"/>
      <c r="BB2227" s="76"/>
      <c r="BC2227" s="76"/>
      <c r="BD2227" s="76"/>
      <c r="BE2227" s="76"/>
      <c r="BF2227" s="76"/>
      <c r="BG2227" s="76"/>
      <c r="BH2227" s="76"/>
      <c r="BI2227" s="76"/>
      <c r="BJ2227" s="76"/>
      <c r="BK2227" s="76"/>
      <c r="BL2227" s="76"/>
      <c r="BM2227" s="76"/>
      <c r="BN2227" s="76"/>
      <c r="BO2227" s="76"/>
      <c r="BP2227" s="76"/>
      <c r="BQ2227" s="76"/>
      <c r="BR2227" s="76"/>
      <c r="BS2227" s="76"/>
      <c r="BT2227" s="76"/>
      <c r="BU2227" s="76"/>
      <c r="BV2227" s="76"/>
      <c r="BW2227" s="76"/>
      <c r="BX2227" s="76"/>
      <c r="BY2227" s="76"/>
      <c r="BZ2227" s="76"/>
      <c r="CA2227" s="76"/>
      <c r="CB2227" s="76"/>
      <c r="CC2227" s="76"/>
      <c r="CD2227" s="76"/>
      <c r="CE2227" s="76"/>
      <c r="CF2227" s="76"/>
      <c r="CG2227" s="76"/>
      <c r="CH2227" s="76"/>
      <c r="CI2227" s="76"/>
      <c r="CJ2227" s="76"/>
      <c r="CK2227" s="76"/>
      <c r="CL2227" s="76"/>
      <c r="CN2227" s="60"/>
      <c r="CO2227" s="76"/>
      <c r="CP2227" s="76"/>
      <c r="CQ2227" s="76"/>
      <c r="CR2227" s="76"/>
      <c r="CS2227" s="76"/>
      <c r="CT2227" s="76"/>
      <c r="CU2227" s="76"/>
      <c r="CV2227" s="76"/>
      <c r="CW2227" s="76"/>
      <c r="CX2227" s="76"/>
      <c r="CY2227" s="76"/>
      <c r="CZ2227" s="76"/>
      <c r="DA2227" s="76"/>
      <c r="DB2227" s="76"/>
      <c r="DC2227" s="76"/>
      <c r="DD2227" s="76"/>
      <c r="DE2227" s="76"/>
      <c r="DF2227" s="76"/>
      <c r="DG2227" s="76"/>
      <c r="DH2227" s="76"/>
      <c r="DI2227" s="76"/>
      <c r="DJ2227" s="76"/>
      <c r="DK2227" s="76"/>
      <c r="DL2227" s="76"/>
    </row>
    <row r="2228" spans="1:116" x14ac:dyDescent="0.4">
      <c r="B2228" t="s">
        <v>332</v>
      </c>
      <c r="D2228" t="s">
        <v>541</v>
      </c>
      <c r="E2228" s="8" t="str">
        <f t="shared" si="3668"/>
        <v>2228 SEASON MONTHL-TV-V</v>
      </c>
      <c r="G2228" s="136" t="str">
        <f t="shared" si="3667"/>
        <v>Secondary revenue driver</v>
      </c>
      <c r="H2228" s="12"/>
      <c r="I2228" s="60"/>
      <c r="J2228" s="60"/>
      <c r="K2228" s="15"/>
      <c r="L2228" s="15"/>
      <c r="M2228" s="15"/>
      <c r="N2228" s="15"/>
      <c r="O2228" s="15"/>
      <c r="P2228" s="15"/>
      <c r="R2228" s="15"/>
      <c r="S2228" s="80" t="str">
        <f>S2202</f>
        <v>S$18</v>
      </c>
      <c r="T2228" s="80" t="str">
        <f t="shared" ref="T2228:CE2230" si="3674">T2202</f>
        <v>T$18</v>
      </c>
      <c r="U2228" s="80" t="str">
        <f t="shared" si="3674"/>
        <v>U$18</v>
      </c>
      <c r="V2228" s="80" t="str">
        <f t="shared" si="3674"/>
        <v>V$18</v>
      </c>
      <c r="W2228" s="80" t="str">
        <f t="shared" si="3674"/>
        <v>W$18</v>
      </c>
      <c r="X2228" s="80" t="str">
        <f t="shared" si="3674"/>
        <v>X$18</v>
      </c>
      <c r="Y2228" s="80" t="str">
        <f t="shared" si="3674"/>
        <v>Y$18</v>
      </c>
      <c r="Z2228" s="80" t="str">
        <f t="shared" si="3674"/>
        <v>Z$18</v>
      </c>
      <c r="AA2228" s="80" t="str">
        <f t="shared" si="3674"/>
        <v>AA$18</v>
      </c>
      <c r="AB2228" s="80" t="str">
        <f t="shared" si="3674"/>
        <v>AB$18</v>
      </c>
      <c r="AC2228" s="80" t="str">
        <f t="shared" si="3674"/>
        <v>AC$18</v>
      </c>
      <c r="AD2228" s="80" t="str">
        <f t="shared" si="3674"/>
        <v>AD$18</v>
      </c>
      <c r="AE2228" s="80" t="str">
        <f t="shared" si="3674"/>
        <v>AE$18</v>
      </c>
      <c r="AF2228" s="80" t="str">
        <f t="shared" si="3674"/>
        <v>AF$18</v>
      </c>
      <c r="AG2228" s="80" t="str">
        <f t="shared" si="3674"/>
        <v>AG$18</v>
      </c>
      <c r="AH2228" s="80" t="str">
        <f t="shared" si="3674"/>
        <v>AH$18</v>
      </c>
      <c r="AI2228" s="80" t="str">
        <f t="shared" si="3674"/>
        <v>AI$18</v>
      </c>
      <c r="AJ2228" s="80" t="str">
        <f t="shared" si="3674"/>
        <v>AJ$18</v>
      </c>
      <c r="AK2228" s="80" t="str">
        <f t="shared" si="3674"/>
        <v>AK$18</v>
      </c>
      <c r="AL2228" s="80" t="str">
        <f t="shared" si="3674"/>
        <v>AL$18</v>
      </c>
      <c r="AM2228" s="80" t="str">
        <f t="shared" si="3674"/>
        <v>AM$18</v>
      </c>
      <c r="AN2228" s="80" t="str">
        <f t="shared" si="3674"/>
        <v>AN$18</v>
      </c>
      <c r="AO2228" s="80" t="str">
        <f t="shared" si="3674"/>
        <v>AO$18</v>
      </c>
      <c r="AP2228" s="80" t="str">
        <f t="shared" si="3674"/>
        <v>AP$18</v>
      </c>
      <c r="AQ2228" s="80" t="str">
        <f t="shared" si="3674"/>
        <v>AQ$18</v>
      </c>
      <c r="AR2228" s="80" t="str">
        <f t="shared" si="3674"/>
        <v>AR$18</v>
      </c>
      <c r="AS2228" s="80" t="str">
        <f t="shared" si="3674"/>
        <v>AS$18</v>
      </c>
      <c r="AT2228" s="80" t="str">
        <f t="shared" si="3674"/>
        <v>AT$18</v>
      </c>
      <c r="AU2228" s="80" t="str">
        <f t="shared" si="3674"/>
        <v>AU$18</v>
      </c>
      <c r="AV2228" s="80" t="str">
        <f t="shared" si="3674"/>
        <v>AV$18</v>
      </c>
      <c r="AW2228" s="80" t="str">
        <f t="shared" si="3674"/>
        <v>AW$18</v>
      </c>
      <c r="AX2228" s="80" t="str">
        <f t="shared" si="3674"/>
        <v>AX$18</v>
      </c>
      <c r="AY2228" s="80" t="str">
        <f t="shared" si="3674"/>
        <v>AY$18</v>
      </c>
      <c r="AZ2228" s="80" t="str">
        <f t="shared" si="3674"/>
        <v>AZ$18</v>
      </c>
      <c r="BA2228" s="80" t="str">
        <f t="shared" si="3674"/>
        <v>BA$18</v>
      </c>
      <c r="BB2228" s="80" t="str">
        <f t="shared" si="3674"/>
        <v>BB$18</v>
      </c>
      <c r="BC2228" s="80" t="str">
        <f t="shared" si="3674"/>
        <v>BC$18</v>
      </c>
      <c r="BD2228" s="80" t="str">
        <f t="shared" si="3674"/>
        <v>BD$18</v>
      </c>
      <c r="BE2228" s="80" t="str">
        <f t="shared" si="3674"/>
        <v>BE$18</v>
      </c>
      <c r="BF2228" s="80" t="str">
        <f t="shared" si="3674"/>
        <v>BF$18</v>
      </c>
      <c r="BG2228" s="80" t="str">
        <f t="shared" si="3674"/>
        <v>BG$18</v>
      </c>
      <c r="BH2228" s="80" t="str">
        <f t="shared" si="3674"/>
        <v>BH$18</v>
      </c>
      <c r="BI2228" s="80" t="str">
        <f t="shared" si="3674"/>
        <v>BI$18</v>
      </c>
      <c r="BJ2228" s="80" t="str">
        <f t="shared" si="3674"/>
        <v>BJ$18</v>
      </c>
      <c r="BK2228" s="80" t="str">
        <f t="shared" si="3674"/>
        <v>BK$18</v>
      </c>
      <c r="BL2228" s="80" t="str">
        <f t="shared" si="3674"/>
        <v>BL$18</v>
      </c>
      <c r="BM2228" s="80" t="str">
        <f t="shared" si="3674"/>
        <v>BM$18</v>
      </c>
      <c r="BN2228" s="80" t="str">
        <f t="shared" si="3674"/>
        <v>BN$18</v>
      </c>
      <c r="BO2228" s="80" t="str">
        <f t="shared" si="3674"/>
        <v>BO$18</v>
      </c>
      <c r="BP2228" s="80" t="str">
        <f t="shared" si="3674"/>
        <v>BP$18</v>
      </c>
      <c r="BQ2228" s="80" t="str">
        <f t="shared" si="3674"/>
        <v>BQ$18</v>
      </c>
      <c r="BR2228" s="80" t="str">
        <f t="shared" si="3674"/>
        <v>BR$18</v>
      </c>
      <c r="BS2228" s="80" t="str">
        <f t="shared" si="3674"/>
        <v>BS$18</v>
      </c>
      <c r="BT2228" s="80" t="str">
        <f t="shared" si="3674"/>
        <v>BT$18</v>
      </c>
      <c r="BU2228" s="80" t="str">
        <f t="shared" si="3674"/>
        <v>BU$18</v>
      </c>
      <c r="BV2228" s="80" t="str">
        <f t="shared" si="3674"/>
        <v>BV$18</v>
      </c>
      <c r="BW2228" s="80" t="str">
        <f t="shared" si="3674"/>
        <v>BW$18</v>
      </c>
      <c r="BX2228" s="80" t="str">
        <f t="shared" si="3674"/>
        <v>BX$18</v>
      </c>
      <c r="BY2228" s="80" t="str">
        <f t="shared" si="3674"/>
        <v>BY$18</v>
      </c>
      <c r="BZ2228" s="80" t="str">
        <f t="shared" si="3674"/>
        <v>BZ$18</v>
      </c>
      <c r="CA2228" s="80" t="str">
        <f t="shared" si="3674"/>
        <v>CA$18</v>
      </c>
      <c r="CB2228" s="80" t="str">
        <f t="shared" si="3674"/>
        <v>CB$18</v>
      </c>
      <c r="CC2228" s="80" t="str">
        <f t="shared" si="3674"/>
        <v>CC$18</v>
      </c>
      <c r="CD2228" s="80" t="str">
        <f t="shared" si="3674"/>
        <v>CD$18</v>
      </c>
      <c r="CE2228" s="80" t="str">
        <f t="shared" si="3674"/>
        <v>CE$18</v>
      </c>
      <c r="CF2228" s="80" t="str">
        <f t="shared" ref="CF2228:CL2230" si="3675">CF2202</f>
        <v>CF$18</v>
      </c>
      <c r="CG2228" s="80" t="str">
        <f t="shared" si="3675"/>
        <v>CG$18</v>
      </c>
      <c r="CH2228" s="80" t="str">
        <f t="shared" si="3675"/>
        <v>CH$18</v>
      </c>
      <c r="CI2228" s="80" t="str">
        <f t="shared" si="3675"/>
        <v>CI$18</v>
      </c>
      <c r="CJ2228" s="80" t="str">
        <f t="shared" si="3675"/>
        <v>CJ$18</v>
      </c>
      <c r="CK2228" s="80" t="str">
        <f t="shared" si="3675"/>
        <v>CK$18</v>
      </c>
      <c r="CL2228" s="80" t="str">
        <f t="shared" si="3675"/>
        <v>CL$18</v>
      </c>
      <c r="CN2228" s="60"/>
      <c r="CO2228" s="76"/>
      <c r="CP2228" s="76"/>
      <c r="CQ2228" s="76"/>
      <c r="CR2228" s="76"/>
      <c r="CS2228" s="76"/>
      <c r="CT2228" s="76"/>
      <c r="CU2228" s="76"/>
      <c r="CV2228" s="76"/>
      <c r="CW2228" s="76"/>
      <c r="CX2228" s="76"/>
      <c r="CY2228" s="76"/>
      <c r="CZ2228" s="76"/>
      <c r="DA2228" s="76"/>
      <c r="DB2228" s="76"/>
      <c r="DC2228" s="76"/>
      <c r="DD2228" s="76"/>
      <c r="DE2228" s="76"/>
      <c r="DF2228" s="76"/>
      <c r="DG2228" s="76"/>
      <c r="DH2228" s="76"/>
      <c r="DI2228" s="76"/>
      <c r="DJ2228" s="76"/>
      <c r="DK2228" s="76"/>
      <c r="DL2228" s="76"/>
    </row>
    <row r="2229" spans="1:116" x14ac:dyDescent="0.4">
      <c r="B2229" t="s">
        <v>332</v>
      </c>
      <c r="D2229" t="s">
        <v>541</v>
      </c>
      <c r="E2229" s="8" t="str">
        <f t="shared" si="3668"/>
        <v>2229 SEASON MONTHL-TV-V</v>
      </c>
      <c r="G2229" s="136" t="str">
        <f t="shared" si="3667"/>
        <v>Secondary volume driver</v>
      </c>
      <c r="H2229" s="12"/>
      <c r="I2229" s="60"/>
      <c r="J2229" s="60"/>
      <c r="K2229" s="15"/>
      <c r="L2229" s="15"/>
      <c r="M2229" s="15"/>
      <c r="N2229" s="15"/>
      <c r="O2229" s="15"/>
      <c r="P2229" s="15"/>
      <c r="R2229" s="15"/>
      <c r="S2229" s="80" t="str">
        <f>S2203</f>
        <v>S$19</v>
      </c>
      <c r="T2229" s="80" t="str">
        <f t="shared" ref="T2229:CE2231" si="3676">T2203</f>
        <v>T$19</v>
      </c>
      <c r="U2229" s="80" t="str">
        <f t="shared" si="3676"/>
        <v>U$19</v>
      </c>
      <c r="V2229" s="80" t="str">
        <f t="shared" si="3676"/>
        <v>V$19</v>
      </c>
      <c r="W2229" s="80" t="str">
        <f t="shared" si="3676"/>
        <v>W$19</v>
      </c>
      <c r="X2229" s="80" t="str">
        <f t="shared" si="3676"/>
        <v>X$19</v>
      </c>
      <c r="Y2229" s="80" t="str">
        <f t="shared" si="3676"/>
        <v>Y$19</v>
      </c>
      <c r="Z2229" s="80" t="str">
        <f t="shared" si="3676"/>
        <v>Z$19</v>
      </c>
      <c r="AA2229" s="80" t="str">
        <f t="shared" si="3676"/>
        <v>AA$19</v>
      </c>
      <c r="AB2229" s="80" t="str">
        <f t="shared" si="3676"/>
        <v>AB$19</v>
      </c>
      <c r="AC2229" s="80" t="str">
        <f t="shared" si="3676"/>
        <v>AC$19</v>
      </c>
      <c r="AD2229" s="80" t="str">
        <f t="shared" si="3676"/>
        <v>AD$19</v>
      </c>
      <c r="AE2229" s="80" t="str">
        <f t="shared" si="3676"/>
        <v>AE$19</v>
      </c>
      <c r="AF2229" s="80" t="str">
        <f t="shared" si="3676"/>
        <v>AF$19</v>
      </c>
      <c r="AG2229" s="80" t="str">
        <f t="shared" si="3676"/>
        <v>AG$19</v>
      </c>
      <c r="AH2229" s="80" t="str">
        <f t="shared" si="3676"/>
        <v>AH$19</v>
      </c>
      <c r="AI2229" s="80" t="str">
        <f t="shared" si="3676"/>
        <v>AI$19</v>
      </c>
      <c r="AJ2229" s="80" t="str">
        <f t="shared" si="3676"/>
        <v>AJ$19</v>
      </c>
      <c r="AK2229" s="80" t="str">
        <f t="shared" si="3676"/>
        <v>AK$19</v>
      </c>
      <c r="AL2229" s="80" t="str">
        <f t="shared" si="3676"/>
        <v>AL$19</v>
      </c>
      <c r="AM2229" s="80" t="str">
        <f t="shared" si="3676"/>
        <v>AM$19</v>
      </c>
      <c r="AN2229" s="80" t="str">
        <f t="shared" si="3676"/>
        <v>AN$19</v>
      </c>
      <c r="AO2229" s="80" t="str">
        <f t="shared" si="3676"/>
        <v>AO$19</v>
      </c>
      <c r="AP2229" s="80" t="str">
        <f t="shared" si="3676"/>
        <v>AP$19</v>
      </c>
      <c r="AQ2229" s="80" t="str">
        <f t="shared" si="3676"/>
        <v>AQ$19</v>
      </c>
      <c r="AR2229" s="80" t="str">
        <f t="shared" si="3676"/>
        <v>AR$19</v>
      </c>
      <c r="AS2229" s="80" t="str">
        <f t="shared" si="3676"/>
        <v>AS$19</v>
      </c>
      <c r="AT2229" s="80" t="str">
        <f t="shared" si="3676"/>
        <v>AT$19</v>
      </c>
      <c r="AU2229" s="80" t="str">
        <f t="shared" si="3676"/>
        <v>AU$19</v>
      </c>
      <c r="AV2229" s="80" t="str">
        <f t="shared" si="3676"/>
        <v>AV$19</v>
      </c>
      <c r="AW2229" s="80" t="str">
        <f t="shared" si="3676"/>
        <v>AW$19</v>
      </c>
      <c r="AX2229" s="80" t="str">
        <f t="shared" si="3676"/>
        <v>AX$19</v>
      </c>
      <c r="AY2229" s="80" t="str">
        <f t="shared" si="3676"/>
        <v>AY$19</v>
      </c>
      <c r="AZ2229" s="80" t="str">
        <f t="shared" si="3676"/>
        <v>AZ$19</v>
      </c>
      <c r="BA2229" s="80" t="str">
        <f t="shared" si="3676"/>
        <v>BA$19</v>
      </c>
      <c r="BB2229" s="80" t="str">
        <f t="shared" si="3676"/>
        <v>BB$19</v>
      </c>
      <c r="BC2229" s="80" t="str">
        <f t="shared" si="3676"/>
        <v>BC$19</v>
      </c>
      <c r="BD2229" s="80" t="str">
        <f t="shared" si="3676"/>
        <v>BD$19</v>
      </c>
      <c r="BE2229" s="80" t="str">
        <f t="shared" si="3676"/>
        <v>BE$19</v>
      </c>
      <c r="BF2229" s="80" t="str">
        <f t="shared" si="3676"/>
        <v>BF$19</v>
      </c>
      <c r="BG2229" s="80" t="str">
        <f t="shared" si="3676"/>
        <v>BG$19</v>
      </c>
      <c r="BH2229" s="80" t="str">
        <f t="shared" si="3676"/>
        <v>BH$19</v>
      </c>
      <c r="BI2229" s="80" t="str">
        <f t="shared" si="3676"/>
        <v>BI$19</v>
      </c>
      <c r="BJ2229" s="80" t="str">
        <f t="shared" si="3676"/>
        <v>BJ$19</v>
      </c>
      <c r="BK2229" s="80" t="str">
        <f t="shared" si="3676"/>
        <v>BK$19</v>
      </c>
      <c r="BL2229" s="80" t="str">
        <f t="shared" si="3676"/>
        <v>BL$19</v>
      </c>
      <c r="BM2229" s="80" t="str">
        <f t="shared" si="3676"/>
        <v>BM$19</v>
      </c>
      <c r="BN2229" s="80" t="str">
        <f t="shared" si="3676"/>
        <v>BN$19</v>
      </c>
      <c r="BO2229" s="80" t="str">
        <f t="shared" si="3676"/>
        <v>BO$19</v>
      </c>
      <c r="BP2229" s="80" t="str">
        <f t="shared" si="3676"/>
        <v>BP$19</v>
      </c>
      <c r="BQ2229" s="80" t="str">
        <f t="shared" si="3676"/>
        <v>BQ$19</v>
      </c>
      <c r="BR2229" s="80" t="str">
        <f t="shared" si="3676"/>
        <v>BR$19</v>
      </c>
      <c r="BS2229" s="80" t="str">
        <f t="shared" si="3676"/>
        <v>BS$19</v>
      </c>
      <c r="BT2229" s="80" t="str">
        <f t="shared" si="3676"/>
        <v>BT$19</v>
      </c>
      <c r="BU2229" s="80" t="str">
        <f t="shared" si="3676"/>
        <v>BU$19</v>
      </c>
      <c r="BV2229" s="80" t="str">
        <f t="shared" si="3676"/>
        <v>BV$19</v>
      </c>
      <c r="BW2229" s="80" t="str">
        <f t="shared" si="3676"/>
        <v>BW$19</v>
      </c>
      <c r="BX2229" s="80" t="str">
        <f t="shared" si="3676"/>
        <v>BX$19</v>
      </c>
      <c r="BY2229" s="80" t="str">
        <f t="shared" si="3676"/>
        <v>BY$19</v>
      </c>
      <c r="BZ2229" s="80" t="str">
        <f t="shared" si="3676"/>
        <v>BZ$19</v>
      </c>
      <c r="CA2229" s="80" t="str">
        <f t="shared" si="3676"/>
        <v>CA$19</v>
      </c>
      <c r="CB2229" s="80" t="str">
        <f t="shared" si="3676"/>
        <v>CB$19</v>
      </c>
      <c r="CC2229" s="80" t="str">
        <f t="shared" si="3676"/>
        <v>CC$19</v>
      </c>
      <c r="CD2229" s="80" t="str">
        <f t="shared" si="3676"/>
        <v>CD$19</v>
      </c>
      <c r="CE2229" s="80" t="str">
        <f t="shared" si="3676"/>
        <v>CE$19</v>
      </c>
      <c r="CF2229" s="80" t="str">
        <f t="shared" ref="CF2229:CL2231" si="3677">CF2203</f>
        <v>CF$19</v>
      </c>
      <c r="CG2229" s="80" t="str">
        <f t="shared" si="3677"/>
        <v>CG$19</v>
      </c>
      <c r="CH2229" s="80" t="str">
        <f t="shared" si="3677"/>
        <v>CH$19</v>
      </c>
      <c r="CI2229" s="80" t="str">
        <f t="shared" si="3677"/>
        <v>CI$19</v>
      </c>
      <c r="CJ2229" s="80" t="str">
        <f t="shared" si="3677"/>
        <v>CJ$19</v>
      </c>
      <c r="CK2229" s="80" t="str">
        <f t="shared" si="3677"/>
        <v>CK$19</v>
      </c>
      <c r="CL2229" s="80" t="str">
        <f t="shared" si="3677"/>
        <v>CL$19</v>
      </c>
      <c r="CN2229" s="60"/>
      <c r="CO2229" s="179"/>
      <c r="CP2229" s="179"/>
      <c r="CQ2229" s="179"/>
      <c r="CR2229" s="179"/>
      <c r="CS2229" s="179"/>
      <c r="CT2229" s="179"/>
      <c r="CU2229" s="179"/>
      <c r="CV2229" s="179"/>
      <c r="CW2229" s="179"/>
      <c r="CX2229" s="179"/>
      <c r="CY2229" s="179"/>
      <c r="CZ2229" s="179"/>
      <c r="DA2229" s="179"/>
      <c r="DB2229" s="179"/>
      <c r="DC2229" s="179"/>
      <c r="DD2229" s="179"/>
      <c r="DE2229" s="179"/>
      <c r="DF2229" s="179"/>
      <c r="DG2229" s="179"/>
      <c r="DH2229" s="179"/>
      <c r="DI2229" s="179"/>
      <c r="DJ2229" s="179"/>
      <c r="DK2229" s="179"/>
      <c r="DL2229" s="179"/>
    </row>
    <row r="2230" spans="1:116" x14ac:dyDescent="0.4">
      <c r="A2230" s="174"/>
      <c r="E2230" s="8"/>
      <c r="G2230" s="175" t="s">
        <v>503</v>
      </c>
      <c r="H2230" s="174"/>
      <c r="I2230" s="176"/>
      <c r="J2230" s="176"/>
      <c r="K2230" s="197"/>
      <c r="L2230" s="197"/>
      <c r="M2230" s="197"/>
      <c r="N2230" s="197"/>
      <c r="O2230" s="197"/>
      <c r="P2230" s="197"/>
      <c r="R2230" s="198"/>
      <c r="S2230" s="174"/>
      <c r="T2230" s="174"/>
      <c r="U2230" s="174"/>
      <c r="V2230" s="174"/>
      <c r="W2230" s="174"/>
      <c r="X2230" s="174"/>
      <c r="Y2230" s="174"/>
      <c r="Z2230" s="174"/>
      <c r="AA2230" s="174"/>
      <c r="AB2230" s="174"/>
      <c r="AC2230" s="174"/>
      <c r="AD2230" s="174"/>
      <c r="AE2230" s="174"/>
      <c r="AF2230" s="174"/>
      <c r="AG2230" s="174"/>
      <c r="AH2230" s="174"/>
      <c r="AI2230" s="174"/>
      <c r="AJ2230" s="174"/>
      <c r="AK2230" s="174"/>
      <c r="AL2230" s="174"/>
      <c r="AM2230" s="174"/>
      <c r="AN2230" s="174"/>
      <c r="AO2230" s="174"/>
      <c r="AP2230" s="174"/>
      <c r="AQ2230" s="174"/>
      <c r="AR2230" s="174"/>
      <c r="AS2230" s="174"/>
      <c r="AT2230" s="174"/>
      <c r="AU2230" s="174"/>
      <c r="AV2230" s="174"/>
      <c r="AW2230" s="174"/>
      <c r="AX2230" s="174"/>
      <c r="AY2230" s="174"/>
      <c r="AZ2230" s="174"/>
      <c r="BA2230" s="174"/>
      <c r="BB2230" s="174"/>
      <c r="BC2230" s="174"/>
      <c r="BD2230" s="174"/>
      <c r="BE2230" s="174"/>
      <c r="BF2230" s="174"/>
      <c r="BG2230" s="174"/>
      <c r="BH2230" s="174"/>
      <c r="BI2230" s="174"/>
      <c r="BJ2230" s="174"/>
      <c r="BK2230" s="174"/>
      <c r="BL2230" s="174"/>
      <c r="BM2230" s="174"/>
      <c r="BN2230" s="174"/>
      <c r="BO2230" s="174"/>
      <c r="BP2230" s="174"/>
      <c r="BQ2230" s="174"/>
      <c r="BR2230" s="174"/>
      <c r="BS2230" s="174"/>
      <c r="BT2230" s="174"/>
      <c r="BU2230" s="174"/>
      <c r="BV2230" s="174"/>
      <c r="BW2230" s="174"/>
      <c r="BX2230" s="174"/>
      <c r="BY2230" s="174"/>
      <c r="BZ2230" s="174"/>
      <c r="CA2230" s="174"/>
      <c r="CB2230" s="174"/>
      <c r="CC2230" s="174"/>
      <c r="CD2230" s="174"/>
      <c r="CE2230" s="174"/>
      <c r="CF2230" s="174"/>
      <c r="CG2230" s="174"/>
      <c r="CH2230" s="174"/>
      <c r="CI2230" s="174"/>
      <c r="CJ2230" s="174"/>
      <c r="CK2230" s="174"/>
      <c r="CL2230" s="174"/>
      <c r="CN2230" s="176"/>
      <c r="CO2230" s="174"/>
      <c r="CP2230" s="174"/>
      <c r="CQ2230" s="174"/>
      <c r="CR2230" s="174"/>
      <c r="CS2230" s="174"/>
      <c r="CT2230" s="174"/>
      <c r="CU2230" s="174"/>
      <c r="CV2230" s="174"/>
      <c r="CW2230" s="174"/>
      <c r="CX2230" s="174"/>
      <c r="CY2230" s="174"/>
      <c r="CZ2230" s="174"/>
      <c r="DA2230" s="174"/>
      <c r="DB2230" s="174"/>
      <c r="DC2230" s="174"/>
      <c r="DD2230" s="174"/>
      <c r="DE2230" s="174"/>
      <c r="DF2230" s="174"/>
      <c r="DG2230" s="174"/>
      <c r="DH2230" s="174"/>
      <c r="DI2230" s="174"/>
      <c r="DJ2230" s="174"/>
      <c r="DK2230" s="174"/>
      <c r="DL2230" s="174"/>
    </row>
    <row r="2231" spans="1:116" x14ac:dyDescent="0.4">
      <c r="A2231" s="174"/>
      <c r="E2231" s="8"/>
      <c r="G2231" s="175" t="s">
        <v>504</v>
      </c>
      <c r="H2231" s="174"/>
      <c r="I2231" s="176"/>
      <c r="J2231" s="176"/>
      <c r="K2231" s="197"/>
      <c r="L2231" s="197"/>
      <c r="M2231" s="197"/>
      <c r="N2231" s="197"/>
      <c r="O2231" s="197"/>
      <c r="P2231" s="197"/>
      <c r="R2231" s="198"/>
      <c r="S2231" s="174"/>
      <c r="T2231" s="174"/>
      <c r="U2231" s="174"/>
      <c r="V2231" s="174"/>
      <c r="W2231" s="174"/>
      <c r="X2231" s="174"/>
      <c r="Y2231" s="174"/>
      <c r="Z2231" s="174"/>
      <c r="AA2231" s="174"/>
      <c r="AB2231" s="174"/>
      <c r="AC2231" s="174"/>
      <c r="AD2231" s="174"/>
      <c r="AE2231" s="174"/>
      <c r="AF2231" s="174"/>
      <c r="AG2231" s="174"/>
      <c r="AH2231" s="174"/>
      <c r="AI2231" s="174"/>
      <c r="AJ2231" s="174"/>
      <c r="AK2231" s="174"/>
      <c r="AL2231" s="174"/>
      <c r="AM2231" s="174"/>
      <c r="AN2231" s="174"/>
      <c r="AO2231" s="174"/>
      <c r="AP2231" s="174"/>
      <c r="AQ2231" s="174"/>
      <c r="AR2231" s="174"/>
      <c r="AS2231" s="174"/>
      <c r="AT2231" s="174"/>
      <c r="AU2231" s="174"/>
      <c r="AV2231" s="174"/>
      <c r="AW2231" s="174"/>
      <c r="AX2231" s="174"/>
      <c r="AY2231" s="174"/>
      <c r="AZ2231" s="174"/>
      <c r="BA2231" s="174"/>
      <c r="BB2231" s="174"/>
      <c r="BC2231" s="174"/>
      <c r="BD2231" s="174"/>
      <c r="BE2231" s="174"/>
      <c r="BF2231" s="174"/>
      <c r="BG2231" s="174"/>
      <c r="BH2231" s="174"/>
      <c r="BI2231" s="174"/>
      <c r="BJ2231" s="174"/>
      <c r="BK2231" s="174"/>
      <c r="BL2231" s="174"/>
      <c r="BM2231" s="174"/>
      <c r="BN2231" s="174"/>
      <c r="BO2231" s="174"/>
      <c r="BP2231" s="174"/>
      <c r="BQ2231" s="174"/>
      <c r="BR2231" s="174"/>
      <c r="BS2231" s="174"/>
      <c r="BT2231" s="174"/>
      <c r="BU2231" s="174"/>
      <c r="BV2231" s="174"/>
      <c r="BW2231" s="174"/>
      <c r="BX2231" s="174"/>
      <c r="BY2231" s="174"/>
      <c r="BZ2231" s="174"/>
      <c r="CA2231" s="174"/>
      <c r="CB2231" s="174"/>
      <c r="CC2231" s="174"/>
      <c r="CD2231" s="174"/>
      <c r="CE2231" s="174"/>
      <c r="CF2231" s="174"/>
      <c r="CG2231" s="174"/>
      <c r="CH2231" s="174"/>
      <c r="CI2231" s="174"/>
      <c r="CJ2231" s="174"/>
      <c r="CK2231" s="174"/>
      <c r="CL2231" s="174"/>
      <c r="CN2231" s="176"/>
      <c r="CO2231" s="174"/>
      <c r="CP2231" s="174"/>
      <c r="CQ2231" s="174"/>
      <c r="CR2231" s="174"/>
      <c r="CS2231" s="174"/>
      <c r="CT2231" s="174"/>
      <c r="CU2231" s="174"/>
      <c r="CV2231" s="174"/>
      <c r="CW2231" s="174"/>
      <c r="CX2231" s="174"/>
      <c r="CY2231" s="174"/>
      <c r="CZ2231" s="174"/>
      <c r="DA2231" s="174"/>
      <c r="DB2231" s="174"/>
      <c r="DC2231" s="174"/>
      <c r="DD2231" s="174"/>
      <c r="DE2231" s="174"/>
      <c r="DF2231" s="174"/>
      <c r="DG2231" s="174"/>
      <c r="DH2231" s="174"/>
      <c r="DI2231" s="174"/>
      <c r="DJ2231" s="174"/>
      <c r="DK2231" s="174"/>
      <c r="DL2231" s="174"/>
    </row>
    <row r="2232" spans="1:116" x14ac:dyDescent="0.4">
      <c r="A2232" s="174"/>
      <c r="E2232" s="8"/>
      <c r="G2232" s="175" t="s">
        <v>461</v>
      </c>
      <c r="H2232" s="174"/>
      <c r="I2232" s="176"/>
      <c r="J2232" s="176"/>
      <c r="K2232" s="197"/>
      <c r="L2232" s="197"/>
      <c r="M2232" s="197"/>
      <c r="N2232" s="197"/>
      <c r="O2232" s="197"/>
      <c r="P2232" s="197"/>
      <c r="R2232" s="198"/>
      <c r="S2232" s="199" t="str">
        <f t="shared" ref="S2232:CD2232" si="3678">S$20</f>
        <v>S$16</v>
      </c>
      <c r="T2232" s="199" t="str">
        <f t="shared" si="3678"/>
        <v>T$16</v>
      </c>
      <c r="U2232" s="199" t="str">
        <f t="shared" si="3678"/>
        <v>U$16</v>
      </c>
      <c r="V2232" s="199" t="str">
        <f t="shared" si="3678"/>
        <v>V$16</v>
      </c>
      <c r="W2232" s="199" t="str">
        <f t="shared" si="3678"/>
        <v>W$16</v>
      </c>
      <c r="X2232" s="199" t="str">
        <f t="shared" si="3678"/>
        <v>X$16</v>
      </c>
      <c r="Y2232" s="199" t="str">
        <f t="shared" si="3678"/>
        <v>Y$16</v>
      </c>
      <c r="Z2232" s="199" t="str">
        <f t="shared" si="3678"/>
        <v>Z$16</v>
      </c>
      <c r="AA2232" s="199" t="str">
        <f t="shared" si="3678"/>
        <v>AA$16</v>
      </c>
      <c r="AB2232" s="199" t="str">
        <f t="shared" si="3678"/>
        <v>AB$16</v>
      </c>
      <c r="AC2232" s="199" t="str">
        <f t="shared" si="3678"/>
        <v>AC$16</v>
      </c>
      <c r="AD2232" s="199" t="str">
        <f t="shared" si="3678"/>
        <v>AD$16</v>
      </c>
      <c r="AE2232" s="199" t="str">
        <f t="shared" si="3678"/>
        <v>AE$16</v>
      </c>
      <c r="AF2232" s="199" t="str">
        <f t="shared" si="3678"/>
        <v>AF$16</v>
      </c>
      <c r="AG2232" s="199" t="str">
        <f t="shared" si="3678"/>
        <v>AG$16</v>
      </c>
      <c r="AH2232" s="199" t="str">
        <f t="shared" si="3678"/>
        <v>AH$16</v>
      </c>
      <c r="AI2232" s="199" t="str">
        <f t="shared" si="3678"/>
        <v>AI$16</v>
      </c>
      <c r="AJ2232" s="199" t="str">
        <f t="shared" si="3678"/>
        <v>AJ$16</v>
      </c>
      <c r="AK2232" s="199" t="str">
        <f t="shared" si="3678"/>
        <v>AK$16</v>
      </c>
      <c r="AL2232" s="199" t="str">
        <f t="shared" si="3678"/>
        <v>AL$16</v>
      </c>
      <c r="AM2232" s="199" t="str">
        <f t="shared" si="3678"/>
        <v>AM$16</v>
      </c>
      <c r="AN2232" s="199" t="str">
        <f t="shared" si="3678"/>
        <v>AN$16</v>
      </c>
      <c r="AO2232" s="199" t="str">
        <f t="shared" si="3678"/>
        <v>AO$16</v>
      </c>
      <c r="AP2232" s="199" t="str">
        <f t="shared" si="3678"/>
        <v>AP$16</v>
      </c>
      <c r="AQ2232" s="199" t="str">
        <f t="shared" si="3678"/>
        <v>AQ$16</v>
      </c>
      <c r="AR2232" s="199" t="str">
        <f t="shared" si="3678"/>
        <v>AR$16</v>
      </c>
      <c r="AS2232" s="199" t="str">
        <f t="shared" si="3678"/>
        <v>AS$16</v>
      </c>
      <c r="AT2232" s="199" t="str">
        <f t="shared" si="3678"/>
        <v>AT$16</v>
      </c>
      <c r="AU2232" s="199" t="str">
        <f t="shared" si="3678"/>
        <v>AU$16</v>
      </c>
      <c r="AV2232" s="199" t="str">
        <f t="shared" si="3678"/>
        <v>AV$16</v>
      </c>
      <c r="AW2232" s="199" t="str">
        <f t="shared" si="3678"/>
        <v>AW$16</v>
      </c>
      <c r="AX2232" s="199" t="str">
        <f t="shared" si="3678"/>
        <v>AX$16</v>
      </c>
      <c r="AY2232" s="199" t="str">
        <f t="shared" si="3678"/>
        <v>AY$16</v>
      </c>
      <c r="AZ2232" s="199" t="str">
        <f t="shared" si="3678"/>
        <v>AZ$16</v>
      </c>
      <c r="BA2232" s="199" t="str">
        <f t="shared" si="3678"/>
        <v>BA$16</v>
      </c>
      <c r="BB2232" s="199" t="str">
        <f t="shared" si="3678"/>
        <v>BB$16</v>
      </c>
      <c r="BC2232" s="199" t="str">
        <f t="shared" si="3678"/>
        <v>BC$16</v>
      </c>
      <c r="BD2232" s="199" t="str">
        <f t="shared" si="3678"/>
        <v>BD$16</v>
      </c>
      <c r="BE2232" s="199" t="str">
        <f t="shared" si="3678"/>
        <v>BE$16</v>
      </c>
      <c r="BF2232" s="199" t="str">
        <f t="shared" si="3678"/>
        <v>BF$16</v>
      </c>
      <c r="BG2232" s="199" t="str">
        <f t="shared" si="3678"/>
        <v>BG$16</v>
      </c>
      <c r="BH2232" s="199" t="str">
        <f t="shared" si="3678"/>
        <v>BH$16</v>
      </c>
      <c r="BI2232" s="199" t="str">
        <f t="shared" si="3678"/>
        <v>BI$16</v>
      </c>
      <c r="BJ2232" s="199" t="str">
        <f t="shared" si="3678"/>
        <v>BJ$16</v>
      </c>
      <c r="BK2232" s="199" t="str">
        <f t="shared" si="3678"/>
        <v>BK$16</v>
      </c>
      <c r="BL2232" s="199" t="str">
        <f t="shared" si="3678"/>
        <v>BL$16</v>
      </c>
      <c r="BM2232" s="199" t="str">
        <f t="shared" si="3678"/>
        <v>BM$16</v>
      </c>
      <c r="BN2232" s="199" t="str">
        <f t="shared" si="3678"/>
        <v>BN$16</v>
      </c>
      <c r="BO2232" s="199" t="str">
        <f t="shared" si="3678"/>
        <v>BO$16</v>
      </c>
      <c r="BP2232" s="199" t="str">
        <f t="shared" si="3678"/>
        <v>BP$16</v>
      </c>
      <c r="BQ2232" s="199" t="str">
        <f t="shared" si="3678"/>
        <v>BQ$16</v>
      </c>
      <c r="BR2232" s="199" t="str">
        <f t="shared" si="3678"/>
        <v>BR$16</v>
      </c>
      <c r="BS2232" s="199" t="str">
        <f t="shared" si="3678"/>
        <v>BS$16</v>
      </c>
      <c r="BT2232" s="199" t="str">
        <f t="shared" si="3678"/>
        <v>BT$16</v>
      </c>
      <c r="BU2232" s="199" t="str">
        <f t="shared" si="3678"/>
        <v>BU$16</v>
      </c>
      <c r="BV2232" s="199" t="str">
        <f t="shared" si="3678"/>
        <v>BV$16</v>
      </c>
      <c r="BW2232" s="199" t="str">
        <f t="shared" si="3678"/>
        <v>BW$16</v>
      </c>
      <c r="BX2232" s="199" t="str">
        <f t="shared" si="3678"/>
        <v>BX$16</v>
      </c>
      <c r="BY2232" s="199" t="str">
        <f t="shared" si="3678"/>
        <v>BY$16</v>
      </c>
      <c r="BZ2232" s="199" t="str">
        <f t="shared" si="3678"/>
        <v>BZ$16</v>
      </c>
      <c r="CA2232" s="199" t="str">
        <f t="shared" si="3678"/>
        <v>CA$16</v>
      </c>
      <c r="CB2232" s="199" t="str">
        <f t="shared" si="3678"/>
        <v>CB$16</v>
      </c>
      <c r="CC2232" s="199" t="str">
        <f t="shared" si="3678"/>
        <v>CC$16</v>
      </c>
      <c r="CD2232" s="199" t="str">
        <f t="shared" si="3678"/>
        <v>CD$16</v>
      </c>
      <c r="CE2232" s="199" t="str">
        <f t="shared" ref="CE2232:CL2232" si="3679">CE$20</f>
        <v>CE$16</v>
      </c>
      <c r="CF2232" s="199" t="str">
        <f t="shared" si="3679"/>
        <v>CF$16</v>
      </c>
      <c r="CG2232" s="199" t="str">
        <f t="shared" si="3679"/>
        <v>CG$16</v>
      </c>
      <c r="CH2232" s="199" t="str">
        <f t="shared" si="3679"/>
        <v>CH$16</v>
      </c>
      <c r="CI2232" s="199" t="str">
        <f t="shared" si="3679"/>
        <v>CI$16</v>
      </c>
      <c r="CJ2232" s="199" t="str">
        <f t="shared" si="3679"/>
        <v>CJ$16</v>
      </c>
      <c r="CK2232" s="199" t="str">
        <f t="shared" si="3679"/>
        <v>CK$16</v>
      </c>
      <c r="CL2232" s="199" t="str">
        <f t="shared" si="3679"/>
        <v>CL$16</v>
      </c>
      <c r="CN2232" s="176"/>
      <c r="CO2232" s="199" t="str">
        <f t="shared" ref="CO2232:DL2232" si="3680">CO$20</f>
        <v>CO$16</v>
      </c>
      <c r="CP2232" s="199" t="str">
        <f t="shared" si="3680"/>
        <v>CP$16</v>
      </c>
      <c r="CQ2232" s="199" t="str">
        <f t="shared" si="3680"/>
        <v>CQ$16</v>
      </c>
      <c r="CR2232" s="199" t="str">
        <f t="shared" si="3680"/>
        <v>CR$16</v>
      </c>
      <c r="CS2232" s="199" t="str">
        <f t="shared" si="3680"/>
        <v>CS$16</v>
      </c>
      <c r="CT2232" s="199" t="str">
        <f t="shared" si="3680"/>
        <v>CT$16</v>
      </c>
      <c r="CU2232" s="199" t="str">
        <f t="shared" si="3680"/>
        <v>CU$16</v>
      </c>
      <c r="CV2232" s="199" t="str">
        <f t="shared" si="3680"/>
        <v>CV$16</v>
      </c>
      <c r="CW2232" s="199" t="str">
        <f t="shared" si="3680"/>
        <v>CW$16</v>
      </c>
      <c r="CX2232" s="199" t="str">
        <f t="shared" si="3680"/>
        <v>CX$16</v>
      </c>
      <c r="CY2232" s="199" t="str">
        <f t="shared" si="3680"/>
        <v>CY$16</v>
      </c>
      <c r="CZ2232" s="199" t="str">
        <f t="shared" si="3680"/>
        <v>CZ$16</v>
      </c>
      <c r="DA2232" s="199" t="str">
        <f t="shared" si="3680"/>
        <v>DA$16</v>
      </c>
      <c r="DB2232" s="199" t="str">
        <f t="shared" si="3680"/>
        <v>DB$16</v>
      </c>
      <c r="DC2232" s="199" t="str">
        <f t="shared" si="3680"/>
        <v>DC$16</v>
      </c>
      <c r="DD2232" s="199" t="str">
        <f t="shared" si="3680"/>
        <v>DD$16</v>
      </c>
      <c r="DE2232" s="199" t="str">
        <f t="shared" si="3680"/>
        <v>DE$16</v>
      </c>
      <c r="DF2232" s="199" t="str">
        <f t="shared" si="3680"/>
        <v>DF$16</v>
      </c>
      <c r="DG2232" s="199" t="str">
        <f t="shared" si="3680"/>
        <v>DG$16</v>
      </c>
      <c r="DH2232" s="199" t="str">
        <f t="shared" si="3680"/>
        <v>DH$16</v>
      </c>
      <c r="DI2232" s="199" t="str">
        <f t="shared" si="3680"/>
        <v>DI$16</v>
      </c>
      <c r="DJ2232" s="199" t="str">
        <f t="shared" si="3680"/>
        <v>DJ$16</v>
      </c>
      <c r="DK2232" s="199" t="str">
        <f t="shared" si="3680"/>
        <v>DK$16</v>
      </c>
      <c r="DL2232" s="199" t="str">
        <f t="shared" si="3680"/>
        <v>DL$16</v>
      </c>
    </row>
    <row r="2233" spans="1:116" x14ac:dyDescent="0.4">
      <c r="A2233" s="174"/>
      <c r="E2233" s="8"/>
      <c r="G2233" s="175" t="s">
        <v>462</v>
      </c>
      <c r="H2233" s="200"/>
      <c r="I2233" s="201"/>
      <c r="J2233" s="201"/>
      <c r="K2233" s="202"/>
      <c r="L2233" s="202"/>
      <c r="M2233" s="202"/>
      <c r="N2233" s="202"/>
      <c r="O2233" s="202"/>
      <c r="P2233" s="202"/>
      <c r="R2233" s="202"/>
      <c r="S2233" s="199" t="str">
        <f t="shared" ref="S2233:CD2233" si="3681">S$21</f>
        <v>S$17</v>
      </c>
      <c r="T2233" s="199" t="str">
        <f t="shared" si="3681"/>
        <v>T$17</v>
      </c>
      <c r="U2233" s="199" t="str">
        <f t="shared" si="3681"/>
        <v>U$17</v>
      </c>
      <c r="V2233" s="199" t="str">
        <f t="shared" si="3681"/>
        <v>V$17</v>
      </c>
      <c r="W2233" s="199" t="str">
        <f t="shared" si="3681"/>
        <v>W$17</v>
      </c>
      <c r="X2233" s="199" t="str">
        <f t="shared" si="3681"/>
        <v>X$17</v>
      </c>
      <c r="Y2233" s="199" t="str">
        <f t="shared" si="3681"/>
        <v>Y$17</v>
      </c>
      <c r="Z2233" s="199" t="str">
        <f t="shared" si="3681"/>
        <v>Z$17</v>
      </c>
      <c r="AA2233" s="199" t="str">
        <f t="shared" si="3681"/>
        <v>AA$17</v>
      </c>
      <c r="AB2233" s="199" t="str">
        <f t="shared" si="3681"/>
        <v>AB$17</v>
      </c>
      <c r="AC2233" s="199" t="str">
        <f t="shared" si="3681"/>
        <v>AC$17</v>
      </c>
      <c r="AD2233" s="199" t="str">
        <f t="shared" si="3681"/>
        <v>AD$17</v>
      </c>
      <c r="AE2233" s="199" t="str">
        <f t="shared" si="3681"/>
        <v>AE$17</v>
      </c>
      <c r="AF2233" s="199" t="str">
        <f t="shared" si="3681"/>
        <v>AF$17</v>
      </c>
      <c r="AG2233" s="199" t="str">
        <f t="shared" si="3681"/>
        <v>AG$17</v>
      </c>
      <c r="AH2233" s="199" t="str">
        <f t="shared" si="3681"/>
        <v>AH$17</v>
      </c>
      <c r="AI2233" s="199" t="str">
        <f t="shared" si="3681"/>
        <v>AI$17</v>
      </c>
      <c r="AJ2233" s="199" t="str">
        <f t="shared" si="3681"/>
        <v>AJ$17</v>
      </c>
      <c r="AK2233" s="199" t="str">
        <f t="shared" si="3681"/>
        <v>AK$17</v>
      </c>
      <c r="AL2233" s="199" t="str">
        <f t="shared" si="3681"/>
        <v>AL$17</v>
      </c>
      <c r="AM2233" s="199" t="str">
        <f t="shared" si="3681"/>
        <v>AM$17</v>
      </c>
      <c r="AN2233" s="199" t="str">
        <f t="shared" si="3681"/>
        <v>AN$17</v>
      </c>
      <c r="AO2233" s="199" t="str">
        <f t="shared" si="3681"/>
        <v>AO$17</v>
      </c>
      <c r="AP2233" s="199" t="str">
        <f t="shared" si="3681"/>
        <v>AP$17</v>
      </c>
      <c r="AQ2233" s="199" t="str">
        <f t="shared" si="3681"/>
        <v>AQ$17</v>
      </c>
      <c r="AR2233" s="199" t="str">
        <f t="shared" si="3681"/>
        <v>AR$17</v>
      </c>
      <c r="AS2233" s="199" t="str">
        <f t="shared" si="3681"/>
        <v>AS$17</v>
      </c>
      <c r="AT2233" s="199" t="str">
        <f t="shared" si="3681"/>
        <v>AT$17</v>
      </c>
      <c r="AU2233" s="199" t="str">
        <f t="shared" si="3681"/>
        <v>AU$17</v>
      </c>
      <c r="AV2233" s="199" t="str">
        <f t="shared" si="3681"/>
        <v>AV$17</v>
      </c>
      <c r="AW2233" s="199" t="str">
        <f t="shared" si="3681"/>
        <v>AW$17</v>
      </c>
      <c r="AX2233" s="199" t="str">
        <f t="shared" si="3681"/>
        <v>AX$17</v>
      </c>
      <c r="AY2233" s="199" t="str">
        <f t="shared" si="3681"/>
        <v>AY$17</v>
      </c>
      <c r="AZ2233" s="199" t="str">
        <f t="shared" si="3681"/>
        <v>AZ$17</v>
      </c>
      <c r="BA2233" s="199" t="str">
        <f t="shared" si="3681"/>
        <v>BA$17</v>
      </c>
      <c r="BB2233" s="199" t="str">
        <f t="shared" si="3681"/>
        <v>BB$17</v>
      </c>
      <c r="BC2233" s="199" t="str">
        <f t="shared" si="3681"/>
        <v>BC$17</v>
      </c>
      <c r="BD2233" s="199" t="str">
        <f t="shared" si="3681"/>
        <v>BD$17</v>
      </c>
      <c r="BE2233" s="199" t="str">
        <f t="shared" si="3681"/>
        <v>BE$17</v>
      </c>
      <c r="BF2233" s="199" t="str">
        <f t="shared" si="3681"/>
        <v>BF$17</v>
      </c>
      <c r="BG2233" s="199" t="str">
        <f t="shared" si="3681"/>
        <v>BG$17</v>
      </c>
      <c r="BH2233" s="199" t="str">
        <f t="shared" si="3681"/>
        <v>BH$17</v>
      </c>
      <c r="BI2233" s="199" t="str">
        <f t="shared" si="3681"/>
        <v>BI$17</v>
      </c>
      <c r="BJ2233" s="199" t="str">
        <f t="shared" si="3681"/>
        <v>BJ$17</v>
      </c>
      <c r="BK2233" s="199" t="str">
        <f t="shared" si="3681"/>
        <v>BK$17</v>
      </c>
      <c r="BL2233" s="199" t="str">
        <f t="shared" si="3681"/>
        <v>BL$17</v>
      </c>
      <c r="BM2233" s="199" t="str">
        <f t="shared" si="3681"/>
        <v>BM$17</v>
      </c>
      <c r="BN2233" s="199" t="str">
        <f t="shared" si="3681"/>
        <v>BN$17</v>
      </c>
      <c r="BO2233" s="199" t="str">
        <f t="shared" si="3681"/>
        <v>BO$17</v>
      </c>
      <c r="BP2233" s="199" t="str">
        <f t="shared" si="3681"/>
        <v>BP$17</v>
      </c>
      <c r="BQ2233" s="199" t="str">
        <f t="shared" si="3681"/>
        <v>BQ$17</v>
      </c>
      <c r="BR2233" s="199" t="str">
        <f t="shared" si="3681"/>
        <v>BR$17</v>
      </c>
      <c r="BS2233" s="199" t="str">
        <f t="shared" si="3681"/>
        <v>BS$17</v>
      </c>
      <c r="BT2233" s="199" t="str">
        <f t="shared" si="3681"/>
        <v>BT$17</v>
      </c>
      <c r="BU2233" s="199" t="str">
        <f t="shared" si="3681"/>
        <v>BU$17</v>
      </c>
      <c r="BV2233" s="199" t="str">
        <f t="shared" si="3681"/>
        <v>BV$17</v>
      </c>
      <c r="BW2233" s="199" t="str">
        <f t="shared" si="3681"/>
        <v>BW$17</v>
      </c>
      <c r="BX2233" s="199" t="str">
        <f t="shared" si="3681"/>
        <v>BX$17</v>
      </c>
      <c r="BY2233" s="199" t="str">
        <f t="shared" si="3681"/>
        <v>BY$17</v>
      </c>
      <c r="BZ2233" s="199" t="str">
        <f t="shared" si="3681"/>
        <v>BZ$17</v>
      </c>
      <c r="CA2233" s="199" t="str">
        <f t="shared" si="3681"/>
        <v>CA$17</v>
      </c>
      <c r="CB2233" s="199" t="str">
        <f t="shared" si="3681"/>
        <v>CB$17</v>
      </c>
      <c r="CC2233" s="199" t="str">
        <f t="shared" si="3681"/>
        <v>CC$17</v>
      </c>
      <c r="CD2233" s="199" t="str">
        <f t="shared" si="3681"/>
        <v>CD$17</v>
      </c>
      <c r="CE2233" s="199" t="str">
        <f t="shared" ref="CE2233:CL2233" si="3682">CE$21</f>
        <v>CE$17</v>
      </c>
      <c r="CF2233" s="199" t="str">
        <f t="shared" si="3682"/>
        <v>CF$17</v>
      </c>
      <c r="CG2233" s="199" t="str">
        <f t="shared" si="3682"/>
        <v>CG$17</v>
      </c>
      <c r="CH2233" s="199" t="str">
        <f t="shared" si="3682"/>
        <v>CH$17</v>
      </c>
      <c r="CI2233" s="199" t="str">
        <f t="shared" si="3682"/>
        <v>CI$17</v>
      </c>
      <c r="CJ2233" s="199" t="str">
        <f t="shared" si="3682"/>
        <v>CJ$17</v>
      </c>
      <c r="CK2233" s="199" t="str">
        <f t="shared" si="3682"/>
        <v>CK$17</v>
      </c>
      <c r="CL2233" s="199" t="str">
        <f t="shared" si="3682"/>
        <v>CL$17</v>
      </c>
      <c r="CN2233" s="201"/>
      <c r="CO2233" s="199" t="str">
        <f t="shared" ref="CO2233:DL2233" si="3683">CO$21</f>
        <v>CO$17</v>
      </c>
      <c r="CP2233" s="199" t="str">
        <f t="shared" si="3683"/>
        <v>CP$17</v>
      </c>
      <c r="CQ2233" s="199" t="str">
        <f t="shared" si="3683"/>
        <v>CQ$17</v>
      </c>
      <c r="CR2233" s="199" t="str">
        <f t="shared" si="3683"/>
        <v>CR$17</v>
      </c>
      <c r="CS2233" s="199" t="str">
        <f t="shared" si="3683"/>
        <v>CS$17</v>
      </c>
      <c r="CT2233" s="199" t="str">
        <f t="shared" si="3683"/>
        <v>CT$17</v>
      </c>
      <c r="CU2233" s="199" t="str">
        <f t="shared" si="3683"/>
        <v>CU$17</v>
      </c>
      <c r="CV2233" s="199" t="str">
        <f t="shared" si="3683"/>
        <v>CV$17</v>
      </c>
      <c r="CW2233" s="199" t="str">
        <f t="shared" si="3683"/>
        <v>CW$17</v>
      </c>
      <c r="CX2233" s="199" t="str">
        <f t="shared" si="3683"/>
        <v>CX$17</v>
      </c>
      <c r="CY2233" s="199" t="str">
        <f t="shared" si="3683"/>
        <v>CY$17</v>
      </c>
      <c r="CZ2233" s="199" t="str">
        <f t="shared" si="3683"/>
        <v>CZ$17</v>
      </c>
      <c r="DA2233" s="199" t="str">
        <f t="shared" si="3683"/>
        <v>DA$17</v>
      </c>
      <c r="DB2233" s="199" t="str">
        <f t="shared" si="3683"/>
        <v>DB$17</v>
      </c>
      <c r="DC2233" s="199" t="str">
        <f t="shared" si="3683"/>
        <v>DC$17</v>
      </c>
      <c r="DD2233" s="199" t="str">
        <f t="shared" si="3683"/>
        <v>DD$17</v>
      </c>
      <c r="DE2233" s="199" t="str">
        <f t="shared" si="3683"/>
        <v>DE$17</v>
      </c>
      <c r="DF2233" s="199" t="str">
        <f t="shared" si="3683"/>
        <v>DF$17</v>
      </c>
      <c r="DG2233" s="199" t="str">
        <f t="shared" si="3683"/>
        <v>DG$17</v>
      </c>
      <c r="DH2233" s="199" t="str">
        <f t="shared" si="3683"/>
        <v>DH$17</v>
      </c>
      <c r="DI2233" s="199" t="str">
        <f t="shared" si="3683"/>
        <v>DI$17</v>
      </c>
      <c r="DJ2233" s="199" t="str">
        <f t="shared" si="3683"/>
        <v>DJ$17</v>
      </c>
      <c r="DK2233" s="199" t="str">
        <f t="shared" si="3683"/>
        <v>DK$17</v>
      </c>
      <c r="DL2233" s="199" t="str">
        <f t="shared" si="3683"/>
        <v>DL$17</v>
      </c>
    </row>
    <row r="2234" spans="1:116" x14ac:dyDescent="0.4">
      <c r="A2234" s="174"/>
      <c r="E2234" s="8"/>
      <c r="G2234" s="175" t="s">
        <v>491</v>
      </c>
      <c r="H2234" s="200"/>
      <c r="I2234" s="201"/>
      <c r="J2234" s="201"/>
      <c r="K2234" s="202"/>
      <c r="L2234" s="202"/>
      <c r="M2234" s="202"/>
      <c r="N2234" s="202"/>
      <c r="O2234" s="202"/>
      <c r="P2234" s="202"/>
      <c r="R2234" s="202"/>
      <c r="S2234" s="190"/>
      <c r="T2234" s="190"/>
      <c r="U2234" s="190"/>
      <c r="V2234" s="190"/>
      <c r="W2234" s="190"/>
      <c r="X2234" s="190"/>
      <c r="Y2234" s="190"/>
      <c r="Z2234" s="190"/>
      <c r="AA2234" s="190"/>
      <c r="AB2234" s="190"/>
      <c r="AC2234" s="190"/>
      <c r="AD2234" s="190"/>
      <c r="AE2234" s="190"/>
      <c r="AF2234" s="190"/>
      <c r="AG2234" s="190"/>
      <c r="AH2234" s="190"/>
      <c r="AI2234" s="190"/>
      <c r="AJ2234" s="190"/>
      <c r="AK2234" s="190"/>
      <c r="AL2234" s="190"/>
      <c r="AM2234" s="190"/>
      <c r="AN2234" s="190"/>
      <c r="AO2234" s="190"/>
      <c r="AP2234" s="190"/>
      <c r="AQ2234" s="190"/>
      <c r="AR2234" s="190"/>
      <c r="AS2234" s="190"/>
      <c r="AT2234" s="190"/>
      <c r="AU2234" s="190"/>
      <c r="AV2234" s="190"/>
      <c r="AW2234" s="190"/>
      <c r="AX2234" s="190"/>
      <c r="AY2234" s="190"/>
      <c r="AZ2234" s="190"/>
      <c r="BA2234" s="190"/>
      <c r="BB2234" s="190"/>
      <c r="BC2234" s="190"/>
      <c r="BD2234" s="190"/>
      <c r="BE2234" s="190"/>
      <c r="BF2234" s="190"/>
      <c r="BG2234" s="190"/>
      <c r="BH2234" s="190"/>
      <c r="BI2234" s="190"/>
      <c r="BJ2234" s="190"/>
      <c r="BK2234" s="190"/>
      <c r="BL2234" s="190"/>
      <c r="BM2234" s="190"/>
      <c r="BN2234" s="190"/>
      <c r="BO2234" s="190"/>
      <c r="BP2234" s="190"/>
      <c r="BQ2234" s="190"/>
      <c r="BR2234" s="190"/>
      <c r="BS2234" s="190"/>
      <c r="BT2234" s="190"/>
      <c r="BU2234" s="190"/>
      <c r="BV2234" s="190"/>
      <c r="BW2234" s="190"/>
      <c r="BX2234" s="190"/>
      <c r="BY2234" s="190"/>
      <c r="BZ2234" s="190"/>
      <c r="CA2234" s="190"/>
      <c r="CB2234" s="190"/>
      <c r="CC2234" s="190"/>
      <c r="CD2234" s="190"/>
      <c r="CE2234" s="190"/>
      <c r="CF2234" s="190"/>
      <c r="CG2234" s="190"/>
      <c r="CH2234" s="190"/>
      <c r="CI2234" s="190"/>
      <c r="CJ2234" s="190"/>
      <c r="CK2234" s="190"/>
      <c r="CL2234" s="190"/>
      <c r="CN2234" s="201"/>
      <c r="CO2234" s="190"/>
      <c r="CP2234" s="190"/>
      <c r="CQ2234" s="190"/>
      <c r="CR2234" s="190"/>
      <c r="CS2234" s="190"/>
      <c r="CT2234" s="190"/>
      <c r="CU2234" s="190"/>
      <c r="CV2234" s="190"/>
      <c r="CW2234" s="190"/>
      <c r="CX2234" s="190"/>
      <c r="CY2234" s="190"/>
      <c r="CZ2234" s="190"/>
      <c r="DA2234" s="190"/>
      <c r="DB2234" s="190"/>
      <c r="DC2234" s="190"/>
      <c r="DD2234" s="190"/>
      <c r="DE2234" s="190"/>
      <c r="DF2234" s="190"/>
      <c r="DG2234" s="190"/>
      <c r="DH2234" s="190"/>
      <c r="DI2234" s="190"/>
      <c r="DJ2234" s="190"/>
      <c r="DK2234" s="190"/>
      <c r="DL2234" s="190"/>
    </row>
    <row r="2235" spans="1:116" x14ac:dyDescent="0.4">
      <c r="A2235" s="174"/>
      <c r="E2235" s="8"/>
      <c r="G2235" s="175" t="s">
        <v>505</v>
      </c>
      <c r="H2235" s="200"/>
      <c r="I2235" s="201"/>
      <c r="J2235" s="201"/>
      <c r="K2235" s="202"/>
      <c r="L2235" s="202"/>
      <c r="M2235" s="202"/>
      <c r="N2235" s="202"/>
      <c r="O2235" s="202"/>
      <c r="P2235" s="202"/>
      <c r="R2235" s="202"/>
      <c r="S2235" s="190"/>
      <c r="T2235" s="190"/>
      <c r="U2235" s="190"/>
      <c r="V2235" s="190"/>
      <c r="W2235" s="190"/>
      <c r="X2235" s="190"/>
      <c r="Y2235" s="190"/>
      <c r="Z2235" s="190"/>
      <c r="AA2235" s="190"/>
      <c r="AB2235" s="190"/>
      <c r="AC2235" s="190"/>
      <c r="AD2235" s="190"/>
      <c r="AE2235" s="190"/>
      <c r="AF2235" s="190"/>
      <c r="AG2235" s="190"/>
      <c r="AH2235" s="190"/>
      <c r="AI2235" s="190"/>
      <c r="AJ2235" s="190"/>
      <c r="AK2235" s="190"/>
      <c r="AL2235" s="190"/>
      <c r="AM2235" s="190"/>
      <c r="AN2235" s="190"/>
      <c r="AO2235" s="190"/>
      <c r="AP2235" s="190"/>
      <c r="AQ2235" s="190"/>
      <c r="AR2235" s="190"/>
      <c r="AS2235" s="190"/>
      <c r="AT2235" s="190"/>
      <c r="AU2235" s="190"/>
      <c r="AV2235" s="190"/>
      <c r="AW2235" s="190"/>
      <c r="AX2235" s="190"/>
      <c r="AY2235" s="190"/>
      <c r="AZ2235" s="190"/>
      <c r="BA2235" s="190"/>
      <c r="BB2235" s="190"/>
      <c r="BC2235" s="190"/>
      <c r="BD2235" s="190"/>
      <c r="BE2235" s="190"/>
      <c r="BF2235" s="190"/>
      <c r="BG2235" s="190"/>
      <c r="BH2235" s="190"/>
      <c r="BI2235" s="190"/>
      <c r="BJ2235" s="190"/>
      <c r="BK2235" s="190"/>
      <c r="BL2235" s="190"/>
      <c r="BM2235" s="190"/>
      <c r="BN2235" s="190"/>
      <c r="BO2235" s="190"/>
      <c r="BP2235" s="190"/>
      <c r="BQ2235" s="190"/>
      <c r="BR2235" s="190"/>
      <c r="BS2235" s="190"/>
      <c r="BT2235" s="190"/>
      <c r="BU2235" s="190"/>
      <c r="BV2235" s="190"/>
      <c r="BW2235" s="190"/>
      <c r="BX2235" s="190"/>
      <c r="BY2235" s="190"/>
      <c r="BZ2235" s="190"/>
      <c r="CA2235" s="190"/>
      <c r="CB2235" s="190"/>
      <c r="CC2235" s="190"/>
      <c r="CD2235" s="190"/>
      <c r="CE2235" s="190"/>
      <c r="CF2235" s="190"/>
      <c r="CG2235" s="190"/>
      <c r="CH2235" s="190"/>
      <c r="CI2235" s="190"/>
      <c r="CJ2235" s="190"/>
      <c r="CK2235" s="190"/>
      <c r="CL2235" s="190"/>
      <c r="CN2235" s="201"/>
      <c r="CO2235" s="190"/>
      <c r="CP2235" s="190"/>
      <c r="CQ2235" s="190"/>
      <c r="CR2235" s="190"/>
      <c r="CS2235" s="190"/>
      <c r="CT2235" s="190"/>
      <c r="CU2235" s="190"/>
      <c r="CV2235" s="190"/>
      <c r="CW2235" s="190"/>
      <c r="CX2235" s="190"/>
      <c r="CY2235" s="190"/>
      <c r="CZ2235" s="190"/>
      <c r="DA2235" s="190"/>
      <c r="DB2235" s="190"/>
      <c r="DC2235" s="190"/>
      <c r="DD2235" s="190"/>
      <c r="DE2235" s="190"/>
      <c r="DF2235" s="190"/>
      <c r="DG2235" s="190"/>
      <c r="DH2235" s="190"/>
      <c r="DI2235" s="190"/>
      <c r="DJ2235" s="190"/>
      <c r="DK2235" s="190"/>
      <c r="DL2235" s="190"/>
    </row>
    <row r="2236" spans="1:116" x14ac:dyDescent="0.4">
      <c r="A2236" s="174"/>
      <c r="E2236" s="8"/>
      <c r="G2236" s="175" t="s">
        <v>463</v>
      </c>
      <c r="H2236" s="200"/>
      <c r="I2236" s="201"/>
      <c r="J2236" s="201"/>
      <c r="K2236" s="202"/>
      <c r="L2236" s="202"/>
      <c r="M2236" s="202"/>
      <c r="N2236" s="202"/>
      <c r="O2236" s="202"/>
      <c r="P2236" s="202"/>
      <c r="R2236" s="202"/>
      <c r="S2236" s="190" t="str">
        <f t="shared" ref="S2236:CD2236" si="3684">S$22</f>
        <v>S$18</v>
      </c>
      <c r="T2236" s="190" t="str">
        <f t="shared" si="3684"/>
        <v>T$18</v>
      </c>
      <c r="U2236" s="190" t="str">
        <f t="shared" si="3684"/>
        <v>U$18</v>
      </c>
      <c r="V2236" s="190" t="str">
        <f t="shared" si="3684"/>
        <v>V$18</v>
      </c>
      <c r="W2236" s="190" t="str">
        <f t="shared" si="3684"/>
        <v>W$18</v>
      </c>
      <c r="X2236" s="190" t="str">
        <f t="shared" si="3684"/>
        <v>X$18</v>
      </c>
      <c r="Y2236" s="190" t="str">
        <f t="shared" si="3684"/>
        <v>Y$18</v>
      </c>
      <c r="Z2236" s="190" t="str">
        <f t="shared" si="3684"/>
        <v>Z$18</v>
      </c>
      <c r="AA2236" s="190" t="str">
        <f t="shared" si="3684"/>
        <v>AA$18</v>
      </c>
      <c r="AB2236" s="190" t="str">
        <f t="shared" si="3684"/>
        <v>AB$18</v>
      </c>
      <c r="AC2236" s="190" t="str">
        <f t="shared" si="3684"/>
        <v>AC$18</v>
      </c>
      <c r="AD2236" s="190" t="str">
        <f t="shared" si="3684"/>
        <v>AD$18</v>
      </c>
      <c r="AE2236" s="190" t="str">
        <f t="shared" si="3684"/>
        <v>AE$18</v>
      </c>
      <c r="AF2236" s="190" t="str">
        <f t="shared" si="3684"/>
        <v>AF$18</v>
      </c>
      <c r="AG2236" s="190" t="str">
        <f t="shared" si="3684"/>
        <v>AG$18</v>
      </c>
      <c r="AH2236" s="190" t="str">
        <f t="shared" si="3684"/>
        <v>AH$18</v>
      </c>
      <c r="AI2236" s="190" t="str">
        <f t="shared" si="3684"/>
        <v>AI$18</v>
      </c>
      <c r="AJ2236" s="190" t="str">
        <f t="shared" si="3684"/>
        <v>AJ$18</v>
      </c>
      <c r="AK2236" s="190" t="str">
        <f t="shared" si="3684"/>
        <v>AK$18</v>
      </c>
      <c r="AL2236" s="190" t="str">
        <f t="shared" si="3684"/>
        <v>AL$18</v>
      </c>
      <c r="AM2236" s="190" t="str">
        <f t="shared" si="3684"/>
        <v>AM$18</v>
      </c>
      <c r="AN2236" s="190" t="str">
        <f t="shared" si="3684"/>
        <v>AN$18</v>
      </c>
      <c r="AO2236" s="190" t="str">
        <f t="shared" si="3684"/>
        <v>AO$18</v>
      </c>
      <c r="AP2236" s="190" t="str">
        <f t="shared" si="3684"/>
        <v>AP$18</v>
      </c>
      <c r="AQ2236" s="190" t="str">
        <f t="shared" si="3684"/>
        <v>AQ$18</v>
      </c>
      <c r="AR2236" s="190" t="str">
        <f t="shared" si="3684"/>
        <v>AR$18</v>
      </c>
      <c r="AS2236" s="190" t="str">
        <f t="shared" si="3684"/>
        <v>AS$18</v>
      </c>
      <c r="AT2236" s="190" t="str">
        <f t="shared" si="3684"/>
        <v>AT$18</v>
      </c>
      <c r="AU2236" s="190" t="str">
        <f t="shared" si="3684"/>
        <v>AU$18</v>
      </c>
      <c r="AV2236" s="190" t="str">
        <f t="shared" si="3684"/>
        <v>AV$18</v>
      </c>
      <c r="AW2236" s="190" t="str">
        <f t="shared" si="3684"/>
        <v>AW$18</v>
      </c>
      <c r="AX2236" s="190" t="str">
        <f t="shared" si="3684"/>
        <v>AX$18</v>
      </c>
      <c r="AY2236" s="190" t="str">
        <f t="shared" si="3684"/>
        <v>AY$18</v>
      </c>
      <c r="AZ2236" s="190" t="str">
        <f t="shared" si="3684"/>
        <v>AZ$18</v>
      </c>
      <c r="BA2236" s="190" t="str">
        <f t="shared" si="3684"/>
        <v>BA$18</v>
      </c>
      <c r="BB2236" s="190" t="str">
        <f t="shared" si="3684"/>
        <v>BB$18</v>
      </c>
      <c r="BC2236" s="190" t="str">
        <f t="shared" si="3684"/>
        <v>BC$18</v>
      </c>
      <c r="BD2236" s="190" t="str">
        <f t="shared" si="3684"/>
        <v>BD$18</v>
      </c>
      <c r="BE2236" s="190" t="str">
        <f t="shared" si="3684"/>
        <v>BE$18</v>
      </c>
      <c r="BF2236" s="190" t="str">
        <f t="shared" si="3684"/>
        <v>BF$18</v>
      </c>
      <c r="BG2236" s="190" t="str">
        <f t="shared" si="3684"/>
        <v>BG$18</v>
      </c>
      <c r="BH2236" s="190" t="str">
        <f t="shared" si="3684"/>
        <v>BH$18</v>
      </c>
      <c r="BI2236" s="190" t="str">
        <f t="shared" si="3684"/>
        <v>BI$18</v>
      </c>
      <c r="BJ2236" s="190" t="str">
        <f t="shared" si="3684"/>
        <v>BJ$18</v>
      </c>
      <c r="BK2236" s="190" t="str">
        <f t="shared" si="3684"/>
        <v>BK$18</v>
      </c>
      <c r="BL2236" s="190" t="str">
        <f t="shared" si="3684"/>
        <v>BL$18</v>
      </c>
      <c r="BM2236" s="190" t="str">
        <f t="shared" si="3684"/>
        <v>BM$18</v>
      </c>
      <c r="BN2236" s="190" t="str">
        <f t="shared" si="3684"/>
        <v>BN$18</v>
      </c>
      <c r="BO2236" s="190" t="str">
        <f t="shared" si="3684"/>
        <v>BO$18</v>
      </c>
      <c r="BP2236" s="190" t="str">
        <f t="shared" si="3684"/>
        <v>BP$18</v>
      </c>
      <c r="BQ2236" s="190" t="str">
        <f t="shared" si="3684"/>
        <v>BQ$18</v>
      </c>
      <c r="BR2236" s="190" t="str">
        <f t="shared" si="3684"/>
        <v>BR$18</v>
      </c>
      <c r="BS2236" s="190" t="str">
        <f t="shared" si="3684"/>
        <v>BS$18</v>
      </c>
      <c r="BT2236" s="190" t="str">
        <f t="shared" si="3684"/>
        <v>BT$18</v>
      </c>
      <c r="BU2236" s="190" t="str">
        <f t="shared" si="3684"/>
        <v>BU$18</v>
      </c>
      <c r="BV2236" s="190" t="str">
        <f t="shared" si="3684"/>
        <v>BV$18</v>
      </c>
      <c r="BW2236" s="190" t="str">
        <f t="shared" si="3684"/>
        <v>BW$18</v>
      </c>
      <c r="BX2236" s="190" t="str">
        <f t="shared" si="3684"/>
        <v>BX$18</v>
      </c>
      <c r="BY2236" s="190" t="str">
        <f t="shared" si="3684"/>
        <v>BY$18</v>
      </c>
      <c r="BZ2236" s="190" t="str">
        <f t="shared" si="3684"/>
        <v>BZ$18</v>
      </c>
      <c r="CA2236" s="190" t="str">
        <f t="shared" si="3684"/>
        <v>CA$18</v>
      </c>
      <c r="CB2236" s="190" t="str">
        <f t="shared" si="3684"/>
        <v>CB$18</v>
      </c>
      <c r="CC2236" s="190" t="str">
        <f t="shared" si="3684"/>
        <v>CC$18</v>
      </c>
      <c r="CD2236" s="190" t="str">
        <f t="shared" si="3684"/>
        <v>CD$18</v>
      </c>
      <c r="CE2236" s="190" t="str">
        <f t="shared" ref="CE2236:CL2236" si="3685">CE$22</f>
        <v>CE$18</v>
      </c>
      <c r="CF2236" s="190" t="str">
        <f t="shared" si="3685"/>
        <v>CF$18</v>
      </c>
      <c r="CG2236" s="190" t="str">
        <f t="shared" si="3685"/>
        <v>CG$18</v>
      </c>
      <c r="CH2236" s="190" t="str">
        <f t="shared" si="3685"/>
        <v>CH$18</v>
      </c>
      <c r="CI2236" s="190" t="str">
        <f t="shared" si="3685"/>
        <v>CI$18</v>
      </c>
      <c r="CJ2236" s="190" t="str">
        <f t="shared" si="3685"/>
        <v>CJ$18</v>
      </c>
      <c r="CK2236" s="190" t="str">
        <f t="shared" si="3685"/>
        <v>CK$18</v>
      </c>
      <c r="CL2236" s="190" t="str">
        <f t="shared" si="3685"/>
        <v>CL$18</v>
      </c>
      <c r="CN2236" s="201"/>
      <c r="CO2236" s="190" t="str">
        <f t="shared" ref="CO2236:DL2236" si="3686">CO$22</f>
        <v>CO$18</v>
      </c>
      <c r="CP2236" s="190" t="str">
        <f t="shared" si="3686"/>
        <v>CP$18</v>
      </c>
      <c r="CQ2236" s="190" t="str">
        <f t="shared" si="3686"/>
        <v>CQ$18</v>
      </c>
      <c r="CR2236" s="190" t="str">
        <f t="shared" si="3686"/>
        <v>CR$18</v>
      </c>
      <c r="CS2236" s="190" t="str">
        <f t="shared" si="3686"/>
        <v>CS$18</v>
      </c>
      <c r="CT2236" s="190" t="str">
        <f t="shared" si="3686"/>
        <v>CT$18</v>
      </c>
      <c r="CU2236" s="190" t="str">
        <f t="shared" si="3686"/>
        <v>CU$18</v>
      </c>
      <c r="CV2236" s="190" t="str">
        <f t="shared" si="3686"/>
        <v>CV$18</v>
      </c>
      <c r="CW2236" s="190" t="str">
        <f t="shared" si="3686"/>
        <v>CW$18</v>
      </c>
      <c r="CX2236" s="190" t="str">
        <f t="shared" si="3686"/>
        <v>CX$18</v>
      </c>
      <c r="CY2236" s="190" t="str">
        <f t="shared" si="3686"/>
        <v>CY$18</v>
      </c>
      <c r="CZ2236" s="190" t="str">
        <f t="shared" si="3686"/>
        <v>CZ$18</v>
      </c>
      <c r="DA2236" s="190" t="str">
        <f t="shared" si="3686"/>
        <v>DA$18</v>
      </c>
      <c r="DB2236" s="190" t="str">
        <f t="shared" si="3686"/>
        <v>DB$18</v>
      </c>
      <c r="DC2236" s="190" t="str">
        <f t="shared" si="3686"/>
        <v>DC$18</v>
      </c>
      <c r="DD2236" s="190" t="str">
        <f t="shared" si="3686"/>
        <v>DD$18</v>
      </c>
      <c r="DE2236" s="190" t="str">
        <f t="shared" si="3686"/>
        <v>DE$18</v>
      </c>
      <c r="DF2236" s="190" t="str">
        <f t="shared" si="3686"/>
        <v>DF$18</v>
      </c>
      <c r="DG2236" s="190" t="str">
        <f t="shared" si="3686"/>
        <v>DG$18</v>
      </c>
      <c r="DH2236" s="190" t="str">
        <f t="shared" si="3686"/>
        <v>DH$18</v>
      </c>
      <c r="DI2236" s="190" t="str">
        <f t="shared" si="3686"/>
        <v>DI$18</v>
      </c>
      <c r="DJ2236" s="190" t="str">
        <f t="shared" si="3686"/>
        <v>DJ$18</v>
      </c>
      <c r="DK2236" s="190" t="str">
        <f t="shared" si="3686"/>
        <v>DK$18</v>
      </c>
      <c r="DL2236" s="190" t="str">
        <f t="shared" si="3686"/>
        <v>DL$18</v>
      </c>
    </row>
    <row r="2237" spans="1:116" x14ac:dyDescent="0.4">
      <c r="A2237" s="174"/>
      <c r="E2237" s="8"/>
      <c r="G2237" s="175" t="s">
        <v>464</v>
      </c>
      <c r="H2237" s="200"/>
      <c r="I2237" s="201"/>
      <c r="J2237" s="201"/>
      <c r="K2237" s="202"/>
      <c r="L2237" s="202"/>
      <c r="M2237" s="202"/>
      <c r="N2237" s="202"/>
      <c r="O2237" s="202"/>
      <c r="P2237" s="202"/>
      <c r="R2237" s="202"/>
      <c r="S2237" s="190" t="str">
        <f t="shared" ref="S2237:CD2237" si="3687">S$23</f>
        <v>S$19</v>
      </c>
      <c r="T2237" s="190" t="str">
        <f t="shared" si="3687"/>
        <v>T$19</v>
      </c>
      <c r="U2237" s="190" t="str">
        <f t="shared" si="3687"/>
        <v>U$19</v>
      </c>
      <c r="V2237" s="190" t="str">
        <f t="shared" si="3687"/>
        <v>V$19</v>
      </c>
      <c r="W2237" s="190" t="str">
        <f t="shared" si="3687"/>
        <v>W$19</v>
      </c>
      <c r="X2237" s="190" t="str">
        <f t="shared" si="3687"/>
        <v>X$19</v>
      </c>
      <c r="Y2237" s="190" t="str">
        <f t="shared" si="3687"/>
        <v>Y$19</v>
      </c>
      <c r="Z2237" s="190" t="str">
        <f t="shared" si="3687"/>
        <v>Z$19</v>
      </c>
      <c r="AA2237" s="190" t="str">
        <f t="shared" si="3687"/>
        <v>AA$19</v>
      </c>
      <c r="AB2237" s="190" t="str">
        <f t="shared" si="3687"/>
        <v>AB$19</v>
      </c>
      <c r="AC2237" s="190" t="str">
        <f t="shared" si="3687"/>
        <v>AC$19</v>
      </c>
      <c r="AD2237" s="190" t="str">
        <f t="shared" si="3687"/>
        <v>AD$19</v>
      </c>
      <c r="AE2237" s="190" t="str">
        <f t="shared" si="3687"/>
        <v>AE$19</v>
      </c>
      <c r="AF2237" s="190" t="str">
        <f t="shared" si="3687"/>
        <v>AF$19</v>
      </c>
      <c r="AG2237" s="190" t="str">
        <f t="shared" si="3687"/>
        <v>AG$19</v>
      </c>
      <c r="AH2237" s="190" t="str">
        <f t="shared" si="3687"/>
        <v>AH$19</v>
      </c>
      <c r="AI2237" s="190" t="str">
        <f t="shared" si="3687"/>
        <v>AI$19</v>
      </c>
      <c r="AJ2237" s="190" t="str">
        <f t="shared" si="3687"/>
        <v>AJ$19</v>
      </c>
      <c r="AK2237" s="190" t="str">
        <f t="shared" si="3687"/>
        <v>AK$19</v>
      </c>
      <c r="AL2237" s="190" t="str">
        <f t="shared" si="3687"/>
        <v>AL$19</v>
      </c>
      <c r="AM2237" s="190" t="str">
        <f t="shared" si="3687"/>
        <v>AM$19</v>
      </c>
      <c r="AN2237" s="190" t="str">
        <f t="shared" si="3687"/>
        <v>AN$19</v>
      </c>
      <c r="AO2237" s="190" t="str">
        <f t="shared" si="3687"/>
        <v>AO$19</v>
      </c>
      <c r="AP2237" s="190" t="str">
        <f t="shared" si="3687"/>
        <v>AP$19</v>
      </c>
      <c r="AQ2237" s="190" t="str">
        <f t="shared" si="3687"/>
        <v>AQ$19</v>
      </c>
      <c r="AR2237" s="190" t="str">
        <f t="shared" si="3687"/>
        <v>AR$19</v>
      </c>
      <c r="AS2237" s="190" t="str">
        <f t="shared" si="3687"/>
        <v>AS$19</v>
      </c>
      <c r="AT2237" s="190" t="str">
        <f t="shared" si="3687"/>
        <v>AT$19</v>
      </c>
      <c r="AU2237" s="190" t="str">
        <f t="shared" si="3687"/>
        <v>AU$19</v>
      </c>
      <c r="AV2237" s="190" t="str">
        <f t="shared" si="3687"/>
        <v>AV$19</v>
      </c>
      <c r="AW2237" s="190" t="str">
        <f t="shared" si="3687"/>
        <v>AW$19</v>
      </c>
      <c r="AX2237" s="190" t="str">
        <f t="shared" si="3687"/>
        <v>AX$19</v>
      </c>
      <c r="AY2237" s="190" t="str">
        <f t="shared" si="3687"/>
        <v>AY$19</v>
      </c>
      <c r="AZ2237" s="190" t="str">
        <f t="shared" si="3687"/>
        <v>AZ$19</v>
      </c>
      <c r="BA2237" s="190" t="str">
        <f t="shared" si="3687"/>
        <v>BA$19</v>
      </c>
      <c r="BB2237" s="190" t="str">
        <f t="shared" si="3687"/>
        <v>BB$19</v>
      </c>
      <c r="BC2237" s="190" t="str">
        <f t="shared" si="3687"/>
        <v>BC$19</v>
      </c>
      <c r="BD2237" s="190" t="str">
        <f t="shared" si="3687"/>
        <v>BD$19</v>
      </c>
      <c r="BE2237" s="190" t="str">
        <f t="shared" si="3687"/>
        <v>BE$19</v>
      </c>
      <c r="BF2237" s="190" t="str">
        <f t="shared" si="3687"/>
        <v>BF$19</v>
      </c>
      <c r="BG2237" s="190" t="str">
        <f t="shared" si="3687"/>
        <v>BG$19</v>
      </c>
      <c r="BH2237" s="190" t="str">
        <f t="shared" si="3687"/>
        <v>BH$19</v>
      </c>
      <c r="BI2237" s="190" t="str">
        <f t="shared" si="3687"/>
        <v>BI$19</v>
      </c>
      <c r="BJ2237" s="190" t="str">
        <f t="shared" si="3687"/>
        <v>BJ$19</v>
      </c>
      <c r="BK2237" s="190" t="str">
        <f t="shared" si="3687"/>
        <v>BK$19</v>
      </c>
      <c r="BL2237" s="190" t="str">
        <f t="shared" si="3687"/>
        <v>BL$19</v>
      </c>
      <c r="BM2237" s="190" t="str">
        <f t="shared" si="3687"/>
        <v>BM$19</v>
      </c>
      <c r="BN2237" s="190" t="str">
        <f t="shared" si="3687"/>
        <v>BN$19</v>
      </c>
      <c r="BO2237" s="190" t="str">
        <f t="shared" si="3687"/>
        <v>BO$19</v>
      </c>
      <c r="BP2237" s="190" t="str">
        <f t="shared" si="3687"/>
        <v>BP$19</v>
      </c>
      <c r="BQ2237" s="190" t="str">
        <f t="shared" si="3687"/>
        <v>BQ$19</v>
      </c>
      <c r="BR2237" s="190" t="str">
        <f t="shared" si="3687"/>
        <v>BR$19</v>
      </c>
      <c r="BS2237" s="190" t="str">
        <f t="shared" si="3687"/>
        <v>BS$19</v>
      </c>
      <c r="BT2237" s="190" t="str">
        <f t="shared" si="3687"/>
        <v>BT$19</v>
      </c>
      <c r="BU2237" s="190" t="str">
        <f t="shared" si="3687"/>
        <v>BU$19</v>
      </c>
      <c r="BV2237" s="190" t="str">
        <f t="shared" si="3687"/>
        <v>BV$19</v>
      </c>
      <c r="BW2237" s="190" t="str">
        <f t="shared" si="3687"/>
        <v>BW$19</v>
      </c>
      <c r="BX2237" s="190" t="str">
        <f t="shared" si="3687"/>
        <v>BX$19</v>
      </c>
      <c r="BY2237" s="190" t="str">
        <f t="shared" si="3687"/>
        <v>BY$19</v>
      </c>
      <c r="BZ2237" s="190" t="str">
        <f t="shared" si="3687"/>
        <v>BZ$19</v>
      </c>
      <c r="CA2237" s="190" t="str">
        <f t="shared" si="3687"/>
        <v>CA$19</v>
      </c>
      <c r="CB2237" s="190" t="str">
        <f t="shared" si="3687"/>
        <v>CB$19</v>
      </c>
      <c r="CC2237" s="190" t="str">
        <f t="shared" si="3687"/>
        <v>CC$19</v>
      </c>
      <c r="CD2237" s="190" t="str">
        <f t="shared" si="3687"/>
        <v>CD$19</v>
      </c>
      <c r="CE2237" s="190" t="str">
        <f t="shared" ref="CE2237:CL2237" si="3688">CE$23</f>
        <v>CE$19</v>
      </c>
      <c r="CF2237" s="190" t="str">
        <f t="shared" si="3688"/>
        <v>CF$19</v>
      </c>
      <c r="CG2237" s="190" t="str">
        <f t="shared" si="3688"/>
        <v>CG$19</v>
      </c>
      <c r="CH2237" s="190" t="str">
        <f t="shared" si="3688"/>
        <v>CH$19</v>
      </c>
      <c r="CI2237" s="190" t="str">
        <f t="shared" si="3688"/>
        <v>CI$19</v>
      </c>
      <c r="CJ2237" s="190" t="str">
        <f t="shared" si="3688"/>
        <v>CJ$19</v>
      </c>
      <c r="CK2237" s="190" t="str">
        <f t="shared" si="3688"/>
        <v>CK$19</v>
      </c>
      <c r="CL2237" s="190" t="str">
        <f t="shared" si="3688"/>
        <v>CL$19</v>
      </c>
      <c r="CN2237" s="201"/>
      <c r="CO2237" s="190" t="str">
        <f t="shared" ref="CO2237:DL2237" si="3689">CO$23</f>
        <v>CO$19</v>
      </c>
      <c r="CP2237" s="190" t="str">
        <f t="shared" si="3689"/>
        <v>CP$19</v>
      </c>
      <c r="CQ2237" s="190" t="str">
        <f t="shared" si="3689"/>
        <v>CQ$19</v>
      </c>
      <c r="CR2237" s="190" t="str">
        <f t="shared" si="3689"/>
        <v>CR$19</v>
      </c>
      <c r="CS2237" s="190" t="str">
        <f t="shared" si="3689"/>
        <v>CS$19</v>
      </c>
      <c r="CT2237" s="190" t="str">
        <f t="shared" si="3689"/>
        <v>CT$19</v>
      </c>
      <c r="CU2237" s="190" t="str">
        <f t="shared" si="3689"/>
        <v>CU$19</v>
      </c>
      <c r="CV2237" s="190" t="str">
        <f t="shared" si="3689"/>
        <v>CV$19</v>
      </c>
      <c r="CW2237" s="190" t="str">
        <f t="shared" si="3689"/>
        <v>CW$19</v>
      </c>
      <c r="CX2237" s="190" t="str">
        <f t="shared" si="3689"/>
        <v>CX$19</v>
      </c>
      <c r="CY2237" s="190" t="str">
        <f t="shared" si="3689"/>
        <v>CY$19</v>
      </c>
      <c r="CZ2237" s="190" t="str">
        <f t="shared" si="3689"/>
        <v>CZ$19</v>
      </c>
      <c r="DA2237" s="190" t="str">
        <f t="shared" si="3689"/>
        <v>DA$19</v>
      </c>
      <c r="DB2237" s="190" t="str">
        <f t="shared" si="3689"/>
        <v>DB$19</v>
      </c>
      <c r="DC2237" s="190" t="str">
        <f t="shared" si="3689"/>
        <v>DC$19</v>
      </c>
      <c r="DD2237" s="190" t="str">
        <f t="shared" si="3689"/>
        <v>DD$19</v>
      </c>
      <c r="DE2237" s="190" t="str">
        <f t="shared" si="3689"/>
        <v>DE$19</v>
      </c>
      <c r="DF2237" s="190" t="str">
        <f t="shared" si="3689"/>
        <v>DF$19</v>
      </c>
      <c r="DG2237" s="190" t="str">
        <f t="shared" si="3689"/>
        <v>DG$19</v>
      </c>
      <c r="DH2237" s="190" t="str">
        <f t="shared" si="3689"/>
        <v>DH$19</v>
      </c>
      <c r="DI2237" s="190" t="str">
        <f t="shared" si="3689"/>
        <v>DI$19</v>
      </c>
      <c r="DJ2237" s="190" t="str">
        <f t="shared" si="3689"/>
        <v>DJ$19</v>
      </c>
      <c r="DK2237" s="190" t="str">
        <f t="shared" si="3689"/>
        <v>DK$19</v>
      </c>
      <c r="DL2237" s="190" t="str">
        <f t="shared" si="3689"/>
        <v>DL$19</v>
      </c>
    </row>
    <row r="2238" spans="1:116" x14ac:dyDescent="0.4">
      <c r="A2238" s="142" t="s">
        <v>218</v>
      </c>
      <c r="B2238" s="31" t="s">
        <v>81</v>
      </c>
      <c r="C2238" s="31"/>
      <c r="D2238" t="s">
        <v>545</v>
      </c>
      <c r="E2238" s="8" t="str">
        <f t="shared" ref="E2238:E2241" si="3690">ROW()&amp;" "&amp;D2238</f>
        <v>2238 SEASON MONTHL-TR-R</v>
      </c>
      <c r="F2238" t="s">
        <v>552</v>
      </c>
      <c r="G2238" s="143" t="s">
        <v>544</v>
      </c>
      <c r="H2238" s="142"/>
      <c r="I2238" s="144"/>
      <c r="J2238" s="144"/>
      <c r="K2238" s="142"/>
      <c r="L2238" s="142"/>
      <c r="M2238" s="142"/>
      <c r="N2238" s="142"/>
      <c r="O2238" s="142"/>
      <c r="P2238" s="142"/>
      <c r="R2238" s="143"/>
      <c r="S2238" s="168"/>
      <c r="T2238" s="168"/>
      <c r="U2238" s="168"/>
      <c r="V2238" s="168"/>
      <c r="W2238" s="168"/>
      <c r="X2238" s="168"/>
      <c r="Y2238" s="168"/>
      <c r="Z2238" s="168"/>
      <c r="AA2238" s="168"/>
      <c r="AB2238" s="168"/>
      <c r="AC2238" s="168"/>
      <c r="AD2238" s="168"/>
      <c r="AE2238" s="168"/>
      <c r="AF2238" s="168"/>
      <c r="AG2238" s="168"/>
      <c r="AH2238" s="168"/>
      <c r="AI2238" s="168"/>
      <c r="AJ2238" s="168"/>
      <c r="AK2238" s="168"/>
      <c r="AL2238" s="168"/>
      <c r="AM2238" s="168"/>
      <c r="AN2238" s="168"/>
      <c r="AO2238" s="168"/>
      <c r="AP2238" s="168"/>
      <c r="AQ2238" s="168"/>
      <c r="AR2238" s="168"/>
      <c r="AS2238" s="168"/>
      <c r="AT2238" s="168"/>
      <c r="AU2238" s="168"/>
      <c r="AV2238" s="168"/>
      <c r="AW2238" s="168"/>
      <c r="AX2238" s="168"/>
      <c r="AY2238" s="168"/>
      <c r="AZ2238" s="168"/>
      <c r="BA2238" s="168"/>
      <c r="BB2238" s="168"/>
      <c r="BC2238" s="168"/>
      <c r="BD2238" s="168"/>
      <c r="BE2238" s="168"/>
      <c r="BF2238" s="168"/>
      <c r="BG2238" s="168"/>
      <c r="BH2238" s="168"/>
      <c r="BI2238" s="168"/>
      <c r="BJ2238" s="168"/>
      <c r="BK2238" s="168"/>
      <c r="BL2238" s="168"/>
      <c r="BM2238" s="168"/>
      <c r="BN2238" s="168"/>
      <c r="BO2238" s="168"/>
      <c r="BP2238" s="168"/>
      <c r="BQ2238" s="168"/>
      <c r="BR2238" s="168"/>
      <c r="BS2238" s="168"/>
      <c r="BT2238" s="168"/>
      <c r="BU2238" s="168"/>
      <c r="BV2238" s="168"/>
      <c r="BW2238" s="168"/>
      <c r="BX2238" s="168"/>
      <c r="BY2238" s="168"/>
      <c r="BZ2238" s="168"/>
      <c r="CA2238" s="168"/>
      <c r="CB2238" s="168"/>
      <c r="CC2238" s="168"/>
      <c r="CD2238" s="168"/>
      <c r="CE2238" s="168"/>
      <c r="CF2238" s="168"/>
      <c r="CG2238" s="168"/>
      <c r="CH2238" s="168"/>
      <c r="CI2238" s="168"/>
      <c r="CJ2238" s="168"/>
      <c r="CK2238" s="168"/>
      <c r="CL2238" s="168"/>
      <c r="CN2238" s="144"/>
      <c r="CO2238" s="168"/>
      <c r="CP2238" s="168"/>
      <c r="CQ2238" s="168"/>
      <c r="CR2238" s="168"/>
      <c r="CS2238" s="168"/>
      <c r="CT2238" s="168"/>
      <c r="CU2238" s="168"/>
      <c r="CV2238" s="168"/>
      <c r="CW2238" s="168"/>
      <c r="CX2238" s="168"/>
      <c r="CY2238" s="168"/>
      <c r="CZ2238" s="168"/>
      <c r="DA2238" s="168"/>
      <c r="DB2238" s="168"/>
      <c r="DC2238" s="168"/>
      <c r="DD2238" s="168"/>
      <c r="DE2238" s="168"/>
      <c r="DF2238" s="168"/>
      <c r="DG2238" s="168"/>
      <c r="DH2238" s="168"/>
      <c r="DI2238" s="168"/>
      <c r="DJ2238" s="168"/>
      <c r="DK2238" s="168"/>
      <c r="DL2238" s="168"/>
    </row>
    <row r="2239" spans="1:116" x14ac:dyDescent="0.4">
      <c r="A2239" s="12"/>
      <c r="B2239" s="12" t="s">
        <v>332</v>
      </c>
      <c r="C2239" s="12"/>
      <c r="D2239" t="s">
        <v>545</v>
      </c>
      <c r="E2239" s="8" t="str">
        <f t="shared" si="3690"/>
        <v>2239 SEASON MONTHL-TR-R</v>
      </c>
      <c r="G2239" s="95" t="str">
        <f>G2233</f>
        <v>Primary volume driver</v>
      </c>
      <c r="H2239" s="12"/>
      <c r="I2239" s="60"/>
      <c r="J2239" s="60"/>
      <c r="K2239" s="12"/>
      <c r="L2239" s="12"/>
      <c r="M2239" s="12"/>
      <c r="N2239" s="12"/>
      <c r="O2239" s="12"/>
      <c r="P2239" s="12"/>
      <c r="R2239" s="13"/>
      <c r="S2239" s="76"/>
      <c r="T2239" s="76"/>
      <c r="U2239" s="76"/>
      <c r="V2239" s="76"/>
      <c r="W2239" s="76"/>
      <c r="X2239" s="76"/>
      <c r="Y2239" s="76"/>
      <c r="Z2239" s="76"/>
      <c r="AA2239" s="76"/>
      <c r="AB2239" s="76"/>
      <c r="AC2239" s="76"/>
      <c r="AD2239" s="76"/>
      <c r="AE2239" s="76"/>
      <c r="AF2239" s="76"/>
      <c r="AG2239" s="76"/>
      <c r="AH2239" s="76"/>
      <c r="AI2239" s="76"/>
      <c r="AJ2239" s="76"/>
      <c r="AK2239" s="76"/>
      <c r="AL2239" s="76"/>
      <c r="AM2239" s="76"/>
      <c r="AN2239" s="76"/>
      <c r="AO2239" s="76"/>
      <c r="AP2239" s="76"/>
      <c r="AQ2239" s="76"/>
      <c r="AR2239" s="76"/>
      <c r="AS2239" s="76"/>
      <c r="AT2239" s="76"/>
      <c r="AU2239" s="76"/>
      <c r="AV2239" s="76"/>
      <c r="AW2239" s="76"/>
      <c r="AX2239" s="76"/>
      <c r="AY2239" s="76"/>
      <c r="AZ2239" s="76"/>
      <c r="BA2239" s="76"/>
      <c r="BB2239" s="76"/>
      <c r="BC2239" s="76"/>
      <c r="BD2239" s="76"/>
      <c r="BE2239" s="76"/>
      <c r="BF2239" s="76"/>
      <c r="BG2239" s="76"/>
      <c r="BH2239" s="76"/>
      <c r="BI2239" s="76"/>
      <c r="BJ2239" s="76"/>
      <c r="BK2239" s="76"/>
      <c r="BL2239" s="76"/>
      <c r="BM2239" s="76"/>
      <c r="BN2239" s="76"/>
      <c r="BO2239" s="76"/>
      <c r="BP2239" s="76"/>
      <c r="BQ2239" s="76"/>
      <c r="BR2239" s="76"/>
      <c r="BS2239" s="76"/>
      <c r="BT2239" s="76"/>
      <c r="BU2239" s="76"/>
      <c r="BV2239" s="76"/>
      <c r="BW2239" s="76"/>
      <c r="BX2239" s="76"/>
      <c r="BY2239" s="76"/>
      <c r="BZ2239" s="76"/>
      <c r="CA2239" s="76"/>
      <c r="CB2239" s="76"/>
      <c r="CC2239" s="76"/>
      <c r="CD2239" s="76"/>
      <c r="CE2239" s="76"/>
      <c r="CF2239" s="76"/>
      <c r="CG2239" s="76"/>
      <c r="CH2239" s="76"/>
      <c r="CI2239" s="76"/>
      <c r="CJ2239" s="76"/>
      <c r="CK2239" s="76"/>
      <c r="CL2239" s="76"/>
      <c r="CN2239" s="60"/>
      <c r="CO2239" s="239"/>
      <c r="CP2239" s="239"/>
      <c r="CQ2239" s="239"/>
      <c r="CR2239" s="239"/>
      <c r="CS2239" s="239"/>
      <c r="CT2239" s="239"/>
      <c r="CU2239" s="239"/>
      <c r="CV2239" s="239"/>
      <c r="CW2239" s="239"/>
      <c r="CX2239" s="239"/>
      <c r="CY2239" s="239"/>
      <c r="CZ2239" s="239"/>
      <c r="DA2239" s="239"/>
      <c r="DB2239" s="239"/>
      <c r="DC2239" s="239"/>
      <c r="DD2239" s="239"/>
      <c r="DE2239" s="239"/>
      <c r="DF2239" s="239"/>
      <c r="DG2239" s="239"/>
      <c r="DH2239" s="239"/>
      <c r="DI2239" s="239"/>
      <c r="DJ2239" s="239"/>
      <c r="DK2239" s="239"/>
      <c r="DL2239" s="239"/>
    </row>
    <row r="2240" spans="1:116" x14ac:dyDescent="0.4">
      <c r="A2240" s="12"/>
      <c r="B2240" s="12"/>
      <c r="C2240" s="12"/>
      <c r="D2240" t="s">
        <v>545</v>
      </c>
      <c r="E2240" s="8"/>
      <c r="G2240" s="126" t="str">
        <f>"Seasonally adjusted revenue - "&amp;G2230</f>
        <v>Seasonally adjusted revenue - Surgical procedures</v>
      </c>
      <c r="H2240" s="12"/>
      <c r="I2240" s="60"/>
      <c r="J2240" s="60"/>
      <c r="K2240" s="12"/>
      <c r="L2240" s="12"/>
      <c r="M2240" s="12"/>
      <c r="N2240" s="12"/>
      <c r="O2240" s="12"/>
      <c r="P2240" s="12"/>
      <c r="R2240" s="13"/>
      <c r="S2240" s="77" cm="1">
        <f t="array" aca="1" ref="S2240" ca="1">INDIRECT(S2232)*INDEX($H2243:$I2254,MATCH(S$7,$I2243:$I2254,0),1)*12</f>
        <v>10000</v>
      </c>
      <c r="T2240" s="77" cm="1">
        <f t="array" aca="1" ref="T2240" ca="1">INDIRECT(T2232)*INDEX($H2243:$I2254,MATCH(T$7,$I2243:$I2254,0),1)*12</f>
        <v>15000</v>
      </c>
      <c r="U2240" s="77" cm="1">
        <f t="array" aca="1" ref="U2240" ca="1">INDIRECT(U2232)*INDEX($H2243:$I2254,MATCH(U$7,$I2243:$I2254,0),1)*12</f>
        <v>5000</v>
      </c>
      <c r="V2240" s="77" cm="1">
        <f t="array" aca="1" ref="V2240" ca="1">INDIRECT(V2232)*INDEX($H2243:$I2254,MATCH(V$7,$I2243:$I2254,0),1)*12</f>
        <v>15000</v>
      </c>
      <c r="W2240" s="77" cm="1">
        <f t="array" aca="1" ref="W2240" ca="1">INDIRECT(W2232)*INDEX($H2243:$I2254,MATCH(W$7,$I2243:$I2254,0),1)*12</f>
        <v>5000</v>
      </c>
      <c r="X2240" s="77" cm="1">
        <f t="array" aca="1" ref="X2240" ca="1">INDIRECT(X2232)*INDEX($H2243:$I2254,MATCH(X$7,$I2243:$I2254,0),1)*12</f>
        <v>15000</v>
      </c>
      <c r="Y2240" s="77" cm="1">
        <f t="array" aca="1" ref="Y2240" ca="1">INDIRECT(Y2232)*INDEX($H2243:$I2254,MATCH(Y$7,$I2243:$I2254,0),1)*12</f>
        <v>5000</v>
      </c>
      <c r="Z2240" s="77" cm="1">
        <f t="array" aca="1" ref="Z2240" ca="1">INDIRECT(Z2232)*INDEX($H2243:$I2254,MATCH(Z$7,$I2243:$I2254,0),1)*12</f>
        <v>15000</v>
      </c>
      <c r="AA2240" s="77" cm="1">
        <f t="array" aca="1" ref="AA2240" ca="1">INDIRECT(AA2232)*INDEX($H2243:$I2254,MATCH(AA$7,$I2243:$I2254,0),1)*12</f>
        <v>5000</v>
      </c>
      <c r="AB2240" s="77" cm="1">
        <f t="array" aca="1" ref="AB2240" ca="1">INDIRECT(AB2232)*INDEX($H2243:$I2254,MATCH(AB$7,$I2243:$I2254,0),1)*12</f>
        <v>15000</v>
      </c>
      <c r="AC2240" s="77" cm="1">
        <f t="array" aca="1" ref="AC2240" ca="1">INDIRECT(AC2232)*INDEX($H2243:$I2254,MATCH(AC$7,$I2243:$I2254,0),1)*12</f>
        <v>5000</v>
      </c>
      <c r="AD2240" s="77" cm="1">
        <f t="array" aca="1" ref="AD2240" ca="1">INDIRECT(AD2232)*INDEX($H2243:$I2254,MATCH(AD$7,$I2243:$I2254,0),1)*12</f>
        <v>9960</v>
      </c>
      <c r="AE2240" s="77" cm="1">
        <f t="array" aca="1" ref="AE2240" ca="1">INDIRECT(AE2232)*INDEX($H2243:$I2254,MATCH(AE$7,$I2243:$I2254,0),1)*12</f>
        <v>10000</v>
      </c>
      <c r="AF2240" s="77" cm="1">
        <f t="array" aca="1" ref="AF2240" ca="1">INDIRECT(AF2232)*INDEX($H2243:$I2254,MATCH(AF$7,$I2243:$I2254,0),1)*12</f>
        <v>15000</v>
      </c>
      <c r="AG2240" s="77" cm="1">
        <f t="array" aca="1" ref="AG2240" ca="1">INDIRECT(AG2232)*INDEX($H2243:$I2254,MATCH(AG$7,$I2243:$I2254,0),1)*12</f>
        <v>5000</v>
      </c>
      <c r="AH2240" s="77" cm="1">
        <f t="array" aca="1" ref="AH2240" ca="1">INDIRECT(AH2232)*INDEX($H2243:$I2254,MATCH(AH$7,$I2243:$I2254,0),1)*12</f>
        <v>15000</v>
      </c>
      <c r="AI2240" s="77" cm="1">
        <f t="array" aca="1" ref="AI2240" ca="1">INDIRECT(AI2232)*INDEX($H2243:$I2254,MATCH(AI$7,$I2243:$I2254,0),1)*12</f>
        <v>5000</v>
      </c>
      <c r="AJ2240" s="77" cm="1">
        <f t="array" aca="1" ref="AJ2240" ca="1">INDIRECT(AJ2232)*INDEX($H2243:$I2254,MATCH(AJ$7,$I2243:$I2254,0),1)*12</f>
        <v>15000</v>
      </c>
      <c r="AK2240" s="77" cm="1">
        <f t="array" aca="1" ref="AK2240" ca="1">INDIRECT(AK2232)*INDEX($H2243:$I2254,MATCH(AK$7,$I2243:$I2254,0),1)*12</f>
        <v>5000</v>
      </c>
      <c r="AL2240" s="77" cm="1">
        <f t="array" aca="1" ref="AL2240" ca="1">INDIRECT(AL2232)*INDEX($H2243:$I2254,MATCH(AL$7,$I2243:$I2254,0),1)*12</f>
        <v>15000</v>
      </c>
      <c r="AM2240" s="77" cm="1">
        <f t="array" aca="1" ref="AM2240" ca="1">INDIRECT(AM2232)*INDEX($H2243:$I2254,MATCH(AM$7,$I2243:$I2254,0),1)*12</f>
        <v>5000</v>
      </c>
      <c r="AN2240" s="77" cm="1">
        <f t="array" aca="1" ref="AN2240" ca="1">INDIRECT(AN2232)*INDEX($H2243:$I2254,MATCH(AN$7,$I2243:$I2254,0),1)*12</f>
        <v>15000</v>
      </c>
      <c r="AO2240" s="77" cm="1">
        <f t="array" aca="1" ref="AO2240" ca="1">INDIRECT(AO2232)*INDEX($H2243:$I2254,MATCH(AO$7,$I2243:$I2254,0),1)*12</f>
        <v>5000</v>
      </c>
      <c r="AP2240" s="77" cm="1">
        <f t="array" aca="1" ref="AP2240" ca="1">INDIRECT(AP2232)*INDEX($H2243:$I2254,MATCH(AP$7,$I2243:$I2254,0),1)*12</f>
        <v>9960</v>
      </c>
      <c r="AQ2240" s="77" cm="1">
        <f t="array" aca="1" ref="AQ2240" ca="1">INDIRECT(AQ2232)*INDEX($H2243:$I2254,MATCH(AQ$7,$I2243:$I2254,0),1)*12</f>
        <v>10000</v>
      </c>
      <c r="AR2240" s="77" cm="1">
        <f t="array" aca="1" ref="AR2240" ca="1">INDIRECT(AR2232)*INDEX($H2243:$I2254,MATCH(AR$7,$I2243:$I2254,0),1)*12</f>
        <v>15000</v>
      </c>
      <c r="AS2240" s="77" cm="1">
        <f t="array" aca="1" ref="AS2240" ca="1">INDIRECT(AS2232)*INDEX($H2243:$I2254,MATCH(AS$7,$I2243:$I2254,0),1)*12</f>
        <v>5000</v>
      </c>
      <c r="AT2240" s="77" cm="1">
        <f t="array" aca="1" ref="AT2240" ca="1">INDIRECT(AT2232)*INDEX($H2243:$I2254,MATCH(AT$7,$I2243:$I2254,0),1)*12</f>
        <v>15000</v>
      </c>
      <c r="AU2240" s="77" cm="1">
        <f t="array" aca="1" ref="AU2240" ca="1">INDIRECT(AU2232)*INDEX($H2243:$I2254,MATCH(AU$7,$I2243:$I2254,0),1)*12</f>
        <v>5000</v>
      </c>
      <c r="AV2240" s="77" cm="1">
        <f t="array" aca="1" ref="AV2240" ca="1">INDIRECT(AV2232)*INDEX($H2243:$I2254,MATCH(AV$7,$I2243:$I2254,0),1)*12</f>
        <v>15000</v>
      </c>
      <c r="AW2240" s="77" cm="1">
        <f t="array" aca="1" ref="AW2240" ca="1">INDIRECT(AW2232)*INDEX($H2243:$I2254,MATCH(AW$7,$I2243:$I2254,0),1)*12</f>
        <v>5000</v>
      </c>
      <c r="AX2240" s="77" cm="1">
        <f t="array" aca="1" ref="AX2240" ca="1">INDIRECT(AX2232)*INDEX($H2243:$I2254,MATCH(AX$7,$I2243:$I2254,0),1)*12</f>
        <v>15000</v>
      </c>
      <c r="AY2240" s="77" cm="1">
        <f t="array" aca="1" ref="AY2240" ca="1">INDIRECT(AY2232)*INDEX($H2243:$I2254,MATCH(AY$7,$I2243:$I2254,0),1)*12</f>
        <v>5000</v>
      </c>
      <c r="AZ2240" s="77" cm="1">
        <f t="array" aca="1" ref="AZ2240" ca="1">INDIRECT(AZ2232)*INDEX($H2243:$I2254,MATCH(AZ$7,$I2243:$I2254,0),1)*12</f>
        <v>15000</v>
      </c>
      <c r="BA2240" s="77" cm="1">
        <f t="array" aca="1" ref="BA2240" ca="1">INDIRECT(BA2232)*INDEX($H2243:$I2254,MATCH(BA$7,$I2243:$I2254,0),1)*12</f>
        <v>5000</v>
      </c>
      <c r="BB2240" s="77" cm="1">
        <f t="array" aca="1" ref="BB2240" ca="1">INDIRECT(BB2232)*INDEX($H2243:$I2254,MATCH(BB$7,$I2243:$I2254,0),1)*12</f>
        <v>9960</v>
      </c>
      <c r="BC2240" s="77" cm="1">
        <f t="array" aca="1" ref="BC2240" ca="1">INDIRECT(BC2232)*INDEX($H2243:$I2254,MATCH(BC$7,$I2243:$I2254,0),1)*12</f>
        <v>10000</v>
      </c>
      <c r="BD2240" s="77" cm="1">
        <f t="array" aca="1" ref="BD2240" ca="1">INDIRECT(BD2232)*INDEX($H2243:$I2254,MATCH(BD$7,$I2243:$I2254,0),1)*12</f>
        <v>15000</v>
      </c>
      <c r="BE2240" s="77" cm="1">
        <f t="array" aca="1" ref="BE2240" ca="1">INDIRECT(BE2232)*INDEX($H2243:$I2254,MATCH(BE$7,$I2243:$I2254,0),1)*12</f>
        <v>5000</v>
      </c>
      <c r="BF2240" s="77" cm="1">
        <f t="array" aca="1" ref="BF2240" ca="1">INDIRECT(BF2232)*INDEX($H2243:$I2254,MATCH(BF$7,$I2243:$I2254,0),1)*12</f>
        <v>15000</v>
      </c>
      <c r="BG2240" s="77" cm="1">
        <f t="array" aca="1" ref="BG2240" ca="1">INDIRECT(BG2232)*INDEX($H2243:$I2254,MATCH(BG$7,$I2243:$I2254,0),1)*12</f>
        <v>5000</v>
      </c>
      <c r="BH2240" s="77" cm="1">
        <f t="array" aca="1" ref="BH2240" ca="1">INDIRECT(BH2232)*INDEX($H2243:$I2254,MATCH(BH$7,$I2243:$I2254,0),1)*12</f>
        <v>15000</v>
      </c>
      <c r="BI2240" s="77" cm="1">
        <f t="array" aca="1" ref="BI2240" ca="1">INDIRECT(BI2232)*INDEX($H2243:$I2254,MATCH(BI$7,$I2243:$I2254,0),1)*12</f>
        <v>5000</v>
      </c>
      <c r="BJ2240" s="77" cm="1">
        <f t="array" aca="1" ref="BJ2240" ca="1">INDIRECT(BJ2232)*INDEX($H2243:$I2254,MATCH(BJ$7,$I2243:$I2254,0),1)*12</f>
        <v>15000</v>
      </c>
      <c r="BK2240" s="77" cm="1">
        <f t="array" aca="1" ref="BK2240" ca="1">INDIRECT(BK2232)*INDEX($H2243:$I2254,MATCH(BK$7,$I2243:$I2254,0),1)*12</f>
        <v>5000</v>
      </c>
      <c r="BL2240" s="77" cm="1">
        <f t="array" aca="1" ref="BL2240" ca="1">INDIRECT(BL2232)*INDEX($H2243:$I2254,MATCH(BL$7,$I2243:$I2254,0),1)*12</f>
        <v>15000</v>
      </c>
      <c r="BM2240" s="77" cm="1">
        <f t="array" aca="1" ref="BM2240" ca="1">INDIRECT(BM2232)*INDEX($H2243:$I2254,MATCH(BM$7,$I2243:$I2254,0),1)*12</f>
        <v>5000</v>
      </c>
      <c r="BN2240" s="77" cm="1">
        <f t="array" aca="1" ref="BN2240" ca="1">INDIRECT(BN2232)*INDEX($H2243:$I2254,MATCH(BN$7,$I2243:$I2254,0),1)*12</f>
        <v>9960</v>
      </c>
      <c r="BO2240" s="77" cm="1">
        <f t="array" aca="1" ref="BO2240" ca="1">INDIRECT(BO2232)*INDEX($H2243:$I2254,MATCH(BO$7,$I2243:$I2254,0),1)*12</f>
        <v>10000</v>
      </c>
      <c r="BP2240" s="77" cm="1">
        <f t="array" aca="1" ref="BP2240" ca="1">INDIRECT(BP2232)*INDEX($H2243:$I2254,MATCH(BP$7,$I2243:$I2254,0),1)*12</f>
        <v>15000</v>
      </c>
      <c r="BQ2240" s="77" cm="1">
        <f t="array" aca="1" ref="BQ2240" ca="1">INDIRECT(BQ2232)*INDEX($H2243:$I2254,MATCH(BQ$7,$I2243:$I2254,0),1)*12</f>
        <v>5000</v>
      </c>
      <c r="BR2240" s="77" cm="1">
        <f t="array" aca="1" ref="BR2240" ca="1">INDIRECT(BR2232)*INDEX($H2243:$I2254,MATCH(BR$7,$I2243:$I2254,0),1)*12</f>
        <v>15000</v>
      </c>
      <c r="BS2240" s="77" cm="1">
        <f t="array" aca="1" ref="BS2240" ca="1">INDIRECT(BS2232)*INDEX($H2243:$I2254,MATCH(BS$7,$I2243:$I2254,0),1)*12</f>
        <v>5000</v>
      </c>
      <c r="BT2240" s="77" cm="1">
        <f t="array" aca="1" ref="BT2240" ca="1">INDIRECT(BT2232)*INDEX($H2243:$I2254,MATCH(BT$7,$I2243:$I2254,0),1)*12</f>
        <v>15000</v>
      </c>
      <c r="BU2240" s="77" cm="1">
        <f t="array" aca="1" ref="BU2240" ca="1">INDIRECT(BU2232)*INDEX($H2243:$I2254,MATCH(BU$7,$I2243:$I2254,0),1)*12</f>
        <v>5000</v>
      </c>
      <c r="BV2240" s="77" cm="1">
        <f t="array" aca="1" ref="BV2240" ca="1">INDIRECT(BV2232)*INDEX($H2243:$I2254,MATCH(BV$7,$I2243:$I2254,0),1)*12</f>
        <v>15000</v>
      </c>
      <c r="BW2240" s="77" cm="1">
        <f t="array" aca="1" ref="BW2240" ca="1">INDIRECT(BW2232)*INDEX($H2243:$I2254,MATCH(BW$7,$I2243:$I2254,0),1)*12</f>
        <v>5000</v>
      </c>
      <c r="BX2240" s="77" cm="1">
        <f t="array" aca="1" ref="BX2240" ca="1">INDIRECT(BX2232)*INDEX($H2243:$I2254,MATCH(BX$7,$I2243:$I2254,0),1)*12</f>
        <v>15000</v>
      </c>
      <c r="BY2240" s="77" cm="1">
        <f t="array" aca="1" ref="BY2240" ca="1">INDIRECT(BY2232)*INDEX($H2243:$I2254,MATCH(BY$7,$I2243:$I2254,0),1)*12</f>
        <v>5000</v>
      </c>
      <c r="BZ2240" s="77" cm="1">
        <f t="array" aca="1" ref="BZ2240" ca="1">INDIRECT(BZ2232)*INDEX($H2243:$I2254,MATCH(BZ$7,$I2243:$I2254,0),1)*12</f>
        <v>9960</v>
      </c>
      <c r="CA2240" s="77" cm="1">
        <f t="array" aca="1" ref="CA2240" ca="1">INDIRECT(CA2232)*INDEX($H2243:$I2254,MATCH(CA$7,$I2243:$I2254,0),1)*12</f>
        <v>10000</v>
      </c>
      <c r="CB2240" s="77" cm="1">
        <f t="array" aca="1" ref="CB2240" ca="1">INDIRECT(CB2232)*INDEX($H2243:$I2254,MATCH(CB$7,$I2243:$I2254,0),1)*12</f>
        <v>15000</v>
      </c>
      <c r="CC2240" s="77" cm="1">
        <f t="array" aca="1" ref="CC2240" ca="1">INDIRECT(CC2232)*INDEX($H2243:$I2254,MATCH(CC$7,$I2243:$I2254,0),1)*12</f>
        <v>5000</v>
      </c>
      <c r="CD2240" s="77" cm="1">
        <f t="array" aca="1" ref="CD2240" ca="1">INDIRECT(CD2232)*INDEX($H2243:$I2254,MATCH(CD$7,$I2243:$I2254,0),1)*12</f>
        <v>15000</v>
      </c>
      <c r="CE2240" s="77" cm="1">
        <f t="array" aca="1" ref="CE2240" ca="1">INDIRECT(CE2232)*INDEX($H2243:$I2254,MATCH(CE$7,$I2243:$I2254,0),1)*12</f>
        <v>5000</v>
      </c>
      <c r="CF2240" s="77" cm="1">
        <f t="array" aca="1" ref="CF2240" ca="1">INDIRECT(CF2232)*INDEX($H2243:$I2254,MATCH(CF$7,$I2243:$I2254,0),1)*12</f>
        <v>15000</v>
      </c>
      <c r="CG2240" s="77" cm="1">
        <f t="array" aca="1" ref="CG2240" ca="1">INDIRECT(CG2232)*INDEX($H2243:$I2254,MATCH(CG$7,$I2243:$I2254,0),1)*12</f>
        <v>5000</v>
      </c>
      <c r="CH2240" s="77" cm="1">
        <f t="array" aca="1" ref="CH2240" ca="1">INDIRECT(CH2232)*INDEX($H2243:$I2254,MATCH(CH$7,$I2243:$I2254,0),1)*12</f>
        <v>15000</v>
      </c>
      <c r="CI2240" s="77" cm="1">
        <f t="array" aca="1" ref="CI2240" ca="1">INDIRECT(CI2232)*INDEX($H2243:$I2254,MATCH(CI$7,$I2243:$I2254,0),1)*12</f>
        <v>5000</v>
      </c>
      <c r="CJ2240" s="77" cm="1">
        <f t="array" aca="1" ref="CJ2240" ca="1">INDIRECT(CJ2232)*INDEX($H2243:$I2254,MATCH(CJ$7,$I2243:$I2254,0),1)*12</f>
        <v>15000</v>
      </c>
      <c r="CK2240" s="77" cm="1">
        <f t="array" aca="1" ref="CK2240" ca="1">INDIRECT(CK2232)*INDEX($H2243:$I2254,MATCH(CK$7,$I2243:$I2254,0),1)*12</f>
        <v>5000</v>
      </c>
      <c r="CL2240" s="77" cm="1">
        <f t="array" aca="1" ref="CL2240" ca="1">INDIRECT(CL2232)*INDEX($H2243:$I2254,MATCH(CL$7,$I2243:$I2254,0),1)*12</f>
        <v>9960</v>
      </c>
      <c r="CN2240" s="60"/>
      <c r="CO2240" s="239"/>
      <c r="CP2240" s="239"/>
      <c r="CQ2240" s="239"/>
      <c r="CR2240" s="239"/>
      <c r="CS2240" s="239"/>
      <c r="CT2240" s="239"/>
      <c r="CU2240" s="239"/>
      <c r="CV2240" s="239"/>
      <c r="CW2240" s="239"/>
      <c r="CX2240" s="239"/>
      <c r="CY2240" s="239"/>
      <c r="CZ2240" s="239"/>
      <c r="DA2240" s="239"/>
      <c r="DB2240" s="239"/>
      <c r="DC2240" s="239"/>
      <c r="DD2240" s="239"/>
      <c r="DE2240" s="239"/>
      <c r="DF2240" s="239"/>
      <c r="DG2240" s="239"/>
      <c r="DH2240" s="239"/>
      <c r="DI2240" s="239"/>
      <c r="DJ2240" s="239"/>
      <c r="DK2240" s="239"/>
      <c r="DL2240" s="239"/>
    </row>
    <row r="2241" spans="2:116" x14ac:dyDescent="0.4">
      <c r="D2241" t="s">
        <v>545</v>
      </c>
      <c r="E2241" s="8"/>
      <c r="G2241" s="127"/>
      <c r="H2241" s="12"/>
      <c r="I2241" s="60"/>
      <c r="J2241" s="60"/>
      <c r="K2241" s="38"/>
      <c r="L2241" s="38"/>
      <c r="M2241" s="38"/>
      <c r="N2241" s="38"/>
      <c r="O2241" s="38"/>
      <c r="P2241" s="38"/>
      <c r="R2241" s="15"/>
      <c r="S2241" s="240"/>
      <c r="T2241" s="240"/>
      <c r="U2241" s="240"/>
      <c r="V2241" s="240"/>
      <c r="W2241" s="240"/>
      <c r="X2241" s="240"/>
      <c r="Y2241" s="240"/>
      <c r="Z2241" s="240"/>
      <c r="AA2241" s="240"/>
      <c r="AB2241" s="240"/>
      <c r="AC2241" s="240"/>
      <c r="AD2241" s="240"/>
      <c r="AE2241" s="240"/>
      <c r="AF2241" s="240"/>
      <c r="AG2241" s="240"/>
      <c r="AH2241" s="240"/>
      <c r="AI2241" s="240"/>
      <c r="AJ2241" s="240"/>
      <c r="AK2241" s="240"/>
      <c r="AL2241" s="240"/>
      <c r="AM2241" s="240"/>
      <c r="AN2241" s="240"/>
      <c r="AO2241" s="240"/>
      <c r="AP2241" s="240"/>
      <c r="AQ2241" s="240"/>
      <c r="AR2241" s="240"/>
      <c r="AS2241" s="240"/>
      <c r="AT2241" s="240"/>
      <c r="AU2241" s="240"/>
      <c r="AV2241" s="240"/>
      <c r="AW2241" s="240"/>
      <c r="AX2241" s="240"/>
      <c r="AY2241" s="240"/>
      <c r="AZ2241" s="240"/>
      <c r="BA2241" s="240"/>
      <c r="BB2241" s="240"/>
      <c r="BC2241" s="240"/>
      <c r="BD2241" s="240"/>
      <c r="BE2241" s="240"/>
      <c r="BF2241" s="240"/>
      <c r="BG2241" s="240"/>
      <c r="BH2241" s="240"/>
      <c r="BI2241" s="240"/>
      <c r="BJ2241" s="240"/>
      <c r="BK2241" s="240"/>
      <c r="BL2241" s="240"/>
      <c r="BM2241" s="240"/>
      <c r="BN2241" s="240"/>
      <c r="BO2241" s="240"/>
      <c r="BP2241" s="240"/>
      <c r="BQ2241" s="240"/>
      <c r="BR2241" s="240"/>
      <c r="BS2241" s="240"/>
      <c r="BT2241" s="240"/>
      <c r="BU2241" s="240"/>
      <c r="BV2241" s="240"/>
      <c r="BW2241" s="240"/>
      <c r="BX2241" s="240"/>
      <c r="BY2241" s="240"/>
      <c r="BZ2241" s="240"/>
      <c r="CA2241" s="240"/>
      <c r="CB2241" s="240"/>
      <c r="CC2241" s="240"/>
      <c r="CD2241" s="240"/>
      <c r="CE2241" s="240"/>
      <c r="CF2241" s="240"/>
      <c r="CG2241" s="240"/>
      <c r="CH2241" s="240"/>
      <c r="CI2241" s="240"/>
      <c r="CJ2241" s="240"/>
      <c r="CK2241" s="240"/>
      <c r="CL2241" s="240"/>
      <c r="CN2241" s="240"/>
      <c r="CO2241" s="240"/>
      <c r="CP2241" s="240"/>
      <c r="CQ2241" s="240"/>
      <c r="CR2241" s="240"/>
      <c r="CS2241" s="240"/>
      <c r="CT2241" s="240"/>
      <c r="CU2241" s="240"/>
      <c r="CV2241" s="240"/>
      <c r="CW2241" s="240"/>
      <c r="CX2241" s="240"/>
      <c r="CY2241" s="240"/>
      <c r="CZ2241" s="240"/>
      <c r="DA2241" s="240"/>
      <c r="DB2241" s="240"/>
      <c r="DC2241" s="240"/>
      <c r="DD2241" s="240"/>
      <c r="DE2241" s="240"/>
      <c r="DF2241" s="240"/>
      <c r="DG2241" s="240"/>
      <c r="DH2241" s="240"/>
      <c r="DI2241" s="240"/>
      <c r="DJ2241" s="240"/>
      <c r="DK2241" s="240"/>
      <c r="DL2241" s="240"/>
    </row>
    <row r="2242" spans="2:116" x14ac:dyDescent="0.4">
      <c r="D2242" t="s">
        <v>545</v>
      </c>
      <c r="E2242" s="8"/>
      <c r="G2242" s="127" t="s">
        <v>542</v>
      </c>
      <c r="H2242" s="12"/>
      <c r="I2242" s="60"/>
      <c r="J2242" s="60"/>
      <c r="K2242" s="38"/>
      <c r="L2242" s="38"/>
      <c r="M2242" s="38"/>
      <c r="N2242" s="38"/>
      <c r="O2242" s="38"/>
      <c r="P2242" s="38"/>
      <c r="R2242" s="15"/>
      <c r="S2242" s="240"/>
      <c r="T2242" s="240"/>
      <c r="U2242" s="240"/>
      <c r="V2242" s="240"/>
      <c r="W2242" s="240"/>
      <c r="X2242" s="240"/>
      <c r="Y2242" s="240"/>
      <c r="Z2242" s="240"/>
      <c r="AA2242" s="240"/>
      <c r="AB2242" s="240"/>
      <c r="AC2242" s="240"/>
      <c r="AD2242" s="240"/>
      <c r="AE2242" s="240"/>
      <c r="AF2242" s="240"/>
      <c r="AG2242" s="240"/>
      <c r="AH2242" s="240"/>
      <c r="AI2242" s="240"/>
      <c r="AJ2242" s="240"/>
      <c r="AK2242" s="240"/>
      <c r="AL2242" s="240"/>
      <c r="AM2242" s="240"/>
      <c r="AN2242" s="240"/>
      <c r="AO2242" s="240"/>
      <c r="AP2242" s="240"/>
      <c r="AQ2242" s="240"/>
      <c r="AR2242" s="240"/>
      <c r="AS2242" s="240"/>
      <c r="AT2242" s="240"/>
      <c r="AU2242" s="240"/>
      <c r="AV2242" s="240"/>
      <c r="AW2242" s="240"/>
      <c r="AX2242" s="240"/>
      <c r="AY2242" s="240"/>
      <c r="AZ2242" s="240"/>
      <c r="BA2242" s="240"/>
      <c r="BB2242" s="240"/>
      <c r="BC2242" s="240"/>
      <c r="BD2242" s="240"/>
      <c r="BE2242" s="240"/>
      <c r="BF2242" s="240"/>
      <c r="BG2242" s="240"/>
      <c r="BH2242" s="240"/>
      <c r="BI2242" s="240"/>
      <c r="BJ2242" s="240"/>
      <c r="BK2242" s="240"/>
      <c r="BL2242" s="240"/>
      <c r="BM2242" s="240"/>
      <c r="BN2242" s="240"/>
      <c r="BO2242" s="240"/>
      <c r="BP2242" s="240"/>
      <c r="BQ2242" s="240"/>
      <c r="BR2242" s="240"/>
      <c r="BS2242" s="240"/>
      <c r="BT2242" s="240"/>
      <c r="BU2242" s="240"/>
      <c r="BV2242" s="240"/>
      <c r="BW2242" s="240"/>
      <c r="BX2242" s="240"/>
      <c r="BY2242" s="240"/>
      <c r="BZ2242" s="240"/>
      <c r="CA2242" s="240"/>
      <c r="CB2242" s="240"/>
      <c r="CC2242" s="240"/>
      <c r="CD2242" s="240"/>
      <c r="CE2242" s="240"/>
      <c r="CF2242" s="240"/>
      <c r="CG2242" s="240"/>
      <c r="CH2242" s="240"/>
      <c r="CI2242" s="240"/>
      <c r="CJ2242" s="240"/>
      <c r="CK2242" s="240"/>
      <c r="CL2242" s="240"/>
      <c r="CN2242" s="240"/>
      <c r="CO2242" s="240"/>
      <c r="CP2242" s="240"/>
      <c r="CQ2242" s="240"/>
      <c r="CR2242" s="240"/>
      <c r="CS2242" s="240"/>
      <c r="CT2242" s="240"/>
      <c r="CU2242" s="240"/>
      <c r="CV2242" s="240"/>
      <c r="CW2242" s="240"/>
      <c r="CX2242" s="240"/>
      <c r="CY2242" s="240"/>
      <c r="CZ2242" s="240"/>
      <c r="DA2242" s="240"/>
      <c r="DB2242" s="240"/>
      <c r="DC2242" s="240"/>
      <c r="DD2242" s="240"/>
      <c r="DE2242" s="240"/>
      <c r="DF2242" s="240"/>
      <c r="DG2242" s="240"/>
      <c r="DH2242" s="240"/>
      <c r="DI2242" s="240"/>
      <c r="DJ2242" s="240"/>
      <c r="DK2242" s="240"/>
      <c r="DL2242" s="240"/>
    </row>
    <row r="2243" spans="2:116" x14ac:dyDescent="0.4">
      <c r="D2243" t="s">
        <v>545</v>
      </c>
      <c r="E2243" s="8"/>
      <c r="G2243" s="323">
        <v>45292</v>
      </c>
      <c r="H2243" s="16">
        <v>8.3333333333333329E-2</v>
      </c>
      <c r="I2243" s="60">
        <v>1</v>
      </c>
      <c r="J2243" s="60"/>
      <c r="K2243" s="38"/>
      <c r="L2243" s="38"/>
      <c r="M2243" s="38"/>
      <c r="N2243" s="38"/>
      <c r="O2243" s="38"/>
      <c r="P2243" s="38"/>
      <c r="R2243" s="15"/>
      <c r="S2243" s="240"/>
      <c r="T2243" s="240"/>
      <c r="U2243" s="240"/>
      <c r="V2243" s="240"/>
      <c r="W2243" s="240"/>
      <c r="X2243" s="240"/>
      <c r="Y2243" s="240"/>
      <c r="Z2243" s="240"/>
      <c r="AA2243" s="240"/>
      <c r="AB2243" s="240"/>
      <c r="AC2243" s="240"/>
      <c r="AD2243" s="240"/>
      <c r="AE2243" s="240"/>
      <c r="AF2243" s="240"/>
      <c r="AG2243" s="240"/>
      <c r="AH2243" s="240"/>
      <c r="AI2243" s="240"/>
      <c r="AJ2243" s="240"/>
      <c r="AK2243" s="240"/>
      <c r="AL2243" s="240"/>
      <c r="AM2243" s="240"/>
      <c r="AN2243" s="240"/>
      <c r="AO2243" s="240"/>
      <c r="AP2243" s="240"/>
      <c r="AQ2243" s="240"/>
      <c r="AR2243" s="240"/>
      <c r="AS2243" s="240"/>
      <c r="AT2243" s="240"/>
      <c r="AU2243" s="240"/>
      <c r="AV2243" s="240"/>
      <c r="AW2243" s="240"/>
      <c r="AX2243" s="240"/>
      <c r="AY2243" s="240"/>
      <c r="AZ2243" s="240"/>
      <c r="BA2243" s="240"/>
      <c r="BB2243" s="240"/>
      <c r="BC2243" s="240"/>
      <c r="BD2243" s="240"/>
      <c r="BE2243" s="240"/>
      <c r="BF2243" s="240"/>
      <c r="BG2243" s="240"/>
      <c r="BH2243" s="240"/>
      <c r="BI2243" s="240"/>
      <c r="BJ2243" s="240"/>
      <c r="BK2243" s="240"/>
      <c r="BL2243" s="240"/>
      <c r="BM2243" s="240"/>
      <c r="BN2243" s="240"/>
      <c r="BO2243" s="240"/>
      <c r="BP2243" s="240"/>
      <c r="BQ2243" s="240"/>
      <c r="BR2243" s="240"/>
      <c r="BS2243" s="240"/>
      <c r="BT2243" s="240"/>
      <c r="BU2243" s="240"/>
      <c r="BV2243" s="240"/>
      <c r="BW2243" s="240"/>
      <c r="BX2243" s="240"/>
      <c r="BY2243" s="240"/>
      <c r="BZ2243" s="240"/>
      <c r="CA2243" s="240"/>
      <c r="CB2243" s="240"/>
      <c r="CC2243" s="240"/>
      <c r="CD2243" s="240"/>
      <c r="CE2243" s="240"/>
      <c r="CF2243" s="240"/>
      <c r="CG2243" s="240"/>
      <c r="CH2243" s="240"/>
      <c r="CI2243" s="240"/>
      <c r="CJ2243" s="240"/>
      <c r="CK2243" s="240"/>
      <c r="CL2243" s="240"/>
      <c r="CN2243" s="240"/>
      <c r="CO2243" s="240"/>
      <c r="CP2243" s="240"/>
      <c r="CQ2243" s="240"/>
      <c r="CR2243" s="240"/>
      <c r="CS2243" s="240"/>
      <c r="CT2243" s="240"/>
      <c r="CU2243" s="240"/>
      <c r="CV2243" s="240"/>
      <c r="CW2243" s="240"/>
      <c r="CX2243" s="240"/>
      <c r="CY2243" s="240"/>
      <c r="CZ2243" s="240"/>
      <c r="DA2243" s="240"/>
      <c r="DB2243" s="240"/>
      <c r="DC2243" s="240"/>
      <c r="DD2243" s="240"/>
      <c r="DE2243" s="240"/>
      <c r="DF2243" s="240"/>
      <c r="DG2243" s="240"/>
      <c r="DH2243" s="240"/>
      <c r="DI2243" s="240"/>
      <c r="DJ2243" s="240"/>
      <c r="DK2243" s="240"/>
      <c r="DL2243" s="240"/>
    </row>
    <row r="2244" spans="2:116" x14ac:dyDescent="0.4">
      <c r="D2244" t="s">
        <v>545</v>
      </c>
      <c r="E2244" s="8"/>
      <c r="G2244" s="323">
        <f>EOMONTH(G2243,1)</f>
        <v>45351</v>
      </c>
      <c r="H2244" s="16">
        <v>0.125</v>
      </c>
      <c r="I2244" s="60">
        <f>I2243+1</f>
        <v>2</v>
      </c>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2:116" x14ac:dyDescent="0.4">
      <c r="D2245" t="s">
        <v>545</v>
      </c>
      <c r="E2245" s="8"/>
      <c r="G2245" s="323">
        <f t="shared" ref="G2245:G2256" si="3691">EOMONTH(G2244,1)</f>
        <v>45382</v>
      </c>
      <c r="H2245" s="16">
        <v>4.1666666666666664E-2</v>
      </c>
      <c r="I2245" s="60">
        <f t="shared" ref="I2245:I2256" si="3692">I2244+1</f>
        <v>3</v>
      </c>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2:116" x14ac:dyDescent="0.4">
      <c r="D2246" t="s">
        <v>545</v>
      </c>
      <c r="E2246" s="8"/>
      <c r="G2246" s="323">
        <f t="shared" si="3691"/>
        <v>45412</v>
      </c>
      <c r="H2246" s="16">
        <v>0.125</v>
      </c>
      <c r="I2246" s="60">
        <f t="shared" si="3692"/>
        <v>4</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2:116" x14ac:dyDescent="0.4">
      <c r="D2247" t="s">
        <v>545</v>
      </c>
      <c r="E2247" s="8"/>
      <c r="G2247" s="323">
        <f t="shared" si="3691"/>
        <v>45443</v>
      </c>
      <c r="H2247" s="16">
        <v>4.1666666666666664E-2</v>
      </c>
      <c r="I2247" s="60">
        <f t="shared" si="3692"/>
        <v>5</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2:116" x14ac:dyDescent="0.4">
      <c r="D2248" t="s">
        <v>545</v>
      </c>
      <c r="E2248" s="8"/>
      <c r="G2248" s="323">
        <f t="shared" si="3691"/>
        <v>45473</v>
      </c>
      <c r="H2248" s="16">
        <v>0.125</v>
      </c>
      <c r="I2248" s="60">
        <f t="shared" si="3692"/>
        <v>6</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2:116" x14ac:dyDescent="0.4">
      <c r="D2249" t="s">
        <v>545</v>
      </c>
      <c r="E2249" s="8"/>
      <c r="G2249" s="323">
        <f t="shared" si="3691"/>
        <v>45504</v>
      </c>
      <c r="H2249" s="16">
        <v>4.1666666666666664E-2</v>
      </c>
      <c r="I2249" s="60">
        <f t="shared" si="3692"/>
        <v>7</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2:116" x14ac:dyDescent="0.4">
      <c r="D2250" t="s">
        <v>545</v>
      </c>
      <c r="E2250" s="8"/>
      <c r="G2250" s="323">
        <f t="shared" si="3691"/>
        <v>45535</v>
      </c>
      <c r="H2250" s="16">
        <v>0.125</v>
      </c>
      <c r="I2250" s="60">
        <f t="shared" si="3692"/>
        <v>8</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2:116" x14ac:dyDescent="0.4">
      <c r="D2251" t="s">
        <v>545</v>
      </c>
      <c r="E2251" s="8"/>
      <c r="G2251" s="323">
        <f t="shared" si="3691"/>
        <v>45565</v>
      </c>
      <c r="H2251" s="16">
        <v>4.1666666666666664E-2</v>
      </c>
      <c r="I2251" s="60">
        <f t="shared" si="3692"/>
        <v>9</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2:116" x14ac:dyDescent="0.4">
      <c r="D2252" t="s">
        <v>545</v>
      </c>
      <c r="E2252" s="8"/>
      <c r="G2252" s="323">
        <f t="shared" si="3691"/>
        <v>45596</v>
      </c>
      <c r="H2252" s="16">
        <v>0.125</v>
      </c>
      <c r="I2252" s="60">
        <f t="shared" si="3692"/>
        <v>10</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2:116" x14ac:dyDescent="0.4">
      <c r="D2253" t="s">
        <v>545</v>
      </c>
      <c r="E2253" s="8"/>
      <c r="G2253" s="323">
        <f t="shared" si="3691"/>
        <v>45626</v>
      </c>
      <c r="H2253" s="16">
        <v>4.1666666666666664E-2</v>
      </c>
      <c r="I2253" s="60">
        <f t="shared" si="3692"/>
        <v>11</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2:116" x14ac:dyDescent="0.4">
      <c r="D2254" t="s">
        <v>545</v>
      </c>
      <c r="E2254" s="8"/>
      <c r="G2254" s="323">
        <f t="shared" si="3691"/>
        <v>45657</v>
      </c>
      <c r="H2254" s="16">
        <v>8.3000000000000004E-2</v>
      </c>
      <c r="I2254" s="60">
        <f t="shared" si="3692"/>
        <v>12</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2:116" x14ac:dyDescent="0.4">
      <c r="D2255" t="s">
        <v>545</v>
      </c>
      <c r="E2255" s="8"/>
      <c r="G2255" s="145" t="s">
        <v>62</v>
      </c>
      <c r="H2255" s="34">
        <f>1-SUM(H2243:H2254)</f>
        <v>3.3333333333340764E-4</v>
      </c>
      <c r="I2255" s="60"/>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2:116" x14ac:dyDescent="0.4">
      <c r="B2256" t="s">
        <v>332</v>
      </c>
      <c r="D2256" t="s">
        <v>545</v>
      </c>
      <c r="E2256" s="8" t="str">
        <f t="shared" ref="E2256:E2258" si="3693">ROW()&amp;" "&amp;D2256</f>
        <v>2256 SEASON MONTHL-TR-R</v>
      </c>
      <c r="G2256" s="136" t="str">
        <f>G2230</f>
        <v>Surgical procedures</v>
      </c>
      <c r="H2256" s="12"/>
      <c r="I2256" s="60"/>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60"/>
      <c r="CO2256" s="76"/>
      <c r="CP2256" s="76"/>
      <c r="CQ2256" s="76"/>
      <c r="CR2256" s="76"/>
      <c r="CS2256" s="76"/>
      <c r="CT2256" s="76"/>
      <c r="CU2256" s="76"/>
      <c r="CV2256" s="76"/>
      <c r="CW2256" s="76"/>
      <c r="CX2256" s="76"/>
      <c r="CY2256" s="76"/>
      <c r="CZ2256" s="76"/>
      <c r="DA2256" s="76"/>
      <c r="DB2256" s="76"/>
      <c r="DC2256" s="76"/>
      <c r="DD2256" s="76"/>
      <c r="DE2256" s="76"/>
      <c r="DF2256" s="76"/>
      <c r="DG2256" s="76"/>
      <c r="DH2256" s="76"/>
      <c r="DI2256" s="76"/>
      <c r="DJ2256" s="76"/>
      <c r="DK2256" s="76"/>
      <c r="DL2256" s="76"/>
    </row>
    <row r="2257" spans="1:116" x14ac:dyDescent="0.4">
      <c r="B2257" t="s">
        <v>332</v>
      </c>
      <c r="D2257" t="s">
        <v>545</v>
      </c>
      <c r="E2257" s="8" t="str">
        <f>ROW()&amp;" "&amp;D2257</f>
        <v>2257 SEASON MONTHL-TR-R</v>
      </c>
      <c r="G2257" s="136" t="str">
        <f t="shared" ref="G2257:G2265" si="3694">G2231</f>
        <v>procedure</v>
      </c>
      <c r="H2257" s="27"/>
      <c r="I2257" s="78"/>
      <c r="J2257" s="78"/>
      <c r="K2257" s="33"/>
      <c r="L2257" s="33"/>
      <c r="M2257" s="33"/>
      <c r="N2257" s="33"/>
      <c r="O2257" s="33"/>
      <c r="P2257" s="33"/>
      <c r="R2257" s="33"/>
      <c r="S2257" s="80"/>
      <c r="T2257" s="80"/>
      <c r="U2257" s="80"/>
      <c r="V2257" s="80"/>
      <c r="W2257" s="80"/>
      <c r="X2257" s="80"/>
      <c r="Y2257" s="80"/>
      <c r="Z2257" s="80"/>
      <c r="AA2257" s="80"/>
      <c r="AB2257" s="80"/>
      <c r="AC2257" s="80"/>
      <c r="AD2257" s="80"/>
      <c r="AE2257" s="80"/>
      <c r="AF2257" s="80"/>
      <c r="AG2257" s="80"/>
      <c r="AH2257" s="80"/>
      <c r="AI2257" s="80"/>
      <c r="AJ2257" s="80"/>
      <c r="AK2257" s="80"/>
      <c r="AL2257" s="80"/>
      <c r="AM2257" s="80"/>
      <c r="AN2257" s="80"/>
      <c r="AO2257" s="80"/>
      <c r="AP2257" s="80"/>
      <c r="AQ2257" s="80"/>
      <c r="AR2257" s="80"/>
      <c r="AS2257" s="80"/>
      <c r="AT2257" s="80"/>
      <c r="AU2257" s="80"/>
      <c r="AV2257" s="80"/>
      <c r="AW2257" s="80"/>
      <c r="AX2257" s="80"/>
      <c r="AY2257" s="80"/>
      <c r="AZ2257" s="80"/>
      <c r="BA2257" s="80"/>
      <c r="BB2257" s="80"/>
      <c r="BC2257" s="80"/>
      <c r="BD2257" s="80"/>
      <c r="BE2257" s="80"/>
      <c r="BF2257" s="80"/>
      <c r="BG2257" s="80"/>
      <c r="BH2257" s="80"/>
      <c r="BI2257" s="80"/>
      <c r="BJ2257" s="80"/>
      <c r="BK2257" s="80"/>
      <c r="BL2257" s="80"/>
      <c r="BM2257" s="80"/>
      <c r="BN2257" s="80"/>
      <c r="BO2257" s="80"/>
      <c r="BP2257" s="80"/>
      <c r="BQ2257" s="80"/>
      <c r="BR2257" s="80"/>
      <c r="BS2257" s="80"/>
      <c r="BT2257" s="80"/>
      <c r="BU2257" s="80"/>
      <c r="BV2257" s="80"/>
      <c r="BW2257" s="80"/>
      <c r="BX2257" s="80"/>
      <c r="BY2257" s="80"/>
      <c r="BZ2257" s="80"/>
      <c r="CA2257" s="80"/>
      <c r="CB2257" s="80"/>
      <c r="CC2257" s="80"/>
      <c r="CD2257" s="80"/>
      <c r="CE2257" s="80"/>
      <c r="CF2257" s="80"/>
      <c r="CG2257" s="80"/>
      <c r="CH2257" s="80"/>
      <c r="CI2257" s="80"/>
      <c r="CJ2257" s="80"/>
      <c r="CK2257" s="80"/>
      <c r="CL2257" s="80"/>
      <c r="CN2257" s="78"/>
      <c r="CO2257" s="77"/>
      <c r="CP2257" s="77"/>
      <c r="CQ2257" s="77"/>
      <c r="CR2257" s="77"/>
      <c r="CS2257" s="77"/>
      <c r="CT2257" s="77"/>
      <c r="CU2257" s="77"/>
      <c r="CV2257" s="77"/>
      <c r="CW2257" s="77"/>
      <c r="CX2257" s="77"/>
      <c r="CY2257" s="77"/>
      <c r="CZ2257" s="77"/>
      <c r="DA2257" s="77"/>
      <c r="DB2257" s="77"/>
      <c r="DC2257" s="77"/>
      <c r="DD2257" s="77"/>
      <c r="DE2257" s="77"/>
      <c r="DF2257" s="77"/>
      <c r="DG2257" s="77"/>
      <c r="DH2257" s="77"/>
      <c r="DI2257" s="77"/>
      <c r="DJ2257" s="77"/>
      <c r="DK2257" s="77"/>
      <c r="DL2257" s="77"/>
    </row>
    <row r="2258" spans="1:116" x14ac:dyDescent="0.4">
      <c r="B2258" t="s">
        <v>332</v>
      </c>
      <c r="D2258" t="s">
        <v>545</v>
      </c>
      <c r="E2258" s="8" t="str">
        <f t="shared" ref="E2258:E2265" si="3695">ROW()&amp;" "&amp;D2258</f>
        <v>2258 SEASON MONTHL-TR-R</v>
      </c>
      <c r="G2258" s="136" t="str">
        <f t="shared" si="3694"/>
        <v>Primary revenue driver</v>
      </c>
      <c r="H2258" s="27"/>
      <c r="I2258" s="78"/>
      <c r="J2258" s="78"/>
      <c r="K2258" s="33"/>
      <c r="L2258" s="33"/>
      <c r="M2258" s="33"/>
      <c r="N2258" s="33"/>
      <c r="O2258" s="33"/>
      <c r="P2258" s="33"/>
      <c r="R2258" s="33"/>
      <c r="S2258" s="4" t="str">
        <f>ADDRESS(ROW(S2240),COLUMN(S2240),2)</f>
        <v>S$2240</v>
      </c>
      <c r="T2258" s="4" t="str">
        <f t="shared" ref="T2258:CE2260" si="3696">ADDRESS(ROW(T2240),COLUMN(T2240),2)</f>
        <v>T$2240</v>
      </c>
      <c r="U2258" s="4" t="str">
        <f t="shared" si="3696"/>
        <v>U$2240</v>
      </c>
      <c r="V2258" s="4" t="str">
        <f t="shared" si="3696"/>
        <v>V$2240</v>
      </c>
      <c r="W2258" s="4" t="str">
        <f t="shared" si="3696"/>
        <v>W$2240</v>
      </c>
      <c r="X2258" s="4" t="str">
        <f t="shared" si="3696"/>
        <v>X$2240</v>
      </c>
      <c r="Y2258" s="4" t="str">
        <f t="shared" si="3696"/>
        <v>Y$2240</v>
      </c>
      <c r="Z2258" s="4" t="str">
        <f t="shared" si="3696"/>
        <v>Z$2240</v>
      </c>
      <c r="AA2258" s="4" t="str">
        <f t="shared" si="3696"/>
        <v>AA$2240</v>
      </c>
      <c r="AB2258" s="4" t="str">
        <f t="shared" si="3696"/>
        <v>AB$2240</v>
      </c>
      <c r="AC2258" s="4" t="str">
        <f t="shared" si="3696"/>
        <v>AC$2240</v>
      </c>
      <c r="AD2258" s="4" t="str">
        <f t="shared" si="3696"/>
        <v>AD$2240</v>
      </c>
      <c r="AE2258" s="4" t="str">
        <f t="shared" si="3696"/>
        <v>AE$2240</v>
      </c>
      <c r="AF2258" s="4" t="str">
        <f t="shared" si="3696"/>
        <v>AF$2240</v>
      </c>
      <c r="AG2258" s="4" t="str">
        <f t="shared" si="3696"/>
        <v>AG$2240</v>
      </c>
      <c r="AH2258" s="4" t="str">
        <f t="shared" si="3696"/>
        <v>AH$2240</v>
      </c>
      <c r="AI2258" s="4" t="str">
        <f t="shared" si="3696"/>
        <v>AI$2240</v>
      </c>
      <c r="AJ2258" s="4" t="str">
        <f t="shared" si="3696"/>
        <v>AJ$2240</v>
      </c>
      <c r="AK2258" s="4" t="str">
        <f t="shared" si="3696"/>
        <v>AK$2240</v>
      </c>
      <c r="AL2258" s="4" t="str">
        <f t="shared" si="3696"/>
        <v>AL$2240</v>
      </c>
      <c r="AM2258" s="4" t="str">
        <f t="shared" si="3696"/>
        <v>AM$2240</v>
      </c>
      <c r="AN2258" s="4" t="str">
        <f t="shared" si="3696"/>
        <v>AN$2240</v>
      </c>
      <c r="AO2258" s="4" t="str">
        <f t="shared" si="3696"/>
        <v>AO$2240</v>
      </c>
      <c r="AP2258" s="4" t="str">
        <f t="shared" si="3696"/>
        <v>AP$2240</v>
      </c>
      <c r="AQ2258" s="4" t="str">
        <f t="shared" si="3696"/>
        <v>AQ$2240</v>
      </c>
      <c r="AR2258" s="4" t="str">
        <f t="shared" si="3696"/>
        <v>AR$2240</v>
      </c>
      <c r="AS2258" s="4" t="str">
        <f t="shared" si="3696"/>
        <v>AS$2240</v>
      </c>
      <c r="AT2258" s="4" t="str">
        <f t="shared" si="3696"/>
        <v>AT$2240</v>
      </c>
      <c r="AU2258" s="4" t="str">
        <f t="shared" si="3696"/>
        <v>AU$2240</v>
      </c>
      <c r="AV2258" s="4" t="str">
        <f t="shared" si="3696"/>
        <v>AV$2240</v>
      </c>
      <c r="AW2258" s="4" t="str">
        <f t="shared" si="3696"/>
        <v>AW$2240</v>
      </c>
      <c r="AX2258" s="4" t="str">
        <f t="shared" si="3696"/>
        <v>AX$2240</v>
      </c>
      <c r="AY2258" s="4" t="str">
        <f t="shared" si="3696"/>
        <v>AY$2240</v>
      </c>
      <c r="AZ2258" s="4" t="str">
        <f t="shared" si="3696"/>
        <v>AZ$2240</v>
      </c>
      <c r="BA2258" s="4" t="str">
        <f t="shared" si="3696"/>
        <v>BA$2240</v>
      </c>
      <c r="BB2258" s="4" t="str">
        <f t="shared" si="3696"/>
        <v>BB$2240</v>
      </c>
      <c r="BC2258" s="4" t="str">
        <f t="shared" si="3696"/>
        <v>BC$2240</v>
      </c>
      <c r="BD2258" s="4" t="str">
        <f t="shared" si="3696"/>
        <v>BD$2240</v>
      </c>
      <c r="BE2258" s="4" t="str">
        <f t="shared" si="3696"/>
        <v>BE$2240</v>
      </c>
      <c r="BF2258" s="4" t="str">
        <f t="shared" si="3696"/>
        <v>BF$2240</v>
      </c>
      <c r="BG2258" s="4" t="str">
        <f t="shared" si="3696"/>
        <v>BG$2240</v>
      </c>
      <c r="BH2258" s="4" t="str">
        <f t="shared" si="3696"/>
        <v>BH$2240</v>
      </c>
      <c r="BI2258" s="4" t="str">
        <f t="shared" si="3696"/>
        <v>BI$2240</v>
      </c>
      <c r="BJ2258" s="4" t="str">
        <f t="shared" si="3696"/>
        <v>BJ$2240</v>
      </c>
      <c r="BK2258" s="4" t="str">
        <f t="shared" si="3696"/>
        <v>BK$2240</v>
      </c>
      <c r="BL2258" s="4" t="str">
        <f t="shared" si="3696"/>
        <v>BL$2240</v>
      </c>
      <c r="BM2258" s="4" t="str">
        <f t="shared" si="3696"/>
        <v>BM$2240</v>
      </c>
      <c r="BN2258" s="4" t="str">
        <f t="shared" si="3696"/>
        <v>BN$2240</v>
      </c>
      <c r="BO2258" s="4" t="str">
        <f t="shared" si="3696"/>
        <v>BO$2240</v>
      </c>
      <c r="BP2258" s="4" t="str">
        <f t="shared" si="3696"/>
        <v>BP$2240</v>
      </c>
      <c r="BQ2258" s="4" t="str">
        <f t="shared" si="3696"/>
        <v>BQ$2240</v>
      </c>
      <c r="BR2258" s="4" t="str">
        <f t="shared" si="3696"/>
        <v>BR$2240</v>
      </c>
      <c r="BS2258" s="4" t="str">
        <f t="shared" si="3696"/>
        <v>BS$2240</v>
      </c>
      <c r="BT2258" s="4" t="str">
        <f t="shared" si="3696"/>
        <v>BT$2240</v>
      </c>
      <c r="BU2258" s="4" t="str">
        <f t="shared" si="3696"/>
        <v>BU$2240</v>
      </c>
      <c r="BV2258" s="4" t="str">
        <f t="shared" si="3696"/>
        <v>BV$2240</v>
      </c>
      <c r="BW2258" s="4" t="str">
        <f t="shared" si="3696"/>
        <v>BW$2240</v>
      </c>
      <c r="BX2258" s="4" t="str">
        <f t="shared" si="3696"/>
        <v>BX$2240</v>
      </c>
      <c r="BY2258" s="4" t="str">
        <f t="shared" si="3696"/>
        <v>BY$2240</v>
      </c>
      <c r="BZ2258" s="4" t="str">
        <f t="shared" si="3696"/>
        <v>BZ$2240</v>
      </c>
      <c r="CA2258" s="4" t="str">
        <f t="shared" si="3696"/>
        <v>CA$2240</v>
      </c>
      <c r="CB2258" s="4" t="str">
        <f t="shared" si="3696"/>
        <v>CB$2240</v>
      </c>
      <c r="CC2258" s="4" t="str">
        <f t="shared" si="3696"/>
        <v>CC$2240</v>
      </c>
      <c r="CD2258" s="4" t="str">
        <f t="shared" si="3696"/>
        <v>CD$2240</v>
      </c>
      <c r="CE2258" s="4" t="str">
        <f t="shared" si="3696"/>
        <v>CE$2240</v>
      </c>
      <c r="CF2258" s="4" t="str">
        <f t="shared" ref="CF2258:CL2260" si="3697">ADDRESS(ROW(CF2240),COLUMN(CF2240),2)</f>
        <v>CF$2240</v>
      </c>
      <c r="CG2258" s="4" t="str">
        <f t="shared" si="3697"/>
        <v>CG$2240</v>
      </c>
      <c r="CH2258" s="4" t="str">
        <f t="shared" si="3697"/>
        <v>CH$2240</v>
      </c>
      <c r="CI2258" s="4" t="str">
        <f t="shared" si="3697"/>
        <v>CI$2240</v>
      </c>
      <c r="CJ2258" s="4" t="str">
        <f t="shared" si="3697"/>
        <v>CJ$2240</v>
      </c>
      <c r="CK2258" s="4" t="str">
        <f t="shared" si="3697"/>
        <v>CK$2240</v>
      </c>
      <c r="CL2258" s="4" t="str">
        <f t="shared" si="3697"/>
        <v>CL$2240</v>
      </c>
      <c r="CN2258" s="78"/>
      <c r="CO2258" s="80" t="str">
        <f t="shared" ref="CO2258:DL2260" si="3698">CO2232</f>
        <v>CO$16</v>
      </c>
      <c r="CP2258" s="80" t="str">
        <f t="shared" si="3698"/>
        <v>CP$16</v>
      </c>
      <c r="CQ2258" s="80" t="str">
        <f t="shared" si="3698"/>
        <v>CQ$16</v>
      </c>
      <c r="CR2258" s="80" t="str">
        <f t="shared" si="3698"/>
        <v>CR$16</v>
      </c>
      <c r="CS2258" s="80" t="str">
        <f t="shared" si="3698"/>
        <v>CS$16</v>
      </c>
      <c r="CT2258" s="80" t="str">
        <f t="shared" si="3698"/>
        <v>CT$16</v>
      </c>
      <c r="CU2258" s="80" t="str">
        <f t="shared" si="3698"/>
        <v>CU$16</v>
      </c>
      <c r="CV2258" s="80" t="str">
        <f t="shared" si="3698"/>
        <v>CV$16</v>
      </c>
      <c r="CW2258" s="80" t="str">
        <f t="shared" si="3698"/>
        <v>CW$16</v>
      </c>
      <c r="CX2258" s="80" t="str">
        <f t="shared" si="3698"/>
        <v>CX$16</v>
      </c>
      <c r="CY2258" s="80" t="str">
        <f t="shared" si="3698"/>
        <v>CY$16</v>
      </c>
      <c r="CZ2258" s="80" t="str">
        <f t="shared" si="3698"/>
        <v>CZ$16</v>
      </c>
      <c r="DA2258" s="80" t="str">
        <f t="shared" si="3698"/>
        <v>DA$16</v>
      </c>
      <c r="DB2258" s="80" t="str">
        <f t="shared" si="3698"/>
        <v>DB$16</v>
      </c>
      <c r="DC2258" s="80" t="str">
        <f t="shared" si="3698"/>
        <v>DC$16</v>
      </c>
      <c r="DD2258" s="80" t="str">
        <f t="shared" si="3698"/>
        <v>DD$16</v>
      </c>
      <c r="DE2258" s="80" t="str">
        <f t="shared" si="3698"/>
        <v>DE$16</v>
      </c>
      <c r="DF2258" s="80" t="str">
        <f t="shared" si="3698"/>
        <v>DF$16</v>
      </c>
      <c r="DG2258" s="80" t="str">
        <f t="shared" si="3698"/>
        <v>DG$16</v>
      </c>
      <c r="DH2258" s="80" t="str">
        <f t="shared" si="3698"/>
        <v>DH$16</v>
      </c>
      <c r="DI2258" s="80" t="str">
        <f t="shared" si="3698"/>
        <v>DI$16</v>
      </c>
      <c r="DJ2258" s="80" t="str">
        <f t="shared" si="3698"/>
        <v>DJ$16</v>
      </c>
      <c r="DK2258" s="80" t="str">
        <f t="shared" si="3698"/>
        <v>DK$16</v>
      </c>
      <c r="DL2258" s="80" t="str">
        <f t="shared" si="3698"/>
        <v>DL$16</v>
      </c>
    </row>
    <row r="2259" spans="1:116" x14ac:dyDescent="0.4">
      <c r="B2259" t="s">
        <v>332</v>
      </c>
      <c r="D2259" t="s">
        <v>545</v>
      </c>
      <c r="E2259" s="8" t="str">
        <f t="shared" si="3695"/>
        <v>2259 SEASON MONTHL-TR-R</v>
      </c>
      <c r="G2259" s="136" t="str">
        <f t="shared" si="3694"/>
        <v>Primary volume driver</v>
      </c>
      <c r="K2259" s="53"/>
      <c r="L2259" s="53"/>
      <c r="M2259" s="53"/>
      <c r="N2259" s="53"/>
      <c r="O2259" s="53"/>
      <c r="P2259" s="53"/>
      <c r="R2259" s="24"/>
      <c r="S2259" s="80" t="str">
        <f>S2233</f>
        <v>S$17</v>
      </c>
      <c r="T2259" s="80" t="str">
        <f t="shared" ref="T2259:CE2261" si="3699">T2233</f>
        <v>T$17</v>
      </c>
      <c r="U2259" s="80" t="str">
        <f t="shared" si="3699"/>
        <v>U$17</v>
      </c>
      <c r="V2259" s="80" t="str">
        <f t="shared" si="3699"/>
        <v>V$17</v>
      </c>
      <c r="W2259" s="80" t="str">
        <f t="shared" si="3699"/>
        <v>W$17</v>
      </c>
      <c r="X2259" s="80" t="str">
        <f t="shared" si="3699"/>
        <v>X$17</v>
      </c>
      <c r="Y2259" s="80" t="str">
        <f t="shared" si="3699"/>
        <v>Y$17</v>
      </c>
      <c r="Z2259" s="80" t="str">
        <f t="shared" si="3699"/>
        <v>Z$17</v>
      </c>
      <c r="AA2259" s="80" t="str">
        <f t="shared" si="3699"/>
        <v>AA$17</v>
      </c>
      <c r="AB2259" s="80" t="str">
        <f t="shared" si="3699"/>
        <v>AB$17</v>
      </c>
      <c r="AC2259" s="80" t="str">
        <f t="shared" si="3699"/>
        <v>AC$17</v>
      </c>
      <c r="AD2259" s="80" t="str">
        <f t="shared" si="3699"/>
        <v>AD$17</v>
      </c>
      <c r="AE2259" s="80" t="str">
        <f t="shared" si="3699"/>
        <v>AE$17</v>
      </c>
      <c r="AF2259" s="80" t="str">
        <f t="shared" si="3699"/>
        <v>AF$17</v>
      </c>
      <c r="AG2259" s="80" t="str">
        <f t="shared" si="3699"/>
        <v>AG$17</v>
      </c>
      <c r="AH2259" s="80" t="str">
        <f t="shared" si="3699"/>
        <v>AH$17</v>
      </c>
      <c r="AI2259" s="80" t="str">
        <f t="shared" si="3699"/>
        <v>AI$17</v>
      </c>
      <c r="AJ2259" s="80" t="str">
        <f t="shared" si="3699"/>
        <v>AJ$17</v>
      </c>
      <c r="AK2259" s="80" t="str">
        <f t="shared" si="3699"/>
        <v>AK$17</v>
      </c>
      <c r="AL2259" s="80" t="str">
        <f t="shared" si="3699"/>
        <v>AL$17</v>
      </c>
      <c r="AM2259" s="80" t="str">
        <f t="shared" si="3699"/>
        <v>AM$17</v>
      </c>
      <c r="AN2259" s="80" t="str">
        <f t="shared" si="3699"/>
        <v>AN$17</v>
      </c>
      <c r="AO2259" s="80" t="str">
        <f t="shared" si="3699"/>
        <v>AO$17</v>
      </c>
      <c r="AP2259" s="80" t="str">
        <f t="shared" si="3699"/>
        <v>AP$17</v>
      </c>
      <c r="AQ2259" s="80" t="str">
        <f t="shared" si="3699"/>
        <v>AQ$17</v>
      </c>
      <c r="AR2259" s="80" t="str">
        <f t="shared" si="3699"/>
        <v>AR$17</v>
      </c>
      <c r="AS2259" s="80" t="str">
        <f t="shared" si="3699"/>
        <v>AS$17</v>
      </c>
      <c r="AT2259" s="80" t="str">
        <f t="shared" si="3699"/>
        <v>AT$17</v>
      </c>
      <c r="AU2259" s="80" t="str">
        <f t="shared" si="3699"/>
        <v>AU$17</v>
      </c>
      <c r="AV2259" s="80" t="str">
        <f t="shared" si="3699"/>
        <v>AV$17</v>
      </c>
      <c r="AW2259" s="80" t="str">
        <f t="shared" si="3699"/>
        <v>AW$17</v>
      </c>
      <c r="AX2259" s="80" t="str">
        <f t="shared" si="3699"/>
        <v>AX$17</v>
      </c>
      <c r="AY2259" s="80" t="str">
        <f t="shared" si="3699"/>
        <v>AY$17</v>
      </c>
      <c r="AZ2259" s="80" t="str">
        <f t="shared" si="3699"/>
        <v>AZ$17</v>
      </c>
      <c r="BA2259" s="80" t="str">
        <f t="shared" si="3699"/>
        <v>BA$17</v>
      </c>
      <c r="BB2259" s="80" t="str">
        <f t="shared" si="3699"/>
        <v>BB$17</v>
      </c>
      <c r="BC2259" s="80" t="str">
        <f t="shared" si="3699"/>
        <v>BC$17</v>
      </c>
      <c r="BD2259" s="80" t="str">
        <f t="shared" si="3699"/>
        <v>BD$17</v>
      </c>
      <c r="BE2259" s="80" t="str">
        <f t="shared" si="3699"/>
        <v>BE$17</v>
      </c>
      <c r="BF2259" s="80" t="str">
        <f t="shared" si="3699"/>
        <v>BF$17</v>
      </c>
      <c r="BG2259" s="80" t="str">
        <f t="shared" si="3699"/>
        <v>BG$17</v>
      </c>
      <c r="BH2259" s="80" t="str">
        <f t="shared" si="3699"/>
        <v>BH$17</v>
      </c>
      <c r="BI2259" s="80" t="str">
        <f t="shared" si="3699"/>
        <v>BI$17</v>
      </c>
      <c r="BJ2259" s="80" t="str">
        <f t="shared" si="3699"/>
        <v>BJ$17</v>
      </c>
      <c r="BK2259" s="80" t="str">
        <f t="shared" si="3699"/>
        <v>BK$17</v>
      </c>
      <c r="BL2259" s="80" t="str">
        <f t="shared" si="3699"/>
        <v>BL$17</v>
      </c>
      <c r="BM2259" s="80" t="str">
        <f t="shared" si="3699"/>
        <v>BM$17</v>
      </c>
      <c r="BN2259" s="80" t="str">
        <f t="shared" si="3699"/>
        <v>BN$17</v>
      </c>
      <c r="BO2259" s="80" t="str">
        <f t="shared" si="3699"/>
        <v>BO$17</v>
      </c>
      <c r="BP2259" s="80" t="str">
        <f t="shared" si="3699"/>
        <v>BP$17</v>
      </c>
      <c r="BQ2259" s="80" t="str">
        <f t="shared" si="3699"/>
        <v>BQ$17</v>
      </c>
      <c r="BR2259" s="80" t="str">
        <f t="shared" si="3699"/>
        <v>BR$17</v>
      </c>
      <c r="BS2259" s="80" t="str">
        <f t="shared" si="3699"/>
        <v>BS$17</v>
      </c>
      <c r="BT2259" s="80" t="str">
        <f t="shared" si="3699"/>
        <v>BT$17</v>
      </c>
      <c r="BU2259" s="80" t="str">
        <f t="shared" si="3699"/>
        <v>BU$17</v>
      </c>
      <c r="BV2259" s="80" t="str">
        <f t="shared" si="3699"/>
        <v>BV$17</v>
      </c>
      <c r="BW2259" s="80" t="str">
        <f t="shared" si="3699"/>
        <v>BW$17</v>
      </c>
      <c r="BX2259" s="80" t="str">
        <f t="shared" si="3699"/>
        <v>BX$17</v>
      </c>
      <c r="BY2259" s="80" t="str">
        <f t="shared" si="3699"/>
        <v>BY$17</v>
      </c>
      <c r="BZ2259" s="80" t="str">
        <f t="shared" si="3699"/>
        <v>BZ$17</v>
      </c>
      <c r="CA2259" s="80" t="str">
        <f t="shared" si="3699"/>
        <v>CA$17</v>
      </c>
      <c r="CB2259" s="80" t="str">
        <f t="shared" si="3699"/>
        <v>CB$17</v>
      </c>
      <c r="CC2259" s="80" t="str">
        <f t="shared" si="3699"/>
        <v>CC$17</v>
      </c>
      <c r="CD2259" s="80" t="str">
        <f t="shared" si="3699"/>
        <v>CD$17</v>
      </c>
      <c r="CE2259" s="80" t="str">
        <f t="shared" si="3699"/>
        <v>CE$17</v>
      </c>
      <c r="CF2259" s="80" t="str">
        <f t="shared" ref="CF2259:CL2261" si="3700">CF2233</f>
        <v>CF$17</v>
      </c>
      <c r="CG2259" s="80" t="str">
        <f t="shared" si="3700"/>
        <v>CG$17</v>
      </c>
      <c r="CH2259" s="80" t="str">
        <f t="shared" si="3700"/>
        <v>CH$17</v>
      </c>
      <c r="CI2259" s="80" t="str">
        <f t="shared" si="3700"/>
        <v>CI$17</v>
      </c>
      <c r="CJ2259" s="80" t="str">
        <f t="shared" si="3700"/>
        <v>CJ$17</v>
      </c>
      <c r="CK2259" s="80" t="str">
        <f t="shared" si="3700"/>
        <v>CK$17</v>
      </c>
      <c r="CL2259" s="80" t="str">
        <f t="shared" si="3700"/>
        <v>CL$17</v>
      </c>
      <c r="CO2259" s="212" t="e">
        <f>ADDRESS(ROW(#REF!),COLUMN(#REF!),2)</f>
        <v>#REF!</v>
      </c>
      <c r="CP2259" s="212" t="e">
        <f>ADDRESS(ROW(#REF!),COLUMN(#REF!),2)</f>
        <v>#REF!</v>
      </c>
      <c r="CQ2259" s="212" t="e">
        <f>ADDRESS(ROW(#REF!),COLUMN(#REF!),2)</f>
        <v>#REF!</v>
      </c>
      <c r="CR2259" s="212" t="e">
        <f>ADDRESS(ROW(#REF!),COLUMN(#REF!),2)</f>
        <v>#REF!</v>
      </c>
      <c r="CS2259" s="212" t="e">
        <f>ADDRESS(ROW(#REF!),COLUMN(#REF!),2)</f>
        <v>#REF!</v>
      </c>
      <c r="CT2259" s="212" t="e">
        <f>ADDRESS(ROW(#REF!),COLUMN(#REF!),2)</f>
        <v>#REF!</v>
      </c>
      <c r="CU2259" s="212" t="e">
        <f>ADDRESS(ROW(#REF!),COLUMN(#REF!),2)</f>
        <v>#REF!</v>
      </c>
      <c r="CV2259" s="212" t="e">
        <f>ADDRESS(ROW(#REF!),COLUMN(#REF!),2)</f>
        <v>#REF!</v>
      </c>
      <c r="CW2259" s="212" t="e">
        <f>ADDRESS(ROW(#REF!),COLUMN(#REF!),2)</f>
        <v>#REF!</v>
      </c>
      <c r="CX2259" s="212" t="e">
        <f>ADDRESS(ROW(#REF!),COLUMN(#REF!),2)</f>
        <v>#REF!</v>
      </c>
      <c r="CY2259" s="212" t="e">
        <f>ADDRESS(ROW(#REF!),COLUMN(#REF!),2)</f>
        <v>#REF!</v>
      </c>
      <c r="CZ2259" s="212" t="e">
        <f>ADDRESS(ROW(#REF!),COLUMN(#REF!),2)</f>
        <v>#REF!</v>
      </c>
      <c r="DA2259" s="212" t="e">
        <f>ADDRESS(ROW(#REF!),COLUMN(#REF!),2)</f>
        <v>#REF!</v>
      </c>
      <c r="DB2259" s="212" t="e">
        <f>ADDRESS(ROW(#REF!),COLUMN(#REF!),2)</f>
        <v>#REF!</v>
      </c>
      <c r="DC2259" s="212" t="e">
        <f>ADDRESS(ROW(#REF!),COLUMN(#REF!),2)</f>
        <v>#REF!</v>
      </c>
      <c r="DD2259" s="212" t="e">
        <f>ADDRESS(ROW(#REF!),COLUMN(#REF!),2)</f>
        <v>#REF!</v>
      </c>
      <c r="DE2259" s="212" t="e">
        <f>ADDRESS(ROW(#REF!),COLUMN(#REF!),2)</f>
        <v>#REF!</v>
      </c>
      <c r="DF2259" s="212" t="e">
        <f>ADDRESS(ROW(#REF!),COLUMN(#REF!),2)</f>
        <v>#REF!</v>
      </c>
      <c r="DG2259" s="212" t="e">
        <f>ADDRESS(ROW(#REF!),COLUMN(#REF!),2)</f>
        <v>#REF!</v>
      </c>
      <c r="DH2259" s="212" t="e">
        <f>ADDRESS(ROW(#REF!),COLUMN(#REF!),2)</f>
        <v>#REF!</v>
      </c>
      <c r="DI2259" s="212" t="e">
        <f>ADDRESS(ROW(#REF!),COLUMN(#REF!),2)</f>
        <v>#REF!</v>
      </c>
      <c r="DJ2259" s="212" t="e">
        <f>ADDRESS(ROW(#REF!),COLUMN(#REF!),2)</f>
        <v>#REF!</v>
      </c>
      <c r="DK2259" s="212" t="e">
        <f>ADDRESS(ROW(#REF!),COLUMN(#REF!),2)</f>
        <v>#REF!</v>
      </c>
      <c r="DL2259" s="212" t="e">
        <f>ADDRESS(ROW(#REF!),COLUMN(#REF!),2)</f>
        <v>#REF!</v>
      </c>
    </row>
    <row r="2260" spans="1:116" x14ac:dyDescent="0.4">
      <c r="B2260" t="s">
        <v>332</v>
      </c>
      <c r="D2260" t="s">
        <v>545</v>
      </c>
      <c r="E2260" s="8" t="str">
        <f t="shared" si="3695"/>
        <v>2260 SEASON MONTHL-TR-R</v>
      </c>
      <c r="G2260" s="136" t="str">
        <f t="shared" si="3694"/>
        <v>(Secondary label)</v>
      </c>
      <c r="H2260" s="12"/>
      <c r="I2260" s="60"/>
      <c r="J2260" s="60"/>
      <c r="K2260" s="15"/>
      <c r="L2260" s="15"/>
      <c r="M2260" s="15"/>
      <c r="N2260" s="15"/>
      <c r="O2260" s="15"/>
      <c r="P2260" s="15"/>
      <c r="R2260" s="15"/>
      <c r="S2260" s="80"/>
      <c r="T2260" s="80"/>
      <c r="U2260" s="80"/>
      <c r="V2260" s="80"/>
      <c r="W2260" s="80"/>
      <c r="X2260" s="80"/>
      <c r="Y2260" s="80"/>
      <c r="Z2260" s="80"/>
      <c r="AA2260" s="80"/>
      <c r="AB2260" s="80"/>
      <c r="AC2260" s="80"/>
      <c r="AD2260" s="80"/>
      <c r="AE2260" s="80"/>
      <c r="AF2260" s="80"/>
      <c r="AG2260" s="80"/>
      <c r="AH2260" s="80"/>
      <c r="AI2260" s="80"/>
      <c r="AJ2260" s="80"/>
      <c r="AK2260" s="80"/>
      <c r="AL2260" s="80"/>
      <c r="AM2260" s="80"/>
      <c r="AN2260" s="80"/>
      <c r="AO2260" s="80"/>
      <c r="AP2260" s="80"/>
      <c r="AQ2260" s="80"/>
      <c r="AR2260" s="80"/>
      <c r="AS2260" s="80"/>
      <c r="AT2260" s="80"/>
      <c r="AU2260" s="80"/>
      <c r="AV2260" s="80"/>
      <c r="AW2260" s="80"/>
      <c r="AX2260" s="80"/>
      <c r="AY2260" s="80"/>
      <c r="AZ2260" s="80"/>
      <c r="BA2260" s="80"/>
      <c r="BB2260" s="80"/>
      <c r="BC2260" s="80"/>
      <c r="BD2260" s="80"/>
      <c r="BE2260" s="80"/>
      <c r="BF2260" s="80"/>
      <c r="BG2260" s="80"/>
      <c r="BH2260" s="80"/>
      <c r="BI2260" s="80"/>
      <c r="BJ2260" s="80"/>
      <c r="BK2260" s="80"/>
      <c r="BL2260" s="80"/>
      <c r="BM2260" s="80"/>
      <c r="BN2260" s="80"/>
      <c r="BO2260" s="80"/>
      <c r="BP2260" s="80"/>
      <c r="BQ2260" s="80"/>
      <c r="BR2260" s="80"/>
      <c r="BS2260" s="80"/>
      <c r="BT2260" s="80"/>
      <c r="BU2260" s="80"/>
      <c r="BV2260" s="80"/>
      <c r="BW2260" s="80"/>
      <c r="BX2260" s="80"/>
      <c r="BY2260" s="80"/>
      <c r="BZ2260" s="80"/>
      <c r="CA2260" s="80"/>
      <c r="CB2260" s="80"/>
      <c r="CC2260" s="80"/>
      <c r="CD2260" s="80"/>
      <c r="CE2260" s="80"/>
      <c r="CF2260" s="80"/>
      <c r="CG2260" s="80"/>
      <c r="CH2260" s="80"/>
      <c r="CI2260" s="80"/>
      <c r="CJ2260" s="80"/>
      <c r="CK2260" s="80"/>
      <c r="CL2260" s="80"/>
      <c r="CN2260" s="60"/>
    </row>
    <row r="2261" spans="1:116" x14ac:dyDescent="0.4">
      <c r="B2261" t="s">
        <v>332</v>
      </c>
      <c r="D2261" t="s">
        <v>545</v>
      </c>
      <c r="E2261" s="8" t="str">
        <f t="shared" si="3695"/>
        <v>2261 SEASON MONTHL-TR-R</v>
      </c>
      <c r="G2261" s="136" t="str">
        <f t="shared" si="3694"/>
        <v xml:space="preserve">secondary unit </v>
      </c>
      <c r="H2261" s="12"/>
      <c r="I2261" s="60"/>
      <c r="J2261" s="60"/>
      <c r="K2261" s="15"/>
      <c r="L2261" s="15"/>
      <c r="M2261" s="15"/>
      <c r="N2261" s="15"/>
      <c r="O2261" s="15"/>
      <c r="P2261" s="15"/>
      <c r="R2261" s="15"/>
      <c r="S2261" s="76"/>
      <c r="T2261" s="76"/>
      <c r="U2261" s="76"/>
      <c r="V2261" s="76"/>
      <c r="W2261" s="76"/>
      <c r="X2261" s="76"/>
      <c r="Y2261" s="76"/>
      <c r="Z2261" s="76"/>
      <c r="AA2261" s="76"/>
      <c r="AB2261" s="76"/>
      <c r="AC2261" s="76"/>
      <c r="AD2261" s="76"/>
      <c r="AE2261" s="76"/>
      <c r="AF2261" s="76"/>
      <c r="AG2261" s="76"/>
      <c r="AH2261" s="76"/>
      <c r="AI2261" s="76"/>
      <c r="AJ2261" s="76"/>
      <c r="AK2261" s="76"/>
      <c r="AL2261" s="76"/>
      <c r="AM2261" s="76"/>
      <c r="AN2261" s="76"/>
      <c r="AO2261" s="76"/>
      <c r="AP2261" s="76"/>
      <c r="AQ2261" s="76"/>
      <c r="AR2261" s="76"/>
      <c r="AS2261" s="76"/>
      <c r="AT2261" s="76"/>
      <c r="AU2261" s="76"/>
      <c r="AV2261" s="76"/>
      <c r="AW2261" s="76"/>
      <c r="AX2261" s="76"/>
      <c r="AY2261" s="76"/>
      <c r="AZ2261" s="76"/>
      <c r="BA2261" s="76"/>
      <c r="BB2261" s="76"/>
      <c r="BC2261" s="76"/>
      <c r="BD2261" s="76"/>
      <c r="BE2261" s="76"/>
      <c r="BF2261" s="76"/>
      <c r="BG2261" s="76"/>
      <c r="BH2261" s="76"/>
      <c r="BI2261" s="76"/>
      <c r="BJ2261" s="76"/>
      <c r="BK2261" s="76"/>
      <c r="BL2261" s="76"/>
      <c r="BM2261" s="76"/>
      <c r="BN2261" s="76"/>
      <c r="BO2261" s="76"/>
      <c r="BP2261" s="76"/>
      <c r="BQ2261" s="76"/>
      <c r="BR2261" s="76"/>
      <c r="BS2261" s="76"/>
      <c r="BT2261" s="76"/>
      <c r="BU2261" s="76"/>
      <c r="BV2261" s="76"/>
      <c r="BW2261" s="76"/>
      <c r="BX2261" s="76"/>
      <c r="BY2261" s="76"/>
      <c r="BZ2261" s="76"/>
      <c r="CA2261" s="76"/>
      <c r="CB2261" s="76"/>
      <c r="CC2261" s="76"/>
      <c r="CD2261" s="76"/>
      <c r="CE2261" s="76"/>
      <c r="CF2261" s="76"/>
      <c r="CG2261" s="76"/>
      <c r="CH2261" s="76"/>
      <c r="CI2261" s="76"/>
      <c r="CJ2261" s="76"/>
      <c r="CK2261" s="76"/>
      <c r="CL2261" s="76"/>
      <c r="CN2261" s="60"/>
      <c r="CO2261" s="76"/>
      <c r="CP2261" s="76"/>
      <c r="CQ2261" s="76"/>
      <c r="CR2261" s="76"/>
      <c r="CS2261" s="76"/>
      <c r="CT2261" s="76"/>
      <c r="CU2261" s="76"/>
      <c r="CV2261" s="76"/>
      <c r="CW2261" s="76"/>
      <c r="CX2261" s="76"/>
      <c r="CY2261" s="76"/>
      <c r="CZ2261" s="76"/>
      <c r="DA2261" s="76"/>
      <c r="DB2261" s="76"/>
      <c r="DC2261" s="76"/>
      <c r="DD2261" s="76"/>
      <c r="DE2261" s="76"/>
      <c r="DF2261" s="76"/>
      <c r="DG2261" s="76"/>
      <c r="DH2261" s="76"/>
      <c r="DI2261" s="76"/>
      <c r="DJ2261" s="76"/>
      <c r="DK2261" s="76"/>
      <c r="DL2261" s="76"/>
    </row>
    <row r="2262" spans="1:116" x14ac:dyDescent="0.4">
      <c r="B2262" t="s">
        <v>332</v>
      </c>
      <c r="D2262" t="s">
        <v>545</v>
      </c>
      <c r="E2262" s="8" t="str">
        <f t="shared" si="3695"/>
        <v>2262 SEASON MONTHL-TR-R</v>
      </c>
      <c r="G2262" s="136" t="str">
        <f t="shared" si="3694"/>
        <v>Secondary revenue driver</v>
      </c>
      <c r="H2262" s="12"/>
      <c r="I2262" s="60"/>
      <c r="J2262" s="60"/>
      <c r="K2262" s="15"/>
      <c r="L2262" s="15"/>
      <c r="M2262" s="15"/>
      <c r="N2262" s="15"/>
      <c r="O2262" s="15"/>
      <c r="P2262" s="15"/>
      <c r="R2262" s="15"/>
      <c r="S2262" s="80" t="str">
        <f>S2236</f>
        <v>S$18</v>
      </c>
      <c r="T2262" s="80" t="str">
        <f t="shared" ref="T2262:CE2264" si="3701">T2236</f>
        <v>T$18</v>
      </c>
      <c r="U2262" s="80" t="str">
        <f t="shared" si="3701"/>
        <v>U$18</v>
      </c>
      <c r="V2262" s="80" t="str">
        <f t="shared" si="3701"/>
        <v>V$18</v>
      </c>
      <c r="W2262" s="80" t="str">
        <f t="shared" si="3701"/>
        <v>W$18</v>
      </c>
      <c r="X2262" s="80" t="str">
        <f t="shared" si="3701"/>
        <v>X$18</v>
      </c>
      <c r="Y2262" s="80" t="str">
        <f t="shared" si="3701"/>
        <v>Y$18</v>
      </c>
      <c r="Z2262" s="80" t="str">
        <f t="shared" si="3701"/>
        <v>Z$18</v>
      </c>
      <c r="AA2262" s="80" t="str">
        <f t="shared" si="3701"/>
        <v>AA$18</v>
      </c>
      <c r="AB2262" s="80" t="str">
        <f t="shared" si="3701"/>
        <v>AB$18</v>
      </c>
      <c r="AC2262" s="80" t="str">
        <f t="shared" si="3701"/>
        <v>AC$18</v>
      </c>
      <c r="AD2262" s="80" t="str">
        <f t="shared" si="3701"/>
        <v>AD$18</v>
      </c>
      <c r="AE2262" s="80" t="str">
        <f t="shared" si="3701"/>
        <v>AE$18</v>
      </c>
      <c r="AF2262" s="80" t="str">
        <f t="shared" si="3701"/>
        <v>AF$18</v>
      </c>
      <c r="AG2262" s="80" t="str">
        <f t="shared" si="3701"/>
        <v>AG$18</v>
      </c>
      <c r="AH2262" s="80" t="str">
        <f t="shared" si="3701"/>
        <v>AH$18</v>
      </c>
      <c r="AI2262" s="80" t="str">
        <f t="shared" si="3701"/>
        <v>AI$18</v>
      </c>
      <c r="AJ2262" s="80" t="str">
        <f t="shared" si="3701"/>
        <v>AJ$18</v>
      </c>
      <c r="AK2262" s="80" t="str">
        <f t="shared" si="3701"/>
        <v>AK$18</v>
      </c>
      <c r="AL2262" s="80" t="str">
        <f t="shared" si="3701"/>
        <v>AL$18</v>
      </c>
      <c r="AM2262" s="80" t="str">
        <f t="shared" si="3701"/>
        <v>AM$18</v>
      </c>
      <c r="AN2262" s="80" t="str">
        <f t="shared" si="3701"/>
        <v>AN$18</v>
      </c>
      <c r="AO2262" s="80" t="str">
        <f t="shared" si="3701"/>
        <v>AO$18</v>
      </c>
      <c r="AP2262" s="80" t="str">
        <f t="shared" si="3701"/>
        <v>AP$18</v>
      </c>
      <c r="AQ2262" s="80" t="str">
        <f t="shared" si="3701"/>
        <v>AQ$18</v>
      </c>
      <c r="AR2262" s="80" t="str">
        <f t="shared" si="3701"/>
        <v>AR$18</v>
      </c>
      <c r="AS2262" s="80" t="str">
        <f t="shared" si="3701"/>
        <v>AS$18</v>
      </c>
      <c r="AT2262" s="80" t="str">
        <f t="shared" si="3701"/>
        <v>AT$18</v>
      </c>
      <c r="AU2262" s="80" t="str">
        <f t="shared" si="3701"/>
        <v>AU$18</v>
      </c>
      <c r="AV2262" s="80" t="str">
        <f t="shared" si="3701"/>
        <v>AV$18</v>
      </c>
      <c r="AW2262" s="80" t="str">
        <f t="shared" si="3701"/>
        <v>AW$18</v>
      </c>
      <c r="AX2262" s="80" t="str">
        <f t="shared" si="3701"/>
        <v>AX$18</v>
      </c>
      <c r="AY2262" s="80" t="str">
        <f t="shared" si="3701"/>
        <v>AY$18</v>
      </c>
      <c r="AZ2262" s="80" t="str">
        <f t="shared" si="3701"/>
        <v>AZ$18</v>
      </c>
      <c r="BA2262" s="80" t="str">
        <f t="shared" si="3701"/>
        <v>BA$18</v>
      </c>
      <c r="BB2262" s="80" t="str">
        <f t="shared" si="3701"/>
        <v>BB$18</v>
      </c>
      <c r="BC2262" s="80" t="str">
        <f t="shared" si="3701"/>
        <v>BC$18</v>
      </c>
      <c r="BD2262" s="80" t="str">
        <f t="shared" si="3701"/>
        <v>BD$18</v>
      </c>
      <c r="BE2262" s="80" t="str">
        <f t="shared" si="3701"/>
        <v>BE$18</v>
      </c>
      <c r="BF2262" s="80" t="str">
        <f t="shared" si="3701"/>
        <v>BF$18</v>
      </c>
      <c r="BG2262" s="80" t="str">
        <f t="shared" si="3701"/>
        <v>BG$18</v>
      </c>
      <c r="BH2262" s="80" t="str">
        <f t="shared" si="3701"/>
        <v>BH$18</v>
      </c>
      <c r="BI2262" s="80" t="str">
        <f t="shared" si="3701"/>
        <v>BI$18</v>
      </c>
      <c r="BJ2262" s="80" t="str">
        <f t="shared" si="3701"/>
        <v>BJ$18</v>
      </c>
      <c r="BK2262" s="80" t="str">
        <f t="shared" si="3701"/>
        <v>BK$18</v>
      </c>
      <c r="BL2262" s="80" t="str">
        <f t="shared" si="3701"/>
        <v>BL$18</v>
      </c>
      <c r="BM2262" s="80" t="str">
        <f t="shared" si="3701"/>
        <v>BM$18</v>
      </c>
      <c r="BN2262" s="80" t="str">
        <f t="shared" si="3701"/>
        <v>BN$18</v>
      </c>
      <c r="BO2262" s="80" t="str">
        <f t="shared" si="3701"/>
        <v>BO$18</v>
      </c>
      <c r="BP2262" s="80" t="str">
        <f t="shared" si="3701"/>
        <v>BP$18</v>
      </c>
      <c r="BQ2262" s="80" t="str">
        <f t="shared" si="3701"/>
        <v>BQ$18</v>
      </c>
      <c r="BR2262" s="80" t="str">
        <f t="shared" si="3701"/>
        <v>BR$18</v>
      </c>
      <c r="BS2262" s="80" t="str">
        <f t="shared" si="3701"/>
        <v>BS$18</v>
      </c>
      <c r="BT2262" s="80" t="str">
        <f t="shared" si="3701"/>
        <v>BT$18</v>
      </c>
      <c r="BU2262" s="80" t="str">
        <f t="shared" si="3701"/>
        <v>BU$18</v>
      </c>
      <c r="BV2262" s="80" t="str">
        <f t="shared" si="3701"/>
        <v>BV$18</v>
      </c>
      <c r="BW2262" s="80" t="str">
        <f t="shared" si="3701"/>
        <v>BW$18</v>
      </c>
      <c r="BX2262" s="80" t="str">
        <f t="shared" si="3701"/>
        <v>BX$18</v>
      </c>
      <c r="BY2262" s="80" t="str">
        <f t="shared" si="3701"/>
        <v>BY$18</v>
      </c>
      <c r="BZ2262" s="80" t="str">
        <f t="shared" si="3701"/>
        <v>BZ$18</v>
      </c>
      <c r="CA2262" s="80" t="str">
        <f t="shared" si="3701"/>
        <v>CA$18</v>
      </c>
      <c r="CB2262" s="80" t="str">
        <f t="shared" si="3701"/>
        <v>CB$18</v>
      </c>
      <c r="CC2262" s="80" t="str">
        <f t="shared" si="3701"/>
        <v>CC$18</v>
      </c>
      <c r="CD2262" s="80" t="str">
        <f t="shared" si="3701"/>
        <v>CD$18</v>
      </c>
      <c r="CE2262" s="80" t="str">
        <f t="shared" si="3701"/>
        <v>CE$18</v>
      </c>
      <c r="CF2262" s="80" t="str">
        <f t="shared" ref="CF2262:CL2264" si="3702">CF2236</f>
        <v>CF$18</v>
      </c>
      <c r="CG2262" s="80" t="str">
        <f t="shared" si="3702"/>
        <v>CG$18</v>
      </c>
      <c r="CH2262" s="80" t="str">
        <f t="shared" si="3702"/>
        <v>CH$18</v>
      </c>
      <c r="CI2262" s="80" t="str">
        <f t="shared" si="3702"/>
        <v>CI$18</v>
      </c>
      <c r="CJ2262" s="80" t="str">
        <f t="shared" si="3702"/>
        <v>CJ$18</v>
      </c>
      <c r="CK2262" s="80" t="str">
        <f t="shared" si="3702"/>
        <v>CK$18</v>
      </c>
      <c r="CL2262" s="80" t="str">
        <f t="shared" si="3702"/>
        <v>CL$18</v>
      </c>
      <c r="CN2262" s="60"/>
      <c r="CO2262" s="76"/>
      <c r="CP2262" s="76"/>
      <c r="CQ2262" s="76"/>
      <c r="CR2262" s="76"/>
      <c r="CS2262" s="76"/>
      <c r="CT2262" s="76"/>
      <c r="CU2262" s="76"/>
      <c r="CV2262" s="76"/>
      <c r="CW2262" s="76"/>
      <c r="CX2262" s="76"/>
      <c r="CY2262" s="76"/>
      <c r="CZ2262" s="76"/>
      <c r="DA2262" s="76"/>
      <c r="DB2262" s="76"/>
      <c r="DC2262" s="76"/>
      <c r="DD2262" s="76"/>
      <c r="DE2262" s="76"/>
      <c r="DF2262" s="76"/>
      <c r="DG2262" s="76"/>
      <c r="DH2262" s="76"/>
      <c r="DI2262" s="76"/>
      <c r="DJ2262" s="76"/>
      <c r="DK2262" s="76"/>
      <c r="DL2262" s="76"/>
    </row>
    <row r="2263" spans="1:116" x14ac:dyDescent="0.4">
      <c r="B2263" t="s">
        <v>332</v>
      </c>
      <c r="D2263" t="s">
        <v>545</v>
      </c>
      <c r="E2263" s="8" t="str">
        <f t="shared" si="3695"/>
        <v>2263 SEASON MONTHL-TR-R</v>
      </c>
      <c r="G2263" s="136" t="str">
        <f t="shared" si="3694"/>
        <v>Secondary volume driver</v>
      </c>
      <c r="H2263" s="12"/>
      <c r="I2263" s="60"/>
      <c r="J2263" s="60"/>
      <c r="K2263" s="15"/>
      <c r="L2263" s="15"/>
      <c r="M2263" s="15"/>
      <c r="N2263" s="15"/>
      <c r="O2263" s="15"/>
      <c r="P2263" s="15"/>
      <c r="R2263" s="15"/>
      <c r="S2263" s="80" t="str">
        <f>S2237</f>
        <v>S$19</v>
      </c>
      <c r="T2263" s="80" t="str">
        <f t="shared" ref="T2263:CE2265" si="3703">T2237</f>
        <v>T$19</v>
      </c>
      <c r="U2263" s="80" t="str">
        <f t="shared" si="3703"/>
        <v>U$19</v>
      </c>
      <c r="V2263" s="80" t="str">
        <f t="shared" si="3703"/>
        <v>V$19</v>
      </c>
      <c r="W2263" s="80" t="str">
        <f t="shared" si="3703"/>
        <v>W$19</v>
      </c>
      <c r="X2263" s="80" t="str">
        <f t="shared" si="3703"/>
        <v>X$19</v>
      </c>
      <c r="Y2263" s="80" t="str">
        <f t="shared" si="3703"/>
        <v>Y$19</v>
      </c>
      <c r="Z2263" s="80" t="str">
        <f t="shared" si="3703"/>
        <v>Z$19</v>
      </c>
      <c r="AA2263" s="80" t="str">
        <f t="shared" si="3703"/>
        <v>AA$19</v>
      </c>
      <c r="AB2263" s="80" t="str">
        <f t="shared" si="3703"/>
        <v>AB$19</v>
      </c>
      <c r="AC2263" s="80" t="str">
        <f t="shared" si="3703"/>
        <v>AC$19</v>
      </c>
      <c r="AD2263" s="80" t="str">
        <f t="shared" si="3703"/>
        <v>AD$19</v>
      </c>
      <c r="AE2263" s="80" t="str">
        <f t="shared" si="3703"/>
        <v>AE$19</v>
      </c>
      <c r="AF2263" s="80" t="str">
        <f t="shared" si="3703"/>
        <v>AF$19</v>
      </c>
      <c r="AG2263" s="80" t="str">
        <f t="shared" si="3703"/>
        <v>AG$19</v>
      </c>
      <c r="AH2263" s="80" t="str">
        <f t="shared" si="3703"/>
        <v>AH$19</v>
      </c>
      <c r="AI2263" s="80" t="str">
        <f t="shared" si="3703"/>
        <v>AI$19</v>
      </c>
      <c r="AJ2263" s="80" t="str">
        <f t="shared" si="3703"/>
        <v>AJ$19</v>
      </c>
      <c r="AK2263" s="80" t="str">
        <f t="shared" si="3703"/>
        <v>AK$19</v>
      </c>
      <c r="AL2263" s="80" t="str">
        <f t="shared" si="3703"/>
        <v>AL$19</v>
      </c>
      <c r="AM2263" s="80" t="str">
        <f t="shared" si="3703"/>
        <v>AM$19</v>
      </c>
      <c r="AN2263" s="80" t="str">
        <f t="shared" si="3703"/>
        <v>AN$19</v>
      </c>
      <c r="AO2263" s="80" t="str">
        <f t="shared" si="3703"/>
        <v>AO$19</v>
      </c>
      <c r="AP2263" s="80" t="str">
        <f t="shared" si="3703"/>
        <v>AP$19</v>
      </c>
      <c r="AQ2263" s="80" t="str">
        <f t="shared" si="3703"/>
        <v>AQ$19</v>
      </c>
      <c r="AR2263" s="80" t="str">
        <f t="shared" si="3703"/>
        <v>AR$19</v>
      </c>
      <c r="AS2263" s="80" t="str">
        <f t="shared" si="3703"/>
        <v>AS$19</v>
      </c>
      <c r="AT2263" s="80" t="str">
        <f t="shared" si="3703"/>
        <v>AT$19</v>
      </c>
      <c r="AU2263" s="80" t="str">
        <f t="shared" si="3703"/>
        <v>AU$19</v>
      </c>
      <c r="AV2263" s="80" t="str">
        <f t="shared" si="3703"/>
        <v>AV$19</v>
      </c>
      <c r="AW2263" s="80" t="str">
        <f t="shared" si="3703"/>
        <v>AW$19</v>
      </c>
      <c r="AX2263" s="80" t="str">
        <f t="shared" si="3703"/>
        <v>AX$19</v>
      </c>
      <c r="AY2263" s="80" t="str">
        <f t="shared" si="3703"/>
        <v>AY$19</v>
      </c>
      <c r="AZ2263" s="80" t="str">
        <f t="shared" si="3703"/>
        <v>AZ$19</v>
      </c>
      <c r="BA2263" s="80" t="str">
        <f t="shared" si="3703"/>
        <v>BA$19</v>
      </c>
      <c r="BB2263" s="80" t="str">
        <f t="shared" si="3703"/>
        <v>BB$19</v>
      </c>
      <c r="BC2263" s="80" t="str">
        <f t="shared" si="3703"/>
        <v>BC$19</v>
      </c>
      <c r="BD2263" s="80" t="str">
        <f t="shared" si="3703"/>
        <v>BD$19</v>
      </c>
      <c r="BE2263" s="80" t="str">
        <f t="shared" si="3703"/>
        <v>BE$19</v>
      </c>
      <c r="BF2263" s="80" t="str">
        <f t="shared" si="3703"/>
        <v>BF$19</v>
      </c>
      <c r="BG2263" s="80" t="str">
        <f t="shared" si="3703"/>
        <v>BG$19</v>
      </c>
      <c r="BH2263" s="80" t="str">
        <f t="shared" si="3703"/>
        <v>BH$19</v>
      </c>
      <c r="BI2263" s="80" t="str">
        <f t="shared" si="3703"/>
        <v>BI$19</v>
      </c>
      <c r="BJ2263" s="80" t="str">
        <f t="shared" si="3703"/>
        <v>BJ$19</v>
      </c>
      <c r="BK2263" s="80" t="str">
        <f t="shared" si="3703"/>
        <v>BK$19</v>
      </c>
      <c r="BL2263" s="80" t="str">
        <f t="shared" si="3703"/>
        <v>BL$19</v>
      </c>
      <c r="BM2263" s="80" t="str">
        <f t="shared" si="3703"/>
        <v>BM$19</v>
      </c>
      <c r="BN2263" s="80" t="str">
        <f t="shared" si="3703"/>
        <v>BN$19</v>
      </c>
      <c r="BO2263" s="80" t="str">
        <f t="shared" si="3703"/>
        <v>BO$19</v>
      </c>
      <c r="BP2263" s="80" t="str">
        <f t="shared" si="3703"/>
        <v>BP$19</v>
      </c>
      <c r="BQ2263" s="80" t="str">
        <f t="shared" si="3703"/>
        <v>BQ$19</v>
      </c>
      <c r="BR2263" s="80" t="str">
        <f t="shared" si="3703"/>
        <v>BR$19</v>
      </c>
      <c r="BS2263" s="80" t="str">
        <f t="shared" si="3703"/>
        <v>BS$19</v>
      </c>
      <c r="BT2263" s="80" t="str">
        <f t="shared" si="3703"/>
        <v>BT$19</v>
      </c>
      <c r="BU2263" s="80" t="str">
        <f t="shared" si="3703"/>
        <v>BU$19</v>
      </c>
      <c r="BV2263" s="80" t="str">
        <f t="shared" si="3703"/>
        <v>BV$19</v>
      </c>
      <c r="BW2263" s="80" t="str">
        <f t="shared" si="3703"/>
        <v>BW$19</v>
      </c>
      <c r="BX2263" s="80" t="str">
        <f t="shared" si="3703"/>
        <v>BX$19</v>
      </c>
      <c r="BY2263" s="80" t="str">
        <f t="shared" si="3703"/>
        <v>BY$19</v>
      </c>
      <c r="BZ2263" s="80" t="str">
        <f t="shared" si="3703"/>
        <v>BZ$19</v>
      </c>
      <c r="CA2263" s="80" t="str">
        <f t="shared" si="3703"/>
        <v>CA$19</v>
      </c>
      <c r="CB2263" s="80" t="str">
        <f t="shared" si="3703"/>
        <v>CB$19</v>
      </c>
      <c r="CC2263" s="80" t="str">
        <f t="shared" si="3703"/>
        <v>CC$19</v>
      </c>
      <c r="CD2263" s="80" t="str">
        <f t="shared" si="3703"/>
        <v>CD$19</v>
      </c>
      <c r="CE2263" s="80" t="str">
        <f t="shared" si="3703"/>
        <v>CE$19</v>
      </c>
      <c r="CF2263" s="80" t="str">
        <f t="shared" ref="CF2263:CL2265" si="3704">CF2237</f>
        <v>CF$19</v>
      </c>
      <c r="CG2263" s="80" t="str">
        <f t="shared" si="3704"/>
        <v>CG$19</v>
      </c>
      <c r="CH2263" s="80" t="str">
        <f t="shared" si="3704"/>
        <v>CH$19</v>
      </c>
      <c r="CI2263" s="80" t="str">
        <f t="shared" si="3704"/>
        <v>CI$19</v>
      </c>
      <c r="CJ2263" s="80" t="str">
        <f t="shared" si="3704"/>
        <v>CJ$19</v>
      </c>
      <c r="CK2263" s="80" t="str">
        <f t="shared" si="3704"/>
        <v>CK$19</v>
      </c>
      <c r="CL2263" s="80" t="str">
        <f t="shared" si="3704"/>
        <v>CL$19</v>
      </c>
      <c r="CN2263" s="60"/>
      <c r="CO2263" s="179"/>
      <c r="CP2263" s="179"/>
      <c r="CQ2263" s="179"/>
      <c r="CR2263" s="179"/>
      <c r="CS2263" s="179"/>
      <c r="CT2263" s="179"/>
      <c r="CU2263" s="179"/>
      <c r="CV2263" s="179"/>
      <c r="CW2263" s="179"/>
      <c r="CX2263" s="179"/>
      <c r="CY2263" s="179"/>
      <c r="CZ2263" s="179"/>
      <c r="DA2263" s="179"/>
      <c r="DB2263" s="179"/>
      <c r="DC2263" s="179"/>
      <c r="DD2263" s="179"/>
      <c r="DE2263" s="179"/>
      <c r="DF2263" s="179"/>
      <c r="DG2263" s="179"/>
      <c r="DH2263" s="179"/>
      <c r="DI2263" s="179"/>
      <c r="DJ2263" s="179"/>
      <c r="DK2263" s="179"/>
      <c r="DL2263" s="179"/>
    </row>
    <row r="2264" spans="1:116" x14ac:dyDescent="0.4">
      <c r="E2264" s="8"/>
      <c r="G2264" s="136"/>
      <c r="H2264" s="12"/>
      <c r="I2264" s="60"/>
      <c r="J2264" s="60"/>
      <c r="K2264" s="15"/>
      <c r="L2264" s="15"/>
      <c r="M2264" s="15"/>
      <c r="N2264" s="15"/>
      <c r="O2264" s="15"/>
      <c r="P2264" s="15"/>
      <c r="R2264" s="15"/>
      <c r="S2264" s="80"/>
      <c r="T2264" s="80"/>
      <c r="U2264" s="80"/>
      <c r="V2264" s="80"/>
      <c r="W2264" s="80"/>
      <c r="X2264" s="80"/>
      <c r="Y2264" s="80"/>
      <c r="Z2264" s="80"/>
      <c r="AA2264" s="80"/>
      <c r="AB2264" s="80"/>
      <c r="AC2264" s="80"/>
      <c r="AD2264" s="80"/>
      <c r="AE2264" s="80"/>
      <c r="AF2264" s="80"/>
      <c r="AG2264" s="80"/>
      <c r="AH2264" s="80"/>
      <c r="AI2264" s="80"/>
      <c r="AJ2264" s="80"/>
      <c r="AK2264" s="80"/>
      <c r="AL2264" s="80"/>
      <c r="AM2264" s="80"/>
      <c r="AN2264" s="80"/>
      <c r="AO2264" s="80"/>
      <c r="AP2264" s="80"/>
      <c r="AQ2264" s="80"/>
      <c r="AR2264" s="80"/>
      <c r="AS2264" s="80"/>
      <c r="AT2264" s="80"/>
      <c r="AU2264" s="80"/>
      <c r="AV2264" s="80"/>
      <c r="AW2264" s="80"/>
      <c r="AX2264" s="80"/>
      <c r="AY2264" s="80"/>
      <c r="AZ2264" s="80"/>
      <c r="BA2264" s="80"/>
      <c r="BB2264" s="80"/>
      <c r="BC2264" s="80"/>
      <c r="BD2264" s="80"/>
      <c r="BE2264" s="80"/>
      <c r="BF2264" s="80"/>
      <c r="BG2264" s="80"/>
      <c r="BH2264" s="80"/>
      <c r="BI2264" s="80"/>
      <c r="BJ2264" s="80"/>
      <c r="BK2264" s="80"/>
      <c r="BL2264" s="80"/>
      <c r="BM2264" s="80"/>
      <c r="BN2264" s="80"/>
      <c r="BO2264" s="80"/>
      <c r="BP2264" s="80"/>
      <c r="BQ2264" s="80"/>
      <c r="BR2264" s="80"/>
      <c r="BS2264" s="80"/>
      <c r="BT2264" s="80"/>
      <c r="BU2264" s="80"/>
      <c r="BV2264" s="80"/>
      <c r="BW2264" s="80"/>
      <c r="BX2264" s="80"/>
      <c r="BY2264" s="80"/>
      <c r="BZ2264" s="80"/>
      <c r="CA2264" s="80"/>
      <c r="CB2264" s="80"/>
      <c r="CC2264" s="80"/>
      <c r="CD2264" s="80"/>
      <c r="CE2264" s="80"/>
      <c r="CF2264" s="80"/>
      <c r="CG2264" s="80"/>
      <c r="CH2264" s="80"/>
      <c r="CI2264" s="80"/>
      <c r="CJ2264" s="80"/>
      <c r="CK2264" s="80"/>
      <c r="CL2264" s="80"/>
      <c r="CN2264" s="60"/>
      <c r="CO2264" s="179"/>
      <c r="CP2264" s="179"/>
      <c r="CQ2264" s="179"/>
      <c r="CR2264" s="179"/>
      <c r="CS2264" s="179"/>
      <c r="CT2264" s="179"/>
      <c r="CU2264" s="179"/>
      <c r="CV2264" s="179"/>
      <c r="CW2264" s="179"/>
      <c r="CX2264" s="179"/>
      <c r="CY2264" s="179"/>
      <c r="CZ2264" s="179"/>
      <c r="DA2264" s="179"/>
      <c r="DB2264" s="179"/>
      <c r="DC2264" s="179"/>
      <c r="DD2264" s="179"/>
      <c r="DE2264" s="179"/>
      <c r="DF2264" s="179"/>
      <c r="DG2264" s="179"/>
      <c r="DH2264" s="179"/>
      <c r="DI2264" s="179"/>
      <c r="DJ2264" s="179"/>
      <c r="DK2264" s="179"/>
      <c r="DL2264" s="179"/>
    </row>
    <row r="2265" spans="1:116" x14ac:dyDescent="0.4">
      <c r="A2265" s="174"/>
      <c r="E2265" s="8"/>
      <c r="G2265" s="175" t="s">
        <v>503</v>
      </c>
      <c r="H2265" s="174"/>
      <c r="I2265" s="176"/>
      <c r="J2265" s="176"/>
      <c r="K2265" s="197"/>
      <c r="L2265" s="197"/>
      <c r="M2265" s="197"/>
      <c r="N2265" s="197"/>
      <c r="O2265" s="197"/>
      <c r="P2265" s="197"/>
      <c r="R2265" s="198"/>
      <c r="S2265" s="174"/>
      <c r="T2265" s="174"/>
      <c r="U2265" s="174"/>
      <c r="V2265" s="174"/>
      <c r="W2265" s="174"/>
      <c r="X2265" s="174"/>
      <c r="Y2265" s="174"/>
      <c r="Z2265" s="174"/>
      <c r="AA2265" s="174"/>
      <c r="AB2265" s="174"/>
      <c r="AC2265" s="174"/>
      <c r="AD2265" s="174"/>
      <c r="AE2265" s="174"/>
      <c r="AF2265" s="174"/>
      <c r="AG2265" s="174"/>
      <c r="AH2265" s="174"/>
      <c r="AI2265" s="174"/>
      <c r="AJ2265" s="174"/>
      <c r="AK2265" s="174"/>
      <c r="AL2265" s="174"/>
      <c r="AM2265" s="174"/>
      <c r="AN2265" s="174"/>
      <c r="AO2265" s="174"/>
      <c r="AP2265" s="174"/>
      <c r="AQ2265" s="174"/>
      <c r="AR2265" s="174"/>
      <c r="AS2265" s="174"/>
      <c r="AT2265" s="174"/>
      <c r="AU2265" s="174"/>
      <c r="AV2265" s="174"/>
      <c r="AW2265" s="174"/>
      <c r="AX2265" s="174"/>
      <c r="AY2265" s="174"/>
      <c r="AZ2265" s="174"/>
      <c r="BA2265" s="174"/>
      <c r="BB2265" s="174"/>
      <c r="BC2265" s="174"/>
      <c r="BD2265" s="174"/>
      <c r="BE2265" s="174"/>
      <c r="BF2265" s="174"/>
      <c r="BG2265" s="174"/>
      <c r="BH2265" s="174"/>
      <c r="BI2265" s="174"/>
      <c r="BJ2265" s="174"/>
      <c r="BK2265" s="174"/>
      <c r="BL2265" s="174"/>
      <c r="BM2265" s="174"/>
      <c r="BN2265" s="174"/>
      <c r="BO2265" s="174"/>
      <c r="BP2265" s="174"/>
      <c r="BQ2265" s="174"/>
      <c r="BR2265" s="174"/>
      <c r="BS2265" s="174"/>
      <c r="BT2265" s="174"/>
      <c r="BU2265" s="174"/>
      <c r="BV2265" s="174"/>
      <c r="BW2265" s="174"/>
      <c r="BX2265" s="174"/>
      <c r="BY2265" s="174"/>
      <c r="BZ2265" s="174"/>
      <c r="CA2265" s="174"/>
      <c r="CB2265" s="174"/>
      <c r="CC2265" s="174"/>
      <c r="CD2265" s="174"/>
      <c r="CE2265" s="174"/>
      <c r="CF2265" s="174"/>
      <c r="CG2265" s="174"/>
      <c r="CH2265" s="174"/>
      <c r="CI2265" s="174"/>
      <c r="CJ2265" s="174"/>
      <c r="CK2265" s="174"/>
      <c r="CL2265" s="174"/>
      <c r="CN2265" s="176"/>
      <c r="CO2265" s="174"/>
      <c r="CP2265" s="174"/>
      <c r="CQ2265" s="174"/>
      <c r="CR2265" s="174"/>
      <c r="CS2265" s="174"/>
      <c r="CT2265" s="174"/>
      <c r="CU2265" s="174"/>
      <c r="CV2265" s="174"/>
      <c r="CW2265" s="174"/>
      <c r="CX2265" s="174"/>
      <c r="CY2265" s="174"/>
      <c r="CZ2265" s="174"/>
      <c r="DA2265" s="174"/>
      <c r="DB2265" s="174"/>
      <c r="DC2265" s="174"/>
      <c r="DD2265" s="174"/>
      <c r="DE2265" s="174"/>
      <c r="DF2265" s="174"/>
      <c r="DG2265" s="174"/>
      <c r="DH2265" s="174"/>
      <c r="DI2265" s="174"/>
      <c r="DJ2265" s="174"/>
      <c r="DK2265" s="174"/>
      <c r="DL2265" s="174"/>
    </row>
    <row r="2266" spans="1:116" x14ac:dyDescent="0.4">
      <c r="A2266" s="174"/>
      <c r="E2266" s="8"/>
      <c r="G2266" s="175" t="s">
        <v>504</v>
      </c>
      <c r="H2266" s="174"/>
      <c r="I2266" s="176"/>
      <c r="J2266" s="176"/>
      <c r="K2266" s="197"/>
      <c r="L2266" s="197"/>
      <c r="M2266" s="197"/>
      <c r="N2266" s="197"/>
      <c r="O2266" s="197"/>
      <c r="P2266" s="197"/>
      <c r="R2266" s="198"/>
      <c r="S2266" s="174"/>
      <c r="T2266" s="174"/>
      <c r="U2266" s="174"/>
      <c r="V2266" s="174"/>
      <c r="W2266" s="174"/>
      <c r="X2266" s="174"/>
      <c r="Y2266" s="174"/>
      <c r="Z2266" s="174"/>
      <c r="AA2266" s="174"/>
      <c r="AB2266" s="174"/>
      <c r="AC2266" s="174"/>
      <c r="AD2266" s="174"/>
      <c r="AE2266" s="174"/>
      <c r="AF2266" s="174"/>
      <c r="AG2266" s="174"/>
      <c r="AH2266" s="174"/>
      <c r="AI2266" s="174"/>
      <c r="AJ2266" s="174"/>
      <c r="AK2266" s="174"/>
      <c r="AL2266" s="174"/>
      <c r="AM2266" s="174"/>
      <c r="AN2266" s="174"/>
      <c r="AO2266" s="174"/>
      <c r="AP2266" s="174"/>
      <c r="AQ2266" s="174"/>
      <c r="AR2266" s="174"/>
      <c r="AS2266" s="174"/>
      <c r="AT2266" s="174"/>
      <c r="AU2266" s="174"/>
      <c r="AV2266" s="174"/>
      <c r="AW2266" s="174"/>
      <c r="AX2266" s="174"/>
      <c r="AY2266" s="174"/>
      <c r="AZ2266" s="174"/>
      <c r="BA2266" s="174"/>
      <c r="BB2266" s="174"/>
      <c r="BC2266" s="174"/>
      <c r="BD2266" s="174"/>
      <c r="BE2266" s="174"/>
      <c r="BF2266" s="174"/>
      <c r="BG2266" s="174"/>
      <c r="BH2266" s="174"/>
      <c r="BI2266" s="174"/>
      <c r="BJ2266" s="174"/>
      <c r="BK2266" s="174"/>
      <c r="BL2266" s="174"/>
      <c r="BM2266" s="174"/>
      <c r="BN2266" s="174"/>
      <c r="BO2266" s="174"/>
      <c r="BP2266" s="174"/>
      <c r="BQ2266" s="174"/>
      <c r="BR2266" s="174"/>
      <c r="BS2266" s="174"/>
      <c r="BT2266" s="174"/>
      <c r="BU2266" s="174"/>
      <c r="BV2266" s="174"/>
      <c r="BW2266" s="174"/>
      <c r="BX2266" s="174"/>
      <c r="BY2266" s="174"/>
      <c r="BZ2266" s="174"/>
      <c r="CA2266" s="174"/>
      <c r="CB2266" s="174"/>
      <c r="CC2266" s="174"/>
      <c r="CD2266" s="174"/>
      <c r="CE2266" s="174"/>
      <c r="CF2266" s="174"/>
      <c r="CG2266" s="174"/>
      <c r="CH2266" s="174"/>
      <c r="CI2266" s="174"/>
      <c r="CJ2266" s="174"/>
      <c r="CK2266" s="174"/>
      <c r="CL2266" s="174"/>
      <c r="CN2266" s="176"/>
      <c r="CO2266" s="174"/>
      <c r="CP2266" s="174"/>
      <c r="CQ2266" s="174"/>
      <c r="CR2266" s="174"/>
      <c r="CS2266" s="174"/>
      <c r="CT2266" s="174"/>
      <c r="CU2266" s="174"/>
      <c r="CV2266" s="174"/>
      <c r="CW2266" s="174"/>
      <c r="CX2266" s="174"/>
      <c r="CY2266" s="174"/>
      <c r="CZ2266" s="174"/>
      <c r="DA2266" s="174"/>
      <c r="DB2266" s="174"/>
      <c r="DC2266" s="174"/>
      <c r="DD2266" s="174"/>
      <c r="DE2266" s="174"/>
      <c r="DF2266" s="174"/>
      <c r="DG2266" s="174"/>
      <c r="DH2266" s="174"/>
      <c r="DI2266" s="174"/>
      <c r="DJ2266" s="174"/>
      <c r="DK2266" s="174"/>
      <c r="DL2266" s="174"/>
    </row>
    <row r="2267" spans="1:116" x14ac:dyDescent="0.4">
      <c r="A2267" s="174"/>
      <c r="E2267" s="8"/>
      <c r="G2267" s="175" t="s">
        <v>461</v>
      </c>
      <c r="H2267" s="174"/>
      <c r="I2267" s="176"/>
      <c r="J2267" s="176"/>
      <c r="K2267" s="197"/>
      <c r="L2267" s="197"/>
      <c r="M2267" s="197"/>
      <c r="N2267" s="197"/>
      <c r="O2267" s="197"/>
      <c r="P2267" s="197"/>
      <c r="R2267" s="198"/>
      <c r="S2267" s="199" t="str">
        <f t="shared" ref="S2267:CD2267" si="3705">S$20</f>
        <v>S$16</v>
      </c>
      <c r="T2267" s="199" t="str">
        <f t="shared" si="3705"/>
        <v>T$16</v>
      </c>
      <c r="U2267" s="199" t="str">
        <f t="shared" si="3705"/>
        <v>U$16</v>
      </c>
      <c r="V2267" s="199" t="str">
        <f t="shared" si="3705"/>
        <v>V$16</v>
      </c>
      <c r="W2267" s="199" t="str">
        <f t="shared" si="3705"/>
        <v>W$16</v>
      </c>
      <c r="X2267" s="199" t="str">
        <f t="shared" si="3705"/>
        <v>X$16</v>
      </c>
      <c r="Y2267" s="199" t="str">
        <f t="shared" si="3705"/>
        <v>Y$16</v>
      </c>
      <c r="Z2267" s="199" t="str">
        <f t="shared" si="3705"/>
        <v>Z$16</v>
      </c>
      <c r="AA2267" s="199" t="str">
        <f t="shared" si="3705"/>
        <v>AA$16</v>
      </c>
      <c r="AB2267" s="199" t="str">
        <f t="shared" si="3705"/>
        <v>AB$16</v>
      </c>
      <c r="AC2267" s="199" t="str">
        <f t="shared" si="3705"/>
        <v>AC$16</v>
      </c>
      <c r="AD2267" s="199" t="str">
        <f t="shared" si="3705"/>
        <v>AD$16</v>
      </c>
      <c r="AE2267" s="199" t="str">
        <f t="shared" si="3705"/>
        <v>AE$16</v>
      </c>
      <c r="AF2267" s="199" t="str">
        <f t="shared" si="3705"/>
        <v>AF$16</v>
      </c>
      <c r="AG2267" s="199" t="str">
        <f t="shared" si="3705"/>
        <v>AG$16</v>
      </c>
      <c r="AH2267" s="199" t="str">
        <f t="shared" si="3705"/>
        <v>AH$16</v>
      </c>
      <c r="AI2267" s="199" t="str">
        <f t="shared" si="3705"/>
        <v>AI$16</v>
      </c>
      <c r="AJ2267" s="199" t="str">
        <f t="shared" si="3705"/>
        <v>AJ$16</v>
      </c>
      <c r="AK2267" s="199" t="str">
        <f t="shared" si="3705"/>
        <v>AK$16</v>
      </c>
      <c r="AL2267" s="199" t="str">
        <f t="shared" si="3705"/>
        <v>AL$16</v>
      </c>
      <c r="AM2267" s="199" t="str">
        <f t="shared" si="3705"/>
        <v>AM$16</v>
      </c>
      <c r="AN2267" s="199" t="str">
        <f t="shared" si="3705"/>
        <v>AN$16</v>
      </c>
      <c r="AO2267" s="199" t="str">
        <f t="shared" si="3705"/>
        <v>AO$16</v>
      </c>
      <c r="AP2267" s="199" t="str">
        <f t="shared" si="3705"/>
        <v>AP$16</v>
      </c>
      <c r="AQ2267" s="199" t="str">
        <f t="shared" si="3705"/>
        <v>AQ$16</v>
      </c>
      <c r="AR2267" s="199" t="str">
        <f t="shared" si="3705"/>
        <v>AR$16</v>
      </c>
      <c r="AS2267" s="199" t="str">
        <f t="shared" si="3705"/>
        <v>AS$16</v>
      </c>
      <c r="AT2267" s="199" t="str">
        <f t="shared" si="3705"/>
        <v>AT$16</v>
      </c>
      <c r="AU2267" s="199" t="str">
        <f t="shared" si="3705"/>
        <v>AU$16</v>
      </c>
      <c r="AV2267" s="199" t="str">
        <f t="shared" si="3705"/>
        <v>AV$16</v>
      </c>
      <c r="AW2267" s="199" t="str">
        <f t="shared" si="3705"/>
        <v>AW$16</v>
      </c>
      <c r="AX2267" s="199" t="str">
        <f t="shared" si="3705"/>
        <v>AX$16</v>
      </c>
      <c r="AY2267" s="199" t="str">
        <f t="shared" si="3705"/>
        <v>AY$16</v>
      </c>
      <c r="AZ2267" s="199" t="str">
        <f t="shared" si="3705"/>
        <v>AZ$16</v>
      </c>
      <c r="BA2267" s="199" t="str">
        <f t="shared" si="3705"/>
        <v>BA$16</v>
      </c>
      <c r="BB2267" s="199" t="str">
        <f t="shared" si="3705"/>
        <v>BB$16</v>
      </c>
      <c r="BC2267" s="199" t="str">
        <f t="shared" si="3705"/>
        <v>BC$16</v>
      </c>
      <c r="BD2267" s="199" t="str">
        <f t="shared" si="3705"/>
        <v>BD$16</v>
      </c>
      <c r="BE2267" s="199" t="str">
        <f t="shared" si="3705"/>
        <v>BE$16</v>
      </c>
      <c r="BF2267" s="199" t="str">
        <f t="shared" si="3705"/>
        <v>BF$16</v>
      </c>
      <c r="BG2267" s="199" t="str">
        <f t="shared" si="3705"/>
        <v>BG$16</v>
      </c>
      <c r="BH2267" s="199" t="str">
        <f t="shared" si="3705"/>
        <v>BH$16</v>
      </c>
      <c r="BI2267" s="199" t="str">
        <f t="shared" si="3705"/>
        <v>BI$16</v>
      </c>
      <c r="BJ2267" s="199" t="str">
        <f t="shared" si="3705"/>
        <v>BJ$16</v>
      </c>
      <c r="BK2267" s="199" t="str">
        <f t="shared" si="3705"/>
        <v>BK$16</v>
      </c>
      <c r="BL2267" s="199" t="str">
        <f t="shared" si="3705"/>
        <v>BL$16</v>
      </c>
      <c r="BM2267" s="199" t="str">
        <f t="shared" si="3705"/>
        <v>BM$16</v>
      </c>
      <c r="BN2267" s="199" t="str">
        <f t="shared" si="3705"/>
        <v>BN$16</v>
      </c>
      <c r="BO2267" s="199" t="str">
        <f t="shared" si="3705"/>
        <v>BO$16</v>
      </c>
      <c r="BP2267" s="199" t="str">
        <f t="shared" si="3705"/>
        <v>BP$16</v>
      </c>
      <c r="BQ2267" s="199" t="str">
        <f t="shared" si="3705"/>
        <v>BQ$16</v>
      </c>
      <c r="BR2267" s="199" t="str">
        <f t="shared" si="3705"/>
        <v>BR$16</v>
      </c>
      <c r="BS2267" s="199" t="str">
        <f t="shared" si="3705"/>
        <v>BS$16</v>
      </c>
      <c r="BT2267" s="199" t="str">
        <f t="shared" si="3705"/>
        <v>BT$16</v>
      </c>
      <c r="BU2267" s="199" t="str">
        <f t="shared" si="3705"/>
        <v>BU$16</v>
      </c>
      <c r="BV2267" s="199" t="str">
        <f t="shared" si="3705"/>
        <v>BV$16</v>
      </c>
      <c r="BW2267" s="199" t="str">
        <f t="shared" si="3705"/>
        <v>BW$16</v>
      </c>
      <c r="BX2267" s="199" t="str">
        <f t="shared" si="3705"/>
        <v>BX$16</v>
      </c>
      <c r="BY2267" s="199" t="str">
        <f t="shared" si="3705"/>
        <v>BY$16</v>
      </c>
      <c r="BZ2267" s="199" t="str">
        <f t="shared" si="3705"/>
        <v>BZ$16</v>
      </c>
      <c r="CA2267" s="199" t="str">
        <f t="shared" si="3705"/>
        <v>CA$16</v>
      </c>
      <c r="CB2267" s="199" t="str">
        <f t="shared" si="3705"/>
        <v>CB$16</v>
      </c>
      <c r="CC2267" s="199" t="str">
        <f t="shared" si="3705"/>
        <v>CC$16</v>
      </c>
      <c r="CD2267" s="199" t="str">
        <f t="shared" si="3705"/>
        <v>CD$16</v>
      </c>
      <c r="CE2267" s="199" t="str">
        <f t="shared" ref="CE2267:CL2267" si="3706">CE$20</f>
        <v>CE$16</v>
      </c>
      <c r="CF2267" s="199" t="str">
        <f t="shared" si="3706"/>
        <v>CF$16</v>
      </c>
      <c r="CG2267" s="199" t="str">
        <f t="shared" si="3706"/>
        <v>CG$16</v>
      </c>
      <c r="CH2267" s="199" t="str">
        <f t="shared" si="3706"/>
        <v>CH$16</v>
      </c>
      <c r="CI2267" s="199" t="str">
        <f t="shared" si="3706"/>
        <v>CI$16</v>
      </c>
      <c r="CJ2267" s="199" t="str">
        <f t="shared" si="3706"/>
        <v>CJ$16</v>
      </c>
      <c r="CK2267" s="199" t="str">
        <f t="shared" si="3706"/>
        <v>CK$16</v>
      </c>
      <c r="CL2267" s="199" t="str">
        <f t="shared" si="3706"/>
        <v>CL$16</v>
      </c>
      <c r="CN2267" s="176"/>
      <c r="CO2267" s="199" t="str">
        <f t="shared" ref="CO2267:DL2267" si="3707">CO$20</f>
        <v>CO$16</v>
      </c>
      <c r="CP2267" s="199" t="str">
        <f t="shared" si="3707"/>
        <v>CP$16</v>
      </c>
      <c r="CQ2267" s="199" t="str">
        <f t="shared" si="3707"/>
        <v>CQ$16</v>
      </c>
      <c r="CR2267" s="199" t="str">
        <f t="shared" si="3707"/>
        <v>CR$16</v>
      </c>
      <c r="CS2267" s="199" t="str">
        <f t="shared" si="3707"/>
        <v>CS$16</v>
      </c>
      <c r="CT2267" s="199" t="str">
        <f t="shared" si="3707"/>
        <v>CT$16</v>
      </c>
      <c r="CU2267" s="199" t="str">
        <f t="shared" si="3707"/>
        <v>CU$16</v>
      </c>
      <c r="CV2267" s="199" t="str">
        <f t="shared" si="3707"/>
        <v>CV$16</v>
      </c>
      <c r="CW2267" s="199" t="str">
        <f t="shared" si="3707"/>
        <v>CW$16</v>
      </c>
      <c r="CX2267" s="199" t="str">
        <f t="shared" si="3707"/>
        <v>CX$16</v>
      </c>
      <c r="CY2267" s="199" t="str">
        <f t="shared" si="3707"/>
        <v>CY$16</v>
      </c>
      <c r="CZ2267" s="199" t="str">
        <f t="shared" si="3707"/>
        <v>CZ$16</v>
      </c>
      <c r="DA2267" s="199" t="str">
        <f t="shared" si="3707"/>
        <v>DA$16</v>
      </c>
      <c r="DB2267" s="199" t="str">
        <f t="shared" si="3707"/>
        <v>DB$16</v>
      </c>
      <c r="DC2267" s="199" t="str">
        <f t="shared" si="3707"/>
        <v>DC$16</v>
      </c>
      <c r="DD2267" s="199" t="str">
        <f t="shared" si="3707"/>
        <v>DD$16</v>
      </c>
      <c r="DE2267" s="199" t="str">
        <f t="shared" si="3707"/>
        <v>DE$16</v>
      </c>
      <c r="DF2267" s="199" t="str">
        <f t="shared" si="3707"/>
        <v>DF$16</v>
      </c>
      <c r="DG2267" s="199" t="str">
        <f t="shared" si="3707"/>
        <v>DG$16</v>
      </c>
      <c r="DH2267" s="199" t="str">
        <f t="shared" si="3707"/>
        <v>DH$16</v>
      </c>
      <c r="DI2267" s="199" t="str">
        <f t="shared" si="3707"/>
        <v>DI$16</v>
      </c>
      <c r="DJ2267" s="199" t="str">
        <f t="shared" si="3707"/>
        <v>DJ$16</v>
      </c>
      <c r="DK2267" s="199" t="str">
        <f t="shared" si="3707"/>
        <v>DK$16</v>
      </c>
      <c r="DL2267" s="199" t="str">
        <f t="shared" si="3707"/>
        <v>DL$16</v>
      </c>
    </row>
    <row r="2268" spans="1:116" x14ac:dyDescent="0.4">
      <c r="A2268" s="174"/>
      <c r="E2268" s="8"/>
      <c r="G2268" s="175" t="s">
        <v>462</v>
      </c>
      <c r="H2268" s="200"/>
      <c r="I2268" s="201"/>
      <c r="J2268" s="201"/>
      <c r="K2268" s="202"/>
      <c r="L2268" s="202"/>
      <c r="M2268" s="202"/>
      <c r="N2268" s="202"/>
      <c r="O2268" s="202"/>
      <c r="P2268" s="202"/>
      <c r="R2268" s="202"/>
      <c r="S2268" s="199" t="str">
        <f t="shared" ref="S2268:CD2268" si="3708">S$21</f>
        <v>S$17</v>
      </c>
      <c r="T2268" s="199" t="str">
        <f t="shared" si="3708"/>
        <v>T$17</v>
      </c>
      <c r="U2268" s="199" t="str">
        <f t="shared" si="3708"/>
        <v>U$17</v>
      </c>
      <c r="V2268" s="199" t="str">
        <f t="shared" si="3708"/>
        <v>V$17</v>
      </c>
      <c r="W2268" s="199" t="str">
        <f t="shared" si="3708"/>
        <v>W$17</v>
      </c>
      <c r="X2268" s="199" t="str">
        <f t="shared" si="3708"/>
        <v>X$17</v>
      </c>
      <c r="Y2268" s="199" t="str">
        <f t="shared" si="3708"/>
        <v>Y$17</v>
      </c>
      <c r="Z2268" s="199" t="str">
        <f t="shared" si="3708"/>
        <v>Z$17</v>
      </c>
      <c r="AA2268" s="199" t="str">
        <f t="shared" si="3708"/>
        <v>AA$17</v>
      </c>
      <c r="AB2268" s="199" t="str">
        <f t="shared" si="3708"/>
        <v>AB$17</v>
      </c>
      <c r="AC2268" s="199" t="str">
        <f t="shared" si="3708"/>
        <v>AC$17</v>
      </c>
      <c r="AD2268" s="199" t="str">
        <f t="shared" si="3708"/>
        <v>AD$17</v>
      </c>
      <c r="AE2268" s="199" t="str">
        <f t="shared" si="3708"/>
        <v>AE$17</v>
      </c>
      <c r="AF2268" s="199" t="str">
        <f t="shared" si="3708"/>
        <v>AF$17</v>
      </c>
      <c r="AG2268" s="199" t="str">
        <f t="shared" si="3708"/>
        <v>AG$17</v>
      </c>
      <c r="AH2268" s="199" t="str">
        <f t="shared" si="3708"/>
        <v>AH$17</v>
      </c>
      <c r="AI2268" s="199" t="str">
        <f t="shared" si="3708"/>
        <v>AI$17</v>
      </c>
      <c r="AJ2268" s="199" t="str">
        <f t="shared" si="3708"/>
        <v>AJ$17</v>
      </c>
      <c r="AK2268" s="199" t="str">
        <f t="shared" si="3708"/>
        <v>AK$17</v>
      </c>
      <c r="AL2268" s="199" t="str">
        <f t="shared" si="3708"/>
        <v>AL$17</v>
      </c>
      <c r="AM2268" s="199" t="str">
        <f t="shared" si="3708"/>
        <v>AM$17</v>
      </c>
      <c r="AN2268" s="199" t="str">
        <f t="shared" si="3708"/>
        <v>AN$17</v>
      </c>
      <c r="AO2268" s="199" t="str">
        <f t="shared" si="3708"/>
        <v>AO$17</v>
      </c>
      <c r="AP2268" s="199" t="str">
        <f t="shared" si="3708"/>
        <v>AP$17</v>
      </c>
      <c r="AQ2268" s="199" t="str">
        <f t="shared" si="3708"/>
        <v>AQ$17</v>
      </c>
      <c r="AR2268" s="199" t="str">
        <f t="shared" si="3708"/>
        <v>AR$17</v>
      </c>
      <c r="AS2268" s="199" t="str">
        <f t="shared" si="3708"/>
        <v>AS$17</v>
      </c>
      <c r="AT2268" s="199" t="str">
        <f t="shared" si="3708"/>
        <v>AT$17</v>
      </c>
      <c r="AU2268" s="199" t="str">
        <f t="shared" si="3708"/>
        <v>AU$17</v>
      </c>
      <c r="AV2268" s="199" t="str">
        <f t="shared" si="3708"/>
        <v>AV$17</v>
      </c>
      <c r="AW2268" s="199" t="str">
        <f t="shared" si="3708"/>
        <v>AW$17</v>
      </c>
      <c r="AX2268" s="199" t="str">
        <f t="shared" si="3708"/>
        <v>AX$17</v>
      </c>
      <c r="AY2268" s="199" t="str">
        <f t="shared" si="3708"/>
        <v>AY$17</v>
      </c>
      <c r="AZ2268" s="199" t="str">
        <f t="shared" si="3708"/>
        <v>AZ$17</v>
      </c>
      <c r="BA2268" s="199" t="str">
        <f t="shared" si="3708"/>
        <v>BA$17</v>
      </c>
      <c r="BB2268" s="199" t="str">
        <f t="shared" si="3708"/>
        <v>BB$17</v>
      </c>
      <c r="BC2268" s="199" t="str">
        <f t="shared" si="3708"/>
        <v>BC$17</v>
      </c>
      <c r="BD2268" s="199" t="str">
        <f t="shared" si="3708"/>
        <v>BD$17</v>
      </c>
      <c r="BE2268" s="199" t="str">
        <f t="shared" si="3708"/>
        <v>BE$17</v>
      </c>
      <c r="BF2268" s="199" t="str">
        <f t="shared" si="3708"/>
        <v>BF$17</v>
      </c>
      <c r="BG2268" s="199" t="str">
        <f t="shared" si="3708"/>
        <v>BG$17</v>
      </c>
      <c r="BH2268" s="199" t="str">
        <f t="shared" si="3708"/>
        <v>BH$17</v>
      </c>
      <c r="BI2268" s="199" t="str">
        <f t="shared" si="3708"/>
        <v>BI$17</v>
      </c>
      <c r="BJ2268" s="199" t="str">
        <f t="shared" si="3708"/>
        <v>BJ$17</v>
      </c>
      <c r="BK2268" s="199" t="str">
        <f t="shared" si="3708"/>
        <v>BK$17</v>
      </c>
      <c r="BL2268" s="199" t="str">
        <f t="shared" si="3708"/>
        <v>BL$17</v>
      </c>
      <c r="BM2268" s="199" t="str">
        <f t="shared" si="3708"/>
        <v>BM$17</v>
      </c>
      <c r="BN2268" s="199" t="str">
        <f t="shared" si="3708"/>
        <v>BN$17</v>
      </c>
      <c r="BO2268" s="199" t="str">
        <f t="shared" si="3708"/>
        <v>BO$17</v>
      </c>
      <c r="BP2268" s="199" t="str">
        <f t="shared" si="3708"/>
        <v>BP$17</v>
      </c>
      <c r="BQ2268" s="199" t="str">
        <f t="shared" si="3708"/>
        <v>BQ$17</v>
      </c>
      <c r="BR2268" s="199" t="str">
        <f t="shared" si="3708"/>
        <v>BR$17</v>
      </c>
      <c r="BS2268" s="199" t="str">
        <f t="shared" si="3708"/>
        <v>BS$17</v>
      </c>
      <c r="BT2268" s="199" t="str">
        <f t="shared" si="3708"/>
        <v>BT$17</v>
      </c>
      <c r="BU2268" s="199" t="str">
        <f t="shared" si="3708"/>
        <v>BU$17</v>
      </c>
      <c r="BV2268" s="199" t="str">
        <f t="shared" si="3708"/>
        <v>BV$17</v>
      </c>
      <c r="BW2268" s="199" t="str">
        <f t="shared" si="3708"/>
        <v>BW$17</v>
      </c>
      <c r="BX2268" s="199" t="str">
        <f t="shared" si="3708"/>
        <v>BX$17</v>
      </c>
      <c r="BY2268" s="199" t="str">
        <f t="shared" si="3708"/>
        <v>BY$17</v>
      </c>
      <c r="BZ2268" s="199" t="str">
        <f t="shared" si="3708"/>
        <v>BZ$17</v>
      </c>
      <c r="CA2268" s="199" t="str">
        <f t="shared" si="3708"/>
        <v>CA$17</v>
      </c>
      <c r="CB2268" s="199" t="str">
        <f t="shared" si="3708"/>
        <v>CB$17</v>
      </c>
      <c r="CC2268" s="199" t="str">
        <f t="shared" si="3708"/>
        <v>CC$17</v>
      </c>
      <c r="CD2268" s="199" t="str">
        <f t="shared" si="3708"/>
        <v>CD$17</v>
      </c>
      <c r="CE2268" s="199" t="str">
        <f t="shared" ref="CE2268:CL2268" si="3709">CE$21</f>
        <v>CE$17</v>
      </c>
      <c r="CF2268" s="199" t="str">
        <f t="shared" si="3709"/>
        <v>CF$17</v>
      </c>
      <c r="CG2268" s="199" t="str">
        <f t="shared" si="3709"/>
        <v>CG$17</v>
      </c>
      <c r="CH2268" s="199" t="str">
        <f t="shared" si="3709"/>
        <v>CH$17</v>
      </c>
      <c r="CI2268" s="199" t="str">
        <f t="shared" si="3709"/>
        <v>CI$17</v>
      </c>
      <c r="CJ2268" s="199" t="str">
        <f t="shared" si="3709"/>
        <v>CJ$17</v>
      </c>
      <c r="CK2268" s="199" t="str">
        <f t="shared" si="3709"/>
        <v>CK$17</v>
      </c>
      <c r="CL2268" s="199" t="str">
        <f t="shared" si="3709"/>
        <v>CL$17</v>
      </c>
      <c r="CN2268" s="201"/>
      <c r="CO2268" s="199" t="str">
        <f t="shared" ref="CO2268:DL2268" si="3710">CO$21</f>
        <v>CO$17</v>
      </c>
      <c r="CP2268" s="199" t="str">
        <f t="shared" si="3710"/>
        <v>CP$17</v>
      </c>
      <c r="CQ2268" s="199" t="str">
        <f t="shared" si="3710"/>
        <v>CQ$17</v>
      </c>
      <c r="CR2268" s="199" t="str">
        <f t="shared" si="3710"/>
        <v>CR$17</v>
      </c>
      <c r="CS2268" s="199" t="str">
        <f t="shared" si="3710"/>
        <v>CS$17</v>
      </c>
      <c r="CT2268" s="199" t="str">
        <f t="shared" si="3710"/>
        <v>CT$17</v>
      </c>
      <c r="CU2268" s="199" t="str">
        <f t="shared" si="3710"/>
        <v>CU$17</v>
      </c>
      <c r="CV2268" s="199" t="str">
        <f t="shared" si="3710"/>
        <v>CV$17</v>
      </c>
      <c r="CW2268" s="199" t="str">
        <f t="shared" si="3710"/>
        <v>CW$17</v>
      </c>
      <c r="CX2268" s="199" t="str">
        <f t="shared" si="3710"/>
        <v>CX$17</v>
      </c>
      <c r="CY2268" s="199" t="str">
        <f t="shared" si="3710"/>
        <v>CY$17</v>
      </c>
      <c r="CZ2268" s="199" t="str">
        <f t="shared" si="3710"/>
        <v>CZ$17</v>
      </c>
      <c r="DA2268" s="199" t="str">
        <f t="shared" si="3710"/>
        <v>DA$17</v>
      </c>
      <c r="DB2268" s="199" t="str">
        <f t="shared" si="3710"/>
        <v>DB$17</v>
      </c>
      <c r="DC2268" s="199" t="str">
        <f t="shared" si="3710"/>
        <v>DC$17</v>
      </c>
      <c r="DD2268" s="199" t="str">
        <f t="shared" si="3710"/>
        <v>DD$17</v>
      </c>
      <c r="DE2268" s="199" t="str">
        <f t="shared" si="3710"/>
        <v>DE$17</v>
      </c>
      <c r="DF2268" s="199" t="str">
        <f t="shared" si="3710"/>
        <v>DF$17</v>
      </c>
      <c r="DG2268" s="199" t="str">
        <f t="shared" si="3710"/>
        <v>DG$17</v>
      </c>
      <c r="DH2268" s="199" t="str">
        <f t="shared" si="3710"/>
        <v>DH$17</v>
      </c>
      <c r="DI2268" s="199" t="str">
        <f t="shared" si="3710"/>
        <v>DI$17</v>
      </c>
      <c r="DJ2268" s="199" t="str">
        <f t="shared" si="3710"/>
        <v>DJ$17</v>
      </c>
      <c r="DK2268" s="199" t="str">
        <f t="shared" si="3710"/>
        <v>DK$17</v>
      </c>
      <c r="DL2268" s="199" t="str">
        <f t="shared" si="3710"/>
        <v>DL$17</v>
      </c>
    </row>
    <row r="2269" spans="1:116" x14ac:dyDescent="0.4">
      <c r="A2269" s="174"/>
      <c r="E2269" s="8"/>
      <c r="G2269" s="175" t="s">
        <v>491</v>
      </c>
      <c r="H2269" s="200"/>
      <c r="I2269" s="201"/>
      <c r="J2269" s="201"/>
      <c r="K2269" s="202"/>
      <c r="L2269" s="202"/>
      <c r="M2269" s="202"/>
      <c r="N2269" s="202"/>
      <c r="O2269" s="202"/>
      <c r="P2269" s="202"/>
      <c r="R2269" s="202"/>
      <c r="S2269" s="190"/>
      <c r="T2269" s="190"/>
      <c r="U2269" s="190"/>
      <c r="V2269" s="190"/>
      <c r="W2269" s="190"/>
      <c r="X2269" s="190"/>
      <c r="Y2269" s="190"/>
      <c r="Z2269" s="190"/>
      <c r="AA2269" s="190"/>
      <c r="AB2269" s="190"/>
      <c r="AC2269" s="190"/>
      <c r="AD2269" s="190"/>
      <c r="AE2269" s="190"/>
      <c r="AF2269" s="190"/>
      <c r="AG2269" s="190"/>
      <c r="AH2269" s="190"/>
      <c r="AI2269" s="190"/>
      <c r="AJ2269" s="190"/>
      <c r="AK2269" s="190"/>
      <c r="AL2269" s="190"/>
      <c r="AM2269" s="190"/>
      <c r="AN2269" s="190"/>
      <c r="AO2269" s="190"/>
      <c r="AP2269" s="190"/>
      <c r="AQ2269" s="190"/>
      <c r="AR2269" s="190"/>
      <c r="AS2269" s="190"/>
      <c r="AT2269" s="190"/>
      <c r="AU2269" s="190"/>
      <c r="AV2269" s="190"/>
      <c r="AW2269" s="190"/>
      <c r="AX2269" s="190"/>
      <c r="AY2269" s="190"/>
      <c r="AZ2269" s="190"/>
      <c r="BA2269" s="190"/>
      <c r="BB2269" s="190"/>
      <c r="BC2269" s="190"/>
      <c r="BD2269" s="190"/>
      <c r="BE2269" s="190"/>
      <c r="BF2269" s="190"/>
      <c r="BG2269" s="190"/>
      <c r="BH2269" s="190"/>
      <c r="BI2269" s="190"/>
      <c r="BJ2269" s="190"/>
      <c r="BK2269" s="190"/>
      <c r="BL2269" s="190"/>
      <c r="BM2269" s="190"/>
      <c r="BN2269" s="190"/>
      <c r="BO2269" s="190"/>
      <c r="BP2269" s="190"/>
      <c r="BQ2269" s="190"/>
      <c r="BR2269" s="190"/>
      <c r="BS2269" s="190"/>
      <c r="BT2269" s="190"/>
      <c r="BU2269" s="190"/>
      <c r="BV2269" s="190"/>
      <c r="BW2269" s="190"/>
      <c r="BX2269" s="190"/>
      <c r="BY2269" s="190"/>
      <c r="BZ2269" s="190"/>
      <c r="CA2269" s="190"/>
      <c r="CB2269" s="190"/>
      <c r="CC2269" s="190"/>
      <c r="CD2269" s="190"/>
      <c r="CE2269" s="190"/>
      <c r="CF2269" s="190"/>
      <c r="CG2269" s="190"/>
      <c r="CH2269" s="190"/>
      <c r="CI2269" s="190"/>
      <c r="CJ2269" s="190"/>
      <c r="CK2269" s="190"/>
      <c r="CL2269" s="190"/>
      <c r="CN2269" s="201"/>
      <c r="CO2269" s="190"/>
      <c r="CP2269" s="190"/>
      <c r="CQ2269" s="190"/>
      <c r="CR2269" s="190"/>
      <c r="CS2269" s="190"/>
      <c r="CT2269" s="190"/>
      <c r="CU2269" s="190"/>
      <c r="CV2269" s="190"/>
      <c r="CW2269" s="190"/>
      <c r="CX2269" s="190"/>
      <c r="CY2269" s="190"/>
      <c r="CZ2269" s="190"/>
      <c r="DA2269" s="190"/>
      <c r="DB2269" s="190"/>
      <c r="DC2269" s="190"/>
      <c r="DD2269" s="190"/>
      <c r="DE2269" s="190"/>
      <c r="DF2269" s="190"/>
      <c r="DG2269" s="190"/>
      <c r="DH2269" s="190"/>
      <c r="DI2269" s="190"/>
      <c r="DJ2269" s="190"/>
      <c r="DK2269" s="190"/>
      <c r="DL2269" s="190"/>
    </row>
    <row r="2270" spans="1:116" x14ac:dyDescent="0.4">
      <c r="A2270" s="174"/>
      <c r="E2270" s="8"/>
      <c r="G2270" s="175" t="s">
        <v>505</v>
      </c>
      <c r="H2270" s="200"/>
      <c r="I2270" s="201"/>
      <c r="J2270" s="201"/>
      <c r="K2270" s="202"/>
      <c r="L2270" s="202"/>
      <c r="M2270" s="202"/>
      <c r="N2270" s="202"/>
      <c r="O2270" s="202"/>
      <c r="P2270" s="202"/>
      <c r="R2270" s="202"/>
      <c r="S2270" s="190"/>
      <c r="T2270" s="190"/>
      <c r="U2270" s="190"/>
      <c r="V2270" s="190"/>
      <c r="W2270" s="190"/>
      <c r="X2270" s="190"/>
      <c r="Y2270" s="190"/>
      <c r="Z2270" s="190"/>
      <c r="AA2270" s="190"/>
      <c r="AB2270" s="190"/>
      <c r="AC2270" s="190"/>
      <c r="AD2270" s="190"/>
      <c r="AE2270" s="190"/>
      <c r="AF2270" s="190"/>
      <c r="AG2270" s="190"/>
      <c r="AH2270" s="190"/>
      <c r="AI2270" s="190"/>
      <c r="AJ2270" s="190"/>
      <c r="AK2270" s="190"/>
      <c r="AL2270" s="190"/>
      <c r="AM2270" s="190"/>
      <c r="AN2270" s="190"/>
      <c r="AO2270" s="190"/>
      <c r="AP2270" s="190"/>
      <c r="AQ2270" s="190"/>
      <c r="AR2270" s="190"/>
      <c r="AS2270" s="190"/>
      <c r="AT2270" s="190"/>
      <c r="AU2270" s="190"/>
      <c r="AV2270" s="190"/>
      <c r="AW2270" s="190"/>
      <c r="AX2270" s="190"/>
      <c r="AY2270" s="190"/>
      <c r="AZ2270" s="190"/>
      <c r="BA2270" s="190"/>
      <c r="BB2270" s="190"/>
      <c r="BC2270" s="190"/>
      <c r="BD2270" s="190"/>
      <c r="BE2270" s="190"/>
      <c r="BF2270" s="190"/>
      <c r="BG2270" s="190"/>
      <c r="BH2270" s="190"/>
      <c r="BI2270" s="190"/>
      <c r="BJ2270" s="190"/>
      <c r="BK2270" s="190"/>
      <c r="BL2270" s="190"/>
      <c r="BM2270" s="190"/>
      <c r="BN2270" s="190"/>
      <c r="BO2270" s="190"/>
      <c r="BP2270" s="190"/>
      <c r="BQ2270" s="190"/>
      <c r="BR2270" s="190"/>
      <c r="BS2270" s="190"/>
      <c r="BT2270" s="190"/>
      <c r="BU2270" s="190"/>
      <c r="BV2270" s="190"/>
      <c r="BW2270" s="190"/>
      <c r="BX2270" s="190"/>
      <c r="BY2270" s="190"/>
      <c r="BZ2270" s="190"/>
      <c r="CA2270" s="190"/>
      <c r="CB2270" s="190"/>
      <c r="CC2270" s="190"/>
      <c r="CD2270" s="190"/>
      <c r="CE2270" s="190"/>
      <c r="CF2270" s="190"/>
      <c r="CG2270" s="190"/>
      <c r="CH2270" s="190"/>
      <c r="CI2270" s="190"/>
      <c r="CJ2270" s="190"/>
      <c r="CK2270" s="190"/>
      <c r="CL2270" s="190"/>
      <c r="CN2270" s="201"/>
      <c r="CO2270" s="190"/>
      <c r="CP2270" s="190"/>
      <c r="CQ2270" s="190"/>
      <c r="CR2270" s="190"/>
      <c r="CS2270" s="190"/>
      <c r="CT2270" s="190"/>
      <c r="CU2270" s="190"/>
      <c r="CV2270" s="190"/>
      <c r="CW2270" s="190"/>
      <c r="CX2270" s="190"/>
      <c r="CY2270" s="190"/>
      <c r="CZ2270" s="190"/>
      <c r="DA2270" s="190"/>
      <c r="DB2270" s="190"/>
      <c r="DC2270" s="190"/>
      <c r="DD2270" s="190"/>
      <c r="DE2270" s="190"/>
      <c r="DF2270" s="190"/>
      <c r="DG2270" s="190"/>
      <c r="DH2270" s="190"/>
      <c r="DI2270" s="190"/>
      <c r="DJ2270" s="190"/>
      <c r="DK2270" s="190"/>
      <c r="DL2270" s="190"/>
    </row>
    <row r="2271" spans="1:116" x14ac:dyDescent="0.4">
      <c r="A2271" s="174"/>
      <c r="E2271" s="8"/>
      <c r="G2271" s="175" t="s">
        <v>463</v>
      </c>
      <c r="H2271" s="200"/>
      <c r="I2271" s="201"/>
      <c r="J2271" s="201"/>
      <c r="K2271" s="202"/>
      <c r="L2271" s="202"/>
      <c r="M2271" s="202"/>
      <c r="N2271" s="202"/>
      <c r="O2271" s="202"/>
      <c r="P2271" s="202"/>
      <c r="R2271" s="202"/>
      <c r="S2271" s="190" t="str">
        <f t="shared" ref="S2271:CD2271" si="3711">S$22</f>
        <v>S$18</v>
      </c>
      <c r="T2271" s="190" t="str">
        <f t="shared" si="3711"/>
        <v>T$18</v>
      </c>
      <c r="U2271" s="190" t="str">
        <f t="shared" si="3711"/>
        <v>U$18</v>
      </c>
      <c r="V2271" s="190" t="str">
        <f t="shared" si="3711"/>
        <v>V$18</v>
      </c>
      <c r="W2271" s="190" t="str">
        <f t="shared" si="3711"/>
        <v>W$18</v>
      </c>
      <c r="X2271" s="190" t="str">
        <f t="shared" si="3711"/>
        <v>X$18</v>
      </c>
      <c r="Y2271" s="190" t="str">
        <f t="shared" si="3711"/>
        <v>Y$18</v>
      </c>
      <c r="Z2271" s="190" t="str">
        <f t="shared" si="3711"/>
        <v>Z$18</v>
      </c>
      <c r="AA2271" s="190" t="str">
        <f t="shared" si="3711"/>
        <v>AA$18</v>
      </c>
      <c r="AB2271" s="190" t="str">
        <f t="shared" si="3711"/>
        <v>AB$18</v>
      </c>
      <c r="AC2271" s="190" t="str">
        <f t="shared" si="3711"/>
        <v>AC$18</v>
      </c>
      <c r="AD2271" s="190" t="str">
        <f t="shared" si="3711"/>
        <v>AD$18</v>
      </c>
      <c r="AE2271" s="190" t="str">
        <f t="shared" si="3711"/>
        <v>AE$18</v>
      </c>
      <c r="AF2271" s="190" t="str">
        <f t="shared" si="3711"/>
        <v>AF$18</v>
      </c>
      <c r="AG2271" s="190" t="str">
        <f t="shared" si="3711"/>
        <v>AG$18</v>
      </c>
      <c r="AH2271" s="190" t="str">
        <f t="shared" si="3711"/>
        <v>AH$18</v>
      </c>
      <c r="AI2271" s="190" t="str">
        <f t="shared" si="3711"/>
        <v>AI$18</v>
      </c>
      <c r="AJ2271" s="190" t="str">
        <f t="shared" si="3711"/>
        <v>AJ$18</v>
      </c>
      <c r="AK2271" s="190" t="str">
        <f t="shared" si="3711"/>
        <v>AK$18</v>
      </c>
      <c r="AL2271" s="190" t="str">
        <f t="shared" si="3711"/>
        <v>AL$18</v>
      </c>
      <c r="AM2271" s="190" t="str">
        <f t="shared" si="3711"/>
        <v>AM$18</v>
      </c>
      <c r="AN2271" s="190" t="str">
        <f t="shared" si="3711"/>
        <v>AN$18</v>
      </c>
      <c r="AO2271" s="190" t="str">
        <f t="shared" si="3711"/>
        <v>AO$18</v>
      </c>
      <c r="AP2271" s="190" t="str">
        <f t="shared" si="3711"/>
        <v>AP$18</v>
      </c>
      <c r="AQ2271" s="190" t="str">
        <f t="shared" si="3711"/>
        <v>AQ$18</v>
      </c>
      <c r="AR2271" s="190" t="str">
        <f t="shared" si="3711"/>
        <v>AR$18</v>
      </c>
      <c r="AS2271" s="190" t="str">
        <f t="shared" si="3711"/>
        <v>AS$18</v>
      </c>
      <c r="AT2271" s="190" t="str">
        <f t="shared" si="3711"/>
        <v>AT$18</v>
      </c>
      <c r="AU2271" s="190" t="str">
        <f t="shared" si="3711"/>
        <v>AU$18</v>
      </c>
      <c r="AV2271" s="190" t="str">
        <f t="shared" si="3711"/>
        <v>AV$18</v>
      </c>
      <c r="AW2271" s="190" t="str">
        <f t="shared" si="3711"/>
        <v>AW$18</v>
      </c>
      <c r="AX2271" s="190" t="str">
        <f t="shared" si="3711"/>
        <v>AX$18</v>
      </c>
      <c r="AY2271" s="190" t="str">
        <f t="shared" si="3711"/>
        <v>AY$18</v>
      </c>
      <c r="AZ2271" s="190" t="str">
        <f t="shared" si="3711"/>
        <v>AZ$18</v>
      </c>
      <c r="BA2271" s="190" t="str">
        <f t="shared" si="3711"/>
        <v>BA$18</v>
      </c>
      <c r="BB2271" s="190" t="str">
        <f t="shared" si="3711"/>
        <v>BB$18</v>
      </c>
      <c r="BC2271" s="190" t="str">
        <f t="shared" si="3711"/>
        <v>BC$18</v>
      </c>
      <c r="BD2271" s="190" t="str">
        <f t="shared" si="3711"/>
        <v>BD$18</v>
      </c>
      <c r="BE2271" s="190" t="str">
        <f t="shared" si="3711"/>
        <v>BE$18</v>
      </c>
      <c r="BF2271" s="190" t="str">
        <f t="shared" si="3711"/>
        <v>BF$18</v>
      </c>
      <c r="BG2271" s="190" t="str">
        <f t="shared" si="3711"/>
        <v>BG$18</v>
      </c>
      <c r="BH2271" s="190" t="str">
        <f t="shared" si="3711"/>
        <v>BH$18</v>
      </c>
      <c r="BI2271" s="190" t="str">
        <f t="shared" si="3711"/>
        <v>BI$18</v>
      </c>
      <c r="BJ2271" s="190" t="str">
        <f t="shared" si="3711"/>
        <v>BJ$18</v>
      </c>
      <c r="BK2271" s="190" t="str">
        <f t="shared" si="3711"/>
        <v>BK$18</v>
      </c>
      <c r="BL2271" s="190" t="str">
        <f t="shared" si="3711"/>
        <v>BL$18</v>
      </c>
      <c r="BM2271" s="190" t="str">
        <f t="shared" si="3711"/>
        <v>BM$18</v>
      </c>
      <c r="BN2271" s="190" t="str">
        <f t="shared" si="3711"/>
        <v>BN$18</v>
      </c>
      <c r="BO2271" s="190" t="str">
        <f t="shared" si="3711"/>
        <v>BO$18</v>
      </c>
      <c r="BP2271" s="190" t="str">
        <f t="shared" si="3711"/>
        <v>BP$18</v>
      </c>
      <c r="BQ2271" s="190" t="str">
        <f t="shared" si="3711"/>
        <v>BQ$18</v>
      </c>
      <c r="BR2271" s="190" t="str">
        <f t="shared" si="3711"/>
        <v>BR$18</v>
      </c>
      <c r="BS2271" s="190" t="str">
        <f t="shared" si="3711"/>
        <v>BS$18</v>
      </c>
      <c r="BT2271" s="190" t="str">
        <f t="shared" si="3711"/>
        <v>BT$18</v>
      </c>
      <c r="BU2271" s="190" t="str">
        <f t="shared" si="3711"/>
        <v>BU$18</v>
      </c>
      <c r="BV2271" s="190" t="str">
        <f t="shared" si="3711"/>
        <v>BV$18</v>
      </c>
      <c r="BW2271" s="190" t="str">
        <f t="shared" si="3711"/>
        <v>BW$18</v>
      </c>
      <c r="BX2271" s="190" t="str">
        <f t="shared" si="3711"/>
        <v>BX$18</v>
      </c>
      <c r="BY2271" s="190" t="str">
        <f t="shared" si="3711"/>
        <v>BY$18</v>
      </c>
      <c r="BZ2271" s="190" t="str">
        <f t="shared" si="3711"/>
        <v>BZ$18</v>
      </c>
      <c r="CA2271" s="190" t="str">
        <f t="shared" si="3711"/>
        <v>CA$18</v>
      </c>
      <c r="CB2271" s="190" t="str">
        <f t="shared" si="3711"/>
        <v>CB$18</v>
      </c>
      <c r="CC2271" s="190" t="str">
        <f t="shared" si="3711"/>
        <v>CC$18</v>
      </c>
      <c r="CD2271" s="190" t="str">
        <f t="shared" si="3711"/>
        <v>CD$18</v>
      </c>
      <c r="CE2271" s="190" t="str">
        <f t="shared" ref="CE2271:CL2271" si="3712">CE$22</f>
        <v>CE$18</v>
      </c>
      <c r="CF2271" s="190" t="str">
        <f t="shared" si="3712"/>
        <v>CF$18</v>
      </c>
      <c r="CG2271" s="190" t="str">
        <f t="shared" si="3712"/>
        <v>CG$18</v>
      </c>
      <c r="CH2271" s="190" t="str">
        <f t="shared" si="3712"/>
        <v>CH$18</v>
      </c>
      <c r="CI2271" s="190" t="str">
        <f t="shared" si="3712"/>
        <v>CI$18</v>
      </c>
      <c r="CJ2271" s="190" t="str">
        <f t="shared" si="3712"/>
        <v>CJ$18</v>
      </c>
      <c r="CK2271" s="190" t="str">
        <f t="shared" si="3712"/>
        <v>CK$18</v>
      </c>
      <c r="CL2271" s="190" t="str">
        <f t="shared" si="3712"/>
        <v>CL$18</v>
      </c>
      <c r="CN2271" s="201"/>
      <c r="CO2271" s="190" t="str">
        <f t="shared" ref="CO2271:DL2271" si="3713">CO$22</f>
        <v>CO$18</v>
      </c>
      <c r="CP2271" s="190" t="str">
        <f t="shared" si="3713"/>
        <v>CP$18</v>
      </c>
      <c r="CQ2271" s="190" t="str">
        <f t="shared" si="3713"/>
        <v>CQ$18</v>
      </c>
      <c r="CR2271" s="190" t="str">
        <f t="shared" si="3713"/>
        <v>CR$18</v>
      </c>
      <c r="CS2271" s="190" t="str">
        <f t="shared" si="3713"/>
        <v>CS$18</v>
      </c>
      <c r="CT2271" s="190" t="str">
        <f t="shared" si="3713"/>
        <v>CT$18</v>
      </c>
      <c r="CU2271" s="190" t="str">
        <f t="shared" si="3713"/>
        <v>CU$18</v>
      </c>
      <c r="CV2271" s="190" t="str">
        <f t="shared" si="3713"/>
        <v>CV$18</v>
      </c>
      <c r="CW2271" s="190" t="str">
        <f t="shared" si="3713"/>
        <v>CW$18</v>
      </c>
      <c r="CX2271" s="190" t="str">
        <f t="shared" si="3713"/>
        <v>CX$18</v>
      </c>
      <c r="CY2271" s="190" t="str">
        <f t="shared" si="3713"/>
        <v>CY$18</v>
      </c>
      <c r="CZ2271" s="190" t="str">
        <f t="shared" si="3713"/>
        <v>CZ$18</v>
      </c>
      <c r="DA2271" s="190" t="str">
        <f t="shared" si="3713"/>
        <v>DA$18</v>
      </c>
      <c r="DB2271" s="190" t="str">
        <f t="shared" si="3713"/>
        <v>DB$18</v>
      </c>
      <c r="DC2271" s="190" t="str">
        <f t="shared" si="3713"/>
        <v>DC$18</v>
      </c>
      <c r="DD2271" s="190" t="str">
        <f t="shared" si="3713"/>
        <v>DD$18</v>
      </c>
      <c r="DE2271" s="190" t="str">
        <f t="shared" si="3713"/>
        <v>DE$18</v>
      </c>
      <c r="DF2271" s="190" t="str">
        <f t="shared" si="3713"/>
        <v>DF$18</v>
      </c>
      <c r="DG2271" s="190" t="str">
        <f t="shared" si="3713"/>
        <v>DG$18</v>
      </c>
      <c r="DH2271" s="190" t="str">
        <f t="shared" si="3713"/>
        <v>DH$18</v>
      </c>
      <c r="DI2271" s="190" t="str">
        <f t="shared" si="3713"/>
        <v>DI$18</v>
      </c>
      <c r="DJ2271" s="190" t="str">
        <f t="shared" si="3713"/>
        <v>DJ$18</v>
      </c>
      <c r="DK2271" s="190" t="str">
        <f t="shared" si="3713"/>
        <v>DK$18</v>
      </c>
      <c r="DL2271" s="190" t="str">
        <f t="shared" si="3713"/>
        <v>DL$18</v>
      </c>
    </row>
    <row r="2272" spans="1:116" x14ac:dyDescent="0.4">
      <c r="A2272" s="174"/>
      <c r="E2272" s="8"/>
      <c r="G2272" s="175" t="s">
        <v>464</v>
      </c>
      <c r="H2272" s="200"/>
      <c r="I2272" s="201"/>
      <c r="J2272" s="201"/>
      <c r="K2272" s="202"/>
      <c r="L2272" s="202"/>
      <c r="M2272" s="202"/>
      <c r="N2272" s="202"/>
      <c r="O2272" s="202"/>
      <c r="P2272" s="202"/>
      <c r="R2272" s="202"/>
      <c r="S2272" s="190" t="str">
        <f t="shared" ref="S2272:CD2272" si="3714">S$23</f>
        <v>S$19</v>
      </c>
      <c r="T2272" s="190" t="str">
        <f t="shared" si="3714"/>
        <v>T$19</v>
      </c>
      <c r="U2272" s="190" t="str">
        <f t="shared" si="3714"/>
        <v>U$19</v>
      </c>
      <c r="V2272" s="190" t="str">
        <f t="shared" si="3714"/>
        <v>V$19</v>
      </c>
      <c r="W2272" s="190" t="str">
        <f t="shared" si="3714"/>
        <v>W$19</v>
      </c>
      <c r="X2272" s="190" t="str">
        <f t="shared" si="3714"/>
        <v>X$19</v>
      </c>
      <c r="Y2272" s="190" t="str">
        <f t="shared" si="3714"/>
        <v>Y$19</v>
      </c>
      <c r="Z2272" s="190" t="str">
        <f t="shared" si="3714"/>
        <v>Z$19</v>
      </c>
      <c r="AA2272" s="190" t="str">
        <f t="shared" si="3714"/>
        <v>AA$19</v>
      </c>
      <c r="AB2272" s="190" t="str">
        <f t="shared" si="3714"/>
        <v>AB$19</v>
      </c>
      <c r="AC2272" s="190" t="str">
        <f t="shared" si="3714"/>
        <v>AC$19</v>
      </c>
      <c r="AD2272" s="190" t="str">
        <f t="shared" si="3714"/>
        <v>AD$19</v>
      </c>
      <c r="AE2272" s="190" t="str">
        <f t="shared" si="3714"/>
        <v>AE$19</v>
      </c>
      <c r="AF2272" s="190" t="str">
        <f t="shared" si="3714"/>
        <v>AF$19</v>
      </c>
      <c r="AG2272" s="190" t="str">
        <f t="shared" si="3714"/>
        <v>AG$19</v>
      </c>
      <c r="AH2272" s="190" t="str">
        <f t="shared" si="3714"/>
        <v>AH$19</v>
      </c>
      <c r="AI2272" s="190" t="str">
        <f t="shared" si="3714"/>
        <v>AI$19</v>
      </c>
      <c r="AJ2272" s="190" t="str">
        <f t="shared" si="3714"/>
        <v>AJ$19</v>
      </c>
      <c r="AK2272" s="190" t="str">
        <f t="shared" si="3714"/>
        <v>AK$19</v>
      </c>
      <c r="AL2272" s="190" t="str">
        <f t="shared" si="3714"/>
        <v>AL$19</v>
      </c>
      <c r="AM2272" s="190" t="str">
        <f t="shared" si="3714"/>
        <v>AM$19</v>
      </c>
      <c r="AN2272" s="190" t="str">
        <f t="shared" si="3714"/>
        <v>AN$19</v>
      </c>
      <c r="AO2272" s="190" t="str">
        <f t="shared" si="3714"/>
        <v>AO$19</v>
      </c>
      <c r="AP2272" s="190" t="str">
        <f t="shared" si="3714"/>
        <v>AP$19</v>
      </c>
      <c r="AQ2272" s="190" t="str">
        <f t="shared" si="3714"/>
        <v>AQ$19</v>
      </c>
      <c r="AR2272" s="190" t="str">
        <f t="shared" si="3714"/>
        <v>AR$19</v>
      </c>
      <c r="AS2272" s="190" t="str">
        <f t="shared" si="3714"/>
        <v>AS$19</v>
      </c>
      <c r="AT2272" s="190" t="str">
        <f t="shared" si="3714"/>
        <v>AT$19</v>
      </c>
      <c r="AU2272" s="190" t="str">
        <f t="shared" si="3714"/>
        <v>AU$19</v>
      </c>
      <c r="AV2272" s="190" t="str">
        <f t="shared" si="3714"/>
        <v>AV$19</v>
      </c>
      <c r="AW2272" s="190" t="str">
        <f t="shared" si="3714"/>
        <v>AW$19</v>
      </c>
      <c r="AX2272" s="190" t="str">
        <f t="shared" si="3714"/>
        <v>AX$19</v>
      </c>
      <c r="AY2272" s="190" t="str">
        <f t="shared" si="3714"/>
        <v>AY$19</v>
      </c>
      <c r="AZ2272" s="190" t="str">
        <f t="shared" si="3714"/>
        <v>AZ$19</v>
      </c>
      <c r="BA2272" s="190" t="str">
        <f t="shared" si="3714"/>
        <v>BA$19</v>
      </c>
      <c r="BB2272" s="190" t="str">
        <f t="shared" si="3714"/>
        <v>BB$19</v>
      </c>
      <c r="BC2272" s="190" t="str">
        <f t="shared" si="3714"/>
        <v>BC$19</v>
      </c>
      <c r="BD2272" s="190" t="str">
        <f t="shared" si="3714"/>
        <v>BD$19</v>
      </c>
      <c r="BE2272" s="190" t="str">
        <f t="shared" si="3714"/>
        <v>BE$19</v>
      </c>
      <c r="BF2272" s="190" t="str">
        <f t="shared" si="3714"/>
        <v>BF$19</v>
      </c>
      <c r="BG2272" s="190" t="str">
        <f t="shared" si="3714"/>
        <v>BG$19</v>
      </c>
      <c r="BH2272" s="190" t="str">
        <f t="shared" si="3714"/>
        <v>BH$19</v>
      </c>
      <c r="BI2272" s="190" t="str">
        <f t="shared" si="3714"/>
        <v>BI$19</v>
      </c>
      <c r="BJ2272" s="190" t="str">
        <f t="shared" si="3714"/>
        <v>BJ$19</v>
      </c>
      <c r="BK2272" s="190" t="str">
        <f t="shared" si="3714"/>
        <v>BK$19</v>
      </c>
      <c r="BL2272" s="190" t="str">
        <f t="shared" si="3714"/>
        <v>BL$19</v>
      </c>
      <c r="BM2272" s="190" t="str">
        <f t="shared" si="3714"/>
        <v>BM$19</v>
      </c>
      <c r="BN2272" s="190" t="str">
        <f t="shared" si="3714"/>
        <v>BN$19</v>
      </c>
      <c r="BO2272" s="190" t="str">
        <f t="shared" si="3714"/>
        <v>BO$19</v>
      </c>
      <c r="BP2272" s="190" t="str">
        <f t="shared" si="3714"/>
        <v>BP$19</v>
      </c>
      <c r="BQ2272" s="190" t="str">
        <f t="shared" si="3714"/>
        <v>BQ$19</v>
      </c>
      <c r="BR2272" s="190" t="str">
        <f t="shared" si="3714"/>
        <v>BR$19</v>
      </c>
      <c r="BS2272" s="190" t="str">
        <f t="shared" si="3714"/>
        <v>BS$19</v>
      </c>
      <c r="BT2272" s="190" t="str">
        <f t="shared" si="3714"/>
        <v>BT$19</v>
      </c>
      <c r="BU2272" s="190" t="str">
        <f t="shared" si="3714"/>
        <v>BU$19</v>
      </c>
      <c r="BV2272" s="190" t="str">
        <f t="shared" si="3714"/>
        <v>BV$19</v>
      </c>
      <c r="BW2272" s="190" t="str">
        <f t="shared" si="3714"/>
        <v>BW$19</v>
      </c>
      <c r="BX2272" s="190" t="str">
        <f t="shared" si="3714"/>
        <v>BX$19</v>
      </c>
      <c r="BY2272" s="190" t="str">
        <f t="shared" si="3714"/>
        <v>BY$19</v>
      </c>
      <c r="BZ2272" s="190" t="str">
        <f t="shared" si="3714"/>
        <v>BZ$19</v>
      </c>
      <c r="CA2272" s="190" t="str">
        <f t="shared" si="3714"/>
        <v>CA$19</v>
      </c>
      <c r="CB2272" s="190" t="str">
        <f t="shared" si="3714"/>
        <v>CB$19</v>
      </c>
      <c r="CC2272" s="190" t="str">
        <f t="shared" si="3714"/>
        <v>CC$19</v>
      </c>
      <c r="CD2272" s="190" t="str">
        <f t="shared" si="3714"/>
        <v>CD$19</v>
      </c>
      <c r="CE2272" s="190" t="str">
        <f t="shared" ref="CE2272:CL2272" si="3715">CE$23</f>
        <v>CE$19</v>
      </c>
      <c r="CF2272" s="190" t="str">
        <f t="shared" si="3715"/>
        <v>CF$19</v>
      </c>
      <c r="CG2272" s="190" t="str">
        <f t="shared" si="3715"/>
        <v>CG$19</v>
      </c>
      <c r="CH2272" s="190" t="str">
        <f t="shared" si="3715"/>
        <v>CH$19</v>
      </c>
      <c r="CI2272" s="190" t="str">
        <f t="shared" si="3715"/>
        <v>CI$19</v>
      </c>
      <c r="CJ2272" s="190" t="str">
        <f t="shared" si="3715"/>
        <v>CJ$19</v>
      </c>
      <c r="CK2272" s="190" t="str">
        <f t="shared" si="3715"/>
        <v>CK$19</v>
      </c>
      <c r="CL2272" s="190" t="str">
        <f t="shared" si="3715"/>
        <v>CL$19</v>
      </c>
      <c r="CN2272" s="201"/>
      <c r="CO2272" s="190" t="str">
        <f t="shared" ref="CO2272:DL2272" si="3716">CO$23</f>
        <v>CO$19</v>
      </c>
      <c r="CP2272" s="190" t="str">
        <f t="shared" si="3716"/>
        <v>CP$19</v>
      </c>
      <c r="CQ2272" s="190" t="str">
        <f t="shared" si="3716"/>
        <v>CQ$19</v>
      </c>
      <c r="CR2272" s="190" t="str">
        <f t="shared" si="3716"/>
        <v>CR$19</v>
      </c>
      <c r="CS2272" s="190" t="str">
        <f t="shared" si="3716"/>
        <v>CS$19</v>
      </c>
      <c r="CT2272" s="190" t="str">
        <f t="shared" si="3716"/>
        <v>CT$19</v>
      </c>
      <c r="CU2272" s="190" t="str">
        <f t="shared" si="3716"/>
        <v>CU$19</v>
      </c>
      <c r="CV2272" s="190" t="str">
        <f t="shared" si="3716"/>
        <v>CV$19</v>
      </c>
      <c r="CW2272" s="190" t="str">
        <f t="shared" si="3716"/>
        <v>CW$19</v>
      </c>
      <c r="CX2272" s="190" t="str">
        <f t="shared" si="3716"/>
        <v>CX$19</v>
      </c>
      <c r="CY2272" s="190" t="str">
        <f t="shared" si="3716"/>
        <v>CY$19</v>
      </c>
      <c r="CZ2272" s="190" t="str">
        <f t="shared" si="3716"/>
        <v>CZ$19</v>
      </c>
      <c r="DA2272" s="190" t="str">
        <f t="shared" si="3716"/>
        <v>DA$19</v>
      </c>
      <c r="DB2272" s="190" t="str">
        <f t="shared" si="3716"/>
        <v>DB$19</v>
      </c>
      <c r="DC2272" s="190" t="str">
        <f t="shared" si="3716"/>
        <v>DC$19</v>
      </c>
      <c r="DD2272" s="190" t="str">
        <f t="shared" si="3716"/>
        <v>DD$19</v>
      </c>
      <c r="DE2272" s="190" t="str">
        <f t="shared" si="3716"/>
        <v>DE$19</v>
      </c>
      <c r="DF2272" s="190" t="str">
        <f t="shared" si="3716"/>
        <v>DF$19</v>
      </c>
      <c r="DG2272" s="190" t="str">
        <f t="shared" si="3716"/>
        <v>DG$19</v>
      </c>
      <c r="DH2272" s="190" t="str">
        <f t="shared" si="3716"/>
        <v>DH$19</v>
      </c>
      <c r="DI2272" s="190" t="str">
        <f t="shared" si="3716"/>
        <v>DI$19</v>
      </c>
      <c r="DJ2272" s="190" t="str">
        <f t="shared" si="3716"/>
        <v>DJ$19</v>
      </c>
      <c r="DK2272" s="190" t="str">
        <f t="shared" si="3716"/>
        <v>DK$19</v>
      </c>
      <c r="DL2272" s="190" t="str">
        <f t="shared" si="3716"/>
        <v>DL$19</v>
      </c>
    </row>
    <row r="2273" spans="1:116" x14ac:dyDescent="0.4">
      <c r="A2273" s="142" t="s">
        <v>218</v>
      </c>
      <c r="B2273" s="31" t="s">
        <v>81</v>
      </c>
      <c r="C2273" s="31"/>
      <c r="D2273" t="s">
        <v>554</v>
      </c>
      <c r="E2273" s="8" t="str">
        <f t="shared" ref="E2273:E2276" si="3717">ROW()&amp;" "&amp;D2273</f>
        <v>2273 SEASON QUARTER-TR-R</v>
      </c>
      <c r="F2273" t="s">
        <v>551</v>
      </c>
      <c r="G2273" s="143" t="s">
        <v>544</v>
      </c>
      <c r="H2273" s="142"/>
      <c r="I2273" s="144"/>
      <c r="J2273" s="144"/>
      <c r="K2273" s="142"/>
      <c r="L2273" s="142"/>
      <c r="M2273" s="142"/>
      <c r="N2273" s="142"/>
      <c r="O2273" s="142"/>
      <c r="P2273" s="142"/>
      <c r="R2273" s="143"/>
      <c r="S2273" s="168"/>
      <c r="T2273" s="168"/>
      <c r="U2273" s="168"/>
      <c r="V2273" s="168"/>
      <c r="W2273" s="168"/>
      <c r="X2273" s="168"/>
      <c r="Y2273" s="168"/>
      <c r="Z2273" s="168"/>
      <c r="AA2273" s="168"/>
      <c r="AB2273" s="168"/>
      <c r="AC2273" s="168"/>
      <c r="AD2273" s="168"/>
      <c r="AE2273" s="168"/>
      <c r="AF2273" s="168"/>
      <c r="AG2273" s="168"/>
      <c r="AH2273" s="168"/>
      <c r="AI2273" s="168"/>
      <c r="AJ2273" s="168"/>
      <c r="AK2273" s="168"/>
      <c r="AL2273" s="168"/>
      <c r="AM2273" s="168"/>
      <c r="AN2273" s="168"/>
      <c r="AO2273" s="168"/>
      <c r="AP2273" s="168"/>
      <c r="AQ2273" s="168"/>
      <c r="AR2273" s="168"/>
      <c r="AS2273" s="168"/>
      <c r="AT2273" s="168"/>
      <c r="AU2273" s="168"/>
      <c r="AV2273" s="168"/>
      <c r="AW2273" s="168"/>
      <c r="AX2273" s="168"/>
      <c r="AY2273" s="168"/>
      <c r="AZ2273" s="168"/>
      <c r="BA2273" s="168"/>
      <c r="BB2273" s="168"/>
      <c r="BC2273" s="168"/>
      <c r="BD2273" s="168"/>
      <c r="BE2273" s="168"/>
      <c r="BF2273" s="168"/>
      <c r="BG2273" s="168"/>
      <c r="BH2273" s="168"/>
      <c r="BI2273" s="168"/>
      <c r="BJ2273" s="168"/>
      <c r="BK2273" s="168"/>
      <c r="BL2273" s="168"/>
      <c r="BM2273" s="168"/>
      <c r="BN2273" s="168"/>
      <c r="BO2273" s="168"/>
      <c r="BP2273" s="168"/>
      <c r="BQ2273" s="168"/>
      <c r="BR2273" s="168"/>
      <c r="BS2273" s="168"/>
      <c r="BT2273" s="168"/>
      <c r="BU2273" s="168"/>
      <c r="BV2273" s="168"/>
      <c r="BW2273" s="168"/>
      <c r="BX2273" s="168"/>
      <c r="BY2273" s="168"/>
      <c r="BZ2273" s="168"/>
      <c r="CA2273" s="168"/>
      <c r="CB2273" s="168"/>
      <c r="CC2273" s="168"/>
      <c r="CD2273" s="168"/>
      <c r="CE2273" s="168"/>
      <c r="CF2273" s="168"/>
      <c r="CG2273" s="168"/>
      <c r="CH2273" s="168"/>
      <c r="CI2273" s="168"/>
      <c r="CJ2273" s="168"/>
      <c r="CK2273" s="168"/>
      <c r="CL2273" s="168"/>
      <c r="CN2273" s="144"/>
      <c r="CO2273" s="168"/>
      <c r="CP2273" s="168"/>
      <c r="CQ2273" s="168"/>
      <c r="CR2273" s="168"/>
      <c r="CS2273" s="168"/>
      <c r="CT2273" s="168"/>
      <c r="CU2273" s="168"/>
      <c r="CV2273" s="168"/>
      <c r="CW2273" s="168"/>
      <c r="CX2273" s="168"/>
      <c r="CY2273" s="168"/>
      <c r="CZ2273" s="168"/>
      <c r="DA2273" s="168"/>
      <c r="DB2273" s="168"/>
      <c r="DC2273" s="168"/>
      <c r="DD2273" s="168"/>
      <c r="DE2273" s="168"/>
      <c r="DF2273" s="168"/>
      <c r="DG2273" s="168"/>
      <c r="DH2273" s="168"/>
      <c r="DI2273" s="168"/>
      <c r="DJ2273" s="168"/>
      <c r="DK2273" s="168"/>
      <c r="DL2273" s="168"/>
    </row>
    <row r="2274" spans="1:116" x14ac:dyDescent="0.4">
      <c r="A2274" s="12"/>
      <c r="B2274" s="12" t="s">
        <v>332</v>
      </c>
      <c r="C2274" s="12"/>
      <c r="D2274" t="s">
        <v>554</v>
      </c>
      <c r="E2274" s="8" t="str">
        <f t="shared" si="3717"/>
        <v>2274 SEASON QUARTER-TR-R</v>
      </c>
      <c r="G2274" s="95" t="str">
        <f>G2268</f>
        <v>Primary volume driver</v>
      </c>
      <c r="H2274" s="12"/>
      <c r="I2274" s="60"/>
      <c r="J2274" s="60"/>
      <c r="K2274" s="12"/>
      <c r="L2274" s="12"/>
      <c r="M2274" s="12"/>
      <c r="N2274" s="12"/>
      <c r="O2274" s="12"/>
      <c r="P2274" s="12"/>
      <c r="R2274" s="13"/>
      <c r="S2274" s="76"/>
      <c r="T2274" s="76"/>
      <c r="U2274" s="76"/>
      <c r="V2274" s="76"/>
      <c r="W2274" s="76"/>
      <c r="X2274" s="76"/>
      <c r="Y2274" s="76"/>
      <c r="Z2274" s="76"/>
      <c r="AA2274" s="76"/>
      <c r="AB2274" s="76"/>
      <c r="AC2274" s="76"/>
      <c r="AD2274" s="76"/>
      <c r="AE2274" s="76"/>
      <c r="AF2274" s="76"/>
      <c r="AG2274" s="76"/>
      <c r="AH2274" s="76"/>
      <c r="AI2274" s="76"/>
      <c r="AJ2274" s="76"/>
      <c r="AK2274" s="76"/>
      <c r="AL2274" s="76"/>
      <c r="AM2274" s="76"/>
      <c r="AN2274" s="76"/>
      <c r="AO2274" s="76"/>
      <c r="AP2274" s="76"/>
      <c r="AQ2274" s="76"/>
      <c r="AR2274" s="76"/>
      <c r="AS2274" s="76"/>
      <c r="AT2274" s="76"/>
      <c r="AU2274" s="76"/>
      <c r="AV2274" s="76"/>
      <c r="AW2274" s="76"/>
      <c r="AX2274" s="76"/>
      <c r="AY2274" s="76"/>
      <c r="AZ2274" s="76"/>
      <c r="BA2274" s="76"/>
      <c r="BB2274" s="76"/>
      <c r="BC2274" s="76"/>
      <c r="BD2274" s="76"/>
      <c r="BE2274" s="76"/>
      <c r="BF2274" s="76"/>
      <c r="BG2274" s="76"/>
      <c r="BH2274" s="76"/>
      <c r="BI2274" s="76"/>
      <c r="BJ2274" s="76"/>
      <c r="BK2274" s="76"/>
      <c r="BL2274" s="76"/>
      <c r="BM2274" s="76"/>
      <c r="BN2274" s="76"/>
      <c r="BO2274" s="76"/>
      <c r="BP2274" s="76"/>
      <c r="BQ2274" s="76"/>
      <c r="BR2274" s="76"/>
      <c r="BS2274" s="76"/>
      <c r="BT2274" s="76"/>
      <c r="BU2274" s="76"/>
      <c r="BV2274" s="76"/>
      <c r="BW2274" s="76"/>
      <c r="BX2274" s="76"/>
      <c r="BY2274" s="76"/>
      <c r="BZ2274" s="76"/>
      <c r="CA2274" s="76"/>
      <c r="CB2274" s="76"/>
      <c r="CC2274" s="76"/>
      <c r="CD2274" s="76"/>
      <c r="CE2274" s="76"/>
      <c r="CF2274" s="76"/>
      <c r="CG2274" s="76"/>
      <c r="CH2274" s="76"/>
      <c r="CI2274" s="76"/>
      <c r="CJ2274" s="76"/>
      <c r="CK2274" s="76"/>
      <c r="CL2274" s="76"/>
      <c r="CN2274" s="60"/>
      <c r="CO2274" s="239"/>
      <c r="CP2274" s="239"/>
      <c r="CQ2274" s="239"/>
      <c r="CR2274" s="239"/>
      <c r="CS2274" s="239"/>
      <c r="CT2274" s="239"/>
      <c r="CU2274" s="239"/>
      <c r="CV2274" s="239"/>
      <c r="CW2274" s="239"/>
      <c r="CX2274" s="239"/>
      <c r="CY2274" s="239"/>
      <c r="CZ2274" s="239"/>
      <c r="DA2274" s="239"/>
      <c r="DB2274" s="239"/>
      <c r="DC2274" s="239"/>
      <c r="DD2274" s="239"/>
      <c r="DE2274" s="239"/>
      <c r="DF2274" s="239"/>
      <c r="DG2274" s="239"/>
      <c r="DH2274" s="239"/>
      <c r="DI2274" s="239"/>
      <c r="DJ2274" s="239"/>
      <c r="DK2274" s="239"/>
      <c r="DL2274" s="239"/>
    </row>
    <row r="2275" spans="1:116" x14ac:dyDescent="0.4">
      <c r="A2275" s="12"/>
      <c r="B2275" s="12"/>
      <c r="C2275" s="12"/>
      <c r="D2275" t="s">
        <v>554</v>
      </c>
      <c r="E2275" s="8"/>
      <c r="G2275" s="126" t="str">
        <f>"Seasonally adjusted revenue - "&amp;G2265</f>
        <v>Seasonally adjusted revenue - Surgical procedures</v>
      </c>
      <c r="H2275" s="12"/>
      <c r="I2275" s="60"/>
      <c r="J2275" s="60"/>
      <c r="K2275" s="12"/>
      <c r="L2275" s="12"/>
      <c r="M2275" s="12"/>
      <c r="N2275" s="12"/>
      <c r="O2275" s="12"/>
      <c r="P2275" s="12"/>
      <c r="R2275" s="13"/>
      <c r="S2275" s="76"/>
      <c r="T2275" s="76"/>
      <c r="U2275" s="76"/>
      <c r="V2275" s="76"/>
      <c r="W2275" s="76"/>
      <c r="X2275" s="76"/>
      <c r="Y2275" s="76"/>
      <c r="Z2275" s="76"/>
      <c r="AA2275" s="76"/>
      <c r="AB2275" s="76"/>
      <c r="AC2275" s="76"/>
      <c r="AD2275" s="76"/>
      <c r="AE2275" s="76"/>
      <c r="AF2275" s="76"/>
      <c r="AG2275" s="76"/>
      <c r="AH2275" s="76"/>
      <c r="AI2275" s="76"/>
      <c r="AJ2275" s="76"/>
      <c r="AK2275" s="76"/>
      <c r="AL2275" s="76"/>
      <c r="AM2275" s="76"/>
      <c r="AN2275" s="76"/>
      <c r="AO2275" s="76"/>
      <c r="AP2275" s="76"/>
      <c r="AQ2275" s="76"/>
      <c r="AR2275" s="76"/>
      <c r="AS2275" s="76"/>
      <c r="AT2275" s="76"/>
      <c r="AU2275" s="76"/>
      <c r="AV2275" s="76"/>
      <c r="AW2275" s="76"/>
      <c r="AX2275" s="76"/>
      <c r="AY2275" s="76"/>
      <c r="AZ2275" s="76"/>
      <c r="BA2275" s="76"/>
      <c r="BB2275" s="76"/>
      <c r="BC2275" s="76"/>
      <c r="BD2275" s="76"/>
      <c r="BE2275" s="76"/>
      <c r="BF2275" s="76"/>
      <c r="BG2275" s="76"/>
      <c r="BH2275" s="76"/>
      <c r="BI2275" s="76"/>
      <c r="BJ2275" s="76"/>
      <c r="BK2275" s="76"/>
      <c r="BL2275" s="76"/>
      <c r="BM2275" s="76"/>
      <c r="BN2275" s="76"/>
      <c r="BO2275" s="76"/>
      <c r="BP2275" s="76"/>
      <c r="BQ2275" s="76"/>
      <c r="BR2275" s="76"/>
      <c r="BS2275" s="76"/>
      <c r="BT2275" s="76"/>
      <c r="BU2275" s="76"/>
      <c r="BV2275" s="76"/>
      <c r="BW2275" s="76"/>
      <c r="BX2275" s="76"/>
      <c r="BY2275" s="76"/>
      <c r="BZ2275" s="76"/>
      <c r="CA2275" s="76"/>
      <c r="CB2275" s="76"/>
      <c r="CC2275" s="76"/>
      <c r="CD2275" s="76"/>
      <c r="CE2275" s="76"/>
      <c r="CF2275" s="76"/>
      <c r="CG2275" s="76"/>
      <c r="CH2275" s="76"/>
      <c r="CI2275" s="76"/>
      <c r="CJ2275" s="76"/>
      <c r="CK2275" s="76"/>
      <c r="CL2275" s="76"/>
      <c r="CN2275" s="76"/>
      <c r="CO2275" s="77" t="e" cm="1">
        <f t="array" aca="1" ref="CO2275" ca="1">INDIRECT(CO2267)*INDEX($H2278:$I2281,MATCH(CO$9,$I2278:$I2281,0),1)*CO$5</f>
        <v>#N/A</v>
      </c>
      <c r="CP2275" s="77" t="e" cm="1">
        <f t="array" aca="1" ref="CP2275" ca="1">INDIRECT(CP2267)*INDEX($H2278:$I2281,MATCH(CP$9,$I2278:$I2281,0),1)*CP$5</f>
        <v>#N/A</v>
      </c>
      <c r="CQ2275" s="77" t="e" cm="1">
        <f t="array" aca="1" ref="CQ2275" ca="1">INDIRECT(CQ2267)*INDEX($H2278:$I2281,MATCH(CQ$9,$I2278:$I2281,0),1)*CQ$5</f>
        <v>#N/A</v>
      </c>
      <c r="CR2275" s="77" t="e" cm="1">
        <f t="array" aca="1" ref="CR2275" ca="1">INDIRECT(CR2267)*INDEX($H2278:$I2281,MATCH(CR$9,$I2278:$I2281,0),1)*CR$5</f>
        <v>#N/A</v>
      </c>
      <c r="CS2275" s="77" t="e" cm="1">
        <f t="array" aca="1" ref="CS2275" ca="1">INDIRECT(CS2267)*INDEX($H2278:$I2281,MATCH(CS$9,$I2278:$I2281,0),1)*CS$5</f>
        <v>#N/A</v>
      </c>
      <c r="CT2275" s="77" t="e" cm="1">
        <f t="array" aca="1" ref="CT2275" ca="1">INDIRECT(CT2267)*INDEX($H2278:$I2281,MATCH(CT$9,$I2278:$I2281,0),1)*CT$5</f>
        <v>#N/A</v>
      </c>
      <c r="CU2275" s="77" t="e" cm="1">
        <f t="array" aca="1" ref="CU2275" ca="1">INDIRECT(CU2267)*INDEX($H2278:$I2281,MATCH(CU$9,$I2278:$I2281,0),1)*CU$5</f>
        <v>#N/A</v>
      </c>
      <c r="CV2275" s="77" t="e" cm="1">
        <f t="array" aca="1" ref="CV2275" ca="1">INDIRECT(CV2267)*INDEX($H2278:$I2281,MATCH(CV$9,$I2278:$I2281,0),1)*CV$5</f>
        <v>#N/A</v>
      </c>
      <c r="CW2275" s="77" t="e" cm="1">
        <f t="array" aca="1" ref="CW2275" ca="1">INDIRECT(CW2267)*INDEX($H2278:$I2281,MATCH(CW$9,$I2278:$I2281,0),1)*CW$5</f>
        <v>#N/A</v>
      </c>
      <c r="CX2275" s="77" t="e" cm="1">
        <f t="array" aca="1" ref="CX2275" ca="1">INDIRECT(CX2267)*INDEX($H2278:$I2281,MATCH(CX$9,$I2278:$I2281,0),1)*CX$5</f>
        <v>#N/A</v>
      </c>
      <c r="CY2275" s="77" t="e" cm="1">
        <f t="array" aca="1" ref="CY2275" ca="1">INDIRECT(CY2267)*INDEX($H2278:$I2281,MATCH(CY$9,$I2278:$I2281,0),1)*CY$5</f>
        <v>#N/A</v>
      </c>
      <c r="CZ2275" s="77" t="e" cm="1">
        <f t="array" aca="1" ref="CZ2275" ca="1">INDIRECT(CZ2267)*INDEX($H2278:$I2281,MATCH(CZ$9,$I2278:$I2281,0),1)*CZ$5</f>
        <v>#N/A</v>
      </c>
      <c r="DA2275" s="77" t="e" cm="1">
        <f t="array" aca="1" ref="DA2275" ca="1">INDIRECT(DA2267)*INDEX($H2278:$I2281,MATCH(DA$9,$I2278:$I2281,0),1)*DA$5</f>
        <v>#N/A</v>
      </c>
      <c r="DB2275" s="77" t="e" cm="1">
        <f t="array" aca="1" ref="DB2275" ca="1">INDIRECT(DB2267)*INDEX($H2278:$I2281,MATCH(DB$9,$I2278:$I2281,0),1)*DB$5</f>
        <v>#N/A</v>
      </c>
      <c r="DC2275" s="77" t="e" cm="1">
        <f t="array" aca="1" ref="DC2275" ca="1">INDIRECT(DC2267)*INDEX($H2278:$I2281,MATCH(DC$9,$I2278:$I2281,0),1)*DC$5</f>
        <v>#N/A</v>
      </c>
      <c r="DD2275" s="77" t="e" cm="1">
        <f t="array" aca="1" ref="DD2275" ca="1">INDIRECT(DD2267)*INDEX($H2278:$I2281,MATCH(DD$9,$I2278:$I2281,0),1)*DD$5</f>
        <v>#N/A</v>
      </c>
      <c r="DE2275" s="77" t="e" cm="1">
        <f t="array" aca="1" ref="DE2275" ca="1">INDIRECT(DE2267)*INDEX($H2278:$I2281,MATCH(DE$9,$I2278:$I2281,0),1)*DE$5</f>
        <v>#N/A</v>
      </c>
      <c r="DF2275" s="77" t="e" cm="1">
        <f t="array" aca="1" ref="DF2275" ca="1">INDIRECT(DF2267)*INDEX($H2278:$I2281,MATCH(DF$9,$I2278:$I2281,0),1)*DF$5</f>
        <v>#N/A</v>
      </c>
      <c r="DG2275" s="77" t="e" cm="1">
        <f t="array" aca="1" ref="DG2275" ca="1">INDIRECT(DG2267)*INDEX($H2278:$I2281,MATCH(DG$9,$I2278:$I2281,0),1)*DG$5</f>
        <v>#N/A</v>
      </c>
      <c r="DH2275" s="77" t="e" cm="1">
        <f t="array" aca="1" ref="DH2275" ca="1">INDIRECT(DH2267)*INDEX($H2278:$I2281,MATCH(DH$9,$I2278:$I2281,0),1)*DH$5</f>
        <v>#N/A</v>
      </c>
      <c r="DI2275" s="77" t="e" cm="1">
        <f t="array" aca="1" ref="DI2275" ca="1">INDIRECT(DI2267)*INDEX($H2278:$I2281,MATCH(DI$9,$I2278:$I2281,0),1)*DI$5</f>
        <v>#N/A</v>
      </c>
      <c r="DJ2275" s="77" t="e" cm="1">
        <f t="array" aca="1" ref="DJ2275" ca="1">INDIRECT(DJ2267)*INDEX($H2278:$I2281,MATCH(DJ$9,$I2278:$I2281,0),1)*DJ$5</f>
        <v>#N/A</v>
      </c>
      <c r="DK2275" s="77" t="e" cm="1">
        <f t="array" aca="1" ref="DK2275" ca="1">INDIRECT(DK2267)*INDEX($H2278:$I2281,MATCH(DK$9,$I2278:$I2281,0),1)*DK$5</f>
        <v>#N/A</v>
      </c>
      <c r="DL2275" s="77" t="e" cm="1">
        <f t="array" aca="1" ref="DL2275" ca="1">INDIRECT(DL2267)*INDEX($H2278:$I2281,MATCH(DL$9,$I2278:$I2281,0),1)*DL$5</f>
        <v>#N/A</v>
      </c>
    </row>
    <row r="2276" spans="1:116" x14ac:dyDescent="0.4">
      <c r="D2276" t="s">
        <v>554</v>
      </c>
      <c r="E2276" s="8"/>
      <c r="G2276" s="127"/>
      <c r="H2276" s="12"/>
      <c r="I2276" s="60"/>
      <c r="J2276" s="60"/>
      <c r="K2276" s="38"/>
      <c r="L2276" s="38"/>
      <c r="M2276" s="38"/>
      <c r="N2276" s="38"/>
      <c r="O2276" s="38"/>
      <c r="P2276" s="38"/>
      <c r="R2276" s="15"/>
      <c r="S2276" s="240"/>
      <c r="T2276" s="240"/>
      <c r="U2276" s="240"/>
      <c r="V2276" s="240"/>
      <c r="W2276" s="240"/>
      <c r="X2276" s="240"/>
      <c r="Y2276" s="240"/>
      <c r="Z2276" s="240"/>
      <c r="AA2276" s="240"/>
      <c r="AB2276" s="240"/>
      <c r="AC2276" s="240"/>
      <c r="AD2276" s="240"/>
      <c r="AE2276" s="240"/>
      <c r="AF2276" s="240"/>
      <c r="AG2276" s="240"/>
      <c r="AH2276" s="240"/>
      <c r="AI2276" s="240"/>
      <c r="AJ2276" s="240"/>
      <c r="AK2276" s="240"/>
      <c r="AL2276" s="240"/>
      <c r="AM2276" s="240"/>
      <c r="AN2276" s="240"/>
      <c r="AO2276" s="240"/>
      <c r="AP2276" s="240"/>
      <c r="AQ2276" s="240"/>
      <c r="AR2276" s="240"/>
      <c r="AS2276" s="240"/>
      <c r="AT2276" s="240"/>
      <c r="AU2276" s="240"/>
      <c r="AV2276" s="240"/>
      <c r="AW2276" s="240"/>
      <c r="AX2276" s="240"/>
      <c r="AY2276" s="240"/>
      <c r="AZ2276" s="240"/>
      <c r="BA2276" s="240"/>
      <c r="BB2276" s="240"/>
      <c r="BC2276" s="240"/>
      <c r="BD2276" s="240"/>
      <c r="BE2276" s="240"/>
      <c r="BF2276" s="240"/>
      <c r="BG2276" s="240"/>
      <c r="BH2276" s="240"/>
      <c r="BI2276" s="240"/>
      <c r="BJ2276" s="240"/>
      <c r="BK2276" s="240"/>
      <c r="BL2276" s="240"/>
      <c r="BM2276" s="240"/>
      <c r="BN2276" s="240"/>
      <c r="BO2276" s="240"/>
      <c r="BP2276" s="240"/>
      <c r="BQ2276" s="240"/>
      <c r="BR2276" s="240"/>
      <c r="BS2276" s="240"/>
      <c r="BT2276" s="240"/>
      <c r="BU2276" s="240"/>
      <c r="BV2276" s="240"/>
      <c r="BW2276" s="240"/>
      <c r="BX2276" s="240"/>
      <c r="BY2276" s="240"/>
      <c r="BZ2276" s="240"/>
      <c r="CA2276" s="240"/>
      <c r="CB2276" s="240"/>
      <c r="CC2276" s="240"/>
      <c r="CD2276" s="240"/>
      <c r="CE2276" s="240"/>
      <c r="CF2276" s="240"/>
      <c r="CG2276" s="240"/>
      <c r="CH2276" s="240"/>
      <c r="CI2276" s="240"/>
      <c r="CJ2276" s="240"/>
      <c r="CK2276" s="240"/>
      <c r="CL2276" s="240"/>
      <c r="CN2276" s="240"/>
      <c r="CO2276" s="240"/>
      <c r="CP2276" s="240"/>
      <c r="CQ2276" s="240"/>
      <c r="CR2276" s="240"/>
      <c r="CS2276" s="240"/>
      <c r="CT2276" s="240"/>
      <c r="CU2276" s="240"/>
      <c r="CV2276" s="240"/>
      <c r="CW2276" s="240"/>
      <c r="CX2276" s="240"/>
      <c r="CY2276" s="240"/>
      <c r="CZ2276" s="240"/>
      <c r="DA2276" s="240"/>
      <c r="DB2276" s="240"/>
      <c r="DC2276" s="240"/>
      <c r="DD2276" s="240"/>
      <c r="DE2276" s="240"/>
      <c r="DF2276" s="240"/>
      <c r="DG2276" s="240"/>
      <c r="DH2276" s="240"/>
      <c r="DI2276" s="240"/>
      <c r="DJ2276" s="240"/>
      <c r="DK2276" s="240"/>
      <c r="DL2276" s="240"/>
    </row>
    <row r="2277" spans="1:116" x14ac:dyDescent="0.4">
      <c r="D2277" t="s">
        <v>554</v>
      </c>
      <c r="E2277" s="8"/>
      <c r="G2277" s="127" t="s">
        <v>542</v>
      </c>
      <c r="H2277" s="12"/>
      <c r="I2277" s="60"/>
      <c r="J2277" s="60"/>
      <c r="K2277" s="38"/>
      <c r="L2277" s="38"/>
      <c r="M2277" s="38"/>
      <c r="N2277" s="38"/>
      <c r="O2277" s="38"/>
      <c r="P2277" s="38"/>
      <c r="R2277" s="15"/>
      <c r="S2277" s="240"/>
      <c r="T2277" s="240"/>
      <c r="U2277" s="240"/>
      <c r="V2277" s="240"/>
      <c r="W2277" s="240"/>
      <c r="X2277" s="240"/>
      <c r="Y2277" s="240"/>
      <c r="Z2277" s="240"/>
      <c r="AA2277" s="240"/>
      <c r="AB2277" s="240"/>
      <c r="AC2277" s="240"/>
      <c r="AD2277" s="240"/>
      <c r="AE2277" s="240"/>
      <c r="AF2277" s="240"/>
      <c r="AG2277" s="240"/>
      <c r="AH2277" s="240"/>
      <c r="AI2277" s="240"/>
      <c r="AJ2277" s="240"/>
      <c r="AK2277" s="240"/>
      <c r="AL2277" s="240"/>
      <c r="AM2277" s="240"/>
      <c r="AN2277" s="240"/>
      <c r="AO2277" s="240"/>
      <c r="AP2277" s="240"/>
      <c r="AQ2277" s="240"/>
      <c r="AR2277" s="240"/>
      <c r="AS2277" s="240"/>
      <c r="AT2277" s="240"/>
      <c r="AU2277" s="240"/>
      <c r="AV2277" s="240"/>
      <c r="AW2277" s="240"/>
      <c r="AX2277" s="240"/>
      <c r="AY2277" s="240"/>
      <c r="AZ2277" s="240"/>
      <c r="BA2277" s="240"/>
      <c r="BB2277" s="240"/>
      <c r="BC2277" s="240"/>
      <c r="BD2277" s="240"/>
      <c r="BE2277" s="240"/>
      <c r="BF2277" s="240"/>
      <c r="BG2277" s="240"/>
      <c r="BH2277" s="240"/>
      <c r="BI2277" s="240"/>
      <c r="BJ2277" s="240"/>
      <c r="BK2277" s="240"/>
      <c r="BL2277" s="240"/>
      <c r="BM2277" s="240"/>
      <c r="BN2277" s="240"/>
      <c r="BO2277" s="240"/>
      <c r="BP2277" s="240"/>
      <c r="BQ2277" s="240"/>
      <c r="BR2277" s="240"/>
      <c r="BS2277" s="240"/>
      <c r="BT2277" s="240"/>
      <c r="BU2277" s="240"/>
      <c r="BV2277" s="240"/>
      <c r="BW2277" s="240"/>
      <c r="BX2277" s="240"/>
      <c r="BY2277" s="240"/>
      <c r="BZ2277" s="240"/>
      <c r="CA2277" s="240"/>
      <c r="CB2277" s="240"/>
      <c r="CC2277" s="240"/>
      <c r="CD2277" s="240"/>
      <c r="CE2277" s="240"/>
      <c r="CF2277" s="240"/>
      <c r="CG2277" s="240"/>
      <c r="CH2277" s="240"/>
      <c r="CI2277" s="240"/>
      <c r="CJ2277" s="240"/>
      <c r="CK2277" s="240"/>
      <c r="CL2277" s="240"/>
      <c r="CN2277" s="240"/>
      <c r="CO2277" s="240"/>
      <c r="CP2277" s="240"/>
      <c r="CQ2277" s="240"/>
      <c r="CR2277" s="240"/>
      <c r="CS2277" s="240"/>
      <c r="CT2277" s="240"/>
      <c r="CU2277" s="240"/>
      <c r="CV2277" s="240"/>
      <c r="CW2277" s="240"/>
      <c r="CX2277" s="240"/>
      <c r="CY2277" s="240"/>
      <c r="CZ2277" s="240"/>
      <c r="DA2277" s="240"/>
      <c r="DB2277" s="240"/>
      <c r="DC2277" s="240"/>
      <c r="DD2277" s="240"/>
      <c r="DE2277" s="240"/>
      <c r="DF2277" s="240"/>
      <c r="DG2277" s="240"/>
      <c r="DH2277" s="240"/>
      <c r="DI2277" s="240"/>
      <c r="DJ2277" s="240"/>
      <c r="DK2277" s="240"/>
      <c r="DL2277" s="240"/>
    </row>
    <row r="2278" spans="1:116" x14ac:dyDescent="0.4">
      <c r="D2278" t="s">
        <v>554</v>
      </c>
      <c r="E2278" s="8"/>
      <c r="G2278" s="323" t="s">
        <v>547</v>
      </c>
      <c r="H2278" s="16">
        <v>0.1</v>
      </c>
      <c r="I2278">
        <v>1</v>
      </c>
      <c r="J2278"/>
      <c r="K2278" s="38"/>
      <c r="L2278" s="38"/>
      <c r="M2278" s="38"/>
      <c r="N2278" s="38"/>
      <c r="O2278" s="38"/>
      <c r="P2278" s="38"/>
      <c r="R2278" s="15"/>
      <c r="S2278" s="240"/>
      <c r="T2278" s="240"/>
      <c r="U2278" s="240"/>
      <c r="V2278" s="240"/>
      <c r="W2278" s="240"/>
      <c r="X2278" s="240"/>
      <c r="Y2278" s="240"/>
      <c r="Z2278" s="240"/>
      <c r="AA2278" s="240"/>
      <c r="AB2278" s="240"/>
      <c r="AC2278" s="240"/>
      <c r="AD2278" s="240"/>
      <c r="AE2278" s="240"/>
      <c r="AF2278" s="240"/>
      <c r="AG2278" s="240"/>
      <c r="AH2278" s="240"/>
      <c r="AI2278" s="240"/>
      <c r="AJ2278" s="240"/>
      <c r="AK2278" s="240"/>
      <c r="AL2278" s="240"/>
      <c r="AM2278" s="240"/>
      <c r="AN2278" s="240"/>
      <c r="AO2278" s="240"/>
      <c r="AP2278" s="240"/>
      <c r="AQ2278" s="240"/>
      <c r="AR2278" s="240"/>
      <c r="AS2278" s="240"/>
      <c r="AT2278" s="240"/>
      <c r="AU2278" s="240"/>
      <c r="AV2278" s="240"/>
      <c r="AW2278" s="240"/>
      <c r="AX2278" s="240"/>
      <c r="AY2278" s="240"/>
      <c r="AZ2278" s="240"/>
      <c r="BA2278" s="240"/>
      <c r="BB2278" s="240"/>
      <c r="BC2278" s="240"/>
      <c r="BD2278" s="240"/>
      <c r="BE2278" s="240"/>
      <c r="BF2278" s="240"/>
      <c r="BG2278" s="240"/>
      <c r="BH2278" s="240"/>
      <c r="BI2278" s="240"/>
      <c r="BJ2278" s="240"/>
      <c r="BK2278" s="240"/>
      <c r="BL2278" s="240"/>
      <c r="BM2278" s="240"/>
      <c r="BN2278" s="240"/>
      <c r="BO2278" s="240"/>
      <c r="BP2278" s="240"/>
      <c r="BQ2278" s="240"/>
      <c r="BR2278" s="240"/>
      <c r="BS2278" s="240"/>
      <c r="BT2278" s="240"/>
      <c r="BU2278" s="240"/>
      <c r="BV2278" s="240"/>
      <c r="BW2278" s="240"/>
      <c r="BX2278" s="240"/>
      <c r="BY2278" s="240"/>
      <c r="BZ2278" s="240"/>
      <c r="CA2278" s="240"/>
      <c r="CB2278" s="240"/>
      <c r="CC2278" s="240"/>
      <c r="CD2278" s="240"/>
      <c r="CE2278" s="240"/>
      <c r="CF2278" s="240"/>
      <c r="CG2278" s="240"/>
      <c r="CH2278" s="240"/>
      <c r="CI2278" s="240"/>
      <c r="CJ2278" s="240"/>
      <c r="CK2278" s="240"/>
      <c r="CL2278" s="240"/>
      <c r="CN2278" s="240"/>
      <c r="CO2278" s="240"/>
      <c r="CP2278" s="240"/>
      <c r="CQ2278" s="240"/>
      <c r="CR2278" s="240"/>
      <c r="CS2278" s="240"/>
      <c r="CT2278" s="240"/>
      <c r="CU2278" s="240"/>
      <c r="CV2278" s="240"/>
      <c r="CW2278" s="240"/>
      <c r="CX2278" s="240"/>
      <c r="CY2278" s="240"/>
      <c r="CZ2278" s="240"/>
      <c r="DA2278" s="240"/>
      <c r="DB2278" s="240"/>
      <c r="DC2278" s="240"/>
      <c r="DD2278" s="240"/>
      <c r="DE2278" s="240"/>
      <c r="DF2278" s="240"/>
      <c r="DG2278" s="240"/>
      <c r="DH2278" s="240"/>
      <c r="DI2278" s="240"/>
      <c r="DJ2278" s="240"/>
      <c r="DK2278" s="240"/>
      <c r="DL2278" s="240"/>
    </row>
    <row r="2279" spans="1:116" x14ac:dyDescent="0.4">
      <c r="D2279" t="s">
        <v>554</v>
      </c>
      <c r="E2279" s="8"/>
      <c r="G2279" s="323" t="s">
        <v>548</v>
      </c>
      <c r="H2279" s="16">
        <v>0.35</v>
      </c>
      <c r="I2279">
        <f>I2278+1</f>
        <v>2</v>
      </c>
      <c r="J2279"/>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323" t="s">
        <v>550</v>
      </c>
      <c r="H2280" s="16">
        <v>0.05</v>
      </c>
      <c r="I2280">
        <f t="shared" ref="I2280:I2283" si="3718">I2279+1</f>
        <v>3</v>
      </c>
      <c r="J228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549</v>
      </c>
      <c r="H2281" s="16">
        <v>0.45</v>
      </c>
      <c r="I2281">
        <f t="shared" si="3718"/>
        <v>4</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145" t="s">
        <v>62</v>
      </c>
      <c r="H2282" s="34">
        <f>1-SUM(H2278:H2281)</f>
        <v>5.0000000000000044E-2</v>
      </c>
      <c r="I2282" s="60"/>
      <c r="J2282" s="60"/>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B2283" t="s">
        <v>332</v>
      </c>
      <c r="D2283" t="s">
        <v>554</v>
      </c>
      <c r="E2283" s="8" t="str">
        <f t="shared" ref="E2283:E2285" si="3719">ROW()&amp;" "&amp;D2283</f>
        <v>2283 SEASON QUARTER-TR-R</v>
      </c>
      <c r="G2283" s="136" t="str">
        <f t="shared" ref="G2283:G2292" si="3720">G2265</f>
        <v>Surgical procedures</v>
      </c>
      <c r="H2283" s="12"/>
      <c r="I2283" s="60"/>
      <c r="J2283" s="60"/>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60"/>
      <c r="CO2283" s="76"/>
      <c r="CP2283" s="76"/>
      <c r="CQ2283" s="76"/>
      <c r="CR2283" s="76"/>
      <c r="CS2283" s="76"/>
      <c r="CT2283" s="76"/>
      <c r="CU2283" s="76"/>
      <c r="CV2283" s="76"/>
      <c r="CW2283" s="76"/>
      <c r="CX2283" s="76"/>
      <c r="CY2283" s="76"/>
      <c r="CZ2283" s="76"/>
      <c r="DA2283" s="76"/>
      <c r="DB2283" s="76"/>
      <c r="DC2283" s="76"/>
      <c r="DD2283" s="76"/>
      <c r="DE2283" s="76"/>
      <c r="DF2283" s="76"/>
      <c r="DG2283" s="76"/>
      <c r="DH2283" s="76"/>
      <c r="DI2283" s="76"/>
      <c r="DJ2283" s="76"/>
      <c r="DK2283" s="76"/>
      <c r="DL2283" s="76"/>
    </row>
    <row r="2284" spans="1:116" x14ac:dyDescent="0.4">
      <c r="B2284" t="s">
        <v>332</v>
      </c>
      <c r="D2284" t="s">
        <v>554</v>
      </c>
      <c r="E2284" s="8" t="str">
        <f>ROW()&amp;" "&amp;D2284</f>
        <v>2284 SEASON QUARTER-TR-R</v>
      </c>
      <c r="G2284" s="136" t="str">
        <f t="shared" si="3720"/>
        <v>procedure</v>
      </c>
      <c r="H2284" s="27"/>
      <c r="I2284" s="78"/>
      <c r="J2284" s="78"/>
      <c r="K2284" s="33"/>
      <c r="L2284" s="33"/>
      <c r="M2284" s="33"/>
      <c r="N2284" s="33"/>
      <c r="O2284" s="33"/>
      <c r="P2284" s="33"/>
      <c r="R2284" s="33"/>
      <c r="S2284" s="80"/>
      <c r="T2284" s="80"/>
      <c r="U2284" s="80"/>
      <c r="V2284" s="80"/>
      <c r="W2284" s="80"/>
      <c r="X2284" s="80"/>
      <c r="Y2284" s="80"/>
      <c r="Z2284" s="80"/>
      <c r="AA2284" s="80"/>
      <c r="AB2284" s="80"/>
      <c r="AC2284" s="80"/>
      <c r="AD2284" s="80"/>
      <c r="AE2284" s="80"/>
      <c r="AF2284" s="80"/>
      <c r="AG2284" s="80"/>
      <c r="AH2284" s="80"/>
      <c r="AI2284" s="80"/>
      <c r="AJ2284" s="80"/>
      <c r="AK2284" s="80"/>
      <c r="AL2284" s="80"/>
      <c r="AM2284" s="80"/>
      <c r="AN2284" s="80"/>
      <c r="AO2284" s="80"/>
      <c r="AP2284" s="80"/>
      <c r="AQ2284" s="80"/>
      <c r="AR2284" s="80"/>
      <c r="AS2284" s="80"/>
      <c r="AT2284" s="80"/>
      <c r="AU2284" s="80"/>
      <c r="AV2284" s="80"/>
      <c r="AW2284" s="80"/>
      <c r="AX2284" s="80"/>
      <c r="AY2284" s="80"/>
      <c r="AZ2284" s="80"/>
      <c r="BA2284" s="80"/>
      <c r="BB2284" s="80"/>
      <c r="BC2284" s="80"/>
      <c r="BD2284" s="80"/>
      <c r="BE2284" s="80"/>
      <c r="BF2284" s="80"/>
      <c r="BG2284" s="80"/>
      <c r="BH2284" s="80"/>
      <c r="BI2284" s="80"/>
      <c r="BJ2284" s="80"/>
      <c r="BK2284" s="80"/>
      <c r="BL2284" s="80"/>
      <c r="BM2284" s="80"/>
      <c r="BN2284" s="80"/>
      <c r="BO2284" s="80"/>
      <c r="BP2284" s="80"/>
      <c r="BQ2284" s="80"/>
      <c r="BR2284" s="80"/>
      <c r="BS2284" s="80"/>
      <c r="BT2284" s="80"/>
      <c r="BU2284" s="80"/>
      <c r="BV2284" s="80"/>
      <c r="BW2284" s="80"/>
      <c r="BX2284" s="80"/>
      <c r="BY2284" s="80"/>
      <c r="BZ2284" s="80"/>
      <c r="CA2284" s="80"/>
      <c r="CB2284" s="80"/>
      <c r="CC2284" s="80"/>
      <c r="CD2284" s="80"/>
      <c r="CE2284" s="80"/>
      <c r="CF2284" s="80"/>
      <c r="CG2284" s="80"/>
      <c r="CH2284" s="80"/>
      <c r="CI2284" s="80"/>
      <c r="CJ2284" s="80"/>
      <c r="CK2284" s="80"/>
      <c r="CL2284" s="80"/>
      <c r="CN2284" s="78"/>
      <c r="CO2284" s="77"/>
      <c r="CP2284" s="77"/>
      <c r="CQ2284" s="77"/>
      <c r="CR2284" s="77"/>
      <c r="CS2284" s="77"/>
      <c r="CT2284" s="77"/>
      <c r="CU2284" s="77"/>
      <c r="CV2284" s="77"/>
      <c r="CW2284" s="77"/>
      <c r="CX2284" s="77"/>
      <c r="CY2284" s="77"/>
      <c r="CZ2284" s="77"/>
      <c r="DA2284" s="77"/>
      <c r="DB2284" s="77"/>
      <c r="DC2284" s="77"/>
      <c r="DD2284" s="77"/>
      <c r="DE2284" s="77"/>
      <c r="DF2284" s="77"/>
      <c r="DG2284" s="77"/>
      <c r="DH2284" s="77"/>
      <c r="DI2284" s="77"/>
      <c r="DJ2284" s="77"/>
      <c r="DK2284" s="77"/>
      <c r="DL2284" s="77"/>
    </row>
    <row r="2285" spans="1:116" x14ac:dyDescent="0.4">
      <c r="B2285" t="s">
        <v>332</v>
      </c>
      <c r="D2285" t="s">
        <v>554</v>
      </c>
      <c r="E2285" s="8" t="str">
        <f t="shared" ref="E2285:E2292" si="3721">ROW()&amp;" "&amp;D2285</f>
        <v>2285 SEASON QUARTER-TR-R</v>
      </c>
      <c r="G2285" s="136" t="str">
        <f t="shared" si="3720"/>
        <v>Primary revenue driver</v>
      </c>
      <c r="H2285" s="27"/>
      <c r="I2285" s="78"/>
      <c r="J2285" s="78"/>
      <c r="K2285" s="33"/>
      <c r="L2285" s="33"/>
      <c r="M2285" s="33"/>
      <c r="N2285" s="33"/>
      <c r="O2285" s="33"/>
      <c r="P2285" s="33"/>
      <c r="R2285" s="33"/>
      <c r="S2285" s="1"/>
      <c r="T2285" s="80"/>
      <c r="U2285" s="80"/>
      <c r="V2285" s="80"/>
      <c r="W2285" s="80"/>
      <c r="X2285" s="80"/>
      <c r="Y2285" s="80"/>
      <c r="Z2285" s="80"/>
      <c r="AA2285" s="80"/>
      <c r="AB2285" s="80"/>
      <c r="AC2285" s="80"/>
      <c r="AD2285" s="80"/>
      <c r="AE2285" s="80"/>
      <c r="AF2285" s="80"/>
      <c r="AG2285" s="80"/>
      <c r="AH2285" s="80"/>
      <c r="AI2285" s="80"/>
      <c r="AJ2285" s="80"/>
      <c r="AK2285" s="80"/>
      <c r="AL2285" s="80"/>
      <c r="AM2285" s="80"/>
      <c r="AN2285" s="80"/>
      <c r="AO2285" s="80"/>
      <c r="AP2285" s="80"/>
      <c r="AQ2285" s="80"/>
      <c r="AR2285" s="80"/>
      <c r="AS2285" s="80"/>
      <c r="AT2285" s="80"/>
      <c r="AU2285" s="80"/>
      <c r="AV2285" s="80"/>
      <c r="AW2285" s="80"/>
      <c r="AX2285" s="80"/>
      <c r="AY2285" s="80"/>
      <c r="AZ2285" s="80"/>
      <c r="BA2285" s="80"/>
      <c r="BB2285" s="80"/>
      <c r="BC2285" s="80"/>
      <c r="BD2285" s="80"/>
      <c r="BE2285" s="80"/>
      <c r="BF2285" s="80"/>
      <c r="BG2285" s="80"/>
      <c r="BH2285" s="80"/>
      <c r="BI2285" s="80"/>
      <c r="BJ2285" s="80"/>
      <c r="BK2285" s="80"/>
      <c r="BL2285" s="80"/>
      <c r="BM2285" s="80"/>
      <c r="BN2285" s="80"/>
      <c r="BO2285" s="80"/>
      <c r="BP2285" s="80"/>
      <c r="BQ2285" s="80"/>
      <c r="BR2285" s="80"/>
      <c r="BS2285" s="80"/>
      <c r="BT2285" s="80"/>
      <c r="BU2285" s="80"/>
      <c r="BV2285" s="80"/>
      <c r="BW2285" s="80"/>
      <c r="BX2285" s="80"/>
      <c r="BY2285" s="80"/>
      <c r="BZ2285" s="80"/>
      <c r="CA2285" s="80"/>
      <c r="CB2285" s="80"/>
      <c r="CC2285" s="80"/>
      <c r="CD2285" s="80"/>
      <c r="CE2285" s="80"/>
      <c r="CF2285" s="80"/>
      <c r="CG2285" s="80"/>
      <c r="CH2285" s="80"/>
      <c r="CI2285" s="80"/>
      <c r="CJ2285" s="80"/>
      <c r="CK2285" s="80"/>
      <c r="CL2285" s="80"/>
      <c r="CN2285" s="80">
        <f t="shared" ref="CN2285:CN2287" si="3722">CN2267</f>
        <v>0</v>
      </c>
      <c r="CO2285" s="4" t="str">
        <f>ADDRESS(ROW(CO2275),COLUMN(CO2275),2)</f>
        <v>CO$2275</v>
      </c>
      <c r="CP2285" s="4" t="str">
        <f t="shared" ref="CP2285:DL2287" si="3723">ADDRESS(ROW(CP2275),COLUMN(CP2275),2)</f>
        <v>CP$2275</v>
      </c>
      <c r="CQ2285" s="4" t="str">
        <f t="shared" si="3723"/>
        <v>CQ$2275</v>
      </c>
      <c r="CR2285" s="4" t="str">
        <f t="shared" si="3723"/>
        <v>CR$2275</v>
      </c>
      <c r="CS2285" s="4" t="str">
        <f t="shared" si="3723"/>
        <v>CS$2275</v>
      </c>
      <c r="CT2285" s="4" t="str">
        <f t="shared" si="3723"/>
        <v>CT$2275</v>
      </c>
      <c r="CU2285" s="4" t="str">
        <f t="shared" si="3723"/>
        <v>CU$2275</v>
      </c>
      <c r="CV2285" s="4" t="str">
        <f t="shared" si="3723"/>
        <v>CV$2275</v>
      </c>
      <c r="CW2285" s="4" t="str">
        <f t="shared" si="3723"/>
        <v>CW$2275</v>
      </c>
      <c r="CX2285" s="4" t="str">
        <f t="shared" si="3723"/>
        <v>CX$2275</v>
      </c>
      <c r="CY2285" s="4" t="str">
        <f t="shared" si="3723"/>
        <v>CY$2275</v>
      </c>
      <c r="CZ2285" s="4" t="str">
        <f t="shared" si="3723"/>
        <v>CZ$2275</v>
      </c>
      <c r="DA2285" s="4" t="str">
        <f t="shared" si="3723"/>
        <v>DA$2275</v>
      </c>
      <c r="DB2285" s="4" t="str">
        <f t="shared" si="3723"/>
        <v>DB$2275</v>
      </c>
      <c r="DC2285" s="4" t="str">
        <f t="shared" si="3723"/>
        <v>DC$2275</v>
      </c>
      <c r="DD2285" s="4" t="str">
        <f t="shared" si="3723"/>
        <v>DD$2275</v>
      </c>
      <c r="DE2285" s="4" t="str">
        <f t="shared" si="3723"/>
        <v>DE$2275</v>
      </c>
      <c r="DF2285" s="4" t="str">
        <f t="shared" si="3723"/>
        <v>DF$2275</v>
      </c>
      <c r="DG2285" s="4" t="str">
        <f t="shared" si="3723"/>
        <v>DG$2275</v>
      </c>
      <c r="DH2285" s="4" t="str">
        <f t="shared" si="3723"/>
        <v>DH$2275</v>
      </c>
      <c r="DI2285" s="4" t="str">
        <f t="shared" si="3723"/>
        <v>DI$2275</v>
      </c>
      <c r="DJ2285" s="4" t="str">
        <f t="shared" si="3723"/>
        <v>DJ$2275</v>
      </c>
      <c r="DK2285" s="4" t="str">
        <f t="shared" si="3723"/>
        <v>DK$2275</v>
      </c>
      <c r="DL2285" s="4" t="str">
        <f t="shared" si="3723"/>
        <v>DL$2275</v>
      </c>
    </row>
    <row r="2286" spans="1:116" x14ac:dyDescent="0.4">
      <c r="B2286" t="s">
        <v>332</v>
      </c>
      <c r="D2286" t="s">
        <v>554</v>
      </c>
      <c r="E2286" s="8" t="str">
        <f t="shared" si="3721"/>
        <v>2286 SEASON QUARTER-TR-R</v>
      </c>
      <c r="G2286" s="136" t="str">
        <f t="shared" si="3720"/>
        <v>Primary volume driver</v>
      </c>
      <c r="K2286" s="53"/>
      <c r="L2286" s="53"/>
      <c r="M2286" s="53"/>
      <c r="N2286" s="53"/>
      <c r="O2286" s="53"/>
      <c r="P2286" s="53"/>
      <c r="R2286" s="24"/>
      <c r="S2286" s="80"/>
      <c r="T2286" s="80"/>
      <c r="U2286" s="80"/>
      <c r="V2286" s="80"/>
      <c r="W2286" s="80"/>
      <c r="X2286" s="80"/>
      <c r="Y2286" s="80"/>
      <c r="Z2286" s="80"/>
      <c r="AA2286" s="80"/>
      <c r="AB2286" s="80"/>
      <c r="AC2286" s="80"/>
      <c r="AD2286" s="80"/>
      <c r="AE2286" s="80"/>
      <c r="AF2286" s="80"/>
      <c r="AG2286" s="80"/>
      <c r="AH2286" s="80"/>
      <c r="AI2286" s="80"/>
      <c r="AJ2286" s="80"/>
      <c r="AK2286" s="80"/>
      <c r="AL2286" s="80"/>
      <c r="AM2286" s="80"/>
      <c r="AN2286" s="80"/>
      <c r="AO2286" s="80"/>
      <c r="AP2286" s="80"/>
      <c r="AQ2286" s="80"/>
      <c r="AR2286" s="80"/>
      <c r="AS2286" s="80"/>
      <c r="AT2286" s="80"/>
      <c r="AU2286" s="80"/>
      <c r="AV2286" s="80"/>
      <c r="AW2286" s="80"/>
      <c r="AX2286" s="80"/>
      <c r="AY2286" s="80"/>
      <c r="AZ2286" s="80"/>
      <c r="BA2286" s="80"/>
      <c r="BB2286" s="80"/>
      <c r="BC2286" s="80"/>
      <c r="BD2286" s="80"/>
      <c r="BE2286" s="80"/>
      <c r="BF2286" s="80"/>
      <c r="BG2286" s="80"/>
      <c r="BH2286" s="80"/>
      <c r="BI2286" s="80"/>
      <c r="BJ2286" s="80"/>
      <c r="BK2286" s="80"/>
      <c r="BL2286" s="80"/>
      <c r="BM2286" s="80"/>
      <c r="BN2286" s="80"/>
      <c r="BO2286" s="80"/>
      <c r="BP2286" s="80"/>
      <c r="BQ2286" s="80"/>
      <c r="BR2286" s="80"/>
      <c r="BS2286" s="80"/>
      <c r="BT2286" s="80"/>
      <c r="BU2286" s="80"/>
      <c r="BV2286" s="80"/>
      <c r="BW2286" s="80"/>
      <c r="BX2286" s="80"/>
      <c r="BY2286" s="80"/>
      <c r="BZ2286" s="80"/>
      <c r="CA2286" s="80"/>
      <c r="CB2286" s="80"/>
      <c r="CC2286" s="80"/>
      <c r="CD2286" s="80"/>
      <c r="CE2286" s="80"/>
      <c r="CF2286" s="80"/>
      <c r="CG2286" s="80"/>
      <c r="CH2286" s="80"/>
      <c r="CI2286" s="80"/>
      <c r="CJ2286" s="80"/>
      <c r="CK2286" s="80"/>
      <c r="CL2286" s="80"/>
      <c r="CN2286" s="80">
        <f t="shared" ref="CN2286:DL2288" si="3724">CN2268</f>
        <v>0</v>
      </c>
      <c r="CO2286" s="80" t="str">
        <f t="shared" si="3724"/>
        <v>CO$17</v>
      </c>
      <c r="CP2286" s="80" t="str">
        <f t="shared" si="3724"/>
        <v>CP$17</v>
      </c>
      <c r="CQ2286" s="80" t="str">
        <f t="shared" si="3724"/>
        <v>CQ$17</v>
      </c>
      <c r="CR2286" s="80" t="str">
        <f t="shared" si="3724"/>
        <v>CR$17</v>
      </c>
      <c r="CS2286" s="80" t="str">
        <f t="shared" si="3724"/>
        <v>CS$17</v>
      </c>
      <c r="CT2286" s="80" t="str">
        <f t="shared" si="3724"/>
        <v>CT$17</v>
      </c>
      <c r="CU2286" s="80" t="str">
        <f t="shared" si="3724"/>
        <v>CU$17</v>
      </c>
      <c r="CV2286" s="80" t="str">
        <f t="shared" si="3724"/>
        <v>CV$17</v>
      </c>
      <c r="CW2286" s="80" t="str">
        <f t="shared" si="3724"/>
        <v>CW$17</v>
      </c>
      <c r="CX2286" s="80" t="str">
        <f t="shared" si="3724"/>
        <v>CX$17</v>
      </c>
      <c r="CY2286" s="80" t="str">
        <f t="shared" si="3724"/>
        <v>CY$17</v>
      </c>
      <c r="CZ2286" s="80" t="str">
        <f t="shared" si="3724"/>
        <v>CZ$17</v>
      </c>
      <c r="DA2286" s="80" t="str">
        <f t="shared" si="3724"/>
        <v>DA$17</v>
      </c>
      <c r="DB2286" s="80" t="str">
        <f t="shared" si="3724"/>
        <v>DB$17</v>
      </c>
      <c r="DC2286" s="80" t="str">
        <f t="shared" si="3724"/>
        <v>DC$17</v>
      </c>
      <c r="DD2286" s="80" t="str">
        <f t="shared" si="3724"/>
        <v>DD$17</v>
      </c>
      <c r="DE2286" s="80" t="str">
        <f t="shared" si="3724"/>
        <v>DE$17</v>
      </c>
      <c r="DF2286" s="80" t="str">
        <f t="shared" si="3724"/>
        <v>DF$17</v>
      </c>
      <c r="DG2286" s="80" t="str">
        <f t="shared" si="3724"/>
        <v>DG$17</v>
      </c>
      <c r="DH2286" s="80" t="str">
        <f t="shared" si="3724"/>
        <v>DH$17</v>
      </c>
      <c r="DI2286" s="80" t="str">
        <f t="shared" si="3724"/>
        <v>DI$17</v>
      </c>
      <c r="DJ2286" s="80" t="str">
        <f t="shared" si="3724"/>
        <v>DJ$17</v>
      </c>
      <c r="DK2286" s="80" t="str">
        <f t="shared" si="3724"/>
        <v>DK$17</v>
      </c>
      <c r="DL2286" s="80" t="str">
        <f t="shared" si="3724"/>
        <v>DL$17</v>
      </c>
    </row>
    <row r="2287" spans="1:116" x14ac:dyDescent="0.4">
      <c r="B2287" t="s">
        <v>332</v>
      </c>
      <c r="D2287" t="s">
        <v>554</v>
      </c>
      <c r="E2287" s="8" t="str">
        <f t="shared" si="3721"/>
        <v>2287 SEASON QUARTER-TR-R</v>
      </c>
      <c r="G2287" s="136" t="str">
        <f t="shared" si="3720"/>
        <v>(Secondary label)</v>
      </c>
      <c r="H2287" s="12"/>
      <c r="I2287" s="60"/>
      <c r="J2287" s="60"/>
      <c r="K2287" s="15"/>
      <c r="L2287" s="15"/>
      <c r="M2287" s="15"/>
      <c r="N2287" s="15"/>
      <c r="O2287" s="15"/>
      <c r="P2287" s="15"/>
      <c r="R2287" s="15"/>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80"/>
      <c r="CO2287" s="80"/>
      <c r="CP2287" s="80"/>
      <c r="CQ2287" s="80"/>
      <c r="CR2287" s="80"/>
      <c r="CS2287" s="80"/>
      <c r="CT2287" s="80"/>
      <c r="CU2287" s="80"/>
      <c r="CV2287" s="80"/>
      <c r="CW2287" s="80"/>
      <c r="CX2287" s="80"/>
      <c r="CY2287" s="80"/>
      <c r="CZ2287" s="80"/>
      <c r="DA2287" s="80"/>
      <c r="DB2287" s="80"/>
      <c r="DC2287" s="80"/>
      <c r="DD2287" s="80"/>
      <c r="DE2287" s="80"/>
      <c r="DF2287" s="80"/>
      <c r="DG2287" s="80"/>
      <c r="DH2287" s="80"/>
      <c r="DI2287" s="80"/>
      <c r="DJ2287" s="80"/>
      <c r="DK2287" s="80"/>
      <c r="DL2287" s="80"/>
    </row>
    <row r="2288" spans="1:116" x14ac:dyDescent="0.4">
      <c r="B2288" t="s">
        <v>332</v>
      </c>
      <c r="D2288" t="s">
        <v>554</v>
      </c>
      <c r="E2288" s="8" t="str">
        <f t="shared" si="3721"/>
        <v>2288 SEASON QUARTER-TR-R</v>
      </c>
      <c r="G2288" s="136" t="str">
        <f t="shared" si="3720"/>
        <v xml:space="preserve">secondary unit </v>
      </c>
      <c r="H2288" s="12"/>
      <c r="I2288" s="60"/>
      <c r="J2288" s="60"/>
      <c r="K2288" s="15"/>
      <c r="L2288" s="15"/>
      <c r="M2288" s="15"/>
      <c r="N2288" s="15"/>
      <c r="O2288" s="15"/>
      <c r="P2288" s="15"/>
      <c r="R2288" s="15"/>
      <c r="S2288" s="76"/>
      <c r="T2288" s="76"/>
      <c r="U2288" s="76"/>
      <c r="V2288" s="76"/>
      <c r="W2288" s="76"/>
      <c r="X2288" s="76"/>
      <c r="Y2288" s="76"/>
      <c r="Z2288" s="76"/>
      <c r="AA2288" s="76"/>
      <c r="AB2288" s="76"/>
      <c r="AC2288" s="76"/>
      <c r="AD2288" s="76"/>
      <c r="AE2288" s="76"/>
      <c r="AF2288" s="76"/>
      <c r="AG2288" s="76"/>
      <c r="AH2288" s="76"/>
      <c r="AI2288" s="76"/>
      <c r="AJ2288" s="76"/>
      <c r="AK2288" s="76"/>
      <c r="AL2288" s="76"/>
      <c r="AM2288" s="76"/>
      <c r="AN2288" s="76"/>
      <c r="AO2288" s="76"/>
      <c r="AP2288" s="76"/>
      <c r="AQ2288" s="76"/>
      <c r="AR2288" s="76"/>
      <c r="AS2288" s="76"/>
      <c r="AT2288" s="76"/>
      <c r="AU2288" s="76"/>
      <c r="AV2288" s="76"/>
      <c r="AW2288" s="76"/>
      <c r="AX2288" s="76"/>
      <c r="AY2288" s="76"/>
      <c r="AZ2288" s="76"/>
      <c r="BA2288" s="76"/>
      <c r="BB2288" s="76"/>
      <c r="BC2288" s="76"/>
      <c r="BD2288" s="76"/>
      <c r="BE2288" s="76"/>
      <c r="BF2288" s="76"/>
      <c r="BG2288" s="76"/>
      <c r="BH2288" s="76"/>
      <c r="BI2288" s="76"/>
      <c r="BJ2288" s="76"/>
      <c r="BK2288" s="76"/>
      <c r="BL2288" s="76"/>
      <c r="BM2288" s="76"/>
      <c r="BN2288" s="76"/>
      <c r="BO2288" s="76"/>
      <c r="BP2288" s="76"/>
      <c r="BQ2288" s="76"/>
      <c r="BR2288" s="76"/>
      <c r="BS2288" s="76"/>
      <c r="BT2288" s="76"/>
      <c r="BU2288" s="76"/>
      <c r="BV2288" s="76"/>
      <c r="BW2288" s="76"/>
      <c r="BX2288" s="76"/>
      <c r="BY2288" s="76"/>
      <c r="BZ2288" s="76"/>
      <c r="CA2288" s="76"/>
      <c r="CB2288" s="76"/>
      <c r="CC2288" s="76"/>
      <c r="CD2288" s="76"/>
      <c r="CE2288" s="76"/>
      <c r="CF2288" s="76"/>
      <c r="CG2288" s="76"/>
      <c r="CH2288" s="76"/>
      <c r="CI2288" s="76"/>
      <c r="CJ2288" s="76"/>
      <c r="CK2288" s="76"/>
      <c r="CL2288" s="76"/>
      <c r="CN2288" s="76"/>
      <c r="CO2288" s="76"/>
      <c r="CP2288" s="76"/>
      <c r="CQ2288" s="76"/>
      <c r="CR2288" s="76"/>
      <c r="CS2288" s="76"/>
      <c r="CT2288" s="76"/>
      <c r="CU2288" s="76"/>
      <c r="CV2288" s="76"/>
      <c r="CW2288" s="76"/>
      <c r="CX2288" s="76"/>
      <c r="CY2288" s="76"/>
      <c r="CZ2288" s="76"/>
      <c r="DA2288" s="76"/>
      <c r="DB2288" s="76"/>
      <c r="DC2288" s="76"/>
      <c r="DD2288" s="76"/>
      <c r="DE2288" s="76"/>
      <c r="DF2288" s="76"/>
      <c r="DG2288" s="76"/>
      <c r="DH2288" s="76"/>
      <c r="DI2288" s="76"/>
      <c r="DJ2288" s="76"/>
      <c r="DK2288" s="76"/>
      <c r="DL2288" s="76"/>
    </row>
    <row r="2289" spans="1:116" x14ac:dyDescent="0.4">
      <c r="B2289" t="s">
        <v>332</v>
      </c>
      <c r="D2289" t="s">
        <v>554</v>
      </c>
      <c r="E2289" s="8" t="str">
        <f t="shared" si="3721"/>
        <v>2289 SEASON QUARTER-TR-R</v>
      </c>
      <c r="G2289" s="136" t="str">
        <f t="shared" si="3720"/>
        <v>Secondary revenue driver</v>
      </c>
      <c r="H2289" s="12"/>
      <c r="I2289" s="60"/>
      <c r="J2289" s="60"/>
      <c r="K2289" s="15"/>
      <c r="L2289" s="15"/>
      <c r="M2289" s="15"/>
      <c r="N2289" s="15"/>
      <c r="O2289" s="15"/>
      <c r="P2289" s="15"/>
      <c r="R2289" s="15"/>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91" si="3725">CN2271</f>
        <v>0</v>
      </c>
      <c r="CO2289" s="80" t="str">
        <f t="shared" si="3725"/>
        <v>CO$18</v>
      </c>
      <c r="CP2289" s="80" t="str">
        <f t="shared" si="3725"/>
        <v>CP$18</v>
      </c>
      <c r="CQ2289" s="80" t="str">
        <f t="shared" si="3725"/>
        <v>CQ$18</v>
      </c>
      <c r="CR2289" s="80" t="str">
        <f t="shared" si="3725"/>
        <v>CR$18</v>
      </c>
      <c r="CS2289" s="80" t="str">
        <f t="shared" si="3725"/>
        <v>CS$18</v>
      </c>
      <c r="CT2289" s="80" t="str">
        <f t="shared" si="3725"/>
        <v>CT$18</v>
      </c>
      <c r="CU2289" s="80" t="str">
        <f t="shared" si="3725"/>
        <v>CU$18</v>
      </c>
      <c r="CV2289" s="80" t="str">
        <f t="shared" si="3725"/>
        <v>CV$18</v>
      </c>
      <c r="CW2289" s="80" t="str">
        <f t="shared" si="3725"/>
        <v>CW$18</v>
      </c>
      <c r="CX2289" s="80" t="str">
        <f t="shared" si="3725"/>
        <v>CX$18</v>
      </c>
      <c r="CY2289" s="80" t="str">
        <f t="shared" si="3725"/>
        <v>CY$18</v>
      </c>
      <c r="CZ2289" s="80" t="str">
        <f t="shared" si="3725"/>
        <v>CZ$18</v>
      </c>
      <c r="DA2289" s="80" t="str">
        <f t="shared" si="3725"/>
        <v>DA$18</v>
      </c>
      <c r="DB2289" s="80" t="str">
        <f t="shared" si="3725"/>
        <v>DB$18</v>
      </c>
      <c r="DC2289" s="80" t="str">
        <f t="shared" si="3725"/>
        <v>DC$18</v>
      </c>
      <c r="DD2289" s="80" t="str">
        <f t="shared" si="3725"/>
        <v>DD$18</v>
      </c>
      <c r="DE2289" s="80" t="str">
        <f t="shared" si="3725"/>
        <v>DE$18</v>
      </c>
      <c r="DF2289" s="80" t="str">
        <f t="shared" si="3725"/>
        <v>DF$18</v>
      </c>
      <c r="DG2289" s="80" t="str">
        <f t="shared" si="3725"/>
        <v>DG$18</v>
      </c>
      <c r="DH2289" s="80" t="str">
        <f t="shared" si="3725"/>
        <v>DH$18</v>
      </c>
      <c r="DI2289" s="80" t="str">
        <f t="shared" si="3725"/>
        <v>DI$18</v>
      </c>
      <c r="DJ2289" s="80" t="str">
        <f t="shared" si="3725"/>
        <v>DJ$18</v>
      </c>
      <c r="DK2289" s="80" t="str">
        <f t="shared" si="3725"/>
        <v>DK$18</v>
      </c>
      <c r="DL2289" s="80" t="str">
        <f t="shared" si="3725"/>
        <v>DL$18</v>
      </c>
    </row>
    <row r="2290" spans="1:116" x14ac:dyDescent="0.4">
      <c r="B2290" t="s">
        <v>332</v>
      </c>
      <c r="D2290" t="s">
        <v>554</v>
      </c>
      <c r="E2290" s="8" t="str">
        <f t="shared" si="3721"/>
        <v>2290 SEASON QUARTER-TR-R</v>
      </c>
      <c r="G2290" s="136" t="str">
        <f t="shared" si="3720"/>
        <v>Secondary volume driver</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f t="shared" ref="CN2290:DL2292" si="3726">CN2272</f>
        <v>0</v>
      </c>
      <c r="CO2290" s="80" t="str">
        <f t="shared" si="3726"/>
        <v>CO$19</v>
      </c>
      <c r="CP2290" s="80" t="str">
        <f t="shared" si="3726"/>
        <v>CP$19</v>
      </c>
      <c r="CQ2290" s="80" t="str">
        <f t="shared" si="3726"/>
        <v>CQ$19</v>
      </c>
      <c r="CR2290" s="80" t="str">
        <f t="shared" si="3726"/>
        <v>CR$19</v>
      </c>
      <c r="CS2290" s="80" t="str">
        <f t="shared" si="3726"/>
        <v>CS$19</v>
      </c>
      <c r="CT2290" s="80" t="str">
        <f t="shared" si="3726"/>
        <v>CT$19</v>
      </c>
      <c r="CU2290" s="80" t="str">
        <f t="shared" si="3726"/>
        <v>CU$19</v>
      </c>
      <c r="CV2290" s="80" t="str">
        <f t="shared" si="3726"/>
        <v>CV$19</v>
      </c>
      <c r="CW2290" s="80" t="str">
        <f t="shared" si="3726"/>
        <v>CW$19</v>
      </c>
      <c r="CX2290" s="80" t="str">
        <f t="shared" si="3726"/>
        <v>CX$19</v>
      </c>
      <c r="CY2290" s="80" t="str">
        <f t="shared" si="3726"/>
        <v>CY$19</v>
      </c>
      <c r="CZ2290" s="80" t="str">
        <f t="shared" si="3726"/>
        <v>CZ$19</v>
      </c>
      <c r="DA2290" s="80" t="str">
        <f t="shared" si="3726"/>
        <v>DA$19</v>
      </c>
      <c r="DB2290" s="80" t="str">
        <f t="shared" si="3726"/>
        <v>DB$19</v>
      </c>
      <c r="DC2290" s="80" t="str">
        <f t="shared" si="3726"/>
        <v>DC$19</v>
      </c>
      <c r="DD2290" s="80" t="str">
        <f t="shared" si="3726"/>
        <v>DD$19</v>
      </c>
      <c r="DE2290" s="80" t="str">
        <f t="shared" si="3726"/>
        <v>DE$19</v>
      </c>
      <c r="DF2290" s="80" t="str">
        <f t="shared" si="3726"/>
        <v>DF$19</v>
      </c>
      <c r="DG2290" s="80" t="str">
        <f t="shared" si="3726"/>
        <v>DG$19</v>
      </c>
      <c r="DH2290" s="80" t="str">
        <f t="shared" si="3726"/>
        <v>DH$19</v>
      </c>
      <c r="DI2290" s="80" t="str">
        <f t="shared" si="3726"/>
        <v>DI$19</v>
      </c>
      <c r="DJ2290" s="80" t="str">
        <f t="shared" si="3726"/>
        <v>DJ$19</v>
      </c>
      <c r="DK2290" s="80" t="str">
        <f t="shared" si="3726"/>
        <v>DK$19</v>
      </c>
      <c r="DL2290" s="80" t="str">
        <f t="shared" si="3726"/>
        <v>DL$19</v>
      </c>
    </row>
    <row r="2291" spans="1:116" x14ac:dyDescent="0.4">
      <c r="E2291" s="8"/>
      <c r="G2291" s="136"/>
      <c r="H2291" s="12"/>
      <c r="I2291" s="60"/>
      <c r="J2291" s="60"/>
      <c r="K2291" s="15"/>
      <c r="L2291" s="15"/>
      <c r="M2291" s="15"/>
      <c r="N2291" s="15"/>
      <c r="O2291" s="15"/>
      <c r="P2291" s="15"/>
      <c r="R2291" s="15"/>
      <c r="S2291" s="80"/>
      <c r="T2291" s="80"/>
      <c r="U2291" s="80"/>
      <c r="V2291" s="80"/>
      <c r="W2291" s="80"/>
      <c r="X2291" s="80"/>
      <c r="Y2291" s="80"/>
      <c r="Z2291" s="80"/>
      <c r="AA2291" s="80"/>
      <c r="AB2291" s="80"/>
      <c r="AC2291" s="80"/>
      <c r="AD2291" s="80"/>
      <c r="AE2291" s="80"/>
      <c r="AF2291" s="80"/>
      <c r="AG2291" s="80"/>
      <c r="AH2291" s="80"/>
      <c r="AI2291" s="80"/>
      <c r="AJ2291" s="80"/>
      <c r="AK2291" s="80"/>
      <c r="AL2291" s="80"/>
      <c r="AM2291" s="80"/>
      <c r="AN2291" s="80"/>
      <c r="AO2291" s="80"/>
      <c r="AP2291" s="80"/>
      <c r="AQ2291" s="80"/>
      <c r="AR2291" s="80"/>
      <c r="AS2291" s="80"/>
      <c r="AT2291" s="80"/>
      <c r="AU2291" s="80"/>
      <c r="AV2291" s="80"/>
      <c r="AW2291" s="80"/>
      <c r="AX2291" s="80"/>
      <c r="AY2291" s="80"/>
      <c r="AZ2291" s="80"/>
      <c r="BA2291" s="80"/>
      <c r="BB2291" s="80"/>
      <c r="BC2291" s="80"/>
      <c r="BD2291" s="80"/>
      <c r="BE2291" s="80"/>
      <c r="BF2291" s="80"/>
      <c r="BG2291" s="80"/>
      <c r="BH2291" s="80"/>
      <c r="BI2291" s="80"/>
      <c r="BJ2291" s="80"/>
      <c r="BK2291" s="80"/>
      <c r="BL2291" s="80"/>
      <c r="BM2291" s="80"/>
      <c r="BN2291" s="80"/>
      <c r="BO2291" s="80"/>
      <c r="BP2291" s="80"/>
      <c r="BQ2291" s="80"/>
      <c r="BR2291" s="80"/>
      <c r="BS2291" s="80"/>
      <c r="BT2291" s="80"/>
      <c r="BU2291" s="80"/>
      <c r="BV2291" s="80"/>
      <c r="BW2291" s="80"/>
      <c r="BX2291" s="80"/>
      <c r="BY2291" s="80"/>
      <c r="BZ2291" s="80"/>
      <c r="CA2291" s="80"/>
      <c r="CB2291" s="80"/>
      <c r="CC2291" s="80"/>
      <c r="CD2291" s="80"/>
      <c r="CE2291" s="80"/>
      <c r="CF2291" s="80"/>
      <c r="CG2291" s="80"/>
      <c r="CH2291" s="80"/>
      <c r="CI2291" s="80"/>
      <c r="CJ2291" s="80"/>
      <c r="CK2291" s="80"/>
      <c r="CL2291" s="80"/>
      <c r="CN2291" s="60"/>
      <c r="CO2291" s="179"/>
      <c r="CP2291" s="179"/>
      <c r="CQ2291" s="179"/>
      <c r="CR2291" s="179"/>
      <c r="CS2291" s="179"/>
      <c r="CT2291" s="179"/>
      <c r="CU2291" s="179"/>
      <c r="CV2291" s="179"/>
      <c r="CW2291" s="179"/>
      <c r="CX2291" s="179"/>
      <c r="CY2291" s="179"/>
      <c r="CZ2291" s="179"/>
      <c r="DA2291" s="179"/>
      <c r="DB2291" s="179"/>
      <c r="DC2291" s="179"/>
      <c r="DD2291" s="179"/>
      <c r="DE2291" s="179"/>
      <c r="DF2291" s="179"/>
      <c r="DG2291" s="179"/>
      <c r="DH2291" s="179"/>
      <c r="DI2291" s="179"/>
      <c r="DJ2291" s="179"/>
      <c r="DK2291" s="179"/>
      <c r="DL2291" s="179"/>
    </row>
    <row r="2292" spans="1:116" x14ac:dyDescent="0.4">
      <c r="A2292" s="174"/>
      <c r="E2292" s="8"/>
      <c r="G2292" s="175" t="s">
        <v>503</v>
      </c>
      <c r="H2292" s="174"/>
      <c r="I2292" s="176"/>
      <c r="J2292" s="176"/>
      <c r="K2292" s="197"/>
      <c r="L2292" s="197"/>
      <c r="M2292" s="197"/>
      <c r="N2292" s="197"/>
      <c r="O2292" s="197"/>
      <c r="P2292" s="197"/>
      <c r="R2292" s="198"/>
      <c r="S2292" s="174"/>
      <c r="T2292" s="174"/>
      <c r="U2292" s="174"/>
      <c r="V2292" s="174"/>
      <c r="W2292" s="174"/>
      <c r="X2292" s="174"/>
      <c r="Y2292" s="174"/>
      <c r="Z2292" s="174"/>
      <c r="AA2292" s="174"/>
      <c r="AB2292" s="174"/>
      <c r="AC2292" s="174"/>
      <c r="AD2292" s="174"/>
      <c r="AE2292" s="174"/>
      <c r="AF2292" s="174"/>
      <c r="AG2292" s="174"/>
      <c r="AH2292" s="174"/>
      <c r="AI2292" s="174"/>
      <c r="AJ2292" s="174"/>
      <c r="AK2292" s="174"/>
      <c r="AL2292" s="174"/>
      <c r="AM2292" s="174"/>
      <c r="AN2292" s="174"/>
      <c r="AO2292" s="174"/>
      <c r="AP2292" s="174"/>
      <c r="AQ2292" s="174"/>
      <c r="AR2292" s="174"/>
      <c r="AS2292" s="174"/>
      <c r="AT2292" s="174"/>
      <c r="AU2292" s="174"/>
      <c r="AV2292" s="174"/>
      <c r="AW2292" s="174"/>
      <c r="AX2292" s="174"/>
      <c r="AY2292" s="174"/>
      <c r="AZ2292" s="174"/>
      <c r="BA2292" s="174"/>
      <c r="BB2292" s="174"/>
      <c r="BC2292" s="174"/>
      <c r="BD2292" s="174"/>
      <c r="BE2292" s="174"/>
      <c r="BF2292" s="174"/>
      <c r="BG2292" s="174"/>
      <c r="BH2292" s="174"/>
      <c r="BI2292" s="174"/>
      <c r="BJ2292" s="174"/>
      <c r="BK2292" s="174"/>
      <c r="BL2292" s="174"/>
      <c r="BM2292" s="174"/>
      <c r="BN2292" s="174"/>
      <c r="BO2292" s="174"/>
      <c r="BP2292" s="174"/>
      <c r="BQ2292" s="174"/>
      <c r="BR2292" s="174"/>
      <c r="BS2292" s="174"/>
      <c r="BT2292" s="174"/>
      <c r="BU2292" s="174"/>
      <c r="BV2292" s="174"/>
      <c r="BW2292" s="174"/>
      <c r="BX2292" s="174"/>
      <c r="BY2292" s="174"/>
      <c r="BZ2292" s="174"/>
      <c r="CA2292" s="174"/>
      <c r="CB2292" s="174"/>
      <c r="CC2292" s="174"/>
      <c r="CD2292" s="174"/>
      <c r="CE2292" s="174"/>
      <c r="CF2292" s="174"/>
      <c r="CG2292" s="174"/>
      <c r="CH2292" s="174"/>
      <c r="CI2292" s="174"/>
      <c r="CJ2292" s="174"/>
      <c r="CK2292" s="174"/>
      <c r="CL2292" s="174"/>
      <c r="CN2292" s="176"/>
      <c r="CO2292" s="174"/>
      <c r="CP2292" s="174"/>
      <c r="CQ2292" s="174"/>
      <c r="CR2292" s="174"/>
      <c r="CS2292" s="174"/>
      <c r="CT2292" s="174"/>
      <c r="CU2292" s="174"/>
      <c r="CV2292" s="174"/>
      <c r="CW2292" s="174"/>
      <c r="CX2292" s="174"/>
      <c r="CY2292" s="174"/>
      <c r="CZ2292" s="174"/>
      <c r="DA2292" s="174"/>
      <c r="DB2292" s="174"/>
      <c r="DC2292" s="174"/>
      <c r="DD2292" s="174"/>
      <c r="DE2292" s="174"/>
      <c r="DF2292" s="174"/>
      <c r="DG2292" s="174"/>
      <c r="DH2292" s="174"/>
      <c r="DI2292" s="174"/>
      <c r="DJ2292" s="174"/>
      <c r="DK2292" s="174"/>
      <c r="DL2292" s="174"/>
    </row>
    <row r="2293" spans="1:116" x14ac:dyDescent="0.4">
      <c r="A2293" s="174"/>
      <c r="E2293" s="8"/>
      <c r="G2293" s="175" t="s">
        <v>504</v>
      </c>
      <c r="H2293" s="174"/>
      <c r="I2293" s="176"/>
      <c r="J2293" s="176"/>
      <c r="K2293" s="197"/>
      <c r="L2293" s="197"/>
      <c r="M2293" s="197"/>
      <c r="N2293" s="197"/>
      <c r="O2293" s="197"/>
      <c r="P2293" s="197"/>
      <c r="R2293" s="198"/>
      <c r="S2293" s="174"/>
      <c r="T2293" s="174"/>
      <c r="U2293" s="174"/>
      <c r="V2293" s="174"/>
      <c r="W2293" s="174"/>
      <c r="X2293" s="174"/>
      <c r="Y2293" s="174"/>
      <c r="Z2293" s="174"/>
      <c r="AA2293" s="174"/>
      <c r="AB2293" s="174"/>
      <c r="AC2293" s="174"/>
      <c r="AD2293" s="174"/>
      <c r="AE2293" s="174"/>
      <c r="AF2293" s="174"/>
      <c r="AG2293" s="174"/>
      <c r="AH2293" s="174"/>
      <c r="AI2293" s="174"/>
      <c r="AJ2293" s="174"/>
      <c r="AK2293" s="174"/>
      <c r="AL2293" s="174"/>
      <c r="AM2293" s="174"/>
      <c r="AN2293" s="174"/>
      <c r="AO2293" s="174"/>
      <c r="AP2293" s="174"/>
      <c r="AQ2293" s="174"/>
      <c r="AR2293" s="174"/>
      <c r="AS2293" s="174"/>
      <c r="AT2293" s="174"/>
      <c r="AU2293" s="174"/>
      <c r="AV2293" s="174"/>
      <c r="AW2293" s="174"/>
      <c r="AX2293" s="174"/>
      <c r="AY2293" s="174"/>
      <c r="AZ2293" s="174"/>
      <c r="BA2293" s="174"/>
      <c r="BB2293" s="174"/>
      <c r="BC2293" s="174"/>
      <c r="BD2293" s="174"/>
      <c r="BE2293" s="174"/>
      <c r="BF2293" s="174"/>
      <c r="BG2293" s="174"/>
      <c r="BH2293" s="174"/>
      <c r="BI2293" s="174"/>
      <c r="BJ2293" s="174"/>
      <c r="BK2293" s="174"/>
      <c r="BL2293" s="174"/>
      <c r="BM2293" s="174"/>
      <c r="BN2293" s="174"/>
      <c r="BO2293" s="174"/>
      <c r="BP2293" s="174"/>
      <c r="BQ2293" s="174"/>
      <c r="BR2293" s="174"/>
      <c r="BS2293" s="174"/>
      <c r="BT2293" s="174"/>
      <c r="BU2293" s="174"/>
      <c r="BV2293" s="174"/>
      <c r="BW2293" s="174"/>
      <c r="BX2293" s="174"/>
      <c r="BY2293" s="174"/>
      <c r="BZ2293" s="174"/>
      <c r="CA2293" s="174"/>
      <c r="CB2293" s="174"/>
      <c r="CC2293" s="174"/>
      <c r="CD2293" s="174"/>
      <c r="CE2293" s="174"/>
      <c r="CF2293" s="174"/>
      <c r="CG2293" s="174"/>
      <c r="CH2293" s="174"/>
      <c r="CI2293" s="174"/>
      <c r="CJ2293" s="174"/>
      <c r="CK2293" s="174"/>
      <c r="CL2293" s="174"/>
      <c r="CN2293" s="176"/>
      <c r="CO2293" s="174"/>
      <c r="CP2293" s="174"/>
      <c r="CQ2293" s="174"/>
      <c r="CR2293" s="174"/>
      <c r="CS2293" s="174"/>
      <c r="CT2293" s="174"/>
      <c r="CU2293" s="174"/>
      <c r="CV2293" s="174"/>
      <c r="CW2293" s="174"/>
      <c r="CX2293" s="174"/>
      <c r="CY2293" s="174"/>
      <c r="CZ2293" s="174"/>
      <c r="DA2293" s="174"/>
      <c r="DB2293" s="174"/>
      <c r="DC2293" s="174"/>
      <c r="DD2293" s="174"/>
      <c r="DE2293" s="174"/>
      <c r="DF2293" s="174"/>
      <c r="DG2293" s="174"/>
      <c r="DH2293" s="174"/>
      <c r="DI2293" s="174"/>
      <c r="DJ2293" s="174"/>
      <c r="DK2293" s="174"/>
      <c r="DL2293" s="174"/>
    </row>
    <row r="2294" spans="1:116" x14ac:dyDescent="0.4">
      <c r="A2294" s="174"/>
      <c r="E2294" s="8"/>
      <c r="G2294" s="175" t="s">
        <v>461</v>
      </c>
      <c r="H2294" s="174"/>
      <c r="I2294" s="176"/>
      <c r="J2294" s="176"/>
      <c r="K2294" s="197"/>
      <c r="L2294" s="197"/>
      <c r="M2294" s="197"/>
      <c r="N2294" s="197"/>
      <c r="O2294" s="197"/>
      <c r="P2294" s="197"/>
      <c r="R2294" s="198"/>
      <c r="S2294" s="199" t="str">
        <f t="shared" ref="S2294:CD2294" si="3727">S$20</f>
        <v>S$16</v>
      </c>
      <c r="T2294" s="199" t="str">
        <f t="shared" si="3727"/>
        <v>T$16</v>
      </c>
      <c r="U2294" s="199" t="str">
        <f t="shared" si="3727"/>
        <v>U$16</v>
      </c>
      <c r="V2294" s="199" t="str">
        <f t="shared" si="3727"/>
        <v>V$16</v>
      </c>
      <c r="W2294" s="199" t="str">
        <f t="shared" si="3727"/>
        <v>W$16</v>
      </c>
      <c r="X2294" s="199" t="str">
        <f t="shared" si="3727"/>
        <v>X$16</v>
      </c>
      <c r="Y2294" s="199" t="str">
        <f t="shared" si="3727"/>
        <v>Y$16</v>
      </c>
      <c r="Z2294" s="199" t="str">
        <f t="shared" si="3727"/>
        <v>Z$16</v>
      </c>
      <c r="AA2294" s="199" t="str">
        <f t="shared" si="3727"/>
        <v>AA$16</v>
      </c>
      <c r="AB2294" s="199" t="str">
        <f t="shared" si="3727"/>
        <v>AB$16</v>
      </c>
      <c r="AC2294" s="199" t="str">
        <f t="shared" si="3727"/>
        <v>AC$16</v>
      </c>
      <c r="AD2294" s="199" t="str">
        <f t="shared" si="3727"/>
        <v>AD$16</v>
      </c>
      <c r="AE2294" s="199" t="str">
        <f t="shared" si="3727"/>
        <v>AE$16</v>
      </c>
      <c r="AF2294" s="199" t="str">
        <f t="shared" si="3727"/>
        <v>AF$16</v>
      </c>
      <c r="AG2294" s="199" t="str">
        <f t="shared" si="3727"/>
        <v>AG$16</v>
      </c>
      <c r="AH2294" s="199" t="str">
        <f t="shared" si="3727"/>
        <v>AH$16</v>
      </c>
      <c r="AI2294" s="199" t="str">
        <f t="shared" si="3727"/>
        <v>AI$16</v>
      </c>
      <c r="AJ2294" s="199" t="str">
        <f t="shared" si="3727"/>
        <v>AJ$16</v>
      </c>
      <c r="AK2294" s="199" t="str">
        <f t="shared" si="3727"/>
        <v>AK$16</v>
      </c>
      <c r="AL2294" s="199" t="str">
        <f t="shared" si="3727"/>
        <v>AL$16</v>
      </c>
      <c r="AM2294" s="199" t="str">
        <f t="shared" si="3727"/>
        <v>AM$16</v>
      </c>
      <c r="AN2294" s="199" t="str">
        <f t="shared" si="3727"/>
        <v>AN$16</v>
      </c>
      <c r="AO2294" s="199" t="str">
        <f t="shared" si="3727"/>
        <v>AO$16</v>
      </c>
      <c r="AP2294" s="199" t="str">
        <f t="shared" si="3727"/>
        <v>AP$16</v>
      </c>
      <c r="AQ2294" s="199" t="str">
        <f t="shared" si="3727"/>
        <v>AQ$16</v>
      </c>
      <c r="AR2294" s="199" t="str">
        <f t="shared" si="3727"/>
        <v>AR$16</v>
      </c>
      <c r="AS2294" s="199" t="str">
        <f t="shared" si="3727"/>
        <v>AS$16</v>
      </c>
      <c r="AT2294" s="199" t="str">
        <f t="shared" si="3727"/>
        <v>AT$16</v>
      </c>
      <c r="AU2294" s="199" t="str">
        <f t="shared" si="3727"/>
        <v>AU$16</v>
      </c>
      <c r="AV2294" s="199" t="str">
        <f t="shared" si="3727"/>
        <v>AV$16</v>
      </c>
      <c r="AW2294" s="199" t="str">
        <f t="shared" si="3727"/>
        <v>AW$16</v>
      </c>
      <c r="AX2294" s="199" t="str">
        <f t="shared" si="3727"/>
        <v>AX$16</v>
      </c>
      <c r="AY2294" s="199" t="str">
        <f t="shared" si="3727"/>
        <v>AY$16</v>
      </c>
      <c r="AZ2294" s="199" t="str">
        <f t="shared" si="3727"/>
        <v>AZ$16</v>
      </c>
      <c r="BA2294" s="199" t="str">
        <f t="shared" si="3727"/>
        <v>BA$16</v>
      </c>
      <c r="BB2294" s="199" t="str">
        <f t="shared" si="3727"/>
        <v>BB$16</v>
      </c>
      <c r="BC2294" s="199" t="str">
        <f t="shared" si="3727"/>
        <v>BC$16</v>
      </c>
      <c r="BD2294" s="199" t="str">
        <f t="shared" si="3727"/>
        <v>BD$16</v>
      </c>
      <c r="BE2294" s="199" t="str">
        <f t="shared" si="3727"/>
        <v>BE$16</v>
      </c>
      <c r="BF2294" s="199" t="str">
        <f t="shared" si="3727"/>
        <v>BF$16</v>
      </c>
      <c r="BG2294" s="199" t="str">
        <f t="shared" si="3727"/>
        <v>BG$16</v>
      </c>
      <c r="BH2294" s="199" t="str">
        <f t="shared" si="3727"/>
        <v>BH$16</v>
      </c>
      <c r="BI2294" s="199" t="str">
        <f t="shared" si="3727"/>
        <v>BI$16</v>
      </c>
      <c r="BJ2294" s="199" t="str">
        <f t="shared" si="3727"/>
        <v>BJ$16</v>
      </c>
      <c r="BK2294" s="199" t="str">
        <f t="shared" si="3727"/>
        <v>BK$16</v>
      </c>
      <c r="BL2294" s="199" t="str">
        <f t="shared" si="3727"/>
        <v>BL$16</v>
      </c>
      <c r="BM2294" s="199" t="str">
        <f t="shared" si="3727"/>
        <v>BM$16</v>
      </c>
      <c r="BN2294" s="199" t="str">
        <f t="shared" si="3727"/>
        <v>BN$16</v>
      </c>
      <c r="BO2294" s="199" t="str">
        <f t="shared" si="3727"/>
        <v>BO$16</v>
      </c>
      <c r="BP2294" s="199" t="str">
        <f t="shared" si="3727"/>
        <v>BP$16</v>
      </c>
      <c r="BQ2294" s="199" t="str">
        <f t="shared" si="3727"/>
        <v>BQ$16</v>
      </c>
      <c r="BR2294" s="199" t="str">
        <f t="shared" si="3727"/>
        <v>BR$16</v>
      </c>
      <c r="BS2294" s="199" t="str">
        <f t="shared" si="3727"/>
        <v>BS$16</v>
      </c>
      <c r="BT2294" s="199" t="str">
        <f t="shared" si="3727"/>
        <v>BT$16</v>
      </c>
      <c r="BU2294" s="199" t="str">
        <f t="shared" si="3727"/>
        <v>BU$16</v>
      </c>
      <c r="BV2294" s="199" t="str">
        <f t="shared" si="3727"/>
        <v>BV$16</v>
      </c>
      <c r="BW2294" s="199" t="str">
        <f t="shared" si="3727"/>
        <v>BW$16</v>
      </c>
      <c r="BX2294" s="199" t="str">
        <f t="shared" si="3727"/>
        <v>BX$16</v>
      </c>
      <c r="BY2294" s="199" t="str">
        <f t="shared" si="3727"/>
        <v>BY$16</v>
      </c>
      <c r="BZ2294" s="199" t="str">
        <f t="shared" si="3727"/>
        <v>BZ$16</v>
      </c>
      <c r="CA2294" s="199" t="str">
        <f t="shared" si="3727"/>
        <v>CA$16</v>
      </c>
      <c r="CB2294" s="199" t="str">
        <f t="shared" si="3727"/>
        <v>CB$16</v>
      </c>
      <c r="CC2294" s="199" t="str">
        <f t="shared" si="3727"/>
        <v>CC$16</v>
      </c>
      <c r="CD2294" s="199" t="str">
        <f t="shared" si="3727"/>
        <v>CD$16</v>
      </c>
      <c r="CE2294" s="199" t="str">
        <f t="shared" ref="CE2294:CL2294" si="3728">CE$20</f>
        <v>CE$16</v>
      </c>
      <c r="CF2294" s="199" t="str">
        <f t="shared" si="3728"/>
        <v>CF$16</v>
      </c>
      <c r="CG2294" s="199" t="str">
        <f t="shared" si="3728"/>
        <v>CG$16</v>
      </c>
      <c r="CH2294" s="199" t="str">
        <f t="shared" si="3728"/>
        <v>CH$16</v>
      </c>
      <c r="CI2294" s="199" t="str">
        <f t="shared" si="3728"/>
        <v>CI$16</v>
      </c>
      <c r="CJ2294" s="199" t="str">
        <f t="shared" si="3728"/>
        <v>CJ$16</v>
      </c>
      <c r="CK2294" s="199" t="str">
        <f t="shared" si="3728"/>
        <v>CK$16</v>
      </c>
      <c r="CL2294" s="199" t="str">
        <f t="shared" si="3728"/>
        <v>CL$16</v>
      </c>
      <c r="CN2294" s="176"/>
      <c r="CO2294" s="199" t="str">
        <f t="shared" ref="CO2294:DL2294" si="3729">CO$20</f>
        <v>CO$16</v>
      </c>
      <c r="CP2294" s="199" t="str">
        <f t="shared" si="3729"/>
        <v>CP$16</v>
      </c>
      <c r="CQ2294" s="199" t="str">
        <f t="shared" si="3729"/>
        <v>CQ$16</v>
      </c>
      <c r="CR2294" s="199" t="str">
        <f t="shared" si="3729"/>
        <v>CR$16</v>
      </c>
      <c r="CS2294" s="199" t="str">
        <f t="shared" si="3729"/>
        <v>CS$16</v>
      </c>
      <c r="CT2294" s="199" t="str">
        <f t="shared" si="3729"/>
        <v>CT$16</v>
      </c>
      <c r="CU2294" s="199" t="str">
        <f t="shared" si="3729"/>
        <v>CU$16</v>
      </c>
      <c r="CV2294" s="199" t="str">
        <f t="shared" si="3729"/>
        <v>CV$16</v>
      </c>
      <c r="CW2294" s="199" t="str">
        <f t="shared" si="3729"/>
        <v>CW$16</v>
      </c>
      <c r="CX2294" s="199" t="str">
        <f t="shared" si="3729"/>
        <v>CX$16</v>
      </c>
      <c r="CY2294" s="199" t="str">
        <f t="shared" si="3729"/>
        <v>CY$16</v>
      </c>
      <c r="CZ2294" s="199" t="str">
        <f t="shared" si="3729"/>
        <v>CZ$16</v>
      </c>
      <c r="DA2294" s="199" t="str">
        <f t="shared" si="3729"/>
        <v>DA$16</v>
      </c>
      <c r="DB2294" s="199" t="str">
        <f t="shared" si="3729"/>
        <v>DB$16</v>
      </c>
      <c r="DC2294" s="199" t="str">
        <f t="shared" si="3729"/>
        <v>DC$16</v>
      </c>
      <c r="DD2294" s="199" t="str">
        <f t="shared" si="3729"/>
        <v>DD$16</v>
      </c>
      <c r="DE2294" s="199" t="str">
        <f t="shared" si="3729"/>
        <v>DE$16</v>
      </c>
      <c r="DF2294" s="199" t="str">
        <f t="shared" si="3729"/>
        <v>DF$16</v>
      </c>
      <c r="DG2294" s="199" t="str">
        <f t="shared" si="3729"/>
        <v>DG$16</v>
      </c>
      <c r="DH2294" s="199" t="str">
        <f t="shared" si="3729"/>
        <v>DH$16</v>
      </c>
      <c r="DI2294" s="199" t="str">
        <f t="shared" si="3729"/>
        <v>DI$16</v>
      </c>
      <c r="DJ2294" s="199" t="str">
        <f t="shared" si="3729"/>
        <v>DJ$16</v>
      </c>
      <c r="DK2294" s="199" t="str">
        <f t="shared" si="3729"/>
        <v>DK$16</v>
      </c>
      <c r="DL2294" s="199" t="str">
        <f t="shared" si="3729"/>
        <v>DL$16</v>
      </c>
    </row>
    <row r="2295" spans="1:116" x14ac:dyDescent="0.4">
      <c r="A2295" s="174"/>
      <c r="E2295" s="8"/>
      <c r="G2295" s="175" t="s">
        <v>462</v>
      </c>
      <c r="H2295" s="200"/>
      <c r="I2295" s="201"/>
      <c r="J2295" s="201"/>
      <c r="K2295" s="202"/>
      <c r="L2295" s="202"/>
      <c r="M2295" s="202"/>
      <c r="N2295" s="202"/>
      <c r="O2295" s="202"/>
      <c r="P2295" s="202"/>
      <c r="R2295" s="202"/>
      <c r="S2295" s="199" t="str">
        <f t="shared" ref="S2295:CD2295" si="3730">S$21</f>
        <v>S$17</v>
      </c>
      <c r="T2295" s="199" t="str">
        <f t="shared" si="3730"/>
        <v>T$17</v>
      </c>
      <c r="U2295" s="199" t="str">
        <f t="shared" si="3730"/>
        <v>U$17</v>
      </c>
      <c r="V2295" s="199" t="str">
        <f t="shared" si="3730"/>
        <v>V$17</v>
      </c>
      <c r="W2295" s="199" t="str">
        <f t="shared" si="3730"/>
        <v>W$17</v>
      </c>
      <c r="X2295" s="199" t="str">
        <f t="shared" si="3730"/>
        <v>X$17</v>
      </c>
      <c r="Y2295" s="199" t="str">
        <f t="shared" si="3730"/>
        <v>Y$17</v>
      </c>
      <c r="Z2295" s="199" t="str">
        <f t="shared" si="3730"/>
        <v>Z$17</v>
      </c>
      <c r="AA2295" s="199" t="str">
        <f t="shared" si="3730"/>
        <v>AA$17</v>
      </c>
      <c r="AB2295" s="199" t="str">
        <f t="shared" si="3730"/>
        <v>AB$17</v>
      </c>
      <c r="AC2295" s="199" t="str">
        <f t="shared" si="3730"/>
        <v>AC$17</v>
      </c>
      <c r="AD2295" s="199" t="str">
        <f t="shared" si="3730"/>
        <v>AD$17</v>
      </c>
      <c r="AE2295" s="199" t="str">
        <f t="shared" si="3730"/>
        <v>AE$17</v>
      </c>
      <c r="AF2295" s="199" t="str">
        <f t="shared" si="3730"/>
        <v>AF$17</v>
      </c>
      <c r="AG2295" s="199" t="str">
        <f t="shared" si="3730"/>
        <v>AG$17</v>
      </c>
      <c r="AH2295" s="199" t="str">
        <f t="shared" si="3730"/>
        <v>AH$17</v>
      </c>
      <c r="AI2295" s="199" t="str">
        <f t="shared" si="3730"/>
        <v>AI$17</v>
      </c>
      <c r="AJ2295" s="199" t="str">
        <f t="shared" si="3730"/>
        <v>AJ$17</v>
      </c>
      <c r="AK2295" s="199" t="str">
        <f t="shared" si="3730"/>
        <v>AK$17</v>
      </c>
      <c r="AL2295" s="199" t="str">
        <f t="shared" si="3730"/>
        <v>AL$17</v>
      </c>
      <c r="AM2295" s="199" t="str">
        <f t="shared" si="3730"/>
        <v>AM$17</v>
      </c>
      <c r="AN2295" s="199" t="str">
        <f t="shared" si="3730"/>
        <v>AN$17</v>
      </c>
      <c r="AO2295" s="199" t="str">
        <f t="shared" si="3730"/>
        <v>AO$17</v>
      </c>
      <c r="AP2295" s="199" t="str">
        <f t="shared" si="3730"/>
        <v>AP$17</v>
      </c>
      <c r="AQ2295" s="199" t="str">
        <f t="shared" si="3730"/>
        <v>AQ$17</v>
      </c>
      <c r="AR2295" s="199" t="str">
        <f t="shared" si="3730"/>
        <v>AR$17</v>
      </c>
      <c r="AS2295" s="199" t="str">
        <f t="shared" si="3730"/>
        <v>AS$17</v>
      </c>
      <c r="AT2295" s="199" t="str">
        <f t="shared" si="3730"/>
        <v>AT$17</v>
      </c>
      <c r="AU2295" s="199" t="str">
        <f t="shared" si="3730"/>
        <v>AU$17</v>
      </c>
      <c r="AV2295" s="199" t="str">
        <f t="shared" si="3730"/>
        <v>AV$17</v>
      </c>
      <c r="AW2295" s="199" t="str">
        <f t="shared" si="3730"/>
        <v>AW$17</v>
      </c>
      <c r="AX2295" s="199" t="str">
        <f t="shared" si="3730"/>
        <v>AX$17</v>
      </c>
      <c r="AY2295" s="199" t="str">
        <f t="shared" si="3730"/>
        <v>AY$17</v>
      </c>
      <c r="AZ2295" s="199" t="str">
        <f t="shared" si="3730"/>
        <v>AZ$17</v>
      </c>
      <c r="BA2295" s="199" t="str">
        <f t="shared" si="3730"/>
        <v>BA$17</v>
      </c>
      <c r="BB2295" s="199" t="str">
        <f t="shared" si="3730"/>
        <v>BB$17</v>
      </c>
      <c r="BC2295" s="199" t="str">
        <f t="shared" si="3730"/>
        <v>BC$17</v>
      </c>
      <c r="BD2295" s="199" t="str">
        <f t="shared" si="3730"/>
        <v>BD$17</v>
      </c>
      <c r="BE2295" s="199" t="str">
        <f t="shared" si="3730"/>
        <v>BE$17</v>
      </c>
      <c r="BF2295" s="199" t="str">
        <f t="shared" si="3730"/>
        <v>BF$17</v>
      </c>
      <c r="BG2295" s="199" t="str">
        <f t="shared" si="3730"/>
        <v>BG$17</v>
      </c>
      <c r="BH2295" s="199" t="str">
        <f t="shared" si="3730"/>
        <v>BH$17</v>
      </c>
      <c r="BI2295" s="199" t="str">
        <f t="shared" si="3730"/>
        <v>BI$17</v>
      </c>
      <c r="BJ2295" s="199" t="str">
        <f t="shared" si="3730"/>
        <v>BJ$17</v>
      </c>
      <c r="BK2295" s="199" t="str">
        <f t="shared" si="3730"/>
        <v>BK$17</v>
      </c>
      <c r="BL2295" s="199" t="str">
        <f t="shared" si="3730"/>
        <v>BL$17</v>
      </c>
      <c r="BM2295" s="199" t="str">
        <f t="shared" si="3730"/>
        <v>BM$17</v>
      </c>
      <c r="BN2295" s="199" t="str">
        <f t="shared" si="3730"/>
        <v>BN$17</v>
      </c>
      <c r="BO2295" s="199" t="str">
        <f t="shared" si="3730"/>
        <v>BO$17</v>
      </c>
      <c r="BP2295" s="199" t="str">
        <f t="shared" si="3730"/>
        <v>BP$17</v>
      </c>
      <c r="BQ2295" s="199" t="str">
        <f t="shared" si="3730"/>
        <v>BQ$17</v>
      </c>
      <c r="BR2295" s="199" t="str">
        <f t="shared" si="3730"/>
        <v>BR$17</v>
      </c>
      <c r="BS2295" s="199" t="str">
        <f t="shared" si="3730"/>
        <v>BS$17</v>
      </c>
      <c r="BT2295" s="199" t="str">
        <f t="shared" si="3730"/>
        <v>BT$17</v>
      </c>
      <c r="BU2295" s="199" t="str">
        <f t="shared" si="3730"/>
        <v>BU$17</v>
      </c>
      <c r="BV2295" s="199" t="str">
        <f t="shared" si="3730"/>
        <v>BV$17</v>
      </c>
      <c r="BW2295" s="199" t="str">
        <f t="shared" si="3730"/>
        <v>BW$17</v>
      </c>
      <c r="BX2295" s="199" t="str">
        <f t="shared" si="3730"/>
        <v>BX$17</v>
      </c>
      <c r="BY2295" s="199" t="str">
        <f t="shared" si="3730"/>
        <v>BY$17</v>
      </c>
      <c r="BZ2295" s="199" t="str">
        <f t="shared" si="3730"/>
        <v>BZ$17</v>
      </c>
      <c r="CA2295" s="199" t="str">
        <f t="shared" si="3730"/>
        <v>CA$17</v>
      </c>
      <c r="CB2295" s="199" t="str">
        <f t="shared" si="3730"/>
        <v>CB$17</v>
      </c>
      <c r="CC2295" s="199" t="str">
        <f t="shared" si="3730"/>
        <v>CC$17</v>
      </c>
      <c r="CD2295" s="199" t="str">
        <f t="shared" si="3730"/>
        <v>CD$17</v>
      </c>
      <c r="CE2295" s="199" t="str">
        <f t="shared" ref="CE2295:CL2295" si="3731">CE$21</f>
        <v>CE$17</v>
      </c>
      <c r="CF2295" s="199" t="str">
        <f t="shared" si="3731"/>
        <v>CF$17</v>
      </c>
      <c r="CG2295" s="199" t="str">
        <f t="shared" si="3731"/>
        <v>CG$17</v>
      </c>
      <c r="CH2295" s="199" t="str">
        <f t="shared" si="3731"/>
        <v>CH$17</v>
      </c>
      <c r="CI2295" s="199" t="str">
        <f t="shared" si="3731"/>
        <v>CI$17</v>
      </c>
      <c r="CJ2295" s="199" t="str">
        <f t="shared" si="3731"/>
        <v>CJ$17</v>
      </c>
      <c r="CK2295" s="199" t="str">
        <f t="shared" si="3731"/>
        <v>CK$17</v>
      </c>
      <c r="CL2295" s="199" t="str">
        <f t="shared" si="3731"/>
        <v>CL$17</v>
      </c>
      <c r="CN2295" s="201"/>
      <c r="CO2295" s="199" t="str">
        <f t="shared" ref="CO2295:DL2295" si="3732">CO$21</f>
        <v>CO$17</v>
      </c>
      <c r="CP2295" s="199" t="str">
        <f t="shared" si="3732"/>
        <v>CP$17</v>
      </c>
      <c r="CQ2295" s="199" t="str">
        <f t="shared" si="3732"/>
        <v>CQ$17</v>
      </c>
      <c r="CR2295" s="199" t="str">
        <f t="shared" si="3732"/>
        <v>CR$17</v>
      </c>
      <c r="CS2295" s="199" t="str">
        <f t="shared" si="3732"/>
        <v>CS$17</v>
      </c>
      <c r="CT2295" s="199" t="str">
        <f t="shared" si="3732"/>
        <v>CT$17</v>
      </c>
      <c r="CU2295" s="199" t="str">
        <f t="shared" si="3732"/>
        <v>CU$17</v>
      </c>
      <c r="CV2295" s="199" t="str">
        <f t="shared" si="3732"/>
        <v>CV$17</v>
      </c>
      <c r="CW2295" s="199" t="str">
        <f t="shared" si="3732"/>
        <v>CW$17</v>
      </c>
      <c r="CX2295" s="199" t="str">
        <f t="shared" si="3732"/>
        <v>CX$17</v>
      </c>
      <c r="CY2295" s="199" t="str">
        <f t="shared" si="3732"/>
        <v>CY$17</v>
      </c>
      <c r="CZ2295" s="199" t="str">
        <f t="shared" si="3732"/>
        <v>CZ$17</v>
      </c>
      <c r="DA2295" s="199" t="str">
        <f t="shared" si="3732"/>
        <v>DA$17</v>
      </c>
      <c r="DB2295" s="199" t="str">
        <f t="shared" si="3732"/>
        <v>DB$17</v>
      </c>
      <c r="DC2295" s="199" t="str">
        <f t="shared" si="3732"/>
        <v>DC$17</v>
      </c>
      <c r="DD2295" s="199" t="str">
        <f t="shared" si="3732"/>
        <v>DD$17</v>
      </c>
      <c r="DE2295" s="199" t="str">
        <f t="shared" si="3732"/>
        <v>DE$17</v>
      </c>
      <c r="DF2295" s="199" t="str">
        <f t="shared" si="3732"/>
        <v>DF$17</v>
      </c>
      <c r="DG2295" s="199" t="str">
        <f t="shared" si="3732"/>
        <v>DG$17</v>
      </c>
      <c r="DH2295" s="199" t="str">
        <f t="shared" si="3732"/>
        <v>DH$17</v>
      </c>
      <c r="DI2295" s="199" t="str">
        <f t="shared" si="3732"/>
        <v>DI$17</v>
      </c>
      <c r="DJ2295" s="199" t="str">
        <f t="shared" si="3732"/>
        <v>DJ$17</v>
      </c>
      <c r="DK2295" s="199" t="str">
        <f t="shared" si="3732"/>
        <v>DK$17</v>
      </c>
      <c r="DL2295" s="199" t="str">
        <f t="shared" si="3732"/>
        <v>DL$17</v>
      </c>
    </row>
    <row r="2296" spans="1:116" x14ac:dyDescent="0.4">
      <c r="A2296" s="174"/>
      <c r="E2296" s="8"/>
      <c r="G2296" s="175" t="s">
        <v>491</v>
      </c>
      <c r="H2296" s="200"/>
      <c r="I2296" s="201"/>
      <c r="J2296" s="201"/>
      <c r="K2296" s="202"/>
      <c r="L2296" s="202"/>
      <c r="M2296" s="202"/>
      <c r="N2296" s="202"/>
      <c r="O2296" s="202"/>
      <c r="P2296" s="202"/>
      <c r="R2296" s="202"/>
      <c r="S2296" s="190"/>
      <c r="T2296" s="190"/>
      <c r="U2296" s="190"/>
      <c r="V2296" s="190"/>
      <c r="W2296" s="190"/>
      <c r="X2296" s="190"/>
      <c r="Y2296" s="190"/>
      <c r="Z2296" s="190"/>
      <c r="AA2296" s="190"/>
      <c r="AB2296" s="190"/>
      <c r="AC2296" s="190"/>
      <c r="AD2296" s="190"/>
      <c r="AE2296" s="190"/>
      <c r="AF2296" s="190"/>
      <c r="AG2296" s="190"/>
      <c r="AH2296" s="190"/>
      <c r="AI2296" s="190"/>
      <c r="AJ2296" s="190"/>
      <c r="AK2296" s="190"/>
      <c r="AL2296" s="190"/>
      <c r="AM2296" s="190"/>
      <c r="AN2296" s="190"/>
      <c r="AO2296" s="190"/>
      <c r="AP2296" s="190"/>
      <c r="AQ2296" s="190"/>
      <c r="AR2296" s="190"/>
      <c r="AS2296" s="190"/>
      <c r="AT2296" s="190"/>
      <c r="AU2296" s="190"/>
      <c r="AV2296" s="190"/>
      <c r="AW2296" s="190"/>
      <c r="AX2296" s="190"/>
      <c r="AY2296" s="190"/>
      <c r="AZ2296" s="190"/>
      <c r="BA2296" s="190"/>
      <c r="BB2296" s="190"/>
      <c r="BC2296" s="190"/>
      <c r="BD2296" s="190"/>
      <c r="BE2296" s="190"/>
      <c r="BF2296" s="190"/>
      <c r="BG2296" s="190"/>
      <c r="BH2296" s="190"/>
      <c r="BI2296" s="190"/>
      <c r="BJ2296" s="190"/>
      <c r="BK2296" s="190"/>
      <c r="BL2296" s="190"/>
      <c r="BM2296" s="190"/>
      <c r="BN2296" s="190"/>
      <c r="BO2296" s="190"/>
      <c r="BP2296" s="190"/>
      <c r="BQ2296" s="190"/>
      <c r="BR2296" s="190"/>
      <c r="BS2296" s="190"/>
      <c r="BT2296" s="190"/>
      <c r="BU2296" s="190"/>
      <c r="BV2296" s="190"/>
      <c r="BW2296" s="190"/>
      <c r="BX2296" s="190"/>
      <c r="BY2296" s="190"/>
      <c r="BZ2296" s="190"/>
      <c r="CA2296" s="190"/>
      <c r="CB2296" s="190"/>
      <c r="CC2296" s="190"/>
      <c r="CD2296" s="190"/>
      <c r="CE2296" s="190"/>
      <c r="CF2296" s="190"/>
      <c r="CG2296" s="190"/>
      <c r="CH2296" s="190"/>
      <c r="CI2296" s="190"/>
      <c r="CJ2296" s="190"/>
      <c r="CK2296" s="190"/>
      <c r="CL2296" s="190"/>
      <c r="CN2296" s="201"/>
      <c r="CO2296" s="190"/>
      <c r="CP2296" s="190"/>
      <c r="CQ2296" s="190"/>
      <c r="CR2296" s="190"/>
      <c r="CS2296" s="190"/>
      <c r="CT2296" s="190"/>
      <c r="CU2296" s="190"/>
      <c r="CV2296" s="190"/>
      <c r="CW2296" s="190"/>
      <c r="CX2296" s="190"/>
      <c r="CY2296" s="190"/>
      <c r="CZ2296" s="190"/>
      <c r="DA2296" s="190"/>
      <c r="DB2296" s="190"/>
      <c r="DC2296" s="190"/>
      <c r="DD2296" s="190"/>
      <c r="DE2296" s="190"/>
      <c r="DF2296" s="190"/>
      <c r="DG2296" s="190"/>
      <c r="DH2296" s="190"/>
      <c r="DI2296" s="190"/>
      <c r="DJ2296" s="190"/>
      <c r="DK2296" s="190"/>
      <c r="DL2296" s="190"/>
    </row>
    <row r="2297" spans="1:116" x14ac:dyDescent="0.4">
      <c r="A2297" s="174"/>
      <c r="E2297" s="8"/>
      <c r="G2297" s="175" t="s">
        <v>505</v>
      </c>
      <c r="H2297" s="200"/>
      <c r="I2297" s="201"/>
      <c r="J2297" s="201"/>
      <c r="K2297" s="202"/>
      <c r="L2297" s="202"/>
      <c r="M2297" s="202"/>
      <c r="N2297" s="202"/>
      <c r="O2297" s="202"/>
      <c r="P2297" s="202"/>
      <c r="R2297" s="202"/>
      <c r="S2297" s="190"/>
      <c r="T2297" s="190"/>
      <c r="U2297" s="190"/>
      <c r="V2297" s="190"/>
      <c r="W2297" s="190"/>
      <c r="X2297" s="190"/>
      <c r="Y2297" s="190"/>
      <c r="Z2297" s="190"/>
      <c r="AA2297" s="190"/>
      <c r="AB2297" s="190"/>
      <c r="AC2297" s="190"/>
      <c r="AD2297" s="190"/>
      <c r="AE2297" s="190"/>
      <c r="AF2297" s="190"/>
      <c r="AG2297" s="190"/>
      <c r="AH2297" s="190"/>
      <c r="AI2297" s="190"/>
      <c r="AJ2297" s="190"/>
      <c r="AK2297" s="190"/>
      <c r="AL2297" s="190"/>
      <c r="AM2297" s="190"/>
      <c r="AN2297" s="190"/>
      <c r="AO2297" s="190"/>
      <c r="AP2297" s="190"/>
      <c r="AQ2297" s="190"/>
      <c r="AR2297" s="190"/>
      <c r="AS2297" s="190"/>
      <c r="AT2297" s="190"/>
      <c r="AU2297" s="190"/>
      <c r="AV2297" s="190"/>
      <c r="AW2297" s="190"/>
      <c r="AX2297" s="190"/>
      <c r="AY2297" s="190"/>
      <c r="AZ2297" s="190"/>
      <c r="BA2297" s="190"/>
      <c r="BB2297" s="190"/>
      <c r="BC2297" s="190"/>
      <c r="BD2297" s="190"/>
      <c r="BE2297" s="190"/>
      <c r="BF2297" s="190"/>
      <c r="BG2297" s="190"/>
      <c r="BH2297" s="190"/>
      <c r="BI2297" s="190"/>
      <c r="BJ2297" s="190"/>
      <c r="BK2297" s="190"/>
      <c r="BL2297" s="190"/>
      <c r="BM2297" s="190"/>
      <c r="BN2297" s="190"/>
      <c r="BO2297" s="190"/>
      <c r="BP2297" s="190"/>
      <c r="BQ2297" s="190"/>
      <c r="BR2297" s="190"/>
      <c r="BS2297" s="190"/>
      <c r="BT2297" s="190"/>
      <c r="BU2297" s="190"/>
      <c r="BV2297" s="190"/>
      <c r="BW2297" s="190"/>
      <c r="BX2297" s="190"/>
      <c r="BY2297" s="190"/>
      <c r="BZ2297" s="190"/>
      <c r="CA2297" s="190"/>
      <c r="CB2297" s="190"/>
      <c r="CC2297" s="190"/>
      <c r="CD2297" s="190"/>
      <c r="CE2297" s="190"/>
      <c r="CF2297" s="190"/>
      <c r="CG2297" s="190"/>
      <c r="CH2297" s="190"/>
      <c r="CI2297" s="190"/>
      <c r="CJ2297" s="190"/>
      <c r="CK2297" s="190"/>
      <c r="CL2297" s="190"/>
      <c r="CN2297" s="201"/>
      <c r="CO2297" s="190"/>
      <c r="CP2297" s="190"/>
      <c r="CQ2297" s="190"/>
      <c r="CR2297" s="190"/>
      <c r="CS2297" s="190"/>
      <c r="CT2297" s="190"/>
      <c r="CU2297" s="190"/>
      <c r="CV2297" s="190"/>
      <c r="CW2297" s="190"/>
      <c r="CX2297" s="190"/>
      <c r="CY2297" s="190"/>
      <c r="CZ2297" s="190"/>
      <c r="DA2297" s="190"/>
      <c r="DB2297" s="190"/>
      <c r="DC2297" s="190"/>
      <c r="DD2297" s="190"/>
      <c r="DE2297" s="190"/>
      <c r="DF2297" s="190"/>
      <c r="DG2297" s="190"/>
      <c r="DH2297" s="190"/>
      <c r="DI2297" s="190"/>
      <c r="DJ2297" s="190"/>
      <c r="DK2297" s="190"/>
      <c r="DL2297" s="190"/>
    </row>
    <row r="2298" spans="1:116" x14ac:dyDescent="0.4">
      <c r="A2298" s="174"/>
      <c r="E2298" s="8"/>
      <c r="G2298" s="175" t="s">
        <v>463</v>
      </c>
      <c r="H2298" s="200"/>
      <c r="I2298" s="201"/>
      <c r="J2298" s="201"/>
      <c r="K2298" s="202"/>
      <c r="L2298" s="202"/>
      <c r="M2298" s="202"/>
      <c r="N2298" s="202"/>
      <c r="O2298" s="202"/>
      <c r="P2298" s="202"/>
      <c r="R2298" s="202"/>
      <c r="S2298" s="190" t="str">
        <f t="shared" ref="S2298:CD2298" si="3733">S$22</f>
        <v>S$18</v>
      </c>
      <c r="T2298" s="190" t="str">
        <f t="shared" si="3733"/>
        <v>T$18</v>
      </c>
      <c r="U2298" s="190" t="str">
        <f t="shared" si="3733"/>
        <v>U$18</v>
      </c>
      <c r="V2298" s="190" t="str">
        <f t="shared" si="3733"/>
        <v>V$18</v>
      </c>
      <c r="W2298" s="190" t="str">
        <f t="shared" si="3733"/>
        <v>W$18</v>
      </c>
      <c r="X2298" s="190" t="str">
        <f t="shared" si="3733"/>
        <v>X$18</v>
      </c>
      <c r="Y2298" s="190" t="str">
        <f t="shared" si="3733"/>
        <v>Y$18</v>
      </c>
      <c r="Z2298" s="190" t="str">
        <f t="shared" si="3733"/>
        <v>Z$18</v>
      </c>
      <c r="AA2298" s="190" t="str">
        <f t="shared" si="3733"/>
        <v>AA$18</v>
      </c>
      <c r="AB2298" s="190" t="str">
        <f t="shared" si="3733"/>
        <v>AB$18</v>
      </c>
      <c r="AC2298" s="190" t="str">
        <f t="shared" si="3733"/>
        <v>AC$18</v>
      </c>
      <c r="AD2298" s="190" t="str">
        <f t="shared" si="3733"/>
        <v>AD$18</v>
      </c>
      <c r="AE2298" s="190" t="str">
        <f t="shared" si="3733"/>
        <v>AE$18</v>
      </c>
      <c r="AF2298" s="190" t="str">
        <f t="shared" si="3733"/>
        <v>AF$18</v>
      </c>
      <c r="AG2298" s="190" t="str">
        <f t="shared" si="3733"/>
        <v>AG$18</v>
      </c>
      <c r="AH2298" s="190" t="str">
        <f t="shared" si="3733"/>
        <v>AH$18</v>
      </c>
      <c r="AI2298" s="190" t="str">
        <f t="shared" si="3733"/>
        <v>AI$18</v>
      </c>
      <c r="AJ2298" s="190" t="str">
        <f t="shared" si="3733"/>
        <v>AJ$18</v>
      </c>
      <c r="AK2298" s="190" t="str">
        <f t="shared" si="3733"/>
        <v>AK$18</v>
      </c>
      <c r="AL2298" s="190" t="str">
        <f t="shared" si="3733"/>
        <v>AL$18</v>
      </c>
      <c r="AM2298" s="190" t="str">
        <f t="shared" si="3733"/>
        <v>AM$18</v>
      </c>
      <c r="AN2298" s="190" t="str">
        <f t="shared" si="3733"/>
        <v>AN$18</v>
      </c>
      <c r="AO2298" s="190" t="str">
        <f t="shared" si="3733"/>
        <v>AO$18</v>
      </c>
      <c r="AP2298" s="190" t="str">
        <f t="shared" si="3733"/>
        <v>AP$18</v>
      </c>
      <c r="AQ2298" s="190" t="str">
        <f t="shared" si="3733"/>
        <v>AQ$18</v>
      </c>
      <c r="AR2298" s="190" t="str">
        <f t="shared" si="3733"/>
        <v>AR$18</v>
      </c>
      <c r="AS2298" s="190" t="str">
        <f t="shared" si="3733"/>
        <v>AS$18</v>
      </c>
      <c r="AT2298" s="190" t="str">
        <f t="shared" si="3733"/>
        <v>AT$18</v>
      </c>
      <c r="AU2298" s="190" t="str">
        <f t="shared" si="3733"/>
        <v>AU$18</v>
      </c>
      <c r="AV2298" s="190" t="str">
        <f t="shared" si="3733"/>
        <v>AV$18</v>
      </c>
      <c r="AW2298" s="190" t="str">
        <f t="shared" si="3733"/>
        <v>AW$18</v>
      </c>
      <c r="AX2298" s="190" t="str">
        <f t="shared" si="3733"/>
        <v>AX$18</v>
      </c>
      <c r="AY2298" s="190" t="str">
        <f t="shared" si="3733"/>
        <v>AY$18</v>
      </c>
      <c r="AZ2298" s="190" t="str">
        <f t="shared" si="3733"/>
        <v>AZ$18</v>
      </c>
      <c r="BA2298" s="190" t="str">
        <f t="shared" si="3733"/>
        <v>BA$18</v>
      </c>
      <c r="BB2298" s="190" t="str">
        <f t="shared" si="3733"/>
        <v>BB$18</v>
      </c>
      <c r="BC2298" s="190" t="str">
        <f t="shared" si="3733"/>
        <v>BC$18</v>
      </c>
      <c r="BD2298" s="190" t="str">
        <f t="shared" si="3733"/>
        <v>BD$18</v>
      </c>
      <c r="BE2298" s="190" t="str">
        <f t="shared" si="3733"/>
        <v>BE$18</v>
      </c>
      <c r="BF2298" s="190" t="str">
        <f t="shared" si="3733"/>
        <v>BF$18</v>
      </c>
      <c r="BG2298" s="190" t="str">
        <f t="shared" si="3733"/>
        <v>BG$18</v>
      </c>
      <c r="BH2298" s="190" t="str">
        <f t="shared" si="3733"/>
        <v>BH$18</v>
      </c>
      <c r="BI2298" s="190" t="str">
        <f t="shared" si="3733"/>
        <v>BI$18</v>
      </c>
      <c r="BJ2298" s="190" t="str">
        <f t="shared" si="3733"/>
        <v>BJ$18</v>
      </c>
      <c r="BK2298" s="190" t="str">
        <f t="shared" si="3733"/>
        <v>BK$18</v>
      </c>
      <c r="BL2298" s="190" t="str">
        <f t="shared" si="3733"/>
        <v>BL$18</v>
      </c>
      <c r="BM2298" s="190" t="str">
        <f t="shared" si="3733"/>
        <v>BM$18</v>
      </c>
      <c r="BN2298" s="190" t="str">
        <f t="shared" si="3733"/>
        <v>BN$18</v>
      </c>
      <c r="BO2298" s="190" t="str">
        <f t="shared" si="3733"/>
        <v>BO$18</v>
      </c>
      <c r="BP2298" s="190" t="str">
        <f t="shared" si="3733"/>
        <v>BP$18</v>
      </c>
      <c r="BQ2298" s="190" t="str">
        <f t="shared" si="3733"/>
        <v>BQ$18</v>
      </c>
      <c r="BR2298" s="190" t="str">
        <f t="shared" si="3733"/>
        <v>BR$18</v>
      </c>
      <c r="BS2298" s="190" t="str">
        <f t="shared" si="3733"/>
        <v>BS$18</v>
      </c>
      <c r="BT2298" s="190" t="str">
        <f t="shared" si="3733"/>
        <v>BT$18</v>
      </c>
      <c r="BU2298" s="190" t="str">
        <f t="shared" si="3733"/>
        <v>BU$18</v>
      </c>
      <c r="BV2298" s="190" t="str">
        <f t="shared" si="3733"/>
        <v>BV$18</v>
      </c>
      <c r="BW2298" s="190" t="str">
        <f t="shared" si="3733"/>
        <v>BW$18</v>
      </c>
      <c r="BX2298" s="190" t="str">
        <f t="shared" si="3733"/>
        <v>BX$18</v>
      </c>
      <c r="BY2298" s="190" t="str">
        <f t="shared" si="3733"/>
        <v>BY$18</v>
      </c>
      <c r="BZ2298" s="190" t="str">
        <f t="shared" si="3733"/>
        <v>BZ$18</v>
      </c>
      <c r="CA2298" s="190" t="str">
        <f t="shared" si="3733"/>
        <v>CA$18</v>
      </c>
      <c r="CB2298" s="190" t="str">
        <f t="shared" si="3733"/>
        <v>CB$18</v>
      </c>
      <c r="CC2298" s="190" t="str">
        <f t="shared" si="3733"/>
        <v>CC$18</v>
      </c>
      <c r="CD2298" s="190" t="str">
        <f t="shared" si="3733"/>
        <v>CD$18</v>
      </c>
      <c r="CE2298" s="190" t="str">
        <f t="shared" ref="CE2298:CL2298" si="3734">CE$22</f>
        <v>CE$18</v>
      </c>
      <c r="CF2298" s="190" t="str">
        <f t="shared" si="3734"/>
        <v>CF$18</v>
      </c>
      <c r="CG2298" s="190" t="str">
        <f t="shared" si="3734"/>
        <v>CG$18</v>
      </c>
      <c r="CH2298" s="190" t="str">
        <f t="shared" si="3734"/>
        <v>CH$18</v>
      </c>
      <c r="CI2298" s="190" t="str">
        <f t="shared" si="3734"/>
        <v>CI$18</v>
      </c>
      <c r="CJ2298" s="190" t="str">
        <f t="shared" si="3734"/>
        <v>CJ$18</v>
      </c>
      <c r="CK2298" s="190" t="str">
        <f t="shared" si="3734"/>
        <v>CK$18</v>
      </c>
      <c r="CL2298" s="190" t="str">
        <f t="shared" si="3734"/>
        <v>CL$18</v>
      </c>
      <c r="CN2298" s="201"/>
      <c r="CO2298" s="190" t="str">
        <f t="shared" ref="CO2298:DL2298" si="3735">CO$22</f>
        <v>CO$18</v>
      </c>
      <c r="CP2298" s="190" t="str">
        <f t="shared" si="3735"/>
        <v>CP$18</v>
      </c>
      <c r="CQ2298" s="190" t="str">
        <f t="shared" si="3735"/>
        <v>CQ$18</v>
      </c>
      <c r="CR2298" s="190" t="str">
        <f t="shared" si="3735"/>
        <v>CR$18</v>
      </c>
      <c r="CS2298" s="190" t="str">
        <f t="shared" si="3735"/>
        <v>CS$18</v>
      </c>
      <c r="CT2298" s="190" t="str">
        <f t="shared" si="3735"/>
        <v>CT$18</v>
      </c>
      <c r="CU2298" s="190" t="str">
        <f t="shared" si="3735"/>
        <v>CU$18</v>
      </c>
      <c r="CV2298" s="190" t="str">
        <f t="shared" si="3735"/>
        <v>CV$18</v>
      </c>
      <c r="CW2298" s="190" t="str">
        <f t="shared" si="3735"/>
        <v>CW$18</v>
      </c>
      <c r="CX2298" s="190" t="str">
        <f t="shared" si="3735"/>
        <v>CX$18</v>
      </c>
      <c r="CY2298" s="190" t="str">
        <f t="shared" si="3735"/>
        <v>CY$18</v>
      </c>
      <c r="CZ2298" s="190" t="str">
        <f t="shared" si="3735"/>
        <v>CZ$18</v>
      </c>
      <c r="DA2298" s="190" t="str">
        <f t="shared" si="3735"/>
        <v>DA$18</v>
      </c>
      <c r="DB2298" s="190" t="str">
        <f t="shared" si="3735"/>
        <v>DB$18</v>
      </c>
      <c r="DC2298" s="190" t="str">
        <f t="shared" si="3735"/>
        <v>DC$18</v>
      </c>
      <c r="DD2298" s="190" t="str">
        <f t="shared" si="3735"/>
        <v>DD$18</v>
      </c>
      <c r="DE2298" s="190" t="str">
        <f t="shared" si="3735"/>
        <v>DE$18</v>
      </c>
      <c r="DF2298" s="190" t="str">
        <f t="shared" si="3735"/>
        <v>DF$18</v>
      </c>
      <c r="DG2298" s="190" t="str">
        <f t="shared" si="3735"/>
        <v>DG$18</v>
      </c>
      <c r="DH2298" s="190" t="str">
        <f t="shared" si="3735"/>
        <v>DH$18</v>
      </c>
      <c r="DI2298" s="190" t="str">
        <f t="shared" si="3735"/>
        <v>DI$18</v>
      </c>
      <c r="DJ2298" s="190" t="str">
        <f t="shared" si="3735"/>
        <v>DJ$18</v>
      </c>
      <c r="DK2298" s="190" t="str">
        <f t="shared" si="3735"/>
        <v>DK$18</v>
      </c>
      <c r="DL2298" s="190" t="str">
        <f t="shared" si="3735"/>
        <v>DL$18</v>
      </c>
    </row>
    <row r="2299" spans="1:116" x14ac:dyDescent="0.4">
      <c r="A2299" s="174"/>
      <c r="E2299" s="8"/>
      <c r="G2299" s="175" t="s">
        <v>464</v>
      </c>
      <c r="H2299" s="200"/>
      <c r="I2299" s="201"/>
      <c r="J2299" s="201"/>
      <c r="K2299" s="202"/>
      <c r="L2299" s="202"/>
      <c r="M2299" s="202"/>
      <c r="N2299" s="202"/>
      <c r="O2299" s="202"/>
      <c r="P2299" s="202"/>
      <c r="R2299" s="202"/>
      <c r="S2299" s="190" t="str">
        <f t="shared" ref="S2299:CD2299" si="3736">S$23</f>
        <v>S$19</v>
      </c>
      <c r="T2299" s="190" t="str">
        <f t="shared" si="3736"/>
        <v>T$19</v>
      </c>
      <c r="U2299" s="190" t="str">
        <f t="shared" si="3736"/>
        <v>U$19</v>
      </c>
      <c r="V2299" s="190" t="str">
        <f t="shared" si="3736"/>
        <v>V$19</v>
      </c>
      <c r="W2299" s="190" t="str">
        <f t="shared" si="3736"/>
        <v>W$19</v>
      </c>
      <c r="X2299" s="190" t="str">
        <f t="shared" si="3736"/>
        <v>X$19</v>
      </c>
      <c r="Y2299" s="190" t="str">
        <f t="shared" si="3736"/>
        <v>Y$19</v>
      </c>
      <c r="Z2299" s="190" t="str">
        <f t="shared" si="3736"/>
        <v>Z$19</v>
      </c>
      <c r="AA2299" s="190" t="str">
        <f t="shared" si="3736"/>
        <v>AA$19</v>
      </c>
      <c r="AB2299" s="190" t="str">
        <f t="shared" si="3736"/>
        <v>AB$19</v>
      </c>
      <c r="AC2299" s="190" t="str">
        <f t="shared" si="3736"/>
        <v>AC$19</v>
      </c>
      <c r="AD2299" s="190" t="str">
        <f t="shared" si="3736"/>
        <v>AD$19</v>
      </c>
      <c r="AE2299" s="190" t="str">
        <f t="shared" si="3736"/>
        <v>AE$19</v>
      </c>
      <c r="AF2299" s="190" t="str">
        <f t="shared" si="3736"/>
        <v>AF$19</v>
      </c>
      <c r="AG2299" s="190" t="str">
        <f t="shared" si="3736"/>
        <v>AG$19</v>
      </c>
      <c r="AH2299" s="190" t="str">
        <f t="shared" si="3736"/>
        <v>AH$19</v>
      </c>
      <c r="AI2299" s="190" t="str">
        <f t="shared" si="3736"/>
        <v>AI$19</v>
      </c>
      <c r="AJ2299" s="190" t="str">
        <f t="shared" si="3736"/>
        <v>AJ$19</v>
      </c>
      <c r="AK2299" s="190" t="str">
        <f t="shared" si="3736"/>
        <v>AK$19</v>
      </c>
      <c r="AL2299" s="190" t="str">
        <f t="shared" si="3736"/>
        <v>AL$19</v>
      </c>
      <c r="AM2299" s="190" t="str">
        <f t="shared" si="3736"/>
        <v>AM$19</v>
      </c>
      <c r="AN2299" s="190" t="str">
        <f t="shared" si="3736"/>
        <v>AN$19</v>
      </c>
      <c r="AO2299" s="190" t="str">
        <f t="shared" si="3736"/>
        <v>AO$19</v>
      </c>
      <c r="AP2299" s="190" t="str">
        <f t="shared" si="3736"/>
        <v>AP$19</v>
      </c>
      <c r="AQ2299" s="190" t="str">
        <f t="shared" si="3736"/>
        <v>AQ$19</v>
      </c>
      <c r="AR2299" s="190" t="str">
        <f t="shared" si="3736"/>
        <v>AR$19</v>
      </c>
      <c r="AS2299" s="190" t="str">
        <f t="shared" si="3736"/>
        <v>AS$19</v>
      </c>
      <c r="AT2299" s="190" t="str">
        <f t="shared" si="3736"/>
        <v>AT$19</v>
      </c>
      <c r="AU2299" s="190" t="str">
        <f t="shared" si="3736"/>
        <v>AU$19</v>
      </c>
      <c r="AV2299" s="190" t="str">
        <f t="shared" si="3736"/>
        <v>AV$19</v>
      </c>
      <c r="AW2299" s="190" t="str">
        <f t="shared" si="3736"/>
        <v>AW$19</v>
      </c>
      <c r="AX2299" s="190" t="str">
        <f t="shared" si="3736"/>
        <v>AX$19</v>
      </c>
      <c r="AY2299" s="190" t="str">
        <f t="shared" si="3736"/>
        <v>AY$19</v>
      </c>
      <c r="AZ2299" s="190" t="str">
        <f t="shared" si="3736"/>
        <v>AZ$19</v>
      </c>
      <c r="BA2299" s="190" t="str">
        <f t="shared" si="3736"/>
        <v>BA$19</v>
      </c>
      <c r="BB2299" s="190" t="str">
        <f t="shared" si="3736"/>
        <v>BB$19</v>
      </c>
      <c r="BC2299" s="190" t="str">
        <f t="shared" si="3736"/>
        <v>BC$19</v>
      </c>
      <c r="BD2299" s="190" t="str">
        <f t="shared" si="3736"/>
        <v>BD$19</v>
      </c>
      <c r="BE2299" s="190" t="str">
        <f t="shared" si="3736"/>
        <v>BE$19</v>
      </c>
      <c r="BF2299" s="190" t="str">
        <f t="shared" si="3736"/>
        <v>BF$19</v>
      </c>
      <c r="BG2299" s="190" t="str">
        <f t="shared" si="3736"/>
        <v>BG$19</v>
      </c>
      <c r="BH2299" s="190" t="str">
        <f t="shared" si="3736"/>
        <v>BH$19</v>
      </c>
      <c r="BI2299" s="190" t="str">
        <f t="shared" si="3736"/>
        <v>BI$19</v>
      </c>
      <c r="BJ2299" s="190" t="str">
        <f t="shared" si="3736"/>
        <v>BJ$19</v>
      </c>
      <c r="BK2299" s="190" t="str">
        <f t="shared" si="3736"/>
        <v>BK$19</v>
      </c>
      <c r="BL2299" s="190" t="str">
        <f t="shared" si="3736"/>
        <v>BL$19</v>
      </c>
      <c r="BM2299" s="190" t="str">
        <f t="shared" si="3736"/>
        <v>BM$19</v>
      </c>
      <c r="BN2299" s="190" t="str">
        <f t="shared" si="3736"/>
        <v>BN$19</v>
      </c>
      <c r="BO2299" s="190" t="str">
        <f t="shared" si="3736"/>
        <v>BO$19</v>
      </c>
      <c r="BP2299" s="190" t="str">
        <f t="shared" si="3736"/>
        <v>BP$19</v>
      </c>
      <c r="BQ2299" s="190" t="str">
        <f t="shared" si="3736"/>
        <v>BQ$19</v>
      </c>
      <c r="BR2299" s="190" t="str">
        <f t="shared" si="3736"/>
        <v>BR$19</v>
      </c>
      <c r="BS2299" s="190" t="str">
        <f t="shared" si="3736"/>
        <v>BS$19</v>
      </c>
      <c r="BT2299" s="190" t="str">
        <f t="shared" si="3736"/>
        <v>BT$19</v>
      </c>
      <c r="BU2299" s="190" t="str">
        <f t="shared" si="3736"/>
        <v>BU$19</v>
      </c>
      <c r="BV2299" s="190" t="str">
        <f t="shared" si="3736"/>
        <v>BV$19</v>
      </c>
      <c r="BW2299" s="190" t="str">
        <f t="shared" si="3736"/>
        <v>BW$19</v>
      </c>
      <c r="BX2299" s="190" t="str">
        <f t="shared" si="3736"/>
        <v>BX$19</v>
      </c>
      <c r="BY2299" s="190" t="str">
        <f t="shared" si="3736"/>
        <v>BY$19</v>
      </c>
      <c r="BZ2299" s="190" t="str">
        <f t="shared" si="3736"/>
        <v>BZ$19</v>
      </c>
      <c r="CA2299" s="190" t="str">
        <f t="shared" si="3736"/>
        <v>CA$19</v>
      </c>
      <c r="CB2299" s="190" t="str">
        <f t="shared" si="3736"/>
        <v>CB$19</v>
      </c>
      <c r="CC2299" s="190" t="str">
        <f t="shared" si="3736"/>
        <v>CC$19</v>
      </c>
      <c r="CD2299" s="190" t="str">
        <f t="shared" si="3736"/>
        <v>CD$19</v>
      </c>
      <c r="CE2299" s="190" t="str">
        <f t="shared" ref="CE2299:CL2299" si="3737">CE$23</f>
        <v>CE$19</v>
      </c>
      <c r="CF2299" s="190" t="str">
        <f t="shared" si="3737"/>
        <v>CF$19</v>
      </c>
      <c r="CG2299" s="190" t="str">
        <f t="shared" si="3737"/>
        <v>CG$19</v>
      </c>
      <c r="CH2299" s="190" t="str">
        <f t="shared" si="3737"/>
        <v>CH$19</v>
      </c>
      <c r="CI2299" s="190" t="str">
        <f t="shared" si="3737"/>
        <v>CI$19</v>
      </c>
      <c r="CJ2299" s="190" t="str">
        <f t="shared" si="3737"/>
        <v>CJ$19</v>
      </c>
      <c r="CK2299" s="190" t="str">
        <f t="shared" si="3737"/>
        <v>CK$19</v>
      </c>
      <c r="CL2299" s="190" t="str">
        <f t="shared" si="3737"/>
        <v>CL$19</v>
      </c>
      <c r="CN2299" s="201"/>
      <c r="CO2299" s="190" t="str">
        <f t="shared" ref="CO2299:DL2299" si="3738">CO$23</f>
        <v>CO$19</v>
      </c>
      <c r="CP2299" s="190" t="str">
        <f t="shared" si="3738"/>
        <v>CP$19</v>
      </c>
      <c r="CQ2299" s="190" t="str">
        <f t="shared" si="3738"/>
        <v>CQ$19</v>
      </c>
      <c r="CR2299" s="190" t="str">
        <f t="shared" si="3738"/>
        <v>CR$19</v>
      </c>
      <c r="CS2299" s="190" t="str">
        <f t="shared" si="3738"/>
        <v>CS$19</v>
      </c>
      <c r="CT2299" s="190" t="str">
        <f t="shared" si="3738"/>
        <v>CT$19</v>
      </c>
      <c r="CU2299" s="190" t="str">
        <f t="shared" si="3738"/>
        <v>CU$19</v>
      </c>
      <c r="CV2299" s="190" t="str">
        <f t="shared" si="3738"/>
        <v>CV$19</v>
      </c>
      <c r="CW2299" s="190" t="str">
        <f t="shared" si="3738"/>
        <v>CW$19</v>
      </c>
      <c r="CX2299" s="190" t="str">
        <f t="shared" si="3738"/>
        <v>CX$19</v>
      </c>
      <c r="CY2299" s="190" t="str">
        <f t="shared" si="3738"/>
        <v>CY$19</v>
      </c>
      <c r="CZ2299" s="190" t="str">
        <f t="shared" si="3738"/>
        <v>CZ$19</v>
      </c>
      <c r="DA2299" s="190" t="str">
        <f t="shared" si="3738"/>
        <v>DA$19</v>
      </c>
      <c r="DB2299" s="190" t="str">
        <f t="shared" si="3738"/>
        <v>DB$19</v>
      </c>
      <c r="DC2299" s="190" t="str">
        <f t="shared" si="3738"/>
        <v>DC$19</v>
      </c>
      <c r="DD2299" s="190" t="str">
        <f t="shared" si="3738"/>
        <v>DD$19</v>
      </c>
      <c r="DE2299" s="190" t="str">
        <f t="shared" si="3738"/>
        <v>DE$19</v>
      </c>
      <c r="DF2299" s="190" t="str">
        <f t="shared" si="3738"/>
        <v>DF$19</v>
      </c>
      <c r="DG2299" s="190" t="str">
        <f t="shared" si="3738"/>
        <v>DG$19</v>
      </c>
      <c r="DH2299" s="190" t="str">
        <f t="shared" si="3738"/>
        <v>DH$19</v>
      </c>
      <c r="DI2299" s="190" t="str">
        <f t="shared" si="3738"/>
        <v>DI$19</v>
      </c>
      <c r="DJ2299" s="190" t="str">
        <f t="shared" si="3738"/>
        <v>DJ$19</v>
      </c>
      <c r="DK2299" s="190" t="str">
        <f t="shared" si="3738"/>
        <v>DK$19</v>
      </c>
      <c r="DL2299" s="190" t="str">
        <f t="shared" si="3738"/>
        <v>DL$19</v>
      </c>
    </row>
    <row r="2300" spans="1:116" x14ac:dyDescent="0.4">
      <c r="A2300" s="142" t="s">
        <v>218</v>
      </c>
      <c r="B2300" s="31" t="s">
        <v>81</v>
      </c>
      <c r="C2300" s="31"/>
      <c r="D2300" t="s">
        <v>546</v>
      </c>
      <c r="E2300" s="8" t="str">
        <f t="shared" ref="E2300:E2311" si="3739">ROW()&amp;" "&amp;D2300</f>
        <v>2300 SEASON QUARTER-TV-V</v>
      </c>
      <c r="F2300" t="s">
        <v>556</v>
      </c>
      <c r="G2300" s="143" t="s">
        <v>555</v>
      </c>
      <c r="H2300" s="142"/>
      <c r="I2300" s="144"/>
      <c r="J2300" s="144"/>
      <c r="K2300" s="142"/>
      <c r="L2300" s="142"/>
      <c r="M2300" s="142"/>
      <c r="N2300" s="142"/>
      <c r="O2300" s="142"/>
      <c r="P2300" s="142"/>
      <c r="R2300" s="143"/>
      <c r="S2300" s="168"/>
      <c r="T2300" s="168"/>
      <c r="U2300" s="168"/>
      <c r="V2300" s="168"/>
      <c r="W2300" s="168"/>
      <c r="X2300" s="168"/>
      <c r="Y2300" s="168"/>
      <c r="Z2300" s="168"/>
      <c r="AA2300" s="168"/>
      <c r="AB2300" s="168"/>
      <c r="AC2300" s="168"/>
      <c r="AD2300" s="168"/>
      <c r="AE2300" s="168"/>
      <c r="AF2300" s="168"/>
      <c r="AG2300" s="168"/>
      <c r="AH2300" s="168"/>
      <c r="AI2300" s="168"/>
      <c r="AJ2300" s="168"/>
      <c r="AK2300" s="168"/>
      <c r="AL2300" s="168"/>
      <c r="AM2300" s="168"/>
      <c r="AN2300" s="168"/>
      <c r="AO2300" s="168"/>
      <c r="AP2300" s="168"/>
      <c r="AQ2300" s="168"/>
      <c r="AR2300" s="168"/>
      <c r="AS2300" s="168"/>
      <c r="AT2300" s="168"/>
      <c r="AU2300" s="168"/>
      <c r="AV2300" s="168"/>
      <c r="AW2300" s="168"/>
      <c r="AX2300" s="168"/>
      <c r="AY2300" s="168"/>
      <c r="AZ2300" s="168"/>
      <c r="BA2300" s="168"/>
      <c r="BB2300" s="168"/>
      <c r="BC2300" s="168"/>
      <c r="BD2300" s="168"/>
      <c r="BE2300" s="168"/>
      <c r="BF2300" s="168"/>
      <c r="BG2300" s="168"/>
      <c r="BH2300" s="168"/>
      <c r="BI2300" s="168"/>
      <c r="BJ2300" s="168"/>
      <c r="BK2300" s="168"/>
      <c r="BL2300" s="168"/>
      <c r="BM2300" s="168"/>
      <c r="BN2300" s="168"/>
      <c r="BO2300" s="168"/>
      <c r="BP2300" s="168"/>
      <c r="BQ2300" s="168"/>
      <c r="BR2300" s="168"/>
      <c r="BS2300" s="168"/>
      <c r="BT2300" s="168"/>
      <c r="BU2300" s="168"/>
      <c r="BV2300" s="168"/>
      <c r="BW2300" s="168"/>
      <c r="BX2300" s="168"/>
      <c r="BY2300" s="168"/>
      <c r="BZ2300" s="168"/>
      <c r="CA2300" s="168"/>
      <c r="CB2300" s="168"/>
      <c r="CC2300" s="168"/>
      <c r="CD2300" s="168"/>
      <c r="CE2300" s="168"/>
      <c r="CF2300" s="168"/>
      <c r="CG2300" s="168"/>
      <c r="CH2300" s="168"/>
      <c r="CI2300" s="168"/>
      <c r="CJ2300" s="168"/>
      <c r="CK2300" s="168"/>
      <c r="CL2300" s="168"/>
      <c r="CN2300" s="144"/>
      <c r="CO2300" s="168"/>
      <c r="CP2300" s="168"/>
      <c r="CQ2300" s="168"/>
      <c r="CR2300" s="168"/>
      <c r="CS2300" s="168"/>
      <c r="CT2300" s="168"/>
      <c r="CU2300" s="168"/>
      <c r="CV2300" s="168"/>
      <c r="CW2300" s="168"/>
      <c r="CX2300" s="168"/>
      <c r="CY2300" s="168"/>
      <c r="CZ2300" s="168"/>
      <c r="DA2300" s="168"/>
      <c r="DB2300" s="168"/>
      <c r="DC2300" s="168"/>
      <c r="DD2300" s="168"/>
      <c r="DE2300" s="168"/>
      <c r="DF2300" s="168"/>
      <c r="DG2300" s="168"/>
      <c r="DH2300" s="168"/>
      <c r="DI2300" s="168"/>
      <c r="DJ2300" s="168"/>
      <c r="DK2300" s="168"/>
      <c r="DL2300" s="168"/>
    </row>
    <row r="2301" spans="1:116" x14ac:dyDescent="0.4">
      <c r="A2301" s="12"/>
      <c r="B2301" s="12" t="s">
        <v>332</v>
      </c>
      <c r="C2301" s="12"/>
      <c r="D2301" t="s">
        <v>546</v>
      </c>
      <c r="E2301" s="8" t="str">
        <f t="shared" si="3739"/>
        <v>2301 SEASON QUARTER-TV-V</v>
      </c>
      <c r="G2301" s="95" t="str">
        <f>G2295</f>
        <v>Primary volume driver</v>
      </c>
      <c r="H2301" s="12"/>
      <c r="I2301" s="60"/>
      <c r="J2301" s="60"/>
      <c r="K2301" s="12"/>
      <c r="L2301" s="12"/>
      <c r="M2301" s="12"/>
      <c r="N2301" s="12"/>
      <c r="O2301" s="12"/>
      <c r="P2301" s="12"/>
      <c r="R2301" s="13"/>
      <c r="S2301" s="76"/>
      <c r="T2301" s="76"/>
      <c r="U2301" s="76"/>
      <c r="V2301" s="76"/>
      <c r="W2301" s="76"/>
      <c r="X2301" s="76"/>
      <c r="Y2301" s="76"/>
      <c r="Z2301" s="76"/>
      <c r="AA2301" s="76"/>
      <c r="AB2301" s="76"/>
      <c r="AC2301" s="76"/>
      <c r="AD2301" s="76"/>
      <c r="AE2301" s="76"/>
      <c r="AF2301" s="76"/>
      <c r="AG2301" s="76"/>
      <c r="AH2301" s="76"/>
      <c r="AI2301" s="76"/>
      <c r="AJ2301" s="76"/>
      <c r="AK2301" s="76"/>
      <c r="AL2301" s="76"/>
      <c r="AM2301" s="76"/>
      <c r="AN2301" s="76"/>
      <c r="AO2301" s="76"/>
      <c r="AP2301" s="76"/>
      <c r="AQ2301" s="76"/>
      <c r="AR2301" s="76"/>
      <c r="AS2301" s="76"/>
      <c r="AT2301" s="76"/>
      <c r="AU2301" s="76"/>
      <c r="AV2301" s="76"/>
      <c r="AW2301" s="76"/>
      <c r="AX2301" s="76"/>
      <c r="AY2301" s="76"/>
      <c r="AZ2301" s="76"/>
      <c r="BA2301" s="76"/>
      <c r="BB2301" s="76"/>
      <c r="BC2301" s="76"/>
      <c r="BD2301" s="76"/>
      <c r="BE2301" s="76"/>
      <c r="BF2301" s="76"/>
      <c r="BG2301" s="76"/>
      <c r="BH2301" s="76"/>
      <c r="BI2301" s="76"/>
      <c r="BJ2301" s="76"/>
      <c r="BK2301" s="76"/>
      <c r="BL2301" s="76"/>
      <c r="BM2301" s="76"/>
      <c r="BN2301" s="76"/>
      <c r="BO2301" s="76"/>
      <c r="BP2301" s="76"/>
      <c r="BQ2301" s="76"/>
      <c r="BR2301" s="76"/>
      <c r="BS2301" s="76"/>
      <c r="BT2301" s="76"/>
      <c r="BU2301" s="76"/>
      <c r="BV2301" s="76"/>
      <c r="BW2301" s="76"/>
      <c r="BX2301" s="76"/>
      <c r="BY2301" s="76"/>
      <c r="BZ2301" s="76"/>
      <c r="CA2301" s="76"/>
      <c r="CB2301" s="76"/>
      <c r="CC2301" s="76"/>
      <c r="CD2301" s="76"/>
      <c r="CE2301" s="76"/>
      <c r="CF2301" s="76"/>
      <c r="CG2301" s="76"/>
      <c r="CH2301" s="76"/>
      <c r="CI2301" s="76"/>
      <c r="CJ2301" s="76"/>
      <c r="CK2301" s="76"/>
      <c r="CL2301" s="76"/>
      <c r="CN2301" s="60"/>
      <c r="CO2301" s="239"/>
      <c r="CP2301" s="239"/>
      <c r="CQ2301" s="239"/>
      <c r="CR2301" s="239"/>
      <c r="CS2301" s="239"/>
      <c r="CT2301" s="239"/>
      <c r="CU2301" s="239"/>
      <c r="CV2301" s="239"/>
      <c r="CW2301" s="239"/>
      <c r="CX2301" s="239"/>
      <c r="CY2301" s="239"/>
      <c r="CZ2301" s="239"/>
      <c r="DA2301" s="239"/>
      <c r="DB2301" s="239"/>
      <c r="DC2301" s="239"/>
      <c r="DD2301" s="239"/>
      <c r="DE2301" s="239"/>
      <c r="DF2301" s="239"/>
      <c r="DG2301" s="239"/>
      <c r="DH2301" s="239"/>
      <c r="DI2301" s="239"/>
      <c r="DJ2301" s="239"/>
      <c r="DK2301" s="239"/>
      <c r="DL2301" s="239"/>
    </row>
    <row r="2302" spans="1:116" x14ac:dyDescent="0.4">
      <c r="A2302" s="12"/>
      <c r="B2302" s="12"/>
      <c r="C2302" s="12"/>
      <c r="D2302" t="s">
        <v>546</v>
      </c>
      <c r="E2302" s="8" t="str">
        <f t="shared" si="3739"/>
        <v>2302 SEASON QUARTER-TV-V</v>
      </c>
      <c r="G2302" s="95" t="str">
        <f>"Seasonally adjusted # of "&amp;G2293&amp;"s"</f>
        <v>Seasonally adjusted # of procedures</v>
      </c>
      <c r="H2302" s="12"/>
      <c r="I2302" s="60"/>
      <c r="J2302" s="60"/>
      <c r="K2302" s="12"/>
      <c r="L2302" s="12"/>
      <c r="M2302" s="12"/>
      <c r="N2302" s="12"/>
      <c r="O2302" s="12"/>
      <c r="P2302" s="12"/>
      <c r="R2302" s="13"/>
      <c r="S2302" s="76"/>
      <c r="T2302" s="76"/>
      <c r="U2302" s="76"/>
      <c r="V2302" s="76"/>
      <c r="W2302" s="76"/>
      <c r="X2302" s="76"/>
      <c r="Y2302" s="76"/>
      <c r="Z2302" s="76"/>
      <c r="AA2302" s="76"/>
      <c r="AB2302" s="76"/>
      <c r="AC2302" s="76"/>
      <c r="AD2302" s="76"/>
      <c r="AE2302" s="76"/>
      <c r="AF2302" s="76"/>
      <c r="AG2302" s="76"/>
      <c r="AH2302" s="76"/>
      <c r="AI2302" s="76"/>
      <c r="AJ2302" s="76"/>
      <c r="AK2302" s="76"/>
      <c r="AL2302" s="76"/>
      <c r="AM2302" s="76"/>
      <c r="AN2302" s="76"/>
      <c r="AO2302" s="76"/>
      <c r="AP2302" s="76"/>
      <c r="AQ2302" s="76"/>
      <c r="AR2302" s="76"/>
      <c r="AS2302" s="76"/>
      <c r="AT2302" s="76"/>
      <c r="AU2302" s="76"/>
      <c r="AV2302" s="76"/>
      <c r="AW2302" s="76"/>
      <c r="AX2302" s="76"/>
      <c r="AY2302" s="76"/>
      <c r="AZ2302" s="76"/>
      <c r="BA2302" s="76"/>
      <c r="BB2302" s="76"/>
      <c r="BC2302" s="76"/>
      <c r="BD2302" s="76"/>
      <c r="BE2302" s="76"/>
      <c r="BF2302" s="76"/>
      <c r="BG2302" s="76"/>
      <c r="BH2302" s="76"/>
      <c r="BI2302" s="76"/>
      <c r="BJ2302" s="76"/>
      <c r="BK2302" s="76"/>
      <c r="BL2302" s="76"/>
      <c r="BM2302" s="76"/>
      <c r="BN2302" s="76"/>
      <c r="BO2302" s="76"/>
      <c r="BP2302" s="76"/>
      <c r="BQ2302" s="76"/>
      <c r="BR2302" s="76"/>
      <c r="BS2302" s="76"/>
      <c r="BT2302" s="76"/>
      <c r="BU2302" s="76"/>
      <c r="BV2302" s="76"/>
      <c r="BW2302" s="76"/>
      <c r="BX2302" s="76"/>
      <c r="BY2302" s="76"/>
      <c r="BZ2302" s="76"/>
      <c r="CA2302" s="76"/>
      <c r="CB2302" s="76"/>
      <c r="CC2302" s="76"/>
      <c r="CD2302" s="76"/>
      <c r="CE2302" s="76"/>
      <c r="CF2302" s="76"/>
      <c r="CG2302" s="76"/>
      <c r="CH2302" s="76"/>
      <c r="CI2302" s="76"/>
      <c r="CJ2302" s="76"/>
      <c r="CK2302" s="76"/>
      <c r="CL2302" s="76"/>
      <c r="CN2302" s="76"/>
      <c r="CO2302" s="76" t="e" cm="1">
        <f t="array" aca="1" ref="CO2302" ca="1">INDIRECT(CO2295)*INDEX($H2305:$I2316,MATCH(CO$9,$I2305:$I2316,0),1)*CO$5</f>
        <v>#N/A</v>
      </c>
      <c r="CP2302" s="76" t="e" cm="1">
        <f t="array" aca="1" ref="CP2302" ca="1">INDIRECT(CP2295)*INDEX($H2305:$I2316,MATCH(CP$9,$I2305:$I2316,0),1)*CP$5</f>
        <v>#N/A</v>
      </c>
      <c r="CQ2302" s="76" t="e" cm="1">
        <f t="array" aca="1" ref="CQ2302" ca="1">INDIRECT(CQ2295)*INDEX($H2305:$I2316,MATCH(CQ$9,$I2305:$I2316,0),1)*CQ$5</f>
        <v>#N/A</v>
      </c>
      <c r="CR2302" s="76" t="e" cm="1">
        <f t="array" aca="1" ref="CR2302" ca="1">INDIRECT(CR2295)*INDEX($H2305:$I2316,MATCH(CR$9,$I2305:$I2316,0),1)*CR$5</f>
        <v>#N/A</v>
      </c>
      <c r="CS2302" s="76" t="e" cm="1">
        <f t="array" aca="1" ref="CS2302" ca="1">INDIRECT(CS2295)*INDEX($H2305:$I2316,MATCH(CS$9,$I2305:$I2316,0),1)*CS$5</f>
        <v>#N/A</v>
      </c>
      <c r="CT2302" s="76" t="e" cm="1">
        <f t="array" aca="1" ref="CT2302" ca="1">INDIRECT(CT2295)*INDEX($H2305:$I2316,MATCH(CT$9,$I2305:$I2316,0),1)*CT$5</f>
        <v>#N/A</v>
      </c>
      <c r="CU2302" s="76" t="e" cm="1">
        <f t="array" aca="1" ref="CU2302" ca="1">INDIRECT(CU2295)*INDEX($H2305:$I2316,MATCH(CU$9,$I2305:$I2316,0),1)*CU$5</f>
        <v>#N/A</v>
      </c>
      <c r="CV2302" s="76" t="e" cm="1">
        <f t="array" aca="1" ref="CV2302" ca="1">INDIRECT(CV2295)*INDEX($H2305:$I2316,MATCH(CV$9,$I2305:$I2316,0),1)*CV$5</f>
        <v>#N/A</v>
      </c>
      <c r="CW2302" s="76" t="e" cm="1">
        <f t="array" aca="1" ref="CW2302" ca="1">INDIRECT(CW2295)*INDEX($H2305:$I2316,MATCH(CW$9,$I2305:$I2316,0),1)*CW$5</f>
        <v>#N/A</v>
      </c>
      <c r="CX2302" s="76" t="e" cm="1">
        <f t="array" aca="1" ref="CX2302" ca="1">INDIRECT(CX2295)*INDEX($H2305:$I2316,MATCH(CX$9,$I2305:$I2316,0),1)*CX$5</f>
        <v>#N/A</v>
      </c>
      <c r="CY2302" s="76" t="e" cm="1">
        <f t="array" aca="1" ref="CY2302" ca="1">INDIRECT(CY2295)*INDEX($H2305:$I2316,MATCH(CY$9,$I2305:$I2316,0),1)*CY$5</f>
        <v>#N/A</v>
      </c>
      <c r="CZ2302" s="76" t="e" cm="1">
        <f t="array" aca="1" ref="CZ2302" ca="1">INDIRECT(CZ2295)*INDEX($H2305:$I2316,MATCH(CZ$9,$I2305:$I2316,0),1)*CZ$5</f>
        <v>#N/A</v>
      </c>
      <c r="DA2302" s="76" t="e" cm="1">
        <f t="array" aca="1" ref="DA2302" ca="1">INDIRECT(DA2295)*INDEX($H2305:$I2316,MATCH(DA$9,$I2305:$I2316,0),1)*DA$5</f>
        <v>#N/A</v>
      </c>
      <c r="DB2302" s="76" t="e" cm="1">
        <f t="array" aca="1" ref="DB2302" ca="1">INDIRECT(DB2295)*INDEX($H2305:$I2316,MATCH(DB$9,$I2305:$I2316,0),1)*DB$5</f>
        <v>#N/A</v>
      </c>
      <c r="DC2302" s="76" t="e" cm="1">
        <f t="array" aca="1" ref="DC2302" ca="1">INDIRECT(DC2295)*INDEX($H2305:$I2316,MATCH(DC$9,$I2305:$I2316,0),1)*DC$5</f>
        <v>#N/A</v>
      </c>
      <c r="DD2302" s="76" t="e" cm="1">
        <f t="array" aca="1" ref="DD2302" ca="1">INDIRECT(DD2295)*INDEX($H2305:$I2316,MATCH(DD$9,$I2305:$I2316,0),1)*DD$5</f>
        <v>#N/A</v>
      </c>
      <c r="DE2302" s="76" t="e" cm="1">
        <f t="array" aca="1" ref="DE2302" ca="1">INDIRECT(DE2295)*INDEX($H2305:$I2316,MATCH(DE$9,$I2305:$I2316,0),1)*DE$5</f>
        <v>#N/A</v>
      </c>
      <c r="DF2302" s="76" t="e" cm="1">
        <f t="array" aca="1" ref="DF2302" ca="1">INDIRECT(DF2295)*INDEX($H2305:$I2316,MATCH(DF$9,$I2305:$I2316,0),1)*DF$5</f>
        <v>#N/A</v>
      </c>
      <c r="DG2302" s="76" t="e" cm="1">
        <f t="array" aca="1" ref="DG2302" ca="1">INDIRECT(DG2295)*INDEX($H2305:$I2316,MATCH(DG$9,$I2305:$I2316,0),1)*DG$5</f>
        <v>#N/A</v>
      </c>
      <c r="DH2302" s="76" t="e" cm="1">
        <f t="array" aca="1" ref="DH2302" ca="1">INDIRECT(DH2295)*INDEX($H2305:$I2316,MATCH(DH$9,$I2305:$I2316,0),1)*DH$5</f>
        <v>#N/A</v>
      </c>
      <c r="DI2302" s="76" t="e" cm="1">
        <f t="array" aca="1" ref="DI2302" ca="1">INDIRECT(DI2295)*INDEX($H2305:$I2316,MATCH(DI$9,$I2305:$I2316,0),1)*DI$5</f>
        <v>#N/A</v>
      </c>
      <c r="DJ2302" s="76" t="e" cm="1">
        <f t="array" aca="1" ref="DJ2302" ca="1">INDIRECT(DJ2295)*INDEX($H2305:$I2316,MATCH(DJ$9,$I2305:$I2316,0),1)*DJ$5</f>
        <v>#N/A</v>
      </c>
      <c r="DK2302" s="76" t="e" cm="1">
        <f t="array" aca="1" ref="DK2302" ca="1">INDIRECT(DK2295)*INDEX($H2305:$I2316,MATCH(DK$9,$I2305:$I2316,0),1)*DK$5</f>
        <v>#N/A</v>
      </c>
      <c r="DL2302" s="76" t="e" cm="1">
        <f t="array" aca="1" ref="DL2302" ca="1">INDIRECT(DL2295)*INDEX($H2305:$I2316,MATCH(DL$9,$I2305:$I2316,0),1)*DL$5</f>
        <v>#N/A</v>
      </c>
    </row>
    <row r="2303" spans="1:116" x14ac:dyDescent="0.4">
      <c r="D2303" t="s">
        <v>546</v>
      </c>
      <c r="E2303" s="8" t="str">
        <f t="shared" si="3739"/>
        <v>2303 SEASON QUARTER-TV-V</v>
      </c>
      <c r="G2303" s="127"/>
      <c r="H2303" s="12"/>
      <c r="I2303" s="60"/>
      <c r="J2303" s="60"/>
      <c r="K2303" s="38"/>
      <c r="L2303" s="38"/>
      <c r="M2303" s="38"/>
      <c r="N2303" s="38"/>
      <c r="O2303" s="38"/>
      <c r="P2303" s="38"/>
      <c r="R2303" s="15"/>
      <c r="S2303" s="240"/>
      <c r="T2303" s="240"/>
      <c r="U2303" s="240"/>
      <c r="V2303" s="240"/>
      <c r="W2303" s="240"/>
      <c r="X2303" s="240"/>
      <c r="Y2303" s="240"/>
      <c r="Z2303" s="240"/>
      <c r="AA2303" s="240"/>
      <c r="AB2303" s="240"/>
      <c r="AC2303" s="240"/>
      <c r="AD2303" s="240"/>
      <c r="AE2303" s="240"/>
      <c r="AF2303" s="240"/>
      <c r="AG2303" s="240"/>
      <c r="AH2303" s="240"/>
      <c r="AI2303" s="240"/>
      <c r="AJ2303" s="240"/>
      <c r="AK2303" s="240"/>
      <c r="AL2303" s="240"/>
      <c r="AM2303" s="240"/>
      <c r="AN2303" s="240"/>
      <c r="AO2303" s="240"/>
      <c r="AP2303" s="240"/>
      <c r="AQ2303" s="240"/>
      <c r="AR2303" s="240"/>
      <c r="AS2303" s="240"/>
      <c r="AT2303" s="240"/>
      <c r="AU2303" s="240"/>
      <c r="AV2303" s="240"/>
      <c r="AW2303" s="240"/>
      <c r="AX2303" s="240"/>
      <c r="AY2303" s="240"/>
      <c r="AZ2303" s="240"/>
      <c r="BA2303" s="240"/>
      <c r="BB2303" s="240"/>
      <c r="BC2303" s="240"/>
      <c r="BD2303" s="240"/>
      <c r="BE2303" s="240"/>
      <c r="BF2303" s="240"/>
      <c r="BG2303" s="240"/>
      <c r="BH2303" s="240"/>
      <c r="BI2303" s="240"/>
      <c r="BJ2303" s="240"/>
      <c r="BK2303" s="240"/>
      <c r="BL2303" s="240"/>
      <c r="BM2303" s="240"/>
      <c r="BN2303" s="240"/>
      <c r="BO2303" s="240"/>
      <c r="BP2303" s="240"/>
      <c r="BQ2303" s="240"/>
      <c r="BR2303" s="240"/>
      <c r="BS2303" s="240"/>
      <c r="BT2303" s="240"/>
      <c r="BU2303" s="240"/>
      <c r="BV2303" s="240"/>
      <c r="BW2303" s="240"/>
      <c r="BX2303" s="240"/>
      <c r="BY2303" s="240"/>
      <c r="BZ2303" s="240"/>
      <c r="CA2303" s="240"/>
      <c r="CB2303" s="240"/>
      <c r="CC2303" s="240"/>
      <c r="CD2303" s="240"/>
      <c r="CE2303" s="240"/>
      <c r="CF2303" s="240"/>
      <c r="CG2303" s="240"/>
      <c r="CH2303" s="240"/>
      <c r="CI2303" s="240"/>
      <c r="CJ2303" s="240"/>
      <c r="CK2303" s="240"/>
      <c r="CL2303" s="240"/>
      <c r="CN2303" s="240"/>
      <c r="CO2303" s="240"/>
      <c r="CP2303" s="240"/>
      <c r="CQ2303" s="240"/>
      <c r="CR2303" s="240"/>
      <c r="CS2303" s="240"/>
      <c r="CT2303" s="240"/>
      <c r="CU2303" s="240"/>
      <c r="CV2303" s="240"/>
      <c r="CW2303" s="240"/>
      <c r="CX2303" s="240"/>
      <c r="CY2303" s="240"/>
      <c r="CZ2303" s="240"/>
      <c r="DA2303" s="240"/>
      <c r="DB2303" s="240"/>
      <c r="DC2303" s="240"/>
      <c r="DD2303" s="240"/>
      <c r="DE2303" s="240"/>
      <c r="DF2303" s="240"/>
      <c r="DG2303" s="240"/>
      <c r="DH2303" s="240"/>
      <c r="DI2303" s="240"/>
      <c r="DJ2303" s="240"/>
      <c r="DK2303" s="240"/>
      <c r="DL2303" s="240"/>
    </row>
    <row r="2304" spans="1:116" x14ac:dyDescent="0.4">
      <c r="D2304" t="s">
        <v>546</v>
      </c>
      <c r="E2304" s="8" t="str">
        <f t="shared" si="3739"/>
        <v>2304 SEASON QUARTER-TV-V</v>
      </c>
      <c r="G2304" s="127" t="s">
        <v>542</v>
      </c>
      <c r="H2304" s="12"/>
      <c r="I2304" s="60"/>
      <c r="J2304" s="60"/>
      <c r="K2304" s="38"/>
      <c r="L2304" s="38"/>
      <c r="M2304" s="38"/>
      <c r="N2304" s="38"/>
      <c r="O2304" s="38"/>
      <c r="P2304" s="38"/>
      <c r="R2304" s="15"/>
      <c r="S2304" s="240"/>
      <c r="T2304" s="240"/>
      <c r="U2304" s="240"/>
      <c r="V2304" s="240"/>
      <c r="W2304" s="240"/>
      <c r="X2304" s="240"/>
      <c r="Y2304" s="240"/>
      <c r="Z2304" s="240"/>
      <c r="AA2304" s="240"/>
      <c r="AB2304" s="240"/>
      <c r="AC2304" s="240"/>
      <c r="AD2304" s="240"/>
      <c r="AE2304" s="240"/>
      <c r="AF2304" s="240"/>
      <c r="AG2304" s="240"/>
      <c r="AH2304" s="240"/>
      <c r="AI2304" s="240"/>
      <c r="AJ2304" s="240"/>
      <c r="AK2304" s="240"/>
      <c r="AL2304" s="240"/>
      <c r="AM2304" s="240"/>
      <c r="AN2304" s="240"/>
      <c r="AO2304" s="240"/>
      <c r="AP2304" s="240"/>
      <c r="AQ2304" s="240"/>
      <c r="AR2304" s="240"/>
      <c r="AS2304" s="240"/>
      <c r="AT2304" s="240"/>
      <c r="AU2304" s="240"/>
      <c r="AV2304" s="240"/>
      <c r="AW2304" s="240"/>
      <c r="AX2304" s="240"/>
      <c r="AY2304" s="240"/>
      <c r="AZ2304" s="240"/>
      <c r="BA2304" s="240"/>
      <c r="BB2304" s="240"/>
      <c r="BC2304" s="240"/>
      <c r="BD2304" s="240"/>
      <c r="BE2304" s="240"/>
      <c r="BF2304" s="240"/>
      <c r="BG2304" s="240"/>
      <c r="BH2304" s="240"/>
      <c r="BI2304" s="240"/>
      <c r="BJ2304" s="240"/>
      <c r="BK2304" s="240"/>
      <c r="BL2304" s="240"/>
      <c r="BM2304" s="240"/>
      <c r="BN2304" s="240"/>
      <c r="BO2304" s="240"/>
      <c r="BP2304" s="240"/>
      <c r="BQ2304" s="240"/>
      <c r="BR2304" s="240"/>
      <c r="BS2304" s="240"/>
      <c r="BT2304" s="240"/>
      <c r="BU2304" s="240"/>
      <c r="BV2304" s="240"/>
      <c r="BW2304" s="240"/>
      <c r="BX2304" s="240"/>
      <c r="BY2304" s="240"/>
      <c r="BZ2304" s="240"/>
      <c r="CA2304" s="240"/>
      <c r="CB2304" s="240"/>
      <c r="CC2304" s="240"/>
      <c r="CD2304" s="240"/>
      <c r="CE2304" s="240"/>
      <c r="CF2304" s="240"/>
      <c r="CG2304" s="240"/>
      <c r="CH2304" s="240"/>
      <c r="CI2304" s="240"/>
      <c r="CJ2304" s="240"/>
      <c r="CK2304" s="240"/>
      <c r="CL2304" s="240"/>
      <c r="CN2304" s="240"/>
      <c r="CO2304" s="240"/>
      <c r="CP2304" s="240"/>
      <c r="CQ2304" s="240"/>
      <c r="CR2304" s="240"/>
      <c r="CS2304" s="240"/>
      <c r="CT2304" s="240"/>
      <c r="CU2304" s="240"/>
      <c r="CV2304" s="240"/>
      <c r="CW2304" s="240"/>
      <c r="CX2304" s="240"/>
      <c r="CY2304" s="240"/>
      <c r="CZ2304" s="240"/>
      <c r="DA2304" s="240"/>
      <c r="DB2304" s="240"/>
      <c r="DC2304" s="240"/>
      <c r="DD2304" s="240"/>
      <c r="DE2304" s="240"/>
      <c r="DF2304" s="240"/>
      <c r="DG2304" s="240"/>
      <c r="DH2304" s="240"/>
      <c r="DI2304" s="240"/>
      <c r="DJ2304" s="240"/>
      <c r="DK2304" s="240"/>
      <c r="DL2304" s="240"/>
    </row>
    <row r="2305" spans="1:116" x14ac:dyDescent="0.4">
      <c r="D2305" t="s">
        <v>546</v>
      </c>
      <c r="E2305" s="8" t="str">
        <f t="shared" si="3739"/>
        <v>2305 SEASON QUARTER-TV-V</v>
      </c>
      <c r="G2305" s="323" t="s">
        <v>547</v>
      </c>
      <c r="H2305" s="16">
        <v>0.1</v>
      </c>
      <c r="I2305">
        <v>1</v>
      </c>
      <c r="J2305"/>
      <c r="K2305" s="38"/>
      <c r="L2305" s="38"/>
      <c r="M2305" s="38"/>
      <c r="N2305" s="38"/>
      <c r="O2305" s="38"/>
      <c r="P2305" s="38"/>
      <c r="R2305" s="15"/>
      <c r="S2305" s="240"/>
      <c r="T2305" s="240"/>
      <c r="U2305" s="240"/>
      <c r="V2305" s="240"/>
      <c r="W2305" s="240"/>
      <c r="X2305" s="240"/>
      <c r="Y2305" s="240"/>
      <c r="Z2305" s="240"/>
      <c r="AA2305" s="240"/>
      <c r="AB2305" s="240"/>
      <c r="AC2305" s="240"/>
      <c r="AD2305" s="240"/>
      <c r="AE2305" s="240"/>
      <c r="AF2305" s="240"/>
      <c r="AG2305" s="240"/>
      <c r="AH2305" s="240"/>
      <c r="AI2305" s="240"/>
      <c r="AJ2305" s="240"/>
      <c r="AK2305" s="240"/>
      <c r="AL2305" s="240"/>
      <c r="AM2305" s="240"/>
      <c r="AN2305" s="240"/>
      <c r="AO2305" s="240"/>
      <c r="AP2305" s="240"/>
      <c r="AQ2305" s="240"/>
      <c r="AR2305" s="240"/>
      <c r="AS2305" s="240"/>
      <c r="AT2305" s="240"/>
      <c r="AU2305" s="240"/>
      <c r="AV2305" s="240"/>
      <c r="AW2305" s="240"/>
      <c r="AX2305" s="240"/>
      <c r="AY2305" s="240"/>
      <c r="AZ2305" s="240"/>
      <c r="BA2305" s="240"/>
      <c r="BB2305" s="240"/>
      <c r="BC2305" s="240"/>
      <c r="BD2305" s="240"/>
      <c r="BE2305" s="240"/>
      <c r="BF2305" s="240"/>
      <c r="BG2305" s="240"/>
      <c r="BH2305" s="240"/>
      <c r="BI2305" s="240"/>
      <c r="BJ2305" s="240"/>
      <c r="BK2305" s="240"/>
      <c r="BL2305" s="240"/>
      <c r="BM2305" s="240"/>
      <c r="BN2305" s="240"/>
      <c r="BO2305" s="240"/>
      <c r="BP2305" s="240"/>
      <c r="BQ2305" s="240"/>
      <c r="BR2305" s="240"/>
      <c r="BS2305" s="240"/>
      <c r="BT2305" s="240"/>
      <c r="BU2305" s="240"/>
      <c r="BV2305" s="240"/>
      <c r="BW2305" s="240"/>
      <c r="BX2305" s="240"/>
      <c r="BY2305" s="240"/>
      <c r="BZ2305" s="240"/>
      <c r="CA2305" s="240"/>
      <c r="CB2305" s="240"/>
      <c r="CC2305" s="240"/>
      <c r="CD2305" s="240"/>
      <c r="CE2305" s="240"/>
      <c r="CF2305" s="240"/>
      <c r="CG2305" s="240"/>
      <c r="CH2305" s="240"/>
      <c r="CI2305" s="240"/>
      <c r="CJ2305" s="240"/>
      <c r="CK2305" s="240"/>
      <c r="CL2305" s="240"/>
      <c r="CN2305" s="240"/>
      <c r="CO2305" s="240"/>
      <c r="CP2305" s="240"/>
      <c r="CQ2305" s="240"/>
      <c r="CR2305" s="240"/>
      <c r="CS2305" s="240"/>
      <c r="CT2305" s="240"/>
      <c r="CU2305" s="240"/>
      <c r="CV2305" s="240"/>
      <c r="CW2305" s="240"/>
      <c r="CX2305" s="240"/>
      <c r="CY2305" s="240"/>
      <c r="CZ2305" s="240"/>
      <c r="DA2305" s="240"/>
      <c r="DB2305" s="240"/>
      <c r="DC2305" s="240"/>
      <c r="DD2305" s="240"/>
      <c r="DE2305" s="240"/>
      <c r="DF2305" s="240"/>
      <c r="DG2305" s="240"/>
      <c r="DH2305" s="240"/>
      <c r="DI2305" s="240"/>
      <c r="DJ2305" s="240"/>
      <c r="DK2305" s="240"/>
      <c r="DL2305" s="240"/>
    </row>
    <row r="2306" spans="1:116" x14ac:dyDescent="0.4">
      <c r="D2306" t="s">
        <v>546</v>
      </c>
      <c r="E2306" s="8" t="str">
        <f t="shared" si="3739"/>
        <v>2306 SEASON QUARTER-TV-V</v>
      </c>
      <c r="G2306" s="323" t="s">
        <v>548</v>
      </c>
      <c r="H2306" s="16">
        <v>0.35</v>
      </c>
      <c r="I2306">
        <f>I2305+1</f>
        <v>2</v>
      </c>
      <c r="J2306"/>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739"/>
        <v>2307 SEASON QUARTER-TV-V</v>
      </c>
      <c r="G2307" s="323" t="s">
        <v>550</v>
      </c>
      <c r="H2307" s="16">
        <v>0.05</v>
      </c>
      <c r="I2307">
        <f t="shared" ref="I2307:I2310" si="3740">I2306+1</f>
        <v>3</v>
      </c>
      <c r="J2307"/>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739"/>
        <v>2308 SEASON QUARTER-TV-V</v>
      </c>
      <c r="G2308" s="323" t="s">
        <v>549</v>
      </c>
      <c r="H2308" s="16">
        <v>0.45</v>
      </c>
      <c r="I2308">
        <f t="shared" si="3740"/>
        <v>4</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739"/>
        <v>2309 SEASON QUARTER-TV-V</v>
      </c>
      <c r="G2309" s="145" t="s">
        <v>62</v>
      </c>
      <c r="H2309" s="34">
        <f>1-SUM(H2305:H2308)</f>
        <v>5.0000000000000044E-2</v>
      </c>
      <c r="I2309" s="60"/>
      <c r="J2309" s="60"/>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B2310" t="s">
        <v>332</v>
      </c>
      <c r="D2310" t="s">
        <v>546</v>
      </c>
      <c r="E2310" s="8" t="str">
        <f t="shared" ref="E2310:E2312" si="3741">ROW()&amp;" "&amp;D2310</f>
        <v>2310 SEASON QUARTER-TV-V</v>
      </c>
      <c r="G2310" s="136" t="str">
        <f t="shared" ref="G2310:G2319" si="3742">G2292</f>
        <v>Surgical procedures</v>
      </c>
      <c r="H2310" s="12"/>
      <c r="I2310" s="60"/>
      <c r="J2310" s="6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60"/>
      <c r="CO2310" s="76"/>
      <c r="CP2310" s="76"/>
      <c r="CQ2310" s="76"/>
      <c r="CR2310" s="76"/>
      <c r="CS2310" s="76"/>
      <c r="CT2310" s="76"/>
      <c r="CU2310" s="76"/>
      <c r="CV2310" s="76"/>
      <c r="CW2310" s="76"/>
      <c r="CX2310" s="76"/>
      <c r="CY2310" s="76"/>
      <c r="CZ2310" s="76"/>
      <c r="DA2310" s="76"/>
      <c r="DB2310" s="76"/>
      <c r="DC2310" s="76"/>
      <c r="DD2310" s="76"/>
      <c r="DE2310" s="76"/>
      <c r="DF2310" s="76"/>
      <c r="DG2310" s="76"/>
      <c r="DH2310" s="76"/>
      <c r="DI2310" s="76"/>
      <c r="DJ2310" s="76"/>
      <c r="DK2310" s="76"/>
      <c r="DL2310" s="76"/>
    </row>
    <row r="2311" spans="1:116" x14ac:dyDescent="0.4">
      <c r="B2311" t="s">
        <v>332</v>
      </c>
      <c r="D2311" t="s">
        <v>546</v>
      </c>
      <c r="E2311" s="8" t="str">
        <f>ROW()&amp;" "&amp;D2311</f>
        <v>2311 SEASON QUARTER-TV-V</v>
      </c>
      <c r="G2311" s="136" t="str">
        <f t="shared" si="3742"/>
        <v>procedure</v>
      </c>
      <c r="H2311" s="27"/>
      <c r="I2311" s="78"/>
      <c r="J2311" s="78"/>
      <c r="K2311" s="33"/>
      <c r="L2311" s="33"/>
      <c r="M2311" s="33"/>
      <c r="N2311" s="33"/>
      <c r="O2311" s="33"/>
      <c r="P2311" s="33"/>
      <c r="R2311" s="33"/>
      <c r="S2311" s="80"/>
      <c r="T2311" s="80"/>
      <c r="U2311" s="80"/>
      <c r="V2311" s="80"/>
      <c r="W2311" s="80"/>
      <c r="X2311" s="80"/>
      <c r="Y2311" s="80"/>
      <c r="Z2311" s="80"/>
      <c r="AA2311" s="80"/>
      <c r="AB2311" s="80"/>
      <c r="AC2311" s="80"/>
      <c r="AD2311" s="80"/>
      <c r="AE2311" s="80"/>
      <c r="AF2311" s="80"/>
      <c r="AG2311" s="80"/>
      <c r="AH2311" s="80"/>
      <c r="AI2311" s="80"/>
      <c r="AJ2311" s="80"/>
      <c r="AK2311" s="80"/>
      <c r="AL2311" s="80"/>
      <c r="AM2311" s="80"/>
      <c r="AN2311" s="80"/>
      <c r="AO2311" s="80"/>
      <c r="AP2311" s="80"/>
      <c r="AQ2311" s="80"/>
      <c r="AR2311" s="80"/>
      <c r="AS2311" s="80"/>
      <c r="AT2311" s="80"/>
      <c r="AU2311" s="80"/>
      <c r="AV2311" s="80"/>
      <c r="AW2311" s="80"/>
      <c r="AX2311" s="80"/>
      <c r="AY2311" s="80"/>
      <c r="AZ2311" s="80"/>
      <c r="BA2311" s="80"/>
      <c r="BB2311" s="80"/>
      <c r="BC2311" s="80"/>
      <c r="BD2311" s="80"/>
      <c r="BE2311" s="80"/>
      <c r="BF2311" s="80"/>
      <c r="BG2311" s="80"/>
      <c r="BH2311" s="80"/>
      <c r="BI2311" s="80"/>
      <c r="BJ2311" s="80"/>
      <c r="BK2311" s="80"/>
      <c r="BL2311" s="80"/>
      <c r="BM2311" s="80"/>
      <c r="BN2311" s="80"/>
      <c r="BO2311" s="80"/>
      <c r="BP2311" s="80"/>
      <c r="BQ2311" s="80"/>
      <c r="BR2311" s="80"/>
      <c r="BS2311" s="80"/>
      <c r="BT2311" s="80"/>
      <c r="BU2311" s="80"/>
      <c r="BV2311" s="80"/>
      <c r="BW2311" s="80"/>
      <c r="BX2311" s="80"/>
      <c r="BY2311" s="80"/>
      <c r="BZ2311" s="80"/>
      <c r="CA2311" s="80"/>
      <c r="CB2311" s="80"/>
      <c r="CC2311" s="80"/>
      <c r="CD2311" s="80"/>
      <c r="CE2311" s="80"/>
      <c r="CF2311" s="80"/>
      <c r="CG2311" s="80"/>
      <c r="CH2311" s="80"/>
      <c r="CI2311" s="80"/>
      <c r="CJ2311" s="80"/>
      <c r="CK2311" s="80"/>
      <c r="CL2311" s="80"/>
      <c r="CN2311" s="78"/>
      <c r="CO2311" s="77"/>
      <c r="CP2311" s="77"/>
      <c r="CQ2311" s="77"/>
      <c r="CR2311" s="77"/>
      <c r="CS2311" s="77"/>
      <c r="CT2311" s="77"/>
      <c r="CU2311" s="77"/>
      <c r="CV2311" s="77"/>
      <c r="CW2311" s="77"/>
      <c r="CX2311" s="77"/>
      <c r="CY2311" s="77"/>
      <c r="CZ2311" s="77"/>
      <c r="DA2311" s="77"/>
      <c r="DB2311" s="77"/>
      <c r="DC2311" s="77"/>
      <c r="DD2311" s="77"/>
      <c r="DE2311" s="77"/>
      <c r="DF2311" s="77"/>
      <c r="DG2311" s="77"/>
      <c r="DH2311" s="77"/>
      <c r="DI2311" s="77"/>
      <c r="DJ2311" s="77"/>
      <c r="DK2311" s="77"/>
      <c r="DL2311" s="77"/>
    </row>
    <row r="2312" spans="1:116" x14ac:dyDescent="0.4">
      <c r="B2312" t="s">
        <v>332</v>
      </c>
      <c r="D2312" t="s">
        <v>546</v>
      </c>
      <c r="E2312" s="8" t="str">
        <f t="shared" ref="E2312:E2319" si="3743">ROW()&amp;" "&amp;D2312</f>
        <v>2312 SEASON QUARTER-TV-V</v>
      </c>
      <c r="G2312" s="136" t="str">
        <f t="shared" si="3742"/>
        <v>Primary revenue driver</v>
      </c>
      <c r="H2312" s="27"/>
      <c r="I2312" s="78"/>
      <c r="J2312" s="78"/>
      <c r="K2312" s="33"/>
      <c r="L2312" s="33"/>
      <c r="M2312" s="33"/>
      <c r="N2312" s="33"/>
      <c r="O2312" s="33"/>
      <c r="P2312" s="33"/>
      <c r="R2312" s="33"/>
      <c r="S2312" s="1"/>
      <c r="T2312" s="80"/>
      <c r="U2312" s="80"/>
      <c r="V2312" s="80"/>
      <c r="W2312" s="80"/>
      <c r="X2312" s="80"/>
      <c r="Y2312" s="80"/>
      <c r="Z2312" s="80"/>
      <c r="AA2312" s="80"/>
      <c r="AB2312" s="80"/>
      <c r="AC2312" s="80"/>
      <c r="AD2312" s="80"/>
      <c r="AE2312" s="80"/>
      <c r="AF2312" s="80"/>
      <c r="AG2312" s="80"/>
      <c r="AH2312" s="80"/>
      <c r="AI2312" s="80"/>
      <c r="AJ2312" s="80"/>
      <c r="AK2312" s="80"/>
      <c r="AL2312" s="80"/>
      <c r="AM2312" s="80"/>
      <c r="AN2312" s="80"/>
      <c r="AO2312" s="80"/>
      <c r="AP2312" s="80"/>
      <c r="AQ2312" s="80"/>
      <c r="AR2312" s="80"/>
      <c r="AS2312" s="80"/>
      <c r="AT2312" s="80"/>
      <c r="AU2312" s="80"/>
      <c r="AV2312" s="80"/>
      <c r="AW2312" s="80"/>
      <c r="AX2312" s="80"/>
      <c r="AY2312" s="80"/>
      <c r="AZ2312" s="80"/>
      <c r="BA2312" s="80"/>
      <c r="BB2312" s="80"/>
      <c r="BC2312" s="80"/>
      <c r="BD2312" s="80"/>
      <c r="BE2312" s="80"/>
      <c r="BF2312" s="80"/>
      <c r="BG2312" s="80"/>
      <c r="BH2312" s="80"/>
      <c r="BI2312" s="80"/>
      <c r="BJ2312" s="80"/>
      <c r="BK2312" s="80"/>
      <c r="BL2312" s="80"/>
      <c r="BM2312" s="80"/>
      <c r="BN2312" s="80"/>
      <c r="BO2312" s="80"/>
      <c r="BP2312" s="80"/>
      <c r="BQ2312" s="80"/>
      <c r="BR2312" s="80"/>
      <c r="BS2312" s="80"/>
      <c r="BT2312" s="80"/>
      <c r="BU2312" s="80"/>
      <c r="BV2312" s="80"/>
      <c r="BW2312" s="80"/>
      <c r="BX2312" s="80"/>
      <c r="BY2312" s="80"/>
      <c r="BZ2312" s="80"/>
      <c r="CA2312" s="80"/>
      <c r="CB2312" s="80"/>
      <c r="CC2312" s="80"/>
      <c r="CD2312" s="80"/>
      <c r="CE2312" s="80"/>
      <c r="CF2312" s="80"/>
      <c r="CG2312" s="80"/>
      <c r="CH2312" s="80"/>
      <c r="CI2312" s="80"/>
      <c r="CJ2312" s="80"/>
      <c r="CK2312" s="80"/>
      <c r="CL2312" s="80"/>
      <c r="CN2312" s="80">
        <f t="shared" ref="CN2312:CN2314" si="3744">CN2294</f>
        <v>0</v>
      </c>
      <c r="CO2312" s="4" t="str">
        <f>ADDRESS(ROW(CO2302),COLUMN(CO2302),2)</f>
        <v>CO$2302</v>
      </c>
      <c r="CP2312" s="4" t="str">
        <f t="shared" ref="CP2312:DL2314" si="3745">ADDRESS(ROW(CP2302),COLUMN(CP2302),2)</f>
        <v>CP$2302</v>
      </c>
      <c r="CQ2312" s="4" t="str">
        <f t="shared" si="3745"/>
        <v>CQ$2302</v>
      </c>
      <c r="CR2312" s="4" t="str">
        <f t="shared" si="3745"/>
        <v>CR$2302</v>
      </c>
      <c r="CS2312" s="4" t="str">
        <f t="shared" si="3745"/>
        <v>CS$2302</v>
      </c>
      <c r="CT2312" s="4" t="str">
        <f t="shared" si="3745"/>
        <v>CT$2302</v>
      </c>
      <c r="CU2312" s="4" t="str">
        <f t="shared" si="3745"/>
        <v>CU$2302</v>
      </c>
      <c r="CV2312" s="4" t="str">
        <f t="shared" si="3745"/>
        <v>CV$2302</v>
      </c>
      <c r="CW2312" s="4" t="str">
        <f t="shared" si="3745"/>
        <v>CW$2302</v>
      </c>
      <c r="CX2312" s="4" t="str">
        <f t="shared" si="3745"/>
        <v>CX$2302</v>
      </c>
      <c r="CY2312" s="4" t="str">
        <f t="shared" si="3745"/>
        <v>CY$2302</v>
      </c>
      <c r="CZ2312" s="4" t="str">
        <f t="shared" si="3745"/>
        <v>CZ$2302</v>
      </c>
      <c r="DA2312" s="4" t="str">
        <f t="shared" si="3745"/>
        <v>DA$2302</v>
      </c>
      <c r="DB2312" s="4" t="str">
        <f t="shared" si="3745"/>
        <v>DB$2302</v>
      </c>
      <c r="DC2312" s="4" t="str">
        <f t="shared" si="3745"/>
        <v>DC$2302</v>
      </c>
      <c r="DD2312" s="4" t="str">
        <f t="shared" si="3745"/>
        <v>DD$2302</v>
      </c>
      <c r="DE2312" s="4" t="str">
        <f t="shared" si="3745"/>
        <v>DE$2302</v>
      </c>
      <c r="DF2312" s="4" t="str">
        <f t="shared" si="3745"/>
        <v>DF$2302</v>
      </c>
      <c r="DG2312" s="4" t="str">
        <f t="shared" si="3745"/>
        <v>DG$2302</v>
      </c>
      <c r="DH2312" s="4" t="str">
        <f t="shared" si="3745"/>
        <v>DH$2302</v>
      </c>
      <c r="DI2312" s="4" t="str">
        <f t="shared" si="3745"/>
        <v>DI$2302</v>
      </c>
      <c r="DJ2312" s="4" t="str">
        <f t="shared" si="3745"/>
        <v>DJ$2302</v>
      </c>
      <c r="DK2312" s="4" t="str">
        <f t="shared" si="3745"/>
        <v>DK$2302</v>
      </c>
      <c r="DL2312" s="4" t="str">
        <f t="shared" si="3745"/>
        <v>DL$2302</v>
      </c>
    </row>
    <row r="2313" spans="1:116" x14ac:dyDescent="0.4">
      <c r="B2313" t="s">
        <v>332</v>
      </c>
      <c r="D2313" t="s">
        <v>546</v>
      </c>
      <c r="E2313" s="8" t="str">
        <f t="shared" si="3743"/>
        <v>2313 SEASON QUARTER-TV-V</v>
      </c>
      <c r="G2313" s="136" t="str">
        <f t="shared" si="3742"/>
        <v>Primary volume driver</v>
      </c>
      <c r="K2313" s="53"/>
      <c r="L2313" s="53"/>
      <c r="M2313" s="53"/>
      <c r="N2313" s="53"/>
      <c r="O2313" s="53"/>
      <c r="P2313" s="53"/>
      <c r="R2313" s="24"/>
      <c r="S2313" s="80"/>
      <c r="T2313" s="80"/>
      <c r="U2313" s="80"/>
      <c r="V2313" s="80"/>
      <c r="W2313" s="80"/>
      <c r="X2313" s="80"/>
      <c r="Y2313" s="80"/>
      <c r="Z2313" s="80"/>
      <c r="AA2313" s="80"/>
      <c r="AB2313" s="80"/>
      <c r="AC2313" s="80"/>
      <c r="AD2313" s="80"/>
      <c r="AE2313" s="80"/>
      <c r="AF2313" s="80"/>
      <c r="AG2313" s="80"/>
      <c r="AH2313" s="80"/>
      <c r="AI2313" s="80"/>
      <c r="AJ2313" s="80"/>
      <c r="AK2313" s="80"/>
      <c r="AL2313" s="80"/>
      <c r="AM2313" s="80"/>
      <c r="AN2313" s="80"/>
      <c r="AO2313" s="80"/>
      <c r="AP2313" s="80"/>
      <c r="AQ2313" s="80"/>
      <c r="AR2313" s="80"/>
      <c r="AS2313" s="80"/>
      <c r="AT2313" s="80"/>
      <c r="AU2313" s="80"/>
      <c r="AV2313" s="80"/>
      <c r="AW2313" s="80"/>
      <c r="AX2313" s="80"/>
      <c r="AY2313" s="80"/>
      <c r="AZ2313" s="80"/>
      <c r="BA2313" s="80"/>
      <c r="BB2313" s="80"/>
      <c r="BC2313" s="80"/>
      <c r="BD2313" s="80"/>
      <c r="BE2313" s="80"/>
      <c r="BF2313" s="80"/>
      <c r="BG2313" s="80"/>
      <c r="BH2313" s="80"/>
      <c r="BI2313" s="80"/>
      <c r="BJ2313" s="80"/>
      <c r="BK2313" s="80"/>
      <c r="BL2313" s="80"/>
      <c r="BM2313" s="80"/>
      <c r="BN2313" s="80"/>
      <c r="BO2313" s="80"/>
      <c r="BP2313" s="80"/>
      <c r="BQ2313" s="80"/>
      <c r="BR2313" s="80"/>
      <c r="BS2313" s="80"/>
      <c r="BT2313" s="80"/>
      <c r="BU2313" s="80"/>
      <c r="BV2313" s="80"/>
      <c r="BW2313" s="80"/>
      <c r="BX2313" s="80"/>
      <c r="BY2313" s="80"/>
      <c r="BZ2313" s="80"/>
      <c r="CA2313" s="80"/>
      <c r="CB2313" s="80"/>
      <c r="CC2313" s="80"/>
      <c r="CD2313" s="80"/>
      <c r="CE2313" s="80"/>
      <c r="CF2313" s="80"/>
      <c r="CG2313" s="80"/>
      <c r="CH2313" s="80"/>
      <c r="CI2313" s="80"/>
      <c r="CJ2313" s="80"/>
      <c r="CK2313" s="80"/>
      <c r="CL2313" s="80"/>
      <c r="CN2313" s="80">
        <f t="shared" ref="CN2313:DL2315" si="3746">CN2295</f>
        <v>0</v>
      </c>
      <c r="CO2313" s="80" t="str">
        <f t="shared" si="3746"/>
        <v>CO$17</v>
      </c>
      <c r="CP2313" s="80" t="str">
        <f t="shared" si="3746"/>
        <v>CP$17</v>
      </c>
      <c r="CQ2313" s="80" t="str">
        <f t="shared" si="3746"/>
        <v>CQ$17</v>
      </c>
      <c r="CR2313" s="80" t="str">
        <f t="shared" si="3746"/>
        <v>CR$17</v>
      </c>
      <c r="CS2313" s="80" t="str">
        <f t="shared" si="3746"/>
        <v>CS$17</v>
      </c>
      <c r="CT2313" s="80" t="str">
        <f t="shared" si="3746"/>
        <v>CT$17</v>
      </c>
      <c r="CU2313" s="80" t="str">
        <f t="shared" si="3746"/>
        <v>CU$17</v>
      </c>
      <c r="CV2313" s="80" t="str">
        <f t="shared" si="3746"/>
        <v>CV$17</v>
      </c>
      <c r="CW2313" s="80" t="str">
        <f t="shared" si="3746"/>
        <v>CW$17</v>
      </c>
      <c r="CX2313" s="80" t="str">
        <f t="shared" si="3746"/>
        <v>CX$17</v>
      </c>
      <c r="CY2313" s="80" t="str">
        <f t="shared" si="3746"/>
        <v>CY$17</v>
      </c>
      <c r="CZ2313" s="80" t="str">
        <f t="shared" si="3746"/>
        <v>CZ$17</v>
      </c>
      <c r="DA2313" s="80" t="str">
        <f t="shared" si="3746"/>
        <v>DA$17</v>
      </c>
      <c r="DB2313" s="80" t="str">
        <f t="shared" si="3746"/>
        <v>DB$17</v>
      </c>
      <c r="DC2313" s="80" t="str">
        <f t="shared" si="3746"/>
        <v>DC$17</v>
      </c>
      <c r="DD2313" s="80" t="str">
        <f t="shared" si="3746"/>
        <v>DD$17</v>
      </c>
      <c r="DE2313" s="80" t="str">
        <f t="shared" si="3746"/>
        <v>DE$17</v>
      </c>
      <c r="DF2313" s="80" t="str">
        <f t="shared" si="3746"/>
        <v>DF$17</v>
      </c>
      <c r="DG2313" s="80" t="str">
        <f t="shared" si="3746"/>
        <v>DG$17</v>
      </c>
      <c r="DH2313" s="80" t="str">
        <f t="shared" si="3746"/>
        <v>DH$17</v>
      </c>
      <c r="DI2313" s="80" t="str">
        <f t="shared" si="3746"/>
        <v>DI$17</v>
      </c>
      <c r="DJ2313" s="80" t="str">
        <f t="shared" si="3746"/>
        <v>DJ$17</v>
      </c>
      <c r="DK2313" s="80" t="str">
        <f t="shared" si="3746"/>
        <v>DK$17</v>
      </c>
      <c r="DL2313" s="80" t="str">
        <f t="shared" si="3746"/>
        <v>DL$17</v>
      </c>
    </row>
    <row r="2314" spans="1:116" x14ac:dyDescent="0.4">
      <c r="B2314" t="s">
        <v>332</v>
      </c>
      <c r="D2314" t="s">
        <v>546</v>
      </c>
      <c r="E2314" s="8" t="str">
        <f t="shared" si="3743"/>
        <v>2314 SEASON QUARTER-TV-V</v>
      </c>
      <c r="G2314" s="136" t="str">
        <f t="shared" si="3742"/>
        <v>(Secondary label)</v>
      </c>
      <c r="H2314" s="12"/>
      <c r="I2314" s="60"/>
      <c r="J2314" s="60"/>
      <c r="K2314" s="15"/>
      <c r="L2314" s="15"/>
      <c r="M2314" s="15"/>
      <c r="N2314" s="15"/>
      <c r="O2314" s="15"/>
      <c r="P2314" s="15"/>
      <c r="R2314" s="15"/>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80"/>
      <c r="CO2314" s="80"/>
      <c r="CP2314" s="80"/>
      <c r="CQ2314" s="80"/>
      <c r="CR2314" s="80"/>
      <c r="CS2314" s="80"/>
      <c r="CT2314" s="80"/>
      <c r="CU2314" s="80"/>
      <c r="CV2314" s="80"/>
      <c r="CW2314" s="80"/>
      <c r="CX2314" s="80"/>
      <c r="CY2314" s="80"/>
      <c r="CZ2314" s="80"/>
      <c r="DA2314" s="80"/>
      <c r="DB2314" s="80"/>
      <c r="DC2314" s="80"/>
      <c r="DD2314" s="80"/>
      <c r="DE2314" s="80"/>
      <c r="DF2314" s="80"/>
      <c r="DG2314" s="80"/>
      <c r="DH2314" s="80"/>
      <c r="DI2314" s="80"/>
      <c r="DJ2314" s="80"/>
      <c r="DK2314" s="80"/>
      <c r="DL2314" s="80"/>
    </row>
    <row r="2315" spans="1:116" x14ac:dyDescent="0.4">
      <c r="B2315" t="s">
        <v>332</v>
      </c>
      <c r="D2315" t="s">
        <v>546</v>
      </c>
      <c r="E2315" s="8" t="str">
        <f t="shared" si="3743"/>
        <v>2315 SEASON QUARTER-TV-V</v>
      </c>
      <c r="G2315" s="136" t="str">
        <f t="shared" si="3742"/>
        <v xml:space="preserve">secondary unit </v>
      </c>
      <c r="H2315" s="12"/>
      <c r="I2315" s="60"/>
      <c r="J2315" s="60"/>
      <c r="K2315" s="15"/>
      <c r="L2315" s="15"/>
      <c r="M2315" s="15"/>
      <c r="N2315" s="15"/>
      <c r="O2315" s="15"/>
      <c r="P2315" s="15"/>
      <c r="R2315" s="15"/>
      <c r="S2315" s="76"/>
      <c r="T2315" s="76"/>
      <c r="U2315" s="76"/>
      <c r="V2315" s="76"/>
      <c r="W2315" s="76"/>
      <c r="X2315" s="76"/>
      <c r="Y2315" s="76"/>
      <c r="Z2315" s="76"/>
      <c r="AA2315" s="76"/>
      <c r="AB2315" s="76"/>
      <c r="AC2315" s="76"/>
      <c r="AD2315" s="76"/>
      <c r="AE2315" s="76"/>
      <c r="AF2315" s="76"/>
      <c r="AG2315" s="76"/>
      <c r="AH2315" s="76"/>
      <c r="AI2315" s="76"/>
      <c r="AJ2315" s="76"/>
      <c r="AK2315" s="76"/>
      <c r="AL2315" s="76"/>
      <c r="AM2315" s="76"/>
      <c r="AN2315" s="76"/>
      <c r="AO2315" s="76"/>
      <c r="AP2315" s="76"/>
      <c r="AQ2315" s="76"/>
      <c r="AR2315" s="76"/>
      <c r="AS2315" s="76"/>
      <c r="AT2315" s="76"/>
      <c r="AU2315" s="76"/>
      <c r="AV2315" s="76"/>
      <c r="AW2315" s="76"/>
      <c r="AX2315" s="76"/>
      <c r="AY2315" s="76"/>
      <c r="AZ2315" s="76"/>
      <c r="BA2315" s="76"/>
      <c r="BB2315" s="76"/>
      <c r="BC2315" s="76"/>
      <c r="BD2315" s="76"/>
      <c r="BE2315" s="76"/>
      <c r="BF2315" s="76"/>
      <c r="BG2315" s="76"/>
      <c r="BH2315" s="76"/>
      <c r="BI2315" s="76"/>
      <c r="BJ2315" s="76"/>
      <c r="BK2315" s="76"/>
      <c r="BL2315" s="76"/>
      <c r="BM2315" s="76"/>
      <c r="BN2315" s="76"/>
      <c r="BO2315" s="76"/>
      <c r="BP2315" s="76"/>
      <c r="BQ2315" s="76"/>
      <c r="BR2315" s="76"/>
      <c r="BS2315" s="76"/>
      <c r="BT2315" s="76"/>
      <c r="BU2315" s="76"/>
      <c r="BV2315" s="76"/>
      <c r="BW2315" s="76"/>
      <c r="BX2315" s="76"/>
      <c r="BY2315" s="76"/>
      <c r="BZ2315" s="76"/>
      <c r="CA2315" s="76"/>
      <c r="CB2315" s="76"/>
      <c r="CC2315" s="76"/>
      <c r="CD2315" s="76"/>
      <c r="CE2315" s="76"/>
      <c r="CF2315" s="76"/>
      <c r="CG2315" s="76"/>
      <c r="CH2315" s="76"/>
      <c r="CI2315" s="76"/>
      <c r="CJ2315" s="76"/>
      <c r="CK2315" s="76"/>
      <c r="CL2315" s="76"/>
      <c r="CN2315" s="76"/>
      <c r="CO2315" s="76"/>
      <c r="CP2315" s="76"/>
      <c r="CQ2315" s="76"/>
      <c r="CR2315" s="76"/>
      <c r="CS2315" s="76"/>
      <c r="CT2315" s="76"/>
      <c r="CU2315" s="76"/>
      <c r="CV2315" s="76"/>
      <c r="CW2315" s="76"/>
      <c r="CX2315" s="76"/>
      <c r="CY2315" s="76"/>
      <c r="CZ2315" s="76"/>
      <c r="DA2315" s="76"/>
      <c r="DB2315" s="76"/>
      <c r="DC2315" s="76"/>
      <c r="DD2315" s="76"/>
      <c r="DE2315" s="76"/>
      <c r="DF2315" s="76"/>
      <c r="DG2315" s="76"/>
      <c r="DH2315" s="76"/>
      <c r="DI2315" s="76"/>
      <c r="DJ2315" s="76"/>
      <c r="DK2315" s="76"/>
      <c r="DL2315" s="76"/>
    </row>
    <row r="2316" spans="1:116" x14ac:dyDescent="0.4">
      <c r="B2316" t="s">
        <v>332</v>
      </c>
      <c r="D2316" t="s">
        <v>546</v>
      </c>
      <c r="E2316" s="8" t="str">
        <f t="shared" si="3743"/>
        <v>2316 SEASON QUARTER-TV-V</v>
      </c>
      <c r="G2316" s="136" t="str">
        <f t="shared" si="3742"/>
        <v>Secondary revenue driver</v>
      </c>
      <c r="H2316" s="12"/>
      <c r="I2316" s="60"/>
      <c r="J2316" s="60"/>
      <c r="K2316" s="15"/>
      <c r="L2316" s="15"/>
      <c r="M2316" s="15"/>
      <c r="N2316" s="15"/>
      <c r="O2316" s="15"/>
      <c r="P2316" s="15"/>
      <c r="R2316" s="15"/>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80">
        <f t="shared" ref="CN2316:DL2318" si="3747">CN2298</f>
        <v>0</v>
      </c>
      <c r="CO2316" s="80" t="str">
        <f t="shared" si="3747"/>
        <v>CO$18</v>
      </c>
      <c r="CP2316" s="80" t="str">
        <f t="shared" si="3747"/>
        <v>CP$18</v>
      </c>
      <c r="CQ2316" s="80" t="str">
        <f t="shared" si="3747"/>
        <v>CQ$18</v>
      </c>
      <c r="CR2316" s="80" t="str">
        <f t="shared" si="3747"/>
        <v>CR$18</v>
      </c>
      <c r="CS2316" s="80" t="str">
        <f t="shared" si="3747"/>
        <v>CS$18</v>
      </c>
      <c r="CT2316" s="80" t="str">
        <f t="shared" si="3747"/>
        <v>CT$18</v>
      </c>
      <c r="CU2316" s="80" t="str">
        <f t="shared" si="3747"/>
        <v>CU$18</v>
      </c>
      <c r="CV2316" s="80" t="str">
        <f t="shared" si="3747"/>
        <v>CV$18</v>
      </c>
      <c r="CW2316" s="80" t="str">
        <f t="shared" si="3747"/>
        <v>CW$18</v>
      </c>
      <c r="CX2316" s="80" t="str">
        <f t="shared" si="3747"/>
        <v>CX$18</v>
      </c>
      <c r="CY2316" s="80" t="str">
        <f t="shared" si="3747"/>
        <v>CY$18</v>
      </c>
      <c r="CZ2316" s="80" t="str">
        <f t="shared" si="3747"/>
        <v>CZ$18</v>
      </c>
      <c r="DA2316" s="80" t="str">
        <f t="shared" si="3747"/>
        <v>DA$18</v>
      </c>
      <c r="DB2316" s="80" t="str">
        <f t="shared" si="3747"/>
        <v>DB$18</v>
      </c>
      <c r="DC2316" s="80" t="str">
        <f t="shared" si="3747"/>
        <v>DC$18</v>
      </c>
      <c r="DD2316" s="80" t="str">
        <f t="shared" si="3747"/>
        <v>DD$18</v>
      </c>
      <c r="DE2316" s="80" t="str">
        <f t="shared" si="3747"/>
        <v>DE$18</v>
      </c>
      <c r="DF2316" s="80" t="str">
        <f t="shared" si="3747"/>
        <v>DF$18</v>
      </c>
      <c r="DG2316" s="80" t="str">
        <f t="shared" si="3747"/>
        <v>DG$18</v>
      </c>
      <c r="DH2316" s="80" t="str">
        <f t="shared" si="3747"/>
        <v>DH$18</v>
      </c>
      <c r="DI2316" s="80" t="str">
        <f t="shared" si="3747"/>
        <v>DI$18</v>
      </c>
      <c r="DJ2316" s="80" t="str">
        <f t="shared" si="3747"/>
        <v>DJ$18</v>
      </c>
      <c r="DK2316" s="80" t="str">
        <f t="shared" si="3747"/>
        <v>DK$18</v>
      </c>
      <c r="DL2316" s="80" t="str">
        <f t="shared" si="3747"/>
        <v>DL$18</v>
      </c>
    </row>
    <row r="2317" spans="1:116" x14ac:dyDescent="0.4">
      <c r="B2317" t="s">
        <v>332</v>
      </c>
      <c r="D2317" t="s">
        <v>546</v>
      </c>
      <c r="E2317" s="8" t="str">
        <f t="shared" si="3743"/>
        <v>2317 SEASON QUARTER-TV-V</v>
      </c>
      <c r="G2317" s="136" t="str">
        <f t="shared" si="3742"/>
        <v>Secondary volume driver</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f t="shared" ref="CN2317:DL2319" si="3748">CN2299</f>
        <v>0</v>
      </c>
      <c r="CO2317" s="80" t="str">
        <f t="shared" si="3748"/>
        <v>CO$19</v>
      </c>
      <c r="CP2317" s="80" t="str">
        <f t="shared" si="3748"/>
        <v>CP$19</v>
      </c>
      <c r="CQ2317" s="80" t="str">
        <f t="shared" si="3748"/>
        <v>CQ$19</v>
      </c>
      <c r="CR2317" s="80" t="str">
        <f t="shared" si="3748"/>
        <v>CR$19</v>
      </c>
      <c r="CS2317" s="80" t="str">
        <f t="shared" si="3748"/>
        <v>CS$19</v>
      </c>
      <c r="CT2317" s="80" t="str">
        <f t="shared" si="3748"/>
        <v>CT$19</v>
      </c>
      <c r="CU2317" s="80" t="str">
        <f t="shared" si="3748"/>
        <v>CU$19</v>
      </c>
      <c r="CV2317" s="80" t="str">
        <f t="shared" si="3748"/>
        <v>CV$19</v>
      </c>
      <c r="CW2317" s="80" t="str">
        <f t="shared" si="3748"/>
        <v>CW$19</v>
      </c>
      <c r="CX2317" s="80" t="str">
        <f t="shared" si="3748"/>
        <v>CX$19</v>
      </c>
      <c r="CY2317" s="80" t="str">
        <f t="shared" si="3748"/>
        <v>CY$19</v>
      </c>
      <c r="CZ2317" s="80" t="str">
        <f t="shared" si="3748"/>
        <v>CZ$19</v>
      </c>
      <c r="DA2317" s="80" t="str">
        <f t="shared" si="3748"/>
        <v>DA$19</v>
      </c>
      <c r="DB2317" s="80" t="str">
        <f t="shared" si="3748"/>
        <v>DB$19</v>
      </c>
      <c r="DC2317" s="80" t="str">
        <f t="shared" si="3748"/>
        <v>DC$19</v>
      </c>
      <c r="DD2317" s="80" t="str">
        <f t="shared" si="3748"/>
        <v>DD$19</v>
      </c>
      <c r="DE2317" s="80" t="str">
        <f t="shared" si="3748"/>
        <v>DE$19</v>
      </c>
      <c r="DF2317" s="80" t="str">
        <f t="shared" si="3748"/>
        <v>DF$19</v>
      </c>
      <c r="DG2317" s="80" t="str">
        <f t="shared" si="3748"/>
        <v>DG$19</v>
      </c>
      <c r="DH2317" s="80" t="str">
        <f t="shared" si="3748"/>
        <v>DH$19</v>
      </c>
      <c r="DI2317" s="80" t="str">
        <f t="shared" si="3748"/>
        <v>DI$19</v>
      </c>
      <c r="DJ2317" s="80" t="str">
        <f t="shared" si="3748"/>
        <v>DJ$19</v>
      </c>
      <c r="DK2317" s="80" t="str">
        <f t="shared" si="3748"/>
        <v>DK$19</v>
      </c>
      <c r="DL2317" s="80" t="str">
        <f t="shared" si="3748"/>
        <v>DL$19</v>
      </c>
    </row>
    <row r="2318" spans="1:116" x14ac:dyDescent="0.4">
      <c r="E2318" s="8"/>
      <c r="G2318" s="136"/>
      <c r="H2318" s="12"/>
      <c r="I2318" s="60"/>
      <c r="J2318" s="60"/>
      <c r="K2318" s="15"/>
      <c r="L2318" s="15"/>
      <c r="M2318" s="15"/>
      <c r="N2318" s="15"/>
      <c r="O2318" s="15"/>
      <c r="P2318" s="15"/>
      <c r="R2318" s="15"/>
      <c r="S2318" s="80"/>
      <c r="T2318" s="80"/>
      <c r="U2318" s="80"/>
      <c r="V2318" s="80"/>
      <c r="W2318" s="80"/>
      <c r="X2318" s="80"/>
      <c r="Y2318" s="80"/>
      <c r="Z2318" s="80"/>
      <c r="AA2318" s="80"/>
      <c r="AB2318" s="80"/>
      <c r="AC2318" s="80"/>
      <c r="AD2318" s="80"/>
      <c r="AE2318" s="80"/>
      <c r="AF2318" s="80"/>
      <c r="AG2318" s="80"/>
      <c r="AH2318" s="80"/>
      <c r="AI2318" s="80"/>
      <c r="AJ2318" s="80"/>
      <c r="AK2318" s="80"/>
      <c r="AL2318" s="80"/>
      <c r="AM2318" s="80"/>
      <c r="AN2318" s="80"/>
      <c r="AO2318" s="80"/>
      <c r="AP2318" s="80"/>
      <c r="AQ2318" s="80"/>
      <c r="AR2318" s="80"/>
      <c r="AS2318" s="80"/>
      <c r="AT2318" s="80"/>
      <c r="AU2318" s="80"/>
      <c r="AV2318" s="80"/>
      <c r="AW2318" s="80"/>
      <c r="AX2318" s="80"/>
      <c r="AY2318" s="80"/>
      <c r="AZ2318" s="80"/>
      <c r="BA2318" s="80"/>
      <c r="BB2318" s="80"/>
      <c r="BC2318" s="80"/>
      <c r="BD2318" s="80"/>
      <c r="BE2318" s="80"/>
      <c r="BF2318" s="80"/>
      <c r="BG2318" s="80"/>
      <c r="BH2318" s="80"/>
      <c r="BI2318" s="80"/>
      <c r="BJ2318" s="80"/>
      <c r="BK2318" s="80"/>
      <c r="BL2318" s="80"/>
      <c r="BM2318" s="80"/>
      <c r="BN2318" s="80"/>
      <c r="BO2318" s="80"/>
      <c r="BP2318" s="80"/>
      <c r="BQ2318" s="80"/>
      <c r="BR2318" s="80"/>
      <c r="BS2318" s="80"/>
      <c r="BT2318" s="80"/>
      <c r="BU2318" s="80"/>
      <c r="BV2318" s="80"/>
      <c r="BW2318" s="80"/>
      <c r="BX2318" s="80"/>
      <c r="BY2318" s="80"/>
      <c r="BZ2318" s="80"/>
      <c r="CA2318" s="80"/>
      <c r="CB2318" s="80"/>
      <c r="CC2318" s="80"/>
      <c r="CD2318" s="80"/>
      <c r="CE2318" s="80"/>
      <c r="CF2318" s="80"/>
      <c r="CG2318" s="80"/>
      <c r="CH2318" s="80"/>
      <c r="CI2318" s="80"/>
      <c r="CJ2318" s="80"/>
      <c r="CK2318" s="80"/>
      <c r="CL2318" s="80"/>
      <c r="CN2318" s="60"/>
      <c r="CO2318" s="179"/>
      <c r="CP2318" s="179"/>
      <c r="CQ2318" s="179"/>
      <c r="CR2318" s="179"/>
      <c r="CS2318" s="179"/>
      <c r="CT2318" s="179"/>
      <c r="CU2318" s="179"/>
      <c r="CV2318" s="179"/>
      <c r="CW2318" s="179"/>
      <c r="CX2318" s="179"/>
      <c r="CY2318" s="179"/>
      <c r="CZ2318" s="179"/>
      <c r="DA2318" s="179"/>
      <c r="DB2318" s="179"/>
      <c r="DC2318" s="179"/>
      <c r="DD2318" s="179"/>
      <c r="DE2318" s="179"/>
      <c r="DF2318" s="179"/>
      <c r="DG2318" s="179"/>
      <c r="DH2318" s="179"/>
      <c r="DI2318" s="179"/>
      <c r="DJ2318" s="179"/>
      <c r="DK2318" s="179"/>
      <c r="DL2318" s="179"/>
    </row>
    <row r="2319" spans="1:116" x14ac:dyDescent="0.4">
      <c r="A2319" s="174"/>
      <c r="E2319" s="8"/>
      <c r="G2319" s="175" t="s">
        <v>503</v>
      </c>
      <c r="H2319" s="174"/>
      <c r="I2319" s="176"/>
      <c r="J2319" s="176"/>
      <c r="K2319" s="197"/>
      <c r="L2319" s="197"/>
      <c r="M2319" s="197"/>
      <c r="N2319" s="197"/>
      <c r="O2319" s="197"/>
      <c r="P2319" s="197"/>
      <c r="R2319" s="198"/>
      <c r="S2319" s="174"/>
      <c r="T2319" s="174"/>
      <c r="U2319" s="174"/>
      <c r="V2319" s="174"/>
      <c r="W2319" s="174"/>
      <c r="X2319" s="174"/>
      <c r="Y2319" s="174"/>
      <c r="Z2319" s="174"/>
      <c r="AA2319" s="174"/>
      <c r="AB2319" s="174"/>
      <c r="AC2319" s="174"/>
      <c r="AD2319" s="174"/>
      <c r="AE2319" s="174"/>
      <c r="AF2319" s="174"/>
      <c r="AG2319" s="174"/>
      <c r="AH2319" s="174"/>
      <c r="AI2319" s="174"/>
      <c r="AJ2319" s="174"/>
      <c r="AK2319" s="174"/>
      <c r="AL2319" s="174"/>
      <c r="AM2319" s="174"/>
      <c r="AN2319" s="174"/>
      <c r="AO2319" s="174"/>
      <c r="AP2319" s="174"/>
      <c r="AQ2319" s="174"/>
      <c r="AR2319" s="174"/>
      <c r="AS2319" s="174"/>
      <c r="AT2319" s="174"/>
      <c r="AU2319" s="174"/>
      <c r="AV2319" s="174"/>
      <c r="AW2319" s="174"/>
      <c r="AX2319" s="174"/>
      <c r="AY2319" s="174"/>
      <c r="AZ2319" s="174"/>
      <c r="BA2319" s="174"/>
      <c r="BB2319" s="174"/>
      <c r="BC2319" s="174"/>
      <c r="BD2319" s="174"/>
      <c r="BE2319" s="174"/>
      <c r="BF2319" s="174"/>
      <c r="BG2319" s="174"/>
      <c r="BH2319" s="174"/>
      <c r="BI2319" s="174"/>
      <c r="BJ2319" s="174"/>
      <c r="BK2319" s="174"/>
      <c r="BL2319" s="174"/>
      <c r="BM2319" s="174"/>
      <c r="BN2319" s="174"/>
      <c r="BO2319" s="174"/>
      <c r="BP2319" s="174"/>
      <c r="BQ2319" s="174"/>
      <c r="BR2319" s="174"/>
      <c r="BS2319" s="174"/>
      <c r="BT2319" s="174"/>
      <c r="BU2319" s="174"/>
      <c r="BV2319" s="174"/>
      <c r="BW2319" s="174"/>
      <c r="BX2319" s="174"/>
      <c r="BY2319" s="174"/>
      <c r="BZ2319" s="174"/>
      <c r="CA2319" s="174"/>
      <c r="CB2319" s="174"/>
      <c r="CC2319" s="174"/>
      <c r="CD2319" s="174"/>
      <c r="CE2319" s="174"/>
      <c r="CF2319" s="174"/>
      <c r="CG2319" s="174"/>
      <c r="CH2319" s="174"/>
      <c r="CI2319" s="174"/>
      <c r="CJ2319" s="174"/>
      <c r="CK2319" s="174"/>
      <c r="CL2319" s="174"/>
      <c r="CN2319" s="176"/>
      <c r="CO2319" s="174"/>
      <c r="CP2319" s="174"/>
      <c r="CQ2319" s="174"/>
      <c r="CR2319" s="174"/>
      <c r="CS2319" s="174"/>
      <c r="CT2319" s="174"/>
      <c r="CU2319" s="174"/>
      <c r="CV2319" s="174"/>
      <c r="CW2319" s="174"/>
      <c r="CX2319" s="174"/>
      <c r="CY2319" s="174"/>
      <c r="CZ2319" s="174"/>
      <c r="DA2319" s="174"/>
      <c r="DB2319" s="174"/>
      <c r="DC2319" s="174"/>
      <c r="DD2319" s="174"/>
      <c r="DE2319" s="174"/>
      <c r="DF2319" s="174"/>
      <c r="DG2319" s="174"/>
      <c r="DH2319" s="174"/>
      <c r="DI2319" s="174"/>
      <c r="DJ2319" s="174"/>
      <c r="DK2319" s="174"/>
      <c r="DL2319" s="174"/>
    </row>
    <row r="2320" spans="1:116" x14ac:dyDescent="0.4">
      <c r="A2320" s="174"/>
      <c r="E2320" s="8"/>
      <c r="G2320" s="175" t="s">
        <v>504</v>
      </c>
      <c r="H2320" s="174"/>
      <c r="I2320" s="176"/>
      <c r="J2320" s="176"/>
      <c r="K2320" s="197"/>
      <c r="L2320" s="197"/>
      <c r="M2320" s="197"/>
      <c r="N2320" s="197"/>
      <c r="O2320" s="197"/>
      <c r="P2320" s="197"/>
      <c r="R2320" s="198"/>
      <c r="S2320" s="174"/>
      <c r="T2320" s="174"/>
      <c r="U2320" s="174"/>
      <c r="V2320" s="174"/>
      <c r="W2320" s="174"/>
      <c r="X2320" s="174"/>
      <c r="Y2320" s="174"/>
      <c r="Z2320" s="174"/>
      <c r="AA2320" s="174"/>
      <c r="AB2320" s="174"/>
      <c r="AC2320" s="174"/>
      <c r="AD2320" s="174"/>
      <c r="AE2320" s="174"/>
      <c r="AF2320" s="174"/>
      <c r="AG2320" s="174"/>
      <c r="AH2320" s="174"/>
      <c r="AI2320" s="174"/>
      <c r="AJ2320" s="174"/>
      <c r="AK2320" s="174"/>
      <c r="AL2320" s="174"/>
      <c r="AM2320" s="174"/>
      <c r="AN2320" s="174"/>
      <c r="AO2320" s="174"/>
      <c r="AP2320" s="174"/>
      <c r="AQ2320" s="174"/>
      <c r="AR2320" s="174"/>
      <c r="AS2320" s="174"/>
      <c r="AT2320" s="174"/>
      <c r="AU2320" s="174"/>
      <c r="AV2320" s="174"/>
      <c r="AW2320" s="174"/>
      <c r="AX2320" s="174"/>
      <c r="AY2320" s="174"/>
      <c r="AZ2320" s="174"/>
      <c r="BA2320" s="174"/>
      <c r="BB2320" s="174"/>
      <c r="BC2320" s="174"/>
      <c r="BD2320" s="174"/>
      <c r="BE2320" s="174"/>
      <c r="BF2320" s="174"/>
      <c r="BG2320" s="174"/>
      <c r="BH2320" s="174"/>
      <c r="BI2320" s="174"/>
      <c r="BJ2320" s="174"/>
      <c r="BK2320" s="174"/>
      <c r="BL2320" s="174"/>
      <c r="BM2320" s="174"/>
      <c r="BN2320" s="174"/>
      <c r="BO2320" s="174"/>
      <c r="BP2320" s="174"/>
      <c r="BQ2320" s="174"/>
      <c r="BR2320" s="174"/>
      <c r="BS2320" s="174"/>
      <c r="BT2320" s="174"/>
      <c r="BU2320" s="174"/>
      <c r="BV2320" s="174"/>
      <c r="BW2320" s="174"/>
      <c r="BX2320" s="174"/>
      <c r="BY2320" s="174"/>
      <c r="BZ2320" s="174"/>
      <c r="CA2320" s="174"/>
      <c r="CB2320" s="174"/>
      <c r="CC2320" s="174"/>
      <c r="CD2320" s="174"/>
      <c r="CE2320" s="174"/>
      <c r="CF2320" s="174"/>
      <c r="CG2320" s="174"/>
      <c r="CH2320" s="174"/>
      <c r="CI2320" s="174"/>
      <c r="CJ2320" s="174"/>
      <c r="CK2320" s="174"/>
      <c r="CL2320" s="174"/>
      <c r="CN2320" s="176"/>
      <c r="CO2320" s="174"/>
      <c r="CP2320" s="174"/>
      <c r="CQ2320" s="174"/>
      <c r="CR2320" s="174"/>
      <c r="CS2320" s="174"/>
      <c r="CT2320" s="174"/>
      <c r="CU2320" s="174"/>
      <c r="CV2320" s="174"/>
      <c r="CW2320" s="174"/>
      <c r="CX2320" s="174"/>
      <c r="CY2320" s="174"/>
      <c r="CZ2320" s="174"/>
      <c r="DA2320" s="174"/>
      <c r="DB2320" s="174"/>
      <c r="DC2320" s="174"/>
      <c r="DD2320" s="174"/>
      <c r="DE2320" s="174"/>
      <c r="DF2320" s="174"/>
      <c r="DG2320" s="174"/>
      <c r="DH2320" s="174"/>
      <c r="DI2320" s="174"/>
      <c r="DJ2320" s="174"/>
      <c r="DK2320" s="174"/>
      <c r="DL2320" s="174"/>
    </row>
    <row r="2321" spans="1:116" x14ac:dyDescent="0.4">
      <c r="A2321" s="174"/>
      <c r="E2321" s="8"/>
      <c r="G2321" s="175" t="s">
        <v>461</v>
      </c>
      <c r="H2321" s="174"/>
      <c r="I2321" s="176"/>
      <c r="J2321" s="176"/>
      <c r="K2321" s="197"/>
      <c r="L2321" s="197"/>
      <c r="M2321" s="197"/>
      <c r="N2321" s="197"/>
      <c r="O2321" s="197"/>
      <c r="P2321" s="197"/>
      <c r="R2321" s="198"/>
      <c r="S2321" s="199" t="str">
        <f t="shared" ref="S2321:CD2321" si="3749">S$20</f>
        <v>S$16</v>
      </c>
      <c r="T2321" s="199" t="str">
        <f t="shared" si="3749"/>
        <v>T$16</v>
      </c>
      <c r="U2321" s="199" t="str">
        <f t="shared" si="3749"/>
        <v>U$16</v>
      </c>
      <c r="V2321" s="199" t="str">
        <f t="shared" si="3749"/>
        <v>V$16</v>
      </c>
      <c r="W2321" s="199" t="str">
        <f t="shared" si="3749"/>
        <v>W$16</v>
      </c>
      <c r="X2321" s="199" t="str">
        <f t="shared" si="3749"/>
        <v>X$16</v>
      </c>
      <c r="Y2321" s="199" t="str">
        <f t="shared" si="3749"/>
        <v>Y$16</v>
      </c>
      <c r="Z2321" s="199" t="str">
        <f t="shared" si="3749"/>
        <v>Z$16</v>
      </c>
      <c r="AA2321" s="199" t="str">
        <f t="shared" si="3749"/>
        <v>AA$16</v>
      </c>
      <c r="AB2321" s="199" t="str">
        <f t="shared" si="3749"/>
        <v>AB$16</v>
      </c>
      <c r="AC2321" s="199" t="str">
        <f t="shared" si="3749"/>
        <v>AC$16</v>
      </c>
      <c r="AD2321" s="199" t="str">
        <f t="shared" si="3749"/>
        <v>AD$16</v>
      </c>
      <c r="AE2321" s="199" t="str">
        <f t="shared" si="3749"/>
        <v>AE$16</v>
      </c>
      <c r="AF2321" s="199" t="str">
        <f t="shared" si="3749"/>
        <v>AF$16</v>
      </c>
      <c r="AG2321" s="199" t="str">
        <f t="shared" si="3749"/>
        <v>AG$16</v>
      </c>
      <c r="AH2321" s="199" t="str">
        <f t="shared" si="3749"/>
        <v>AH$16</v>
      </c>
      <c r="AI2321" s="199" t="str">
        <f t="shared" si="3749"/>
        <v>AI$16</v>
      </c>
      <c r="AJ2321" s="199" t="str">
        <f t="shared" si="3749"/>
        <v>AJ$16</v>
      </c>
      <c r="AK2321" s="199" t="str">
        <f t="shared" si="3749"/>
        <v>AK$16</v>
      </c>
      <c r="AL2321" s="199" t="str">
        <f t="shared" si="3749"/>
        <v>AL$16</v>
      </c>
      <c r="AM2321" s="199" t="str">
        <f t="shared" si="3749"/>
        <v>AM$16</v>
      </c>
      <c r="AN2321" s="199" t="str">
        <f t="shared" si="3749"/>
        <v>AN$16</v>
      </c>
      <c r="AO2321" s="199" t="str">
        <f t="shared" si="3749"/>
        <v>AO$16</v>
      </c>
      <c r="AP2321" s="199" t="str">
        <f t="shared" si="3749"/>
        <v>AP$16</v>
      </c>
      <c r="AQ2321" s="199" t="str">
        <f t="shared" si="3749"/>
        <v>AQ$16</v>
      </c>
      <c r="AR2321" s="199" t="str">
        <f t="shared" si="3749"/>
        <v>AR$16</v>
      </c>
      <c r="AS2321" s="199" t="str">
        <f t="shared" si="3749"/>
        <v>AS$16</v>
      </c>
      <c r="AT2321" s="199" t="str">
        <f t="shared" si="3749"/>
        <v>AT$16</v>
      </c>
      <c r="AU2321" s="199" t="str">
        <f t="shared" si="3749"/>
        <v>AU$16</v>
      </c>
      <c r="AV2321" s="199" t="str">
        <f t="shared" si="3749"/>
        <v>AV$16</v>
      </c>
      <c r="AW2321" s="199" t="str">
        <f t="shared" si="3749"/>
        <v>AW$16</v>
      </c>
      <c r="AX2321" s="199" t="str">
        <f t="shared" si="3749"/>
        <v>AX$16</v>
      </c>
      <c r="AY2321" s="199" t="str">
        <f t="shared" si="3749"/>
        <v>AY$16</v>
      </c>
      <c r="AZ2321" s="199" t="str">
        <f t="shared" si="3749"/>
        <v>AZ$16</v>
      </c>
      <c r="BA2321" s="199" t="str">
        <f t="shared" si="3749"/>
        <v>BA$16</v>
      </c>
      <c r="BB2321" s="199" t="str">
        <f t="shared" si="3749"/>
        <v>BB$16</v>
      </c>
      <c r="BC2321" s="199" t="str">
        <f t="shared" si="3749"/>
        <v>BC$16</v>
      </c>
      <c r="BD2321" s="199" t="str">
        <f t="shared" si="3749"/>
        <v>BD$16</v>
      </c>
      <c r="BE2321" s="199" t="str">
        <f t="shared" si="3749"/>
        <v>BE$16</v>
      </c>
      <c r="BF2321" s="199" t="str">
        <f t="shared" si="3749"/>
        <v>BF$16</v>
      </c>
      <c r="BG2321" s="199" t="str">
        <f t="shared" si="3749"/>
        <v>BG$16</v>
      </c>
      <c r="BH2321" s="199" t="str">
        <f t="shared" si="3749"/>
        <v>BH$16</v>
      </c>
      <c r="BI2321" s="199" t="str">
        <f t="shared" si="3749"/>
        <v>BI$16</v>
      </c>
      <c r="BJ2321" s="199" t="str">
        <f t="shared" si="3749"/>
        <v>BJ$16</v>
      </c>
      <c r="BK2321" s="199" t="str">
        <f t="shared" si="3749"/>
        <v>BK$16</v>
      </c>
      <c r="BL2321" s="199" t="str">
        <f t="shared" si="3749"/>
        <v>BL$16</v>
      </c>
      <c r="BM2321" s="199" t="str">
        <f t="shared" si="3749"/>
        <v>BM$16</v>
      </c>
      <c r="BN2321" s="199" t="str">
        <f t="shared" si="3749"/>
        <v>BN$16</v>
      </c>
      <c r="BO2321" s="199" t="str">
        <f t="shared" si="3749"/>
        <v>BO$16</v>
      </c>
      <c r="BP2321" s="199" t="str">
        <f t="shared" si="3749"/>
        <v>BP$16</v>
      </c>
      <c r="BQ2321" s="199" t="str">
        <f t="shared" si="3749"/>
        <v>BQ$16</v>
      </c>
      <c r="BR2321" s="199" t="str">
        <f t="shared" si="3749"/>
        <v>BR$16</v>
      </c>
      <c r="BS2321" s="199" t="str">
        <f t="shared" si="3749"/>
        <v>BS$16</v>
      </c>
      <c r="BT2321" s="199" t="str">
        <f t="shared" si="3749"/>
        <v>BT$16</v>
      </c>
      <c r="BU2321" s="199" t="str">
        <f t="shared" si="3749"/>
        <v>BU$16</v>
      </c>
      <c r="BV2321" s="199" t="str">
        <f t="shared" si="3749"/>
        <v>BV$16</v>
      </c>
      <c r="BW2321" s="199" t="str">
        <f t="shared" si="3749"/>
        <v>BW$16</v>
      </c>
      <c r="BX2321" s="199" t="str">
        <f t="shared" si="3749"/>
        <v>BX$16</v>
      </c>
      <c r="BY2321" s="199" t="str">
        <f t="shared" si="3749"/>
        <v>BY$16</v>
      </c>
      <c r="BZ2321" s="199" t="str">
        <f t="shared" si="3749"/>
        <v>BZ$16</v>
      </c>
      <c r="CA2321" s="199" t="str">
        <f t="shared" si="3749"/>
        <v>CA$16</v>
      </c>
      <c r="CB2321" s="199" t="str">
        <f t="shared" si="3749"/>
        <v>CB$16</v>
      </c>
      <c r="CC2321" s="199" t="str">
        <f t="shared" si="3749"/>
        <v>CC$16</v>
      </c>
      <c r="CD2321" s="199" t="str">
        <f t="shared" si="3749"/>
        <v>CD$16</v>
      </c>
      <c r="CE2321" s="199" t="str">
        <f t="shared" ref="CE2321:CL2321" si="3750">CE$20</f>
        <v>CE$16</v>
      </c>
      <c r="CF2321" s="199" t="str">
        <f t="shared" si="3750"/>
        <v>CF$16</v>
      </c>
      <c r="CG2321" s="199" t="str">
        <f t="shared" si="3750"/>
        <v>CG$16</v>
      </c>
      <c r="CH2321" s="199" t="str">
        <f t="shared" si="3750"/>
        <v>CH$16</v>
      </c>
      <c r="CI2321" s="199" t="str">
        <f t="shared" si="3750"/>
        <v>CI$16</v>
      </c>
      <c r="CJ2321" s="199" t="str">
        <f t="shared" si="3750"/>
        <v>CJ$16</v>
      </c>
      <c r="CK2321" s="199" t="str">
        <f t="shared" si="3750"/>
        <v>CK$16</v>
      </c>
      <c r="CL2321" s="199" t="str">
        <f t="shared" si="3750"/>
        <v>CL$16</v>
      </c>
      <c r="CN2321" s="176"/>
      <c r="CO2321" s="199" t="str">
        <f t="shared" ref="CO2321:DL2321" si="3751">CO$20</f>
        <v>CO$16</v>
      </c>
      <c r="CP2321" s="199" t="str">
        <f t="shared" si="3751"/>
        <v>CP$16</v>
      </c>
      <c r="CQ2321" s="199" t="str">
        <f t="shared" si="3751"/>
        <v>CQ$16</v>
      </c>
      <c r="CR2321" s="199" t="str">
        <f t="shared" si="3751"/>
        <v>CR$16</v>
      </c>
      <c r="CS2321" s="199" t="str">
        <f t="shared" si="3751"/>
        <v>CS$16</v>
      </c>
      <c r="CT2321" s="199" t="str">
        <f t="shared" si="3751"/>
        <v>CT$16</v>
      </c>
      <c r="CU2321" s="199" t="str">
        <f t="shared" si="3751"/>
        <v>CU$16</v>
      </c>
      <c r="CV2321" s="199" t="str">
        <f t="shared" si="3751"/>
        <v>CV$16</v>
      </c>
      <c r="CW2321" s="199" t="str">
        <f t="shared" si="3751"/>
        <v>CW$16</v>
      </c>
      <c r="CX2321" s="199" t="str">
        <f t="shared" si="3751"/>
        <v>CX$16</v>
      </c>
      <c r="CY2321" s="199" t="str">
        <f t="shared" si="3751"/>
        <v>CY$16</v>
      </c>
      <c r="CZ2321" s="199" t="str">
        <f t="shared" si="3751"/>
        <v>CZ$16</v>
      </c>
      <c r="DA2321" s="199" t="str">
        <f t="shared" si="3751"/>
        <v>DA$16</v>
      </c>
      <c r="DB2321" s="199" t="str">
        <f t="shared" si="3751"/>
        <v>DB$16</v>
      </c>
      <c r="DC2321" s="199" t="str">
        <f t="shared" si="3751"/>
        <v>DC$16</v>
      </c>
      <c r="DD2321" s="199" t="str">
        <f t="shared" si="3751"/>
        <v>DD$16</v>
      </c>
      <c r="DE2321" s="199" t="str">
        <f t="shared" si="3751"/>
        <v>DE$16</v>
      </c>
      <c r="DF2321" s="199" t="str">
        <f t="shared" si="3751"/>
        <v>DF$16</v>
      </c>
      <c r="DG2321" s="199" t="str">
        <f t="shared" si="3751"/>
        <v>DG$16</v>
      </c>
      <c r="DH2321" s="199" t="str">
        <f t="shared" si="3751"/>
        <v>DH$16</v>
      </c>
      <c r="DI2321" s="199" t="str">
        <f t="shared" si="3751"/>
        <v>DI$16</v>
      </c>
      <c r="DJ2321" s="199" t="str">
        <f t="shared" si="3751"/>
        <v>DJ$16</v>
      </c>
      <c r="DK2321" s="199" t="str">
        <f t="shared" si="3751"/>
        <v>DK$16</v>
      </c>
      <c r="DL2321" s="199" t="str">
        <f t="shared" si="3751"/>
        <v>DL$16</v>
      </c>
    </row>
    <row r="2322" spans="1:116" x14ac:dyDescent="0.4">
      <c r="A2322" s="174"/>
      <c r="E2322" s="8"/>
      <c r="G2322" s="175" t="s">
        <v>462</v>
      </c>
      <c r="H2322" s="200"/>
      <c r="I2322" s="201"/>
      <c r="J2322" s="201"/>
      <c r="K2322" s="202"/>
      <c r="L2322" s="202"/>
      <c r="M2322" s="202"/>
      <c r="N2322" s="202"/>
      <c r="O2322" s="202"/>
      <c r="P2322" s="202"/>
      <c r="R2322" s="202"/>
      <c r="S2322" s="199" t="str">
        <f t="shared" ref="S2322:CD2322" si="3752">S$21</f>
        <v>S$17</v>
      </c>
      <c r="T2322" s="199" t="str">
        <f t="shared" si="3752"/>
        <v>T$17</v>
      </c>
      <c r="U2322" s="199" t="str">
        <f t="shared" si="3752"/>
        <v>U$17</v>
      </c>
      <c r="V2322" s="199" t="str">
        <f t="shared" si="3752"/>
        <v>V$17</v>
      </c>
      <c r="W2322" s="199" t="str">
        <f t="shared" si="3752"/>
        <v>W$17</v>
      </c>
      <c r="X2322" s="199" t="str">
        <f t="shared" si="3752"/>
        <v>X$17</v>
      </c>
      <c r="Y2322" s="199" t="str">
        <f t="shared" si="3752"/>
        <v>Y$17</v>
      </c>
      <c r="Z2322" s="199" t="str">
        <f t="shared" si="3752"/>
        <v>Z$17</v>
      </c>
      <c r="AA2322" s="199" t="str">
        <f t="shared" si="3752"/>
        <v>AA$17</v>
      </c>
      <c r="AB2322" s="199" t="str">
        <f t="shared" si="3752"/>
        <v>AB$17</v>
      </c>
      <c r="AC2322" s="199" t="str">
        <f t="shared" si="3752"/>
        <v>AC$17</v>
      </c>
      <c r="AD2322" s="199" t="str">
        <f t="shared" si="3752"/>
        <v>AD$17</v>
      </c>
      <c r="AE2322" s="199" t="str">
        <f t="shared" si="3752"/>
        <v>AE$17</v>
      </c>
      <c r="AF2322" s="199" t="str">
        <f t="shared" si="3752"/>
        <v>AF$17</v>
      </c>
      <c r="AG2322" s="199" t="str">
        <f t="shared" si="3752"/>
        <v>AG$17</v>
      </c>
      <c r="AH2322" s="199" t="str">
        <f t="shared" si="3752"/>
        <v>AH$17</v>
      </c>
      <c r="AI2322" s="199" t="str">
        <f t="shared" si="3752"/>
        <v>AI$17</v>
      </c>
      <c r="AJ2322" s="199" t="str">
        <f t="shared" si="3752"/>
        <v>AJ$17</v>
      </c>
      <c r="AK2322" s="199" t="str">
        <f t="shared" si="3752"/>
        <v>AK$17</v>
      </c>
      <c r="AL2322" s="199" t="str">
        <f t="shared" si="3752"/>
        <v>AL$17</v>
      </c>
      <c r="AM2322" s="199" t="str">
        <f t="shared" si="3752"/>
        <v>AM$17</v>
      </c>
      <c r="AN2322" s="199" t="str">
        <f t="shared" si="3752"/>
        <v>AN$17</v>
      </c>
      <c r="AO2322" s="199" t="str">
        <f t="shared" si="3752"/>
        <v>AO$17</v>
      </c>
      <c r="AP2322" s="199" t="str">
        <f t="shared" si="3752"/>
        <v>AP$17</v>
      </c>
      <c r="AQ2322" s="199" t="str">
        <f t="shared" si="3752"/>
        <v>AQ$17</v>
      </c>
      <c r="AR2322" s="199" t="str">
        <f t="shared" si="3752"/>
        <v>AR$17</v>
      </c>
      <c r="AS2322" s="199" t="str">
        <f t="shared" si="3752"/>
        <v>AS$17</v>
      </c>
      <c r="AT2322" s="199" t="str">
        <f t="shared" si="3752"/>
        <v>AT$17</v>
      </c>
      <c r="AU2322" s="199" t="str">
        <f t="shared" si="3752"/>
        <v>AU$17</v>
      </c>
      <c r="AV2322" s="199" t="str">
        <f t="shared" si="3752"/>
        <v>AV$17</v>
      </c>
      <c r="AW2322" s="199" t="str">
        <f t="shared" si="3752"/>
        <v>AW$17</v>
      </c>
      <c r="AX2322" s="199" t="str">
        <f t="shared" si="3752"/>
        <v>AX$17</v>
      </c>
      <c r="AY2322" s="199" t="str">
        <f t="shared" si="3752"/>
        <v>AY$17</v>
      </c>
      <c r="AZ2322" s="199" t="str">
        <f t="shared" si="3752"/>
        <v>AZ$17</v>
      </c>
      <c r="BA2322" s="199" t="str">
        <f t="shared" si="3752"/>
        <v>BA$17</v>
      </c>
      <c r="BB2322" s="199" t="str">
        <f t="shared" si="3752"/>
        <v>BB$17</v>
      </c>
      <c r="BC2322" s="199" t="str">
        <f t="shared" si="3752"/>
        <v>BC$17</v>
      </c>
      <c r="BD2322" s="199" t="str">
        <f t="shared" si="3752"/>
        <v>BD$17</v>
      </c>
      <c r="BE2322" s="199" t="str">
        <f t="shared" si="3752"/>
        <v>BE$17</v>
      </c>
      <c r="BF2322" s="199" t="str">
        <f t="shared" si="3752"/>
        <v>BF$17</v>
      </c>
      <c r="BG2322" s="199" t="str">
        <f t="shared" si="3752"/>
        <v>BG$17</v>
      </c>
      <c r="BH2322" s="199" t="str">
        <f t="shared" si="3752"/>
        <v>BH$17</v>
      </c>
      <c r="BI2322" s="199" t="str">
        <f t="shared" si="3752"/>
        <v>BI$17</v>
      </c>
      <c r="BJ2322" s="199" t="str">
        <f t="shared" si="3752"/>
        <v>BJ$17</v>
      </c>
      <c r="BK2322" s="199" t="str">
        <f t="shared" si="3752"/>
        <v>BK$17</v>
      </c>
      <c r="BL2322" s="199" t="str">
        <f t="shared" si="3752"/>
        <v>BL$17</v>
      </c>
      <c r="BM2322" s="199" t="str">
        <f t="shared" si="3752"/>
        <v>BM$17</v>
      </c>
      <c r="BN2322" s="199" t="str">
        <f t="shared" si="3752"/>
        <v>BN$17</v>
      </c>
      <c r="BO2322" s="199" t="str">
        <f t="shared" si="3752"/>
        <v>BO$17</v>
      </c>
      <c r="BP2322" s="199" t="str">
        <f t="shared" si="3752"/>
        <v>BP$17</v>
      </c>
      <c r="BQ2322" s="199" t="str">
        <f t="shared" si="3752"/>
        <v>BQ$17</v>
      </c>
      <c r="BR2322" s="199" t="str">
        <f t="shared" si="3752"/>
        <v>BR$17</v>
      </c>
      <c r="BS2322" s="199" t="str">
        <f t="shared" si="3752"/>
        <v>BS$17</v>
      </c>
      <c r="BT2322" s="199" t="str">
        <f t="shared" si="3752"/>
        <v>BT$17</v>
      </c>
      <c r="BU2322" s="199" t="str">
        <f t="shared" si="3752"/>
        <v>BU$17</v>
      </c>
      <c r="BV2322" s="199" t="str">
        <f t="shared" si="3752"/>
        <v>BV$17</v>
      </c>
      <c r="BW2322" s="199" t="str">
        <f t="shared" si="3752"/>
        <v>BW$17</v>
      </c>
      <c r="BX2322" s="199" t="str">
        <f t="shared" si="3752"/>
        <v>BX$17</v>
      </c>
      <c r="BY2322" s="199" t="str">
        <f t="shared" si="3752"/>
        <v>BY$17</v>
      </c>
      <c r="BZ2322" s="199" t="str">
        <f t="shared" si="3752"/>
        <v>BZ$17</v>
      </c>
      <c r="CA2322" s="199" t="str">
        <f t="shared" si="3752"/>
        <v>CA$17</v>
      </c>
      <c r="CB2322" s="199" t="str">
        <f t="shared" si="3752"/>
        <v>CB$17</v>
      </c>
      <c r="CC2322" s="199" t="str">
        <f t="shared" si="3752"/>
        <v>CC$17</v>
      </c>
      <c r="CD2322" s="199" t="str">
        <f t="shared" si="3752"/>
        <v>CD$17</v>
      </c>
      <c r="CE2322" s="199" t="str">
        <f t="shared" ref="CE2322:CL2322" si="3753">CE$21</f>
        <v>CE$17</v>
      </c>
      <c r="CF2322" s="199" t="str">
        <f t="shared" si="3753"/>
        <v>CF$17</v>
      </c>
      <c r="CG2322" s="199" t="str">
        <f t="shared" si="3753"/>
        <v>CG$17</v>
      </c>
      <c r="CH2322" s="199" t="str">
        <f t="shared" si="3753"/>
        <v>CH$17</v>
      </c>
      <c r="CI2322" s="199" t="str">
        <f t="shared" si="3753"/>
        <v>CI$17</v>
      </c>
      <c r="CJ2322" s="199" t="str">
        <f t="shared" si="3753"/>
        <v>CJ$17</v>
      </c>
      <c r="CK2322" s="199" t="str">
        <f t="shared" si="3753"/>
        <v>CK$17</v>
      </c>
      <c r="CL2322" s="199" t="str">
        <f t="shared" si="3753"/>
        <v>CL$17</v>
      </c>
      <c r="CN2322" s="201"/>
      <c r="CO2322" s="199" t="str">
        <f t="shared" ref="CO2322:DL2322" si="3754">CO$21</f>
        <v>CO$17</v>
      </c>
      <c r="CP2322" s="199" t="str">
        <f t="shared" si="3754"/>
        <v>CP$17</v>
      </c>
      <c r="CQ2322" s="199" t="str">
        <f t="shared" si="3754"/>
        <v>CQ$17</v>
      </c>
      <c r="CR2322" s="199" t="str">
        <f t="shared" si="3754"/>
        <v>CR$17</v>
      </c>
      <c r="CS2322" s="199" t="str">
        <f t="shared" si="3754"/>
        <v>CS$17</v>
      </c>
      <c r="CT2322" s="199" t="str">
        <f t="shared" si="3754"/>
        <v>CT$17</v>
      </c>
      <c r="CU2322" s="199" t="str">
        <f t="shared" si="3754"/>
        <v>CU$17</v>
      </c>
      <c r="CV2322" s="199" t="str">
        <f t="shared" si="3754"/>
        <v>CV$17</v>
      </c>
      <c r="CW2322" s="199" t="str">
        <f t="shared" si="3754"/>
        <v>CW$17</v>
      </c>
      <c r="CX2322" s="199" t="str">
        <f t="shared" si="3754"/>
        <v>CX$17</v>
      </c>
      <c r="CY2322" s="199" t="str">
        <f t="shared" si="3754"/>
        <v>CY$17</v>
      </c>
      <c r="CZ2322" s="199" t="str">
        <f t="shared" si="3754"/>
        <v>CZ$17</v>
      </c>
      <c r="DA2322" s="199" t="str">
        <f t="shared" si="3754"/>
        <v>DA$17</v>
      </c>
      <c r="DB2322" s="199" t="str">
        <f t="shared" si="3754"/>
        <v>DB$17</v>
      </c>
      <c r="DC2322" s="199" t="str">
        <f t="shared" si="3754"/>
        <v>DC$17</v>
      </c>
      <c r="DD2322" s="199" t="str">
        <f t="shared" si="3754"/>
        <v>DD$17</v>
      </c>
      <c r="DE2322" s="199" t="str">
        <f t="shared" si="3754"/>
        <v>DE$17</v>
      </c>
      <c r="DF2322" s="199" t="str">
        <f t="shared" si="3754"/>
        <v>DF$17</v>
      </c>
      <c r="DG2322" s="199" t="str">
        <f t="shared" si="3754"/>
        <v>DG$17</v>
      </c>
      <c r="DH2322" s="199" t="str">
        <f t="shared" si="3754"/>
        <v>DH$17</v>
      </c>
      <c r="DI2322" s="199" t="str">
        <f t="shared" si="3754"/>
        <v>DI$17</v>
      </c>
      <c r="DJ2322" s="199" t="str">
        <f t="shared" si="3754"/>
        <v>DJ$17</v>
      </c>
      <c r="DK2322" s="199" t="str">
        <f t="shared" si="3754"/>
        <v>DK$17</v>
      </c>
      <c r="DL2322" s="199" t="str">
        <f t="shared" si="3754"/>
        <v>DL$17</v>
      </c>
    </row>
    <row r="2323" spans="1:116" x14ac:dyDescent="0.4">
      <c r="A2323" s="174"/>
      <c r="E2323" s="8"/>
      <c r="G2323" s="175" t="s">
        <v>491</v>
      </c>
      <c r="H2323" s="200"/>
      <c r="I2323" s="201"/>
      <c r="J2323" s="201"/>
      <c r="K2323" s="202"/>
      <c r="L2323" s="202"/>
      <c r="M2323" s="202"/>
      <c r="N2323" s="202"/>
      <c r="O2323" s="202"/>
      <c r="P2323" s="202"/>
      <c r="R2323" s="202"/>
      <c r="S2323" s="190"/>
      <c r="T2323" s="190"/>
      <c r="U2323" s="190"/>
      <c r="V2323" s="190"/>
      <c r="W2323" s="190"/>
      <c r="X2323" s="190"/>
      <c r="Y2323" s="190"/>
      <c r="Z2323" s="190"/>
      <c r="AA2323" s="190"/>
      <c r="AB2323" s="190"/>
      <c r="AC2323" s="190"/>
      <c r="AD2323" s="190"/>
      <c r="AE2323" s="190"/>
      <c r="AF2323" s="190"/>
      <c r="AG2323" s="190"/>
      <c r="AH2323" s="190"/>
      <c r="AI2323" s="190"/>
      <c r="AJ2323" s="190"/>
      <c r="AK2323" s="190"/>
      <c r="AL2323" s="190"/>
      <c r="AM2323" s="190"/>
      <c r="AN2323" s="190"/>
      <c r="AO2323" s="190"/>
      <c r="AP2323" s="190"/>
      <c r="AQ2323" s="190"/>
      <c r="AR2323" s="190"/>
      <c r="AS2323" s="190"/>
      <c r="AT2323" s="190"/>
      <c r="AU2323" s="190"/>
      <c r="AV2323" s="190"/>
      <c r="AW2323" s="190"/>
      <c r="AX2323" s="190"/>
      <c r="AY2323" s="190"/>
      <c r="AZ2323" s="190"/>
      <c r="BA2323" s="190"/>
      <c r="BB2323" s="190"/>
      <c r="BC2323" s="190"/>
      <c r="BD2323" s="190"/>
      <c r="BE2323" s="190"/>
      <c r="BF2323" s="190"/>
      <c r="BG2323" s="190"/>
      <c r="BH2323" s="190"/>
      <c r="BI2323" s="190"/>
      <c r="BJ2323" s="190"/>
      <c r="BK2323" s="190"/>
      <c r="BL2323" s="190"/>
      <c r="BM2323" s="190"/>
      <c r="BN2323" s="190"/>
      <c r="BO2323" s="190"/>
      <c r="BP2323" s="190"/>
      <c r="BQ2323" s="190"/>
      <c r="BR2323" s="190"/>
      <c r="BS2323" s="190"/>
      <c r="BT2323" s="190"/>
      <c r="BU2323" s="190"/>
      <c r="BV2323" s="190"/>
      <c r="BW2323" s="190"/>
      <c r="BX2323" s="190"/>
      <c r="BY2323" s="190"/>
      <c r="BZ2323" s="190"/>
      <c r="CA2323" s="190"/>
      <c r="CB2323" s="190"/>
      <c r="CC2323" s="190"/>
      <c r="CD2323" s="190"/>
      <c r="CE2323" s="190"/>
      <c r="CF2323" s="190"/>
      <c r="CG2323" s="190"/>
      <c r="CH2323" s="190"/>
      <c r="CI2323" s="190"/>
      <c r="CJ2323" s="190"/>
      <c r="CK2323" s="190"/>
      <c r="CL2323" s="190"/>
      <c r="CN2323" s="201"/>
      <c r="CO2323" s="190"/>
      <c r="CP2323" s="190"/>
      <c r="CQ2323" s="190"/>
      <c r="CR2323" s="190"/>
      <c r="CS2323" s="190"/>
      <c r="CT2323" s="190"/>
      <c r="CU2323" s="190"/>
      <c r="CV2323" s="190"/>
      <c r="CW2323" s="190"/>
      <c r="CX2323" s="190"/>
      <c r="CY2323" s="190"/>
      <c r="CZ2323" s="190"/>
      <c r="DA2323" s="190"/>
      <c r="DB2323" s="190"/>
      <c r="DC2323" s="190"/>
      <c r="DD2323" s="190"/>
      <c r="DE2323" s="190"/>
      <c r="DF2323" s="190"/>
      <c r="DG2323" s="190"/>
      <c r="DH2323" s="190"/>
      <c r="DI2323" s="190"/>
      <c r="DJ2323" s="190"/>
      <c r="DK2323" s="190"/>
      <c r="DL2323" s="190"/>
    </row>
    <row r="2324" spans="1:116" x14ac:dyDescent="0.4">
      <c r="A2324" s="174"/>
      <c r="E2324" s="8"/>
      <c r="G2324" s="175" t="s">
        <v>505</v>
      </c>
      <c r="H2324" s="200"/>
      <c r="I2324" s="201"/>
      <c r="J2324" s="201"/>
      <c r="K2324" s="202"/>
      <c r="L2324" s="202"/>
      <c r="M2324" s="202"/>
      <c r="N2324" s="202"/>
      <c r="O2324" s="202"/>
      <c r="P2324" s="202"/>
      <c r="R2324" s="202"/>
      <c r="S2324" s="190"/>
      <c r="T2324" s="190"/>
      <c r="U2324" s="190"/>
      <c r="V2324" s="190"/>
      <c r="W2324" s="190"/>
      <c r="X2324" s="190"/>
      <c r="Y2324" s="190"/>
      <c r="Z2324" s="190"/>
      <c r="AA2324" s="190"/>
      <c r="AB2324" s="190"/>
      <c r="AC2324" s="190"/>
      <c r="AD2324" s="190"/>
      <c r="AE2324" s="190"/>
      <c r="AF2324" s="190"/>
      <c r="AG2324" s="190"/>
      <c r="AH2324" s="190"/>
      <c r="AI2324" s="190"/>
      <c r="AJ2324" s="190"/>
      <c r="AK2324" s="190"/>
      <c r="AL2324" s="190"/>
      <c r="AM2324" s="190"/>
      <c r="AN2324" s="190"/>
      <c r="AO2324" s="190"/>
      <c r="AP2324" s="190"/>
      <c r="AQ2324" s="190"/>
      <c r="AR2324" s="190"/>
      <c r="AS2324" s="190"/>
      <c r="AT2324" s="190"/>
      <c r="AU2324" s="190"/>
      <c r="AV2324" s="190"/>
      <c r="AW2324" s="190"/>
      <c r="AX2324" s="190"/>
      <c r="AY2324" s="190"/>
      <c r="AZ2324" s="190"/>
      <c r="BA2324" s="190"/>
      <c r="BB2324" s="190"/>
      <c r="BC2324" s="190"/>
      <c r="BD2324" s="190"/>
      <c r="BE2324" s="190"/>
      <c r="BF2324" s="190"/>
      <c r="BG2324" s="190"/>
      <c r="BH2324" s="190"/>
      <c r="BI2324" s="190"/>
      <c r="BJ2324" s="190"/>
      <c r="BK2324" s="190"/>
      <c r="BL2324" s="190"/>
      <c r="BM2324" s="190"/>
      <c r="BN2324" s="190"/>
      <c r="BO2324" s="190"/>
      <c r="BP2324" s="190"/>
      <c r="BQ2324" s="190"/>
      <c r="BR2324" s="190"/>
      <c r="BS2324" s="190"/>
      <c r="BT2324" s="190"/>
      <c r="BU2324" s="190"/>
      <c r="BV2324" s="190"/>
      <c r="BW2324" s="190"/>
      <c r="BX2324" s="190"/>
      <c r="BY2324" s="190"/>
      <c r="BZ2324" s="190"/>
      <c r="CA2324" s="190"/>
      <c r="CB2324" s="190"/>
      <c r="CC2324" s="190"/>
      <c r="CD2324" s="190"/>
      <c r="CE2324" s="190"/>
      <c r="CF2324" s="190"/>
      <c r="CG2324" s="190"/>
      <c r="CH2324" s="190"/>
      <c r="CI2324" s="190"/>
      <c r="CJ2324" s="190"/>
      <c r="CK2324" s="190"/>
      <c r="CL2324" s="190"/>
      <c r="CN2324" s="201"/>
      <c r="CO2324" s="190"/>
      <c r="CP2324" s="190"/>
      <c r="CQ2324" s="190"/>
      <c r="CR2324" s="190"/>
      <c r="CS2324" s="190"/>
      <c r="CT2324" s="190"/>
      <c r="CU2324" s="190"/>
      <c r="CV2324" s="190"/>
      <c r="CW2324" s="190"/>
      <c r="CX2324" s="190"/>
      <c r="CY2324" s="190"/>
      <c r="CZ2324" s="190"/>
      <c r="DA2324" s="190"/>
      <c r="DB2324" s="190"/>
      <c r="DC2324" s="190"/>
      <c r="DD2324" s="190"/>
      <c r="DE2324" s="190"/>
      <c r="DF2324" s="190"/>
      <c r="DG2324" s="190"/>
      <c r="DH2324" s="190"/>
      <c r="DI2324" s="190"/>
      <c r="DJ2324" s="190"/>
      <c r="DK2324" s="190"/>
      <c r="DL2324" s="190"/>
    </row>
    <row r="2325" spans="1:116" x14ac:dyDescent="0.4">
      <c r="A2325" s="174"/>
      <c r="E2325" s="8"/>
      <c r="G2325" s="175" t="s">
        <v>463</v>
      </c>
      <c r="H2325" s="200"/>
      <c r="I2325" s="201"/>
      <c r="J2325" s="201"/>
      <c r="K2325" s="202"/>
      <c r="L2325" s="202"/>
      <c r="M2325" s="202"/>
      <c r="N2325" s="202"/>
      <c r="O2325" s="202"/>
      <c r="P2325" s="202"/>
      <c r="R2325" s="202"/>
      <c r="S2325" s="190" t="str">
        <f t="shared" ref="S2325:CD2325" si="3755">S$22</f>
        <v>S$18</v>
      </c>
      <c r="T2325" s="190" t="str">
        <f t="shared" si="3755"/>
        <v>T$18</v>
      </c>
      <c r="U2325" s="190" t="str">
        <f t="shared" si="3755"/>
        <v>U$18</v>
      </c>
      <c r="V2325" s="190" t="str">
        <f t="shared" si="3755"/>
        <v>V$18</v>
      </c>
      <c r="W2325" s="190" t="str">
        <f t="shared" si="3755"/>
        <v>W$18</v>
      </c>
      <c r="X2325" s="190" t="str">
        <f t="shared" si="3755"/>
        <v>X$18</v>
      </c>
      <c r="Y2325" s="190" t="str">
        <f t="shared" si="3755"/>
        <v>Y$18</v>
      </c>
      <c r="Z2325" s="190" t="str">
        <f t="shared" si="3755"/>
        <v>Z$18</v>
      </c>
      <c r="AA2325" s="190" t="str">
        <f t="shared" si="3755"/>
        <v>AA$18</v>
      </c>
      <c r="AB2325" s="190" t="str">
        <f t="shared" si="3755"/>
        <v>AB$18</v>
      </c>
      <c r="AC2325" s="190" t="str">
        <f t="shared" si="3755"/>
        <v>AC$18</v>
      </c>
      <c r="AD2325" s="190" t="str">
        <f t="shared" si="3755"/>
        <v>AD$18</v>
      </c>
      <c r="AE2325" s="190" t="str">
        <f t="shared" si="3755"/>
        <v>AE$18</v>
      </c>
      <c r="AF2325" s="190" t="str">
        <f t="shared" si="3755"/>
        <v>AF$18</v>
      </c>
      <c r="AG2325" s="190" t="str">
        <f t="shared" si="3755"/>
        <v>AG$18</v>
      </c>
      <c r="AH2325" s="190" t="str">
        <f t="shared" si="3755"/>
        <v>AH$18</v>
      </c>
      <c r="AI2325" s="190" t="str">
        <f t="shared" si="3755"/>
        <v>AI$18</v>
      </c>
      <c r="AJ2325" s="190" t="str">
        <f t="shared" si="3755"/>
        <v>AJ$18</v>
      </c>
      <c r="AK2325" s="190" t="str">
        <f t="shared" si="3755"/>
        <v>AK$18</v>
      </c>
      <c r="AL2325" s="190" t="str">
        <f t="shared" si="3755"/>
        <v>AL$18</v>
      </c>
      <c r="AM2325" s="190" t="str">
        <f t="shared" si="3755"/>
        <v>AM$18</v>
      </c>
      <c r="AN2325" s="190" t="str">
        <f t="shared" si="3755"/>
        <v>AN$18</v>
      </c>
      <c r="AO2325" s="190" t="str">
        <f t="shared" si="3755"/>
        <v>AO$18</v>
      </c>
      <c r="AP2325" s="190" t="str">
        <f t="shared" si="3755"/>
        <v>AP$18</v>
      </c>
      <c r="AQ2325" s="190" t="str">
        <f t="shared" si="3755"/>
        <v>AQ$18</v>
      </c>
      <c r="AR2325" s="190" t="str">
        <f t="shared" si="3755"/>
        <v>AR$18</v>
      </c>
      <c r="AS2325" s="190" t="str">
        <f t="shared" si="3755"/>
        <v>AS$18</v>
      </c>
      <c r="AT2325" s="190" t="str">
        <f t="shared" si="3755"/>
        <v>AT$18</v>
      </c>
      <c r="AU2325" s="190" t="str">
        <f t="shared" si="3755"/>
        <v>AU$18</v>
      </c>
      <c r="AV2325" s="190" t="str">
        <f t="shared" si="3755"/>
        <v>AV$18</v>
      </c>
      <c r="AW2325" s="190" t="str">
        <f t="shared" si="3755"/>
        <v>AW$18</v>
      </c>
      <c r="AX2325" s="190" t="str">
        <f t="shared" si="3755"/>
        <v>AX$18</v>
      </c>
      <c r="AY2325" s="190" t="str">
        <f t="shared" si="3755"/>
        <v>AY$18</v>
      </c>
      <c r="AZ2325" s="190" t="str">
        <f t="shared" si="3755"/>
        <v>AZ$18</v>
      </c>
      <c r="BA2325" s="190" t="str">
        <f t="shared" si="3755"/>
        <v>BA$18</v>
      </c>
      <c r="BB2325" s="190" t="str">
        <f t="shared" si="3755"/>
        <v>BB$18</v>
      </c>
      <c r="BC2325" s="190" t="str">
        <f t="shared" si="3755"/>
        <v>BC$18</v>
      </c>
      <c r="BD2325" s="190" t="str">
        <f t="shared" si="3755"/>
        <v>BD$18</v>
      </c>
      <c r="BE2325" s="190" t="str">
        <f t="shared" si="3755"/>
        <v>BE$18</v>
      </c>
      <c r="BF2325" s="190" t="str">
        <f t="shared" si="3755"/>
        <v>BF$18</v>
      </c>
      <c r="BG2325" s="190" t="str">
        <f t="shared" si="3755"/>
        <v>BG$18</v>
      </c>
      <c r="BH2325" s="190" t="str">
        <f t="shared" si="3755"/>
        <v>BH$18</v>
      </c>
      <c r="BI2325" s="190" t="str">
        <f t="shared" si="3755"/>
        <v>BI$18</v>
      </c>
      <c r="BJ2325" s="190" t="str">
        <f t="shared" si="3755"/>
        <v>BJ$18</v>
      </c>
      <c r="BK2325" s="190" t="str">
        <f t="shared" si="3755"/>
        <v>BK$18</v>
      </c>
      <c r="BL2325" s="190" t="str">
        <f t="shared" si="3755"/>
        <v>BL$18</v>
      </c>
      <c r="BM2325" s="190" t="str">
        <f t="shared" si="3755"/>
        <v>BM$18</v>
      </c>
      <c r="BN2325" s="190" t="str">
        <f t="shared" si="3755"/>
        <v>BN$18</v>
      </c>
      <c r="BO2325" s="190" t="str">
        <f t="shared" si="3755"/>
        <v>BO$18</v>
      </c>
      <c r="BP2325" s="190" t="str">
        <f t="shared" si="3755"/>
        <v>BP$18</v>
      </c>
      <c r="BQ2325" s="190" t="str">
        <f t="shared" si="3755"/>
        <v>BQ$18</v>
      </c>
      <c r="BR2325" s="190" t="str">
        <f t="shared" si="3755"/>
        <v>BR$18</v>
      </c>
      <c r="BS2325" s="190" t="str">
        <f t="shared" si="3755"/>
        <v>BS$18</v>
      </c>
      <c r="BT2325" s="190" t="str">
        <f t="shared" si="3755"/>
        <v>BT$18</v>
      </c>
      <c r="BU2325" s="190" t="str">
        <f t="shared" si="3755"/>
        <v>BU$18</v>
      </c>
      <c r="BV2325" s="190" t="str">
        <f t="shared" si="3755"/>
        <v>BV$18</v>
      </c>
      <c r="BW2325" s="190" t="str">
        <f t="shared" si="3755"/>
        <v>BW$18</v>
      </c>
      <c r="BX2325" s="190" t="str">
        <f t="shared" si="3755"/>
        <v>BX$18</v>
      </c>
      <c r="BY2325" s="190" t="str">
        <f t="shared" si="3755"/>
        <v>BY$18</v>
      </c>
      <c r="BZ2325" s="190" t="str">
        <f t="shared" si="3755"/>
        <v>BZ$18</v>
      </c>
      <c r="CA2325" s="190" t="str">
        <f t="shared" si="3755"/>
        <v>CA$18</v>
      </c>
      <c r="CB2325" s="190" t="str">
        <f t="shared" si="3755"/>
        <v>CB$18</v>
      </c>
      <c r="CC2325" s="190" t="str">
        <f t="shared" si="3755"/>
        <v>CC$18</v>
      </c>
      <c r="CD2325" s="190" t="str">
        <f t="shared" si="3755"/>
        <v>CD$18</v>
      </c>
      <c r="CE2325" s="190" t="str">
        <f t="shared" ref="CE2325:CL2325" si="3756">CE$22</f>
        <v>CE$18</v>
      </c>
      <c r="CF2325" s="190" t="str">
        <f t="shared" si="3756"/>
        <v>CF$18</v>
      </c>
      <c r="CG2325" s="190" t="str">
        <f t="shared" si="3756"/>
        <v>CG$18</v>
      </c>
      <c r="CH2325" s="190" t="str">
        <f t="shared" si="3756"/>
        <v>CH$18</v>
      </c>
      <c r="CI2325" s="190" t="str">
        <f t="shared" si="3756"/>
        <v>CI$18</v>
      </c>
      <c r="CJ2325" s="190" t="str">
        <f t="shared" si="3756"/>
        <v>CJ$18</v>
      </c>
      <c r="CK2325" s="190" t="str">
        <f t="shared" si="3756"/>
        <v>CK$18</v>
      </c>
      <c r="CL2325" s="190" t="str">
        <f t="shared" si="3756"/>
        <v>CL$18</v>
      </c>
      <c r="CN2325" s="201"/>
      <c r="CO2325" s="190" t="str">
        <f t="shared" ref="CO2325:DL2325" si="3757">CO$22</f>
        <v>CO$18</v>
      </c>
      <c r="CP2325" s="190" t="str">
        <f t="shared" si="3757"/>
        <v>CP$18</v>
      </c>
      <c r="CQ2325" s="190" t="str">
        <f t="shared" si="3757"/>
        <v>CQ$18</v>
      </c>
      <c r="CR2325" s="190" t="str">
        <f t="shared" si="3757"/>
        <v>CR$18</v>
      </c>
      <c r="CS2325" s="190" t="str">
        <f t="shared" si="3757"/>
        <v>CS$18</v>
      </c>
      <c r="CT2325" s="190" t="str">
        <f t="shared" si="3757"/>
        <v>CT$18</v>
      </c>
      <c r="CU2325" s="190" t="str">
        <f t="shared" si="3757"/>
        <v>CU$18</v>
      </c>
      <c r="CV2325" s="190" t="str">
        <f t="shared" si="3757"/>
        <v>CV$18</v>
      </c>
      <c r="CW2325" s="190" t="str">
        <f t="shared" si="3757"/>
        <v>CW$18</v>
      </c>
      <c r="CX2325" s="190" t="str">
        <f t="shared" si="3757"/>
        <v>CX$18</v>
      </c>
      <c r="CY2325" s="190" t="str">
        <f t="shared" si="3757"/>
        <v>CY$18</v>
      </c>
      <c r="CZ2325" s="190" t="str">
        <f t="shared" si="3757"/>
        <v>CZ$18</v>
      </c>
      <c r="DA2325" s="190" t="str">
        <f t="shared" si="3757"/>
        <v>DA$18</v>
      </c>
      <c r="DB2325" s="190" t="str">
        <f t="shared" si="3757"/>
        <v>DB$18</v>
      </c>
      <c r="DC2325" s="190" t="str">
        <f t="shared" si="3757"/>
        <v>DC$18</v>
      </c>
      <c r="DD2325" s="190" t="str">
        <f t="shared" si="3757"/>
        <v>DD$18</v>
      </c>
      <c r="DE2325" s="190" t="str">
        <f t="shared" si="3757"/>
        <v>DE$18</v>
      </c>
      <c r="DF2325" s="190" t="str">
        <f t="shared" si="3757"/>
        <v>DF$18</v>
      </c>
      <c r="DG2325" s="190" t="str">
        <f t="shared" si="3757"/>
        <v>DG$18</v>
      </c>
      <c r="DH2325" s="190" t="str">
        <f t="shared" si="3757"/>
        <v>DH$18</v>
      </c>
      <c r="DI2325" s="190" t="str">
        <f t="shared" si="3757"/>
        <v>DI$18</v>
      </c>
      <c r="DJ2325" s="190" t="str">
        <f t="shared" si="3757"/>
        <v>DJ$18</v>
      </c>
      <c r="DK2325" s="190" t="str">
        <f t="shared" si="3757"/>
        <v>DK$18</v>
      </c>
      <c r="DL2325" s="190" t="str">
        <f t="shared" si="3757"/>
        <v>DL$18</v>
      </c>
    </row>
    <row r="2326" spans="1:116" x14ac:dyDescent="0.4">
      <c r="A2326" s="174"/>
      <c r="E2326" s="8"/>
      <c r="G2326" s="175" t="s">
        <v>464</v>
      </c>
      <c r="H2326" s="200"/>
      <c r="I2326" s="201"/>
      <c r="J2326" s="201"/>
      <c r="K2326" s="202"/>
      <c r="L2326" s="202"/>
      <c r="M2326" s="202"/>
      <c r="N2326" s="202"/>
      <c r="O2326" s="202"/>
      <c r="P2326" s="202"/>
      <c r="R2326" s="202"/>
      <c r="S2326" s="190" t="str">
        <f t="shared" ref="S2326:CD2326" si="3758">S$23</f>
        <v>S$19</v>
      </c>
      <c r="T2326" s="190" t="str">
        <f t="shared" si="3758"/>
        <v>T$19</v>
      </c>
      <c r="U2326" s="190" t="str">
        <f t="shared" si="3758"/>
        <v>U$19</v>
      </c>
      <c r="V2326" s="190" t="str">
        <f t="shared" si="3758"/>
        <v>V$19</v>
      </c>
      <c r="W2326" s="190" t="str">
        <f t="shared" si="3758"/>
        <v>W$19</v>
      </c>
      <c r="X2326" s="190" t="str">
        <f t="shared" si="3758"/>
        <v>X$19</v>
      </c>
      <c r="Y2326" s="190" t="str">
        <f t="shared" si="3758"/>
        <v>Y$19</v>
      </c>
      <c r="Z2326" s="190" t="str">
        <f t="shared" si="3758"/>
        <v>Z$19</v>
      </c>
      <c r="AA2326" s="190" t="str">
        <f t="shared" si="3758"/>
        <v>AA$19</v>
      </c>
      <c r="AB2326" s="190" t="str">
        <f t="shared" si="3758"/>
        <v>AB$19</v>
      </c>
      <c r="AC2326" s="190" t="str">
        <f t="shared" si="3758"/>
        <v>AC$19</v>
      </c>
      <c r="AD2326" s="190" t="str">
        <f t="shared" si="3758"/>
        <v>AD$19</v>
      </c>
      <c r="AE2326" s="190" t="str">
        <f t="shared" si="3758"/>
        <v>AE$19</v>
      </c>
      <c r="AF2326" s="190" t="str">
        <f t="shared" si="3758"/>
        <v>AF$19</v>
      </c>
      <c r="AG2326" s="190" t="str">
        <f t="shared" si="3758"/>
        <v>AG$19</v>
      </c>
      <c r="AH2326" s="190" t="str">
        <f t="shared" si="3758"/>
        <v>AH$19</v>
      </c>
      <c r="AI2326" s="190" t="str">
        <f t="shared" si="3758"/>
        <v>AI$19</v>
      </c>
      <c r="AJ2326" s="190" t="str">
        <f t="shared" si="3758"/>
        <v>AJ$19</v>
      </c>
      <c r="AK2326" s="190" t="str">
        <f t="shared" si="3758"/>
        <v>AK$19</v>
      </c>
      <c r="AL2326" s="190" t="str">
        <f t="shared" si="3758"/>
        <v>AL$19</v>
      </c>
      <c r="AM2326" s="190" t="str">
        <f t="shared" si="3758"/>
        <v>AM$19</v>
      </c>
      <c r="AN2326" s="190" t="str">
        <f t="shared" si="3758"/>
        <v>AN$19</v>
      </c>
      <c r="AO2326" s="190" t="str">
        <f t="shared" si="3758"/>
        <v>AO$19</v>
      </c>
      <c r="AP2326" s="190" t="str">
        <f t="shared" si="3758"/>
        <v>AP$19</v>
      </c>
      <c r="AQ2326" s="190" t="str">
        <f t="shared" si="3758"/>
        <v>AQ$19</v>
      </c>
      <c r="AR2326" s="190" t="str">
        <f t="shared" si="3758"/>
        <v>AR$19</v>
      </c>
      <c r="AS2326" s="190" t="str">
        <f t="shared" si="3758"/>
        <v>AS$19</v>
      </c>
      <c r="AT2326" s="190" t="str">
        <f t="shared" si="3758"/>
        <v>AT$19</v>
      </c>
      <c r="AU2326" s="190" t="str">
        <f t="shared" si="3758"/>
        <v>AU$19</v>
      </c>
      <c r="AV2326" s="190" t="str">
        <f t="shared" si="3758"/>
        <v>AV$19</v>
      </c>
      <c r="AW2326" s="190" t="str">
        <f t="shared" si="3758"/>
        <v>AW$19</v>
      </c>
      <c r="AX2326" s="190" t="str">
        <f t="shared" si="3758"/>
        <v>AX$19</v>
      </c>
      <c r="AY2326" s="190" t="str">
        <f t="shared" si="3758"/>
        <v>AY$19</v>
      </c>
      <c r="AZ2326" s="190" t="str">
        <f t="shared" si="3758"/>
        <v>AZ$19</v>
      </c>
      <c r="BA2326" s="190" t="str">
        <f t="shared" si="3758"/>
        <v>BA$19</v>
      </c>
      <c r="BB2326" s="190" t="str">
        <f t="shared" si="3758"/>
        <v>BB$19</v>
      </c>
      <c r="BC2326" s="190" t="str">
        <f t="shared" si="3758"/>
        <v>BC$19</v>
      </c>
      <c r="BD2326" s="190" t="str">
        <f t="shared" si="3758"/>
        <v>BD$19</v>
      </c>
      <c r="BE2326" s="190" t="str">
        <f t="shared" si="3758"/>
        <v>BE$19</v>
      </c>
      <c r="BF2326" s="190" t="str">
        <f t="shared" si="3758"/>
        <v>BF$19</v>
      </c>
      <c r="BG2326" s="190" t="str">
        <f t="shared" si="3758"/>
        <v>BG$19</v>
      </c>
      <c r="BH2326" s="190" t="str">
        <f t="shared" si="3758"/>
        <v>BH$19</v>
      </c>
      <c r="BI2326" s="190" t="str">
        <f t="shared" si="3758"/>
        <v>BI$19</v>
      </c>
      <c r="BJ2326" s="190" t="str">
        <f t="shared" si="3758"/>
        <v>BJ$19</v>
      </c>
      <c r="BK2326" s="190" t="str">
        <f t="shared" si="3758"/>
        <v>BK$19</v>
      </c>
      <c r="BL2326" s="190" t="str">
        <f t="shared" si="3758"/>
        <v>BL$19</v>
      </c>
      <c r="BM2326" s="190" t="str">
        <f t="shared" si="3758"/>
        <v>BM$19</v>
      </c>
      <c r="BN2326" s="190" t="str">
        <f t="shared" si="3758"/>
        <v>BN$19</v>
      </c>
      <c r="BO2326" s="190" t="str">
        <f t="shared" si="3758"/>
        <v>BO$19</v>
      </c>
      <c r="BP2326" s="190" t="str">
        <f t="shared" si="3758"/>
        <v>BP$19</v>
      </c>
      <c r="BQ2326" s="190" t="str">
        <f t="shared" si="3758"/>
        <v>BQ$19</v>
      </c>
      <c r="BR2326" s="190" t="str">
        <f t="shared" si="3758"/>
        <v>BR$19</v>
      </c>
      <c r="BS2326" s="190" t="str">
        <f t="shared" si="3758"/>
        <v>BS$19</v>
      </c>
      <c r="BT2326" s="190" t="str">
        <f t="shared" si="3758"/>
        <v>BT$19</v>
      </c>
      <c r="BU2326" s="190" t="str">
        <f t="shared" si="3758"/>
        <v>BU$19</v>
      </c>
      <c r="BV2326" s="190" t="str">
        <f t="shared" si="3758"/>
        <v>BV$19</v>
      </c>
      <c r="BW2326" s="190" t="str">
        <f t="shared" si="3758"/>
        <v>BW$19</v>
      </c>
      <c r="BX2326" s="190" t="str">
        <f t="shared" si="3758"/>
        <v>BX$19</v>
      </c>
      <c r="BY2326" s="190" t="str">
        <f t="shared" si="3758"/>
        <v>BY$19</v>
      </c>
      <c r="BZ2326" s="190" t="str">
        <f t="shared" si="3758"/>
        <v>BZ$19</v>
      </c>
      <c r="CA2326" s="190" t="str">
        <f t="shared" si="3758"/>
        <v>CA$19</v>
      </c>
      <c r="CB2326" s="190" t="str">
        <f t="shared" si="3758"/>
        <v>CB$19</v>
      </c>
      <c r="CC2326" s="190" t="str">
        <f t="shared" si="3758"/>
        <v>CC$19</v>
      </c>
      <c r="CD2326" s="190" t="str">
        <f t="shared" si="3758"/>
        <v>CD$19</v>
      </c>
      <c r="CE2326" s="190" t="str">
        <f t="shared" ref="CE2326:CL2326" si="3759">CE$23</f>
        <v>CE$19</v>
      </c>
      <c r="CF2326" s="190" t="str">
        <f t="shared" si="3759"/>
        <v>CF$19</v>
      </c>
      <c r="CG2326" s="190" t="str">
        <f t="shared" si="3759"/>
        <v>CG$19</v>
      </c>
      <c r="CH2326" s="190" t="str">
        <f t="shared" si="3759"/>
        <v>CH$19</v>
      </c>
      <c r="CI2326" s="190" t="str">
        <f t="shared" si="3759"/>
        <v>CI$19</v>
      </c>
      <c r="CJ2326" s="190" t="str">
        <f t="shared" si="3759"/>
        <v>CJ$19</v>
      </c>
      <c r="CK2326" s="190" t="str">
        <f t="shared" si="3759"/>
        <v>CK$19</v>
      </c>
      <c r="CL2326" s="190" t="str">
        <f t="shared" si="3759"/>
        <v>CL$19</v>
      </c>
      <c r="CN2326" s="201"/>
      <c r="CO2326" s="190" t="str">
        <f t="shared" ref="CO2326:DL2326" si="3760">CO$23</f>
        <v>CO$19</v>
      </c>
      <c r="CP2326" s="190" t="str">
        <f t="shared" si="3760"/>
        <v>CP$19</v>
      </c>
      <c r="CQ2326" s="190" t="str">
        <f t="shared" si="3760"/>
        <v>CQ$19</v>
      </c>
      <c r="CR2326" s="190" t="str">
        <f t="shared" si="3760"/>
        <v>CR$19</v>
      </c>
      <c r="CS2326" s="190" t="str">
        <f t="shared" si="3760"/>
        <v>CS$19</v>
      </c>
      <c r="CT2326" s="190" t="str">
        <f t="shared" si="3760"/>
        <v>CT$19</v>
      </c>
      <c r="CU2326" s="190" t="str">
        <f t="shared" si="3760"/>
        <v>CU$19</v>
      </c>
      <c r="CV2326" s="190" t="str">
        <f t="shared" si="3760"/>
        <v>CV$19</v>
      </c>
      <c r="CW2326" s="190" t="str">
        <f t="shared" si="3760"/>
        <v>CW$19</v>
      </c>
      <c r="CX2326" s="190" t="str">
        <f t="shared" si="3760"/>
        <v>CX$19</v>
      </c>
      <c r="CY2326" s="190" t="str">
        <f t="shared" si="3760"/>
        <v>CY$19</v>
      </c>
      <c r="CZ2326" s="190" t="str">
        <f t="shared" si="3760"/>
        <v>CZ$19</v>
      </c>
      <c r="DA2326" s="190" t="str">
        <f t="shared" si="3760"/>
        <v>DA$19</v>
      </c>
      <c r="DB2326" s="190" t="str">
        <f t="shared" si="3760"/>
        <v>DB$19</v>
      </c>
      <c r="DC2326" s="190" t="str">
        <f t="shared" si="3760"/>
        <v>DC$19</v>
      </c>
      <c r="DD2326" s="190" t="str">
        <f t="shared" si="3760"/>
        <v>DD$19</v>
      </c>
      <c r="DE2326" s="190" t="str">
        <f t="shared" si="3760"/>
        <v>DE$19</v>
      </c>
      <c r="DF2326" s="190" t="str">
        <f t="shared" si="3760"/>
        <v>DF$19</v>
      </c>
      <c r="DG2326" s="190" t="str">
        <f t="shared" si="3760"/>
        <v>DG$19</v>
      </c>
      <c r="DH2326" s="190" t="str">
        <f t="shared" si="3760"/>
        <v>DH$19</v>
      </c>
      <c r="DI2326" s="190" t="str">
        <f t="shared" si="3760"/>
        <v>DI$19</v>
      </c>
      <c r="DJ2326" s="190" t="str">
        <f t="shared" si="3760"/>
        <v>DJ$19</v>
      </c>
      <c r="DK2326" s="190" t="str">
        <f t="shared" si="3760"/>
        <v>DK$19</v>
      </c>
      <c r="DL2326" s="190" t="str">
        <f t="shared" si="3760"/>
        <v>DL$19</v>
      </c>
    </row>
    <row r="2327" spans="1:116" x14ac:dyDescent="0.4">
      <c r="A2327" s="142" t="s">
        <v>218</v>
      </c>
      <c r="B2327" s="31" t="s">
        <v>81</v>
      </c>
      <c r="C2327" s="31"/>
      <c r="D2327" t="s">
        <v>562</v>
      </c>
      <c r="E2327" s="8" t="str">
        <f t="shared" ref="E2327:E2333" si="3761">ROW()&amp;" "&amp;D2327</f>
        <v>2327 TOGGLE-TV-V</v>
      </c>
      <c r="F2327" t="s">
        <v>511</v>
      </c>
      <c r="G2327" s="143" t="s">
        <v>509</v>
      </c>
      <c r="H2327" s="142"/>
      <c r="I2327" s="144"/>
      <c r="J2327" s="144"/>
      <c r="K2327" s="142"/>
      <c r="L2327" s="142"/>
      <c r="M2327" s="142"/>
      <c r="N2327" s="142"/>
      <c r="O2327" s="142"/>
      <c r="P2327" s="142"/>
      <c r="R2327" s="143"/>
      <c r="S2327" s="168"/>
      <c r="T2327" s="168"/>
      <c r="U2327" s="168"/>
      <c r="V2327" s="168"/>
      <c r="W2327" s="168"/>
      <c r="X2327" s="168"/>
      <c r="Y2327" s="168"/>
      <c r="Z2327" s="168"/>
      <c r="AA2327" s="168"/>
      <c r="AB2327" s="168"/>
      <c r="AC2327" s="168"/>
      <c r="AD2327" s="168"/>
      <c r="AE2327" s="168"/>
      <c r="AF2327" s="168"/>
      <c r="AG2327" s="168"/>
      <c r="AH2327" s="168"/>
      <c r="AI2327" s="168"/>
      <c r="AJ2327" s="168"/>
      <c r="AK2327" s="168"/>
      <c r="AL2327" s="168"/>
      <c r="AM2327" s="168"/>
      <c r="AN2327" s="168"/>
      <c r="AO2327" s="168"/>
      <c r="AP2327" s="168"/>
      <c r="AQ2327" s="168"/>
      <c r="AR2327" s="168"/>
      <c r="AS2327" s="168"/>
      <c r="AT2327" s="168"/>
      <c r="AU2327" s="168"/>
      <c r="AV2327" s="168"/>
      <c r="AW2327" s="168"/>
      <c r="AX2327" s="168"/>
      <c r="AY2327" s="168"/>
      <c r="AZ2327" s="168"/>
      <c r="BA2327" s="168"/>
      <c r="BB2327" s="168"/>
      <c r="BC2327" s="168"/>
      <c r="BD2327" s="168"/>
      <c r="BE2327" s="168"/>
      <c r="BF2327" s="168"/>
      <c r="BG2327" s="168"/>
      <c r="BH2327" s="168"/>
      <c r="BI2327" s="168"/>
      <c r="BJ2327" s="168"/>
      <c r="BK2327" s="168"/>
      <c r="BL2327" s="168"/>
      <c r="BM2327" s="168"/>
      <c r="BN2327" s="168"/>
      <c r="BO2327" s="168"/>
      <c r="BP2327" s="168"/>
      <c r="BQ2327" s="168"/>
      <c r="BR2327" s="168"/>
      <c r="BS2327" s="168"/>
      <c r="BT2327" s="168"/>
      <c r="BU2327" s="168"/>
      <c r="BV2327" s="168"/>
      <c r="BW2327" s="168"/>
      <c r="BX2327" s="168"/>
      <c r="BY2327" s="168"/>
      <c r="BZ2327" s="168"/>
      <c r="CA2327" s="168"/>
      <c r="CB2327" s="168"/>
      <c r="CC2327" s="168"/>
      <c r="CD2327" s="168"/>
      <c r="CE2327" s="168"/>
      <c r="CF2327" s="168"/>
      <c r="CG2327" s="168"/>
      <c r="CH2327" s="168"/>
      <c r="CI2327" s="168"/>
      <c r="CJ2327" s="168"/>
      <c r="CK2327" s="168"/>
      <c r="CL2327" s="168"/>
      <c r="CN2327" s="144"/>
      <c r="CO2327" s="168"/>
      <c r="CP2327" s="168"/>
      <c r="CQ2327" s="168"/>
      <c r="CR2327" s="168"/>
      <c r="CS2327" s="168"/>
      <c r="CT2327" s="168"/>
      <c r="CU2327" s="168"/>
      <c r="CV2327" s="168"/>
      <c r="CW2327" s="168"/>
      <c r="CX2327" s="168"/>
      <c r="CY2327" s="168"/>
      <c r="CZ2327" s="168"/>
      <c r="DA2327" s="168"/>
      <c r="DB2327" s="168"/>
      <c r="DC2327" s="168"/>
      <c r="DD2327" s="168"/>
      <c r="DE2327" s="168"/>
      <c r="DF2327" s="168"/>
      <c r="DG2327" s="168"/>
      <c r="DH2327" s="168"/>
      <c r="DI2327" s="168"/>
      <c r="DJ2327" s="168"/>
      <c r="DK2327" s="168"/>
      <c r="DL2327" s="168"/>
    </row>
    <row r="2328" spans="1:116" x14ac:dyDescent="0.4">
      <c r="A2328" s="12"/>
      <c r="B2328" s="12" t="s">
        <v>332</v>
      </c>
      <c r="C2328" s="12"/>
      <c r="D2328" t="s">
        <v>562</v>
      </c>
      <c r="E2328" s="8" t="str">
        <f t="shared" si="3761"/>
        <v>2328 TOGGLE-TV-V</v>
      </c>
      <c r="G2328" s="95" t="str">
        <f ca="1">OFFSET(G2328,-(ROW(G2328)-ROW(G2340)),0)&amp;" - before toggle"</f>
        <v># of assets - before toggle</v>
      </c>
      <c r="H2328" s="12"/>
      <c r="I2328" s="60"/>
      <c r="J2328" s="60"/>
      <c r="K2328" s="12"/>
      <c r="L2328" s="12"/>
      <c r="M2328" s="12"/>
      <c r="N2328" s="12"/>
      <c r="O2328" s="12"/>
      <c r="P2328" s="12"/>
      <c r="R2328" s="13"/>
      <c r="S2328" s="76"/>
      <c r="T2328" s="76"/>
      <c r="U2328" s="76"/>
      <c r="V2328" s="76"/>
      <c r="W2328" s="76"/>
      <c r="X2328" s="76"/>
      <c r="Y2328" s="76"/>
      <c r="Z2328" s="76"/>
      <c r="AA2328" s="76"/>
      <c r="AB2328" s="76"/>
      <c r="AC2328" s="76"/>
      <c r="AD2328" s="76"/>
      <c r="AE2328" s="76"/>
      <c r="AF2328" s="76"/>
      <c r="AG2328" s="76"/>
      <c r="AH2328" s="76"/>
      <c r="AI2328" s="76"/>
      <c r="AJ2328" s="76"/>
      <c r="AK2328" s="76"/>
      <c r="AL2328" s="76"/>
      <c r="AM2328" s="76"/>
      <c r="AN2328" s="76"/>
      <c r="AO2328" s="76"/>
      <c r="AP2328" s="76"/>
      <c r="AQ2328" s="76"/>
      <c r="AR2328" s="76"/>
      <c r="AS2328" s="76"/>
      <c r="AT2328" s="76"/>
      <c r="AU2328" s="76"/>
      <c r="AV2328" s="76"/>
      <c r="AW2328" s="76"/>
      <c r="AX2328" s="76"/>
      <c r="AY2328" s="76"/>
      <c r="AZ2328" s="76"/>
      <c r="BA2328" s="76"/>
      <c r="BB2328" s="76"/>
      <c r="BC2328" s="76"/>
      <c r="BD2328" s="76"/>
      <c r="BE2328" s="76"/>
      <c r="BF2328" s="76"/>
      <c r="BG2328" s="76"/>
      <c r="BH2328" s="76"/>
      <c r="BI2328" s="76"/>
      <c r="BJ2328" s="76"/>
      <c r="BK2328" s="76"/>
      <c r="BL2328" s="76"/>
      <c r="BM2328" s="76"/>
      <c r="BN2328" s="76"/>
      <c r="BO2328" s="76"/>
      <c r="BP2328" s="76"/>
      <c r="BQ2328" s="76"/>
      <c r="BR2328" s="76"/>
      <c r="BS2328" s="76"/>
      <c r="BT2328" s="76"/>
      <c r="BU2328" s="76"/>
      <c r="BV2328" s="76"/>
      <c r="BW2328" s="76"/>
      <c r="BX2328" s="76"/>
      <c r="BY2328" s="76"/>
      <c r="BZ2328" s="76"/>
      <c r="CA2328" s="76"/>
      <c r="CB2328" s="76"/>
      <c r="CC2328" s="76"/>
      <c r="CD2328" s="76"/>
      <c r="CE2328" s="76"/>
      <c r="CF2328" s="76"/>
      <c r="CG2328" s="76"/>
      <c r="CH2328" s="76"/>
      <c r="CI2328" s="76"/>
      <c r="CJ2328" s="76"/>
      <c r="CK2328" s="76"/>
      <c r="CL2328" s="76"/>
      <c r="CN2328" s="60"/>
      <c r="CO2328" s="239"/>
      <c r="CP2328" s="239"/>
      <c r="CQ2328" s="239"/>
      <c r="CR2328" s="239"/>
      <c r="CS2328" s="239"/>
      <c r="CT2328" s="239"/>
      <c r="CU2328" s="239"/>
      <c r="CV2328" s="239"/>
      <c r="CW2328" s="239"/>
      <c r="CX2328" s="239"/>
      <c r="CY2328" s="239"/>
      <c r="CZ2328" s="239"/>
      <c r="DA2328" s="239"/>
      <c r="DB2328" s="239"/>
      <c r="DC2328" s="239"/>
      <c r="DD2328" s="239"/>
      <c r="DE2328" s="239"/>
      <c r="DF2328" s="239"/>
      <c r="DG2328" s="239"/>
      <c r="DH2328" s="239"/>
      <c r="DI2328" s="239"/>
      <c r="DJ2328" s="239"/>
      <c r="DK2328" s="239"/>
      <c r="DL2328" s="239"/>
    </row>
    <row r="2329" spans="1:116" x14ac:dyDescent="0.4">
      <c r="A2329" s="31"/>
      <c r="B2329" s="31"/>
      <c r="C2329" s="31"/>
      <c r="D2329" t="s">
        <v>562</v>
      </c>
      <c r="E2329" s="8" t="str">
        <f t="shared" si="3761"/>
        <v>2329 TOGGLE-TV-V</v>
      </c>
      <c r="G2329" s="145" t="s">
        <v>563</v>
      </c>
      <c r="H2329" s="31">
        <v>1</v>
      </c>
      <c r="I2329" s="73"/>
      <c r="J2329" s="73"/>
      <c r="K2329" s="12"/>
      <c r="L2329" s="12"/>
      <c r="M2329" s="12"/>
      <c r="N2329" s="12"/>
      <c r="O2329" s="12"/>
      <c r="P2329" s="12"/>
      <c r="R2329" s="67"/>
      <c r="S2329" s="76"/>
      <c r="T2329" s="76"/>
      <c r="U2329" s="76"/>
      <c r="V2329" s="76"/>
      <c r="W2329" s="76"/>
      <c r="X2329" s="76"/>
      <c r="Y2329" s="76"/>
      <c r="Z2329" s="76"/>
      <c r="AA2329" s="76"/>
      <c r="AB2329" s="76"/>
      <c r="AC2329" s="76"/>
      <c r="AD2329" s="76"/>
      <c r="AE2329" s="76"/>
      <c r="AF2329" s="76"/>
      <c r="AG2329" s="76"/>
      <c r="AH2329" s="76"/>
      <c r="AI2329" s="76"/>
      <c r="AJ2329" s="76"/>
      <c r="AK2329" s="76"/>
      <c r="AL2329" s="76"/>
      <c r="AM2329" s="76"/>
      <c r="AN2329" s="76"/>
      <c r="AO2329" s="76"/>
      <c r="AP2329" s="76"/>
      <c r="AQ2329" s="76"/>
      <c r="AR2329" s="76"/>
      <c r="AS2329" s="76"/>
      <c r="AT2329" s="76"/>
      <c r="AU2329" s="76"/>
      <c r="AV2329" s="76"/>
      <c r="AW2329" s="76"/>
      <c r="AX2329" s="76"/>
      <c r="AY2329" s="76"/>
      <c r="AZ2329" s="76"/>
      <c r="BA2329" s="76"/>
      <c r="BB2329" s="76"/>
      <c r="BC2329" s="76"/>
      <c r="BD2329" s="76"/>
      <c r="BE2329" s="76"/>
      <c r="BF2329" s="76"/>
      <c r="BG2329" s="76"/>
      <c r="BH2329" s="76"/>
      <c r="BI2329" s="76"/>
      <c r="BJ2329" s="76"/>
      <c r="BK2329" s="76"/>
      <c r="BL2329" s="76"/>
      <c r="BM2329" s="76"/>
      <c r="BN2329" s="76"/>
      <c r="BO2329" s="76"/>
      <c r="BP2329" s="76"/>
      <c r="BQ2329" s="76"/>
      <c r="BR2329" s="76"/>
      <c r="BS2329" s="76"/>
      <c r="BT2329" s="76"/>
      <c r="BU2329" s="76"/>
      <c r="BV2329" s="76"/>
      <c r="BW2329" s="76"/>
      <c r="BX2329" s="76"/>
      <c r="BY2329" s="76"/>
      <c r="BZ2329" s="76"/>
      <c r="CA2329" s="76"/>
      <c r="CB2329" s="76"/>
      <c r="CC2329" s="76"/>
      <c r="CD2329" s="76"/>
      <c r="CE2329" s="76"/>
      <c r="CF2329" s="76"/>
      <c r="CG2329" s="76"/>
      <c r="CH2329" s="76"/>
      <c r="CI2329" s="76"/>
      <c r="CJ2329" s="76"/>
      <c r="CK2329" s="76"/>
      <c r="CL2329" s="76"/>
      <c r="CN2329" s="76"/>
      <c r="CO2329" s="76" t="e" cm="1">
        <f t="array" ref="CO2329">INDEX($K:$P,ROW(),MATCH(CO$3,$K$2:$P$2,0))</f>
        <v>#N/A</v>
      </c>
      <c r="CP2329" s="76" t="e" cm="1">
        <f t="array" ref="CP2329">INDEX($K:$P,ROW(),MATCH(CP$3,$K$2:$P$2,0))</f>
        <v>#N/A</v>
      </c>
      <c r="CQ2329" s="76" t="e" cm="1">
        <f t="array" ref="CQ2329">INDEX($K:$P,ROW(),MATCH(CQ$3,$K$2:$P$2,0))</f>
        <v>#N/A</v>
      </c>
      <c r="CR2329" s="76" t="e" cm="1">
        <f t="array" ref="CR2329">INDEX($K:$P,ROW(),MATCH(CR$3,$K$2:$P$2,0))</f>
        <v>#N/A</v>
      </c>
      <c r="CS2329" s="76" t="e" cm="1">
        <f t="array" ref="CS2329">INDEX($K:$P,ROW(),MATCH(CS$3,$K$2:$P$2,0))</f>
        <v>#N/A</v>
      </c>
      <c r="CT2329" s="76" t="e" cm="1">
        <f t="array" ref="CT2329">INDEX($K:$P,ROW(),MATCH(CT$3,$K$2:$P$2,0))</f>
        <v>#N/A</v>
      </c>
      <c r="CU2329" s="76" t="e" cm="1">
        <f t="array" ref="CU2329">INDEX($K:$P,ROW(),MATCH(CU$3,$K$2:$P$2,0))</f>
        <v>#N/A</v>
      </c>
      <c r="CV2329" s="76" t="e" cm="1">
        <f t="array" ref="CV2329">INDEX($K:$P,ROW(),MATCH(CV$3,$K$2:$P$2,0))</f>
        <v>#N/A</v>
      </c>
      <c r="CW2329" s="76" t="e" cm="1">
        <f t="array" ref="CW2329">INDEX($K:$P,ROW(),MATCH(CW$3,$K$2:$P$2,0))</f>
        <v>#N/A</v>
      </c>
      <c r="CX2329" s="76" t="e" cm="1">
        <f t="array" ref="CX2329">INDEX($K:$P,ROW(),MATCH(CX$3,$K$2:$P$2,0))</f>
        <v>#N/A</v>
      </c>
      <c r="CY2329" s="76" t="e" cm="1">
        <f t="array" ref="CY2329">INDEX($K:$P,ROW(),MATCH(CY$3,$K$2:$P$2,0))</f>
        <v>#N/A</v>
      </c>
      <c r="CZ2329" s="76" t="e" cm="1">
        <f t="array" ref="CZ2329">INDEX($K:$P,ROW(),MATCH(CZ$3,$K$2:$P$2,0))</f>
        <v>#N/A</v>
      </c>
      <c r="DA2329" s="76" t="e" cm="1">
        <f t="array" ref="DA2329">INDEX($K:$P,ROW(),MATCH(DA$3,$K$2:$P$2,0))</f>
        <v>#N/A</v>
      </c>
      <c r="DB2329" s="76" t="e" cm="1">
        <f t="array" ref="DB2329">INDEX($K:$P,ROW(),MATCH(DB$3,$K$2:$P$2,0))</f>
        <v>#N/A</v>
      </c>
      <c r="DC2329" s="76" t="e" cm="1">
        <f t="array" ref="DC2329">INDEX($K:$P,ROW(),MATCH(DC$3,$K$2:$P$2,0))</f>
        <v>#N/A</v>
      </c>
      <c r="DD2329" s="76" t="e" cm="1">
        <f t="array" ref="DD2329">INDEX($K:$P,ROW(),MATCH(DD$3,$K$2:$P$2,0))</f>
        <v>#N/A</v>
      </c>
      <c r="DE2329" s="76" t="e" cm="1">
        <f t="array" ref="DE2329">INDEX($K:$P,ROW(),MATCH(DE$3,$K$2:$P$2,0))</f>
        <v>#N/A</v>
      </c>
      <c r="DF2329" s="76" t="e" cm="1">
        <f t="array" ref="DF2329">INDEX($K:$P,ROW(),MATCH(DF$3,$K$2:$P$2,0))</f>
        <v>#N/A</v>
      </c>
      <c r="DG2329" s="76" t="e" cm="1">
        <f t="array" ref="DG2329">INDEX($K:$P,ROW(),MATCH(DG$3,$K$2:$P$2,0))</f>
        <v>#N/A</v>
      </c>
      <c r="DH2329" s="76" t="e" cm="1">
        <f t="array" ref="DH2329">INDEX($K:$P,ROW(),MATCH(DH$3,$K$2:$P$2,0))</f>
        <v>#N/A</v>
      </c>
      <c r="DI2329" s="76" t="e" cm="1">
        <f t="array" ref="DI2329">INDEX($K:$P,ROW(),MATCH(DI$3,$K$2:$P$2,0))</f>
        <v>#N/A</v>
      </c>
      <c r="DJ2329" s="76" t="e" cm="1">
        <f t="array" ref="DJ2329">INDEX($K:$P,ROW(),MATCH(DJ$3,$K$2:$P$2,0))</f>
        <v>#N/A</v>
      </c>
      <c r="DK2329" s="76" t="e" cm="1">
        <f t="array" ref="DK2329">INDEX($K:$P,ROW(),MATCH(DK$3,$K$2:$P$2,0))</f>
        <v>#N/A</v>
      </c>
      <c r="DL2329" s="76" t="e" cm="1">
        <f t="array" ref="DL2329">INDEX($K:$P,ROW(),MATCH(DL$3,$K$2:$P$2,0))</f>
        <v>#N/A</v>
      </c>
    </row>
    <row r="2330" spans="1:116" x14ac:dyDescent="0.4">
      <c r="D2330" t="s">
        <v>562</v>
      </c>
      <c r="E2330" s="8" t="str">
        <f t="shared" si="3761"/>
        <v>2330 TOGGLE-TV-V</v>
      </c>
      <c r="G2330" s="127" t="str">
        <f ca="1">SUBSTITUTE(G2328,"before toggle","after toggle")</f>
        <v># of assets - after toggle</v>
      </c>
      <c r="H2330" s="12"/>
      <c r="I2330" s="60"/>
      <c r="J2330" s="60"/>
      <c r="K2330" s="117">
        <f t="shared" ref="K2330:P2330" ca="1" si="3762">SUMIF($4:$4,K$2,2330:2330)</f>
        <v>5000</v>
      </c>
      <c r="L2330" s="117">
        <f t="shared" ca="1" si="3762"/>
        <v>5000</v>
      </c>
      <c r="M2330" s="117">
        <f t="shared" ca="1" si="3762"/>
        <v>5000</v>
      </c>
      <c r="N2330" s="117">
        <f t="shared" ca="1" si="3762"/>
        <v>5000</v>
      </c>
      <c r="O2330" s="117">
        <f t="shared" ca="1" si="3762"/>
        <v>5000</v>
      </c>
      <c r="P2330" s="117">
        <f t="shared" ca="1" si="3762"/>
        <v>5000</v>
      </c>
      <c r="R2330" s="15"/>
      <c r="S2330" s="151" cm="1">
        <f t="array" aca="1" ref="S2330" ca="1">INDIRECT(S2322)*$H2329</f>
        <v>5000</v>
      </c>
      <c r="T2330" s="151" cm="1">
        <f t="array" aca="1" ref="T2330" ca="1">INDIRECT(T2322)*$H2329</f>
        <v>5000</v>
      </c>
      <c r="U2330" s="151" cm="1">
        <f t="array" aca="1" ref="U2330" ca="1">INDIRECT(U2322)*$H2329</f>
        <v>5000</v>
      </c>
      <c r="V2330" s="151" cm="1">
        <f t="array" aca="1" ref="V2330" ca="1">INDIRECT(V2322)*$H2329</f>
        <v>5000</v>
      </c>
      <c r="W2330" s="151" cm="1">
        <f t="array" aca="1" ref="W2330" ca="1">INDIRECT(W2322)*$H2329</f>
        <v>5000</v>
      </c>
      <c r="X2330" s="151" cm="1">
        <f t="array" aca="1" ref="X2330" ca="1">INDIRECT(X2322)*$H2329</f>
        <v>5000</v>
      </c>
      <c r="Y2330" s="151" cm="1">
        <f t="array" aca="1" ref="Y2330" ca="1">INDIRECT(Y2322)*$H2329</f>
        <v>5000</v>
      </c>
      <c r="Z2330" s="151" cm="1">
        <f t="array" aca="1" ref="Z2330" ca="1">INDIRECT(Z2322)*$H2329</f>
        <v>5000</v>
      </c>
      <c r="AA2330" s="151" cm="1">
        <f t="array" aca="1" ref="AA2330" ca="1">INDIRECT(AA2322)*$H2329</f>
        <v>5000</v>
      </c>
      <c r="AB2330" s="151" cm="1">
        <f t="array" aca="1" ref="AB2330" ca="1">INDIRECT(AB2322)*$H2329</f>
        <v>5000</v>
      </c>
      <c r="AC2330" s="151" cm="1">
        <f t="array" aca="1" ref="AC2330" ca="1">INDIRECT(AC2322)*$H2329</f>
        <v>5000</v>
      </c>
      <c r="AD2330" s="151" cm="1">
        <f t="array" aca="1" ref="AD2330" ca="1">INDIRECT(AD2322)*$H2329</f>
        <v>5000</v>
      </c>
      <c r="AE2330" s="151" cm="1">
        <f t="array" aca="1" ref="AE2330" ca="1">INDIRECT(AE2322)*$H2329</f>
        <v>5000</v>
      </c>
      <c r="AF2330" s="151" cm="1">
        <f t="array" aca="1" ref="AF2330" ca="1">INDIRECT(AF2322)*$H2329</f>
        <v>5000</v>
      </c>
      <c r="AG2330" s="151" cm="1">
        <f t="array" aca="1" ref="AG2330" ca="1">INDIRECT(AG2322)*$H2329</f>
        <v>5000</v>
      </c>
      <c r="AH2330" s="151" cm="1">
        <f t="array" aca="1" ref="AH2330" ca="1">INDIRECT(AH2322)*$H2329</f>
        <v>5000</v>
      </c>
      <c r="AI2330" s="151" cm="1">
        <f t="array" aca="1" ref="AI2330" ca="1">INDIRECT(AI2322)*$H2329</f>
        <v>5000</v>
      </c>
      <c r="AJ2330" s="151" cm="1">
        <f t="array" aca="1" ref="AJ2330" ca="1">INDIRECT(AJ2322)*$H2329</f>
        <v>5000</v>
      </c>
      <c r="AK2330" s="151" cm="1">
        <f t="array" aca="1" ref="AK2330" ca="1">INDIRECT(AK2322)*$H2329</f>
        <v>5000</v>
      </c>
      <c r="AL2330" s="151" cm="1">
        <f t="array" aca="1" ref="AL2330" ca="1">INDIRECT(AL2322)*$H2329</f>
        <v>5000</v>
      </c>
      <c r="AM2330" s="151" cm="1">
        <f t="array" aca="1" ref="AM2330" ca="1">INDIRECT(AM2322)*$H2329</f>
        <v>5000</v>
      </c>
      <c r="AN2330" s="151" cm="1">
        <f t="array" aca="1" ref="AN2330" ca="1">INDIRECT(AN2322)*$H2329</f>
        <v>5000</v>
      </c>
      <c r="AO2330" s="151" cm="1">
        <f t="array" aca="1" ref="AO2330" ca="1">INDIRECT(AO2322)*$H2329</f>
        <v>5000</v>
      </c>
      <c r="AP2330" s="151" cm="1">
        <f t="array" aca="1" ref="AP2330" ca="1">INDIRECT(AP2322)*$H2329</f>
        <v>5000</v>
      </c>
      <c r="AQ2330" s="151" cm="1">
        <f t="array" aca="1" ref="AQ2330" ca="1">INDIRECT(AQ2322)*$H2329</f>
        <v>5000</v>
      </c>
      <c r="AR2330" s="151" cm="1">
        <f t="array" aca="1" ref="AR2330" ca="1">INDIRECT(AR2322)*$H2329</f>
        <v>5000</v>
      </c>
      <c r="AS2330" s="151" cm="1">
        <f t="array" aca="1" ref="AS2330" ca="1">INDIRECT(AS2322)*$H2329</f>
        <v>5000</v>
      </c>
      <c r="AT2330" s="151" cm="1">
        <f t="array" aca="1" ref="AT2330" ca="1">INDIRECT(AT2322)*$H2329</f>
        <v>5000</v>
      </c>
      <c r="AU2330" s="151" cm="1">
        <f t="array" aca="1" ref="AU2330" ca="1">INDIRECT(AU2322)*$H2329</f>
        <v>5000</v>
      </c>
      <c r="AV2330" s="151" cm="1">
        <f t="array" aca="1" ref="AV2330" ca="1">INDIRECT(AV2322)*$H2329</f>
        <v>5000</v>
      </c>
      <c r="AW2330" s="151" cm="1">
        <f t="array" aca="1" ref="AW2330" ca="1">INDIRECT(AW2322)*$H2329</f>
        <v>5000</v>
      </c>
      <c r="AX2330" s="151" cm="1">
        <f t="array" aca="1" ref="AX2330" ca="1">INDIRECT(AX2322)*$H2329</f>
        <v>5000</v>
      </c>
      <c r="AY2330" s="151" cm="1">
        <f t="array" aca="1" ref="AY2330" ca="1">INDIRECT(AY2322)*$H2329</f>
        <v>5000</v>
      </c>
      <c r="AZ2330" s="151" cm="1">
        <f t="array" aca="1" ref="AZ2330" ca="1">INDIRECT(AZ2322)*$H2329</f>
        <v>5000</v>
      </c>
      <c r="BA2330" s="151" cm="1">
        <f t="array" aca="1" ref="BA2330" ca="1">INDIRECT(BA2322)*$H2329</f>
        <v>5000</v>
      </c>
      <c r="BB2330" s="151" cm="1">
        <f t="array" aca="1" ref="BB2330" ca="1">INDIRECT(BB2322)*$H2329</f>
        <v>5000</v>
      </c>
      <c r="BC2330" s="151" cm="1">
        <f t="array" aca="1" ref="BC2330" ca="1">INDIRECT(BC2322)*$H2329</f>
        <v>5000</v>
      </c>
      <c r="BD2330" s="151" cm="1">
        <f t="array" aca="1" ref="BD2330" ca="1">INDIRECT(BD2322)*$H2329</f>
        <v>5000</v>
      </c>
      <c r="BE2330" s="151" cm="1">
        <f t="array" aca="1" ref="BE2330" ca="1">INDIRECT(BE2322)*$H2329</f>
        <v>5000</v>
      </c>
      <c r="BF2330" s="151" cm="1">
        <f t="array" aca="1" ref="BF2330" ca="1">INDIRECT(BF2322)*$H2329</f>
        <v>5000</v>
      </c>
      <c r="BG2330" s="151" cm="1">
        <f t="array" aca="1" ref="BG2330" ca="1">INDIRECT(BG2322)*$H2329</f>
        <v>5000</v>
      </c>
      <c r="BH2330" s="151" cm="1">
        <f t="array" aca="1" ref="BH2330" ca="1">INDIRECT(BH2322)*$H2329</f>
        <v>5000</v>
      </c>
      <c r="BI2330" s="151" cm="1">
        <f t="array" aca="1" ref="BI2330" ca="1">INDIRECT(BI2322)*$H2329</f>
        <v>5000</v>
      </c>
      <c r="BJ2330" s="151" cm="1">
        <f t="array" aca="1" ref="BJ2330" ca="1">INDIRECT(BJ2322)*$H2329</f>
        <v>5000</v>
      </c>
      <c r="BK2330" s="151" cm="1">
        <f t="array" aca="1" ref="BK2330" ca="1">INDIRECT(BK2322)*$H2329</f>
        <v>5000</v>
      </c>
      <c r="BL2330" s="151" cm="1">
        <f t="array" aca="1" ref="BL2330" ca="1">INDIRECT(BL2322)*$H2329</f>
        <v>5000</v>
      </c>
      <c r="BM2330" s="151" cm="1">
        <f t="array" aca="1" ref="BM2330" ca="1">INDIRECT(BM2322)*$H2329</f>
        <v>5000</v>
      </c>
      <c r="BN2330" s="151" cm="1">
        <f t="array" aca="1" ref="BN2330" ca="1">INDIRECT(BN2322)*$H2329</f>
        <v>5000</v>
      </c>
      <c r="BO2330" s="151" cm="1">
        <f t="array" aca="1" ref="BO2330" ca="1">INDIRECT(BO2322)*$H2329</f>
        <v>5000</v>
      </c>
      <c r="BP2330" s="151" cm="1">
        <f t="array" aca="1" ref="BP2330" ca="1">INDIRECT(BP2322)*$H2329</f>
        <v>5000</v>
      </c>
      <c r="BQ2330" s="151" cm="1">
        <f t="array" aca="1" ref="BQ2330" ca="1">INDIRECT(BQ2322)*$H2329</f>
        <v>5000</v>
      </c>
      <c r="BR2330" s="151" cm="1">
        <f t="array" aca="1" ref="BR2330" ca="1">INDIRECT(BR2322)*$H2329</f>
        <v>5000</v>
      </c>
      <c r="BS2330" s="151" cm="1">
        <f t="array" aca="1" ref="BS2330" ca="1">INDIRECT(BS2322)*$H2329</f>
        <v>5000</v>
      </c>
      <c r="BT2330" s="151" cm="1">
        <f t="array" aca="1" ref="BT2330" ca="1">INDIRECT(BT2322)*$H2329</f>
        <v>5000</v>
      </c>
      <c r="BU2330" s="151" cm="1">
        <f t="array" aca="1" ref="BU2330" ca="1">INDIRECT(BU2322)*$H2329</f>
        <v>5000</v>
      </c>
      <c r="BV2330" s="151" cm="1">
        <f t="array" aca="1" ref="BV2330" ca="1">INDIRECT(BV2322)*$H2329</f>
        <v>5000</v>
      </c>
      <c r="BW2330" s="151" cm="1">
        <f t="array" aca="1" ref="BW2330" ca="1">INDIRECT(BW2322)*$H2329</f>
        <v>5000</v>
      </c>
      <c r="BX2330" s="151" cm="1">
        <f t="array" aca="1" ref="BX2330" ca="1">INDIRECT(BX2322)*$H2329</f>
        <v>5000</v>
      </c>
      <c r="BY2330" s="151" cm="1">
        <f t="array" aca="1" ref="BY2330" ca="1">INDIRECT(BY2322)*$H2329</f>
        <v>5000</v>
      </c>
      <c r="BZ2330" s="151" cm="1">
        <f t="array" aca="1" ref="BZ2330" ca="1">INDIRECT(BZ2322)*$H2329</f>
        <v>5000</v>
      </c>
      <c r="CA2330" s="151" cm="1">
        <f t="array" aca="1" ref="CA2330" ca="1">INDIRECT(CA2322)*$H2329</f>
        <v>5000</v>
      </c>
      <c r="CB2330" s="151" cm="1">
        <f t="array" aca="1" ref="CB2330" ca="1">INDIRECT(CB2322)*$H2329</f>
        <v>5000</v>
      </c>
      <c r="CC2330" s="151" cm="1">
        <f t="array" aca="1" ref="CC2330" ca="1">INDIRECT(CC2322)*$H2329</f>
        <v>5000</v>
      </c>
      <c r="CD2330" s="151" cm="1">
        <f t="array" aca="1" ref="CD2330" ca="1">INDIRECT(CD2322)*$H2329</f>
        <v>5000</v>
      </c>
      <c r="CE2330" s="151" cm="1">
        <f t="array" aca="1" ref="CE2330" ca="1">INDIRECT(CE2322)*$H2329</f>
        <v>5000</v>
      </c>
      <c r="CF2330" s="151" cm="1">
        <f t="array" aca="1" ref="CF2330" ca="1">INDIRECT(CF2322)*$H2329</f>
        <v>5000</v>
      </c>
      <c r="CG2330" s="151" cm="1">
        <f t="array" aca="1" ref="CG2330" ca="1">INDIRECT(CG2322)*$H2329</f>
        <v>5000</v>
      </c>
      <c r="CH2330" s="151" cm="1">
        <f t="array" aca="1" ref="CH2330" ca="1">INDIRECT(CH2322)*$H2329</f>
        <v>5000</v>
      </c>
      <c r="CI2330" s="151" cm="1">
        <f t="array" aca="1" ref="CI2330" ca="1">INDIRECT(CI2322)*$H2329</f>
        <v>5000</v>
      </c>
      <c r="CJ2330" s="151" cm="1">
        <f t="array" aca="1" ref="CJ2330" ca="1">INDIRECT(CJ2322)*$H2329</f>
        <v>5000</v>
      </c>
      <c r="CK2330" s="151" cm="1">
        <f t="array" aca="1" ref="CK2330" ca="1">INDIRECT(CK2322)*$H2329</f>
        <v>5000</v>
      </c>
      <c r="CL2330" s="151" cm="1">
        <f t="array" aca="1" ref="CL2330" ca="1">INDIRECT(CL2322)*$H2329</f>
        <v>5000</v>
      </c>
      <c r="CN2330" s="240"/>
      <c r="CO2330" s="151" t="e" cm="1">
        <f t="array" aca="1" ref="CO2330" ca="1">INDIRECT(CO2322)*CO2329</f>
        <v>#N/A</v>
      </c>
      <c r="CP2330" s="151" t="e" cm="1">
        <f t="array" aca="1" ref="CP2330" ca="1">INDIRECT(CP2322)*CP2329</f>
        <v>#N/A</v>
      </c>
      <c r="CQ2330" s="151" t="e" cm="1">
        <f t="array" aca="1" ref="CQ2330" ca="1">INDIRECT(CQ2322)*CQ2329</f>
        <v>#N/A</v>
      </c>
      <c r="CR2330" s="151" t="e" cm="1">
        <f t="array" aca="1" ref="CR2330" ca="1">INDIRECT(CR2322)*CR2329</f>
        <v>#N/A</v>
      </c>
      <c r="CS2330" s="151" t="e" cm="1">
        <f t="array" aca="1" ref="CS2330" ca="1">INDIRECT(CS2322)*CS2329</f>
        <v>#N/A</v>
      </c>
      <c r="CT2330" s="151" t="e" cm="1">
        <f t="array" aca="1" ref="CT2330" ca="1">INDIRECT(CT2322)*CT2329</f>
        <v>#N/A</v>
      </c>
      <c r="CU2330" s="151" t="e" cm="1">
        <f t="array" aca="1" ref="CU2330" ca="1">INDIRECT(CU2322)*CU2329</f>
        <v>#N/A</v>
      </c>
      <c r="CV2330" s="151" t="e" cm="1">
        <f t="array" aca="1" ref="CV2330" ca="1">INDIRECT(CV2322)*CV2329</f>
        <v>#N/A</v>
      </c>
      <c r="CW2330" s="151" t="e" cm="1">
        <f t="array" aca="1" ref="CW2330" ca="1">INDIRECT(CW2322)*CW2329</f>
        <v>#N/A</v>
      </c>
      <c r="CX2330" s="151" t="e" cm="1">
        <f t="array" aca="1" ref="CX2330" ca="1">INDIRECT(CX2322)*CX2329</f>
        <v>#N/A</v>
      </c>
      <c r="CY2330" s="151" t="e" cm="1">
        <f t="array" aca="1" ref="CY2330" ca="1">INDIRECT(CY2322)*CY2329</f>
        <v>#N/A</v>
      </c>
      <c r="CZ2330" s="151" t="e" cm="1">
        <f t="array" aca="1" ref="CZ2330" ca="1">INDIRECT(CZ2322)*CZ2329</f>
        <v>#N/A</v>
      </c>
      <c r="DA2330" s="151" t="e" cm="1">
        <f t="array" aca="1" ref="DA2330" ca="1">INDIRECT(DA2322)*DA2329</f>
        <v>#N/A</v>
      </c>
      <c r="DB2330" s="151" t="e" cm="1">
        <f t="array" aca="1" ref="DB2330" ca="1">INDIRECT(DB2322)*DB2329</f>
        <v>#N/A</v>
      </c>
      <c r="DC2330" s="151" t="e" cm="1">
        <f t="array" aca="1" ref="DC2330" ca="1">INDIRECT(DC2322)*DC2329</f>
        <v>#N/A</v>
      </c>
      <c r="DD2330" s="151" t="e" cm="1">
        <f t="array" aca="1" ref="DD2330" ca="1">INDIRECT(DD2322)*DD2329</f>
        <v>#N/A</v>
      </c>
      <c r="DE2330" s="151" t="e" cm="1">
        <f t="array" aca="1" ref="DE2330" ca="1">INDIRECT(DE2322)*DE2329</f>
        <v>#N/A</v>
      </c>
      <c r="DF2330" s="151" t="e" cm="1">
        <f t="array" aca="1" ref="DF2330" ca="1">INDIRECT(DF2322)*DF2329</f>
        <v>#N/A</v>
      </c>
      <c r="DG2330" s="151" t="e" cm="1">
        <f t="array" aca="1" ref="DG2330" ca="1">INDIRECT(DG2322)*DG2329</f>
        <v>#N/A</v>
      </c>
      <c r="DH2330" s="151" t="e" cm="1">
        <f t="array" aca="1" ref="DH2330" ca="1">INDIRECT(DH2322)*DH2329</f>
        <v>#N/A</v>
      </c>
      <c r="DI2330" s="151" t="e" cm="1">
        <f t="array" aca="1" ref="DI2330" ca="1">INDIRECT(DI2322)*DI2329</f>
        <v>#N/A</v>
      </c>
      <c r="DJ2330" s="151" t="e" cm="1">
        <f t="array" aca="1" ref="DJ2330" ca="1">INDIRECT(DJ2322)*DJ2329</f>
        <v>#N/A</v>
      </c>
      <c r="DK2330" s="151" t="e" cm="1">
        <f t="array" aca="1" ref="DK2330" ca="1">INDIRECT(DK2322)*DK2329</f>
        <v>#N/A</v>
      </c>
      <c r="DL2330" s="151" t="e" cm="1">
        <f t="array" aca="1" ref="DL2330" ca="1">INDIRECT(DL2322)*DL2329</f>
        <v>#N/A</v>
      </c>
    </row>
    <row r="2331" spans="1:116" x14ac:dyDescent="0.4">
      <c r="B2331" t="s">
        <v>332</v>
      </c>
      <c r="D2331" t="s">
        <v>562</v>
      </c>
      <c r="E2331" s="8" t="str">
        <f t="shared" si="3761"/>
        <v>2331 TOGGLE-TV-V</v>
      </c>
      <c r="G2331" s="136" t="str">
        <f>G2319</f>
        <v>Surgical procedures</v>
      </c>
      <c r="H2331" s="12"/>
      <c r="I2331" s="60"/>
      <c r="J2331" s="60"/>
      <c r="K2331" s="38"/>
      <c r="L2331" s="38"/>
      <c r="M2331" s="38"/>
      <c r="N2331" s="38"/>
      <c r="O2331" s="38"/>
      <c r="P2331" s="38"/>
      <c r="R2331" s="15"/>
      <c r="S2331" s="240"/>
      <c r="T2331" s="240"/>
      <c r="U2331" s="240"/>
      <c r="V2331" s="240"/>
      <c r="W2331" s="240"/>
      <c r="X2331" s="240"/>
      <c r="Y2331" s="240"/>
      <c r="Z2331" s="240"/>
      <c r="AA2331" s="240"/>
      <c r="AB2331" s="240"/>
      <c r="AC2331" s="240"/>
      <c r="AD2331" s="240"/>
      <c r="AE2331" s="240"/>
      <c r="AF2331" s="240"/>
      <c r="AG2331" s="240"/>
      <c r="AH2331" s="240"/>
      <c r="AI2331" s="240"/>
      <c r="AJ2331" s="240"/>
      <c r="AK2331" s="240"/>
      <c r="AL2331" s="240"/>
      <c r="AM2331" s="240"/>
      <c r="AN2331" s="240"/>
      <c r="AO2331" s="240"/>
      <c r="AP2331" s="240"/>
      <c r="AQ2331" s="240"/>
      <c r="AR2331" s="240"/>
      <c r="AS2331" s="240"/>
      <c r="AT2331" s="240"/>
      <c r="AU2331" s="240"/>
      <c r="AV2331" s="240"/>
      <c r="AW2331" s="240"/>
      <c r="AX2331" s="240"/>
      <c r="AY2331" s="240"/>
      <c r="AZ2331" s="240"/>
      <c r="BA2331" s="240"/>
      <c r="BB2331" s="240"/>
      <c r="BC2331" s="240"/>
      <c r="BD2331" s="240"/>
      <c r="BE2331" s="240"/>
      <c r="BF2331" s="240"/>
      <c r="BG2331" s="240"/>
      <c r="BH2331" s="240"/>
      <c r="BI2331" s="240"/>
      <c r="BJ2331" s="240"/>
      <c r="BK2331" s="240"/>
      <c r="BL2331" s="240"/>
      <c r="BM2331" s="240"/>
      <c r="BN2331" s="240"/>
      <c r="BO2331" s="240"/>
      <c r="BP2331" s="240"/>
      <c r="BQ2331" s="240"/>
      <c r="BR2331" s="240"/>
      <c r="BS2331" s="240"/>
      <c r="BT2331" s="240"/>
      <c r="BU2331" s="240"/>
      <c r="BV2331" s="240"/>
      <c r="BW2331" s="240"/>
      <c r="BX2331" s="240"/>
      <c r="BY2331" s="240"/>
      <c r="BZ2331" s="240"/>
      <c r="CA2331" s="240"/>
      <c r="CB2331" s="240"/>
      <c r="CC2331" s="240"/>
      <c r="CD2331" s="240"/>
      <c r="CE2331" s="240"/>
      <c r="CF2331" s="240"/>
      <c r="CG2331" s="240"/>
      <c r="CH2331" s="240"/>
      <c r="CI2331" s="240"/>
      <c r="CJ2331" s="240"/>
      <c r="CK2331" s="240"/>
      <c r="CL2331" s="240"/>
      <c r="CN2331" s="60"/>
      <c r="CO2331" s="76"/>
      <c r="CP2331" s="76"/>
      <c r="CQ2331" s="76"/>
      <c r="CR2331" s="76"/>
      <c r="CS2331" s="76"/>
      <c r="CT2331" s="76"/>
      <c r="CU2331" s="76"/>
      <c r="CV2331" s="76"/>
      <c r="CW2331" s="76"/>
      <c r="CX2331" s="76"/>
      <c r="CY2331" s="76"/>
      <c r="CZ2331" s="76"/>
      <c r="DA2331" s="76"/>
      <c r="DB2331" s="76"/>
      <c r="DC2331" s="76"/>
      <c r="DD2331" s="76"/>
      <c r="DE2331" s="76"/>
      <c r="DF2331" s="76"/>
      <c r="DG2331" s="76"/>
      <c r="DH2331" s="76"/>
      <c r="DI2331" s="76"/>
      <c r="DJ2331" s="76"/>
      <c r="DK2331" s="76"/>
      <c r="DL2331" s="76"/>
    </row>
    <row r="2332" spans="1:116" x14ac:dyDescent="0.4">
      <c r="B2332" t="s">
        <v>332</v>
      </c>
      <c r="D2332" t="s">
        <v>562</v>
      </c>
      <c r="E2332" s="8" t="str">
        <f>ROW()&amp;" "&amp;D2332</f>
        <v>2332 TOGGLE-TV-V</v>
      </c>
      <c r="G2332" s="191" t="str">
        <f>IFERROR(SUBSTITUTE(TRIM(MID(G2327, SEARCH("-", G2327) + 1, LEN(G2327))),":",""),"no unit")</f>
        <v>implant</v>
      </c>
      <c r="H2332" s="27"/>
      <c r="I2332" s="78"/>
      <c r="J2332" s="78"/>
      <c r="K2332" s="33"/>
      <c r="L2332" s="33"/>
      <c r="M2332" s="33"/>
      <c r="N2332" s="33"/>
      <c r="O2332" s="33"/>
      <c r="P2332" s="33"/>
      <c r="R2332" s="33"/>
      <c r="S2332" s="80"/>
      <c r="T2332" s="80"/>
      <c r="U2332" s="80"/>
      <c r="V2332" s="80"/>
      <c r="W2332" s="80"/>
      <c r="X2332" s="80"/>
      <c r="Y2332" s="80"/>
      <c r="Z2332" s="80"/>
      <c r="AA2332" s="80"/>
      <c r="AB2332" s="80"/>
      <c r="AC2332" s="80"/>
      <c r="AD2332" s="80"/>
      <c r="AE2332" s="80"/>
      <c r="AF2332" s="80"/>
      <c r="AG2332" s="80"/>
      <c r="AH2332" s="80"/>
      <c r="AI2332" s="80"/>
      <c r="AJ2332" s="80"/>
      <c r="AK2332" s="80"/>
      <c r="AL2332" s="80"/>
      <c r="AM2332" s="80"/>
      <c r="AN2332" s="80"/>
      <c r="AO2332" s="80"/>
      <c r="AP2332" s="80"/>
      <c r="AQ2332" s="80"/>
      <c r="AR2332" s="80"/>
      <c r="AS2332" s="80"/>
      <c r="AT2332" s="80"/>
      <c r="AU2332" s="80"/>
      <c r="AV2332" s="80"/>
      <c r="AW2332" s="80"/>
      <c r="AX2332" s="80"/>
      <c r="AY2332" s="80"/>
      <c r="AZ2332" s="80"/>
      <c r="BA2332" s="80"/>
      <c r="BB2332" s="80"/>
      <c r="BC2332" s="80"/>
      <c r="BD2332" s="80"/>
      <c r="BE2332" s="80"/>
      <c r="BF2332" s="80"/>
      <c r="BG2332" s="80"/>
      <c r="BH2332" s="80"/>
      <c r="BI2332" s="80"/>
      <c r="BJ2332" s="80"/>
      <c r="BK2332" s="80"/>
      <c r="BL2332" s="80"/>
      <c r="BM2332" s="80"/>
      <c r="BN2332" s="80"/>
      <c r="BO2332" s="80"/>
      <c r="BP2332" s="80"/>
      <c r="BQ2332" s="80"/>
      <c r="BR2332" s="80"/>
      <c r="BS2332" s="80"/>
      <c r="BT2332" s="80"/>
      <c r="BU2332" s="80"/>
      <c r="BV2332" s="80"/>
      <c r="BW2332" s="80"/>
      <c r="BX2332" s="80"/>
      <c r="BY2332" s="80"/>
      <c r="BZ2332" s="80"/>
      <c r="CA2332" s="80"/>
      <c r="CB2332" s="80"/>
      <c r="CC2332" s="80"/>
      <c r="CD2332" s="80"/>
      <c r="CE2332" s="80"/>
      <c r="CF2332" s="80"/>
      <c r="CG2332" s="80"/>
      <c r="CH2332" s="80"/>
      <c r="CI2332" s="80"/>
      <c r="CJ2332" s="80"/>
      <c r="CK2332" s="80"/>
      <c r="CL2332" s="80"/>
      <c r="CN2332" s="78"/>
      <c r="CO2332" s="77"/>
      <c r="CP2332" s="77"/>
      <c r="CQ2332" s="77"/>
      <c r="CR2332" s="77"/>
      <c r="CS2332" s="77"/>
      <c r="CT2332" s="77"/>
      <c r="CU2332" s="77"/>
      <c r="CV2332" s="77"/>
      <c r="CW2332" s="77"/>
      <c r="CX2332" s="77"/>
      <c r="CY2332" s="77"/>
      <c r="CZ2332" s="77"/>
      <c r="DA2332" s="77"/>
      <c r="DB2332" s="77"/>
      <c r="DC2332" s="77"/>
      <c r="DD2332" s="77"/>
      <c r="DE2332" s="77"/>
      <c r="DF2332" s="77"/>
      <c r="DG2332" s="77"/>
      <c r="DH2332" s="77"/>
      <c r="DI2332" s="77"/>
      <c r="DJ2332" s="77"/>
      <c r="DK2332" s="77"/>
      <c r="DL2332" s="77"/>
    </row>
    <row r="2333" spans="1:116" x14ac:dyDescent="0.4">
      <c r="B2333" t="s">
        <v>332</v>
      </c>
      <c r="D2333" t="s">
        <v>562</v>
      </c>
      <c r="E2333" s="8" t="str">
        <f t="shared" ref="E2333:E2340" si="3763">ROW()&amp;" "&amp;D2333</f>
        <v>2333 TOGGLE-TV-V</v>
      </c>
      <c r="G2333" s="136" t="s">
        <v>461</v>
      </c>
      <c r="H2333" s="27"/>
      <c r="I2333" s="78"/>
      <c r="J2333" s="78"/>
      <c r="K2333" s="33"/>
      <c r="L2333" s="33"/>
      <c r="M2333" s="33"/>
      <c r="N2333" s="33"/>
      <c r="O2333" s="33"/>
      <c r="P2333" s="33"/>
      <c r="R2333" s="33"/>
      <c r="S2333" s="80" t="str">
        <f>S2321</f>
        <v>S$16</v>
      </c>
      <c r="T2333" s="80" t="str">
        <f t="shared" ref="T2333:CE2335" si="3764">T2321</f>
        <v>T$16</v>
      </c>
      <c r="U2333" s="80" t="str">
        <f t="shared" si="3764"/>
        <v>U$16</v>
      </c>
      <c r="V2333" s="80" t="str">
        <f t="shared" si="3764"/>
        <v>V$16</v>
      </c>
      <c r="W2333" s="80" t="str">
        <f t="shared" si="3764"/>
        <v>W$16</v>
      </c>
      <c r="X2333" s="80" t="str">
        <f t="shared" si="3764"/>
        <v>X$16</v>
      </c>
      <c r="Y2333" s="80" t="str">
        <f t="shared" si="3764"/>
        <v>Y$16</v>
      </c>
      <c r="Z2333" s="80" t="str">
        <f t="shared" si="3764"/>
        <v>Z$16</v>
      </c>
      <c r="AA2333" s="80" t="str">
        <f t="shared" si="3764"/>
        <v>AA$16</v>
      </c>
      <c r="AB2333" s="80" t="str">
        <f t="shared" si="3764"/>
        <v>AB$16</v>
      </c>
      <c r="AC2333" s="80" t="str">
        <f t="shared" si="3764"/>
        <v>AC$16</v>
      </c>
      <c r="AD2333" s="80" t="str">
        <f t="shared" si="3764"/>
        <v>AD$16</v>
      </c>
      <c r="AE2333" s="80" t="str">
        <f t="shared" si="3764"/>
        <v>AE$16</v>
      </c>
      <c r="AF2333" s="80" t="str">
        <f t="shared" si="3764"/>
        <v>AF$16</v>
      </c>
      <c r="AG2333" s="80" t="str">
        <f t="shared" si="3764"/>
        <v>AG$16</v>
      </c>
      <c r="AH2333" s="80" t="str">
        <f t="shared" si="3764"/>
        <v>AH$16</v>
      </c>
      <c r="AI2333" s="80" t="str">
        <f t="shared" si="3764"/>
        <v>AI$16</v>
      </c>
      <c r="AJ2333" s="80" t="str">
        <f t="shared" si="3764"/>
        <v>AJ$16</v>
      </c>
      <c r="AK2333" s="80" t="str">
        <f t="shared" si="3764"/>
        <v>AK$16</v>
      </c>
      <c r="AL2333" s="80" t="str">
        <f t="shared" si="3764"/>
        <v>AL$16</v>
      </c>
      <c r="AM2333" s="80" t="str">
        <f t="shared" si="3764"/>
        <v>AM$16</v>
      </c>
      <c r="AN2333" s="80" t="str">
        <f t="shared" si="3764"/>
        <v>AN$16</v>
      </c>
      <c r="AO2333" s="80" t="str">
        <f t="shared" si="3764"/>
        <v>AO$16</v>
      </c>
      <c r="AP2333" s="80" t="str">
        <f t="shared" si="3764"/>
        <v>AP$16</v>
      </c>
      <c r="AQ2333" s="80" t="str">
        <f t="shared" si="3764"/>
        <v>AQ$16</v>
      </c>
      <c r="AR2333" s="80" t="str">
        <f t="shared" si="3764"/>
        <v>AR$16</v>
      </c>
      <c r="AS2333" s="80" t="str">
        <f t="shared" si="3764"/>
        <v>AS$16</v>
      </c>
      <c r="AT2333" s="80" t="str">
        <f t="shared" si="3764"/>
        <v>AT$16</v>
      </c>
      <c r="AU2333" s="80" t="str">
        <f t="shared" si="3764"/>
        <v>AU$16</v>
      </c>
      <c r="AV2333" s="80" t="str">
        <f t="shared" si="3764"/>
        <v>AV$16</v>
      </c>
      <c r="AW2333" s="80" t="str">
        <f t="shared" si="3764"/>
        <v>AW$16</v>
      </c>
      <c r="AX2333" s="80" t="str">
        <f t="shared" si="3764"/>
        <v>AX$16</v>
      </c>
      <c r="AY2333" s="80" t="str">
        <f t="shared" si="3764"/>
        <v>AY$16</v>
      </c>
      <c r="AZ2333" s="80" t="str">
        <f t="shared" si="3764"/>
        <v>AZ$16</v>
      </c>
      <c r="BA2333" s="80" t="str">
        <f t="shared" si="3764"/>
        <v>BA$16</v>
      </c>
      <c r="BB2333" s="80" t="str">
        <f t="shared" si="3764"/>
        <v>BB$16</v>
      </c>
      <c r="BC2333" s="80" t="str">
        <f t="shared" si="3764"/>
        <v>BC$16</v>
      </c>
      <c r="BD2333" s="80" t="str">
        <f t="shared" si="3764"/>
        <v>BD$16</v>
      </c>
      <c r="BE2333" s="80" t="str">
        <f t="shared" si="3764"/>
        <v>BE$16</v>
      </c>
      <c r="BF2333" s="80" t="str">
        <f t="shared" si="3764"/>
        <v>BF$16</v>
      </c>
      <c r="BG2333" s="80" t="str">
        <f t="shared" si="3764"/>
        <v>BG$16</v>
      </c>
      <c r="BH2333" s="80" t="str">
        <f t="shared" si="3764"/>
        <v>BH$16</v>
      </c>
      <c r="BI2333" s="80" t="str">
        <f t="shared" si="3764"/>
        <v>BI$16</v>
      </c>
      <c r="BJ2333" s="80" t="str">
        <f t="shared" si="3764"/>
        <v>BJ$16</v>
      </c>
      <c r="BK2333" s="80" t="str">
        <f t="shared" si="3764"/>
        <v>BK$16</v>
      </c>
      <c r="BL2333" s="80" t="str">
        <f t="shared" si="3764"/>
        <v>BL$16</v>
      </c>
      <c r="BM2333" s="80" t="str">
        <f t="shared" si="3764"/>
        <v>BM$16</v>
      </c>
      <c r="BN2333" s="80" t="str">
        <f t="shared" si="3764"/>
        <v>BN$16</v>
      </c>
      <c r="BO2333" s="80" t="str">
        <f t="shared" si="3764"/>
        <v>BO$16</v>
      </c>
      <c r="BP2333" s="80" t="str">
        <f t="shared" si="3764"/>
        <v>BP$16</v>
      </c>
      <c r="BQ2333" s="80" t="str">
        <f t="shared" si="3764"/>
        <v>BQ$16</v>
      </c>
      <c r="BR2333" s="80" t="str">
        <f t="shared" si="3764"/>
        <v>BR$16</v>
      </c>
      <c r="BS2333" s="80" t="str">
        <f t="shared" si="3764"/>
        <v>BS$16</v>
      </c>
      <c r="BT2333" s="80" t="str">
        <f t="shared" si="3764"/>
        <v>BT$16</v>
      </c>
      <c r="BU2333" s="80" t="str">
        <f t="shared" si="3764"/>
        <v>BU$16</v>
      </c>
      <c r="BV2333" s="80" t="str">
        <f t="shared" si="3764"/>
        <v>BV$16</v>
      </c>
      <c r="BW2333" s="80" t="str">
        <f t="shared" si="3764"/>
        <v>BW$16</v>
      </c>
      <c r="BX2333" s="80" t="str">
        <f t="shared" si="3764"/>
        <v>BX$16</v>
      </c>
      <c r="BY2333" s="80" t="str">
        <f t="shared" si="3764"/>
        <v>BY$16</v>
      </c>
      <c r="BZ2333" s="80" t="str">
        <f t="shared" si="3764"/>
        <v>BZ$16</v>
      </c>
      <c r="CA2333" s="80" t="str">
        <f t="shared" si="3764"/>
        <v>CA$16</v>
      </c>
      <c r="CB2333" s="80" t="str">
        <f t="shared" si="3764"/>
        <v>CB$16</v>
      </c>
      <c r="CC2333" s="80" t="str">
        <f t="shared" si="3764"/>
        <v>CC$16</v>
      </c>
      <c r="CD2333" s="80" t="str">
        <f t="shared" si="3764"/>
        <v>CD$16</v>
      </c>
      <c r="CE2333" s="80" t="str">
        <f t="shared" si="3764"/>
        <v>CE$16</v>
      </c>
      <c r="CF2333" s="80" t="str">
        <f t="shared" ref="CF2333:CL2335" si="3765">CF2321</f>
        <v>CF$16</v>
      </c>
      <c r="CG2333" s="80" t="str">
        <f t="shared" si="3765"/>
        <v>CG$16</v>
      </c>
      <c r="CH2333" s="80" t="str">
        <f t="shared" si="3765"/>
        <v>CH$16</v>
      </c>
      <c r="CI2333" s="80" t="str">
        <f t="shared" si="3765"/>
        <v>CI$16</v>
      </c>
      <c r="CJ2333" s="80" t="str">
        <f t="shared" si="3765"/>
        <v>CJ$16</v>
      </c>
      <c r="CK2333" s="80" t="str">
        <f t="shared" si="3765"/>
        <v>CK$16</v>
      </c>
      <c r="CL2333" s="80" t="str">
        <f t="shared" si="3765"/>
        <v>CL$16</v>
      </c>
      <c r="CN2333" s="78"/>
      <c r="CO2333" s="80" t="str">
        <f t="shared" ref="CO2333:DL2335" si="3766">CO2321</f>
        <v>CO$16</v>
      </c>
      <c r="CP2333" s="80" t="str">
        <f t="shared" si="3766"/>
        <v>CP$16</v>
      </c>
      <c r="CQ2333" s="80" t="str">
        <f t="shared" si="3766"/>
        <v>CQ$16</v>
      </c>
      <c r="CR2333" s="80" t="str">
        <f t="shared" si="3766"/>
        <v>CR$16</v>
      </c>
      <c r="CS2333" s="80" t="str">
        <f t="shared" si="3766"/>
        <v>CS$16</v>
      </c>
      <c r="CT2333" s="80" t="str">
        <f t="shared" si="3766"/>
        <v>CT$16</v>
      </c>
      <c r="CU2333" s="80" t="str">
        <f t="shared" si="3766"/>
        <v>CU$16</v>
      </c>
      <c r="CV2333" s="80" t="str">
        <f t="shared" si="3766"/>
        <v>CV$16</v>
      </c>
      <c r="CW2333" s="80" t="str">
        <f t="shared" si="3766"/>
        <v>CW$16</v>
      </c>
      <c r="CX2333" s="80" t="str">
        <f t="shared" si="3766"/>
        <v>CX$16</v>
      </c>
      <c r="CY2333" s="80" t="str">
        <f t="shared" si="3766"/>
        <v>CY$16</v>
      </c>
      <c r="CZ2333" s="80" t="str">
        <f t="shared" si="3766"/>
        <v>CZ$16</v>
      </c>
      <c r="DA2333" s="80" t="str">
        <f t="shared" si="3766"/>
        <v>DA$16</v>
      </c>
      <c r="DB2333" s="80" t="str">
        <f t="shared" si="3766"/>
        <v>DB$16</v>
      </c>
      <c r="DC2333" s="80" t="str">
        <f t="shared" si="3766"/>
        <v>DC$16</v>
      </c>
      <c r="DD2333" s="80" t="str">
        <f t="shared" si="3766"/>
        <v>DD$16</v>
      </c>
      <c r="DE2333" s="80" t="str">
        <f t="shared" si="3766"/>
        <v>DE$16</v>
      </c>
      <c r="DF2333" s="80" t="str">
        <f t="shared" si="3766"/>
        <v>DF$16</v>
      </c>
      <c r="DG2333" s="80" t="str">
        <f t="shared" si="3766"/>
        <v>DG$16</v>
      </c>
      <c r="DH2333" s="80" t="str">
        <f t="shared" si="3766"/>
        <v>DH$16</v>
      </c>
      <c r="DI2333" s="80" t="str">
        <f t="shared" si="3766"/>
        <v>DI$16</v>
      </c>
      <c r="DJ2333" s="80" t="str">
        <f t="shared" si="3766"/>
        <v>DJ$16</v>
      </c>
      <c r="DK2333" s="80" t="str">
        <f t="shared" si="3766"/>
        <v>DK$16</v>
      </c>
      <c r="DL2333" s="80" t="str">
        <f t="shared" si="3766"/>
        <v>DL$16</v>
      </c>
    </row>
    <row r="2334" spans="1:116" x14ac:dyDescent="0.4">
      <c r="B2334" t="s">
        <v>332</v>
      </c>
      <c r="D2334" t="s">
        <v>562</v>
      </c>
      <c r="E2334" s="8" t="str">
        <f t="shared" si="3763"/>
        <v>2334 TOGGLE-TV-V</v>
      </c>
      <c r="G2334" s="191" t="s">
        <v>462</v>
      </c>
      <c r="K2334" s="53"/>
      <c r="L2334" s="53"/>
      <c r="M2334" s="53"/>
      <c r="N2334" s="53"/>
      <c r="O2334" s="53"/>
      <c r="P2334" s="53"/>
      <c r="R2334" s="24"/>
      <c r="S2334" s="212" t="str">
        <f>ADDRESS(ROW(S2330),COLUMN(S2330),2)</f>
        <v>S$2330</v>
      </c>
      <c r="T2334" s="212" t="str">
        <f t="shared" ref="T2334:CE2336" si="3767">ADDRESS(ROW(T2330),COLUMN(T2330),2)</f>
        <v>T$2330</v>
      </c>
      <c r="U2334" s="212" t="str">
        <f t="shared" si="3767"/>
        <v>U$2330</v>
      </c>
      <c r="V2334" s="212" t="str">
        <f t="shared" si="3767"/>
        <v>V$2330</v>
      </c>
      <c r="W2334" s="212" t="str">
        <f t="shared" si="3767"/>
        <v>W$2330</v>
      </c>
      <c r="X2334" s="212" t="str">
        <f t="shared" si="3767"/>
        <v>X$2330</v>
      </c>
      <c r="Y2334" s="212" t="str">
        <f t="shared" si="3767"/>
        <v>Y$2330</v>
      </c>
      <c r="Z2334" s="212" t="str">
        <f t="shared" si="3767"/>
        <v>Z$2330</v>
      </c>
      <c r="AA2334" s="212" t="str">
        <f t="shared" si="3767"/>
        <v>AA$2330</v>
      </c>
      <c r="AB2334" s="212" t="str">
        <f t="shared" si="3767"/>
        <v>AB$2330</v>
      </c>
      <c r="AC2334" s="212" t="str">
        <f t="shared" si="3767"/>
        <v>AC$2330</v>
      </c>
      <c r="AD2334" s="212" t="str">
        <f t="shared" si="3767"/>
        <v>AD$2330</v>
      </c>
      <c r="AE2334" s="212" t="str">
        <f t="shared" si="3767"/>
        <v>AE$2330</v>
      </c>
      <c r="AF2334" s="212" t="str">
        <f t="shared" si="3767"/>
        <v>AF$2330</v>
      </c>
      <c r="AG2334" s="212" t="str">
        <f t="shared" si="3767"/>
        <v>AG$2330</v>
      </c>
      <c r="AH2334" s="212" t="str">
        <f t="shared" si="3767"/>
        <v>AH$2330</v>
      </c>
      <c r="AI2334" s="212" t="str">
        <f t="shared" si="3767"/>
        <v>AI$2330</v>
      </c>
      <c r="AJ2334" s="212" t="str">
        <f t="shared" si="3767"/>
        <v>AJ$2330</v>
      </c>
      <c r="AK2334" s="212" t="str">
        <f t="shared" si="3767"/>
        <v>AK$2330</v>
      </c>
      <c r="AL2334" s="212" t="str">
        <f t="shared" si="3767"/>
        <v>AL$2330</v>
      </c>
      <c r="AM2334" s="212" t="str">
        <f t="shared" si="3767"/>
        <v>AM$2330</v>
      </c>
      <c r="AN2334" s="212" t="str">
        <f t="shared" si="3767"/>
        <v>AN$2330</v>
      </c>
      <c r="AO2334" s="212" t="str">
        <f t="shared" si="3767"/>
        <v>AO$2330</v>
      </c>
      <c r="AP2334" s="212" t="str">
        <f t="shared" si="3767"/>
        <v>AP$2330</v>
      </c>
      <c r="AQ2334" s="212" t="str">
        <f t="shared" si="3767"/>
        <v>AQ$2330</v>
      </c>
      <c r="AR2334" s="212" t="str">
        <f t="shared" si="3767"/>
        <v>AR$2330</v>
      </c>
      <c r="AS2334" s="212" t="str">
        <f t="shared" si="3767"/>
        <v>AS$2330</v>
      </c>
      <c r="AT2334" s="212" t="str">
        <f t="shared" si="3767"/>
        <v>AT$2330</v>
      </c>
      <c r="AU2334" s="212" t="str">
        <f t="shared" si="3767"/>
        <v>AU$2330</v>
      </c>
      <c r="AV2334" s="212" t="str">
        <f t="shared" si="3767"/>
        <v>AV$2330</v>
      </c>
      <c r="AW2334" s="212" t="str">
        <f t="shared" si="3767"/>
        <v>AW$2330</v>
      </c>
      <c r="AX2334" s="212" t="str">
        <f t="shared" si="3767"/>
        <v>AX$2330</v>
      </c>
      <c r="AY2334" s="212" t="str">
        <f t="shared" si="3767"/>
        <v>AY$2330</v>
      </c>
      <c r="AZ2334" s="212" t="str">
        <f t="shared" si="3767"/>
        <v>AZ$2330</v>
      </c>
      <c r="BA2334" s="212" t="str">
        <f t="shared" si="3767"/>
        <v>BA$2330</v>
      </c>
      <c r="BB2334" s="212" t="str">
        <f t="shared" si="3767"/>
        <v>BB$2330</v>
      </c>
      <c r="BC2334" s="212" t="str">
        <f t="shared" si="3767"/>
        <v>BC$2330</v>
      </c>
      <c r="BD2334" s="212" t="str">
        <f t="shared" si="3767"/>
        <v>BD$2330</v>
      </c>
      <c r="BE2334" s="212" t="str">
        <f t="shared" si="3767"/>
        <v>BE$2330</v>
      </c>
      <c r="BF2334" s="212" t="str">
        <f t="shared" si="3767"/>
        <v>BF$2330</v>
      </c>
      <c r="BG2334" s="212" t="str">
        <f t="shared" si="3767"/>
        <v>BG$2330</v>
      </c>
      <c r="BH2334" s="212" t="str">
        <f t="shared" si="3767"/>
        <v>BH$2330</v>
      </c>
      <c r="BI2334" s="212" t="str">
        <f t="shared" si="3767"/>
        <v>BI$2330</v>
      </c>
      <c r="BJ2334" s="212" t="str">
        <f t="shared" si="3767"/>
        <v>BJ$2330</v>
      </c>
      <c r="BK2334" s="212" t="str">
        <f t="shared" si="3767"/>
        <v>BK$2330</v>
      </c>
      <c r="BL2334" s="212" t="str">
        <f t="shared" si="3767"/>
        <v>BL$2330</v>
      </c>
      <c r="BM2334" s="212" t="str">
        <f t="shared" si="3767"/>
        <v>BM$2330</v>
      </c>
      <c r="BN2334" s="212" t="str">
        <f t="shared" si="3767"/>
        <v>BN$2330</v>
      </c>
      <c r="BO2334" s="212" t="str">
        <f t="shared" si="3767"/>
        <v>BO$2330</v>
      </c>
      <c r="BP2334" s="212" t="str">
        <f t="shared" si="3767"/>
        <v>BP$2330</v>
      </c>
      <c r="BQ2334" s="212" t="str">
        <f t="shared" si="3767"/>
        <v>BQ$2330</v>
      </c>
      <c r="BR2334" s="212" t="str">
        <f t="shared" si="3767"/>
        <v>BR$2330</v>
      </c>
      <c r="BS2334" s="212" t="str">
        <f t="shared" si="3767"/>
        <v>BS$2330</v>
      </c>
      <c r="BT2334" s="212" t="str">
        <f t="shared" si="3767"/>
        <v>BT$2330</v>
      </c>
      <c r="BU2334" s="212" t="str">
        <f t="shared" si="3767"/>
        <v>BU$2330</v>
      </c>
      <c r="BV2334" s="212" t="str">
        <f t="shared" si="3767"/>
        <v>BV$2330</v>
      </c>
      <c r="BW2334" s="212" t="str">
        <f t="shared" si="3767"/>
        <v>BW$2330</v>
      </c>
      <c r="BX2334" s="212" t="str">
        <f t="shared" si="3767"/>
        <v>BX$2330</v>
      </c>
      <c r="BY2334" s="212" t="str">
        <f t="shared" si="3767"/>
        <v>BY$2330</v>
      </c>
      <c r="BZ2334" s="212" t="str">
        <f t="shared" si="3767"/>
        <v>BZ$2330</v>
      </c>
      <c r="CA2334" s="212" t="str">
        <f t="shared" si="3767"/>
        <v>CA$2330</v>
      </c>
      <c r="CB2334" s="212" t="str">
        <f t="shared" si="3767"/>
        <v>CB$2330</v>
      </c>
      <c r="CC2334" s="212" t="str">
        <f t="shared" si="3767"/>
        <v>CC$2330</v>
      </c>
      <c r="CD2334" s="212" t="str">
        <f t="shared" si="3767"/>
        <v>CD$2330</v>
      </c>
      <c r="CE2334" s="212" t="str">
        <f t="shared" si="3767"/>
        <v>CE$2330</v>
      </c>
      <c r="CF2334" s="212" t="str">
        <f t="shared" ref="CF2334:CL2336" si="3768">ADDRESS(ROW(CF2330),COLUMN(CF2330),2)</f>
        <v>CF$2330</v>
      </c>
      <c r="CG2334" s="212" t="str">
        <f t="shared" si="3768"/>
        <v>CG$2330</v>
      </c>
      <c r="CH2334" s="212" t="str">
        <f t="shared" si="3768"/>
        <v>CH$2330</v>
      </c>
      <c r="CI2334" s="212" t="str">
        <f t="shared" si="3768"/>
        <v>CI$2330</v>
      </c>
      <c r="CJ2334" s="212" t="str">
        <f t="shared" si="3768"/>
        <v>CJ$2330</v>
      </c>
      <c r="CK2334" s="212" t="str">
        <f t="shared" si="3768"/>
        <v>CK$2330</v>
      </c>
      <c r="CL2334" s="212" t="str">
        <f t="shared" si="3768"/>
        <v>CL$2330</v>
      </c>
      <c r="CO2334" s="212" t="str">
        <f t="shared" ref="CO2334:DL2336" si="3769">ADDRESS(ROW(CO2330),COLUMN(CO2330),2)</f>
        <v>CO$2330</v>
      </c>
      <c r="CP2334" s="212" t="str">
        <f t="shared" si="3769"/>
        <v>CP$2330</v>
      </c>
      <c r="CQ2334" s="212" t="str">
        <f t="shared" si="3769"/>
        <v>CQ$2330</v>
      </c>
      <c r="CR2334" s="212" t="str">
        <f t="shared" si="3769"/>
        <v>CR$2330</v>
      </c>
      <c r="CS2334" s="212" t="str">
        <f t="shared" si="3769"/>
        <v>CS$2330</v>
      </c>
      <c r="CT2334" s="212" t="str">
        <f t="shared" si="3769"/>
        <v>CT$2330</v>
      </c>
      <c r="CU2334" s="212" t="str">
        <f t="shared" si="3769"/>
        <v>CU$2330</v>
      </c>
      <c r="CV2334" s="212" t="str">
        <f t="shared" si="3769"/>
        <v>CV$2330</v>
      </c>
      <c r="CW2334" s="212" t="str">
        <f t="shared" si="3769"/>
        <v>CW$2330</v>
      </c>
      <c r="CX2334" s="212" t="str">
        <f t="shared" si="3769"/>
        <v>CX$2330</v>
      </c>
      <c r="CY2334" s="212" t="str">
        <f t="shared" si="3769"/>
        <v>CY$2330</v>
      </c>
      <c r="CZ2334" s="212" t="str">
        <f t="shared" si="3769"/>
        <v>CZ$2330</v>
      </c>
      <c r="DA2334" s="212" t="str">
        <f t="shared" si="3769"/>
        <v>DA$2330</v>
      </c>
      <c r="DB2334" s="212" t="str">
        <f t="shared" si="3769"/>
        <v>DB$2330</v>
      </c>
      <c r="DC2334" s="212" t="str">
        <f t="shared" si="3769"/>
        <v>DC$2330</v>
      </c>
      <c r="DD2334" s="212" t="str">
        <f t="shared" si="3769"/>
        <v>DD$2330</v>
      </c>
      <c r="DE2334" s="212" t="str">
        <f t="shared" si="3769"/>
        <v>DE$2330</v>
      </c>
      <c r="DF2334" s="212" t="str">
        <f t="shared" si="3769"/>
        <v>DF$2330</v>
      </c>
      <c r="DG2334" s="212" t="str">
        <f t="shared" si="3769"/>
        <v>DG$2330</v>
      </c>
      <c r="DH2334" s="212" t="str">
        <f t="shared" si="3769"/>
        <v>DH$2330</v>
      </c>
      <c r="DI2334" s="212" t="str">
        <f t="shared" si="3769"/>
        <v>DI$2330</v>
      </c>
      <c r="DJ2334" s="212" t="str">
        <f t="shared" si="3769"/>
        <v>DJ$2330</v>
      </c>
      <c r="DK2334" s="212" t="str">
        <f t="shared" si="3769"/>
        <v>DK$2330</v>
      </c>
      <c r="DL2334" s="212" t="str">
        <f t="shared" si="3769"/>
        <v>DL$2330</v>
      </c>
    </row>
    <row r="2335" spans="1:116" x14ac:dyDescent="0.4">
      <c r="B2335" t="s">
        <v>332</v>
      </c>
      <c r="D2335" t="s">
        <v>562</v>
      </c>
      <c r="E2335" s="8" t="str">
        <f t="shared" si="3763"/>
        <v>2335 TOGGLE-TV-V</v>
      </c>
      <c r="G2335" s="191" t="str">
        <f>G2327</f>
        <v>Volume of a volume modifier - implant</v>
      </c>
      <c r="H2335" s="12"/>
      <c r="I2335" s="60"/>
      <c r="J2335" s="60"/>
      <c r="K2335" s="15"/>
      <c r="L2335" s="15"/>
      <c r="M2335" s="15"/>
      <c r="N2335" s="15"/>
      <c r="O2335" s="15"/>
      <c r="P2335" s="15"/>
      <c r="R2335" s="15"/>
      <c r="S2335" s="80"/>
      <c r="T2335" s="80"/>
      <c r="U2335" s="80"/>
      <c r="V2335" s="80"/>
      <c r="W2335" s="80"/>
      <c r="X2335" s="80"/>
      <c r="Y2335" s="80"/>
      <c r="Z2335" s="80"/>
      <c r="AA2335" s="80"/>
      <c r="AB2335" s="80"/>
      <c r="AC2335" s="80"/>
      <c r="AD2335" s="80"/>
      <c r="AE2335" s="80"/>
      <c r="AF2335" s="80"/>
      <c r="AG2335" s="80"/>
      <c r="AH2335" s="80"/>
      <c r="AI2335" s="80"/>
      <c r="AJ2335" s="80"/>
      <c r="AK2335" s="80"/>
      <c r="AL2335" s="80"/>
      <c r="AM2335" s="80"/>
      <c r="AN2335" s="80"/>
      <c r="AO2335" s="80"/>
      <c r="AP2335" s="80"/>
      <c r="AQ2335" s="80"/>
      <c r="AR2335" s="80"/>
      <c r="AS2335" s="80"/>
      <c r="AT2335" s="80"/>
      <c r="AU2335" s="80"/>
      <c r="AV2335" s="80"/>
      <c r="AW2335" s="80"/>
      <c r="AX2335" s="80"/>
      <c r="AY2335" s="80"/>
      <c r="AZ2335" s="80"/>
      <c r="BA2335" s="80"/>
      <c r="BB2335" s="80"/>
      <c r="BC2335" s="80"/>
      <c r="BD2335" s="80"/>
      <c r="BE2335" s="80"/>
      <c r="BF2335" s="80"/>
      <c r="BG2335" s="80"/>
      <c r="BH2335" s="80"/>
      <c r="BI2335" s="80"/>
      <c r="BJ2335" s="80"/>
      <c r="BK2335" s="80"/>
      <c r="BL2335" s="80"/>
      <c r="BM2335" s="80"/>
      <c r="BN2335" s="80"/>
      <c r="BO2335" s="80"/>
      <c r="BP2335" s="80"/>
      <c r="BQ2335" s="80"/>
      <c r="BR2335" s="80"/>
      <c r="BS2335" s="80"/>
      <c r="BT2335" s="80"/>
      <c r="BU2335" s="80"/>
      <c r="BV2335" s="80"/>
      <c r="BW2335" s="80"/>
      <c r="BX2335" s="80"/>
      <c r="BY2335" s="80"/>
      <c r="BZ2335" s="80"/>
      <c r="CA2335" s="80"/>
      <c r="CB2335" s="80"/>
      <c r="CC2335" s="80"/>
      <c r="CD2335" s="80"/>
      <c r="CE2335" s="80"/>
      <c r="CF2335" s="80"/>
      <c r="CG2335" s="80"/>
      <c r="CH2335" s="80"/>
      <c r="CI2335" s="80"/>
      <c r="CJ2335" s="80"/>
      <c r="CK2335" s="80"/>
      <c r="CL2335" s="80"/>
      <c r="CN2335" s="60"/>
    </row>
    <row r="2336" spans="1:116" x14ac:dyDescent="0.4">
      <c r="B2336" t="s">
        <v>332</v>
      </c>
      <c r="D2336" t="s">
        <v>562</v>
      </c>
      <c r="E2336" s="8" t="str">
        <f t="shared" si="3763"/>
        <v>2336 TOGGLE-TV-V</v>
      </c>
      <c r="G2336" s="136" t="str">
        <f>G2324</f>
        <v xml:space="preserve">secondary unit </v>
      </c>
      <c r="H2336" s="12"/>
      <c r="I2336" s="60"/>
      <c r="J2336" s="60"/>
      <c r="K2336" s="15"/>
      <c r="L2336" s="15"/>
      <c r="M2336" s="15"/>
      <c r="N2336" s="15"/>
      <c r="O2336" s="15"/>
      <c r="P2336" s="15"/>
      <c r="R2336" s="15"/>
      <c r="S2336" s="76"/>
      <c r="T2336" s="76"/>
      <c r="U2336" s="76"/>
      <c r="V2336" s="76"/>
      <c r="W2336" s="76"/>
      <c r="X2336" s="76"/>
      <c r="Y2336" s="76"/>
      <c r="Z2336" s="76"/>
      <c r="AA2336" s="76"/>
      <c r="AB2336" s="76"/>
      <c r="AC2336" s="76"/>
      <c r="AD2336" s="76"/>
      <c r="AE2336" s="76"/>
      <c r="AF2336" s="76"/>
      <c r="AG2336" s="76"/>
      <c r="AH2336" s="76"/>
      <c r="AI2336" s="76"/>
      <c r="AJ2336" s="76"/>
      <c r="AK2336" s="76"/>
      <c r="AL2336" s="76"/>
      <c r="AM2336" s="76"/>
      <c r="AN2336" s="76"/>
      <c r="AO2336" s="76"/>
      <c r="AP2336" s="76"/>
      <c r="AQ2336" s="76"/>
      <c r="AR2336" s="76"/>
      <c r="AS2336" s="76"/>
      <c r="AT2336" s="76"/>
      <c r="AU2336" s="76"/>
      <c r="AV2336" s="76"/>
      <c r="AW2336" s="76"/>
      <c r="AX2336" s="76"/>
      <c r="AY2336" s="76"/>
      <c r="AZ2336" s="76"/>
      <c r="BA2336" s="76"/>
      <c r="BB2336" s="76"/>
      <c r="BC2336" s="76"/>
      <c r="BD2336" s="76"/>
      <c r="BE2336" s="76"/>
      <c r="BF2336" s="76"/>
      <c r="BG2336" s="76"/>
      <c r="BH2336" s="76"/>
      <c r="BI2336" s="76"/>
      <c r="BJ2336" s="76"/>
      <c r="BK2336" s="76"/>
      <c r="BL2336" s="76"/>
      <c r="BM2336" s="76"/>
      <c r="BN2336" s="76"/>
      <c r="BO2336" s="76"/>
      <c r="BP2336" s="76"/>
      <c r="BQ2336" s="76"/>
      <c r="BR2336" s="76"/>
      <c r="BS2336" s="76"/>
      <c r="BT2336" s="76"/>
      <c r="BU2336" s="76"/>
      <c r="BV2336" s="76"/>
      <c r="BW2336" s="76"/>
      <c r="BX2336" s="76"/>
      <c r="BY2336" s="76"/>
      <c r="BZ2336" s="76"/>
      <c r="CA2336" s="76"/>
      <c r="CB2336" s="76"/>
      <c r="CC2336" s="76"/>
      <c r="CD2336" s="76"/>
      <c r="CE2336" s="76"/>
      <c r="CF2336" s="76"/>
      <c r="CG2336" s="76"/>
      <c r="CH2336" s="76"/>
      <c r="CI2336" s="76"/>
      <c r="CJ2336" s="76"/>
      <c r="CK2336" s="76"/>
      <c r="CL2336" s="76"/>
      <c r="CN2336" s="60"/>
      <c r="CO2336" s="76"/>
      <c r="CP2336" s="76"/>
      <c r="CQ2336" s="76"/>
      <c r="CR2336" s="76"/>
      <c r="CS2336" s="76"/>
      <c r="CT2336" s="76"/>
      <c r="CU2336" s="76"/>
      <c r="CV2336" s="76"/>
      <c r="CW2336" s="76"/>
      <c r="CX2336" s="76"/>
      <c r="CY2336" s="76"/>
      <c r="CZ2336" s="76"/>
      <c r="DA2336" s="76"/>
      <c r="DB2336" s="76"/>
      <c r="DC2336" s="76"/>
      <c r="DD2336" s="76"/>
      <c r="DE2336" s="76"/>
      <c r="DF2336" s="76"/>
      <c r="DG2336" s="76"/>
      <c r="DH2336" s="76"/>
      <c r="DI2336" s="76"/>
      <c r="DJ2336" s="76"/>
      <c r="DK2336" s="76"/>
      <c r="DL2336" s="76"/>
    </row>
    <row r="2337" spans="1:116" x14ac:dyDescent="0.4">
      <c r="B2337" t="s">
        <v>332</v>
      </c>
      <c r="D2337" t="s">
        <v>562</v>
      </c>
      <c r="E2337" s="8" t="str">
        <f t="shared" si="3763"/>
        <v>2337 TOGGLE-TV-V</v>
      </c>
      <c r="G2337" s="136" t="str">
        <f>G2325</f>
        <v>Secondary revenue driver</v>
      </c>
      <c r="H2337" s="12"/>
      <c r="I2337" s="60"/>
      <c r="J2337" s="60"/>
      <c r="K2337" s="15"/>
      <c r="L2337" s="15"/>
      <c r="M2337" s="15"/>
      <c r="N2337" s="15"/>
      <c r="O2337" s="15"/>
      <c r="P2337" s="15"/>
      <c r="R2337" s="15"/>
      <c r="S2337" s="76"/>
      <c r="T2337" s="76"/>
      <c r="U2337" s="76"/>
      <c r="V2337" s="76"/>
      <c r="W2337" s="76"/>
      <c r="X2337" s="76"/>
      <c r="Y2337" s="76"/>
      <c r="Z2337" s="76"/>
      <c r="AA2337" s="76"/>
      <c r="AB2337" s="76"/>
      <c r="AC2337" s="76"/>
      <c r="AD2337" s="76"/>
      <c r="AE2337" s="76"/>
      <c r="AF2337" s="76"/>
      <c r="AG2337" s="76"/>
      <c r="AH2337" s="76"/>
      <c r="AI2337" s="76"/>
      <c r="AJ2337" s="76"/>
      <c r="AK2337" s="76"/>
      <c r="AL2337" s="76"/>
      <c r="AM2337" s="76"/>
      <c r="AN2337" s="76"/>
      <c r="AO2337" s="76"/>
      <c r="AP2337" s="76"/>
      <c r="AQ2337" s="76"/>
      <c r="AR2337" s="76"/>
      <c r="AS2337" s="76"/>
      <c r="AT2337" s="76"/>
      <c r="AU2337" s="76"/>
      <c r="AV2337" s="76"/>
      <c r="AW2337" s="76"/>
      <c r="AX2337" s="76"/>
      <c r="AY2337" s="76"/>
      <c r="AZ2337" s="76"/>
      <c r="BA2337" s="76"/>
      <c r="BB2337" s="76"/>
      <c r="BC2337" s="76"/>
      <c r="BD2337" s="76"/>
      <c r="BE2337" s="76"/>
      <c r="BF2337" s="76"/>
      <c r="BG2337" s="76"/>
      <c r="BH2337" s="76"/>
      <c r="BI2337" s="76"/>
      <c r="BJ2337" s="76"/>
      <c r="BK2337" s="76"/>
      <c r="BL2337" s="76"/>
      <c r="BM2337" s="76"/>
      <c r="BN2337" s="76"/>
      <c r="BO2337" s="76"/>
      <c r="BP2337" s="76"/>
      <c r="BQ2337" s="76"/>
      <c r="BR2337" s="76"/>
      <c r="BS2337" s="76"/>
      <c r="BT2337" s="76"/>
      <c r="BU2337" s="76"/>
      <c r="BV2337" s="76"/>
      <c r="BW2337" s="76"/>
      <c r="BX2337" s="76"/>
      <c r="BY2337" s="76"/>
      <c r="BZ2337" s="76"/>
      <c r="CA2337" s="76"/>
      <c r="CB2337" s="76"/>
      <c r="CC2337" s="76"/>
      <c r="CD2337" s="76"/>
      <c r="CE2337" s="76"/>
      <c r="CF2337" s="76"/>
      <c r="CG2337" s="76"/>
      <c r="CH2337" s="76"/>
      <c r="CI2337" s="76"/>
      <c r="CJ2337" s="76"/>
      <c r="CK2337" s="76"/>
      <c r="CL2337" s="76"/>
      <c r="CN2337" s="60"/>
      <c r="CO2337" s="76"/>
      <c r="CP2337" s="76"/>
      <c r="CQ2337" s="76"/>
      <c r="CR2337" s="76"/>
      <c r="CS2337" s="76"/>
      <c r="CT2337" s="76"/>
      <c r="CU2337" s="76"/>
      <c r="CV2337" s="76"/>
      <c r="CW2337" s="76"/>
      <c r="CX2337" s="76"/>
      <c r="CY2337" s="76"/>
      <c r="CZ2337" s="76"/>
      <c r="DA2337" s="76"/>
      <c r="DB2337" s="76"/>
      <c r="DC2337" s="76"/>
      <c r="DD2337" s="76"/>
      <c r="DE2337" s="76"/>
      <c r="DF2337" s="76"/>
      <c r="DG2337" s="76"/>
      <c r="DH2337" s="76"/>
      <c r="DI2337" s="76"/>
      <c r="DJ2337" s="76"/>
      <c r="DK2337" s="76"/>
      <c r="DL2337" s="76"/>
    </row>
    <row r="2338" spans="1:116" x14ac:dyDescent="0.4">
      <c r="B2338" t="s">
        <v>332</v>
      </c>
      <c r="D2338" t="s">
        <v>562</v>
      </c>
      <c r="E2338" s="8" t="str">
        <f t="shared" si="3763"/>
        <v>2338 TOGGLE-TV-V</v>
      </c>
      <c r="G2338" s="136" t="str">
        <f>G2326</f>
        <v>Secondary volume driver</v>
      </c>
      <c r="H2338" s="12"/>
      <c r="I2338" s="60"/>
      <c r="J2338" s="60"/>
      <c r="K2338" s="15"/>
      <c r="L2338" s="15"/>
      <c r="M2338" s="15"/>
      <c r="N2338" s="15"/>
      <c r="O2338" s="15"/>
      <c r="P2338" s="15"/>
      <c r="R2338" s="15"/>
      <c r="S2338" s="179"/>
      <c r="T2338" s="179"/>
      <c r="U2338" s="179"/>
      <c r="V2338" s="179"/>
      <c r="W2338" s="179"/>
      <c r="X2338" s="179"/>
      <c r="Y2338" s="179"/>
      <c r="Z2338" s="179"/>
      <c r="AA2338" s="179"/>
      <c r="AB2338" s="179"/>
      <c r="AC2338" s="179"/>
      <c r="AD2338" s="179"/>
      <c r="AE2338" s="179"/>
      <c r="AF2338" s="179"/>
      <c r="AG2338" s="179"/>
      <c r="AH2338" s="179"/>
      <c r="AI2338" s="179"/>
      <c r="AJ2338" s="179"/>
      <c r="AK2338" s="179"/>
      <c r="AL2338" s="179"/>
      <c r="AM2338" s="179"/>
      <c r="AN2338" s="179"/>
      <c r="AO2338" s="179"/>
      <c r="AP2338" s="179"/>
      <c r="AQ2338" s="179"/>
      <c r="AR2338" s="179"/>
      <c r="AS2338" s="179"/>
      <c r="AT2338" s="179"/>
      <c r="AU2338" s="179"/>
      <c r="AV2338" s="179"/>
      <c r="AW2338" s="179"/>
      <c r="AX2338" s="179"/>
      <c r="AY2338" s="179"/>
      <c r="AZ2338" s="179"/>
      <c r="BA2338" s="179"/>
      <c r="BB2338" s="179"/>
      <c r="BC2338" s="179"/>
      <c r="BD2338" s="179"/>
      <c r="BE2338" s="179"/>
      <c r="BF2338" s="179"/>
      <c r="BG2338" s="179"/>
      <c r="BH2338" s="179"/>
      <c r="BI2338" s="179"/>
      <c r="BJ2338" s="179"/>
      <c r="BK2338" s="179"/>
      <c r="BL2338" s="179"/>
      <c r="BM2338" s="179"/>
      <c r="BN2338" s="179"/>
      <c r="BO2338" s="179"/>
      <c r="BP2338" s="179"/>
      <c r="BQ2338" s="179"/>
      <c r="BR2338" s="179"/>
      <c r="BS2338" s="179"/>
      <c r="BT2338" s="179"/>
      <c r="BU2338" s="179"/>
      <c r="BV2338" s="179"/>
      <c r="BW2338" s="179"/>
      <c r="BX2338" s="179"/>
      <c r="BY2338" s="179"/>
      <c r="BZ2338" s="179"/>
      <c r="CA2338" s="179"/>
      <c r="CB2338" s="179"/>
      <c r="CC2338" s="179"/>
      <c r="CD2338" s="179"/>
      <c r="CE2338" s="179"/>
      <c r="CF2338" s="179"/>
      <c r="CG2338" s="179"/>
      <c r="CH2338" s="179"/>
      <c r="CI2338" s="179"/>
      <c r="CJ2338" s="179"/>
      <c r="CK2338" s="179"/>
      <c r="CL2338" s="179"/>
      <c r="CN2338" s="60"/>
      <c r="CO2338" s="179"/>
      <c r="CP2338" s="179"/>
      <c r="CQ2338" s="179"/>
      <c r="CR2338" s="179"/>
      <c r="CS2338" s="179"/>
      <c r="CT2338" s="179"/>
      <c r="CU2338" s="179"/>
      <c r="CV2338" s="179"/>
      <c r="CW2338" s="179"/>
      <c r="CX2338" s="179"/>
      <c r="CY2338" s="179"/>
      <c r="CZ2338" s="179"/>
      <c r="DA2338" s="179"/>
      <c r="DB2338" s="179"/>
      <c r="DC2338" s="179"/>
      <c r="DD2338" s="179"/>
      <c r="DE2338" s="179"/>
      <c r="DF2338" s="179"/>
      <c r="DG2338" s="179"/>
      <c r="DH2338" s="179"/>
      <c r="DI2338" s="179"/>
      <c r="DJ2338" s="179"/>
      <c r="DK2338" s="179"/>
      <c r="DL2338" s="179"/>
    </row>
    <row r="2339" spans="1:116" x14ac:dyDescent="0.4">
      <c r="A2339" s="174"/>
      <c r="E2339" s="8"/>
      <c r="G2339" s="185" t="s">
        <v>459</v>
      </c>
      <c r="H2339" s="186"/>
      <c r="I2339" s="187"/>
      <c r="J2339" s="187"/>
      <c r="K2339" s="188"/>
      <c r="L2339" s="188"/>
      <c r="M2339" s="188"/>
      <c r="N2339" s="188"/>
      <c r="O2339" s="188"/>
      <c r="P2339" s="188"/>
      <c r="R2339" s="189"/>
      <c r="S2339" s="190"/>
      <c r="T2339" s="190"/>
      <c r="U2339" s="190"/>
      <c r="V2339" s="190"/>
      <c r="W2339" s="190"/>
      <c r="X2339" s="190"/>
      <c r="Y2339" s="190"/>
      <c r="Z2339" s="190"/>
      <c r="AA2339" s="190"/>
      <c r="AB2339" s="190"/>
      <c r="AC2339" s="190"/>
      <c r="AD2339" s="190"/>
      <c r="AE2339" s="190"/>
      <c r="AF2339" s="190"/>
      <c r="AG2339" s="190"/>
      <c r="AH2339" s="190"/>
      <c r="AI2339" s="190"/>
      <c r="AJ2339" s="190"/>
      <c r="AK2339" s="190"/>
      <c r="AL2339" s="190"/>
      <c r="AM2339" s="190"/>
      <c r="AN2339" s="190"/>
      <c r="AO2339" s="190"/>
      <c r="AP2339" s="190"/>
      <c r="AQ2339" s="190"/>
      <c r="AR2339" s="190"/>
      <c r="AS2339" s="190"/>
      <c r="AT2339" s="190"/>
      <c r="AU2339" s="190"/>
      <c r="AV2339" s="190"/>
      <c r="AW2339" s="190"/>
      <c r="AX2339" s="190"/>
      <c r="AY2339" s="190"/>
      <c r="AZ2339" s="190"/>
      <c r="BA2339" s="190"/>
      <c r="BB2339" s="190"/>
      <c r="BC2339" s="190"/>
      <c r="BD2339" s="190"/>
      <c r="BE2339" s="190"/>
      <c r="BF2339" s="190"/>
      <c r="BG2339" s="190"/>
      <c r="BH2339" s="190"/>
      <c r="BI2339" s="190"/>
      <c r="BJ2339" s="190"/>
      <c r="BK2339" s="190"/>
      <c r="BL2339" s="190"/>
      <c r="BM2339" s="190"/>
      <c r="BN2339" s="190"/>
      <c r="BO2339" s="190"/>
      <c r="BP2339" s="190"/>
      <c r="BQ2339" s="190"/>
      <c r="BR2339" s="190"/>
      <c r="BS2339" s="190"/>
      <c r="BT2339" s="190"/>
      <c r="BU2339" s="190"/>
      <c r="BV2339" s="190"/>
      <c r="BW2339" s="190"/>
      <c r="BX2339" s="190"/>
      <c r="BY2339" s="190"/>
      <c r="BZ2339" s="190"/>
      <c r="CA2339" s="190"/>
      <c r="CB2339" s="190"/>
      <c r="CC2339" s="190"/>
      <c r="CD2339" s="190"/>
      <c r="CE2339" s="190"/>
      <c r="CF2339" s="190"/>
      <c r="CG2339" s="190"/>
      <c r="CH2339" s="190"/>
      <c r="CI2339" s="190"/>
      <c r="CJ2339" s="190"/>
      <c r="CK2339" s="190"/>
      <c r="CL2339" s="190"/>
      <c r="CN2339" s="187"/>
      <c r="CO2339" s="190"/>
      <c r="CP2339" s="190"/>
      <c r="CQ2339" s="190"/>
      <c r="CR2339" s="190"/>
      <c r="CS2339" s="190"/>
      <c r="CT2339" s="190"/>
      <c r="CU2339" s="190"/>
      <c r="CV2339" s="190"/>
      <c r="CW2339" s="190"/>
      <c r="CX2339" s="190"/>
      <c r="CY2339" s="190"/>
      <c r="CZ2339" s="190"/>
      <c r="DA2339" s="190"/>
      <c r="DB2339" s="190"/>
      <c r="DC2339" s="190"/>
      <c r="DD2339" s="190"/>
      <c r="DE2339" s="190"/>
      <c r="DF2339" s="190"/>
      <c r="DG2339" s="190"/>
      <c r="DH2339" s="190"/>
      <c r="DI2339" s="190"/>
      <c r="DJ2339" s="190"/>
      <c r="DK2339" s="190"/>
      <c r="DL2339" s="190"/>
    </row>
    <row r="2340" spans="1:116" x14ac:dyDescent="0.4">
      <c r="A2340" s="174"/>
      <c r="E2340" s="8"/>
      <c r="G2340" s="185" t="s">
        <v>456</v>
      </c>
      <c r="H2340" s="186"/>
      <c r="I2340" s="187"/>
      <c r="J2340" s="187"/>
      <c r="K2340" s="188"/>
      <c r="L2340" s="188"/>
      <c r="M2340" s="188"/>
      <c r="N2340" s="188"/>
      <c r="O2340" s="188"/>
      <c r="P2340" s="188"/>
      <c r="R2340" s="189"/>
      <c r="S2340" s="190"/>
      <c r="T2340" s="190"/>
      <c r="U2340" s="190"/>
      <c r="V2340" s="190"/>
      <c r="W2340" s="190"/>
      <c r="X2340" s="190"/>
      <c r="Y2340" s="190"/>
      <c r="Z2340" s="190"/>
      <c r="AA2340" s="190"/>
      <c r="AB2340" s="190"/>
      <c r="AC2340" s="190"/>
      <c r="AD2340" s="190"/>
      <c r="AE2340" s="190"/>
      <c r="AF2340" s="190"/>
      <c r="AG2340" s="190"/>
      <c r="AH2340" s="190"/>
      <c r="AI2340" s="190"/>
      <c r="AJ2340" s="190"/>
      <c r="AK2340" s="190"/>
      <c r="AL2340" s="190"/>
      <c r="AM2340" s="190"/>
      <c r="AN2340" s="190"/>
      <c r="AO2340" s="190"/>
      <c r="AP2340" s="190"/>
      <c r="AQ2340" s="190"/>
      <c r="AR2340" s="190"/>
      <c r="AS2340" s="190"/>
      <c r="AT2340" s="190"/>
      <c r="AU2340" s="190"/>
      <c r="AV2340" s="190"/>
      <c r="AW2340" s="190"/>
      <c r="AX2340" s="190"/>
      <c r="AY2340" s="190"/>
      <c r="AZ2340" s="190"/>
      <c r="BA2340" s="190"/>
      <c r="BB2340" s="190"/>
      <c r="BC2340" s="190"/>
      <c r="BD2340" s="190"/>
      <c r="BE2340" s="190"/>
      <c r="BF2340" s="190"/>
      <c r="BG2340" s="190"/>
      <c r="BH2340" s="190"/>
      <c r="BI2340" s="190"/>
      <c r="BJ2340" s="190"/>
      <c r="BK2340" s="190"/>
      <c r="BL2340" s="190"/>
      <c r="BM2340" s="190"/>
      <c r="BN2340" s="190"/>
      <c r="BO2340" s="190"/>
      <c r="BP2340" s="190"/>
      <c r="BQ2340" s="190"/>
      <c r="BR2340" s="190"/>
      <c r="BS2340" s="190"/>
      <c r="BT2340" s="190"/>
      <c r="BU2340" s="190"/>
      <c r="BV2340" s="190"/>
      <c r="BW2340" s="190"/>
      <c r="BX2340" s="190"/>
      <c r="BY2340" s="190"/>
      <c r="BZ2340" s="190"/>
      <c r="CA2340" s="190"/>
      <c r="CB2340" s="190"/>
      <c r="CC2340" s="190"/>
      <c r="CD2340" s="190"/>
      <c r="CE2340" s="190"/>
      <c r="CF2340" s="190"/>
      <c r="CG2340" s="190"/>
      <c r="CH2340" s="190"/>
      <c r="CI2340" s="190"/>
      <c r="CJ2340" s="190"/>
      <c r="CK2340" s="190"/>
      <c r="CL2340" s="190"/>
      <c r="CN2340" s="187"/>
      <c r="CO2340" s="190"/>
      <c r="CP2340" s="190"/>
      <c r="CQ2340" s="190"/>
      <c r="CR2340" s="190"/>
      <c r="CS2340" s="190"/>
      <c r="CT2340" s="190"/>
      <c r="CU2340" s="190"/>
      <c r="CV2340" s="190"/>
      <c r="CW2340" s="190"/>
      <c r="CX2340" s="190"/>
      <c r="CY2340" s="190"/>
      <c r="CZ2340" s="190"/>
      <c r="DA2340" s="190"/>
      <c r="DB2340" s="190"/>
      <c r="DC2340" s="190"/>
      <c r="DD2340" s="190"/>
      <c r="DE2340" s="190"/>
      <c r="DF2340" s="190"/>
      <c r="DG2340" s="190"/>
      <c r="DH2340" s="190"/>
      <c r="DI2340" s="190"/>
      <c r="DJ2340" s="190"/>
      <c r="DK2340" s="190"/>
      <c r="DL2340" s="190"/>
    </row>
    <row r="2341" spans="1:116" x14ac:dyDescent="0.4">
      <c r="E2341" s="8"/>
      <c r="G2341" s="136"/>
      <c r="H2341" s="12"/>
      <c r="I2341" s="60"/>
      <c r="J2341" s="60"/>
      <c r="K2341" s="15"/>
      <c r="L2341" s="15"/>
      <c r="M2341" s="15"/>
      <c r="N2341" s="15"/>
      <c r="O2341" s="15"/>
      <c r="P2341" s="15"/>
      <c r="R2341" s="15"/>
      <c r="S2341" s="80"/>
      <c r="T2341" s="80"/>
      <c r="U2341" s="80"/>
      <c r="V2341" s="80"/>
      <c r="W2341" s="80"/>
      <c r="X2341" s="80"/>
      <c r="Y2341" s="80"/>
      <c r="Z2341" s="80"/>
      <c r="AA2341" s="80"/>
      <c r="AB2341" s="80"/>
      <c r="AC2341" s="80"/>
      <c r="AD2341" s="80"/>
      <c r="AE2341" s="80"/>
      <c r="AF2341" s="80"/>
      <c r="AG2341" s="80"/>
      <c r="AH2341" s="80"/>
      <c r="AI2341" s="80"/>
      <c r="AJ2341" s="80"/>
      <c r="AK2341" s="80"/>
      <c r="AL2341" s="80"/>
      <c r="AM2341" s="80"/>
      <c r="AN2341" s="80"/>
      <c r="AO2341" s="80"/>
      <c r="AP2341" s="80"/>
      <c r="AQ2341" s="80"/>
      <c r="AR2341" s="80"/>
      <c r="AS2341" s="80"/>
      <c r="AT2341" s="80"/>
      <c r="AU2341" s="80"/>
      <c r="AV2341" s="80"/>
      <c r="AW2341" s="80"/>
      <c r="AX2341" s="80"/>
      <c r="AY2341" s="80"/>
      <c r="AZ2341" s="80"/>
      <c r="BA2341" s="80"/>
      <c r="BB2341" s="80"/>
      <c r="BC2341" s="80"/>
      <c r="BD2341" s="80"/>
      <c r="BE2341" s="80"/>
      <c r="BF2341" s="80"/>
      <c r="BG2341" s="80"/>
      <c r="BH2341" s="80"/>
      <c r="BI2341" s="80"/>
      <c r="BJ2341" s="80"/>
      <c r="BK2341" s="80"/>
      <c r="BL2341" s="80"/>
      <c r="BM2341" s="80"/>
      <c r="BN2341" s="80"/>
      <c r="BO2341" s="80"/>
      <c r="BP2341" s="80"/>
      <c r="BQ2341" s="80"/>
      <c r="BR2341" s="80"/>
      <c r="BS2341" s="80"/>
      <c r="BT2341" s="80"/>
      <c r="BU2341" s="80"/>
      <c r="BV2341" s="80"/>
      <c r="BW2341" s="80"/>
      <c r="BX2341" s="80"/>
      <c r="BY2341" s="80"/>
      <c r="BZ2341" s="80"/>
      <c r="CA2341" s="80"/>
      <c r="CB2341" s="80"/>
      <c r="CC2341" s="80"/>
      <c r="CD2341" s="80"/>
      <c r="CE2341" s="80"/>
      <c r="CF2341" s="80"/>
      <c r="CG2341" s="80"/>
      <c r="CH2341" s="80"/>
      <c r="CI2341" s="80"/>
      <c r="CJ2341" s="80"/>
      <c r="CK2341" s="80"/>
      <c r="CL2341" s="80"/>
      <c r="CN2341" s="60"/>
      <c r="CO2341" s="179"/>
      <c r="CP2341" s="179"/>
      <c r="CQ2341" s="179"/>
      <c r="CR2341" s="179"/>
      <c r="CS2341" s="179"/>
      <c r="CT2341" s="179"/>
      <c r="CU2341" s="179"/>
      <c r="CV2341" s="179"/>
      <c r="CW2341" s="179"/>
      <c r="CX2341" s="179"/>
      <c r="CY2341" s="179"/>
      <c r="CZ2341" s="179"/>
      <c r="DA2341" s="179"/>
      <c r="DB2341" s="179"/>
      <c r="DC2341" s="179"/>
      <c r="DD2341" s="179"/>
      <c r="DE2341" s="179"/>
      <c r="DF2341" s="179"/>
      <c r="DG2341" s="179"/>
      <c r="DH2341" s="179"/>
      <c r="DI2341" s="179"/>
      <c r="DJ2341" s="179"/>
      <c r="DK2341" s="179"/>
      <c r="DL2341" s="179"/>
    </row>
    <row r="2342" spans="1:116" x14ac:dyDescent="0.4">
      <c r="E2342" s="8"/>
      <c r="G2342" s="136"/>
      <c r="H2342" s="12"/>
      <c r="I2342" s="60"/>
      <c r="J2342" s="60"/>
      <c r="K2342" s="15"/>
      <c r="L2342" s="15"/>
      <c r="M2342" s="15"/>
      <c r="N2342" s="15"/>
      <c r="O2342" s="15"/>
      <c r="P2342" s="15"/>
      <c r="R2342" s="15"/>
      <c r="S2342" s="80"/>
      <c r="T2342" s="80"/>
      <c r="U2342" s="80"/>
      <c r="V2342" s="80"/>
      <c r="W2342" s="80"/>
      <c r="X2342" s="80"/>
      <c r="Y2342" s="80"/>
      <c r="Z2342" s="80"/>
      <c r="AA2342" s="80"/>
      <c r="AB2342" s="80"/>
      <c r="AC2342" s="80"/>
      <c r="AD2342" s="80"/>
      <c r="AE2342" s="80"/>
      <c r="AF2342" s="80"/>
      <c r="AG2342" s="80"/>
      <c r="AH2342" s="80"/>
      <c r="AI2342" s="80"/>
      <c r="AJ2342" s="80"/>
      <c r="AK2342" s="80"/>
      <c r="AL2342" s="80"/>
      <c r="AM2342" s="80"/>
      <c r="AN2342" s="80"/>
      <c r="AO2342" s="80"/>
      <c r="AP2342" s="80"/>
      <c r="AQ2342" s="80"/>
      <c r="AR2342" s="80"/>
      <c r="AS2342" s="80"/>
      <c r="AT2342" s="80"/>
      <c r="AU2342" s="80"/>
      <c r="AV2342" s="80"/>
      <c r="AW2342" s="80"/>
      <c r="AX2342" s="80"/>
      <c r="AY2342" s="80"/>
      <c r="AZ2342" s="80"/>
      <c r="BA2342" s="80"/>
      <c r="BB2342" s="80"/>
      <c r="BC2342" s="80"/>
      <c r="BD2342" s="80"/>
      <c r="BE2342" s="80"/>
      <c r="BF2342" s="80"/>
      <c r="BG2342" s="80"/>
      <c r="BH2342" s="80"/>
      <c r="BI2342" s="80"/>
      <c r="BJ2342" s="80"/>
      <c r="BK2342" s="80"/>
      <c r="BL2342" s="80"/>
      <c r="BM2342" s="80"/>
      <c r="BN2342" s="80"/>
      <c r="BO2342" s="80"/>
      <c r="BP2342" s="80"/>
      <c r="BQ2342" s="80"/>
      <c r="BR2342" s="80"/>
      <c r="BS2342" s="80"/>
      <c r="BT2342" s="80"/>
      <c r="BU2342" s="80"/>
      <c r="BV2342" s="80"/>
      <c r="BW2342" s="80"/>
      <c r="BX2342" s="80"/>
      <c r="BY2342" s="80"/>
      <c r="BZ2342" s="80"/>
      <c r="CA2342" s="80"/>
      <c r="CB2342" s="80"/>
      <c r="CC2342" s="80"/>
      <c r="CD2342" s="80"/>
      <c r="CE2342" s="80"/>
      <c r="CF2342" s="80"/>
      <c r="CG2342" s="80"/>
      <c r="CH2342" s="80"/>
      <c r="CI2342" s="80"/>
      <c r="CJ2342" s="80"/>
      <c r="CK2342" s="80"/>
      <c r="CL2342" s="80"/>
      <c r="CN2342" s="60"/>
      <c r="CO2342" s="179"/>
      <c r="CP2342" s="179"/>
      <c r="CQ2342" s="179"/>
      <c r="CR2342" s="179"/>
      <c r="CS2342" s="179"/>
      <c r="CT2342" s="179"/>
      <c r="CU2342" s="179"/>
      <c r="CV2342" s="179"/>
      <c r="CW2342" s="179"/>
      <c r="CX2342" s="179"/>
      <c r="CY2342" s="179"/>
      <c r="CZ2342" s="179"/>
      <c r="DA2342" s="179"/>
      <c r="DB2342" s="179"/>
      <c r="DC2342" s="179"/>
      <c r="DD2342" s="179"/>
      <c r="DE2342" s="179"/>
      <c r="DF2342" s="179"/>
      <c r="DG2342" s="179"/>
      <c r="DH2342" s="179"/>
      <c r="DI2342" s="179"/>
      <c r="DJ2342" s="179"/>
      <c r="DK2342" s="179"/>
      <c r="DL2342" s="179"/>
    </row>
    <row r="2343" spans="1:116" x14ac:dyDescent="0.4">
      <c r="E2343" s="8"/>
      <c r="G2343" s="136"/>
      <c r="H2343" s="12"/>
      <c r="I2343" s="60"/>
      <c r="J2343" s="60"/>
      <c r="K2343" s="15"/>
      <c r="L2343" s="15"/>
      <c r="M2343" s="15"/>
      <c r="N2343" s="15"/>
      <c r="O2343" s="15"/>
      <c r="P2343" s="15"/>
      <c r="R2343" s="15"/>
      <c r="S2343" s="80"/>
      <c r="T2343" s="80"/>
      <c r="U2343" s="80"/>
      <c r="V2343" s="80"/>
      <c r="W2343" s="80"/>
      <c r="X2343" s="80"/>
      <c r="Y2343" s="80"/>
      <c r="Z2343" s="80"/>
      <c r="AA2343" s="80"/>
      <c r="AB2343" s="80"/>
      <c r="AC2343" s="80"/>
      <c r="AD2343" s="80"/>
      <c r="AE2343" s="80"/>
      <c r="AF2343" s="80"/>
      <c r="AG2343" s="80"/>
      <c r="AH2343" s="80"/>
      <c r="AI2343" s="80"/>
      <c r="AJ2343" s="80"/>
      <c r="AK2343" s="80"/>
      <c r="AL2343" s="80"/>
      <c r="AM2343" s="80"/>
      <c r="AN2343" s="80"/>
      <c r="AO2343" s="80"/>
      <c r="AP2343" s="80"/>
      <c r="AQ2343" s="80"/>
      <c r="AR2343" s="80"/>
      <c r="AS2343" s="80"/>
      <c r="AT2343" s="80"/>
      <c r="AU2343" s="80"/>
      <c r="AV2343" s="80"/>
      <c r="AW2343" s="80"/>
      <c r="AX2343" s="80"/>
      <c r="AY2343" s="80"/>
      <c r="AZ2343" s="80"/>
      <c r="BA2343" s="80"/>
      <c r="BB2343" s="80"/>
      <c r="BC2343" s="80"/>
      <c r="BD2343" s="80"/>
      <c r="BE2343" s="80"/>
      <c r="BF2343" s="80"/>
      <c r="BG2343" s="80"/>
      <c r="BH2343" s="80"/>
      <c r="BI2343" s="80"/>
      <c r="BJ2343" s="80"/>
      <c r="BK2343" s="80"/>
      <c r="BL2343" s="80"/>
      <c r="BM2343" s="80"/>
      <c r="BN2343" s="80"/>
      <c r="BO2343" s="80"/>
      <c r="BP2343" s="80"/>
      <c r="BQ2343" s="80"/>
      <c r="BR2343" s="80"/>
      <c r="BS2343" s="80"/>
      <c r="BT2343" s="80"/>
      <c r="BU2343" s="80"/>
      <c r="BV2343" s="80"/>
      <c r="BW2343" s="80"/>
      <c r="BX2343" s="80"/>
      <c r="BY2343" s="80"/>
      <c r="BZ2343" s="80"/>
      <c r="CA2343" s="80"/>
      <c r="CB2343" s="80"/>
      <c r="CC2343" s="80"/>
      <c r="CD2343" s="80"/>
      <c r="CE2343" s="80"/>
      <c r="CF2343" s="80"/>
      <c r="CG2343" s="80"/>
      <c r="CH2343" s="80"/>
      <c r="CI2343" s="80"/>
      <c r="CJ2343" s="80"/>
      <c r="CK2343" s="80"/>
      <c r="CL2343" s="80"/>
      <c r="CN2343" s="60"/>
      <c r="CO2343" s="179"/>
      <c r="CP2343" s="179"/>
      <c r="CQ2343" s="179"/>
      <c r="CR2343" s="179"/>
      <c r="CS2343" s="179"/>
      <c r="CT2343" s="179"/>
      <c r="CU2343" s="179"/>
      <c r="CV2343" s="179"/>
      <c r="CW2343" s="179"/>
      <c r="CX2343" s="179"/>
      <c r="CY2343" s="179"/>
      <c r="CZ2343" s="179"/>
      <c r="DA2343" s="179"/>
      <c r="DB2343" s="179"/>
      <c r="DC2343" s="179"/>
      <c r="DD2343" s="179"/>
      <c r="DE2343" s="179"/>
      <c r="DF2343" s="179"/>
      <c r="DG2343" s="179"/>
      <c r="DH2343" s="179"/>
      <c r="DI2343" s="179"/>
      <c r="DJ2343" s="179"/>
      <c r="DK2343" s="179"/>
      <c r="DL2343" s="179"/>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1:116" x14ac:dyDescent="0.4">
      <c r="E2353" s="8"/>
      <c r="G2353" s="136"/>
      <c r="H2353" s="12"/>
      <c r="I2353" s="60"/>
      <c r="J2353" s="60"/>
      <c r="K2353" s="15"/>
      <c r="L2353" s="15"/>
      <c r="M2353" s="15"/>
      <c r="N2353" s="15"/>
      <c r="O2353" s="15"/>
      <c r="P2353" s="15"/>
      <c r="R2353" s="15"/>
      <c r="S2353" s="179"/>
      <c r="T2353" s="179"/>
      <c r="U2353" s="179"/>
      <c r="V2353" s="179"/>
      <c r="W2353" s="179"/>
      <c r="X2353" s="179"/>
      <c r="Y2353" s="179"/>
      <c r="Z2353" s="179"/>
      <c r="AA2353" s="179"/>
      <c r="AB2353" s="179"/>
      <c r="AC2353" s="179"/>
      <c r="AD2353" s="179"/>
      <c r="AE2353" s="179"/>
      <c r="AF2353" s="179"/>
      <c r="AG2353" s="179"/>
      <c r="AH2353" s="179"/>
      <c r="AI2353" s="179"/>
      <c r="AJ2353" s="179"/>
      <c r="AK2353" s="179"/>
      <c r="AL2353" s="179"/>
      <c r="AM2353" s="179"/>
      <c r="AN2353" s="179"/>
      <c r="AO2353" s="179"/>
      <c r="AP2353" s="179"/>
      <c r="AQ2353" s="179"/>
      <c r="AR2353" s="179"/>
      <c r="AS2353" s="179"/>
      <c r="AT2353" s="179"/>
      <c r="AU2353" s="179"/>
      <c r="AV2353" s="179"/>
      <c r="AW2353" s="179"/>
      <c r="AX2353" s="179"/>
      <c r="AY2353" s="179"/>
      <c r="AZ2353" s="179"/>
      <c r="BA2353" s="179"/>
      <c r="BB2353" s="179"/>
      <c r="BC2353" s="179"/>
      <c r="BD2353" s="179"/>
      <c r="BE2353" s="179"/>
      <c r="BF2353" s="179"/>
      <c r="BG2353" s="179"/>
      <c r="BH2353" s="179"/>
      <c r="BI2353" s="179"/>
      <c r="BJ2353" s="179"/>
      <c r="BK2353" s="179"/>
      <c r="BL2353" s="179"/>
      <c r="BM2353" s="179"/>
      <c r="BN2353" s="179"/>
      <c r="BO2353" s="179"/>
      <c r="BP2353" s="179"/>
      <c r="BQ2353" s="179"/>
      <c r="BR2353" s="179"/>
      <c r="BS2353" s="179"/>
      <c r="BT2353" s="179"/>
      <c r="BU2353" s="179"/>
      <c r="BV2353" s="179"/>
      <c r="BW2353" s="179"/>
      <c r="BX2353" s="179"/>
      <c r="BY2353" s="179"/>
      <c r="BZ2353" s="179"/>
      <c r="CA2353" s="179"/>
      <c r="CB2353" s="179"/>
      <c r="CC2353" s="179"/>
      <c r="CD2353" s="179"/>
      <c r="CE2353" s="179"/>
      <c r="CF2353" s="179"/>
      <c r="CG2353" s="179"/>
      <c r="CH2353" s="179"/>
      <c r="CI2353" s="179"/>
      <c r="CJ2353" s="179"/>
      <c r="CK2353" s="179"/>
      <c r="CL2353" s="179"/>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1:116" x14ac:dyDescent="0.4">
      <c r="E2354" s="8"/>
      <c r="G2354" s="136"/>
      <c r="H2354" s="12"/>
      <c r="I2354" s="60"/>
      <c r="J2354" s="60"/>
      <c r="K2354" s="15"/>
      <c r="L2354" s="15"/>
      <c r="M2354" s="15"/>
      <c r="N2354" s="15"/>
      <c r="O2354" s="15"/>
      <c r="P2354" s="15"/>
      <c r="R2354" s="15"/>
      <c r="S2354" s="179"/>
      <c r="T2354" s="179"/>
      <c r="U2354" s="179"/>
      <c r="V2354" s="179"/>
      <c r="W2354" s="179"/>
      <c r="X2354" s="179"/>
      <c r="Y2354" s="179"/>
      <c r="Z2354" s="179"/>
      <c r="AA2354" s="179"/>
      <c r="AB2354" s="179"/>
      <c r="AC2354" s="179"/>
      <c r="AD2354" s="179"/>
      <c r="AE2354" s="179"/>
      <c r="AF2354" s="179"/>
      <c r="AG2354" s="179"/>
      <c r="AH2354" s="179"/>
      <c r="AI2354" s="179"/>
      <c r="AJ2354" s="179"/>
      <c r="AK2354" s="179"/>
      <c r="AL2354" s="179"/>
      <c r="AM2354" s="179"/>
      <c r="AN2354" s="179"/>
      <c r="AO2354" s="179"/>
      <c r="AP2354" s="179"/>
      <c r="AQ2354" s="179"/>
      <c r="AR2354" s="179"/>
      <c r="AS2354" s="179"/>
      <c r="AT2354" s="179"/>
      <c r="AU2354" s="179"/>
      <c r="AV2354" s="179"/>
      <c r="AW2354" s="179"/>
      <c r="AX2354" s="179"/>
      <c r="AY2354" s="179"/>
      <c r="AZ2354" s="179"/>
      <c r="BA2354" s="179"/>
      <c r="BB2354" s="179"/>
      <c r="BC2354" s="179"/>
      <c r="BD2354" s="179"/>
      <c r="BE2354" s="179"/>
      <c r="BF2354" s="179"/>
      <c r="BG2354" s="179"/>
      <c r="BH2354" s="179"/>
      <c r="BI2354" s="179"/>
      <c r="BJ2354" s="179"/>
      <c r="BK2354" s="179"/>
      <c r="BL2354" s="179"/>
      <c r="BM2354" s="179"/>
      <c r="BN2354" s="179"/>
      <c r="BO2354" s="179"/>
      <c r="BP2354" s="179"/>
      <c r="BQ2354" s="179"/>
      <c r="BR2354" s="179"/>
      <c r="BS2354" s="179"/>
      <c r="BT2354" s="179"/>
      <c r="BU2354" s="179"/>
      <c r="BV2354" s="179"/>
      <c r="BW2354" s="179"/>
      <c r="BX2354" s="179"/>
      <c r="BY2354" s="179"/>
      <c r="BZ2354" s="179"/>
      <c r="CA2354" s="179"/>
      <c r="CB2354" s="179"/>
      <c r="CC2354" s="179"/>
      <c r="CD2354" s="179"/>
      <c r="CE2354" s="179"/>
      <c r="CF2354" s="179"/>
      <c r="CG2354" s="179"/>
      <c r="CH2354" s="179"/>
      <c r="CI2354" s="179"/>
      <c r="CJ2354" s="179"/>
      <c r="CK2354" s="179"/>
      <c r="CL2354" s="179"/>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1:116" x14ac:dyDescent="0.4">
      <c r="E2355" s="8"/>
      <c r="G2355" s="136"/>
      <c r="H2355" s="12"/>
      <c r="I2355" s="60"/>
      <c r="J2355" s="60"/>
      <c r="K2355" s="15"/>
      <c r="L2355" s="15"/>
      <c r="M2355" s="15"/>
      <c r="N2355" s="15"/>
      <c r="O2355" s="15"/>
      <c r="P2355" s="15"/>
      <c r="R2355" s="15"/>
      <c r="S2355" s="179"/>
      <c r="T2355" s="179"/>
      <c r="U2355" s="179"/>
      <c r="V2355" s="179"/>
      <c r="W2355" s="179"/>
      <c r="X2355" s="179"/>
      <c r="Y2355" s="179"/>
      <c r="Z2355" s="179"/>
      <c r="AA2355" s="179"/>
      <c r="AB2355" s="179"/>
      <c r="AC2355" s="179"/>
      <c r="AD2355" s="179"/>
      <c r="AE2355" s="179"/>
      <c r="AF2355" s="179"/>
      <c r="AG2355" s="179"/>
      <c r="AH2355" s="179"/>
      <c r="AI2355" s="179"/>
      <c r="AJ2355" s="179"/>
      <c r="AK2355" s="179"/>
      <c r="AL2355" s="179"/>
      <c r="AM2355" s="179"/>
      <c r="AN2355" s="179"/>
      <c r="AO2355" s="179"/>
      <c r="AP2355" s="179"/>
      <c r="AQ2355" s="179"/>
      <c r="AR2355" s="179"/>
      <c r="AS2355" s="179"/>
      <c r="AT2355" s="179"/>
      <c r="AU2355" s="179"/>
      <c r="AV2355" s="179"/>
      <c r="AW2355" s="179"/>
      <c r="AX2355" s="179"/>
      <c r="AY2355" s="179"/>
      <c r="AZ2355" s="179"/>
      <c r="BA2355" s="179"/>
      <c r="BB2355" s="179"/>
      <c r="BC2355" s="179"/>
      <c r="BD2355" s="179"/>
      <c r="BE2355" s="179"/>
      <c r="BF2355" s="179"/>
      <c r="BG2355" s="179"/>
      <c r="BH2355" s="179"/>
      <c r="BI2355" s="179"/>
      <c r="BJ2355" s="179"/>
      <c r="BK2355" s="179"/>
      <c r="BL2355" s="179"/>
      <c r="BM2355" s="179"/>
      <c r="BN2355" s="179"/>
      <c r="BO2355" s="179"/>
      <c r="BP2355" s="179"/>
      <c r="BQ2355" s="179"/>
      <c r="BR2355" s="179"/>
      <c r="BS2355" s="179"/>
      <c r="BT2355" s="179"/>
      <c r="BU2355" s="179"/>
      <c r="BV2355" s="179"/>
      <c r="BW2355" s="179"/>
      <c r="BX2355" s="179"/>
      <c r="BY2355" s="179"/>
      <c r="BZ2355" s="179"/>
      <c r="CA2355" s="179"/>
      <c r="CB2355" s="179"/>
      <c r="CC2355" s="179"/>
      <c r="CD2355" s="179"/>
      <c r="CE2355" s="179"/>
      <c r="CF2355" s="179"/>
      <c r="CG2355" s="179"/>
      <c r="CH2355" s="179"/>
      <c r="CI2355" s="179"/>
      <c r="CJ2355" s="179"/>
      <c r="CK2355" s="179"/>
      <c r="CL2355" s="179"/>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1: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1: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1: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1: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1: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1: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1:116" x14ac:dyDescent="0.4">
      <c r="CO2362" s="8"/>
      <c r="CP2362" s="8"/>
      <c r="CQ2362" s="8"/>
      <c r="CR2362" s="8"/>
      <c r="CS2362" s="8"/>
      <c r="CT2362" s="8"/>
      <c r="CU2362" s="8"/>
      <c r="CV2362" s="8"/>
      <c r="CW2362" s="8"/>
      <c r="CX2362" s="8"/>
      <c r="CY2362" s="8"/>
      <c r="CZ2362" s="8"/>
      <c r="DA2362" s="8"/>
      <c r="DB2362" s="8"/>
      <c r="DC2362" s="8"/>
      <c r="DD2362" s="8"/>
      <c r="DE2362" s="8"/>
      <c r="DF2362" s="8"/>
      <c r="DG2362" s="8"/>
      <c r="DH2362" s="8"/>
      <c r="DI2362" s="8"/>
      <c r="DJ2362" s="8"/>
      <c r="DK2362" s="8"/>
      <c r="DL2362" s="8"/>
    </row>
    <row r="2363" spans="1:116" x14ac:dyDescent="0.4">
      <c r="CO2363" s="8"/>
      <c r="CP2363" s="8"/>
      <c r="CQ2363" s="8"/>
      <c r="CR2363" s="8"/>
      <c r="CS2363" s="8"/>
      <c r="CT2363" s="8"/>
      <c r="CU2363" s="8"/>
      <c r="CV2363" s="8"/>
      <c r="CW2363" s="8"/>
      <c r="CX2363" s="8"/>
      <c r="CY2363" s="8"/>
      <c r="CZ2363" s="8"/>
      <c r="DA2363" s="8"/>
      <c r="DB2363" s="8"/>
      <c r="DC2363" s="8"/>
      <c r="DD2363" s="8"/>
      <c r="DE2363" s="8"/>
      <c r="DF2363" s="8"/>
      <c r="DG2363" s="8"/>
      <c r="DH2363" s="8"/>
      <c r="DI2363" s="8"/>
      <c r="DJ2363" s="8"/>
      <c r="DK2363" s="8"/>
      <c r="DL2363" s="8"/>
    </row>
    <row r="2364" spans="1:116" x14ac:dyDescent="0.4">
      <c r="CO2364" s="8"/>
      <c r="CP2364" s="8"/>
      <c r="CQ2364" s="8"/>
      <c r="CR2364" s="8"/>
      <c r="CS2364" s="8"/>
      <c r="CT2364" s="8"/>
      <c r="CU2364" s="8"/>
      <c r="CV2364" s="8"/>
      <c r="CW2364" s="8"/>
      <c r="CX2364" s="8"/>
      <c r="CY2364" s="8"/>
      <c r="CZ2364" s="8"/>
      <c r="DA2364" s="8"/>
      <c r="DB2364" s="8"/>
      <c r="DC2364" s="8"/>
      <c r="DD2364" s="8"/>
      <c r="DE2364" s="8"/>
      <c r="DF2364" s="8"/>
      <c r="DG2364" s="8"/>
      <c r="DH2364" s="8"/>
      <c r="DI2364" s="8"/>
      <c r="DJ2364" s="8"/>
      <c r="DK2364" s="8"/>
      <c r="DL2364" s="8"/>
    </row>
    <row r="2365" spans="1: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1: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1:116" x14ac:dyDescent="0.4">
      <c r="A2367" s="206" t="s">
        <v>482</v>
      </c>
      <c r="B2367" s="27" t="s">
        <v>482</v>
      </c>
      <c r="C2367" s="27" t="s">
        <v>482</v>
      </c>
      <c r="D2367" s="27" t="s">
        <v>482</v>
      </c>
      <c r="E2367" s="27" t="s">
        <v>482</v>
      </c>
      <c r="F2367" s="27" t="s">
        <v>482</v>
      </c>
      <c r="G2367" s="206" t="s">
        <v>482</v>
      </c>
      <c r="H2367" s="206" t="s">
        <v>482</v>
      </c>
      <c r="I2367" s="207" t="s">
        <v>482</v>
      </c>
      <c r="J2367" s="207"/>
      <c r="K2367" s="206" t="s">
        <v>482</v>
      </c>
      <c r="L2367" s="206" t="s">
        <v>482</v>
      </c>
      <c r="M2367" s="206" t="s">
        <v>482</v>
      </c>
      <c r="N2367" s="206" t="s">
        <v>482</v>
      </c>
      <c r="O2367" s="206" t="s">
        <v>482</v>
      </c>
      <c r="P2367" s="206" t="s">
        <v>482</v>
      </c>
      <c r="R2367" s="206" t="s">
        <v>482</v>
      </c>
      <c r="S2367" s="206" t="s">
        <v>482</v>
      </c>
      <c r="T2367" s="206" t="s">
        <v>482</v>
      </c>
      <c r="U2367" s="206" t="s">
        <v>482</v>
      </c>
      <c r="V2367" s="206" t="s">
        <v>482</v>
      </c>
      <c r="W2367" s="206" t="s">
        <v>482</v>
      </c>
      <c r="X2367" s="206" t="s">
        <v>482</v>
      </c>
      <c r="Y2367" s="206" t="s">
        <v>482</v>
      </c>
      <c r="Z2367" s="206" t="s">
        <v>482</v>
      </c>
      <c r="AA2367" s="206" t="s">
        <v>482</v>
      </c>
      <c r="AB2367" s="206" t="s">
        <v>482</v>
      </c>
      <c r="AC2367" s="206" t="s">
        <v>482</v>
      </c>
      <c r="AD2367" s="206" t="s">
        <v>482</v>
      </c>
      <c r="AE2367" s="206" t="s">
        <v>482</v>
      </c>
      <c r="AF2367" s="206" t="s">
        <v>482</v>
      </c>
      <c r="AG2367" s="206" t="s">
        <v>482</v>
      </c>
      <c r="AH2367" s="206" t="s">
        <v>482</v>
      </c>
      <c r="AI2367" s="206" t="s">
        <v>482</v>
      </c>
      <c r="AJ2367" s="206" t="s">
        <v>482</v>
      </c>
      <c r="AK2367" s="206" t="s">
        <v>482</v>
      </c>
      <c r="AL2367" s="206" t="s">
        <v>482</v>
      </c>
      <c r="AM2367" s="206" t="s">
        <v>482</v>
      </c>
      <c r="AN2367" s="206" t="s">
        <v>482</v>
      </c>
      <c r="AO2367" s="206" t="s">
        <v>482</v>
      </c>
      <c r="AP2367" s="206" t="s">
        <v>482</v>
      </c>
      <c r="AQ2367" s="206" t="s">
        <v>482</v>
      </c>
      <c r="AR2367" s="206" t="s">
        <v>482</v>
      </c>
      <c r="AS2367" s="206" t="s">
        <v>482</v>
      </c>
      <c r="AT2367" s="206" t="s">
        <v>482</v>
      </c>
      <c r="AU2367" s="206" t="s">
        <v>482</v>
      </c>
      <c r="AV2367" s="206" t="s">
        <v>482</v>
      </c>
      <c r="AW2367" s="206" t="s">
        <v>482</v>
      </c>
      <c r="AX2367" s="206" t="s">
        <v>482</v>
      </c>
      <c r="AY2367" s="206" t="s">
        <v>482</v>
      </c>
      <c r="AZ2367" s="206" t="s">
        <v>482</v>
      </c>
      <c r="BA2367" s="206" t="s">
        <v>482</v>
      </c>
      <c r="BB2367" s="206" t="s">
        <v>482</v>
      </c>
      <c r="BC2367" s="206" t="s">
        <v>482</v>
      </c>
      <c r="BD2367" s="206" t="s">
        <v>482</v>
      </c>
      <c r="BE2367" s="206" t="s">
        <v>482</v>
      </c>
      <c r="BF2367" s="206" t="s">
        <v>482</v>
      </c>
      <c r="BG2367" s="206" t="s">
        <v>482</v>
      </c>
      <c r="BH2367" s="206" t="s">
        <v>482</v>
      </c>
      <c r="BI2367" s="206" t="s">
        <v>482</v>
      </c>
      <c r="BJ2367" s="206" t="s">
        <v>482</v>
      </c>
      <c r="BK2367" s="206" t="s">
        <v>482</v>
      </c>
      <c r="BL2367" s="206" t="s">
        <v>482</v>
      </c>
      <c r="BM2367" s="206" t="s">
        <v>482</v>
      </c>
      <c r="BN2367" s="206" t="s">
        <v>482</v>
      </c>
      <c r="BO2367" s="206" t="s">
        <v>482</v>
      </c>
      <c r="BP2367" s="206" t="s">
        <v>482</v>
      </c>
      <c r="BQ2367" s="206" t="s">
        <v>482</v>
      </c>
      <c r="BR2367" s="206" t="s">
        <v>482</v>
      </c>
      <c r="BS2367" s="206" t="s">
        <v>482</v>
      </c>
      <c r="BT2367" s="206" t="s">
        <v>482</v>
      </c>
      <c r="BU2367" s="206" t="s">
        <v>482</v>
      </c>
      <c r="BV2367" s="206" t="s">
        <v>482</v>
      </c>
      <c r="BW2367" s="206" t="s">
        <v>482</v>
      </c>
      <c r="BX2367" s="206" t="s">
        <v>482</v>
      </c>
      <c r="BY2367" s="206" t="s">
        <v>482</v>
      </c>
      <c r="BZ2367" s="206" t="s">
        <v>482</v>
      </c>
      <c r="CA2367" s="206" t="s">
        <v>482</v>
      </c>
      <c r="CB2367" s="206" t="s">
        <v>482</v>
      </c>
      <c r="CC2367" s="206" t="s">
        <v>482</v>
      </c>
      <c r="CD2367" s="206" t="s">
        <v>482</v>
      </c>
      <c r="CE2367" s="206" t="s">
        <v>482</v>
      </c>
      <c r="CF2367" s="206" t="s">
        <v>482</v>
      </c>
      <c r="CG2367" s="206" t="s">
        <v>482</v>
      </c>
      <c r="CH2367" s="206" t="s">
        <v>482</v>
      </c>
      <c r="CI2367" s="206" t="s">
        <v>482</v>
      </c>
      <c r="CJ2367" s="206" t="s">
        <v>482</v>
      </c>
      <c r="CK2367" s="206" t="s">
        <v>482</v>
      </c>
      <c r="CL2367" s="206" t="s">
        <v>482</v>
      </c>
      <c r="CN2367" s="207" t="s">
        <v>482</v>
      </c>
      <c r="CO2367" s="206" t="s">
        <v>482</v>
      </c>
      <c r="CP2367" s="206" t="s">
        <v>482</v>
      </c>
      <c r="CQ2367" s="206" t="s">
        <v>482</v>
      </c>
      <c r="CR2367" s="206" t="s">
        <v>482</v>
      </c>
      <c r="CS2367" s="206" t="s">
        <v>482</v>
      </c>
      <c r="CT2367" s="206" t="s">
        <v>482</v>
      </c>
      <c r="CU2367" s="206" t="s">
        <v>482</v>
      </c>
      <c r="CV2367" s="206" t="s">
        <v>482</v>
      </c>
      <c r="CW2367" s="206" t="s">
        <v>482</v>
      </c>
      <c r="CX2367" s="206" t="s">
        <v>482</v>
      </c>
      <c r="CY2367" s="206" t="s">
        <v>482</v>
      </c>
      <c r="CZ2367" s="206" t="s">
        <v>482</v>
      </c>
      <c r="DA2367" s="206" t="s">
        <v>482</v>
      </c>
      <c r="DB2367" s="206" t="s">
        <v>482</v>
      </c>
      <c r="DC2367" s="206" t="s">
        <v>482</v>
      </c>
      <c r="DD2367" s="206" t="s">
        <v>482</v>
      </c>
      <c r="DE2367" s="206" t="s">
        <v>482</v>
      </c>
      <c r="DF2367" s="206" t="s">
        <v>482</v>
      </c>
      <c r="DG2367" s="206" t="s">
        <v>482</v>
      </c>
      <c r="DH2367" s="206" t="s">
        <v>482</v>
      </c>
      <c r="DI2367" s="206" t="s">
        <v>482</v>
      </c>
      <c r="DJ2367" s="206" t="s">
        <v>482</v>
      </c>
      <c r="DK2367" s="206" t="s">
        <v>482</v>
      </c>
      <c r="DL2367" s="206" t="s">
        <v>482</v>
      </c>
    </row>
    <row r="2368" spans="1:116" x14ac:dyDescent="0.4">
      <c r="A2368" s="164"/>
      <c r="G2368" s="204"/>
      <c r="H2368" s="164"/>
      <c r="I2368" s="205"/>
      <c r="J2368" s="205"/>
      <c r="K2368" s="164"/>
      <c r="L2368" s="164"/>
      <c r="M2368" s="164"/>
      <c r="N2368" s="164"/>
      <c r="O2368" s="164"/>
      <c r="P2368" s="164"/>
      <c r="R2368" s="204"/>
      <c r="S2368" s="204"/>
      <c r="T2368" s="204"/>
      <c r="U2368" s="204"/>
      <c r="V2368" s="204"/>
      <c r="W2368" s="204"/>
      <c r="X2368" s="204"/>
      <c r="Y2368" s="204"/>
      <c r="Z2368" s="204"/>
      <c r="AA2368" s="204"/>
      <c r="AB2368" s="204"/>
      <c r="AC2368" s="204"/>
      <c r="AD2368" s="204"/>
      <c r="AE2368" s="204"/>
      <c r="AF2368" s="204"/>
      <c r="AG2368" s="204"/>
      <c r="AH2368" s="204"/>
      <c r="AI2368" s="204"/>
      <c r="AJ2368" s="204"/>
      <c r="AK2368" s="204"/>
      <c r="AL2368" s="204"/>
      <c r="AM2368" s="204"/>
      <c r="AN2368" s="204"/>
      <c r="AO2368" s="204"/>
      <c r="AP2368" s="204"/>
      <c r="AQ2368" s="204"/>
      <c r="AR2368" s="204"/>
      <c r="AS2368" s="204"/>
      <c r="AT2368" s="204"/>
      <c r="AU2368" s="204"/>
      <c r="AV2368" s="204"/>
      <c r="AW2368" s="204"/>
      <c r="AX2368" s="204"/>
      <c r="AY2368" s="204"/>
      <c r="AZ2368" s="204"/>
      <c r="BA2368" s="204"/>
      <c r="BB2368" s="204"/>
      <c r="BC2368" s="204"/>
      <c r="BD2368" s="204"/>
      <c r="BE2368" s="204"/>
      <c r="BF2368" s="204"/>
      <c r="BG2368" s="204"/>
      <c r="BH2368" s="204"/>
      <c r="BI2368" s="204"/>
      <c r="BJ2368" s="204"/>
      <c r="BK2368" s="204"/>
      <c r="BL2368" s="204"/>
      <c r="BM2368" s="204"/>
      <c r="BN2368" s="204"/>
      <c r="BO2368" s="204"/>
      <c r="BP2368" s="204"/>
      <c r="BQ2368" s="204"/>
      <c r="BR2368" s="204"/>
      <c r="BS2368" s="204"/>
      <c r="BT2368" s="204"/>
      <c r="BU2368" s="204"/>
      <c r="BV2368" s="204"/>
      <c r="BW2368" s="204"/>
      <c r="BX2368" s="204"/>
      <c r="BY2368" s="204"/>
      <c r="BZ2368" s="204"/>
      <c r="CA2368" s="204"/>
      <c r="CB2368" s="204"/>
      <c r="CC2368" s="204"/>
      <c r="CD2368" s="204"/>
      <c r="CE2368" s="204"/>
      <c r="CF2368" s="204"/>
      <c r="CG2368" s="204"/>
      <c r="CH2368" s="204"/>
      <c r="CI2368" s="204"/>
      <c r="CJ2368" s="204"/>
      <c r="CK2368" s="204"/>
      <c r="CL2368" s="204"/>
      <c r="CN2368" s="205"/>
      <c r="CO2368" s="204"/>
      <c r="CP2368" s="204"/>
      <c r="CQ2368" s="204"/>
      <c r="CR2368" s="204"/>
      <c r="CS2368" s="204"/>
      <c r="CT2368" s="204"/>
      <c r="CU2368" s="204"/>
      <c r="CV2368" s="204"/>
      <c r="CW2368" s="204"/>
      <c r="CX2368" s="204"/>
      <c r="CY2368" s="204"/>
      <c r="CZ2368" s="204"/>
      <c r="DA2368" s="204"/>
      <c r="DB2368" s="204"/>
      <c r="DC2368" s="204"/>
      <c r="DD2368" s="204"/>
      <c r="DE2368" s="204"/>
      <c r="DF2368" s="204"/>
      <c r="DG2368" s="204"/>
      <c r="DH2368" s="204"/>
      <c r="DI2368" s="204"/>
      <c r="DJ2368" s="204"/>
      <c r="DK2368" s="204"/>
      <c r="DL2368" s="204"/>
    </row>
    <row r="2369" spans="1:116" x14ac:dyDescent="0.4">
      <c r="A2369" s="164"/>
      <c r="G2369" s="204"/>
      <c r="H2369" s="164"/>
      <c r="I2369" s="205"/>
      <c r="J2369" s="205"/>
      <c r="K2369" s="164"/>
      <c r="L2369" s="164"/>
      <c r="M2369" s="164"/>
      <c r="N2369" s="164"/>
      <c r="O2369" s="164"/>
      <c r="P2369" s="164"/>
      <c r="R2369" s="204"/>
      <c r="S2369" s="204"/>
      <c r="T2369" s="204"/>
      <c r="U2369" s="204"/>
      <c r="V2369" s="204"/>
      <c r="W2369" s="204"/>
      <c r="X2369" s="204"/>
      <c r="Y2369" s="204"/>
      <c r="Z2369" s="204"/>
      <c r="AA2369" s="204"/>
      <c r="AB2369" s="204"/>
      <c r="AC2369" s="204"/>
      <c r="AD2369" s="204"/>
      <c r="AE2369" s="204"/>
      <c r="AF2369" s="204"/>
      <c r="AG2369" s="204"/>
      <c r="AH2369" s="204"/>
      <c r="AI2369" s="204"/>
      <c r="AJ2369" s="204"/>
      <c r="AK2369" s="204"/>
      <c r="AL2369" s="204"/>
      <c r="AM2369" s="204"/>
      <c r="AN2369" s="204"/>
      <c r="AO2369" s="204"/>
      <c r="AP2369" s="204"/>
      <c r="AQ2369" s="204"/>
      <c r="AR2369" s="204"/>
      <c r="AS2369" s="204"/>
      <c r="AT2369" s="204"/>
      <c r="AU2369" s="204"/>
      <c r="AV2369" s="204"/>
      <c r="AW2369" s="204"/>
      <c r="AX2369" s="204"/>
      <c r="AY2369" s="204"/>
      <c r="AZ2369" s="204"/>
      <c r="BA2369" s="204"/>
      <c r="BB2369" s="204"/>
      <c r="BC2369" s="204"/>
      <c r="BD2369" s="204"/>
      <c r="BE2369" s="204"/>
      <c r="BF2369" s="204"/>
      <c r="BG2369" s="204"/>
      <c r="BH2369" s="204"/>
      <c r="BI2369" s="204"/>
      <c r="BJ2369" s="204"/>
      <c r="BK2369" s="204"/>
      <c r="BL2369" s="204"/>
      <c r="BM2369" s="204"/>
      <c r="BN2369" s="204"/>
      <c r="BO2369" s="204"/>
      <c r="BP2369" s="204"/>
      <c r="BQ2369" s="204"/>
      <c r="BR2369" s="204"/>
      <c r="BS2369" s="204"/>
      <c r="BT2369" s="204"/>
      <c r="BU2369" s="204"/>
      <c r="BV2369" s="204"/>
      <c r="BW2369" s="204"/>
      <c r="BX2369" s="204"/>
      <c r="BY2369" s="204"/>
      <c r="BZ2369" s="204"/>
      <c r="CA2369" s="204"/>
      <c r="CB2369" s="204"/>
      <c r="CC2369" s="204"/>
      <c r="CD2369" s="204"/>
      <c r="CE2369" s="204"/>
      <c r="CF2369" s="204"/>
      <c r="CG2369" s="204"/>
      <c r="CH2369" s="204"/>
      <c r="CI2369" s="204"/>
      <c r="CJ2369" s="204"/>
      <c r="CK2369" s="204"/>
      <c r="CL2369" s="204"/>
      <c r="CN2369" s="205"/>
      <c r="CO2369" s="204"/>
      <c r="CP2369" s="204"/>
      <c r="CQ2369" s="204"/>
      <c r="CR2369" s="204"/>
      <c r="CS2369" s="204"/>
      <c r="CT2369" s="204"/>
      <c r="CU2369" s="204"/>
      <c r="CV2369" s="204"/>
      <c r="CW2369" s="204"/>
      <c r="CX2369" s="204"/>
      <c r="CY2369" s="204"/>
      <c r="CZ2369" s="204"/>
      <c r="DA2369" s="204"/>
      <c r="DB2369" s="204"/>
      <c r="DC2369" s="204"/>
      <c r="DD2369" s="204"/>
      <c r="DE2369" s="204"/>
      <c r="DF2369" s="204"/>
      <c r="DG2369" s="204"/>
      <c r="DH2369" s="204"/>
      <c r="DI2369" s="204"/>
      <c r="DJ2369" s="204"/>
      <c r="DK2369" s="204"/>
      <c r="DL2369" s="204"/>
    </row>
    <row r="2370" spans="1:116" x14ac:dyDescent="0.4">
      <c r="A2370" s="164"/>
      <c r="G2370" s="204"/>
      <c r="H2370" s="164"/>
      <c r="I2370" s="205"/>
      <c r="J2370" s="205"/>
      <c r="K2370" s="164"/>
      <c r="L2370" s="164"/>
      <c r="M2370" s="164"/>
      <c r="N2370" s="164"/>
      <c r="O2370" s="164"/>
      <c r="P2370" s="164"/>
      <c r="R2370" s="204"/>
      <c r="S2370" s="204"/>
      <c r="T2370" s="204"/>
      <c r="U2370" s="204"/>
      <c r="V2370" s="204"/>
      <c r="W2370" s="204"/>
      <c r="X2370" s="204"/>
      <c r="Y2370" s="204"/>
      <c r="Z2370" s="204"/>
      <c r="AA2370" s="204"/>
      <c r="AB2370" s="204"/>
      <c r="AC2370" s="204"/>
      <c r="AD2370" s="204"/>
      <c r="AE2370" s="204"/>
      <c r="AF2370" s="204"/>
      <c r="AG2370" s="204"/>
      <c r="AH2370" s="204"/>
      <c r="AI2370" s="204"/>
      <c r="AJ2370" s="204"/>
      <c r="AK2370" s="204"/>
      <c r="AL2370" s="204"/>
      <c r="AM2370" s="204"/>
      <c r="AN2370" s="204"/>
      <c r="AO2370" s="204"/>
      <c r="AP2370" s="204"/>
      <c r="AQ2370" s="204"/>
      <c r="AR2370" s="204"/>
      <c r="AS2370" s="204"/>
      <c r="AT2370" s="204"/>
      <c r="AU2370" s="204"/>
      <c r="AV2370" s="204"/>
      <c r="AW2370" s="204"/>
      <c r="AX2370" s="204"/>
      <c r="AY2370" s="204"/>
      <c r="AZ2370" s="204"/>
      <c r="BA2370" s="204"/>
      <c r="BB2370" s="204"/>
      <c r="BC2370" s="204"/>
      <c r="BD2370" s="204"/>
      <c r="BE2370" s="204"/>
      <c r="BF2370" s="204"/>
      <c r="BG2370" s="204"/>
      <c r="BH2370" s="204"/>
      <c r="BI2370" s="204"/>
      <c r="BJ2370" s="204"/>
      <c r="BK2370" s="204"/>
      <c r="BL2370" s="204"/>
      <c r="BM2370" s="204"/>
      <c r="BN2370" s="204"/>
      <c r="BO2370" s="204"/>
      <c r="BP2370" s="204"/>
      <c r="BQ2370" s="204"/>
      <c r="BR2370" s="204"/>
      <c r="BS2370" s="204"/>
      <c r="BT2370" s="204"/>
      <c r="BU2370" s="204"/>
      <c r="BV2370" s="204"/>
      <c r="BW2370" s="204"/>
      <c r="BX2370" s="204"/>
      <c r="BY2370" s="204"/>
      <c r="BZ2370" s="204"/>
      <c r="CA2370" s="204"/>
      <c r="CB2370" s="204"/>
      <c r="CC2370" s="204"/>
      <c r="CD2370" s="204"/>
      <c r="CE2370" s="204"/>
      <c r="CF2370" s="204"/>
      <c r="CG2370" s="204"/>
      <c r="CH2370" s="204"/>
      <c r="CI2370" s="204"/>
      <c r="CJ2370" s="204"/>
      <c r="CK2370" s="204"/>
      <c r="CL2370" s="204"/>
      <c r="CN2370" s="205"/>
      <c r="CO2370" s="204"/>
      <c r="CP2370" s="204"/>
      <c r="CQ2370" s="204"/>
      <c r="CR2370" s="204"/>
      <c r="CS2370" s="204"/>
      <c r="CT2370" s="204"/>
      <c r="CU2370" s="204"/>
      <c r="CV2370" s="204"/>
      <c r="CW2370" s="204"/>
      <c r="CX2370" s="204"/>
      <c r="CY2370" s="204"/>
      <c r="CZ2370" s="204"/>
      <c r="DA2370" s="204"/>
      <c r="DB2370" s="204"/>
      <c r="DC2370" s="204"/>
      <c r="DD2370" s="204"/>
      <c r="DE2370" s="204"/>
      <c r="DF2370" s="204"/>
      <c r="DG2370" s="204"/>
      <c r="DH2370" s="204"/>
      <c r="DI2370" s="204"/>
      <c r="DJ2370" s="204"/>
      <c r="DK2370" s="204"/>
      <c r="DL2370" s="204"/>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CO2381" s="8"/>
      <c r="CP2381" s="8"/>
      <c r="CQ2381" s="8"/>
      <c r="CR2381" s="8"/>
      <c r="CS2381" s="8"/>
      <c r="CT2381" s="8"/>
      <c r="CU2381" s="8"/>
      <c r="CV2381" s="8"/>
      <c r="CW2381" s="8"/>
      <c r="CX2381" s="8"/>
      <c r="CY2381" s="8"/>
      <c r="CZ2381" s="8"/>
      <c r="DA2381" s="8"/>
      <c r="DB2381" s="8"/>
      <c r="DC2381" s="8"/>
      <c r="DD2381" s="8"/>
      <c r="DE2381" s="8"/>
      <c r="DF2381" s="8"/>
      <c r="DG2381" s="8"/>
      <c r="DH2381" s="8"/>
      <c r="DI2381" s="8"/>
      <c r="DJ2381" s="8"/>
      <c r="DK2381" s="8"/>
      <c r="DL2381" s="8"/>
    </row>
    <row r="2382" spans="1:116" x14ac:dyDescent="0.4">
      <c r="CO2382" s="8"/>
      <c r="CP2382" s="8"/>
      <c r="CQ2382" s="8"/>
      <c r="CR2382" s="8"/>
      <c r="CS2382" s="8"/>
      <c r="CT2382" s="8"/>
      <c r="CU2382" s="8"/>
      <c r="CV2382" s="8"/>
      <c r="CW2382" s="8"/>
      <c r="CX2382" s="8"/>
      <c r="CY2382" s="8"/>
      <c r="CZ2382" s="8"/>
      <c r="DA2382" s="8"/>
      <c r="DB2382" s="8"/>
      <c r="DC2382" s="8"/>
      <c r="DD2382" s="8"/>
      <c r="DE2382" s="8"/>
      <c r="DF2382" s="8"/>
      <c r="DG2382" s="8"/>
      <c r="DH2382" s="8"/>
      <c r="DI2382" s="8"/>
      <c r="DJ2382" s="8"/>
      <c r="DK2382" s="8"/>
      <c r="DL2382" s="8"/>
    </row>
    <row r="2383" spans="1:116" x14ac:dyDescent="0.4">
      <c r="A2383" s="174"/>
      <c r="E2383" s="8"/>
      <c r="G2383" s="175" t="s">
        <v>490</v>
      </c>
      <c r="H2383" s="174"/>
      <c r="I2383" s="176"/>
      <c r="J2383" s="176"/>
      <c r="K2383" s="197"/>
      <c r="L2383" s="197"/>
      <c r="M2383" s="197"/>
      <c r="N2383" s="197"/>
      <c r="O2383" s="197"/>
      <c r="P2383" s="197"/>
      <c r="R2383" s="198"/>
      <c r="S2383" s="174"/>
      <c r="T2383" s="174"/>
      <c r="U2383" s="174"/>
      <c r="V2383" s="174"/>
      <c r="W2383" s="174"/>
      <c r="X2383" s="174"/>
      <c r="Y2383" s="174"/>
      <c r="Z2383" s="174"/>
      <c r="AA2383" s="174"/>
      <c r="AB2383" s="174"/>
      <c r="AC2383" s="174"/>
      <c r="AD2383" s="174"/>
      <c r="AE2383" s="174"/>
      <c r="AF2383" s="174"/>
      <c r="AG2383" s="174"/>
      <c r="AH2383" s="174"/>
      <c r="AI2383" s="174"/>
      <c r="AJ2383" s="174"/>
      <c r="AK2383" s="174"/>
      <c r="AL2383" s="174"/>
      <c r="AM2383" s="174"/>
      <c r="AN2383" s="174"/>
      <c r="AO2383" s="174"/>
      <c r="AP2383" s="174"/>
      <c r="AQ2383" s="174"/>
      <c r="AR2383" s="174"/>
      <c r="AS2383" s="174"/>
      <c r="AT2383" s="174"/>
      <c r="AU2383" s="174"/>
      <c r="AV2383" s="174"/>
      <c r="AW2383" s="174"/>
      <c r="AX2383" s="174"/>
      <c r="AY2383" s="174"/>
      <c r="AZ2383" s="174"/>
      <c r="BA2383" s="174"/>
      <c r="BB2383" s="174"/>
      <c r="BC2383" s="174"/>
      <c r="BD2383" s="174"/>
      <c r="BE2383" s="174"/>
      <c r="BF2383" s="174"/>
      <c r="BG2383" s="174"/>
      <c r="BH2383" s="174"/>
      <c r="BI2383" s="174"/>
      <c r="BJ2383" s="174"/>
      <c r="BK2383" s="174"/>
      <c r="BL2383" s="174"/>
      <c r="BM2383" s="174"/>
      <c r="BN2383" s="174"/>
      <c r="BO2383" s="174"/>
      <c r="BP2383" s="174"/>
      <c r="BQ2383" s="174"/>
      <c r="BR2383" s="174"/>
      <c r="BS2383" s="174"/>
      <c r="BT2383" s="174"/>
      <c r="BU2383" s="174"/>
      <c r="BV2383" s="174"/>
      <c r="BW2383" s="174"/>
      <c r="BX2383" s="174"/>
      <c r="BY2383" s="174"/>
      <c r="BZ2383" s="174"/>
      <c r="CA2383" s="174"/>
      <c r="CB2383" s="174"/>
      <c r="CC2383" s="174"/>
      <c r="CD2383" s="174"/>
      <c r="CE2383" s="174"/>
      <c r="CF2383" s="174"/>
      <c r="CG2383" s="174"/>
      <c r="CH2383" s="174"/>
      <c r="CI2383" s="174"/>
      <c r="CJ2383" s="174"/>
      <c r="CK2383" s="174"/>
      <c r="CL2383" s="174"/>
      <c r="CN2383" s="176"/>
      <c r="CO2383" s="174"/>
      <c r="CP2383" s="174"/>
      <c r="CQ2383" s="174"/>
      <c r="CR2383" s="174"/>
      <c r="CS2383" s="174"/>
      <c r="CT2383" s="174"/>
      <c r="CU2383" s="174"/>
      <c r="CV2383" s="174"/>
      <c r="CW2383" s="174"/>
      <c r="CX2383" s="174"/>
      <c r="CY2383" s="174"/>
      <c r="CZ2383" s="174"/>
      <c r="DA2383" s="174"/>
      <c r="DB2383" s="174"/>
      <c r="DC2383" s="174"/>
      <c r="DD2383" s="174"/>
      <c r="DE2383" s="174"/>
      <c r="DF2383" s="174"/>
      <c r="DG2383" s="174"/>
      <c r="DH2383" s="174"/>
      <c r="DI2383" s="174"/>
      <c r="DJ2383" s="174"/>
      <c r="DK2383" s="174"/>
      <c r="DL2383" s="174"/>
    </row>
    <row r="2384" spans="1:116" x14ac:dyDescent="0.4">
      <c r="A2384" s="174"/>
      <c r="E2384" s="8"/>
      <c r="G2384" s="175" t="s">
        <v>492</v>
      </c>
      <c r="H2384" s="174"/>
      <c r="I2384" s="176"/>
      <c r="J2384" s="176"/>
      <c r="K2384" s="197"/>
      <c r="L2384" s="197"/>
      <c r="M2384" s="197"/>
      <c r="N2384" s="197"/>
      <c r="O2384" s="197"/>
      <c r="P2384" s="197"/>
      <c r="R2384" s="198"/>
      <c r="S2384" s="174"/>
      <c r="T2384" s="174"/>
      <c r="U2384" s="174"/>
      <c r="V2384" s="174"/>
      <c r="W2384" s="174"/>
      <c r="X2384" s="174"/>
      <c r="Y2384" s="174"/>
      <c r="Z2384" s="174"/>
      <c r="AA2384" s="174"/>
      <c r="AB2384" s="174"/>
      <c r="AC2384" s="174"/>
      <c r="AD2384" s="174"/>
      <c r="AE2384" s="174"/>
      <c r="AF2384" s="174"/>
      <c r="AG2384" s="174"/>
      <c r="AH2384" s="174"/>
      <c r="AI2384" s="174"/>
      <c r="AJ2384" s="174"/>
      <c r="AK2384" s="174"/>
      <c r="AL2384" s="174"/>
      <c r="AM2384" s="174"/>
      <c r="AN2384" s="174"/>
      <c r="AO2384" s="174"/>
      <c r="AP2384" s="174"/>
      <c r="AQ2384" s="174"/>
      <c r="AR2384" s="174"/>
      <c r="AS2384" s="174"/>
      <c r="AT2384" s="174"/>
      <c r="AU2384" s="174"/>
      <c r="AV2384" s="174"/>
      <c r="AW2384" s="174"/>
      <c r="AX2384" s="174"/>
      <c r="AY2384" s="174"/>
      <c r="AZ2384" s="174"/>
      <c r="BA2384" s="174"/>
      <c r="BB2384" s="174"/>
      <c r="BC2384" s="174"/>
      <c r="BD2384" s="174"/>
      <c r="BE2384" s="174"/>
      <c r="BF2384" s="174"/>
      <c r="BG2384" s="174"/>
      <c r="BH2384" s="174"/>
      <c r="BI2384" s="174"/>
      <c r="BJ2384" s="174"/>
      <c r="BK2384" s="174"/>
      <c r="BL2384" s="174"/>
      <c r="BM2384" s="174"/>
      <c r="BN2384" s="174"/>
      <c r="BO2384" s="174"/>
      <c r="BP2384" s="174"/>
      <c r="BQ2384" s="174"/>
      <c r="BR2384" s="174"/>
      <c r="BS2384" s="174"/>
      <c r="BT2384" s="174"/>
      <c r="BU2384" s="174"/>
      <c r="BV2384" s="174"/>
      <c r="BW2384" s="174"/>
      <c r="BX2384" s="174"/>
      <c r="BY2384" s="174"/>
      <c r="BZ2384" s="174"/>
      <c r="CA2384" s="174"/>
      <c r="CB2384" s="174"/>
      <c r="CC2384" s="174"/>
      <c r="CD2384" s="174"/>
      <c r="CE2384" s="174"/>
      <c r="CF2384" s="174"/>
      <c r="CG2384" s="174"/>
      <c r="CH2384" s="174"/>
      <c r="CI2384" s="174"/>
      <c r="CJ2384" s="174"/>
      <c r="CK2384" s="174"/>
      <c r="CL2384" s="174"/>
      <c r="CN2384" s="176"/>
      <c r="CO2384" s="174"/>
      <c r="CP2384" s="174"/>
      <c r="CQ2384" s="174"/>
      <c r="CR2384" s="174"/>
      <c r="CS2384" s="174"/>
      <c r="CT2384" s="174"/>
      <c r="CU2384" s="174"/>
      <c r="CV2384" s="174"/>
      <c r="CW2384" s="174"/>
      <c r="CX2384" s="174"/>
      <c r="CY2384" s="174"/>
      <c r="CZ2384" s="174"/>
      <c r="DA2384" s="174"/>
      <c r="DB2384" s="174"/>
      <c r="DC2384" s="174"/>
      <c r="DD2384" s="174"/>
      <c r="DE2384" s="174"/>
      <c r="DF2384" s="174"/>
      <c r="DG2384" s="174"/>
      <c r="DH2384" s="174"/>
      <c r="DI2384" s="174"/>
      <c r="DJ2384" s="174"/>
      <c r="DK2384" s="174"/>
      <c r="DL2384" s="174"/>
    </row>
    <row r="2385" spans="1:116" x14ac:dyDescent="0.4">
      <c r="A2385" s="174"/>
      <c r="E2385" s="8"/>
      <c r="G2385" s="175" t="s">
        <v>461</v>
      </c>
      <c r="H2385" s="174"/>
      <c r="I2385" s="176"/>
      <c r="J2385" s="176"/>
      <c r="K2385" s="197"/>
      <c r="L2385" s="197"/>
      <c r="M2385" s="197"/>
      <c r="N2385" s="197"/>
      <c r="O2385" s="197"/>
      <c r="P2385" s="197"/>
      <c r="R2385" s="198"/>
      <c r="S2385" s="199" t="str">
        <f t="shared" ref="S2385:AX2385" si="3770">S$20</f>
        <v>S$16</v>
      </c>
      <c r="T2385" s="199" t="str">
        <f t="shared" si="3770"/>
        <v>T$16</v>
      </c>
      <c r="U2385" s="199" t="str">
        <f t="shared" si="3770"/>
        <v>U$16</v>
      </c>
      <c r="V2385" s="199" t="str">
        <f t="shared" si="3770"/>
        <v>V$16</v>
      </c>
      <c r="W2385" s="199" t="str">
        <f t="shared" si="3770"/>
        <v>W$16</v>
      </c>
      <c r="X2385" s="199" t="str">
        <f t="shared" si="3770"/>
        <v>X$16</v>
      </c>
      <c r="Y2385" s="199" t="str">
        <f t="shared" si="3770"/>
        <v>Y$16</v>
      </c>
      <c r="Z2385" s="199" t="str">
        <f t="shared" si="3770"/>
        <v>Z$16</v>
      </c>
      <c r="AA2385" s="199" t="str">
        <f t="shared" si="3770"/>
        <v>AA$16</v>
      </c>
      <c r="AB2385" s="199" t="str">
        <f t="shared" si="3770"/>
        <v>AB$16</v>
      </c>
      <c r="AC2385" s="199" t="str">
        <f t="shared" si="3770"/>
        <v>AC$16</v>
      </c>
      <c r="AD2385" s="199" t="str">
        <f t="shared" si="3770"/>
        <v>AD$16</v>
      </c>
      <c r="AE2385" s="199" t="str">
        <f t="shared" si="3770"/>
        <v>AE$16</v>
      </c>
      <c r="AF2385" s="199" t="str">
        <f t="shared" si="3770"/>
        <v>AF$16</v>
      </c>
      <c r="AG2385" s="199" t="str">
        <f t="shared" si="3770"/>
        <v>AG$16</v>
      </c>
      <c r="AH2385" s="199" t="str">
        <f t="shared" si="3770"/>
        <v>AH$16</v>
      </c>
      <c r="AI2385" s="199" t="str">
        <f t="shared" si="3770"/>
        <v>AI$16</v>
      </c>
      <c r="AJ2385" s="199" t="str">
        <f t="shared" si="3770"/>
        <v>AJ$16</v>
      </c>
      <c r="AK2385" s="199" t="str">
        <f t="shared" si="3770"/>
        <v>AK$16</v>
      </c>
      <c r="AL2385" s="199" t="str">
        <f t="shared" si="3770"/>
        <v>AL$16</v>
      </c>
      <c r="AM2385" s="199" t="str">
        <f t="shared" si="3770"/>
        <v>AM$16</v>
      </c>
      <c r="AN2385" s="199" t="str">
        <f t="shared" si="3770"/>
        <v>AN$16</v>
      </c>
      <c r="AO2385" s="199" t="str">
        <f t="shared" si="3770"/>
        <v>AO$16</v>
      </c>
      <c r="AP2385" s="199" t="str">
        <f t="shared" si="3770"/>
        <v>AP$16</v>
      </c>
      <c r="AQ2385" s="199" t="str">
        <f t="shared" si="3770"/>
        <v>AQ$16</v>
      </c>
      <c r="AR2385" s="199" t="str">
        <f t="shared" si="3770"/>
        <v>AR$16</v>
      </c>
      <c r="AS2385" s="199" t="str">
        <f t="shared" si="3770"/>
        <v>AS$16</v>
      </c>
      <c r="AT2385" s="199" t="str">
        <f t="shared" si="3770"/>
        <v>AT$16</v>
      </c>
      <c r="AU2385" s="199" t="str">
        <f t="shared" si="3770"/>
        <v>AU$16</v>
      </c>
      <c r="AV2385" s="199" t="str">
        <f t="shared" si="3770"/>
        <v>AV$16</v>
      </c>
      <c r="AW2385" s="199" t="str">
        <f t="shared" si="3770"/>
        <v>AW$16</v>
      </c>
      <c r="AX2385" s="199" t="str">
        <f t="shared" si="3770"/>
        <v>AX$16</v>
      </c>
      <c r="AY2385" s="199" t="str">
        <f t="shared" ref="AY2385:CD2385" si="3771">AY$20</f>
        <v>AY$16</v>
      </c>
      <c r="AZ2385" s="199" t="str">
        <f t="shared" si="3771"/>
        <v>AZ$16</v>
      </c>
      <c r="BA2385" s="199" t="str">
        <f t="shared" si="3771"/>
        <v>BA$16</v>
      </c>
      <c r="BB2385" s="199" t="str">
        <f t="shared" si="3771"/>
        <v>BB$16</v>
      </c>
      <c r="BC2385" s="199" t="str">
        <f t="shared" si="3771"/>
        <v>BC$16</v>
      </c>
      <c r="BD2385" s="199" t="str">
        <f t="shared" si="3771"/>
        <v>BD$16</v>
      </c>
      <c r="BE2385" s="199" t="str">
        <f t="shared" si="3771"/>
        <v>BE$16</v>
      </c>
      <c r="BF2385" s="199" t="str">
        <f t="shared" si="3771"/>
        <v>BF$16</v>
      </c>
      <c r="BG2385" s="199" t="str">
        <f t="shared" si="3771"/>
        <v>BG$16</v>
      </c>
      <c r="BH2385" s="199" t="str">
        <f t="shared" si="3771"/>
        <v>BH$16</v>
      </c>
      <c r="BI2385" s="199" t="str">
        <f t="shared" si="3771"/>
        <v>BI$16</v>
      </c>
      <c r="BJ2385" s="199" t="str">
        <f t="shared" si="3771"/>
        <v>BJ$16</v>
      </c>
      <c r="BK2385" s="199" t="str">
        <f t="shared" si="3771"/>
        <v>BK$16</v>
      </c>
      <c r="BL2385" s="199" t="str">
        <f t="shared" si="3771"/>
        <v>BL$16</v>
      </c>
      <c r="BM2385" s="199" t="str">
        <f t="shared" si="3771"/>
        <v>BM$16</v>
      </c>
      <c r="BN2385" s="199" t="str">
        <f t="shared" si="3771"/>
        <v>BN$16</v>
      </c>
      <c r="BO2385" s="199" t="str">
        <f t="shared" si="3771"/>
        <v>BO$16</v>
      </c>
      <c r="BP2385" s="199" t="str">
        <f t="shared" si="3771"/>
        <v>BP$16</v>
      </c>
      <c r="BQ2385" s="199" t="str">
        <f t="shared" si="3771"/>
        <v>BQ$16</v>
      </c>
      <c r="BR2385" s="199" t="str">
        <f t="shared" si="3771"/>
        <v>BR$16</v>
      </c>
      <c r="BS2385" s="199" t="str">
        <f t="shared" si="3771"/>
        <v>BS$16</v>
      </c>
      <c r="BT2385" s="199" t="str">
        <f t="shared" si="3771"/>
        <v>BT$16</v>
      </c>
      <c r="BU2385" s="199" t="str">
        <f t="shared" si="3771"/>
        <v>BU$16</v>
      </c>
      <c r="BV2385" s="199" t="str">
        <f t="shared" si="3771"/>
        <v>BV$16</v>
      </c>
      <c r="BW2385" s="199" t="str">
        <f t="shared" si="3771"/>
        <v>BW$16</v>
      </c>
      <c r="BX2385" s="199" t="str">
        <f t="shared" si="3771"/>
        <v>BX$16</v>
      </c>
      <c r="BY2385" s="199" t="str">
        <f t="shared" si="3771"/>
        <v>BY$16</v>
      </c>
      <c r="BZ2385" s="199" t="str">
        <f t="shared" si="3771"/>
        <v>BZ$16</v>
      </c>
      <c r="CA2385" s="199" t="str">
        <f t="shared" si="3771"/>
        <v>CA$16</v>
      </c>
      <c r="CB2385" s="199" t="str">
        <f t="shared" si="3771"/>
        <v>CB$16</v>
      </c>
      <c r="CC2385" s="199" t="str">
        <f t="shared" si="3771"/>
        <v>CC$16</v>
      </c>
      <c r="CD2385" s="199" t="str">
        <f t="shared" si="3771"/>
        <v>CD$16</v>
      </c>
      <c r="CE2385" s="199" t="str">
        <f t="shared" ref="CE2385:CL2385" si="3772">CE$20</f>
        <v>CE$16</v>
      </c>
      <c r="CF2385" s="199" t="str">
        <f t="shared" si="3772"/>
        <v>CF$16</v>
      </c>
      <c r="CG2385" s="199" t="str">
        <f t="shared" si="3772"/>
        <v>CG$16</v>
      </c>
      <c r="CH2385" s="199" t="str">
        <f t="shared" si="3772"/>
        <v>CH$16</v>
      </c>
      <c r="CI2385" s="199" t="str">
        <f t="shared" si="3772"/>
        <v>CI$16</v>
      </c>
      <c r="CJ2385" s="199" t="str">
        <f t="shared" si="3772"/>
        <v>CJ$16</v>
      </c>
      <c r="CK2385" s="199" t="str">
        <f t="shared" si="3772"/>
        <v>CK$16</v>
      </c>
      <c r="CL2385" s="199" t="str">
        <f t="shared" si="3772"/>
        <v>CL$16</v>
      </c>
      <c r="CN2385" s="176"/>
      <c r="CO2385" s="199" t="str">
        <f t="shared" ref="CO2385:DL2385" si="3773">CO$20</f>
        <v>CO$16</v>
      </c>
      <c r="CP2385" s="199" t="str">
        <f t="shared" si="3773"/>
        <v>CP$16</v>
      </c>
      <c r="CQ2385" s="199" t="str">
        <f t="shared" si="3773"/>
        <v>CQ$16</v>
      </c>
      <c r="CR2385" s="199" t="str">
        <f t="shared" si="3773"/>
        <v>CR$16</v>
      </c>
      <c r="CS2385" s="199" t="str">
        <f t="shared" si="3773"/>
        <v>CS$16</v>
      </c>
      <c r="CT2385" s="199" t="str">
        <f t="shared" si="3773"/>
        <v>CT$16</v>
      </c>
      <c r="CU2385" s="199" t="str">
        <f t="shared" si="3773"/>
        <v>CU$16</v>
      </c>
      <c r="CV2385" s="199" t="str">
        <f t="shared" si="3773"/>
        <v>CV$16</v>
      </c>
      <c r="CW2385" s="199" t="str">
        <f t="shared" si="3773"/>
        <v>CW$16</v>
      </c>
      <c r="CX2385" s="199" t="str">
        <f t="shared" si="3773"/>
        <v>CX$16</v>
      </c>
      <c r="CY2385" s="199" t="str">
        <f t="shared" si="3773"/>
        <v>CY$16</v>
      </c>
      <c r="CZ2385" s="199" t="str">
        <f t="shared" si="3773"/>
        <v>CZ$16</v>
      </c>
      <c r="DA2385" s="199" t="str">
        <f t="shared" si="3773"/>
        <v>DA$16</v>
      </c>
      <c r="DB2385" s="199" t="str">
        <f t="shared" si="3773"/>
        <v>DB$16</v>
      </c>
      <c r="DC2385" s="199" t="str">
        <f t="shared" si="3773"/>
        <v>DC$16</v>
      </c>
      <c r="DD2385" s="199" t="str">
        <f t="shared" si="3773"/>
        <v>DD$16</v>
      </c>
      <c r="DE2385" s="199" t="str">
        <f t="shared" si="3773"/>
        <v>DE$16</v>
      </c>
      <c r="DF2385" s="199" t="str">
        <f t="shared" si="3773"/>
        <v>DF$16</v>
      </c>
      <c r="DG2385" s="199" t="str">
        <f t="shared" si="3773"/>
        <v>DG$16</v>
      </c>
      <c r="DH2385" s="199" t="str">
        <f t="shared" si="3773"/>
        <v>DH$16</v>
      </c>
      <c r="DI2385" s="199" t="str">
        <f t="shared" si="3773"/>
        <v>DI$16</v>
      </c>
      <c r="DJ2385" s="199" t="str">
        <f t="shared" si="3773"/>
        <v>DJ$16</v>
      </c>
      <c r="DK2385" s="199" t="str">
        <f t="shared" si="3773"/>
        <v>DK$16</v>
      </c>
      <c r="DL2385" s="199" t="str">
        <f t="shared" si="3773"/>
        <v>DL$16</v>
      </c>
    </row>
    <row r="2386" spans="1:116" x14ac:dyDescent="0.4">
      <c r="A2386" s="174"/>
      <c r="E2386" s="8"/>
      <c r="G2386" s="175" t="s">
        <v>462</v>
      </c>
      <c r="H2386" s="200"/>
      <c r="I2386" s="201"/>
      <c r="J2386" s="201"/>
      <c r="K2386" s="202"/>
      <c r="L2386" s="202"/>
      <c r="M2386" s="202"/>
      <c r="N2386" s="202"/>
      <c r="O2386" s="202"/>
      <c r="P2386" s="202"/>
      <c r="R2386" s="202"/>
      <c r="S2386" s="199" t="str">
        <f t="shared" ref="S2386:AX2386" si="3774">S$21</f>
        <v>S$17</v>
      </c>
      <c r="T2386" s="199" t="str">
        <f t="shared" si="3774"/>
        <v>T$17</v>
      </c>
      <c r="U2386" s="199" t="str">
        <f t="shared" si="3774"/>
        <v>U$17</v>
      </c>
      <c r="V2386" s="199" t="str">
        <f t="shared" si="3774"/>
        <v>V$17</v>
      </c>
      <c r="W2386" s="199" t="str">
        <f t="shared" si="3774"/>
        <v>W$17</v>
      </c>
      <c r="X2386" s="199" t="str">
        <f t="shared" si="3774"/>
        <v>X$17</v>
      </c>
      <c r="Y2386" s="199" t="str">
        <f t="shared" si="3774"/>
        <v>Y$17</v>
      </c>
      <c r="Z2386" s="199" t="str">
        <f t="shared" si="3774"/>
        <v>Z$17</v>
      </c>
      <c r="AA2386" s="199" t="str">
        <f t="shared" si="3774"/>
        <v>AA$17</v>
      </c>
      <c r="AB2386" s="199" t="str">
        <f t="shared" si="3774"/>
        <v>AB$17</v>
      </c>
      <c r="AC2386" s="199" t="str">
        <f t="shared" si="3774"/>
        <v>AC$17</v>
      </c>
      <c r="AD2386" s="199" t="str">
        <f t="shared" si="3774"/>
        <v>AD$17</v>
      </c>
      <c r="AE2386" s="199" t="str">
        <f t="shared" si="3774"/>
        <v>AE$17</v>
      </c>
      <c r="AF2386" s="199" t="str">
        <f t="shared" si="3774"/>
        <v>AF$17</v>
      </c>
      <c r="AG2386" s="199" t="str">
        <f t="shared" si="3774"/>
        <v>AG$17</v>
      </c>
      <c r="AH2386" s="199" t="str">
        <f t="shared" si="3774"/>
        <v>AH$17</v>
      </c>
      <c r="AI2386" s="199" t="str">
        <f t="shared" si="3774"/>
        <v>AI$17</v>
      </c>
      <c r="AJ2386" s="199" t="str">
        <f t="shared" si="3774"/>
        <v>AJ$17</v>
      </c>
      <c r="AK2386" s="199" t="str">
        <f t="shared" si="3774"/>
        <v>AK$17</v>
      </c>
      <c r="AL2386" s="199" t="str">
        <f t="shared" si="3774"/>
        <v>AL$17</v>
      </c>
      <c r="AM2386" s="199" t="str">
        <f t="shared" si="3774"/>
        <v>AM$17</v>
      </c>
      <c r="AN2386" s="199" t="str">
        <f t="shared" si="3774"/>
        <v>AN$17</v>
      </c>
      <c r="AO2386" s="199" t="str">
        <f t="shared" si="3774"/>
        <v>AO$17</v>
      </c>
      <c r="AP2386" s="199" t="str">
        <f t="shared" si="3774"/>
        <v>AP$17</v>
      </c>
      <c r="AQ2386" s="199" t="str">
        <f t="shared" si="3774"/>
        <v>AQ$17</v>
      </c>
      <c r="AR2386" s="199" t="str">
        <f t="shared" si="3774"/>
        <v>AR$17</v>
      </c>
      <c r="AS2386" s="199" t="str">
        <f t="shared" si="3774"/>
        <v>AS$17</v>
      </c>
      <c r="AT2386" s="199" t="str">
        <f t="shared" si="3774"/>
        <v>AT$17</v>
      </c>
      <c r="AU2386" s="199" t="str">
        <f t="shared" si="3774"/>
        <v>AU$17</v>
      </c>
      <c r="AV2386" s="199" t="str">
        <f t="shared" si="3774"/>
        <v>AV$17</v>
      </c>
      <c r="AW2386" s="199" t="str">
        <f t="shared" si="3774"/>
        <v>AW$17</v>
      </c>
      <c r="AX2386" s="199" t="str">
        <f t="shared" si="3774"/>
        <v>AX$17</v>
      </c>
      <c r="AY2386" s="199" t="str">
        <f t="shared" ref="AY2386:CD2386" si="3775">AY$21</f>
        <v>AY$17</v>
      </c>
      <c r="AZ2386" s="199" t="str">
        <f t="shared" si="3775"/>
        <v>AZ$17</v>
      </c>
      <c r="BA2386" s="199" t="str">
        <f t="shared" si="3775"/>
        <v>BA$17</v>
      </c>
      <c r="BB2386" s="199" t="str">
        <f t="shared" si="3775"/>
        <v>BB$17</v>
      </c>
      <c r="BC2386" s="199" t="str">
        <f t="shared" si="3775"/>
        <v>BC$17</v>
      </c>
      <c r="BD2386" s="199" t="str">
        <f t="shared" si="3775"/>
        <v>BD$17</v>
      </c>
      <c r="BE2386" s="199" t="str">
        <f t="shared" si="3775"/>
        <v>BE$17</v>
      </c>
      <c r="BF2386" s="199" t="str">
        <f t="shared" si="3775"/>
        <v>BF$17</v>
      </c>
      <c r="BG2386" s="199" t="str">
        <f t="shared" si="3775"/>
        <v>BG$17</v>
      </c>
      <c r="BH2386" s="199" t="str">
        <f t="shared" si="3775"/>
        <v>BH$17</v>
      </c>
      <c r="BI2386" s="199" t="str">
        <f t="shared" si="3775"/>
        <v>BI$17</v>
      </c>
      <c r="BJ2386" s="199" t="str">
        <f t="shared" si="3775"/>
        <v>BJ$17</v>
      </c>
      <c r="BK2386" s="199" t="str">
        <f t="shared" si="3775"/>
        <v>BK$17</v>
      </c>
      <c r="BL2386" s="199" t="str">
        <f t="shared" si="3775"/>
        <v>BL$17</v>
      </c>
      <c r="BM2386" s="199" t="str">
        <f t="shared" si="3775"/>
        <v>BM$17</v>
      </c>
      <c r="BN2386" s="199" t="str">
        <f t="shared" si="3775"/>
        <v>BN$17</v>
      </c>
      <c r="BO2386" s="199" t="str">
        <f t="shared" si="3775"/>
        <v>BO$17</v>
      </c>
      <c r="BP2386" s="199" t="str">
        <f t="shared" si="3775"/>
        <v>BP$17</v>
      </c>
      <c r="BQ2386" s="199" t="str">
        <f t="shared" si="3775"/>
        <v>BQ$17</v>
      </c>
      <c r="BR2386" s="199" t="str">
        <f t="shared" si="3775"/>
        <v>BR$17</v>
      </c>
      <c r="BS2386" s="199" t="str">
        <f t="shared" si="3775"/>
        <v>BS$17</v>
      </c>
      <c r="BT2386" s="199" t="str">
        <f t="shared" si="3775"/>
        <v>BT$17</v>
      </c>
      <c r="BU2386" s="199" t="str">
        <f t="shared" si="3775"/>
        <v>BU$17</v>
      </c>
      <c r="BV2386" s="199" t="str">
        <f t="shared" si="3775"/>
        <v>BV$17</v>
      </c>
      <c r="BW2386" s="199" t="str">
        <f t="shared" si="3775"/>
        <v>BW$17</v>
      </c>
      <c r="BX2386" s="199" t="str">
        <f t="shared" si="3775"/>
        <v>BX$17</v>
      </c>
      <c r="BY2386" s="199" t="str">
        <f t="shared" si="3775"/>
        <v>BY$17</v>
      </c>
      <c r="BZ2386" s="199" t="str">
        <f t="shared" si="3775"/>
        <v>BZ$17</v>
      </c>
      <c r="CA2386" s="199" t="str">
        <f t="shared" si="3775"/>
        <v>CA$17</v>
      </c>
      <c r="CB2386" s="199" t="str">
        <f t="shared" si="3775"/>
        <v>CB$17</v>
      </c>
      <c r="CC2386" s="199" t="str">
        <f t="shared" si="3775"/>
        <v>CC$17</v>
      </c>
      <c r="CD2386" s="199" t="str">
        <f t="shared" si="3775"/>
        <v>CD$17</v>
      </c>
      <c r="CE2386" s="199" t="str">
        <f t="shared" ref="CE2386:CL2386" si="3776">CE$21</f>
        <v>CE$17</v>
      </c>
      <c r="CF2386" s="199" t="str">
        <f t="shared" si="3776"/>
        <v>CF$17</v>
      </c>
      <c r="CG2386" s="199" t="str">
        <f t="shared" si="3776"/>
        <v>CG$17</v>
      </c>
      <c r="CH2386" s="199" t="str">
        <f t="shared" si="3776"/>
        <v>CH$17</v>
      </c>
      <c r="CI2386" s="199" t="str">
        <f t="shared" si="3776"/>
        <v>CI$17</v>
      </c>
      <c r="CJ2386" s="199" t="str">
        <f t="shared" si="3776"/>
        <v>CJ$17</v>
      </c>
      <c r="CK2386" s="199" t="str">
        <f t="shared" si="3776"/>
        <v>CK$17</v>
      </c>
      <c r="CL2386" s="199" t="str">
        <f t="shared" si="3776"/>
        <v>CL$17</v>
      </c>
      <c r="CN2386" s="201"/>
      <c r="CO2386" s="199" t="str">
        <f t="shared" ref="CO2386:DL2386" si="3777">CO$21</f>
        <v>CO$17</v>
      </c>
      <c r="CP2386" s="199" t="str">
        <f t="shared" si="3777"/>
        <v>CP$17</v>
      </c>
      <c r="CQ2386" s="199" t="str">
        <f t="shared" si="3777"/>
        <v>CQ$17</v>
      </c>
      <c r="CR2386" s="199" t="str">
        <f t="shared" si="3777"/>
        <v>CR$17</v>
      </c>
      <c r="CS2386" s="199" t="str">
        <f t="shared" si="3777"/>
        <v>CS$17</v>
      </c>
      <c r="CT2386" s="199" t="str">
        <f t="shared" si="3777"/>
        <v>CT$17</v>
      </c>
      <c r="CU2386" s="199" t="str">
        <f t="shared" si="3777"/>
        <v>CU$17</v>
      </c>
      <c r="CV2386" s="199" t="str">
        <f t="shared" si="3777"/>
        <v>CV$17</v>
      </c>
      <c r="CW2386" s="199" t="str">
        <f t="shared" si="3777"/>
        <v>CW$17</v>
      </c>
      <c r="CX2386" s="199" t="str">
        <f t="shared" si="3777"/>
        <v>CX$17</v>
      </c>
      <c r="CY2386" s="199" t="str">
        <f t="shared" si="3777"/>
        <v>CY$17</v>
      </c>
      <c r="CZ2386" s="199" t="str">
        <f t="shared" si="3777"/>
        <v>CZ$17</v>
      </c>
      <c r="DA2386" s="199" t="str">
        <f t="shared" si="3777"/>
        <v>DA$17</v>
      </c>
      <c r="DB2386" s="199" t="str">
        <f t="shared" si="3777"/>
        <v>DB$17</v>
      </c>
      <c r="DC2386" s="199" t="str">
        <f t="shared" si="3777"/>
        <v>DC$17</v>
      </c>
      <c r="DD2386" s="199" t="str">
        <f t="shared" si="3777"/>
        <v>DD$17</v>
      </c>
      <c r="DE2386" s="199" t="str">
        <f t="shared" si="3777"/>
        <v>DE$17</v>
      </c>
      <c r="DF2386" s="199" t="str">
        <f t="shared" si="3777"/>
        <v>DF$17</v>
      </c>
      <c r="DG2386" s="199" t="str">
        <f t="shared" si="3777"/>
        <v>DG$17</v>
      </c>
      <c r="DH2386" s="199" t="str">
        <f t="shared" si="3777"/>
        <v>DH$17</v>
      </c>
      <c r="DI2386" s="199" t="str">
        <f t="shared" si="3777"/>
        <v>DI$17</v>
      </c>
      <c r="DJ2386" s="199" t="str">
        <f t="shared" si="3777"/>
        <v>DJ$17</v>
      </c>
      <c r="DK2386" s="199" t="str">
        <f t="shared" si="3777"/>
        <v>DK$17</v>
      </c>
      <c r="DL2386" s="199" t="str">
        <f t="shared" si="3777"/>
        <v>DL$17</v>
      </c>
    </row>
    <row r="2387" spans="1:116" x14ac:dyDescent="0.4">
      <c r="A2387" s="174"/>
      <c r="E2387" s="8"/>
      <c r="G2387" s="175" t="s">
        <v>491</v>
      </c>
      <c r="H2387" s="200"/>
      <c r="I2387" s="201"/>
      <c r="J2387" s="201"/>
      <c r="K2387" s="202"/>
      <c r="L2387" s="202"/>
      <c r="M2387" s="202"/>
      <c r="N2387" s="202"/>
      <c r="O2387" s="202"/>
      <c r="P2387" s="202"/>
      <c r="R2387" s="202"/>
      <c r="S2387" s="190"/>
      <c r="T2387" s="190"/>
      <c r="U2387" s="190"/>
      <c r="V2387" s="190"/>
      <c r="W2387" s="190"/>
      <c r="X2387" s="190"/>
      <c r="Y2387" s="190"/>
      <c r="Z2387" s="190"/>
      <c r="AA2387" s="190"/>
      <c r="AB2387" s="190"/>
      <c r="AC2387" s="190"/>
      <c r="AD2387" s="190"/>
      <c r="AE2387" s="190"/>
      <c r="AF2387" s="190"/>
      <c r="AG2387" s="190"/>
      <c r="AH2387" s="190"/>
      <c r="AI2387" s="190"/>
      <c r="AJ2387" s="190"/>
      <c r="AK2387" s="190"/>
      <c r="AL2387" s="190"/>
      <c r="AM2387" s="190"/>
      <c r="AN2387" s="190"/>
      <c r="AO2387" s="190"/>
      <c r="AP2387" s="190"/>
      <c r="AQ2387" s="190"/>
      <c r="AR2387" s="190"/>
      <c r="AS2387" s="190"/>
      <c r="AT2387" s="190"/>
      <c r="AU2387" s="190"/>
      <c r="AV2387" s="190"/>
      <c r="AW2387" s="190"/>
      <c r="AX2387" s="190"/>
      <c r="AY2387" s="190"/>
      <c r="AZ2387" s="190"/>
      <c r="BA2387" s="190"/>
      <c r="BB2387" s="190"/>
      <c r="BC2387" s="190"/>
      <c r="BD2387" s="190"/>
      <c r="BE2387" s="190"/>
      <c r="BF2387" s="190"/>
      <c r="BG2387" s="190"/>
      <c r="BH2387" s="190"/>
      <c r="BI2387" s="190"/>
      <c r="BJ2387" s="190"/>
      <c r="BK2387" s="190"/>
      <c r="BL2387" s="190"/>
      <c r="BM2387" s="190"/>
      <c r="BN2387" s="190"/>
      <c r="BO2387" s="190"/>
      <c r="BP2387" s="190"/>
      <c r="BQ2387" s="190"/>
      <c r="BR2387" s="190"/>
      <c r="BS2387" s="190"/>
      <c r="BT2387" s="190"/>
      <c r="BU2387" s="190"/>
      <c r="BV2387" s="190"/>
      <c r="BW2387" s="190"/>
      <c r="BX2387" s="190"/>
      <c r="BY2387" s="190"/>
      <c r="BZ2387" s="190"/>
      <c r="CA2387" s="190"/>
      <c r="CB2387" s="190"/>
      <c r="CC2387" s="190"/>
      <c r="CD2387" s="190"/>
      <c r="CE2387" s="190"/>
      <c r="CF2387" s="190"/>
      <c r="CG2387" s="190"/>
      <c r="CH2387" s="190"/>
      <c r="CI2387" s="190"/>
      <c r="CJ2387" s="190"/>
      <c r="CK2387" s="190"/>
      <c r="CL2387" s="190"/>
      <c r="CN2387" s="201"/>
      <c r="CO2387" s="190"/>
      <c r="CP2387" s="190"/>
      <c r="CQ2387" s="190"/>
      <c r="CR2387" s="190"/>
      <c r="CS2387" s="190"/>
      <c r="CT2387" s="190"/>
      <c r="CU2387" s="190"/>
      <c r="CV2387" s="190"/>
      <c r="CW2387" s="190"/>
      <c r="CX2387" s="190"/>
      <c r="CY2387" s="190"/>
      <c r="CZ2387" s="190"/>
      <c r="DA2387" s="190"/>
      <c r="DB2387" s="190"/>
      <c r="DC2387" s="190"/>
      <c r="DD2387" s="190"/>
      <c r="DE2387" s="190"/>
      <c r="DF2387" s="190"/>
      <c r="DG2387" s="190"/>
      <c r="DH2387" s="190"/>
      <c r="DI2387" s="190"/>
      <c r="DJ2387" s="190"/>
      <c r="DK2387" s="190"/>
      <c r="DL2387" s="190"/>
    </row>
    <row r="2388" spans="1:116" x14ac:dyDescent="0.4">
      <c r="A2388" s="174"/>
      <c r="E2388" s="8"/>
      <c r="G2388" s="175" t="s">
        <v>505</v>
      </c>
      <c r="H2388" s="200"/>
      <c r="I2388" s="201"/>
      <c r="J2388" s="201"/>
      <c r="K2388" s="202"/>
      <c r="L2388" s="202"/>
      <c r="M2388" s="202"/>
      <c r="N2388" s="202"/>
      <c r="O2388" s="202"/>
      <c r="P2388" s="202"/>
      <c r="R2388" s="202"/>
      <c r="S2388" s="190"/>
      <c r="T2388" s="190"/>
      <c r="U2388" s="190"/>
      <c r="V2388" s="190"/>
      <c r="W2388" s="190"/>
      <c r="X2388" s="190"/>
      <c r="Y2388" s="190"/>
      <c r="Z2388" s="190"/>
      <c r="AA2388" s="190"/>
      <c r="AB2388" s="190"/>
      <c r="AC2388" s="190"/>
      <c r="AD2388" s="190"/>
      <c r="AE2388" s="190"/>
      <c r="AF2388" s="190"/>
      <c r="AG2388" s="190"/>
      <c r="AH2388" s="190"/>
      <c r="AI2388" s="190"/>
      <c r="AJ2388" s="190"/>
      <c r="AK2388" s="190"/>
      <c r="AL2388" s="190"/>
      <c r="AM2388" s="190"/>
      <c r="AN2388" s="190"/>
      <c r="AO2388" s="190"/>
      <c r="AP2388" s="190"/>
      <c r="AQ2388" s="190"/>
      <c r="AR2388" s="190"/>
      <c r="AS2388" s="190"/>
      <c r="AT2388" s="190"/>
      <c r="AU2388" s="190"/>
      <c r="AV2388" s="190"/>
      <c r="AW2388" s="190"/>
      <c r="AX2388" s="190"/>
      <c r="AY2388" s="190"/>
      <c r="AZ2388" s="190"/>
      <c r="BA2388" s="190"/>
      <c r="BB2388" s="190"/>
      <c r="BC2388" s="190"/>
      <c r="BD2388" s="190"/>
      <c r="BE2388" s="190"/>
      <c r="BF2388" s="190"/>
      <c r="BG2388" s="190"/>
      <c r="BH2388" s="190"/>
      <c r="BI2388" s="190"/>
      <c r="BJ2388" s="190"/>
      <c r="BK2388" s="190"/>
      <c r="BL2388" s="190"/>
      <c r="BM2388" s="190"/>
      <c r="BN2388" s="190"/>
      <c r="BO2388" s="190"/>
      <c r="BP2388" s="190"/>
      <c r="BQ2388" s="190"/>
      <c r="BR2388" s="190"/>
      <c r="BS2388" s="190"/>
      <c r="BT2388" s="190"/>
      <c r="BU2388" s="190"/>
      <c r="BV2388" s="190"/>
      <c r="BW2388" s="190"/>
      <c r="BX2388" s="190"/>
      <c r="BY2388" s="190"/>
      <c r="BZ2388" s="190"/>
      <c r="CA2388" s="190"/>
      <c r="CB2388" s="190"/>
      <c r="CC2388" s="190"/>
      <c r="CD2388" s="190"/>
      <c r="CE2388" s="190"/>
      <c r="CF2388" s="190"/>
      <c r="CG2388" s="190"/>
      <c r="CH2388" s="190"/>
      <c r="CI2388" s="190"/>
      <c r="CJ2388" s="190"/>
      <c r="CK2388" s="190"/>
      <c r="CL2388" s="190"/>
      <c r="CN2388" s="201"/>
      <c r="CO2388" s="190"/>
      <c r="CP2388" s="190"/>
      <c r="CQ2388" s="190"/>
      <c r="CR2388" s="190"/>
      <c r="CS2388" s="190"/>
      <c r="CT2388" s="190"/>
      <c r="CU2388" s="190"/>
      <c r="CV2388" s="190"/>
      <c r="CW2388" s="190"/>
      <c r="CX2388" s="190"/>
      <c r="CY2388" s="190"/>
      <c r="CZ2388" s="190"/>
      <c r="DA2388" s="190"/>
      <c r="DB2388" s="190"/>
      <c r="DC2388" s="190"/>
      <c r="DD2388" s="190"/>
      <c r="DE2388" s="190"/>
      <c r="DF2388" s="190"/>
      <c r="DG2388" s="190"/>
      <c r="DH2388" s="190"/>
      <c r="DI2388" s="190"/>
      <c r="DJ2388" s="190"/>
      <c r="DK2388" s="190"/>
      <c r="DL2388" s="190"/>
    </row>
    <row r="2389" spans="1:116" x14ac:dyDescent="0.4">
      <c r="A2389" s="174"/>
      <c r="E2389" s="8"/>
      <c r="G2389" s="175" t="s">
        <v>463</v>
      </c>
      <c r="H2389" s="200"/>
      <c r="I2389" s="201"/>
      <c r="J2389" s="201"/>
      <c r="K2389" s="202"/>
      <c r="L2389" s="202"/>
      <c r="M2389" s="202"/>
      <c r="N2389" s="202"/>
      <c r="O2389" s="202"/>
      <c r="P2389" s="202"/>
      <c r="R2389" s="202"/>
      <c r="S2389" s="190" t="str">
        <f t="shared" ref="S2389:AX2389" si="3778">S$22</f>
        <v>S$18</v>
      </c>
      <c r="T2389" s="190" t="str">
        <f t="shared" si="3778"/>
        <v>T$18</v>
      </c>
      <c r="U2389" s="190" t="str">
        <f t="shared" si="3778"/>
        <v>U$18</v>
      </c>
      <c r="V2389" s="190" t="str">
        <f t="shared" si="3778"/>
        <v>V$18</v>
      </c>
      <c r="W2389" s="190" t="str">
        <f t="shared" si="3778"/>
        <v>W$18</v>
      </c>
      <c r="X2389" s="190" t="str">
        <f t="shared" si="3778"/>
        <v>X$18</v>
      </c>
      <c r="Y2389" s="190" t="str">
        <f t="shared" si="3778"/>
        <v>Y$18</v>
      </c>
      <c r="Z2389" s="190" t="str">
        <f t="shared" si="3778"/>
        <v>Z$18</v>
      </c>
      <c r="AA2389" s="190" t="str">
        <f t="shared" si="3778"/>
        <v>AA$18</v>
      </c>
      <c r="AB2389" s="190" t="str">
        <f t="shared" si="3778"/>
        <v>AB$18</v>
      </c>
      <c r="AC2389" s="190" t="str">
        <f t="shared" si="3778"/>
        <v>AC$18</v>
      </c>
      <c r="AD2389" s="190" t="str">
        <f t="shared" si="3778"/>
        <v>AD$18</v>
      </c>
      <c r="AE2389" s="190" t="str">
        <f t="shared" si="3778"/>
        <v>AE$18</v>
      </c>
      <c r="AF2389" s="190" t="str">
        <f t="shared" si="3778"/>
        <v>AF$18</v>
      </c>
      <c r="AG2389" s="190" t="str">
        <f t="shared" si="3778"/>
        <v>AG$18</v>
      </c>
      <c r="AH2389" s="190" t="str">
        <f t="shared" si="3778"/>
        <v>AH$18</v>
      </c>
      <c r="AI2389" s="190" t="str">
        <f t="shared" si="3778"/>
        <v>AI$18</v>
      </c>
      <c r="AJ2389" s="190" t="str">
        <f t="shared" si="3778"/>
        <v>AJ$18</v>
      </c>
      <c r="AK2389" s="190" t="str">
        <f t="shared" si="3778"/>
        <v>AK$18</v>
      </c>
      <c r="AL2389" s="190" t="str">
        <f t="shared" si="3778"/>
        <v>AL$18</v>
      </c>
      <c r="AM2389" s="190" t="str">
        <f t="shared" si="3778"/>
        <v>AM$18</v>
      </c>
      <c r="AN2389" s="190" t="str">
        <f t="shared" si="3778"/>
        <v>AN$18</v>
      </c>
      <c r="AO2389" s="190" t="str">
        <f t="shared" si="3778"/>
        <v>AO$18</v>
      </c>
      <c r="AP2389" s="190" t="str">
        <f t="shared" si="3778"/>
        <v>AP$18</v>
      </c>
      <c r="AQ2389" s="190" t="str">
        <f t="shared" si="3778"/>
        <v>AQ$18</v>
      </c>
      <c r="AR2389" s="190" t="str">
        <f t="shared" si="3778"/>
        <v>AR$18</v>
      </c>
      <c r="AS2389" s="190" t="str">
        <f t="shared" si="3778"/>
        <v>AS$18</v>
      </c>
      <c r="AT2389" s="190" t="str">
        <f t="shared" si="3778"/>
        <v>AT$18</v>
      </c>
      <c r="AU2389" s="190" t="str">
        <f t="shared" si="3778"/>
        <v>AU$18</v>
      </c>
      <c r="AV2389" s="190" t="str">
        <f t="shared" si="3778"/>
        <v>AV$18</v>
      </c>
      <c r="AW2389" s="190" t="str">
        <f t="shared" si="3778"/>
        <v>AW$18</v>
      </c>
      <c r="AX2389" s="190" t="str">
        <f t="shared" si="3778"/>
        <v>AX$18</v>
      </c>
      <c r="AY2389" s="190" t="str">
        <f t="shared" ref="AY2389:CD2389" si="3779">AY$22</f>
        <v>AY$18</v>
      </c>
      <c r="AZ2389" s="190" t="str">
        <f t="shared" si="3779"/>
        <v>AZ$18</v>
      </c>
      <c r="BA2389" s="190" t="str">
        <f t="shared" si="3779"/>
        <v>BA$18</v>
      </c>
      <c r="BB2389" s="190" t="str">
        <f t="shared" si="3779"/>
        <v>BB$18</v>
      </c>
      <c r="BC2389" s="190" t="str">
        <f t="shared" si="3779"/>
        <v>BC$18</v>
      </c>
      <c r="BD2389" s="190" t="str">
        <f t="shared" si="3779"/>
        <v>BD$18</v>
      </c>
      <c r="BE2389" s="190" t="str">
        <f t="shared" si="3779"/>
        <v>BE$18</v>
      </c>
      <c r="BF2389" s="190" t="str">
        <f t="shared" si="3779"/>
        <v>BF$18</v>
      </c>
      <c r="BG2389" s="190" t="str">
        <f t="shared" si="3779"/>
        <v>BG$18</v>
      </c>
      <c r="BH2389" s="190" t="str">
        <f t="shared" si="3779"/>
        <v>BH$18</v>
      </c>
      <c r="BI2389" s="190" t="str">
        <f t="shared" si="3779"/>
        <v>BI$18</v>
      </c>
      <c r="BJ2389" s="190" t="str">
        <f t="shared" si="3779"/>
        <v>BJ$18</v>
      </c>
      <c r="BK2389" s="190" t="str">
        <f t="shared" si="3779"/>
        <v>BK$18</v>
      </c>
      <c r="BL2389" s="190" t="str">
        <f t="shared" si="3779"/>
        <v>BL$18</v>
      </c>
      <c r="BM2389" s="190" t="str">
        <f t="shared" si="3779"/>
        <v>BM$18</v>
      </c>
      <c r="BN2389" s="190" t="str">
        <f t="shared" si="3779"/>
        <v>BN$18</v>
      </c>
      <c r="BO2389" s="190" t="str">
        <f t="shared" si="3779"/>
        <v>BO$18</v>
      </c>
      <c r="BP2389" s="190" t="str">
        <f t="shared" si="3779"/>
        <v>BP$18</v>
      </c>
      <c r="BQ2389" s="190" t="str">
        <f t="shared" si="3779"/>
        <v>BQ$18</v>
      </c>
      <c r="BR2389" s="190" t="str">
        <f t="shared" si="3779"/>
        <v>BR$18</v>
      </c>
      <c r="BS2389" s="190" t="str">
        <f t="shared" si="3779"/>
        <v>BS$18</v>
      </c>
      <c r="BT2389" s="190" t="str">
        <f t="shared" si="3779"/>
        <v>BT$18</v>
      </c>
      <c r="BU2389" s="190" t="str">
        <f t="shared" si="3779"/>
        <v>BU$18</v>
      </c>
      <c r="BV2389" s="190" t="str">
        <f t="shared" si="3779"/>
        <v>BV$18</v>
      </c>
      <c r="BW2389" s="190" t="str">
        <f t="shared" si="3779"/>
        <v>BW$18</v>
      </c>
      <c r="BX2389" s="190" t="str">
        <f t="shared" si="3779"/>
        <v>BX$18</v>
      </c>
      <c r="BY2389" s="190" t="str">
        <f t="shared" si="3779"/>
        <v>BY$18</v>
      </c>
      <c r="BZ2389" s="190" t="str">
        <f t="shared" si="3779"/>
        <v>BZ$18</v>
      </c>
      <c r="CA2389" s="190" t="str">
        <f t="shared" si="3779"/>
        <v>CA$18</v>
      </c>
      <c r="CB2389" s="190" t="str">
        <f t="shared" si="3779"/>
        <v>CB$18</v>
      </c>
      <c r="CC2389" s="190" t="str">
        <f t="shared" si="3779"/>
        <v>CC$18</v>
      </c>
      <c r="CD2389" s="190" t="str">
        <f t="shared" si="3779"/>
        <v>CD$18</v>
      </c>
      <c r="CE2389" s="190" t="str">
        <f t="shared" ref="CE2389:CL2389" si="3780">CE$22</f>
        <v>CE$18</v>
      </c>
      <c r="CF2389" s="190" t="str">
        <f t="shared" si="3780"/>
        <v>CF$18</v>
      </c>
      <c r="CG2389" s="190" t="str">
        <f t="shared" si="3780"/>
        <v>CG$18</v>
      </c>
      <c r="CH2389" s="190" t="str">
        <f t="shared" si="3780"/>
        <v>CH$18</v>
      </c>
      <c r="CI2389" s="190" t="str">
        <f t="shared" si="3780"/>
        <v>CI$18</v>
      </c>
      <c r="CJ2389" s="190" t="str">
        <f t="shared" si="3780"/>
        <v>CJ$18</v>
      </c>
      <c r="CK2389" s="190" t="str">
        <f t="shared" si="3780"/>
        <v>CK$18</v>
      </c>
      <c r="CL2389" s="190" t="str">
        <f t="shared" si="3780"/>
        <v>CL$18</v>
      </c>
      <c r="CN2389" s="201"/>
      <c r="CO2389" s="190" t="str">
        <f t="shared" ref="CO2389:DL2389" si="3781">CO$22</f>
        <v>CO$18</v>
      </c>
      <c r="CP2389" s="190" t="str">
        <f t="shared" si="3781"/>
        <v>CP$18</v>
      </c>
      <c r="CQ2389" s="190" t="str">
        <f t="shared" si="3781"/>
        <v>CQ$18</v>
      </c>
      <c r="CR2389" s="190" t="str">
        <f t="shared" si="3781"/>
        <v>CR$18</v>
      </c>
      <c r="CS2389" s="190" t="str">
        <f t="shared" si="3781"/>
        <v>CS$18</v>
      </c>
      <c r="CT2389" s="190" t="str">
        <f t="shared" si="3781"/>
        <v>CT$18</v>
      </c>
      <c r="CU2389" s="190" t="str">
        <f t="shared" si="3781"/>
        <v>CU$18</v>
      </c>
      <c r="CV2389" s="190" t="str">
        <f t="shared" si="3781"/>
        <v>CV$18</v>
      </c>
      <c r="CW2389" s="190" t="str">
        <f t="shared" si="3781"/>
        <v>CW$18</v>
      </c>
      <c r="CX2389" s="190" t="str">
        <f t="shared" si="3781"/>
        <v>CX$18</v>
      </c>
      <c r="CY2389" s="190" t="str">
        <f t="shared" si="3781"/>
        <v>CY$18</v>
      </c>
      <c r="CZ2389" s="190" t="str">
        <f t="shared" si="3781"/>
        <v>CZ$18</v>
      </c>
      <c r="DA2389" s="190" t="str">
        <f t="shared" si="3781"/>
        <v>DA$18</v>
      </c>
      <c r="DB2389" s="190" t="str">
        <f t="shared" si="3781"/>
        <v>DB$18</v>
      </c>
      <c r="DC2389" s="190" t="str">
        <f t="shared" si="3781"/>
        <v>DC$18</v>
      </c>
      <c r="DD2389" s="190" t="str">
        <f t="shared" si="3781"/>
        <v>DD$18</v>
      </c>
      <c r="DE2389" s="190" t="str">
        <f t="shared" si="3781"/>
        <v>DE$18</v>
      </c>
      <c r="DF2389" s="190" t="str">
        <f t="shared" si="3781"/>
        <v>DF$18</v>
      </c>
      <c r="DG2389" s="190" t="str">
        <f t="shared" si="3781"/>
        <v>DG$18</v>
      </c>
      <c r="DH2389" s="190" t="str">
        <f t="shared" si="3781"/>
        <v>DH$18</v>
      </c>
      <c r="DI2389" s="190" t="str">
        <f t="shared" si="3781"/>
        <v>DI$18</v>
      </c>
      <c r="DJ2389" s="190" t="str">
        <f t="shared" si="3781"/>
        <v>DJ$18</v>
      </c>
      <c r="DK2389" s="190" t="str">
        <f t="shared" si="3781"/>
        <v>DK$18</v>
      </c>
      <c r="DL2389" s="190" t="str">
        <f t="shared" si="3781"/>
        <v>DL$18</v>
      </c>
    </row>
    <row r="2390" spans="1:116" x14ac:dyDescent="0.4">
      <c r="A2390" s="174"/>
      <c r="E2390" s="8"/>
      <c r="G2390" s="175" t="s">
        <v>464</v>
      </c>
      <c r="H2390" s="200"/>
      <c r="I2390" s="201"/>
      <c r="J2390" s="201"/>
      <c r="K2390" s="202"/>
      <c r="L2390" s="202"/>
      <c r="M2390" s="202"/>
      <c r="N2390" s="202"/>
      <c r="O2390" s="202"/>
      <c r="P2390" s="202"/>
      <c r="R2390" s="202"/>
      <c r="S2390" s="190" t="str">
        <f t="shared" ref="S2390:AX2390" si="3782">S$23</f>
        <v>S$19</v>
      </c>
      <c r="T2390" s="190" t="str">
        <f t="shared" si="3782"/>
        <v>T$19</v>
      </c>
      <c r="U2390" s="190" t="str">
        <f t="shared" si="3782"/>
        <v>U$19</v>
      </c>
      <c r="V2390" s="190" t="str">
        <f t="shared" si="3782"/>
        <v>V$19</v>
      </c>
      <c r="W2390" s="190" t="str">
        <f t="shared" si="3782"/>
        <v>W$19</v>
      </c>
      <c r="X2390" s="190" t="str">
        <f t="shared" si="3782"/>
        <v>X$19</v>
      </c>
      <c r="Y2390" s="190" t="str">
        <f t="shared" si="3782"/>
        <v>Y$19</v>
      </c>
      <c r="Z2390" s="190" t="str">
        <f t="shared" si="3782"/>
        <v>Z$19</v>
      </c>
      <c r="AA2390" s="190" t="str">
        <f t="shared" si="3782"/>
        <v>AA$19</v>
      </c>
      <c r="AB2390" s="190" t="str">
        <f t="shared" si="3782"/>
        <v>AB$19</v>
      </c>
      <c r="AC2390" s="190" t="str">
        <f t="shared" si="3782"/>
        <v>AC$19</v>
      </c>
      <c r="AD2390" s="190" t="str">
        <f t="shared" si="3782"/>
        <v>AD$19</v>
      </c>
      <c r="AE2390" s="190" t="str">
        <f t="shared" si="3782"/>
        <v>AE$19</v>
      </c>
      <c r="AF2390" s="190" t="str">
        <f t="shared" si="3782"/>
        <v>AF$19</v>
      </c>
      <c r="AG2390" s="190" t="str">
        <f t="shared" si="3782"/>
        <v>AG$19</v>
      </c>
      <c r="AH2390" s="190" t="str">
        <f t="shared" si="3782"/>
        <v>AH$19</v>
      </c>
      <c r="AI2390" s="190" t="str">
        <f t="shared" si="3782"/>
        <v>AI$19</v>
      </c>
      <c r="AJ2390" s="190" t="str">
        <f t="shared" si="3782"/>
        <v>AJ$19</v>
      </c>
      <c r="AK2390" s="190" t="str">
        <f t="shared" si="3782"/>
        <v>AK$19</v>
      </c>
      <c r="AL2390" s="190" t="str">
        <f t="shared" si="3782"/>
        <v>AL$19</v>
      </c>
      <c r="AM2390" s="190" t="str">
        <f t="shared" si="3782"/>
        <v>AM$19</v>
      </c>
      <c r="AN2390" s="190" t="str">
        <f t="shared" si="3782"/>
        <v>AN$19</v>
      </c>
      <c r="AO2390" s="190" t="str">
        <f t="shared" si="3782"/>
        <v>AO$19</v>
      </c>
      <c r="AP2390" s="190" t="str">
        <f t="shared" si="3782"/>
        <v>AP$19</v>
      </c>
      <c r="AQ2390" s="190" t="str">
        <f t="shared" si="3782"/>
        <v>AQ$19</v>
      </c>
      <c r="AR2390" s="190" t="str">
        <f t="shared" si="3782"/>
        <v>AR$19</v>
      </c>
      <c r="AS2390" s="190" t="str">
        <f t="shared" si="3782"/>
        <v>AS$19</v>
      </c>
      <c r="AT2390" s="190" t="str">
        <f t="shared" si="3782"/>
        <v>AT$19</v>
      </c>
      <c r="AU2390" s="190" t="str">
        <f t="shared" si="3782"/>
        <v>AU$19</v>
      </c>
      <c r="AV2390" s="190" t="str">
        <f t="shared" si="3782"/>
        <v>AV$19</v>
      </c>
      <c r="AW2390" s="190" t="str">
        <f t="shared" si="3782"/>
        <v>AW$19</v>
      </c>
      <c r="AX2390" s="190" t="str">
        <f t="shared" si="3782"/>
        <v>AX$19</v>
      </c>
      <c r="AY2390" s="190" t="str">
        <f t="shared" ref="AY2390:CD2390" si="3783">AY$23</f>
        <v>AY$19</v>
      </c>
      <c r="AZ2390" s="190" t="str">
        <f t="shared" si="3783"/>
        <v>AZ$19</v>
      </c>
      <c r="BA2390" s="190" t="str">
        <f t="shared" si="3783"/>
        <v>BA$19</v>
      </c>
      <c r="BB2390" s="190" t="str">
        <f t="shared" si="3783"/>
        <v>BB$19</v>
      </c>
      <c r="BC2390" s="190" t="str">
        <f t="shared" si="3783"/>
        <v>BC$19</v>
      </c>
      <c r="BD2390" s="190" t="str">
        <f t="shared" si="3783"/>
        <v>BD$19</v>
      </c>
      <c r="BE2390" s="190" t="str">
        <f t="shared" si="3783"/>
        <v>BE$19</v>
      </c>
      <c r="BF2390" s="190" t="str">
        <f t="shared" si="3783"/>
        <v>BF$19</v>
      </c>
      <c r="BG2390" s="190" t="str">
        <f t="shared" si="3783"/>
        <v>BG$19</v>
      </c>
      <c r="BH2390" s="190" t="str">
        <f t="shared" si="3783"/>
        <v>BH$19</v>
      </c>
      <c r="BI2390" s="190" t="str">
        <f t="shared" si="3783"/>
        <v>BI$19</v>
      </c>
      <c r="BJ2390" s="190" t="str">
        <f t="shared" si="3783"/>
        <v>BJ$19</v>
      </c>
      <c r="BK2390" s="190" t="str">
        <f t="shared" si="3783"/>
        <v>BK$19</v>
      </c>
      <c r="BL2390" s="190" t="str">
        <f t="shared" si="3783"/>
        <v>BL$19</v>
      </c>
      <c r="BM2390" s="190" t="str">
        <f t="shared" si="3783"/>
        <v>BM$19</v>
      </c>
      <c r="BN2390" s="190" t="str">
        <f t="shared" si="3783"/>
        <v>BN$19</v>
      </c>
      <c r="BO2390" s="190" t="str">
        <f t="shared" si="3783"/>
        <v>BO$19</v>
      </c>
      <c r="BP2390" s="190" t="str">
        <f t="shared" si="3783"/>
        <v>BP$19</v>
      </c>
      <c r="BQ2390" s="190" t="str">
        <f t="shared" si="3783"/>
        <v>BQ$19</v>
      </c>
      <c r="BR2390" s="190" t="str">
        <f t="shared" si="3783"/>
        <v>BR$19</v>
      </c>
      <c r="BS2390" s="190" t="str">
        <f t="shared" si="3783"/>
        <v>BS$19</v>
      </c>
      <c r="BT2390" s="190" t="str">
        <f t="shared" si="3783"/>
        <v>BT$19</v>
      </c>
      <c r="BU2390" s="190" t="str">
        <f t="shared" si="3783"/>
        <v>BU$19</v>
      </c>
      <c r="BV2390" s="190" t="str">
        <f t="shared" si="3783"/>
        <v>BV$19</v>
      </c>
      <c r="BW2390" s="190" t="str">
        <f t="shared" si="3783"/>
        <v>BW$19</v>
      </c>
      <c r="BX2390" s="190" t="str">
        <f t="shared" si="3783"/>
        <v>BX$19</v>
      </c>
      <c r="BY2390" s="190" t="str">
        <f t="shared" si="3783"/>
        <v>BY$19</v>
      </c>
      <c r="BZ2390" s="190" t="str">
        <f t="shared" si="3783"/>
        <v>BZ$19</v>
      </c>
      <c r="CA2390" s="190" t="str">
        <f t="shared" si="3783"/>
        <v>CA$19</v>
      </c>
      <c r="CB2390" s="190" t="str">
        <f t="shared" si="3783"/>
        <v>CB$19</v>
      </c>
      <c r="CC2390" s="190" t="str">
        <f t="shared" si="3783"/>
        <v>CC$19</v>
      </c>
      <c r="CD2390" s="190" t="str">
        <f t="shared" si="3783"/>
        <v>CD$19</v>
      </c>
      <c r="CE2390" s="190" t="str">
        <f t="shared" ref="CE2390:CL2390" si="3784">CE$23</f>
        <v>CE$19</v>
      </c>
      <c r="CF2390" s="190" t="str">
        <f t="shared" si="3784"/>
        <v>CF$19</v>
      </c>
      <c r="CG2390" s="190" t="str">
        <f t="shared" si="3784"/>
        <v>CG$19</v>
      </c>
      <c r="CH2390" s="190" t="str">
        <f t="shared" si="3784"/>
        <v>CH$19</v>
      </c>
      <c r="CI2390" s="190" t="str">
        <f t="shared" si="3784"/>
        <v>CI$19</v>
      </c>
      <c r="CJ2390" s="190" t="str">
        <f t="shared" si="3784"/>
        <v>CJ$19</v>
      </c>
      <c r="CK2390" s="190" t="str">
        <f t="shared" si="3784"/>
        <v>CK$19</v>
      </c>
      <c r="CL2390" s="190" t="str">
        <f t="shared" si="3784"/>
        <v>CL$19</v>
      </c>
      <c r="CN2390" s="201"/>
      <c r="CO2390" s="190" t="str">
        <f t="shared" ref="CO2390:DL2390" si="3785">CO$23</f>
        <v>CO$19</v>
      </c>
      <c r="CP2390" s="190" t="str">
        <f t="shared" si="3785"/>
        <v>CP$19</v>
      </c>
      <c r="CQ2390" s="190" t="str">
        <f t="shared" si="3785"/>
        <v>CQ$19</v>
      </c>
      <c r="CR2390" s="190" t="str">
        <f t="shared" si="3785"/>
        <v>CR$19</v>
      </c>
      <c r="CS2390" s="190" t="str">
        <f t="shared" si="3785"/>
        <v>CS$19</v>
      </c>
      <c r="CT2390" s="190" t="str">
        <f t="shared" si="3785"/>
        <v>CT$19</v>
      </c>
      <c r="CU2390" s="190" t="str">
        <f t="shared" si="3785"/>
        <v>CU$19</v>
      </c>
      <c r="CV2390" s="190" t="str">
        <f t="shared" si="3785"/>
        <v>CV$19</v>
      </c>
      <c r="CW2390" s="190" t="str">
        <f t="shared" si="3785"/>
        <v>CW$19</v>
      </c>
      <c r="CX2390" s="190" t="str">
        <f t="shared" si="3785"/>
        <v>CX$19</v>
      </c>
      <c r="CY2390" s="190" t="str">
        <f t="shared" si="3785"/>
        <v>CY$19</v>
      </c>
      <c r="CZ2390" s="190" t="str">
        <f t="shared" si="3785"/>
        <v>CZ$19</v>
      </c>
      <c r="DA2390" s="190" t="str">
        <f t="shared" si="3785"/>
        <v>DA$19</v>
      </c>
      <c r="DB2390" s="190" t="str">
        <f t="shared" si="3785"/>
        <v>DB$19</v>
      </c>
      <c r="DC2390" s="190" t="str">
        <f t="shared" si="3785"/>
        <v>DC$19</v>
      </c>
      <c r="DD2390" s="190" t="str">
        <f t="shared" si="3785"/>
        <v>DD$19</v>
      </c>
      <c r="DE2390" s="190" t="str">
        <f t="shared" si="3785"/>
        <v>DE$19</v>
      </c>
      <c r="DF2390" s="190" t="str">
        <f t="shared" si="3785"/>
        <v>DF$19</v>
      </c>
      <c r="DG2390" s="190" t="str">
        <f t="shared" si="3785"/>
        <v>DG$19</v>
      </c>
      <c r="DH2390" s="190" t="str">
        <f t="shared" si="3785"/>
        <v>DH$19</v>
      </c>
      <c r="DI2390" s="190" t="str">
        <f t="shared" si="3785"/>
        <v>DI$19</v>
      </c>
      <c r="DJ2390" s="190" t="str">
        <f t="shared" si="3785"/>
        <v>DJ$19</v>
      </c>
      <c r="DK2390" s="190" t="str">
        <f t="shared" si="3785"/>
        <v>DK$19</v>
      </c>
      <c r="DL2390" s="190" t="str">
        <f t="shared" si="3785"/>
        <v>DL$19</v>
      </c>
    </row>
    <row r="2391" spans="1:116" x14ac:dyDescent="0.4">
      <c r="A2391" s="31" t="s">
        <v>218</v>
      </c>
      <c r="B2391" s="31" t="s">
        <v>395</v>
      </c>
      <c r="C2391" s="31"/>
      <c r="D2391" t="s">
        <v>391</v>
      </c>
      <c r="E2391" s="8" t="str">
        <f t="shared" ref="E2391:E2449" si="3786">ROW()&amp;" "&amp;D2391</f>
        <v>2391 WCAR-IS</v>
      </c>
      <c r="F2391" t="s">
        <v>433</v>
      </c>
      <c r="G2391" s="70" t="s">
        <v>396</v>
      </c>
      <c r="H2391" s="48"/>
      <c r="I2391" s="297"/>
      <c r="J2391" s="297"/>
      <c r="K2391" s="48"/>
      <c r="L2391" s="48"/>
      <c r="M2391" s="48"/>
      <c r="N2391" s="48"/>
      <c r="O2391" s="48"/>
      <c r="P2391" s="48"/>
      <c r="R2391" s="70"/>
      <c r="S2391" s="298"/>
      <c r="T2391" s="298"/>
      <c r="U2391" s="298"/>
      <c r="V2391" s="298"/>
      <c r="W2391" s="298"/>
      <c r="X2391" s="298"/>
      <c r="Y2391" s="298"/>
      <c r="Z2391" s="298"/>
      <c r="AA2391" s="298"/>
      <c r="AB2391" s="298"/>
      <c r="AC2391" s="298"/>
      <c r="AD2391" s="298"/>
      <c r="AE2391" s="298"/>
      <c r="AF2391" s="298"/>
      <c r="AG2391" s="298"/>
      <c r="AH2391" s="298"/>
      <c r="AI2391" s="298"/>
      <c r="AJ2391" s="298"/>
      <c r="AK2391" s="298"/>
      <c r="AL2391" s="298"/>
      <c r="AM2391" s="298"/>
      <c r="AN2391" s="298"/>
      <c r="AO2391" s="298"/>
      <c r="AP2391" s="298"/>
      <c r="AQ2391" s="298"/>
      <c r="AR2391" s="298"/>
      <c r="AS2391" s="298"/>
      <c r="AT2391" s="298"/>
      <c r="AU2391" s="298"/>
      <c r="AV2391" s="298"/>
      <c r="AW2391" s="298"/>
      <c r="AX2391" s="298"/>
      <c r="AY2391" s="298"/>
      <c r="AZ2391" s="298"/>
      <c r="BA2391" s="298"/>
      <c r="BB2391" s="298"/>
      <c r="BC2391" s="298"/>
      <c r="BD2391" s="298"/>
      <c r="BE2391" s="298"/>
      <c r="BF2391" s="298"/>
      <c r="BG2391" s="298"/>
      <c r="BH2391" s="298"/>
      <c r="BI2391" s="298"/>
      <c r="BJ2391" s="298"/>
      <c r="BK2391" s="298"/>
      <c r="BL2391" s="298"/>
      <c r="BM2391" s="298"/>
      <c r="BN2391" s="298"/>
      <c r="BO2391" s="298"/>
      <c r="BP2391" s="298"/>
      <c r="BQ2391" s="298"/>
      <c r="BR2391" s="298"/>
      <c r="BS2391" s="298"/>
      <c r="BT2391" s="298"/>
      <c r="BU2391" s="298"/>
      <c r="BV2391" s="298"/>
      <c r="BW2391" s="298"/>
      <c r="BX2391" s="298"/>
      <c r="BY2391" s="298"/>
      <c r="BZ2391" s="298"/>
      <c r="CA2391" s="298"/>
      <c r="CB2391" s="298"/>
      <c r="CC2391" s="298"/>
      <c r="CD2391" s="298"/>
      <c r="CE2391" s="298"/>
      <c r="CF2391" s="298"/>
      <c r="CG2391" s="298"/>
      <c r="CH2391" s="298"/>
      <c r="CI2391" s="298"/>
      <c r="CJ2391" s="298"/>
      <c r="CK2391" s="298"/>
      <c r="CL2391" s="298"/>
      <c r="CN2391" s="297"/>
      <c r="CO2391" s="298"/>
      <c r="CP2391" s="298"/>
      <c r="CQ2391" s="298"/>
      <c r="CR2391" s="298"/>
      <c r="CS2391" s="298"/>
      <c r="CT2391" s="298"/>
      <c r="CU2391" s="298"/>
      <c r="CV2391" s="298"/>
      <c r="CW2391" s="298"/>
      <c r="CX2391" s="298"/>
      <c r="CY2391" s="298"/>
      <c r="CZ2391" s="298"/>
      <c r="DA2391" s="298"/>
      <c r="DB2391" s="298"/>
      <c r="DC2391" s="298"/>
      <c r="DD2391" s="298"/>
      <c r="DE2391" s="298"/>
      <c r="DF2391" s="298"/>
      <c r="DG2391" s="298"/>
      <c r="DH2391" s="298"/>
      <c r="DI2391" s="298"/>
      <c r="DJ2391" s="298"/>
      <c r="DK2391" s="298"/>
      <c r="DL2391" s="298"/>
    </row>
    <row r="2392" spans="1:116" x14ac:dyDescent="0.4">
      <c r="A2392" s="31"/>
      <c r="B2392" t="str">
        <f t="shared" ref="B2392:B2401" si="3787">E2392</f>
        <v>2392 WCAR-IS</v>
      </c>
      <c r="D2392" t="s">
        <v>391</v>
      </c>
      <c r="E2392" s="8" t="str">
        <f t="shared" si="3786"/>
        <v>2392 WCAR-IS</v>
      </c>
      <c r="G2392" s="125" t="s">
        <v>392</v>
      </c>
      <c r="H2392" s="31"/>
      <c r="I2392" s="73"/>
      <c r="J2392" s="73"/>
      <c r="K2392" s="124">
        <f>'IS BS CF'!K$18</f>
        <v>5000000.0000000019</v>
      </c>
      <c r="L2392" s="124">
        <f>'IS BS CF'!L$18</f>
        <v>10000000.000000004</v>
      </c>
      <c r="M2392" s="124">
        <f>'IS BS CF'!M$18</f>
        <v>20000000.000000007</v>
      </c>
      <c r="N2392" s="124">
        <f>'IS BS CF'!N$18</f>
        <v>40000000.000000015</v>
      </c>
      <c r="O2392" s="124">
        <f>'IS BS CF'!O$18</f>
        <v>80000000.00000003</v>
      </c>
      <c r="P2392" s="124">
        <f>'IS BS CF'!P$18</f>
        <v>160000000.00000006</v>
      </c>
      <c r="Q2392" s="124"/>
      <c r="R2392" s="124">
        <f>'IS BS CF'!R$18</f>
        <v>0</v>
      </c>
      <c r="S2392" s="124">
        <f>'IS BS CF'!S$18</f>
        <v>416666.66666666674</v>
      </c>
      <c r="T2392" s="124">
        <f>'IS BS CF'!T$18</f>
        <v>416666.66666666674</v>
      </c>
      <c r="U2392" s="124">
        <f>'IS BS CF'!U$18</f>
        <v>416666.66666666674</v>
      </c>
      <c r="V2392" s="124">
        <f>'IS BS CF'!V$18</f>
        <v>416666.66666666674</v>
      </c>
      <c r="W2392" s="124">
        <f>'IS BS CF'!W$18</f>
        <v>416666.66666666674</v>
      </c>
      <c r="X2392" s="124">
        <f>'IS BS CF'!X$18</f>
        <v>416666.66666666674</v>
      </c>
      <c r="Y2392" s="124">
        <f>'IS BS CF'!Y$18</f>
        <v>416666.66666666674</v>
      </c>
      <c r="Z2392" s="124">
        <f>'IS BS CF'!Z$18</f>
        <v>416666.66666666674</v>
      </c>
      <c r="AA2392" s="124">
        <f>'IS BS CF'!AA$18</f>
        <v>416666.66666666674</v>
      </c>
      <c r="AB2392" s="124">
        <f>'IS BS CF'!AB$18</f>
        <v>416666.66666666674</v>
      </c>
      <c r="AC2392" s="124">
        <f>'IS BS CF'!AC$18</f>
        <v>416666.66666666674</v>
      </c>
      <c r="AD2392" s="124">
        <f>'IS BS CF'!AD$18</f>
        <v>416666.66666666674</v>
      </c>
      <c r="AE2392" s="124">
        <f>'IS BS CF'!AE$18</f>
        <v>833333.33333333349</v>
      </c>
      <c r="AF2392" s="124">
        <f>'IS BS CF'!AF$18</f>
        <v>833333.33333333349</v>
      </c>
      <c r="AG2392" s="124">
        <f>'IS BS CF'!AG$18</f>
        <v>833333.33333333349</v>
      </c>
      <c r="AH2392" s="124">
        <f>'IS BS CF'!AH$18</f>
        <v>833333.33333333349</v>
      </c>
      <c r="AI2392" s="124">
        <f>'IS BS CF'!AI$18</f>
        <v>833333.33333333349</v>
      </c>
      <c r="AJ2392" s="124">
        <f>'IS BS CF'!AJ$18</f>
        <v>833333.33333333349</v>
      </c>
      <c r="AK2392" s="124">
        <f>'IS BS CF'!AK$18</f>
        <v>833333.33333333349</v>
      </c>
      <c r="AL2392" s="124">
        <f>'IS BS CF'!AL$18</f>
        <v>833333.33333333349</v>
      </c>
      <c r="AM2392" s="124">
        <f>'IS BS CF'!AM$18</f>
        <v>833333.33333333349</v>
      </c>
      <c r="AN2392" s="124">
        <f>'IS BS CF'!AN$18</f>
        <v>833333.33333333349</v>
      </c>
      <c r="AO2392" s="124">
        <f>'IS BS CF'!AO$18</f>
        <v>833333.33333333349</v>
      </c>
      <c r="AP2392" s="124">
        <f>'IS BS CF'!AP$18</f>
        <v>833333.33333333349</v>
      </c>
      <c r="AQ2392" s="124">
        <f>'IS BS CF'!AQ$18</f>
        <v>1666666.666666667</v>
      </c>
      <c r="AR2392" s="124">
        <f>'IS BS CF'!AR$18</f>
        <v>1666666.666666667</v>
      </c>
      <c r="AS2392" s="124">
        <f>'IS BS CF'!AS$18</f>
        <v>1666666.666666667</v>
      </c>
      <c r="AT2392" s="124">
        <f>'IS BS CF'!AT$18</f>
        <v>1666666.666666667</v>
      </c>
      <c r="AU2392" s="124">
        <f>'IS BS CF'!AU$18</f>
        <v>1666666.666666667</v>
      </c>
      <c r="AV2392" s="124">
        <f>'IS BS CF'!AV$18</f>
        <v>1666666.666666667</v>
      </c>
      <c r="AW2392" s="124">
        <f>'IS BS CF'!AW$18</f>
        <v>1666666.666666667</v>
      </c>
      <c r="AX2392" s="124">
        <f>'IS BS CF'!AX$18</f>
        <v>1666666.666666667</v>
      </c>
      <c r="AY2392" s="124">
        <f>'IS BS CF'!AY$18</f>
        <v>1666666.666666667</v>
      </c>
      <c r="AZ2392" s="124">
        <f>'IS BS CF'!AZ$18</f>
        <v>1666666.666666667</v>
      </c>
      <c r="BA2392" s="124">
        <f>'IS BS CF'!BA$18</f>
        <v>1666666.666666667</v>
      </c>
      <c r="BB2392" s="124">
        <f>'IS BS CF'!BB$18</f>
        <v>1666666.666666667</v>
      </c>
      <c r="BC2392" s="124">
        <f>'IS BS CF'!BC$18</f>
        <v>3333333.333333334</v>
      </c>
      <c r="BD2392" s="124">
        <f>'IS BS CF'!BD$18</f>
        <v>3333333.333333334</v>
      </c>
      <c r="BE2392" s="124">
        <f>'IS BS CF'!BE$18</f>
        <v>3333333.333333334</v>
      </c>
      <c r="BF2392" s="124">
        <f>'IS BS CF'!BF$18</f>
        <v>3333333.333333334</v>
      </c>
      <c r="BG2392" s="124">
        <f>'IS BS CF'!BG$18</f>
        <v>3333333.333333334</v>
      </c>
      <c r="BH2392" s="124">
        <f>'IS BS CF'!BH$18</f>
        <v>3333333.333333334</v>
      </c>
      <c r="BI2392" s="124">
        <f>'IS BS CF'!BI$18</f>
        <v>3333333.333333334</v>
      </c>
      <c r="BJ2392" s="124">
        <f>'IS BS CF'!BJ$18</f>
        <v>3333333.333333334</v>
      </c>
      <c r="BK2392" s="124">
        <f>'IS BS CF'!BK$18</f>
        <v>3333333.333333334</v>
      </c>
      <c r="BL2392" s="124">
        <f>'IS BS CF'!BL$18</f>
        <v>3333333.333333334</v>
      </c>
      <c r="BM2392" s="124">
        <f>'IS BS CF'!BM$18</f>
        <v>3333333.333333334</v>
      </c>
      <c r="BN2392" s="124">
        <f>'IS BS CF'!BN$18</f>
        <v>3333333.333333334</v>
      </c>
      <c r="BO2392" s="124">
        <f>'IS BS CF'!BO$18</f>
        <v>6666666.6666666679</v>
      </c>
      <c r="BP2392" s="124">
        <f>'IS BS CF'!BP$18</f>
        <v>6666666.6666666679</v>
      </c>
      <c r="BQ2392" s="124">
        <f>'IS BS CF'!BQ$18</f>
        <v>6666666.6666666679</v>
      </c>
      <c r="BR2392" s="124">
        <f>'IS BS CF'!BR$18</f>
        <v>6666666.6666666679</v>
      </c>
      <c r="BS2392" s="124">
        <f>'IS BS CF'!BS$18</f>
        <v>6666666.6666666679</v>
      </c>
      <c r="BT2392" s="124">
        <f>'IS BS CF'!BT$18</f>
        <v>6666666.6666666679</v>
      </c>
      <c r="BU2392" s="124">
        <f>'IS BS CF'!BU$18</f>
        <v>6666666.6666666679</v>
      </c>
      <c r="BV2392" s="124">
        <f>'IS BS CF'!BV$18</f>
        <v>6666666.6666666679</v>
      </c>
      <c r="BW2392" s="124">
        <f>'IS BS CF'!BW$18</f>
        <v>6666666.6666666679</v>
      </c>
      <c r="BX2392" s="124">
        <f>'IS BS CF'!BX$18</f>
        <v>6666666.6666666679</v>
      </c>
      <c r="BY2392" s="124">
        <f>'IS BS CF'!BY$18</f>
        <v>6666666.6666666679</v>
      </c>
      <c r="BZ2392" s="124">
        <f>'IS BS CF'!BZ$18</f>
        <v>6666666.6666666679</v>
      </c>
      <c r="CA2392" s="124">
        <f>'IS BS CF'!CA$18</f>
        <v>13333333.333333336</v>
      </c>
      <c r="CB2392" s="124">
        <f>'IS BS CF'!CB$18</f>
        <v>13333333.333333336</v>
      </c>
      <c r="CC2392" s="124">
        <f>'IS BS CF'!CC$18</f>
        <v>13333333.333333336</v>
      </c>
      <c r="CD2392" s="124">
        <f>'IS BS CF'!CD$18</f>
        <v>13333333.333333336</v>
      </c>
      <c r="CE2392" s="124">
        <f>'IS BS CF'!CE$18</f>
        <v>13333333.333333336</v>
      </c>
      <c r="CF2392" s="124">
        <f>'IS BS CF'!CF$18</f>
        <v>13333333.333333336</v>
      </c>
      <c r="CG2392" s="124">
        <f>'IS BS CF'!CG$18</f>
        <v>13333333.333333336</v>
      </c>
      <c r="CH2392" s="124">
        <f>'IS BS CF'!CH$18</f>
        <v>13333333.333333336</v>
      </c>
      <c r="CI2392" s="124">
        <f>'IS BS CF'!CI$18</f>
        <v>13333333.333333336</v>
      </c>
      <c r="CJ2392" s="124">
        <f>'IS BS CF'!CJ$18</f>
        <v>13333333.333333336</v>
      </c>
      <c r="CK2392" s="124">
        <f>'IS BS CF'!CK$18</f>
        <v>13333333.333333336</v>
      </c>
      <c r="CL2392" s="124">
        <f>'IS BS CF'!CL$18</f>
        <v>13333333.333333336</v>
      </c>
      <c r="CN2392" s="73"/>
      <c r="CO2392" s="124" t="e">
        <f>#REF!</f>
        <v>#REF!</v>
      </c>
      <c r="CP2392" s="124" t="e">
        <f>#REF!</f>
        <v>#REF!</v>
      </c>
      <c r="CQ2392" s="124" t="e">
        <f>#REF!</f>
        <v>#REF!</v>
      </c>
      <c r="CR2392" s="124" t="e">
        <f>#REF!</f>
        <v>#REF!</v>
      </c>
      <c r="CS2392" s="124" t="e">
        <f>#REF!</f>
        <v>#REF!</v>
      </c>
      <c r="CT2392" s="124" t="e">
        <f>#REF!</f>
        <v>#REF!</v>
      </c>
      <c r="CU2392" s="124" t="e">
        <f>#REF!</f>
        <v>#REF!</v>
      </c>
      <c r="CV2392" s="124" t="e">
        <f>#REF!</f>
        <v>#REF!</v>
      </c>
      <c r="CW2392" s="124" t="e">
        <f>#REF!</f>
        <v>#REF!</v>
      </c>
      <c r="CX2392" s="124" t="e">
        <f>#REF!</f>
        <v>#REF!</v>
      </c>
      <c r="CY2392" s="124" t="e">
        <f>#REF!</f>
        <v>#REF!</v>
      </c>
      <c r="CZ2392" s="124" t="e">
        <f>#REF!</f>
        <v>#REF!</v>
      </c>
      <c r="DA2392" s="124" t="e">
        <f>#REF!</f>
        <v>#REF!</v>
      </c>
      <c r="DB2392" s="124" t="e">
        <f>#REF!</f>
        <v>#REF!</v>
      </c>
      <c r="DC2392" s="124" t="e">
        <f>#REF!</f>
        <v>#REF!</v>
      </c>
      <c r="DD2392" s="124" t="e">
        <f>#REF!</f>
        <v>#REF!</v>
      </c>
      <c r="DE2392" s="124" t="e">
        <f>#REF!</f>
        <v>#REF!</v>
      </c>
      <c r="DF2392" s="124" t="e">
        <f>#REF!</f>
        <v>#REF!</v>
      </c>
      <c r="DG2392" s="124" t="e">
        <f>#REF!</f>
        <v>#REF!</v>
      </c>
      <c r="DH2392" s="124" t="e">
        <f>#REF!</f>
        <v>#REF!</v>
      </c>
      <c r="DI2392" s="124" t="e">
        <f>#REF!</f>
        <v>#REF!</v>
      </c>
      <c r="DJ2392" s="124" t="e">
        <f>#REF!</f>
        <v>#REF!</v>
      </c>
      <c r="DK2392" s="124" t="e">
        <f>#REF!</f>
        <v>#REF!</v>
      </c>
      <c r="DL2392" s="124" t="e">
        <f>#REF!</f>
        <v>#REF!</v>
      </c>
    </row>
    <row r="2393" spans="1:116" x14ac:dyDescent="0.4">
      <c r="A2393" s="31"/>
      <c r="B2393" t="str">
        <f t="shared" si="3787"/>
        <v>2393 WCAR-IS</v>
      </c>
      <c r="D2393" t="s">
        <v>391</v>
      </c>
      <c r="E2393" s="8" t="str">
        <f t="shared" si="3786"/>
        <v>2393 WCAR-IS</v>
      </c>
      <c r="G2393" s="67"/>
      <c r="H2393" s="31"/>
      <c r="I2393" s="73"/>
      <c r="J2393" s="73"/>
      <c r="K2393" s="31"/>
      <c r="L2393" s="31"/>
      <c r="M2393" s="31"/>
      <c r="N2393" s="31"/>
      <c r="O2393" s="31"/>
      <c r="P2393" s="31"/>
      <c r="R2393" s="67"/>
      <c r="S2393" s="67"/>
      <c r="T2393" s="67"/>
      <c r="U2393" s="67"/>
      <c r="V2393" s="67"/>
      <c r="W2393" s="67"/>
      <c r="X2393" s="67"/>
      <c r="Y2393" s="67"/>
      <c r="Z2393" s="67"/>
      <c r="AA2393" s="67"/>
      <c r="AB2393" s="67"/>
      <c r="AC2393" s="67"/>
      <c r="AD2393" s="67"/>
      <c r="AE2393" s="67"/>
      <c r="AF2393" s="67"/>
      <c r="AG2393" s="67"/>
      <c r="AH2393" s="67"/>
      <c r="AI2393" s="67"/>
      <c r="AJ2393" s="67"/>
      <c r="AK2393" s="67"/>
      <c r="AL2393" s="67"/>
      <c r="AM2393" s="67"/>
      <c r="AN2393" s="67"/>
      <c r="AO2393" s="67"/>
      <c r="AP2393" s="67"/>
      <c r="AQ2393" s="67"/>
      <c r="AR2393" s="67"/>
      <c r="AS2393" s="67"/>
      <c r="AT2393" s="67"/>
      <c r="AU2393" s="67"/>
      <c r="AV2393" s="67"/>
      <c r="AW2393" s="67"/>
      <c r="AX2393" s="67"/>
      <c r="AY2393" s="67"/>
      <c r="AZ2393" s="67"/>
      <c r="BA2393" s="67"/>
      <c r="BB2393" s="67"/>
      <c r="BC2393" s="67"/>
      <c r="BD2393" s="67"/>
      <c r="BE2393" s="67"/>
      <c r="BF2393" s="67"/>
      <c r="BG2393" s="67"/>
      <c r="BH2393" s="67"/>
      <c r="BI2393" s="67"/>
      <c r="BJ2393" s="67"/>
      <c r="BK2393" s="67"/>
      <c r="BL2393" s="67"/>
      <c r="BM2393" s="67"/>
      <c r="BN2393" s="67"/>
      <c r="BO2393" s="67"/>
      <c r="BP2393" s="67"/>
      <c r="BQ2393" s="67"/>
      <c r="BR2393" s="67"/>
      <c r="BS2393" s="67"/>
      <c r="BT2393" s="67"/>
      <c r="BU2393" s="67"/>
      <c r="BV2393" s="67"/>
      <c r="BW2393" s="67"/>
      <c r="BX2393" s="67"/>
      <c r="BY2393" s="67"/>
      <c r="BZ2393" s="67"/>
      <c r="CA2393" s="67"/>
      <c r="CB2393" s="67"/>
      <c r="CC2393" s="67"/>
      <c r="CD2393" s="67"/>
      <c r="CE2393" s="67"/>
      <c r="CF2393" s="67"/>
      <c r="CG2393" s="67"/>
      <c r="CH2393" s="67"/>
      <c r="CI2393" s="67"/>
      <c r="CJ2393" s="67"/>
      <c r="CK2393" s="67"/>
      <c r="CL2393" s="67"/>
      <c r="CN2393" s="73"/>
      <c r="CO2393" s="67"/>
      <c r="CP2393" s="67"/>
      <c r="CQ2393" s="67"/>
      <c r="CR2393" s="67"/>
      <c r="CS2393" s="67"/>
      <c r="CT2393" s="67"/>
      <c r="CU2393" s="67"/>
      <c r="CV2393" s="67"/>
      <c r="CW2393" s="67"/>
      <c r="CX2393" s="67"/>
      <c r="CY2393" s="67"/>
      <c r="CZ2393" s="67"/>
      <c r="DA2393" s="67"/>
      <c r="DB2393" s="67"/>
      <c r="DC2393" s="67"/>
      <c r="DD2393" s="67"/>
      <c r="DE2393" s="67"/>
      <c r="DF2393" s="67"/>
      <c r="DG2393" s="67"/>
      <c r="DH2393" s="67"/>
      <c r="DI2393" s="67"/>
      <c r="DJ2393" s="67"/>
      <c r="DK2393" s="67"/>
      <c r="DL2393" s="67"/>
    </row>
    <row r="2394" spans="1:116" x14ac:dyDescent="0.4">
      <c r="B2394" t="str">
        <f t="shared" si="3787"/>
        <v>2394 WCAR-IS</v>
      </c>
      <c r="D2394" t="s">
        <v>391</v>
      </c>
      <c r="E2394" s="8" t="str">
        <f t="shared" si="3786"/>
        <v>2394 WCAR-IS</v>
      </c>
      <c r="G2394" s="129" t="str">
        <f>G2396&amp;":"</f>
        <v>Accounts receivable:</v>
      </c>
      <c r="I2394"/>
      <c r="J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N2394"/>
    </row>
    <row r="2395" spans="1:116" x14ac:dyDescent="0.4">
      <c r="B2395" t="str">
        <f t="shared" si="3787"/>
        <v>2395 WCAR-IS</v>
      </c>
      <c r="D2395" t="s">
        <v>391</v>
      </c>
      <c r="E2395" s="8" t="str">
        <f t="shared" si="3786"/>
        <v>2395 WCAR-IS</v>
      </c>
      <c r="G2395" s="145" t="s">
        <v>222</v>
      </c>
      <c r="H2395" s="12"/>
      <c r="I2395" s="60"/>
      <c r="J2395" s="60"/>
      <c r="K2395" s="17">
        <v>30</v>
      </c>
      <c r="L2395" s="17">
        <v>30</v>
      </c>
      <c r="M2395" s="17">
        <v>30</v>
      </c>
      <c r="N2395" s="17">
        <v>30</v>
      </c>
      <c r="O2395" s="17">
        <v>30</v>
      </c>
      <c r="P2395" s="17">
        <v>30</v>
      </c>
      <c r="R2395" s="15"/>
      <c r="S2395" s="15" cm="1">
        <f t="array" ref="S2395">INDEX($K:$P,ROW(),MATCH(S$3,$K$2:$P$2,0))</f>
        <v>30</v>
      </c>
      <c r="T2395" s="15" cm="1">
        <f t="array" ref="T2395">INDEX($K:$P,ROW(),MATCH(T$3,$K$2:$P$2,0))</f>
        <v>30</v>
      </c>
      <c r="U2395" s="15" cm="1">
        <f t="array" ref="U2395">INDEX($K:$P,ROW(),MATCH(U$3,$K$2:$P$2,0))</f>
        <v>30</v>
      </c>
      <c r="V2395" s="15" cm="1">
        <f t="array" ref="V2395">INDEX($K:$P,ROW(),MATCH(V$3,$K$2:$P$2,0))</f>
        <v>30</v>
      </c>
      <c r="W2395" s="15" cm="1">
        <f t="array" ref="W2395">INDEX($K:$P,ROW(),MATCH(W$3,$K$2:$P$2,0))</f>
        <v>30</v>
      </c>
      <c r="X2395" s="15" cm="1">
        <f t="array" ref="X2395">INDEX($K:$P,ROW(),MATCH(X$3,$K$2:$P$2,0))</f>
        <v>30</v>
      </c>
      <c r="Y2395" s="15" cm="1">
        <f t="array" ref="Y2395">INDEX($K:$P,ROW(),MATCH(Y$3,$K$2:$P$2,0))</f>
        <v>30</v>
      </c>
      <c r="Z2395" s="15" cm="1">
        <f t="array" ref="Z2395">INDEX($K:$P,ROW(),MATCH(Z$3,$K$2:$P$2,0))</f>
        <v>30</v>
      </c>
      <c r="AA2395" s="15" cm="1">
        <f t="array" ref="AA2395">INDEX($K:$P,ROW(),MATCH(AA$3,$K$2:$P$2,0))</f>
        <v>30</v>
      </c>
      <c r="AB2395" s="15" cm="1">
        <f t="array" ref="AB2395">INDEX($K:$P,ROW(),MATCH(AB$3,$K$2:$P$2,0))</f>
        <v>30</v>
      </c>
      <c r="AC2395" s="15" cm="1">
        <f t="array" ref="AC2395">INDEX($K:$P,ROW(),MATCH(AC$3,$K$2:$P$2,0))</f>
        <v>30</v>
      </c>
      <c r="AD2395" s="15" cm="1">
        <f t="array" ref="AD2395">INDEX($K:$P,ROW(),MATCH(AD$3,$K$2:$P$2,0))</f>
        <v>30</v>
      </c>
      <c r="AE2395" s="15" cm="1">
        <f t="array" ref="AE2395">INDEX($K:$P,ROW(),MATCH(AE$3,$K$2:$P$2,0))</f>
        <v>30</v>
      </c>
      <c r="AF2395" s="15" cm="1">
        <f t="array" ref="AF2395">INDEX($K:$P,ROW(),MATCH(AF$3,$K$2:$P$2,0))</f>
        <v>30</v>
      </c>
      <c r="AG2395" s="15" cm="1">
        <f t="array" ref="AG2395">INDEX($K:$P,ROW(),MATCH(AG$3,$K$2:$P$2,0))</f>
        <v>30</v>
      </c>
      <c r="AH2395" s="15" cm="1">
        <f t="array" ref="AH2395">INDEX($K:$P,ROW(),MATCH(AH$3,$K$2:$P$2,0))</f>
        <v>30</v>
      </c>
      <c r="AI2395" s="15" cm="1">
        <f t="array" ref="AI2395">INDEX($K:$P,ROW(),MATCH(AI$3,$K$2:$P$2,0))</f>
        <v>30</v>
      </c>
      <c r="AJ2395" s="15" cm="1">
        <f t="array" ref="AJ2395">INDEX($K:$P,ROW(),MATCH(AJ$3,$K$2:$P$2,0))</f>
        <v>30</v>
      </c>
      <c r="AK2395" s="15" cm="1">
        <f t="array" ref="AK2395">INDEX($K:$P,ROW(),MATCH(AK$3,$K$2:$P$2,0))</f>
        <v>30</v>
      </c>
      <c r="AL2395" s="15" cm="1">
        <f t="array" ref="AL2395">INDEX($K:$P,ROW(),MATCH(AL$3,$K$2:$P$2,0))</f>
        <v>30</v>
      </c>
      <c r="AM2395" s="15" cm="1">
        <f t="array" ref="AM2395">INDEX($K:$P,ROW(),MATCH(AM$3,$K$2:$P$2,0))</f>
        <v>30</v>
      </c>
      <c r="AN2395" s="15" cm="1">
        <f t="array" ref="AN2395">INDEX($K:$P,ROW(),MATCH(AN$3,$K$2:$P$2,0))</f>
        <v>30</v>
      </c>
      <c r="AO2395" s="15" cm="1">
        <f t="array" ref="AO2395">INDEX($K:$P,ROW(),MATCH(AO$3,$K$2:$P$2,0))</f>
        <v>30</v>
      </c>
      <c r="AP2395" s="15" cm="1">
        <f t="array" ref="AP2395">INDEX($K:$P,ROW(),MATCH(AP$3,$K$2:$P$2,0))</f>
        <v>30</v>
      </c>
      <c r="AQ2395" s="15" cm="1">
        <f t="array" ref="AQ2395">INDEX($K:$P,ROW(),MATCH(AQ$3,$K$2:$P$2,0))</f>
        <v>30</v>
      </c>
      <c r="AR2395" s="15" cm="1">
        <f t="array" ref="AR2395">INDEX($K:$P,ROW(),MATCH(AR$3,$K$2:$P$2,0))</f>
        <v>30</v>
      </c>
      <c r="AS2395" s="15" cm="1">
        <f t="array" ref="AS2395">INDEX($K:$P,ROW(),MATCH(AS$3,$K$2:$P$2,0))</f>
        <v>30</v>
      </c>
      <c r="AT2395" s="15" cm="1">
        <f t="array" ref="AT2395">INDEX($K:$P,ROW(),MATCH(AT$3,$K$2:$P$2,0))</f>
        <v>30</v>
      </c>
      <c r="AU2395" s="15" cm="1">
        <f t="array" ref="AU2395">INDEX($K:$P,ROW(),MATCH(AU$3,$K$2:$P$2,0))</f>
        <v>30</v>
      </c>
      <c r="AV2395" s="15" cm="1">
        <f t="array" ref="AV2395">INDEX($K:$P,ROW(),MATCH(AV$3,$K$2:$P$2,0))</f>
        <v>30</v>
      </c>
      <c r="AW2395" s="15" cm="1">
        <f t="array" ref="AW2395">INDEX($K:$P,ROW(),MATCH(AW$3,$K$2:$P$2,0))</f>
        <v>30</v>
      </c>
      <c r="AX2395" s="15" cm="1">
        <f t="array" ref="AX2395">INDEX($K:$P,ROW(),MATCH(AX$3,$K$2:$P$2,0))</f>
        <v>30</v>
      </c>
      <c r="AY2395" s="15" cm="1">
        <f t="array" ref="AY2395">INDEX($K:$P,ROW(),MATCH(AY$3,$K$2:$P$2,0))</f>
        <v>30</v>
      </c>
      <c r="AZ2395" s="15" cm="1">
        <f t="array" ref="AZ2395">INDEX($K:$P,ROW(),MATCH(AZ$3,$K$2:$P$2,0))</f>
        <v>30</v>
      </c>
      <c r="BA2395" s="15" cm="1">
        <f t="array" ref="BA2395">INDEX($K:$P,ROW(),MATCH(BA$3,$K$2:$P$2,0))</f>
        <v>30</v>
      </c>
      <c r="BB2395" s="15" cm="1">
        <f t="array" ref="BB2395">INDEX($K:$P,ROW(),MATCH(BB$3,$K$2:$P$2,0))</f>
        <v>30</v>
      </c>
      <c r="BC2395" s="15" cm="1">
        <f t="array" ref="BC2395">INDEX($K:$P,ROW(),MATCH(BC$3,$K$2:$P$2,0))</f>
        <v>30</v>
      </c>
      <c r="BD2395" s="15" cm="1">
        <f t="array" ref="BD2395">INDEX($K:$P,ROW(),MATCH(BD$3,$K$2:$P$2,0))</f>
        <v>30</v>
      </c>
      <c r="BE2395" s="15" cm="1">
        <f t="array" ref="BE2395">INDEX($K:$P,ROW(),MATCH(BE$3,$K$2:$P$2,0))</f>
        <v>30</v>
      </c>
      <c r="BF2395" s="15" cm="1">
        <f t="array" ref="BF2395">INDEX($K:$P,ROW(),MATCH(BF$3,$K$2:$P$2,0))</f>
        <v>30</v>
      </c>
      <c r="BG2395" s="15" cm="1">
        <f t="array" ref="BG2395">INDEX($K:$P,ROW(),MATCH(BG$3,$K$2:$P$2,0))</f>
        <v>30</v>
      </c>
      <c r="BH2395" s="15" cm="1">
        <f t="array" ref="BH2395">INDEX($K:$P,ROW(),MATCH(BH$3,$K$2:$P$2,0))</f>
        <v>30</v>
      </c>
      <c r="BI2395" s="15" cm="1">
        <f t="array" ref="BI2395">INDEX($K:$P,ROW(),MATCH(BI$3,$K$2:$P$2,0))</f>
        <v>30</v>
      </c>
      <c r="BJ2395" s="15" cm="1">
        <f t="array" ref="BJ2395">INDEX($K:$P,ROW(),MATCH(BJ$3,$K$2:$P$2,0))</f>
        <v>30</v>
      </c>
      <c r="BK2395" s="15" cm="1">
        <f t="array" ref="BK2395">INDEX($K:$P,ROW(),MATCH(BK$3,$K$2:$P$2,0))</f>
        <v>30</v>
      </c>
      <c r="BL2395" s="15" cm="1">
        <f t="array" ref="BL2395">INDEX($K:$P,ROW(),MATCH(BL$3,$K$2:$P$2,0))</f>
        <v>30</v>
      </c>
      <c r="BM2395" s="15" cm="1">
        <f t="array" ref="BM2395">INDEX($K:$P,ROW(),MATCH(BM$3,$K$2:$P$2,0))</f>
        <v>30</v>
      </c>
      <c r="BN2395" s="15" cm="1">
        <f t="array" ref="BN2395">INDEX($K:$P,ROW(),MATCH(BN$3,$K$2:$P$2,0))</f>
        <v>30</v>
      </c>
      <c r="BO2395" s="15" cm="1">
        <f t="array" ref="BO2395">INDEX($K:$P,ROW(),MATCH(BO$3,$K$2:$P$2,0))</f>
        <v>30</v>
      </c>
      <c r="BP2395" s="15" cm="1">
        <f t="array" ref="BP2395">INDEX($K:$P,ROW(),MATCH(BP$3,$K$2:$P$2,0))</f>
        <v>30</v>
      </c>
      <c r="BQ2395" s="15" cm="1">
        <f t="array" ref="BQ2395">INDEX($K:$P,ROW(),MATCH(BQ$3,$K$2:$P$2,0))</f>
        <v>30</v>
      </c>
      <c r="BR2395" s="15" cm="1">
        <f t="array" ref="BR2395">INDEX($K:$P,ROW(),MATCH(BR$3,$K$2:$P$2,0))</f>
        <v>30</v>
      </c>
      <c r="BS2395" s="15" cm="1">
        <f t="array" ref="BS2395">INDEX($K:$P,ROW(),MATCH(BS$3,$K$2:$P$2,0))</f>
        <v>30</v>
      </c>
      <c r="BT2395" s="15" cm="1">
        <f t="array" ref="BT2395">INDEX($K:$P,ROW(),MATCH(BT$3,$K$2:$P$2,0))</f>
        <v>30</v>
      </c>
      <c r="BU2395" s="15" cm="1">
        <f t="array" ref="BU2395">INDEX($K:$P,ROW(),MATCH(BU$3,$K$2:$P$2,0))</f>
        <v>30</v>
      </c>
      <c r="BV2395" s="15" cm="1">
        <f t="array" ref="BV2395">INDEX($K:$P,ROW(),MATCH(BV$3,$K$2:$P$2,0))</f>
        <v>30</v>
      </c>
      <c r="BW2395" s="15" cm="1">
        <f t="array" ref="BW2395">INDEX($K:$P,ROW(),MATCH(BW$3,$K$2:$P$2,0))</f>
        <v>30</v>
      </c>
      <c r="BX2395" s="15" cm="1">
        <f t="array" ref="BX2395">INDEX($K:$P,ROW(),MATCH(BX$3,$K$2:$P$2,0))</f>
        <v>30</v>
      </c>
      <c r="BY2395" s="15" cm="1">
        <f t="array" ref="BY2395">INDEX($K:$P,ROW(),MATCH(BY$3,$K$2:$P$2,0))</f>
        <v>30</v>
      </c>
      <c r="BZ2395" s="15" cm="1">
        <f t="array" ref="BZ2395">INDEX($K:$P,ROW(),MATCH(BZ$3,$K$2:$P$2,0))</f>
        <v>30</v>
      </c>
      <c r="CA2395" s="15" cm="1">
        <f t="array" ref="CA2395">INDEX($K:$P,ROW(),MATCH(CA$3,$K$2:$P$2,0))</f>
        <v>30</v>
      </c>
      <c r="CB2395" s="15" cm="1">
        <f t="array" ref="CB2395">INDEX($K:$P,ROW(),MATCH(CB$3,$K$2:$P$2,0))</f>
        <v>30</v>
      </c>
      <c r="CC2395" s="15" cm="1">
        <f t="array" ref="CC2395">INDEX($K:$P,ROW(),MATCH(CC$3,$K$2:$P$2,0))</f>
        <v>30</v>
      </c>
      <c r="CD2395" s="15" cm="1">
        <f t="array" ref="CD2395">INDEX($K:$P,ROW(),MATCH(CD$3,$K$2:$P$2,0))</f>
        <v>30</v>
      </c>
      <c r="CE2395" s="15" cm="1">
        <f t="array" ref="CE2395">INDEX($K:$P,ROW(),MATCH(CE$3,$K$2:$P$2,0))</f>
        <v>30</v>
      </c>
      <c r="CF2395" s="15" cm="1">
        <f t="array" ref="CF2395">INDEX($K:$P,ROW(),MATCH(CF$3,$K$2:$P$2,0))</f>
        <v>30</v>
      </c>
      <c r="CG2395" s="15" cm="1">
        <f t="array" ref="CG2395">INDEX($K:$P,ROW(),MATCH(CG$3,$K$2:$P$2,0))</f>
        <v>30</v>
      </c>
      <c r="CH2395" s="15" cm="1">
        <f t="array" ref="CH2395">INDEX($K:$P,ROW(),MATCH(CH$3,$K$2:$P$2,0))</f>
        <v>30</v>
      </c>
      <c r="CI2395" s="15" cm="1">
        <f t="array" ref="CI2395">INDEX($K:$P,ROW(),MATCH(CI$3,$K$2:$P$2,0))</f>
        <v>30</v>
      </c>
      <c r="CJ2395" s="15" cm="1">
        <f t="array" ref="CJ2395">INDEX($K:$P,ROW(),MATCH(CJ$3,$K$2:$P$2,0))</f>
        <v>30</v>
      </c>
      <c r="CK2395" s="15" cm="1">
        <f t="array" ref="CK2395">INDEX($K:$P,ROW(),MATCH(CK$3,$K$2:$P$2,0))</f>
        <v>30</v>
      </c>
      <c r="CL2395" s="15" cm="1">
        <f t="array" ref="CL2395">INDEX($K:$P,ROW(),MATCH(CL$3,$K$2:$P$2,0))</f>
        <v>30</v>
      </c>
      <c r="CN2395" s="60"/>
      <c r="CO2395" s="15" t="e" cm="1">
        <f t="array" ref="CO2395">INDEX($K:$P,ROW(),MATCH(CO$3,$K$2:$P$2,0))</f>
        <v>#N/A</v>
      </c>
      <c r="CP2395" s="15" t="e" cm="1">
        <f t="array" ref="CP2395">INDEX($K:$P,ROW(),MATCH(CP$3,$K$2:$P$2,0))</f>
        <v>#N/A</v>
      </c>
      <c r="CQ2395" s="15" t="e" cm="1">
        <f t="array" ref="CQ2395">INDEX($K:$P,ROW(),MATCH(CQ$3,$K$2:$P$2,0))</f>
        <v>#N/A</v>
      </c>
      <c r="CR2395" s="15" t="e" cm="1">
        <f t="array" ref="CR2395">INDEX($K:$P,ROW(),MATCH(CR$3,$K$2:$P$2,0))</f>
        <v>#N/A</v>
      </c>
      <c r="CS2395" s="15" t="e" cm="1">
        <f t="array" ref="CS2395">INDEX($K:$P,ROW(),MATCH(CS$3,$K$2:$P$2,0))</f>
        <v>#N/A</v>
      </c>
      <c r="CT2395" s="15" t="e" cm="1">
        <f t="array" ref="CT2395">INDEX($K:$P,ROW(),MATCH(CT$3,$K$2:$P$2,0))</f>
        <v>#N/A</v>
      </c>
      <c r="CU2395" s="15" t="e" cm="1">
        <f t="array" ref="CU2395">INDEX($K:$P,ROW(),MATCH(CU$3,$K$2:$P$2,0))</f>
        <v>#N/A</v>
      </c>
      <c r="CV2395" s="15" t="e" cm="1">
        <f t="array" ref="CV2395">INDEX($K:$P,ROW(),MATCH(CV$3,$K$2:$P$2,0))</f>
        <v>#N/A</v>
      </c>
      <c r="CW2395" s="15" t="e" cm="1">
        <f t="array" ref="CW2395">INDEX($K:$P,ROW(),MATCH(CW$3,$K$2:$P$2,0))</f>
        <v>#N/A</v>
      </c>
      <c r="CX2395" s="15" t="e" cm="1">
        <f t="array" ref="CX2395">INDEX($K:$P,ROW(),MATCH(CX$3,$K$2:$P$2,0))</f>
        <v>#N/A</v>
      </c>
      <c r="CY2395" s="15" t="e" cm="1">
        <f t="array" ref="CY2395">INDEX($K:$P,ROW(),MATCH(CY$3,$K$2:$P$2,0))</f>
        <v>#N/A</v>
      </c>
      <c r="CZ2395" s="15" t="e" cm="1">
        <f t="array" ref="CZ2395">INDEX($K:$P,ROW(),MATCH(CZ$3,$K$2:$P$2,0))</f>
        <v>#N/A</v>
      </c>
      <c r="DA2395" s="15" t="e" cm="1">
        <f t="array" ref="DA2395">INDEX($K:$P,ROW(),MATCH(DA$3,$K$2:$P$2,0))</f>
        <v>#N/A</v>
      </c>
      <c r="DB2395" s="15" t="e" cm="1">
        <f t="array" ref="DB2395">INDEX($K:$P,ROW(),MATCH(DB$3,$K$2:$P$2,0))</f>
        <v>#N/A</v>
      </c>
      <c r="DC2395" s="15" t="e" cm="1">
        <f t="array" ref="DC2395">INDEX($K:$P,ROW(),MATCH(DC$3,$K$2:$P$2,0))</f>
        <v>#N/A</v>
      </c>
      <c r="DD2395" s="15" t="e" cm="1">
        <f t="array" ref="DD2395">INDEX($K:$P,ROW(),MATCH(DD$3,$K$2:$P$2,0))</f>
        <v>#N/A</v>
      </c>
      <c r="DE2395" s="15" t="e" cm="1">
        <f t="array" ref="DE2395">INDEX($K:$P,ROW(),MATCH(DE$3,$K$2:$P$2,0))</f>
        <v>#N/A</v>
      </c>
      <c r="DF2395" s="15" t="e" cm="1">
        <f t="array" ref="DF2395">INDEX($K:$P,ROW(),MATCH(DF$3,$K$2:$P$2,0))</f>
        <v>#N/A</v>
      </c>
      <c r="DG2395" s="15" t="e" cm="1">
        <f t="array" ref="DG2395">INDEX($K:$P,ROW(),MATCH(DG$3,$K$2:$P$2,0))</f>
        <v>#N/A</v>
      </c>
      <c r="DH2395" s="15" t="e" cm="1">
        <f t="array" ref="DH2395">INDEX($K:$P,ROW(),MATCH(DH$3,$K$2:$P$2,0))</f>
        <v>#N/A</v>
      </c>
      <c r="DI2395" s="15" t="e" cm="1">
        <f t="array" ref="DI2395">INDEX($K:$P,ROW(),MATCH(DI$3,$K$2:$P$2,0))</f>
        <v>#N/A</v>
      </c>
      <c r="DJ2395" s="15" t="e" cm="1">
        <f t="array" ref="DJ2395">INDEX($K:$P,ROW(),MATCH(DJ$3,$K$2:$P$2,0))</f>
        <v>#N/A</v>
      </c>
      <c r="DK2395" s="15" t="e" cm="1">
        <f t="array" ref="DK2395">INDEX($K:$P,ROW(),MATCH(DK$3,$K$2:$P$2,0))</f>
        <v>#N/A</v>
      </c>
      <c r="DL2395" s="15" t="e" cm="1">
        <f t="array" ref="DL2395">INDEX($K:$P,ROW(),MATCH(DL$3,$K$2:$P$2,0))</f>
        <v>#N/A</v>
      </c>
    </row>
    <row r="2396" spans="1:116" x14ac:dyDescent="0.4">
      <c r="B2396" t="str">
        <f t="shared" si="3787"/>
        <v>2396 WCAR-IS</v>
      </c>
      <c r="C2396" t="s">
        <v>224</v>
      </c>
      <c r="D2396" t="s">
        <v>391</v>
      </c>
      <c r="E2396" s="8" t="str">
        <f t="shared" si="3786"/>
        <v>2396 WCAR-IS</v>
      </c>
      <c r="G2396" s="126" t="str">
        <f>"Accounts receivable"</f>
        <v>Accounts receivable</v>
      </c>
      <c r="H2396" s="27"/>
      <c r="I2396" s="78"/>
      <c r="J2396" s="78"/>
      <c r="K2396" s="118">
        <f t="shared" ref="K2396:P2396" si="3788">SUMIF($4:$4,K$2,2396:2396)</f>
        <v>416666.66666666674</v>
      </c>
      <c r="L2396" s="118">
        <f t="shared" si="3788"/>
        <v>833333.33333333349</v>
      </c>
      <c r="M2396" s="118">
        <f t="shared" si="3788"/>
        <v>1666666.666666667</v>
      </c>
      <c r="N2396" s="118">
        <f t="shared" si="3788"/>
        <v>3333333.333333334</v>
      </c>
      <c r="O2396" s="118">
        <f t="shared" si="3788"/>
        <v>6666666.6666666679</v>
      </c>
      <c r="P2396" s="118">
        <f t="shared" si="3788"/>
        <v>13333333.333333336</v>
      </c>
      <c r="R2396" s="118"/>
      <c r="S2396" s="118">
        <f t="shared" ref="S2396:CD2398" si="3789">MIN(S2395/30*S2392,R2396+S2392)</f>
        <v>416666.66666666674</v>
      </c>
      <c r="T2396" s="118">
        <f t="shared" si="3789"/>
        <v>416666.66666666674</v>
      </c>
      <c r="U2396" s="118">
        <f t="shared" si="3789"/>
        <v>416666.66666666674</v>
      </c>
      <c r="V2396" s="118">
        <f t="shared" si="3789"/>
        <v>416666.66666666674</v>
      </c>
      <c r="W2396" s="118">
        <f t="shared" si="3789"/>
        <v>416666.66666666674</v>
      </c>
      <c r="X2396" s="118">
        <f t="shared" si="3789"/>
        <v>416666.66666666674</v>
      </c>
      <c r="Y2396" s="118">
        <f t="shared" si="3789"/>
        <v>416666.66666666674</v>
      </c>
      <c r="Z2396" s="118">
        <f t="shared" si="3789"/>
        <v>416666.66666666674</v>
      </c>
      <c r="AA2396" s="118">
        <f t="shared" si="3789"/>
        <v>416666.66666666674</v>
      </c>
      <c r="AB2396" s="118">
        <f t="shared" si="3789"/>
        <v>416666.66666666674</v>
      </c>
      <c r="AC2396" s="118">
        <f t="shared" si="3789"/>
        <v>416666.66666666674</v>
      </c>
      <c r="AD2396" s="118">
        <f t="shared" si="3789"/>
        <v>416666.66666666674</v>
      </c>
      <c r="AE2396" s="118">
        <f t="shared" si="3789"/>
        <v>833333.33333333349</v>
      </c>
      <c r="AF2396" s="118">
        <f t="shared" si="3789"/>
        <v>833333.33333333349</v>
      </c>
      <c r="AG2396" s="118">
        <f t="shared" si="3789"/>
        <v>833333.33333333349</v>
      </c>
      <c r="AH2396" s="118">
        <f t="shared" si="3789"/>
        <v>833333.33333333349</v>
      </c>
      <c r="AI2396" s="118">
        <f t="shared" si="3789"/>
        <v>833333.33333333349</v>
      </c>
      <c r="AJ2396" s="118">
        <f t="shared" si="3789"/>
        <v>833333.33333333349</v>
      </c>
      <c r="AK2396" s="118">
        <f t="shared" si="3789"/>
        <v>833333.33333333349</v>
      </c>
      <c r="AL2396" s="118">
        <f t="shared" si="3789"/>
        <v>833333.33333333349</v>
      </c>
      <c r="AM2396" s="118">
        <f t="shared" si="3789"/>
        <v>833333.33333333349</v>
      </c>
      <c r="AN2396" s="118">
        <f t="shared" si="3789"/>
        <v>833333.33333333349</v>
      </c>
      <c r="AO2396" s="118">
        <f t="shared" si="3789"/>
        <v>833333.33333333349</v>
      </c>
      <c r="AP2396" s="118">
        <f t="shared" si="3789"/>
        <v>833333.33333333349</v>
      </c>
      <c r="AQ2396" s="118">
        <f t="shared" si="3789"/>
        <v>1666666.666666667</v>
      </c>
      <c r="AR2396" s="118">
        <f t="shared" si="3789"/>
        <v>1666666.666666667</v>
      </c>
      <c r="AS2396" s="118">
        <f t="shared" si="3789"/>
        <v>1666666.666666667</v>
      </c>
      <c r="AT2396" s="118">
        <f t="shared" si="3789"/>
        <v>1666666.666666667</v>
      </c>
      <c r="AU2396" s="118">
        <f t="shared" si="3789"/>
        <v>1666666.666666667</v>
      </c>
      <c r="AV2396" s="118">
        <f t="shared" si="3789"/>
        <v>1666666.666666667</v>
      </c>
      <c r="AW2396" s="118">
        <f t="shared" si="3789"/>
        <v>1666666.666666667</v>
      </c>
      <c r="AX2396" s="118">
        <f t="shared" si="3789"/>
        <v>1666666.666666667</v>
      </c>
      <c r="AY2396" s="118">
        <f t="shared" si="3789"/>
        <v>1666666.666666667</v>
      </c>
      <c r="AZ2396" s="118">
        <f t="shared" si="3789"/>
        <v>1666666.666666667</v>
      </c>
      <c r="BA2396" s="118">
        <f t="shared" si="3789"/>
        <v>1666666.666666667</v>
      </c>
      <c r="BB2396" s="118">
        <f t="shared" si="3789"/>
        <v>1666666.666666667</v>
      </c>
      <c r="BC2396" s="118">
        <f t="shared" si="3789"/>
        <v>3333333.333333334</v>
      </c>
      <c r="BD2396" s="118">
        <f t="shared" si="3789"/>
        <v>3333333.333333334</v>
      </c>
      <c r="BE2396" s="118">
        <f t="shared" si="3789"/>
        <v>3333333.333333334</v>
      </c>
      <c r="BF2396" s="118">
        <f t="shared" si="3789"/>
        <v>3333333.333333334</v>
      </c>
      <c r="BG2396" s="118">
        <f t="shared" si="3789"/>
        <v>3333333.333333334</v>
      </c>
      <c r="BH2396" s="118">
        <f t="shared" si="3789"/>
        <v>3333333.333333334</v>
      </c>
      <c r="BI2396" s="118">
        <f t="shared" si="3789"/>
        <v>3333333.333333334</v>
      </c>
      <c r="BJ2396" s="118">
        <f t="shared" si="3789"/>
        <v>3333333.333333334</v>
      </c>
      <c r="BK2396" s="118">
        <f t="shared" si="3789"/>
        <v>3333333.333333334</v>
      </c>
      <c r="BL2396" s="118">
        <f t="shared" si="3789"/>
        <v>3333333.333333334</v>
      </c>
      <c r="BM2396" s="118">
        <f t="shared" si="3789"/>
        <v>3333333.333333334</v>
      </c>
      <c r="BN2396" s="118">
        <f t="shared" si="3789"/>
        <v>3333333.333333334</v>
      </c>
      <c r="BO2396" s="118">
        <f t="shared" si="3789"/>
        <v>6666666.6666666679</v>
      </c>
      <c r="BP2396" s="118">
        <f t="shared" si="3789"/>
        <v>6666666.6666666679</v>
      </c>
      <c r="BQ2396" s="118">
        <f t="shared" si="3789"/>
        <v>6666666.6666666679</v>
      </c>
      <c r="BR2396" s="118">
        <f t="shared" si="3789"/>
        <v>6666666.6666666679</v>
      </c>
      <c r="BS2396" s="118">
        <f t="shared" si="3789"/>
        <v>6666666.6666666679</v>
      </c>
      <c r="BT2396" s="118">
        <f t="shared" si="3789"/>
        <v>6666666.6666666679</v>
      </c>
      <c r="BU2396" s="118">
        <f t="shared" si="3789"/>
        <v>6666666.6666666679</v>
      </c>
      <c r="BV2396" s="118">
        <f t="shared" si="3789"/>
        <v>6666666.6666666679</v>
      </c>
      <c r="BW2396" s="118">
        <f t="shared" si="3789"/>
        <v>6666666.6666666679</v>
      </c>
      <c r="BX2396" s="118">
        <f t="shared" si="3789"/>
        <v>6666666.6666666679</v>
      </c>
      <c r="BY2396" s="118">
        <f t="shared" si="3789"/>
        <v>6666666.6666666679</v>
      </c>
      <c r="BZ2396" s="118">
        <f t="shared" si="3789"/>
        <v>6666666.6666666679</v>
      </c>
      <c r="CA2396" s="118">
        <f t="shared" si="3789"/>
        <v>13333333.333333336</v>
      </c>
      <c r="CB2396" s="118">
        <f t="shared" si="3789"/>
        <v>13333333.333333336</v>
      </c>
      <c r="CC2396" s="118">
        <f t="shared" si="3789"/>
        <v>13333333.333333336</v>
      </c>
      <c r="CD2396" s="118">
        <f t="shared" si="3789"/>
        <v>13333333.333333336</v>
      </c>
      <c r="CE2396" s="118">
        <f t="shared" ref="CE2396:CK2398" si="3790">MIN(CE2395/30*CE2392,CD2396+CE2392)</f>
        <v>13333333.333333336</v>
      </c>
      <c r="CF2396" s="118">
        <f t="shared" si="3790"/>
        <v>13333333.333333336</v>
      </c>
      <c r="CG2396" s="118">
        <f t="shared" si="3790"/>
        <v>13333333.333333336</v>
      </c>
      <c r="CH2396" s="118">
        <f t="shared" si="3790"/>
        <v>13333333.333333336</v>
      </c>
      <c r="CI2396" s="118">
        <f t="shared" si="3790"/>
        <v>13333333.333333336</v>
      </c>
      <c r="CJ2396" s="118">
        <f t="shared" si="3790"/>
        <v>13333333.333333336</v>
      </c>
      <c r="CK2396" s="118">
        <f t="shared" si="3790"/>
        <v>13333333.333333336</v>
      </c>
      <c r="CL2396" s="118">
        <f>MIN(CL2395/30*CL2392,CK2396+CL2392)</f>
        <v>13333333.333333336</v>
      </c>
      <c r="CN2396" s="33"/>
      <c r="CO2396" s="118" t="e">
        <f>MIN(CO2395/90*CO2392,CN2396+CO2392)</f>
        <v>#N/A</v>
      </c>
      <c r="CP2396" s="118" t="e">
        <f t="shared" ref="CP2396:DL2398" si="3791">MIN(CP2395/90*CP2392,CO2396+CP2392)</f>
        <v>#N/A</v>
      </c>
      <c r="CQ2396" s="118" t="e">
        <f t="shared" si="3791"/>
        <v>#N/A</v>
      </c>
      <c r="CR2396" s="118" t="e">
        <f t="shared" si="3791"/>
        <v>#N/A</v>
      </c>
      <c r="CS2396" s="118" t="e">
        <f t="shared" si="3791"/>
        <v>#N/A</v>
      </c>
      <c r="CT2396" s="118" t="e">
        <f t="shared" si="3791"/>
        <v>#N/A</v>
      </c>
      <c r="CU2396" s="118" t="e">
        <f t="shared" si="3791"/>
        <v>#N/A</v>
      </c>
      <c r="CV2396" s="118" t="e">
        <f t="shared" si="3791"/>
        <v>#N/A</v>
      </c>
      <c r="CW2396" s="118" t="e">
        <f t="shared" si="3791"/>
        <v>#N/A</v>
      </c>
      <c r="CX2396" s="118" t="e">
        <f t="shared" si="3791"/>
        <v>#N/A</v>
      </c>
      <c r="CY2396" s="118" t="e">
        <f t="shared" si="3791"/>
        <v>#N/A</v>
      </c>
      <c r="CZ2396" s="118" t="e">
        <f t="shared" si="3791"/>
        <v>#N/A</v>
      </c>
      <c r="DA2396" s="118" t="e">
        <f t="shared" si="3791"/>
        <v>#N/A</v>
      </c>
      <c r="DB2396" s="118" t="e">
        <f t="shared" si="3791"/>
        <v>#N/A</v>
      </c>
      <c r="DC2396" s="118" t="e">
        <f t="shared" si="3791"/>
        <v>#N/A</v>
      </c>
      <c r="DD2396" s="118" t="e">
        <f t="shared" si="3791"/>
        <v>#N/A</v>
      </c>
      <c r="DE2396" s="118" t="e">
        <f t="shared" si="3791"/>
        <v>#N/A</v>
      </c>
      <c r="DF2396" s="118" t="e">
        <f t="shared" si="3791"/>
        <v>#N/A</v>
      </c>
      <c r="DG2396" s="118" t="e">
        <f t="shared" si="3791"/>
        <v>#N/A</v>
      </c>
      <c r="DH2396" s="118" t="e">
        <f t="shared" si="3791"/>
        <v>#N/A</v>
      </c>
      <c r="DI2396" s="118" t="e">
        <f t="shared" si="3791"/>
        <v>#N/A</v>
      </c>
      <c r="DJ2396" s="118" t="e">
        <f t="shared" si="3791"/>
        <v>#N/A</v>
      </c>
      <c r="DK2396" s="118" t="e">
        <f t="shared" si="3791"/>
        <v>#N/A</v>
      </c>
      <c r="DL2396" s="118" t="e">
        <f t="shared" si="3791"/>
        <v>#N/A</v>
      </c>
    </row>
    <row r="2397" spans="1:116" x14ac:dyDescent="0.4">
      <c r="B2397" t="str">
        <f t="shared" si="3787"/>
        <v>2397 WCAR-IS</v>
      </c>
      <c r="D2397" t="s">
        <v>391</v>
      </c>
      <c r="E2397" s="8" t="str">
        <f t="shared" si="3786"/>
        <v>2397 WCAR-IS</v>
      </c>
      <c r="G2397" s="126"/>
      <c r="H2397" s="27"/>
      <c r="I2397" s="78"/>
      <c r="J2397" s="78"/>
      <c r="K2397" s="33"/>
      <c r="L2397" s="33"/>
      <c r="M2397" s="33"/>
      <c r="N2397" s="33"/>
      <c r="O2397" s="33"/>
      <c r="P2397" s="33"/>
      <c r="R2397" s="33"/>
      <c r="S2397" s="33"/>
      <c r="T2397" s="33"/>
      <c r="U2397" s="33"/>
      <c r="V2397" s="33"/>
      <c r="W2397" s="33"/>
      <c r="X2397" s="33"/>
      <c r="Y2397" s="33"/>
      <c r="Z2397" s="33"/>
      <c r="AA2397" s="33"/>
      <c r="AB2397" s="33"/>
      <c r="AC2397" s="33"/>
      <c r="AD2397" s="33"/>
      <c r="AE2397" s="33"/>
      <c r="AF2397" s="33"/>
      <c r="AG2397" s="33"/>
      <c r="AH2397" s="33"/>
      <c r="AI2397" s="33"/>
      <c r="AJ2397" s="33"/>
      <c r="AK2397" s="33"/>
      <c r="AL2397" s="33"/>
      <c r="AM2397" s="33"/>
      <c r="AN2397" s="33"/>
      <c r="AO2397" s="33"/>
      <c r="AP2397" s="33"/>
      <c r="AQ2397" s="33"/>
      <c r="AR2397" s="33"/>
      <c r="AS2397" s="33"/>
      <c r="AT2397" s="33"/>
      <c r="AU2397" s="33"/>
      <c r="AV2397" s="33"/>
      <c r="AW2397" s="33"/>
      <c r="AX2397" s="33"/>
      <c r="AY2397" s="33"/>
      <c r="AZ2397" s="33"/>
      <c r="BA2397" s="33"/>
      <c r="BB2397" s="33"/>
      <c r="BC2397" s="33"/>
      <c r="BD2397" s="33"/>
      <c r="BE2397" s="33"/>
      <c r="BF2397" s="33"/>
      <c r="BG2397" s="33"/>
      <c r="BH2397" s="33"/>
      <c r="BI2397" s="33"/>
      <c r="BJ2397" s="33"/>
      <c r="BK2397" s="33"/>
      <c r="BL2397" s="33"/>
      <c r="BM2397" s="33"/>
      <c r="BN2397" s="33"/>
      <c r="BO2397" s="33"/>
      <c r="BP2397" s="33"/>
      <c r="BQ2397" s="33"/>
      <c r="BR2397" s="33"/>
      <c r="BS2397" s="33"/>
      <c r="BT2397" s="33"/>
      <c r="BU2397" s="33"/>
      <c r="BV2397" s="33"/>
      <c r="BW2397" s="33"/>
      <c r="BX2397" s="33"/>
      <c r="BY2397" s="33"/>
      <c r="BZ2397" s="33"/>
      <c r="CA2397" s="33"/>
      <c r="CB2397" s="33"/>
      <c r="CC2397" s="33"/>
      <c r="CD2397" s="33"/>
      <c r="CE2397" s="33"/>
      <c r="CF2397" s="33"/>
      <c r="CG2397" s="33"/>
      <c r="CH2397" s="33"/>
      <c r="CI2397" s="33"/>
      <c r="CJ2397" s="33"/>
      <c r="CK2397" s="33"/>
      <c r="CL2397" s="33"/>
      <c r="CN2397" s="78"/>
      <c r="CO2397" s="33"/>
      <c r="CP2397" s="33"/>
      <c r="CQ2397" s="33"/>
      <c r="CR2397" s="33"/>
      <c r="CS2397" s="33"/>
      <c r="CT2397" s="33"/>
      <c r="CU2397" s="33"/>
      <c r="CV2397" s="33"/>
      <c r="CW2397" s="33"/>
      <c r="CX2397" s="33"/>
      <c r="CY2397" s="33"/>
      <c r="CZ2397" s="33"/>
      <c r="DA2397" s="33"/>
      <c r="DB2397" s="33"/>
      <c r="DC2397" s="33"/>
      <c r="DD2397" s="33"/>
      <c r="DE2397" s="33"/>
      <c r="DF2397" s="33"/>
      <c r="DG2397" s="33"/>
      <c r="DH2397" s="33"/>
      <c r="DI2397" s="33"/>
      <c r="DJ2397" s="33"/>
      <c r="DK2397" s="33"/>
      <c r="DL2397" s="33"/>
    </row>
    <row r="2398" spans="1:116" x14ac:dyDescent="0.4">
      <c r="B2398" t="str">
        <f t="shared" si="3787"/>
        <v>2398 WCAR-IS</v>
      </c>
      <c r="C2398" t="s">
        <v>234</v>
      </c>
      <c r="D2398" t="s">
        <v>391</v>
      </c>
      <c r="E2398" s="8" t="str">
        <f t="shared" si="3786"/>
        <v>2398 WCAR-IS</v>
      </c>
      <c r="G2398" s="126" t="str">
        <f>"Change in "&amp;G2396</f>
        <v>Change in Accounts receivable</v>
      </c>
      <c r="K2398" s="33">
        <f t="shared" ref="K2398:P2398" si="3792">SUMIF($3:$3,K$2,2398:2398)</f>
        <v>-416666.66666666674</v>
      </c>
      <c r="L2398" s="33">
        <f t="shared" si="3792"/>
        <v>-416666.66666666674</v>
      </c>
      <c r="M2398" s="33">
        <f t="shared" si="3792"/>
        <v>-833333.33333333349</v>
      </c>
      <c r="N2398" s="33">
        <f t="shared" si="3792"/>
        <v>-1666666.666666667</v>
      </c>
      <c r="O2398" s="33">
        <f t="shared" si="3792"/>
        <v>-3333333.333333334</v>
      </c>
      <c r="P2398" s="33">
        <f t="shared" si="3792"/>
        <v>-6666666.6666666679</v>
      </c>
      <c r="R2398" s="33"/>
      <c r="S2398" s="33">
        <f t="shared" ref="S2398:AX2400" si="3793">R2396-S2396</f>
        <v>-416666.66666666674</v>
      </c>
      <c r="T2398" s="33">
        <f t="shared" si="3793"/>
        <v>0</v>
      </c>
      <c r="U2398" s="33">
        <f t="shared" si="3793"/>
        <v>0</v>
      </c>
      <c r="V2398" s="33">
        <f t="shared" si="3793"/>
        <v>0</v>
      </c>
      <c r="W2398" s="33">
        <f t="shared" si="3793"/>
        <v>0</v>
      </c>
      <c r="X2398" s="33">
        <f t="shared" si="3793"/>
        <v>0</v>
      </c>
      <c r="Y2398" s="33">
        <f t="shared" si="3793"/>
        <v>0</v>
      </c>
      <c r="Z2398" s="33">
        <f t="shared" si="3793"/>
        <v>0</v>
      </c>
      <c r="AA2398" s="33">
        <f t="shared" si="3793"/>
        <v>0</v>
      </c>
      <c r="AB2398" s="33">
        <f t="shared" si="3793"/>
        <v>0</v>
      </c>
      <c r="AC2398" s="33">
        <f t="shared" si="3793"/>
        <v>0</v>
      </c>
      <c r="AD2398" s="33">
        <f t="shared" si="3793"/>
        <v>0</v>
      </c>
      <c r="AE2398" s="33">
        <f t="shared" si="3793"/>
        <v>-416666.66666666674</v>
      </c>
      <c r="AF2398" s="33">
        <f t="shared" si="3793"/>
        <v>0</v>
      </c>
      <c r="AG2398" s="33">
        <f t="shared" si="3793"/>
        <v>0</v>
      </c>
      <c r="AH2398" s="33">
        <f t="shared" si="3793"/>
        <v>0</v>
      </c>
      <c r="AI2398" s="33">
        <f t="shared" si="3793"/>
        <v>0</v>
      </c>
      <c r="AJ2398" s="33">
        <f t="shared" si="3793"/>
        <v>0</v>
      </c>
      <c r="AK2398" s="33">
        <f t="shared" si="3793"/>
        <v>0</v>
      </c>
      <c r="AL2398" s="33">
        <f t="shared" si="3793"/>
        <v>0</v>
      </c>
      <c r="AM2398" s="33">
        <f t="shared" si="3793"/>
        <v>0</v>
      </c>
      <c r="AN2398" s="33">
        <f t="shared" si="3793"/>
        <v>0</v>
      </c>
      <c r="AO2398" s="33">
        <f t="shared" si="3793"/>
        <v>0</v>
      </c>
      <c r="AP2398" s="33">
        <f t="shared" si="3793"/>
        <v>0</v>
      </c>
      <c r="AQ2398" s="33">
        <f t="shared" si="3793"/>
        <v>-833333.33333333349</v>
      </c>
      <c r="AR2398" s="33">
        <f t="shared" si="3793"/>
        <v>0</v>
      </c>
      <c r="AS2398" s="33">
        <f t="shared" si="3793"/>
        <v>0</v>
      </c>
      <c r="AT2398" s="33">
        <f t="shared" si="3793"/>
        <v>0</v>
      </c>
      <c r="AU2398" s="33">
        <f t="shared" si="3793"/>
        <v>0</v>
      </c>
      <c r="AV2398" s="33">
        <f t="shared" si="3793"/>
        <v>0</v>
      </c>
      <c r="AW2398" s="33">
        <f t="shared" si="3793"/>
        <v>0</v>
      </c>
      <c r="AX2398" s="33">
        <f t="shared" si="3793"/>
        <v>0</v>
      </c>
      <c r="AY2398" s="33">
        <f t="shared" ref="AY2398:CD2400" si="3794">AX2396-AY2396</f>
        <v>0</v>
      </c>
      <c r="AZ2398" s="33">
        <f t="shared" si="3794"/>
        <v>0</v>
      </c>
      <c r="BA2398" s="33">
        <f t="shared" si="3794"/>
        <v>0</v>
      </c>
      <c r="BB2398" s="33">
        <f t="shared" si="3794"/>
        <v>0</v>
      </c>
      <c r="BC2398" s="33">
        <f t="shared" si="3794"/>
        <v>-1666666.666666667</v>
      </c>
      <c r="BD2398" s="33">
        <f t="shared" si="3794"/>
        <v>0</v>
      </c>
      <c r="BE2398" s="33">
        <f t="shared" si="3794"/>
        <v>0</v>
      </c>
      <c r="BF2398" s="33">
        <f t="shared" si="3794"/>
        <v>0</v>
      </c>
      <c r="BG2398" s="33">
        <f t="shared" si="3794"/>
        <v>0</v>
      </c>
      <c r="BH2398" s="33">
        <f t="shared" si="3794"/>
        <v>0</v>
      </c>
      <c r="BI2398" s="33">
        <f t="shared" si="3794"/>
        <v>0</v>
      </c>
      <c r="BJ2398" s="33">
        <f t="shared" si="3794"/>
        <v>0</v>
      </c>
      <c r="BK2398" s="33">
        <f t="shared" si="3794"/>
        <v>0</v>
      </c>
      <c r="BL2398" s="33">
        <f t="shared" si="3794"/>
        <v>0</v>
      </c>
      <c r="BM2398" s="33">
        <f t="shared" si="3794"/>
        <v>0</v>
      </c>
      <c r="BN2398" s="33">
        <f t="shared" si="3794"/>
        <v>0</v>
      </c>
      <c r="BO2398" s="33">
        <f t="shared" si="3794"/>
        <v>-3333333.333333334</v>
      </c>
      <c r="BP2398" s="33">
        <f t="shared" si="3794"/>
        <v>0</v>
      </c>
      <c r="BQ2398" s="33">
        <f t="shared" si="3794"/>
        <v>0</v>
      </c>
      <c r="BR2398" s="33">
        <f t="shared" si="3794"/>
        <v>0</v>
      </c>
      <c r="BS2398" s="33">
        <f t="shared" si="3794"/>
        <v>0</v>
      </c>
      <c r="BT2398" s="33">
        <f t="shared" si="3794"/>
        <v>0</v>
      </c>
      <c r="BU2398" s="33">
        <f t="shared" si="3794"/>
        <v>0</v>
      </c>
      <c r="BV2398" s="33">
        <f t="shared" si="3794"/>
        <v>0</v>
      </c>
      <c r="BW2398" s="33">
        <f t="shared" si="3794"/>
        <v>0</v>
      </c>
      <c r="BX2398" s="33">
        <f t="shared" si="3794"/>
        <v>0</v>
      </c>
      <c r="BY2398" s="33">
        <f t="shared" si="3794"/>
        <v>0</v>
      </c>
      <c r="BZ2398" s="33">
        <f t="shared" si="3794"/>
        <v>0</v>
      </c>
      <c r="CA2398" s="33">
        <f t="shared" si="3794"/>
        <v>-6666666.6666666679</v>
      </c>
      <c r="CB2398" s="33">
        <f t="shared" si="3794"/>
        <v>0</v>
      </c>
      <c r="CC2398" s="33">
        <f t="shared" si="3794"/>
        <v>0</v>
      </c>
      <c r="CD2398" s="33">
        <f t="shared" si="3794"/>
        <v>0</v>
      </c>
      <c r="CE2398" s="33">
        <f t="shared" ref="CE2398:CL2400" si="3795">CD2396-CE2396</f>
        <v>0</v>
      </c>
      <c r="CF2398" s="33">
        <f t="shared" si="3795"/>
        <v>0</v>
      </c>
      <c r="CG2398" s="33">
        <f t="shared" si="3795"/>
        <v>0</v>
      </c>
      <c r="CH2398" s="33">
        <f t="shared" si="3795"/>
        <v>0</v>
      </c>
      <c r="CI2398" s="33">
        <f t="shared" si="3795"/>
        <v>0</v>
      </c>
      <c r="CJ2398" s="33">
        <f t="shared" si="3795"/>
        <v>0</v>
      </c>
      <c r="CK2398" s="33">
        <f t="shared" si="3795"/>
        <v>0</v>
      </c>
      <c r="CL2398" s="33">
        <f t="shared" si="3795"/>
        <v>0</v>
      </c>
      <c r="CO2398" s="33" t="e">
        <f t="shared" ref="CO2398:CO2400" si="3796">CN2396-CO2396</f>
        <v>#N/A</v>
      </c>
      <c r="CP2398" s="33" t="e">
        <f t="shared" ref="CP2398:CP2400" si="3797">CO2396-CP2396</f>
        <v>#N/A</v>
      </c>
      <c r="CQ2398" s="33" t="e">
        <f t="shared" ref="CQ2398:CQ2400" si="3798">CP2396-CQ2396</f>
        <v>#N/A</v>
      </c>
      <c r="CR2398" s="33" t="e">
        <f t="shared" ref="CR2398:CR2400" si="3799">CQ2396-CR2396</f>
        <v>#N/A</v>
      </c>
      <c r="CS2398" s="33" t="e">
        <f t="shared" ref="CS2398:CS2400" si="3800">CR2396-CS2396</f>
        <v>#N/A</v>
      </c>
      <c r="CT2398" s="33" t="e">
        <f t="shared" ref="CT2398:CT2400" si="3801">CS2396-CT2396</f>
        <v>#N/A</v>
      </c>
      <c r="CU2398" s="33" t="e">
        <f t="shared" ref="CU2398:CU2400" si="3802">CT2396-CU2396</f>
        <v>#N/A</v>
      </c>
      <c r="CV2398" s="33" t="e">
        <f t="shared" ref="CV2398:CV2400" si="3803">CU2396-CV2396</f>
        <v>#N/A</v>
      </c>
      <c r="CW2398" s="33" t="e">
        <f t="shared" ref="CW2398:CW2400" si="3804">CV2396-CW2396</f>
        <v>#N/A</v>
      </c>
      <c r="CX2398" s="33" t="e">
        <f t="shared" ref="CX2398:CX2400" si="3805">CW2396-CX2396</f>
        <v>#N/A</v>
      </c>
      <c r="CY2398" s="33" t="e">
        <f t="shared" ref="CY2398:CY2400" si="3806">CX2396-CY2396</f>
        <v>#N/A</v>
      </c>
      <c r="CZ2398" s="33" t="e">
        <f t="shared" ref="CZ2398:CZ2400" si="3807">CY2396-CZ2396</f>
        <v>#N/A</v>
      </c>
      <c r="DA2398" s="33" t="e">
        <f t="shared" ref="DA2398:DA2400" si="3808">CZ2396-DA2396</f>
        <v>#N/A</v>
      </c>
      <c r="DB2398" s="33" t="e">
        <f t="shared" ref="DB2398:DB2400" si="3809">DA2396-DB2396</f>
        <v>#N/A</v>
      </c>
      <c r="DC2398" s="33" t="e">
        <f t="shared" ref="DC2398:DC2400" si="3810">DB2396-DC2396</f>
        <v>#N/A</v>
      </c>
      <c r="DD2398" s="33" t="e">
        <f t="shared" ref="DD2398:DD2400" si="3811">DC2396-DD2396</f>
        <v>#N/A</v>
      </c>
      <c r="DE2398" s="33" t="e">
        <f t="shared" ref="DE2398:DE2400" si="3812">DD2396-DE2396</f>
        <v>#N/A</v>
      </c>
      <c r="DF2398" s="33" t="e">
        <f t="shared" ref="DF2398:DF2400" si="3813">DE2396-DF2396</f>
        <v>#N/A</v>
      </c>
      <c r="DG2398" s="33" t="e">
        <f t="shared" ref="DG2398:DG2400" si="3814">DF2396-DG2396</f>
        <v>#N/A</v>
      </c>
      <c r="DH2398" s="33" t="e">
        <f t="shared" ref="DH2398:DH2400" si="3815">DG2396-DH2396</f>
        <v>#N/A</v>
      </c>
      <c r="DI2398" s="33" t="e">
        <f t="shared" ref="DI2398:DI2400" si="3816">DH2396-DI2396</f>
        <v>#N/A</v>
      </c>
      <c r="DJ2398" s="33" t="e">
        <f t="shared" ref="DJ2398:DJ2400" si="3817">DI2396-DJ2396</f>
        <v>#N/A</v>
      </c>
      <c r="DK2398" s="33" t="e">
        <f t="shared" ref="DK2398:DK2400" si="3818">DJ2396-DK2396</f>
        <v>#N/A</v>
      </c>
      <c r="DL2398" s="33" t="e">
        <f t="shared" ref="DL2398:DL2400" si="3819">DK2396-DL2396</f>
        <v>#N/A</v>
      </c>
    </row>
    <row r="2399" spans="1:116" x14ac:dyDescent="0.4">
      <c r="B2399" t="str">
        <f t="shared" si="3787"/>
        <v>2399 WCAR-IS</v>
      </c>
      <c r="D2399" t="s">
        <v>391</v>
      </c>
      <c r="E2399" s="8" t="str">
        <f t="shared" si="3786"/>
        <v>2399 WCAR-IS</v>
      </c>
      <c r="G2399" s="125"/>
      <c r="K2399" s="53"/>
      <c r="L2399" s="53"/>
      <c r="M2399" s="53"/>
      <c r="N2399" s="53"/>
      <c r="O2399" s="53"/>
      <c r="P2399" s="53"/>
      <c r="R2399" s="24"/>
      <c r="S2399" s="24"/>
      <c r="T2399" s="24"/>
      <c r="U2399" s="24"/>
      <c r="V2399" s="24"/>
      <c r="W2399" s="24"/>
      <c r="X2399" s="24"/>
      <c r="Y2399" s="24"/>
      <c r="Z2399" s="24"/>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c r="BC2399" s="24"/>
      <c r="BD2399" s="24"/>
      <c r="BE2399" s="24"/>
      <c r="BF2399" s="24"/>
      <c r="BG2399" s="24"/>
      <c r="BH2399" s="24"/>
      <c r="BI2399" s="24"/>
      <c r="BJ2399" s="24"/>
      <c r="BK2399" s="24"/>
      <c r="BL2399" s="24"/>
      <c r="BM2399" s="24"/>
      <c r="BN2399" s="24"/>
      <c r="BO2399" s="24"/>
      <c r="BP2399" s="24"/>
      <c r="BQ2399" s="24"/>
      <c r="BR2399" s="24"/>
      <c r="BS2399" s="24"/>
      <c r="BT2399" s="24"/>
      <c r="BU2399" s="24"/>
      <c r="BV2399" s="24"/>
      <c r="BW2399" s="24"/>
      <c r="BX2399" s="24"/>
      <c r="BY2399" s="24"/>
      <c r="BZ2399" s="24"/>
      <c r="CA2399" s="24"/>
      <c r="CB2399" s="24"/>
      <c r="CC2399" s="24"/>
      <c r="CD2399" s="24"/>
      <c r="CE2399" s="24"/>
      <c r="CF2399" s="24"/>
      <c r="CG2399" s="24"/>
      <c r="CH2399" s="24"/>
      <c r="CI2399" s="24"/>
      <c r="CJ2399" s="24"/>
      <c r="CK2399" s="24"/>
      <c r="CL2399" s="24"/>
      <c r="CO2399" s="24"/>
      <c r="CP2399" s="24"/>
      <c r="CQ2399" s="24"/>
      <c r="CR2399" s="24"/>
      <c r="CS2399" s="24"/>
      <c r="CT2399" s="24"/>
      <c r="CU2399" s="24"/>
      <c r="CV2399" s="24"/>
      <c r="CW2399" s="24"/>
      <c r="CX2399" s="24"/>
      <c r="CY2399" s="24"/>
      <c r="CZ2399" s="24"/>
      <c r="DA2399" s="24"/>
      <c r="DB2399" s="24"/>
      <c r="DC2399" s="24"/>
      <c r="DD2399" s="24"/>
      <c r="DE2399" s="24"/>
      <c r="DF2399" s="24"/>
      <c r="DG2399" s="24"/>
      <c r="DH2399" s="24"/>
      <c r="DI2399" s="24"/>
      <c r="DJ2399" s="24"/>
      <c r="DK2399" s="24"/>
      <c r="DL2399" s="24"/>
    </row>
    <row r="2400" spans="1:116" x14ac:dyDescent="0.4">
      <c r="B2400" t="s">
        <v>332</v>
      </c>
      <c r="D2400" t="s">
        <v>391</v>
      </c>
      <c r="E2400" s="8" t="str">
        <f t="shared" si="3786"/>
        <v>2400 WCAR-IS</v>
      </c>
      <c r="G2400" s="136" t="str">
        <f>G2383</f>
        <v>(Primary label)</v>
      </c>
      <c r="K2400" s="53"/>
      <c r="L2400" s="53"/>
      <c r="M2400" s="53"/>
      <c r="N2400" s="53"/>
      <c r="O2400" s="53"/>
      <c r="P2400" s="53"/>
      <c r="R2400" s="24"/>
      <c r="S2400" s="24"/>
      <c r="T2400" s="24"/>
      <c r="U2400" s="24"/>
      <c r="V2400" s="24"/>
      <c r="W2400" s="24"/>
      <c r="X2400" s="24"/>
      <c r="Y2400" s="24"/>
      <c r="Z2400" s="24"/>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c r="BC2400" s="24"/>
      <c r="BD2400" s="24"/>
      <c r="BE2400" s="24"/>
      <c r="BF2400" s="24"/>
      <c r="BG2400" s="24"/>
      <c r="BH2400" s="24"/>
      <c r="BI2400" s="24"/>
      <c r="BJ2400" s="24"/>
      <c r="BK2400" s="24"/>
      <c r="BL2400" s="24"/>
      <c r="BM2400" s="24"/>
      <c r="BN2400" s="24"/>
      <c r="BO2400" s="24"/>
      <c r="BP2400" s="24"/>
      <c r="BQ2400" s="24"/>
      <c r="BR2400" s="24"/>
      <c r="BS2400" s="24"/>
      <c r="BT2400" s="24"/>
      <c r="BU2400" s="24"/>
      <c r="BV2400" s="24"/>
      <c r="BW2400" s="24"/>
      <c r="BX2400" s="24"/>
      <c r="BY2400" s="24"/>
      <c r="BZ2400" s="24"/>
      <c r="CA2400" s="24"/>
      <c r="CB2400" s="24"/>
      <c r="CC2400" s="24"/>
      <c r="CD2400" s="24"/>
      <c r="CE2400" s="24"/>
      <c r="CF2400" s="24"/>
      <c r="CG2400" s="24"/>
      <c r="CH2400" s="24"/>
      <c r="CI2400" s="24"/>
      <c r="CJ2400" s="24"/>
      <c r="CK2400" s="24"/>
      <c r="CL2400" s="24"/>
      <c r="CO2400" s="24"/>
      <c r="CP2400" s="24"/>
      <c r="CQ2400" s="24"/>
      <c r="CR2400" s="24"/>
      <c r="CS2400" s="24"/>
      <c r="CT2400" s="24"/>
      <c r="CU2400" s="24"/>
      <c r="CV2400" s="24"/>
      <c r="CW2400" s="24"/>
      <c r="CX2400" s="24"/>
      <c r="CY2400" s="24"/>
      <c r="CZ2400" s="24"/>
      <c r="DA2400" s="24"/>
      <c r="DB2400" s="24"/>
      <c r="DC2400" s="24"/>
      <c r="DD2400" s="24"/>
      <c r="DE2400" s="24"/>
      <c r="DF2400" s="24"/>
      <c r="DG2400" s="24"/>
      <c r="DH2400" s="24"/>
      <c r="DI2400" s="24"/>
      <c r="DJ2400" s="24"/>
      <c r="DK2400" s="24"/>
      <c r="DL2400" s="24"/>
    </row>
    <row r="2401" spans="1:116" x14ac:dyDescent="0.4">
      <c r="B2401" t="s">
        <v>332</v>
      </c>
      <c r="D2401" t="s">
        <v>391</v>
      </c>
      <c r="E2401" s="8" t="str">
        <f t="shared" si="3786"/>
        <v>2401 WCAR-IS</v>
      </c>
      <c r="G2401" s="136" t="str">
        <f t="shared" ref="G2401:G2409" si="3820">G2384</f>
        <v>primary unit</v>
      </c>
      <c r="K2401" s="53"/>
      <c r="L2401" s="53"/>
      <c r="M2401" s="53"/>
      <c r="N2401" s="53"/>
      <c r="O2401" s="53"/>
      <c r="P2401" s="53"/>
      <c r="R2401" s="24"/>
      <c r="S2401" s="24"/>
      <c r="T2401" s="24"/>
      <c r="U2401" s="24"/>
      <c r="V2401" s="24"/>
      <c r="W2401" s="24"/>
      <c r="X2401" s="24"/>
      <c r="Y2401" s="24"/>
      <c r="Z2401" s="24"/>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c r="BC2401" s="24"/>
      <c r="BD2401" s="24"/>
      <c r="BE2401" s="24"/>
      <c r="BF2401" s="24"/>
      <c r="BG2401" s="24"/>
      <c r="BH2401" s="24"/>
      <c r="BI2401" s="24"/>
      <c r="BJ2401" s="24"/>
      <c r="BK2401" s="24"/>
      <c r="BL2401" s="24"/>
      <c r="BM2401" s="24"/>
      <c r="BN2401" s="24"/>
      <c r="BO2401" s="24"/>
      <c r="BP2401" s="24"/>
      <c r="BQ2401" s="24"/>
      <c r="BR2401" s="24"/>
      <c r="BS2401" s="24"/>
      <c r="BT2401" s="24"/>
      <c r="BU2401" s="24"/>
      <c r="BV2401" s="24"/>
      <c r="BW2401" s="24"/>
      <c r="BX2401" s="24"/>
      <c r="BY2401" s="24"/>
      <c r="BZ2401" s="24"/>
      <c r="CA2401" s="24"/>
      <c r="CB2401" s="24"/>
      <c r="CC2401" s="24"/>
      <c r="CD2401" s="24"/>
      <c r="CE2401" s="24"/>
      <c r="CF2401" s="24"/>
      <c r="CG2401" s="24"/>
      <c r="CH2401" s="24"/>
      <c r="CI2401" s="24"/>
      <c r="CJ2401" s="24"/>
      <c r="CK2401" s="24"/>
      <c r="CL2401" s="24"/>
      <c r="CO2401" s="24"/>
      <c r="CP2401" s="24"/>
      <c r="CQ2401" s="24"/>
      <c r="CR2401" s="24"/>
      <c r="CS2401" s="24"/>
      <c r="CT2401" s="24"/>
      <c r="CU2401" s="24"/>
      <c r="CV2401" s="24"/>
      <c r="CW2401" s="24"/>
      <c r="CX2401" s="24"/>
      <c r="CY2401" s="24"/>
      <c r="CZ2401" s="24"/>
      <c r="DA2401" s="24"/>
      <c r="DB2401" s="24"/>
      <c r="DC2401" s="24"/>
      <c r="DD2401" s="24"/>
      <c r="DE2401" s="24"/>
      <c r="DF2401" s="24"/>
      <c r="DG2401" s="24"/>
      <c r="DH2401" s="24"/>
      <c r="DI2401" s="24"/>
      <c r="DJ2401" s="24"/>
      <c r="DK2401" s="24"/>
      <c r="DL2401" s="24"/>
    </row>
    <row r="2402" spans="1:116" x14ac:dyDescent="0.4">
      <c r="B2402" t="s">
        <v>332</v>
      </c>
      <c r="D2402" t="s">
        <v>391</v>
      </c>
      <c r="E2402" s="8" t="str">
        <f t="shared" si="3786"/>
        <v>2402 WCAR-IS</v>
      </c>
      <c r="G2402" s="136" t="str">
        <f t="shared" si="3820"/>
        <v>Primary revenue driver</v>
      </c>
      <c r="K2402" s="53"/>
      <c r="L2402" s="53"/>
      <c r="M2402" s="53"/>
      <c r="N2402" s="53"/>
      <c r="O2402" s="53"/>
      <c r="P2402" s="53"/>
      <c r="R2402" s="24"/>
      <c r="S2402" s="179" t="str">
        <f>S2385</f>
        <v>S$16</v>
      </c>
      <c r="T2402" s="179" t="str">
        <f t="shared" ref="T2402:CE2404" si="3821">T2385</f>
        <v>T$16</v>
      </c>
      <c r="U2402" s="179" t="str">
        <f t="shared" si="3821"/>
        <v>U$16</v>
      </c>
      <c r="V2402" s="179" t="str">
        <f t="shared" si="3821"/>
        <v>V$16</v>
      </c>
      <c r="W2402" s="179" t="str">
        <f t="shared" si="3821"/>
        <v>W$16</v>
      </c>
      <c r="X2402" s="179" t="str">
        <f t="shared" si="3821"/>
        <v>X$16</v>
      </c>
      <c r="Y2402" s="179" t="str">
        <f t="shared" si="3821"/>
        <v>Y$16</v>
      </c>
      <c r="Z2402" s="179" t="str">
        <f t="shared" si="3821"/>
        <v>Z$16</v>
      </c>
      <c r="AA2402" s="179" t="str">
        <f t="shared" si="3821"/>
        <v>AA$16</v>
      </c>
      <c r="AB2402" s="179" t="str">
        <f t="shared" si="3821"/>
        <v>AB$16</v>
      </c>
      <c r="AC2402" s="179" t="str">
        <f t="shared" si="3821"/>
        <v>AC$16</v>
      </c>
      <c r="AD2402" s="179" t="str">
        <f t="shared" si="3821"/>
        <v>AD$16</v>
      </c>
      <c r="AE2402" s="179" t="str">
        <f t="shared" si="3821"/>
        <v>AE$16</v>
      </c>
      <c r="AF2402" s="179" t="str">
        <f t="shared" si="3821"/>
        <v>AF$16</v>
      </c>
      <c r="AG2402" s="179" t="str">
        <f t="shared" si="3821"/>
        <v>AG$16</v>
      </c>
      <c r="AH2402" s="179" t="str">
        <f t="shared" si="3821"/>
        <v>AH$16</v>
      </c>
      <c r="AI2402" s="179" t="str">
        <f t="shared" si="3821"/>
        <v>AI$16</v>
      </c>
      <c r="AJ2402" s="179" t="str">
        <f t="shared" si="3821"/>
        <v>AJ$16</v>
      </c>
      <c r="AK2402" s="179" t="str">
        <f t="shared" si="3821"/>
        <v>AK$16</v>
      </c>
      <c r="AL2402" s="179" t="str">
        <f t="shared" si="3821"/>
        <v>AL$16</v>
      </c>
      <c r="AM2402" s="179" t="str">
        <f t="shared" si="3821"/>
        <v>AM$16</v>
      </c>
      <c r="AN2402" s="179" t="str">
        <f t="shared" si="3821"/>
        <v>AN$16</v>
      </c>
      <c r="AO2402" s="179" t="str">
        <f t="shared" si="3821"/>
        <v>AO$16</v>
      </c>
      <c r="AP2402" s="179" t="str">
        <f t="shared" si="3821"/>
        <v>AP$16</v>
      </c>
      <c r="AQ2402" s="179" t="str">
        <f t="shared" si="3821"/>
        <v>AQ$16</v>
      </c>
      <c r="AR2402" s="179" t="str">
        <f t="shared" si="3821"/>
        <v>AR$16</v>
      </c>
      <c r="AS2402" s="179" t="str">
        <f t="shared" si="3821"/>
        <v>AS$16</v>
      </c>
      <c r="AT2402" s="179" t="str">
        <f t="shared" si="3821"/>
        <v>AT$16</v>
      </c>
      <c r="AU2402" s="179" t="str">
        <f t="shared" si="3821"/>
        <v>AU$16</v>
      </c>
      <c r="AV2402" s="179" t="str">
        <f t="shared" si="3821"/>
        <v>AV$16</v>
      </c>
      <c r="AW2402" s="179" t="str">
        <f t="shared" si="3821"/>
        <v>AW$16</v>
      </c>
      <c r="AX2402" s="179" t="str">
        <f t="shared" si="3821"/>
        <v>AX$16</v>
      </c>
      <c r="AY2402" s="179" t="str">
        <f t="shared" si="3821"/>
        <v>AY$16</v>
      </c>
      <c r="AZ2402" s="179" t="str">
        <f t="shared" si="3821"/>
        <v>AZ$16</v>
      </c>
      <c r="BA2402" s="179" t="str">
        <f t="shared" si="3821"/>
        <v>BA$16</v>
      </c>
      <c r="BB2402" s="179" t="str">
        <f t="shared" si="3821"/>
        <v>BB$16</v>
      </c>
      <c r="BC2402" s="179" t="str">
        <f t="shared" si="3821"/>
        <v>BC$16</v>
      </c>
      <c r="BD2402" s="179" t="str">
        <f t="shared" si="3821"/>
        <v>BD$16</v>
      </c>
      <c r="BE2402" s="179" t="str">
        <f t="shared" si="3821"/>
        <v>BE$16</v>
      </c>
      <c r="BF2402" s="179" t="str">
        <f t="shared" si="3821"/>
        <v>BF$16</v>
      </c>
      <c r="BG2402" s="179" t="str">
        <f t="shared" si="3821"/>
        <v>BG$16</v>
      </c>
      <c r="BH2402" s="179" t="str">
        <f t="shared" si="3821"/>
        <v>BH$16</v>
      </c>
      <c r="BI2402" s="179" t="str">
        <f t="shared" si="3821"/>
        <v>BI$16</v>
      </c>
      <c r="BJ2402" s="179" t="str">
        <f t="shared" si="3821"/>
        <v>BJ$16</v>
      </c>
      <c r="BK2402" s="179" t="str">
        <f t="shared" si="3821"/>
        <v>BK$16</v>
      </c>
      <c r="BL2402" s="179" t="str">
        <f t="shared" si="3821"/>
        <v>BL$16</v>
      </c>
      <c r="BM2402" s="179" t="str">
        <f t="shared" si="3821"/>
        <v>BM$16</v>
      </c>
      <c r="BN2402" s="179" t="str">
        <f t="shared" si="3821"/>
        <v>BN$16</v>
      </c>
      <c r="BO2402" s="179" t="str">
        <f t="shared" si="3821"/>
        <v>BO$16</v>
      </c>
      <c r="BP2402" s="179" t="str">
        <f t="shared" si="3821"/>
        <v>BP$16</v>
      </c>
      <c r="BQ2402" s="179" t="str">
        <f t="shared" si="3821"/>
        <v>BQ$16</v>
      </c>
      <c r="BR2402" s="179" t="str">
        <f t="shared" si="3821"/>
        <v>BR$16</v>
      </c>
      <c r="BS2402" s="179" t="str">
        <f t="shared" si="3821"/>
        <v>BS$16</v>
      </c>
      <c r="BT2402" s="179" t="str">
        <f t="shared" si="3821"/>
        <v>BT$16</v>
      </c>
      <c r="BU2402" s="179" t="str">
        <f t="shared" si="3821"/>
        <v>BU$16</v>
      </c>
      <c r="BV2402" s="179" t="str">
        <f t="shared" si="3821"/>
        <v>BV$16</v>
      </c>
      <c r="BW2402" s="179" t="str">
        <f t="shared" si="3821"/>
        <v>BW$16</v>
      </c>
      <c r="BX2402" s="179" t="str">
        <f t="shared" si="3821"/>
        <v>BX$16</v>
      </c>
      <c r="BY2402" s="179" t="str">
        <f t="shared" si="3821"/>
        <v>BY$16</v>
      </c>
      <c r="BZ2402" s="179" t="str">
        <f t="shared" si="3821"/>
        <v>BZ$16</v>
      </c>
      <c r="CA2402" s="179" t="str">
        <f t="shared" si="3821"/>
        <v>CA$16</v>
      </c>
      <c r="CB2402" s="179" t="str">
        <f t="shared" si="3821"/>
        <v>CB$16</v>
      </c>
      <c r="CC2402" s="179" t="str">
        <f t="shared" si="3821"/>
        <v>CC$16</v>
      </c>
      <c r="CD2402" s="179" t="str">
        <f t="shared" si="3821"/>
        <v>CD$16</v>
      </c>
      <c r="CE2402" s="179" t="str">
        <f t="shared" si="3821"/>
        <v>CE$16</v>
      </c>
      <c r="CF2402" s="179" t="str">
        <f t="shared" ref="CF2402:CL2404" si="3822">CF2385</f>
        <v>CF$16</v>
      </c>
      <c r="CG2402" s="179" t="str">
        <f t="shared" si="3822"/>
        <v>CG$16</v>
      </c>
      <c r="CH2402" s="179" t="str">
        <f t="shared" si="3822"/>
        <v>CH$16</v>
      </c>
      <c r="CI2402" s="179" t="str">
        <f t="shared" si="3822"/>
        <v>CI$16</v>
      </c>
      <c r="CJ2402" s="179" t="str">
        <f t="shared" si="3822"/>
        <v>CJ$16</v>
      </c>
      <c r="CK2402" s="179" t="str">
        <f t="shared" si="3822"/>
        <v>CK$16</v>
      </c>
      <c r="CL2402" s="179" t="str">
        <f t="shared" si="3822"/>
        <v>CL$16</v>
      </c>
      <c r="CO2402" s="179">
        <f t="shared" ref="CO2402:DL2402" si="3823">CO29</f>
        <v>0</v>
      </c>
      <c r="CP2402" s="179">
        <f t="shared" si="3823"/>
        <v>0</v>
      </c>
      <c r="CQ2402" s="179">
        <f t="shared" si="3823"/>
        <v>0</v>
      </c>
      <c r="CR2402" s="179">
        <f t="shared" si="3823"/>
        <v>0</v>
      </c>
      <c r="CS2402" s="179">
        <f t="shared" si="3823"/>
        <v>0</v>
      </c>
      <c r="CT2402" s="179">
        <f t="shared" si="3823"/>
        <v>0</v>
      </c>
      <c r="CU2402" s="179">
        <f t="shared" si="3823"/>
        <v>0</v>
      </c>
      <c r="CV2402" s="179">
        <f t="shared" si="3823"/>
        <v>0</v>
      </c>
      <c r="CW2402" s="179">
        <f t="shared" si="3823"/>
        <v>0</v>
      </c>
      <c r="CX2402" s="179">
        <f t="shared" si="3823"/>
        <v>0</v>
      </c>
      <c r="CY2402" s="179">
        <f t="shared" si="3823"/>
        <v>0</v>
      </c>
      <c r="CZ2402" s="179">
        <f t="shared" si="3823"/>
        <v>0</v>
      </c>
      <c r="DA2402" s="179">
        <f t="shared" si="3823"/>
        <v>0</v>
      </c>
      <c r="DB2402" s="179">
        <f t="shared" si="3823"/>
        <v>0</v>
      </c>
      <c r="DC2402" s="179">
        <f t="shared" si="3823"/>
        <v>0</v>
      </c>
      <c r="DD2402" s="179">
        <f t="shared" si="3823"/>
        <v>0</v>
      </c>
      <c r="DE2402" s="179">
        <f t="shared" si="3823"/>
        <v>0</v>
      </c>
      <c r="DF2402" s="179">
        <f t="shared" si="3823"/>
        <v>0</v>
      </c>
      <c r="DG2402" s="179">
        <f t="shared" si="3823"/>
        <v>0</v>
      </c>
      <c r="DH2402" s="179">
        <f t="shared" si="3823"/>
        <v>0</v>
      </c>
      <c r="DI2402" s="179">
        <f t="shared" si="3823"/>
        <v>0</v>
      </c>
      <c r="DJ2402" s="179">
        <f t="shared" si="3823"/>
        <v>0</v>
      </c>
      <c r="DK2402" s="179">
        <f t="shared" si="3823"/>
        <v>0</v>
      </c>
      <c r="DL2402" s="179">
        <f t="shared" si="3823"/>
        <v>0</v>
      </c>
    </row>
    <row r="2403" spans="1:116" x14ac:dyDescent="0.4">
      <c r="B2403" t="s">
        <v>332</v>
      </c>
      <c r="D2403" t="s">
        <v>391</v>
      </c>
      <c r="E2403" s="8" t="str">
        <f t="shared" si="3786"/>
        <v>2403 WCAR-IS</v>
      </c>
      <c r="G2403" s="136" t="str">
        <f t="shared" si="3820"/>
        <v>Primary volume driver</v>
      </c>
      <c r="H2403" s="56"/>
      <c r="I2403" s="79"/>
      <c r="J2403" s="79"/>
      <c r="K2403" s="15"/>
      <c r="L2403" s="15"/>
      <c r="M2403" s="15"/>
      <c r="N2403" s="15"/>
      <c r="O2403" s="15"/>
      <c r="P2403" s="15"/>
      <c r="R2403" s="15"/>
      <c r="S2403" s="179" t="str">
        <f t="shared" ref="S2403:CD2405" si="3824">S2386</f>
        <v>S$17</v>
      </c>
      <c r="T2403" s="179" t="str">
        <f t="shared" si="3824"/>
        <v>T$17</v>
      </c>
      <c r="U2403" s="179" t="str">
        <f t="shared" si="3824"/>
        <v>U$17</v>
      </c>
      <c r="V2403" s="179" t="str">
        <f t="shared" si="3824"/>
        <v>V$17</v>
      </c>
      <c r="W2403" s="179" t="str">
        <f t="shared" si="3824"/>
        <v>W$17</v>
      </c>
      <c r="X2403" s="179" t="str">
        <f t="shared" si="3824"/>
        <v>X$17</v>
      </c>
      <c r="Y2403" s="179" t="str">
        <f t="shared" si="3824"/>
        <v>Y$17</v>
      </c>
      <c r="Z2403" s="179" t="str">
        <f t="shared" si="3824"/>
        <v>Z$17</v>
      </c>
      <c r="AA2403" s="179" t="str">
        <f t="shared" si="3824"/>
        <v>AA$17</v>
      </c>
      <c r="AB2403" s="179" t="str">
        <f t="shared" si="3824"/>
        <v>AB$17</v>
      </c>
      <c r="AC2403" s="179" t="str">
        <f t="shared" si="3824"/>
        <v>AC$17</v>
      </c>
      <c r="AD2403" s="179" t="str">
        <f t="shared" si="3824"/>
        <v>AD$17</v>
      </c>
      <c r="AE2403" s="179" t="str">
        <f t="shared" si="3824"/>
        <v>AE$17</v>
      </c>
      <c r="AF2403" s="179" t="str">
        <f t="shared" si="3824"/>
        <v>AF$17</v>
      </c>
      <c r="AG2403" s="179" t="str">
        <f t="shared" si="3824"/>
        <v>AG$17</v>
      </c>
      <c r="AH2403" s="179" t="str">
        <f t="shared" si="3824"/>
        <v>AH$17</v>
      </c>
      <c r="AI2403" s="179" t="str">
        <f t="shared" si="3824"/>
        <v>AI$17</v>
      </c>
      <c r="AJ2403" s="179" t="str">
        <f t="shared" si="3824"/>
        <v>AJ$17</v>
      </c>
      <c r="AK2403" s="179" t="str">
        <f t="shared" si="3824"/>
        <v>AK$17</v>
      </c>
      <c r="AL2403" s="179" t="str">
        <f t="shared" si="3824"/>
        <v>AL$17</v>
      </c>
      <c r="AM2403" s="179" t="str">
        <f t="shared" si="3824"/>
        <v>AM$17</v>
      </c>
      <c r="AN2403" s="179" t="str">
        <f t="shared" si="3824"/>
        <v>AN$17</v>
      </c>
      <c r="AO2403" s="179" t="str">
        <f t="shared" si="3824"/>
        <v>AO$17</v>
      </c>
      <c r="AP2403" s="179" t="str">
        <f t="shared" si="3824"/>
        <v>AP$17</v>
      </c>
      <c r="AQ2403" s="179" t="str">
        <f t="shared" si="3824"/>
        <v>AQ$17</v>
      </c>
      <c r="AR2403" s="179" t="str">
        <f t="shared" si="3824"/>
        <v>AR$17</v>
      </c>
      <c r="AS2403" s="179" t="str">
        <f t="shared" si="3824"/>
        <v>AS$17</v>
      </c>
      <c r="AT2403" s="179" t="str">
        <f t="shared" si="3824"/>
        <v>AT$17</v>
      </c>
      <c r="AU2403" s="179" t="str">
        <f t="shared" si="3824"/>
        <v>AU$17</v>
      </c>
      <c r="AV2403" s="179" t="str">
        <f t="shared" si="3824"/>
        <v>AV$17</v>
      </c>
      <c r="AW2403" s="179" t="str">
        <f t="shared" si="3824"/>
        <v>AW$17</v>
      </c>
      <c r="AX2403" s="179" t="str">
        <f t="shared" si="3824"/>
        <v>AX$17</v>
      </c>
      <c r="AY2403" s="179" t="str">
        <f t="shared" si="3824"/>
        <v>AY$17</v>
      </c>
      <c r="AZ2403" s="179" t="str">
        <f t="shared" si="3824"/>
        <v>AZ$17</v>
      </c>
      <c r="BA2403" s="179" t="str">
        <f t="shared" si="3824"/>
        <v>BA$17</v>
      </c>
      <c r="BB2403" s="179" t="str">
        <f t="shared" si="3824"/>
        <v>BB$17</v>
      </c>
      <c r="BC2403" s="179" t="str">
        <f t="shared" si="3824"/>
        <v>BC$17</v>
      </c>
      <c r="BD2403" s="179" t="str">
        <f t="shared" si="3824"/>
        <v>BD$17</v>
      </c>
      <c r="BE2403" s="179" t="str">
        <f t="shared" si="3824"/>
        <v>BE$17</v>
      </c>
      <c r="BF2403" s="179" t="str">
        <f t="shared" si="3824"/>
        <v>BF$17</v>
      </c>
      <c r="BG2403" s="179" t="str">
        <f t="shared" si="3824"/>
        <v>BG$17</v>
      </c>
      <c r="BH2403" s="179" t="str">
        <f t="shared" si="3824"/>
        <v>BH$17</v>
      </c>
      <c r="BI2403" s="179" t="str">
        <f t="shared" si="3824"/>
        <v>BI$17</v>
      </c>
      <c r="BJ2403" s="179" t="str">
        <f t="shared" si="3824"/>
        <v>BJ$17</v>
      </c>
      <c r="BK2403" s="179" t="str">
        <f t="shared" si="3824"/>
        <v>BK$17</v>
      </c>
      <c r="BL2403" s="179" t="str">
        <f t="shared" si="3824"/>
        <v>BL$17</v>
      </c>
      <c r="BM2403" s="179" t="str">
        <f t="shared" si="3824"/>
        <v>BM$17</v>
      </c>
      <c r="BN2403" s="179" t="str">
        <f t="shared" si="3824"/>
        <v>BN$17</v>
      </c>
      <c r="BO2403" s="179" t="str">
        <f t="shared" si="3824"/>
        <v>BO$17</v>
      </c>
      <c r="BP2403" s="179" t="str">
        <f t="shared" si="3824"/>
        <v>BP$17</v>
      </c>
      <c r="BQ2403" s="179" t="str">
        <f t="shared" si="3824"/>
        <v>BQ$17</v>
      </c>
      <c r="BR2403" s="179" t="str">
        <f t="shared" si="3824"/>
        <v>BR$17</v>
      </c>
      <c r="BS2403" s="179" t="str">
        <f t="shared" si="3824"/>
        <v>BS$17</v>
      </c>
      <c r="BT2403" s="179" t="str">
        <f t="shared" si="3824"/>
        <v>BT$17</v>
      </c>
      <c r="BU2403" s="179" t="str">
        <f t="shared" si="3824"/>
        <v>BU$17</v>
      </c>
      <c r="BV2403" s="179" t="str">
        <f t="shared" si="3824"/>
        <v>BV$17</v>
      </c>
      <c r="BW2403" s="179" t="str">
        <f t="shared" si="3824"/>
        <v>BW$17</v>
      </c>
      <c r="BX2403" s="179" t="str">
        <f t="shared" si="3824"/>
        <v>BX$17</v>
      </c>
      <c r="BY2403" s="179" t="str">
        <f t="shared" si="3824"/>
        <v>BY$17</v>
      </c>
      <c r="BZ2403" s="179" t="str">
        <f t="shared" si="3824"/>
        <v>BZ$17</v>
      </c>
      <c r="CA2403" s="179" t="str">
        <f t="shared" si="3824"/>
        <v>CA$17</v>
      </c>
      <c r="CB2403" s="179" t="str">
        <f t="shared" si="3824"/>
        <v>CB$17</v>
      </c>
      <c r="CC2403" s="179" t="str">
        <f t="shared" si="3824"/>
        <v>CC$17</v>
      </c>
      <c r="CD2403" s="179" t="str">
        <f t="shared" si="3824"/>
        <v>CD$17</v>
      </c>
      <c r="CE2403" s="179" t="str">
        <f t="shared" ref="CE2403:CL2405" si="3825">CE2386</f>
        <v>CE$17</v>
      </c>
      <c r="CF2403" s="179" t="str">
        <f t="shared" si="3825"/>
        <v>CF$17</v>
      </c>
      <c r="CG2403" s="179" t="str">
        <f t="shared" si="3825"/>
        <v>CG$17</v>
      </c>
      <c r="CH2403" s="179" t="str">
        <f t="shared" si="3825"/>
        <v>CH$17</v>
      </c>
      <c r="CI2403" s="179" t="str">
        <f t="shared" si="3825"/>
        <v>CI$17</v>
      </c>
      <c r="CJ2403" s="179" t="str">
        <f t="shared" si="3825"/>
        <v>CJ$17</v>
      </c>
      <c r="CK2403" s="179" t="str">
        <f t="shared" si="3825"/>
        <v>CK$17</v>
      </c>
      <c r="CL2403" s="179" t="str">
        <f t="shared" si="3825"/>
        <v>CL$17</v>
      </c>
      <c r="CN2403" s="79"/>
      <c r="CO2403" s="179">
        <f t="shared" ref="CO2403:DL2403" si="3826">CO940</f>
        <v>0</v>
      </c>
      <c r="CP2403" s="179">
        <f t="shared" si="3826"/>
        <v>0</v>
      </c>
      <c r="CQ2403" s="179">
        <f t="shared" si="3826"/>
        <v>0</v>
      </c>
      <c r="CR2403" s="179">
        <f t="shared" si="3826"/>
        <v>0</v>
      </c>
      <c r="CS2403" s="179">
        <f t="shared" si="3826"/>
        <v>0</v>
      </c>
      <c r="CT2403" s="179">
        <f t="shared" si="3826"/>
        <v>0</v>
      </c>
      <c r="CU2403" s="179">
        <f t="shared" si="3826"/>
        <v>0</v>
      </c>
      <c r="CV2403" s="179">
        <f t="shared" si="3826"/>
        <v>0</v>
      </c>
      <c r="CW2403" s="179">
        <f t="shared" si="3826"/>
        <v>0</v>
      </c>
      <c r="CX2403" s="179">
        <f t="shared" si="3826"/>
        <v>0</v>
      </c>
      <c r="CY2403" s="179">
        <f t="shared" si="3826"/>
        <v>0</v>
      </c>
      <c r="CZ2403" s="179">
        <f t="shared" si="3826"/>
        <v>0</v>
      </c>
      <c r="DA2403" s="179">
        <f t="shared" si="3826"/>
        <v>0</v>
      </c>
      <c r="DB2403" s="179">
        <f t="shared" si="3826"/>
        <v>0</v>
      </c>
      <c r="DC2403" s="179">
        <f t="shared" si="3826"/>
        <v>0</v>
      </c>
      <c r="DD2403" s="179">
        <f t="shared" si="3826"/>
        <v>0</v>
      </c>
      <c r="DE2403" s="179">
        <f t="shared" si="3826"/>
        <v>0</v>
      </c>
      <c r="DF2403" s="179">
        <f t="shared" si="3826"/>
        <v>0</v>
      </c>
      <c r="DG2403" s="179">
        <f t="shared" si="3826"/>
        <v>0</v>
      </c>
      <c r="DH2403" s="179">
        <f t="shared" si="3826"/>
        <v>0</v>
      </c>
      <c r="DI2403" s="179">
        <f t="shared" si="3826"/>
        <v>0</v>
      </c>
      <c r="DJ2403" s="179">
        <f t="shared" si="3826"/>
        <v>0</v>
      </c>
      <c r="DK2403" s="179">
        <f t="shared" si="3826"/>
        <v>0</v>
      </c>
      <c r="DL2403" s="179">
        <f t="shared" si="3826"/>
        <v>0</v>
      </c>
    </row>
    <row r="2404" spans="1:116" x14ac:dyDescent="0.4">
      <c r="B2404" t="s">
        <v>332</v>
      </c>
      <c r="D2404" t="s">
        <v>391</v>
      </c>
      <c r="E2404" s="8" t="str">
        <f t="shared" si="3786"/>
        <v>2404 WCAR-IS</v>
      </c>
      <c r="G2404" s="191" t="str">
        <f>G2391</f>
        <v>Simple accounts receivable - IS driven:</v>
      </c>
      <c r="H2404" s="12"/>
      <c r="I2404" s="60"/>
      <c r="J2404" s="60"/>
      <c r="K2404" s="15"/>
      <c r="L2404" s="15"/>
      <c r="M2404" s="15"/>
      <c r="N2404" s="15"/>
      <c r="O2404" s="15"/>
      <c r="P2404" s="15"/>
      <c r="R2404" s="15"/>
      <c r="S2404" s="179">
        <f t="shared" ref="S2404:CD2406" si="3827">S2387</f>
        <v>0</v>
      </c>
      <c r="T2404" s="179">
        <f t="shared" si="3827"/>
        <v>0</v>
      </c>
      <c r="U2404" s="179">
        <f t="shared" si="3827"/>
        <v>0</v>
      </c>
      <c r="V2404" s="179">
        <f t="shared" si="3827"/>
        <v>0</v>
      </c>
      <c r="W2404" s="179">
        <f t="shared" si="3827"/>
        <v>0</v>
      </c>
      <c r="X2404" s="179">
        <f t="shared" si="3827"/>
        <v>0</v>
      </c>
      <c r="Y2404" s="179">
        <f t="shared" si="3827"/>
        <v>0</v>
      </c>
      <c r="Z2404" s="179">
        <f t="shared" si="3827"/>
        <v>0</v>
      </c>
      <c r="AA2404" s="179">
        <f t="shared" si="3827"/>
        <v>0</v>
      </c>
      <c r="AB2404" s="179">
        <f t="shared" si="3827"/>
        <v>0</v>
      </c>
      <c r="AC2404" s="179">
        <f t="shared" si="3827"/>
        <v>0</v>
      </c>
      <c r="AD2404" s="179">
        <f t="shared" si="3827"/>
        <v>0</v>
      </c>
      <c r="AE2404" s="179">
        <f t="shared" si="3827"/>
        <v>0</v>
      </c>
      <c r="AF2404" s="179">
        <f t="shared" si="3827"/>
        <v>0</v>
      </c>
      <c r="AG2404" s="179">
        <f t="shared" si="3827"/>
        <v>0</v>
      </c>
      <c r="AH2404" s="179">
        <f t="shared" si="3827"/>
        <v>0</v>
      </c>
      <c r="AI2404" s="179">
        <f t="shared" si="3827"/>
        <v>0</v>
      </c>
      <c r="AJ2404" s="179">
        <f t="shared" si="3827"/>
        <v>0</v>
      </c>
      <c r="AK2404" s="179">
        <f t="shared" si="3827"/>
        <v>0</v>
      </c>
      <c r="AL2404" s="179">
        <f t="shared" si="3827"/>
        <v>0</v>
      </c>
      <c r="AM2404" s="179">
        <f t="shared" si="3827"/>
        <v>0</v>
      </c>
      <c r="AN2404" s="179">
        <f t="shared" si="3827"/>
        <v>0</v>
      </c>
      <c r="AO2404" s="179">
        <f t="shared" si="3827"/>
        <v>0</v>
      </c>
      <c r="AP2404" s="179">
        <f t="shared" si="3827"/>
        <v>0</v>
      </c>
      <c r="AQ2404" s="179">
        <f t="shared" si="3827"/>
        <v>0</v>
      </c>
      <c r="AR2404" s="179">
        <f t="shared" si="3827"/>
        <v>0</v>
      </c>
      <c r="AS2404" s="179">
        <f t="shared" si="3827"/>
        <v>0</v>
      </c>
      <c r="AT2404" s="179">
        <f t="shared" si="3827"/>
        <v>0</v>
      </c>
      <c r="AU2404" s="179">
        <f t="shared" si="3827"/>
        <v>0</v>
      </c>
      <c r="AV2404" s="179">
        <f t="shared" si="3827"/>
        <v>0</v>
      </c>
      <c r="AW2404" s="179">
        <f t="shared" si="3827"/>
        <v>0</v>
      </c>
      <c r="AX2404" s="179">
        <f t="shared" si="3827"/>
        <v>0</v>
      </c>
      <c r="AY2404" s="179">
        <f t="shared" si="3827"/>
        <v>0</v>
      </c>
      <c r="AZ2404" s="179">
        <f t="shared" si="3827"/>
        <v>0</v>
      </c>
      <c r="BA2404" s="179">
        <f t="shared" si="3827"/>
        <v>0</v>
      </c>
      <c r="BB2404" s="179">
        <f t="shared" si="3827"/>
        <v>0</v>
      </c>
      <c r="BC2404" s="179">
        <f t="shared" si="3827"/>
        <v>0</v>
      </c>
      <c r="BD2404" s="179">
        <f t="shared" si="3827"/>
        <v>0</v>
      </c>
      <c r="BE2404" s="179">
        <f t="shared" si="3827"/>
        <v>0</v>
      </c>
      <c r="BF2404" s="179">
        <f t="shared" si="3827"/>
        <v>0</v>
      </c>
      <c r="BG2404" s="179">
        <f t="shared" si="3827"/>
        <v>0</v>
      </c>
      <c r="BH2404" s="179">
        <f t="shared" si="3827"/>
        <v>0</v>
      </c>
      <c r="BI2404" s="179">
        <f t="shared" si="3827"/>
        <v>0</v>
      </c>
      <c r="BJ2404" s="179">
        <f t="shared" si="3827"/>
        <v>0</v>
      </c>
      <c r="BK2404" s="179">
        <f t="shared" si="3827"/>
        <v>0</v>
      </c>
      <c r="BL2404" s="179">
        <f t="shared" si="3827"/>
        <v>0</v>
      </c>
      <c r="BM2404" s="179">
        <f t="shared" si="3827"/>
        <v>0</v>
      </c>
      <c r="BN2404" s="179">
        <f t="shared" si="3827"/>
        <v>0</v>
      </c>
      <c r="BO2404" s="179">
        <f t="shared" si="3827"/>
        <v>0</v>
      </c>
      <c r="BP2404" s="179">
        <f t="shared" si="3827"/>
        <v>0</v>
      </c>
      <c r="BQ2404" s="179">
        <f t="shared" si="3827"/>
        <v>0</v>
      </c>
      <c r="BR2404" s="179">
        <f t="shared" si="3827"/>
        <v>0</v>
      </c>
      <c r="BS2404" s="179">
        <f t="shared" si="3827"/>
        <v>0</v>
      </c>
      <c r="BT2404" s="179">
        <f t="shared" si="3827"/>
        <v>0</v>
      </c>
      <c r="BU2404" s="179">
        <f t="shared" si="3827"/>
        <v>0</v>
      </c>
      <c r="BV2404" s="179">
        <f t="shared" si="3827"/>
        <v>0</v>
      </c>
      <c r="BW2404" s="179">
        <f t="shared" si="3827"/>
        <v>0</v>
      </c>
      <c r="BX2404" s="179">
        <f t="shared" si="3827"/>
        <v>0</v>
      </c>
      <c r="BY2404" s="179">
        <f t="shared" si="3827"/>
        <v>0</v>
      </c>
      <c r="BZ2404" s="179">
        <f t="shared" si="3827"/>
        <v>0</v>
      </c>
      <c r="CA2404" s="179">
        <f t="shared" si="3827"/>
        <v>0</v>
      </c>
      <c r="CB2404" s="179">
        <f t="shared" si="3827"/>
        <v>0</v>
      </c>
      <c r="CC2404" s="179">
        <f t="shared" si="3827"/>
        <v>0</v>
      </c>
      <c r="CD2404" s="179">
        <f t="shared" si="3827"/>
        <v>0</v>
      </c>
      <c r="CE2404" s="179">
        <f t="shared" ref="CE2404:CL2406" si="3828">CE2387</f>
        <v>0</v>
      </c>
      <c r="CF2404" s="179">
        <f t="shared" si="3828"/>
        <v>0</v>
      </c>
      <c r="CG2404" s="179">
        <f t="shared" si="3828"/>
        <v>0</v>
      </c>
      <c r="CH2404" s="179">
        <f t="shared" si="3828"/>
        <v>0</v>
      </c>
      <c r="CI2404" s="179">
        <f t="shared" si="3828"/>
        <v>0</v>
      </c>
      <c r="CJ2404" s="179">
        <f t="shared" si="3828"/>
        <v>0</v>
      </c>
      <c r="CK2404" s="179">
        <f t="shared" si="3828"/>
        <v>0</v>
      </c>
      <c r="CL2404" s="179">
        <f t="shared" si="3828"/>
        <v>0</v>
      </c>
      <c r="CN2404" s="60"/>
      <c r="CO2404" s="179" t="str">
        <f t="shared" ref="CO2404:DL2404" si="3829">CO941</f>
        <v>CO$18</v>
      </c>
      <c r="CP2404" s="179" t="str">
        <f t="shared" si="3829"/>
        <v>CP$18</v>
      </c>
      <c r="CQ2404" s="179" t="str">
        <f t="shared" si="3829"/>
        <v>CQ$18</v>
      </c>
      <c r="CR2404" s="179" t="str">
        <f t="shared" si="3829"/>
        <v>CR$18</v>
      </c>
      <c r="CS2404" s="179" t="str">
        <f t="shared" si="3829"/>
        <v>CS$18</v>
      </c>
      <c r="CT2404" s="179" t="str">
        <f t="shared" si="3829"/>
        <v>CT$18</v>
      </c>
      <c r="CU2404" s="179" t="str">
        <f t="shared" si="3829"/>
        <v>CU$18</v>
      </c>
      <c r="CV2404" s="179" t="str">
        <f t="shared" si="3829"/>
        <v>CV$18</v>
      </c>
      <c r="CW2404" s="179" t="str">
        <f t="shared" si="3829"/>
        <v>CW$18</v>
      </c>
      <c r="CX2404" s="179" t="str">
        <f t="shared" si="3829"/>
        <v>CX$18</v>
      </c>
      <c r="CY2404" s="179" t="str">
        <f t="shared" si="3829"/>
        <v>CY$18</v>
      </c>
      <c r="CZ2404" s="179" t="str">
        <f t="shared" si="3829"/>
        <v>CZ$18</v>
      </c>
      <c r="DA2404" s="179" t="str">
        <f t="shared" si="3829"/>
        <v>DA$18</v>
      </c>
      <c r="DB2404" s="179" t="str">
        <f t="shared" si="3829"/>
        <v>DB$18</v>
      </c>
      <c r="DC2404" s="179" t="str">
        <f t="shared" si="3829"/>
        <v>DC$18</v>
      </c>
      <c r="DD2404" s="179" t="str">
        <f t="shared" si="3829"/>
        <v>DD$18</v>
      </c>
      <c r="DE2404" s="179" t="str">
        <f t="shared" si="3829"/>
        <v>DE$18</v>
      </c>
      <c r="DF2404" s="179" t="str">
        <f t="shared" si="3829"/>
        <v>DF$18</v>
      </c>
      <c r="DG2404" s="179" t="str">
        <f t="shared" si="3829"/>
        <v>DG$18</v>
      </c>
      <c r="DH2404" s="179" t="str">
        <f t="shared" si="3829"/>
        <v>DH$18</v>
      </c>
      <c r="DI2404" s="179" t="str">
        <f t="shared" si="3829"/>
        <v>DI$18</v>
      </c>
      <c r="DJ2404" s="179" t="str">
        <f t="shared" si="3829"/>
        <v>DJ$18</v>
      </c>
      <c r="DK2404" s="179" t="str">
        <f t="shared" si="3829"/>
        <v>DK$18</v>
      </c>
      <c r="DL2404" s="179" t="str">
        <f t="shared" si="3829"/>
        <v>DL$18</v>
      </c>
    </row>
    <row r="2405" spans="1:116" x14ac:dyDescent="0.4">
      <c r="B2405" t="s">
        <v>332</v>
      </c>
      <c r="D2405" t="s">
        <v>391</v>
      </c>
      <c r="E2405" s="8" t="str">
        <f t="shared" si="3786"/>
        <v>2405 WCAR-IS</v>
      </c>
      <c r="G2405" s="191" t="str">
        <f>SUBSTITUTE(TRIM(MID(G2391, SEARCH("-", G2391) + 1, LEN(G2391))),":","")</f>
        <v>IS driven</v>
      </c>
      <c r="H2405" s="12"/>
      <c r="I2405" s="60"/>
      <c r="J2405" s="60"/>
      <c r="K2405" s="15"/>
      <c r="L2405" s="15"/>
      <c r="M2405" s="15"/>
      <c r="N2405" s="15"/>
      <c r="O2405" s="15"/>
      <c r="P2405" s="15"/>
      <c r="R2405" s="15"/>
      <c r="CN2405" s="60"/>
      <c r="CO2405" s="8"/>
      <c r="CP2405" s="8"/>
      <c r="CQ2405" s="8"/>
      <c r="CR2405" s="8"/>
      <c r="CS2405" s="8"/>
      <c r="CT2405" s="8"/>
      <c r="CU2405" s="8"/>
      <c r="CV2405" s="8"/>
      <c r="CW2405" s="8"/>
      <c r="CX2405" s="8"/>
      <c r="CY2405" s="8"/>
      <c r="CZ2405" s="8"/>
      <c r="DA2405" s="8"/>
      <c r="DB2405" s="8"/>
      <c r="DC2405" s="8"/>
      <c r="DD2405" s="8"/>
      <c r="DE2405" s="8"/>
      <c r="DF2405" s="8"/>
      <c r="DG2405" s="8"/>
      <c r="DH2405" s="8"/>
      <c r="DI2405" s="8"/>
      <c r="DJ2405" s="8"/>
      <c r="DK2405" s="8"/>
      <c r="DL2405" s="8"/>
    </row>
    <row r="2406" spans="1:116" x14ac:dyDescent="0.4">
      <c r="B2406" t="s">
        <v>332</v>
      </c>
      <c r="D2406" t="s">
        <v>391</v>
      </c>
      <c r="E2406" s="8" t="str">
        <f t="shared" si="3786"/>
        <v>2406 WCAR-IS</v>
      </c>
      <c r="G2406" s="136" t="str">
        <f t="shared" si="3820"/>
        <v>Secondary revenue driver</v>
      </c>
      <c r="H2406" s="12"/>
      <c r="I2406" s="60"/>
      <c r="J2406" s="60"/>
      <c r="K2406" s="15"/>
      <c r="L2406" s="15"/>
      <c r="M2406" s="15"/>
      <c r="N2406" s="15"/>
      <c r="O2406" s="15"/>
      <c r="P2406" s="15"/>
      <c r="R2406" s="15"/>
      <c r="S2406" s="212" t="str">
        <f>ADDRESS(ROW(S2396),COLUMN(S2396),2)</f>
        <v>S$2396</v>
      </c>
      <c r="T2406" s="212" t="str">
        <f t="shared" ref="T2406:CE2408" si="3830">ADDRESS(ROW(T2396),COLUMN(T2396),2)</f>
        <v>T$2396</v>
      </c>
      <c r="U2406" s="212" t="str">
        <f t="shared" si="3830"/>
        <v>U$2396</v>
      </c>
      <c r="V2406" s="212" t="str">
        <f t="shared" si="3830"/>
        <v>V$2396</v>
      </c>
      <c r="W2406" s="212" t="str">
        <f t="shared" si="3830"/>
        <v>W$2396</v>
      </c>
      <c r="X2406" s="212" t="str">
        <f t="shared" si="3830"/>
        <v>X$2396</v>
      </c>
      <c r="Y2406" s="212" t="str">
        <f t="shared" si="3830"/>
        <v>Y$2396</v>
      </c>
      <c r="Z2406" s="212" t="str">
        <f t="shared" si="3830"/>
        <v>Z$2396</v>
      </c>
      <c r="AA2406" s="212" t="str">
        <f t="shared" si="3830"/>
        <v>AA$2396</v>
      </c>
      <c r="AB2406" s="212" t="str">
        <f t="shared" si="3830"/>
        <v>AB$2396</v>
      </c>
      <c r="AC2406" s="212" t="str">
        <f t="shared" si="3830"/>
        <v>AC$2396</v>
      </c>
      <c r="AD2406" s="212" t="str">
        <f t="shared" si="3830"/>
        <v>AD$2396</v>
      </c>
      <c r="AE2406" s="212" t="str">
        <f t="shared" si="3830"/>
        <v>AE$2396</v>
      </c>
      <c r="AF2406" s="212" t="str">
        <f t="shared" si="3830"/>
        <v>AF$2396</v>
      </c>
      <c r="AG2406" s="212" t="str">
        <f t="shared" si="3830"/>
        <v>AG$2396</v>
      </c>
      <c r="AH2406" s="212" t="str">
        <f t="shared" si="3830"/>
        <v>AH$2396</v>
      </c>
      <c r="AI2406" s="212" t="str">
        <f t="shared" si="3830"/>
        <v>AI$2396</v>
      </c>
      <c r="AJ2406" s="212" t="str">
        <f t="shared" si="3830"/>
        <v>AJ$2396</v>
      </c>
      <c r="AK2406" s="212" t="str">
        <f t="shared" si="3830"/>
        <v>AK$2396</v>
      </c>
      <c r="AL2406" s="212" t="str">
        <f t="shared" si="3830"/>
        <v>AL$2396</v>
      </c>
      <c r="AM2406" s="212" t="str">
        <f t="shared" si="3830"/>
        <v>AM$2396</v>
      </c>
      <c r="AN2406" s="212" t="str">
        <f t="shared" si="3830"/>
        <v>AN$2396</v>
      </c>
      <c r="AO2406" s="212" t="str">
        <f t="shared" si="3830"/>
        <v>AO$2396</v>
      </c>
      <c r="AP2406" s="212" t="str">
        <f t="shared" si="3830"/>
        <v>AP$2396</v>
      </c>
      <c r="AQ2406" s="212" t="str">
        <f t="shared" si="3830"/>
        <v>AQ$2396</v>
      </c>
      <c r="AR2406" s="212" t="str">
        <f t="shared" si="3830"/>
        <v>AR$2396</v>
      </c>
      <c r="AS2406" s="212" t="str">
        <f t="shared" si="3830"/>
        <v>AS$2396</v>
      </c>
      <c r="AT2406" s="212" t="str">
        <f t="shared" si="3830"/>
        <v>AT$2396</v>
      </c>
      <c r="AU2406" s="212" t="str">
        <f t="shared" si="3830"/>
        <v>AU$2396</v>
      </c>
      <c r="AV2406" s="212" t="str">
        <f t="shared" si="3830"/>
        <v>AV$2396</v>
      </c>
      <c r="AW2406" s="212" t="str">
        <f t="shared" si="3830"/>
        <v>AW$2396</v>
      </c>
      <c r="AX2406" s="212" t="str">
        <f t="shared" si="3830"/>
        <v>AX$2396</v>
      </c>
      <c r="AY2406" s="212" t="str">
        <f t="shared" si="3830"/>
        <v>AY$2396</v>
      </c>
      <c r="AZ2406" s="212" t="str">
        <f t="shared" si="3830"/>
        <v>AZ$2396</v>
      </c>
      <c r="BA2406" s="212" t="str">
        <f t="shared" si="3830"/>
        <v>BA$2396</v>
      </c>
      <c r="BB2406" s="212" t="str">
        <f t="shared" si="3830"/>
        <v>BB$2396</v>
      </c>
      <c r="BC2406" s="212" t="str">
        <f t="shared" si="3830"/>
        <v>BC$2396</v>
      </c>
      <c r="BD2406" s="212" t="str">
        <f t="shared" si="3830"/>
        <v>BD$2396</v>
      </c>
      <c r="BE2406" s="212" t="str">
        <f t="shared" si="3830"/>
        <v>BE$2396</v>
      </c>
      <c r="BF2406" s="212" t="str">
        <f t="shared" si="3830"/>
        <v>BF$2396</v>
      </c>
      <c r="BG2406" s="212" t="str">
        <f t="shared" si="3830"/>
        <v>BG$2396</v>
      </c>
      <c r="BH2406" s="212" t="str">
        <f t="shared" si="3830"/>
        <v>BH$2396</v>
      </c>
      <c r="BI2406" s="212" t="str">
        <f t="shared" si="3830"/>
        <v>BI$2396</v>
      </c>
      <c r="BJ2406" s="212" t="str">
        <f t="shared" si="3830"/>
        <v>BJ$2396</v>
      </c>
      <c r="BK2406" s="212" t="str">
        <f t="shared" si="3830"/>
        <v>BK$2396</v>
      </c>
      <c r="BL2406" s="212" t="str">
        <f t="shared" si="3830"/>
        <v>BL$2396</v>
      </c>
      <c r="BM2406" s="212" t="str">
        <f t="shared" si="3830"/>
        <v>BM$2396</v>
      </c>
      <c r="BN2406" s="212" t="str">
        <f t="shared" si="3830"/>
        <v>BN$2396</v>
      </c>
      <c r="BO2406" s="212" t="str">
        <f t="shared" si="3830"/>
        <v>BO$2396</v>
      </c>
      <c r="BP2406" s="212" t="str">
        <f t="shared" si="3830"/>
        <v>BP$2396</v>
      </c>
      <c r="BQ2406" s="212" t="str">
        <f t="shared" si="3830"/>
        <v>BQ$2396</v>
      </c>
      <c r="BR2406" s="212" t="str">
        <f t="shared" si="3830"/>
        <v>BR$2396</v>
      </c>
      <c r="BS2406" s="212" t="str">
        <f t="shared" si="3830"/>
        <v>BS$2396</v>
      </c>
      <c r="BT2406" s="212" t="str">
        <f t="shared" si="3830"/>
        <v>BT$2396</v>
      </c>
      <c r="BU2406" s="212" t="str">
        <f t="shared" si="3830"/>
        <v>BU$2396</v>
      </c>
      <c r="BV2406" s="212" t="str">
        <f t="shared" si="3830"/>
        <v>BV$2396</v>
      </c>
      <c r="BW2406" s="212" t="str">
        <f t="shared" si="3830"/>
        <v>BW$2396</v>
      </c>
      <c r="BX2406" s="212" t="str">
        <f t="shared" si="3830"/>
        <v>BX$2396</v>
      </c>
      <c r="BY2406" s="212" t="str">
        <f t="shared" si="3830"/>
        <v>BY$2396</v>
      </c>
      <c r="BZ2406" s="212" t="str">
        <f t="shared" si="3830"/>
        <v>BZ$2396</v>
      </c>
      <c r="CA2406" s="212" t="str">
        <f t="shared" si="3830"/>
        <v>CA$2396</v>
      </c>
      <c r="CB2406" s="212" t="str">
        <f t="shared" si="3830"/>
        <v>CB$2396</v>
      </c>
      <c r="CC2406" s="212" t="str">
        <f t="shared" si="3830"/>
        <v>CC$2396</v>
      </c>
      <c r="CD2406" s="212" t="str">
        <f t="shared" si="3830"/>
        <v>CD$2396</v>
      </c>
      <c r="CE2406" s="212" t="str">
        <f t="shared" si="3830"/>
        <v>CE$2396</v>
      </c>
      <c r="CF2406" s="212" t="str">
        <f t="shared" ref="CF2406:CL2408" si="3831">ADDRESS(ROW(CF2396),COLUMN(CF2396),2)</f>
        <v>CF$2396</v>
      </c>
      <c r="CG2406" s="212" t="str">
        <f t="shared" si="3831"/>
        <v>CG$2396</v>
      </c>
      <c r="CH2406" s="212" t="str">
        <f t="shared" si="3831"/>
        <v>CH$2396</v>
      </c>
      <c r="CI2406" s="212" t="str">
        <f t="shared" si="3831"/>
        <v>CI$2396</v>
      </c>
      <c r="CJ2406" s="212" t="str">
        <f t="shared" si="3831"/>
        <v>CJ$2396</v>
      </c>
      <c r="CK2406" s="212" t="str">
        <f t="shared" si="3831"/>
        <v>CK$2396</v>
      </c>
      <c r="CL2406" s="212" t="str">
        <f t="shared" si="3831"/>
        <v>CL$2396</v>
      </c>
      <c r="CN2406" s="60"/>
      <c r="CO2406" s="212" t="str">
        <f t="shared" ref="CO2406:DL2408" si="3832">ADDRESS(ROW(CO988),COLUMN(CO988),2)</f>
        <v>CO$988</v>
      </c>
      <c r="CP2406" s="212" t="str">
        <f t="shared" si="3832"/>
        <v>CP$988</v>
      </c>
      <c r="CQ2406" s="212" t="str">
        <f t="shared" si="3832"/>
        <v>CQ$988</v>
      </c>
      <c r="CR2406" s="212" t="str">
        <f t="shared" si="3832"/>
        <v>CR$988</v>
      </c>
      <c r="CS2406" s="212" t="str">
        <f t="shared" si="3832"/>
        <v>CS$988</v>
      </c>
      <c r="CT2406" s="212" t="str">
        <f t="shared" si="3832"/>
        <v>CT$988</v>
      </c>
      <c r="CU2406" s="212" t="str">
        <f t="shared" si="3832"/>
        <v>CU$988</v>
      </c>
      <c r="CV2406" s="212" t="str">
        <f t="shared" si="3832"/>
        <v>CV$988</v>
      </c>
      <c r="CW2406" s="212" t="str">
        <f t="shared" si="3832"/>
        <v>CW$988</v>
      </c>
      <c r="CX2406" s="212" t="str">
        <f t="shared" si="3832"/>
        <v>CX$988</v>
      </c>
      <c r="CY2406" s="212" t="str">
        <f t="shared" si="3832"/>
        <v>CY$988</v>
      </c>
      <c r="CZ2406" s="212" t="str">
        <f t="shared" si="3832"/>
        <v>CZ$988</v>
      </c>
      <c r="DA2406" s="212" t="str">
        <f t="shared" si="3832"/>
        <v>DA$988</v>
      </c>
      <c r="DB2406" s="212" t="str">
        <f t="shared" si="3832"/>
        <v>DB$988</v>
      </c>
      <c r="DC2406" s="212" t="str">
        <f t="shared" si="3832"/>
        <v>DC$988</v>
      </c>
      <c r="DD2406" s="212" t="str">
        <f t="shared" si="3832"/>
        <v>DD$988</v>
      </c>
      <c r="DE2406" s="212" t="str">
        <f t="shared" si="3832"/>
        <v>DE$988</v>
      </c>
      <c r="DF2406" s="212" t="str">
        <f t="shared" si="3832"/>
        <v>DF$988</v>
      </c>
      <c r="DG2406" s="212" t="str">
        <f t="shared" si="3832"/>
        <v>DG$988</v>
      </c>
      <c r="DH2406" s="212" t="str">
        <f t="shared" si="3832"/>
        <v>DH$988</v>
      </c>
      <c r="DI2406" s="212" t="str">
        <f t="shared" si="3832"/>
        <v>DI$988</v>
      </c>
      <c r="DJ2406" s="212" t="str">
        <f t="shared" si="3832"/>
        <v>DJ$988</v>
      </c>
      <c r="DK2406" s="212" t="str">
        <f t="shared" si="3832"/>
        <v>DK$988</v>
      </c>
      <c r="DL2406" s="212" t="str">
        <f t="shared" si="3832"/>
        <v>DL$988</v>
      </c>
    </row>
    <row r="2407" spans="1:116" x14ac:dyDescent="0.4">
      <c r="B2407" t="s">
        <v>332</v>
      </c>
      <c r="D2407" t="s">
        <v>391</v>
      </c>
      <c r="E2407" s="8" t="str">
        <f t="shared" ref="E2407:E2409" si="3833">ROW()&amp;" "&amp;D2407</f>
        <v>2407 WCAR-IS</v>
      </c>
      <c r="G2407" s="136" t="str">
        <f t="shared" si="3820"/>
        <v>Secondary volume driver</v>
      </c>
      <c r="H2407" s="12"/>
      <c r="I2407" s="60"/>
      <c r="J2407" s="60"/>
      <c r="K2407" s="15"/>
      <c r="L2407" s="15"/>
      <c r="M2407" s="15"/>
      <c r="N2407" s="15"/>
      <c r="O2407" s="15"/>
      <c r="P2407" s="15"/>
      <c r="R2407" s="15"/>
      <c r="S2407" s="179" t="str">
        <f t="shared" ref="S2407:AX2409" si="3834">S2390</f>
        <v>S$19</v>
      </c>
      <c r="T2407" s="179" t="str">
        <f t="shared" si="3834"/>
        <v>T$19</v>
      </c>
      <c r="U2407" s="179" t="str">
        <f t="shared" si="3834"/>
        <v>U$19</v>
      </c>
      <c r="V2407" s="179" t="str">
        <f t="shared" si="3834"/>
        <v>V$19</v>
      </c>
      <c r="W2407" s="179" t="str">
        <f t="shared" si="3834"/>
        <v>W$19</v>
      </c>
      <c r="X2407" s="179" t="str">
        <f t="shared" si="3834"/>
        <v>X$19</v>
      </c>
      <c r="Y2407" s="179" t="str">
        <f t="shared" si="3834"/>
        <v>Y$19</v>
      </c>
      <c r="Z2407" s="179" t="str">
        <f t="shared" si="3834"/>
        <v>Z$19</v>
      </c>
      <c r="AA2407" s="179" t="str">
        <f t="shared" si="3834"/>
        <v>AA$19</v>
      </c>
      <c r="AB2407" s="179" t="str">
        <f t="shared" si="3834"/>
        <v>AB$19</v>
      </c>
      <c r="AC2407" s="179" t="str">
        <f t="shared" si="3834"/>
        <v>AC$19</v>
      </c>
      <c r="AD2407" s="179" t="str">
        <f t="shared" si="3834"/>
        <v>AD$19</v>
      </c>
      <c r="AE2407" s="179" t="str">
        <f t="shared" si="3834"/>
        <v>AE$19</v>
      </c>
      <c r="AF2407" s="179" t="str">
        <f t="shared" si="3834"/>
        <v>AF$19</v>
      </c>
      <c r="AG2407" s="179" t="str">
        <f t="shared" si="3834"/>
        <v>AG$19</v>
      </c>
      <c r="AH2407" s="179" t="str">
        <f t="shared" si="3834"/>
        <v>AH$19</v>
      </c>
      <c r="AI2407" s="179" t="str">
        <f t="shared" si="3834"/>
        <v>AI$19</v>
      </c>
      <c r="AJ2407" s="179" t="str">
        <f t="shared" si="3834"/>
        <v>AJ$19</v>
      </c>
      <c r="AK2407" s="179" t="str">
        <f t="shared" si="3834"/>
        <v>AK$19</v>
      </c>
      <c r="AL2407" s="179" t="str">
        <f t="shared" si="3834"/>
        <v>AL$19</v>
      </c>
      <c r="AM2407" s="179" t="str">
        <f t="shared" si="3834"/>
        <v>AM$19</v>
      </c>
      <c r="AN2407" s="179" t="str">
        <f t="shared" si="3834"/>
        <v>AN$19</v>
      </c>
      <c r="AO2407" s="179" t="str">
        <f t="shared" si="3834"/>
        <v>AO$19</v>
      </c>
      <c r="AP2407" s="179" t="str">
        <f t="shared" si="3834"/>
        <v>AP$19</v>
      </c>
      <c r="AQ2407" s="179" t="str">
        <f t="shared" si="3834"/>
        <v>AQ$19</v>
      </c>
      <c r="AR2407" s="179" t="str">
        <f t="shared" si="3834"/>
        <v>AR$19</v>
      </c>
      <c r="AS2407" s="179" t="str">
        <f t="shared" si="3834"/>
        <v>AS$19</v>
      </c>
      <c r="AT2407" s="179" t="str">
        <f t="shared" si="3834"/>
        <v>AT$19</v>
      </c>
      <c r="AU2407" s="179" t="str">
        <f t="shared" si="3834"/>
        <v>AU$19</v>
      </c>
      <c r="AV2407" s="179" t="str">
        <f t="shared" si="3834"/>
        <v>AV$19</v>
      </c>
      <c r="AW2407" s="179" t="str">
        <f t="shared" si="3834"/>
        <v>AW$19</v>
      </c>
      <c r="AX2407" s="179" t="str">
        <f t="shared" si="3834"/>
        <v>AX$19</v>
      </c>
      <c r="AY2407" s="179" t="str">
        <f t="shared" ref="AY2407:CD2409" si="3835">AY2390</f>
        <v>AY$19</v>
      </c>
      <c r="AZ2407" s="179" t="str">
        <f t="shared" si="3835"/>
        <v>AZ$19</v>
      </c>
      <c r="BA2407" s="179" t="str">
        <f t="shared" si="3835"/>
        <v>BA$19</v>
      </c>
      <c r="BB2407" s="179" t="str">
        <f t="shared" si="3835"/>
        <v>BB$19</v>
      </c>
      <c r="BC2407" s="179" t="str">
        <f t="shared" si="3835"/>
        <v>BC$19</v>
      </c>
      <c r="BD2407" s="179" t="str">
        <f t="shared" si="3835"/>
        <v>BD$19</v>
      </c>
      <c r="BE2407" s="179" t="str">
        <f t="shared" si="3835"/>
        <v>BE$19</v>
      </c>
      <c r="BF2407" s="179" t="str">
        <f t="shared" si="3835"/>
        <v>BF$19</v>
      </c>
      <c r="BG2407" s="179" t="str">
        <f t="shared" si="3835"/>
        <v>BG$19</v>
      </c>
      <c r="BH2407" s="179" t="str">
        <f t="shared" si="3835"/>
        <v>BH$19</v>
      </c>
      <c r="BI2407" s="179" t="str">
        <f t="shared" si="3835"/>
        <v>BI$19</v>
      </c>
      <c r="BJ2407" s="179" t="str">
        <f t="shared" si="3835"/>
        <v>BJ$19</v>
      </c>
      <c r="BK2407" s="179" t="str">
        <f t="shared" si="3835"/>
        <v>BK$19</v>
      </c>
      <c r="BL2407" s="179" t="str">
        <f t="shared" si="3835"/>
        <v>BL$19</v>
      </c>
      <c r="BM2407" s="179" t="str">
        <f t="shared" si="3835"/>
        <v>BM$19</v>
      </c>
      <c r="BN2407" s="179" t="str">
        <f t="shared" si="3835"/>
        <v>BN$19</v>
      </c>
      <c r="BO2407" s="179" t="str">
        <f t="shared" si="3835"/>
        <v>BO$19</v>
      </c>
      <c r="BP2407" s="179" t="str">
        <f t="shared" si="3835"/>
        <v>BP$19</v>
      </c>
      <c r="BQ2407" s="179" t="str">
        <f t="shared" si="3835"/>
        <v>BQ$19</v>
      </c>
      <c r="BR2407" s="179" t="str">
        <f t="shared" si="3835"/>
        <v>BR$19</v>
      </c>
      <c r="BS2407" s="179" t="str">
        <f t="shared" si="3835"/>
        <v>BS$19</v>
      </c>
      <c r="BT2407" s="179" t="str">
        <f t="shared" si="3835"/>
        <v>BT$19</v>
      </c>
      <c r="BU2407" s="179" t="str">
        <f t="shared" si="3835"/>
        <v>BU$19</v>
      </c>
      <c r="BV2407" s="179" t="str">
        <f t="shared" si="3835"/>
        <v>BV$19</v>
      </c>
      <c r="BW2407" s="179" t="str">
        <f t="shared" si="3835"/>
        <v>BW$19</v>
      </c>
      <c r="BX2407" s="179" t="str">
        <f t="shared" si="3835"/>
        <v>BX$19</v>
      </c>
      <c r="BY2407" s="179" t="str">
        <f t="shared" si="3835"/>
        <v>BY$19</v>
      </c>
      <c r="BZ2407" s="179" t="str">
        <f t="shared" si="3835"/>
        <v>BZ$19</v>
      </c>
      <c r="CA2407" s="179" t="str">
        <f t="shared" si="3835"/>
        <v>CA$19</v>
      </c>
      <c r="CB2407" s="179" t="str">
        <f t="shared" si="3835"/>
        <v>CB$19</v>
      </c>
      <c r="CC2407" s="179" t="str">
        <f t="shared" si="3835"/>
        <v>CC$19</v>
      </c>
      <c r="CD2407" s="179" t="str">
        <f t="shared" si="3835"/>
        <v>CD$19</v>
      </c>
      <c r="CE2407" s="179" t="str">
        <f t="shared" ref="CE2407:CL2409" si="3836">CE2390</f>
        <v>CE$19</v>
      </c>
      <c r="CF2407" s="179" t="str">
        <f t="shared" si="3836"/>
        <v>CF$19</v>
      </c>
      <c r="CG2407" s="179" t="str">
        <f t="shared" si="3836"/>
        <v>CG$19</v>
      </c>
      <c r="CH2407" s="179" t="str">
        <f t="shared" si="3836"/>
        <v>CH$19</v>
      </c>
      <c r="CI2407" s="179" t="str">
        <f t="shared" si="3836"/>
        <v>CI$19</v>
      </c>
      <c r="CJ2407" s="179" t="str">
        <f t="shared" si="3836"/>
        <v>CJ$19</v>
      </c>
      <c r="CK2407" s="179" t="str">
        <f t="shared" si="3836"/>
        <v>CK$19</v>
      </c>
      <c r="CL2407" s="179" t="str">
        <f t="shared" si="3836"/>
        <v>CL$19</v>
      </c>
      <c r="CN2407" s="60"/>
      <c r="CO2407" s="179">
        <f t="shared" ref="CO2407:DL2407" si="3837">CO944</f>
        <v>0</v>
      </c>
      <c r="CP2407" s="179">
        <f t="shared" si="3837"/>
        <v>0</v>
      </c>
      <c r="CQ2407" s="179">
        <f t="shared" si="3837"/>
        <v>0</v>
      </c>
      <c r="CR2407" s="179">
        <f t="shared" si="3837"/>
        <v>0</v>
      </c>
      <c r="CS2407" s="179">
        <f t="shared" si="3837"/>
        <v>0</v>
      </c>
      <c r="CT2407" s="179">
        <f t="shared" si="3837"/>
        <v>0</v>
      </c>
      <c r="CU2407" s="179">
        <f t="shared" si="3837"/>
        <v>0</v>
      </c>
      <c r="CV2407" s="179">
        <f t="shared" si="3837"/>
        <v>0</v>
      </c>
      <c r="CW2407" s="179">
        <f t="shared" si="3837"/>
        <v>0</v>
      </c>
      <c r="CX2407" s="179">
        <f t="shared" si="3837"/>
        <v>0</v>
      </c>
      <c r="CY2407" s="179">
        <f t="shared" si="3837"/>
        <v>0</v>
      </c>
      <c r="CZ2407" s="179">
        <f t="shared" si="3837"/>
        <v>0</v>
      </c>
      <c r="DA2407" s="179">
        <f t="shared" si="3837"/>
        <v>0</v>
      </c>
      <c r="DB2407" s="179">
        <f t="shared" si="3837"/>
        <v>0</v>
      </c>
      <c r="DC2407" s="179">
        <f t="shared" si="3837"/>
        <v>0</v>
      </c>
      <c r="DD2407" s="179">
        <f t="shared" si="3837"/>
        <v>0</v>
      </c>
      <c r="DE2407" s="179">
        <f t="shared" si="3837"/>
        <v>0</v>
      </c>
      <c r="DF2407" s="179">
        <f t="shared" si="3837"/>
        <v>0</v>
      </c>
      <c r="DG2407" s="179">
        <f t="shared" si="3837"/>
        <v>0</v>
      </c>
      <c r="DH2407" s="179">
        <f t="shared" si="3837"/>
        <v>0</v>
      </c>
      <c r="DI2407" s="179">
        <f t="shared" si="3837"/>
        <v>0</v>
      </c>
      <c r="DJ2407" s="179">
        <f t="shared" si="3837"/>
        <v>0</v>
      </c>
      <c r="DK2407" s="179">
        <f t="shared" si="3837"/>
        <v>0</v>
      </c>
      <c r="DL2407" s="179">
        <f t="shared" si="3837"/>
        <v>0</v>
      </c>
    </row>
    <row r="2408" spans="1:116" x14ac:dyDescent="0.4">
      <c r="E2408" s="8"/>
      <c r="H2408" s="12"/>
      <c r="I2408" s="60"/>
      <c r="J2408" s="60"/>
      <c r="K2408" s="15"/>
      <c r="L2408" s="15"/>
      <c r="M2408" s="15"/>
      <c r="N2408" s="15"/>
      <c r="O2408" s="15"/>
      <c r="P2408" s="15"/>
      <c r="R2408" s="15"/>
      <c r="S2408" s="76"/>
      <c r="T2408" s="76"/>
      <c r="U2408" s="76"/>
      <c r="V2408" s="76"/>
      <c r="W2408" s="76"/>
      <c r="X2408" s="76"/>
      <c r="Y2408" s="76"/>
      <c r="Z2408" s="76"/>
      <c r="AA2408" s="76"/>
      <c r="AB2408" s="76"/>
      <c r="AC2408" s="76"/>
      <c r="AD2408" s="76"/>
      <c r="AE2408" s="76"/>
      <c r="AF2408" s="76"/>
      <c r="AG2408" s="76"/>
      <c r="AH2408" s="76"/>
      <c r="AI2408" s="76"/>
      <c r="AJ2408" s="76"/>
      <c r="AK2408" s="76"/>
      <c r="AL2408" s="76"/>
      <c r="AM2408" s="76"/>
      <c r="AN2408" s="76"/>
      <c r="AO2408" s="76"/>
      <c r="AP2408" s="76"/>
      <c r="AQ2408" s="76"/>
      <c r="AR2408" s="76"/>
      <c r="AS2408" s="76"/>
      <c r="AT2408" s="76"/>
      <c r="AU2408" s="76"/>
      <c r="AV2408" s="76"/>
      <c r="AW2408" s="76"/>
      <c r="AX2408" s="76"/>
      <c r="AY2408" s="76"/>
      <c r="AZ2408" s="76"/>
      <c r="BA2408" s="76"/>
      <c r="BB2408" s="76"/>
      <c r="BC2408" s="76"/>
      <c r="BD2408" s="76"/>
      <c r="BE2408" s="76"/>
      <c r="BF2408" s="76"/>
      <c r="BG2408" s="76"/>
      <c r="BH2408" s="76"/>
      <c r="BI2408" s="76"/>
      <c r="BJ2408" s="76"/>
      <c r="BK2408" s="76"/>
      <c r="BL2408" s="76"/>
      <c r="BM2408" s="76"/>
      <c r="BN2408" s="76"/>
      <c r="BO2408" s="76"/>
      <c r="BP2408" s="76"/>
      <c r="BQ2408" s="76"/>
      <c r="BR2408" s="76"/>
      <c r="BS2408" s="76"/>
      <c r="BT2408" s="76"/>
      <c r="BU2408" s="76"/>
      <c r="BV2408" s="76"/>
      <c r="BW2408" s="76"/>
      <c r="BX2408" s="76"/>
      <c r="BY2408" s="76"/>
      <c r="BZ2408" s="76"/>
      <c r="CA2408" s="76"/>
      <c r="CB2408" s="76"/>
      <c r="CC2408" s="76"/>
      <c r="CD2408" s="76"/>
      <c r="CE2408" s="76"/>
      <c r="CF2408" s="76"/>
      <c r="CG2408" s="76"/>
      <c r="CH2408" s="76"/>
      <c r="CI2408" s="76"/>
      <c r="CJ2408" s="76"/>
      <c r="CK2408" s="76"/>
      <c r="CL2408" s="76"/>
      <c r="CN2408" s="60"/>
      <c r="CO2408" s="76"/>
      <c r="CP2408" s="76"/>
      <c r="CQ2408" s="76"/>
      <c r="CR2408" s="76"/>
      <c r="CS2408" s="76"/>
      <c r="CT2408" s="76"/>
      <c r="CU2408" s="76"/>
      <c r="CV2408" s="76"/>
      <c r="CW2408" s="76"/>
      <c r="CX2408" s="76"/>
      <c r="CY2408" s="76"/>
      <c r="CZ2408" s="76"/>
      <c r="DA2408" s="76"/>
      <c r="DB2408" s="76"/>
      <c r="DC2408" s="76"/>
      <c r="DD2408" s="76"/>
      <c r="DE2408" s="76"/>
      <c r="DF2408" s="76"/>
      <c r="DG2408" s="76"/>
      <c r="DH2408" s="76"/>
      <c r="DI2408" s="76"/>
      <c r="DJ2408" s="76"/>
      <c r="DK2408" s="76"/>
      <c r="DL2408" s="76"/>
    </row>
    <row r="2409" spans="1:116" x14ac:dyDescent="0.4">
      <c r="A2409" s="174"/>
      <c r="E2409" s="8"/>
      <c r="G2409" s="175" t="s">
        <v>490</v>
      </c>
      <c r="H2409" s="174"/>
      <c r="I2409" s="176"/>
      <c r="J2409" s="176"/>
      <c r="K2409" s="197"/>
      <c r="L2409" s="197"/>
      <c r="M2409" s="197"/>
      <c r="N2409" s="197"/>
      <c r="O2409" s="197"/>
      <c r="P2409" s="197"/>
      <c r="R2409" s="198"/>
      <c r="S2409" s="174"/>
      <c r="T2409" s="174"/>
      <c r="U2409" s="174"/>
      <c r="V2409" s="174"/>
      <c r="W2409" s="174"/>
      <c r="X2409" s="174"/>
      <c r="Y2409" s="174"/>
      <c r="Z2409" s="174"/>
      <c r="AA2409" s="174"/>
      <c r="AB2409" s="174"/>
      <c r="AC2409" s="174"/>
      <c r="AD2409" s="174"/>
      <c r="AE2409" s="174"/>
      <c r="AF2409" s="174"/>
      <c r="AG2409" s="174"/>
      <c r="AH2409" s="174"/>
      <c r="AI2409" s="174"/>
      <c r="AJ2409" s="174"/>
      <c r="AK2409" s="174"/>
      <c r="AL2409" s="174"/>
      <c r="AM2409" s="174"/>
      <c r="AN2409" s="174"/>
      <c r="AO2409" s="174"/>
      <c r="AP2409" s="174"/>
      <c r="AQ2409" s="174"/>
      <c r="AR2409" s="174"/>
      <c r="AS2409" s="174"/>
      <c r="AT2409" s="174"/>
      <c r="AU2409" s="174"/>
      <c r="AV2409" s="174"/>
      <c r="AW2409" s="174"/>
      <c r="AX2409" s="174"/>
      <c r="AY2409" s="174"/>
      <c r="AZ2409" s="174"/>
      <c r="BA2409" s="174"/>
      <c r="BB2409" s="174"/>
      <c r="BC2409" s="174"/>
      <c r="BD2409" s="174"/>
      <c r="BE2409" s="174"/>
      <c r="BF2409" s="174"/>
      <c r="BG2409" s="174"/>
      <c r="BH2409" s="174"/>
      <c r="BI2409" s="174"/>
      <c r="BJ2409" s="174"/>
      <c r="BK2409" s="174"/>
      <c r="BL2409" s="174"/>
      <c r="BM2409" s="174"/>
      <c r="BN2409" s="174"/>
      <c r="BO2409" s="174"/>
      <c r="BP2409" s="174"/>
      <c r="BQ2409" s="174"/>
      <c r="BR2409" s="174"/>
      <c r="BS2409" s="174"/>
      <c r="BT2409" s="174"/>
      <c r="BU2409" s="174"/>
      <c r="BV2409" s="174"/>
      <c r="BW2409" s="174"/>
      <c r="BX2409" s="174"/>
      <c r="BY2409" s="174"/>
      <c r="BZ2409" s="174"/>
      <c r="CA2409" s="174"/>
      <c r="CB2409" s="174"/>
      <c r="CC2409" s="174"/>
      <c r="CD2409" s="174"/>
      <c r="CE2409" s="174"/>
      <c r="CF2409" s="174"/>
      <c r="CG2409" s="174"/>
      <c r="CH2409" s="174"/>
      <c r="CI2409" s="174"/>
      <c r="CJ2409" s="174"/>
      <c r="CK2409" s="174"/>
      <c r="CL2409" s="174"/>
      <c r="CN2409" s="176"/>
      <c r="CO2409" s="174"/>
      <c r="CP2409" s="174"/>
      <c r="CQ2409" s="174"/>
      <c r="CR2409" s="174"/>
      <c r="CS2409" s="174"/>
      <c r="CT2409" s="174"/>
      <c r="CU2409" s="174"/>
      <c r="CV2409" s="174"/>
      <c r="CW2409" s="174"/>
      <c r="CX2409" s="174"/>
      <c r="CY2409" s="174"/>
      <c r="CZ2409" s="174"/>
      <c r="DA2409" s="174"/>
      <c r="DB2409" s="174"/>
      <c r="DC2409" s="174"/>
      <c r="DD2409" s="174"/>
      <c r="DE2409" s="174"/>
      <c r="DF2409" s="174"/>
      <c r="DG2409" s="174"/>
      <c r="DH2409" s="174"/>
      <c r="DI2409" s="174"/>
      <c r="DJ2409" s="174"/>
      <c r="DK2409" s="174"/>
      <c r="DL2409" s="174"/>
    </row>
    <row r="2410" spans="1:116" x14ac:dyDescent="0.4">
      <c r="A2410" s="174"/>
      <c r="E2410" s="8"/>
      <c r="G2410" s="175" t="s">
        <v>492</v>
      </c>
      <c r="H2410" s="174"/>
      <c r="I2410" s="176"/>
      <c r="J2410" s="176"/>
      <c r="K2410" s="197"/>
      <c r="L2410" s="197"/>
      <c r="M2410" s="197"/>
      <c r="N2410" s="197"/>
      <c r="O2410" s="197"/>
      <c r="P2410" s="197"/>
      <c r="R2410" s="198"/>
      <c r="S2410" s="174"/>
      <c r="T2410" s="174"/>
      <c r="U2410" s="174"/>
      <c r="V2410" s="174"/>
      <c r="W2410" s="174"/>
      <c r="X2410" s="174"/>
      <c r="Y2410" s="174"/>
      <c r="Z2410" s="174"/>
      <c r="AA2410" s="174"/>
      <c r="AB2410" s="174"/>
      <c r="AC2410" s="174"/>
      <c r="AD2410" s="174"/>
      <c r="AE2410" s="174"/>
      <c r="AF2410" s="174"/>
      <c r="AG2410" s="174"/>
      <c r="AH2410" s="174"/>
      <c r="AI2410" s="174"/>
      <c r="AJ2410" s="174"/>
      <c r="AK2410" s="174"/>
      <c r="AL2410" s="174"/>
      <c r="AM2410" s="174"/>
      <c r="AN2410" s="174"/>
      <c r="AO2410" s="174"/>
      <c r="AP2410" s="174"/>
      <c r="AQ2410" s="174"/>
      <c r="AR2410" s="174"/>
      <c r="AS2410" s="174"/>
      <c r="AT2410" s="174"/>
      <c r="AU2410" s="174"/>
      <c r="AV2410" s="174"/>
      <c r="AW2410" s="174"/>
      <c r="AX2410" s="174"/>
      <c r="AY2410" s="174"/>
      <c r="AZ2410" s="174"/>
      <c r="BA2410" s="174"/>
      <c r="BB2410" s="174"/>
      <c r="BC2410" s="174"/>
      <c r="BD2410" s="174"/>
      <c r="BE2410" s="174"/>
      <c r="BF2410" s="174"/>
      <c r="BG2410" s="174"/>
      <c r="BH2410" s="174"/>
      <c r="BI2410" s="174"/>
      <c r="BJ2410" s="174"/>
      <c r="BK2410" s="174"/>
      <c r="BL2410" s="174"/>
      <c r="BM2410" s="174"/>
      <c r="BN2410" s="174"/>
      <c r="BO2410" s="174"/>
      <c r="BP2410" s="174"/>
      <c r="BQ2410" s="174"/>
      <c r="BR2410" s="174"/>
      <c r="BS2410" s="174"/>
      <c r="BT2410" s="174"/>
      <c r="BU2410" s="174"/>
      <c r="BV2410" s="174"/>
      <c r="BW2410" s="174"/>
      <c r="BX2410" s="174"/>
      <c r="BY2410" s="174"/>
      <c r="BZ2410" s="174"/>
      <c r="CA2410" s="174"/>
      <c r="CB2410" s="174"/>
      <c r="CC2410" s="174"/>
      <c r="CD2410" s="174"/>
      <c r="CE2410" s="174"/>
      <c r="CF2410" s="174"/>
      <c r="CG2410" s="174"/>
      <c r="CH2410" s="174"/>
      <c r="CI2410" s="174"/>
      <c r="CJ2410" s="174"/>
      <c r="CK2410" s="174"/>
      <c r="CL2410" s="174"/>
      <c r="CN2410" s="176"/>
      <c r="CO2410" s="174"/>
      <c r="CP2410" s="174"/>
      <c r="CQ2410" s="174"/>
      <c r="CR2410" s="174"/>
      <c r="CS2410" s="174"/>
      <c r="CT2410" s="174"/>
      <c r="CU2410" s="174"/>
      <c r="CV2410" s="174"/>
      <c r="CW2410" s="174"/>
      <c r="CX2410" s="174"/>
      <c r="CY2410" s="174"/>
      <c r="CZ2410" s="174"/>
      <c r="DA2410" s="174"/>
      <c r="DB2410" s="174"/>
      <c r="DC2410" s="174"/>
      <c r="DD2410" s="174"/>
      <c r="DE2410" s="174"/>
      <c r="DF2410" s="174"/>
      <c r="DG2410" s="174"/>
      <c r="DH2410" s="174"/>
      <c r="DI2410" s="174"/>
      <c r="DJ2410" s="174"/>
      <c r="DK2410" s="174"/>
      <c r="DL2410" s="174"/>
    </row>
    <row r="2411" spans="1:116" x14ac:dyDescent="0.4">
      <c r="A2411" s="174"/>
      <c r="E2411" s="8"/>
      <c r="G2411" s="175" t="s">
        <v>461</v>
      </c>
      <c r="H2411" s="174"/>
      <c r="I2411" s="176"/>
      <c r="J2411" s="176"/>
      <c r="K2411" s="197"/>
      <c r="L2411" s="197"/>
      <c r="M2411" s="197"/>
      <c r="N2411" s="197"/>
      <c r="O2411" s="197"/>
      <c r="P2411" s="197"/>
      <c r="R2411" s="198"/>
      <c r="S2411" s="199" t="str">
        <f t="shared" ref="S2411:AX2411" si="3838">S$20</f>
        <v>S$16</v>
      </c>
      <c r="T2411" s="199" t="str">
        <f t="shared" si="3838"/>
        <v>T$16</v>
      </c>
      <c r="U2411" s="199" t="str">
        <f t="shared" si="3838"/>
        <v>U$16</v>
      </c>
      <c r="V2411" s="199" t="str">
        <f t="shared" si="3838"/>
        <v>V$16</v>
      </c>
      <c r="W2411" s="199" t="str">
        <f t="shared" si="3838"/>
        <v>W$16</v>
      </c>
      <c r="X2411" s="199" t="str">
        <f t="shared" si="3838"/>
        <v>X$16</v>
      </c>
      <c r="Y2411" s="199" t="str">
        <f t="shared" si="3838"/>
        <v>Y$16</v>
      </c>
      <c r="Z2411" s="199" t="str">
        <f t="shared" si="3838"/>
        <v>Z$16</v>
      </c>
      <c r="AA2411" s="199" t="str">
        <f t="shared" si="3838"/>
        <v>AA$16</v>
      </c>
      <c r="AB2411" s="199" t="str">
        <f t="shared" si="3838"/>
        <v>AB$16</v>
      </c>
      <c r="AC2411" s="199" t="str">
        <f t="shared" si="3838"/>
        <v>AC$16</v>
      </c>
      <c r="AD2411" s="199" t="str">
        <f t="shared" si="3838"/>
        <v>AD$16</v>
      </c>
      <c r="AE2411" s="199" t="str">
        <f t="shared" si="3838"/>
        <v>AE$16</v>
      </c>
      <c r="AF2411" s="199" t="str">
        <f t="shared" si="3838"/>
        <v>AF$16</v>
      </c>
      <c r="AG2411" s="199" t="str">
        <f t="shared" si="3838"/>
        <v>AG$16</v>
      </c>
      <c r="AH2411" s="199" t="str">
        <f t="shared" si="3838"/>
        <v>AH$16</v>
      </c>
      <c r="AI2411" s="199" t="str">
        <f t="shared" si="3838"/>
        <v>AI$16</v>
      </c>
      <c r="AJ2411" s="199" t="str">
        <f t="shared" si="3838"/>
        <v>AJ$16</v>
      </c>
      <c r="AK2411" s="199" t="str">
        <f t="shared" si="3838"/>
        <v>AK$16</v>
      </c>
      <c r="AL2411" s="199" t="str">
        <f t="shared" si="3838"/>
        <v>AL$16</v>
      </c>
      <c r="AM2411" s="199" t="str">
        <f t="shared" si="3838"/>
        <v>AM$16</v>
      </c>
      <c r="AN2411" s="199" t="str">
        <f t="shared" si="3838"/>
        <v>AN$16</v>
      </c>
      <c r="AO2411" s="199" t="str">
        <f t="shared" si="3838"/>
        <v>AO$16</v>
      </c>
      <c r="AP2411" s="199" t="str">
        <f t="shared" si="3838"/>
        <v>AP$16</v>
      </c>
      <c r="AQ2411" s="199" t="str">
        <f t="shared" si="3838"/>
        <v>AQ$16</v>
      </c>
      <c r="AR2411" s="199" t="str">
        <f t="shared" si="3838"/>
        <v>AR$16</v>
      </c>
      <c r="AS2411" s="199" t="str">
        <f t="shared" si="3838"/>
        <v>AS$16</v>
      </c>
      <c r="AT2411" s="199" t="str">
        <f t="shared" si="3838"/>
        <v>AT$16</v>
      </c>
      <c r="AU2411" s="199" t="str">
        <f t="shared" si="3838"/>
        <v>AU$16</v>
      </c>
      <c r="AV2411" s="199" t="str">
        <f t="shared" si="3838"/>
        <v>AV$16</v>
      </c>
      <c r="AW2411" s="199" t="str">
        <f t="shared" si="3838"/>
        <v>AW$16</v>
      </c>
      <c r="AX2411" s="199" t="str">
        <f t="shared" si="3838"/>
        <v>AX$16</v>
      </c>
      <c r="AY2411" s="199" t="str">
        <f t="shared" ref="AY2411:CD2411" si="3839">AY$20</f>
        <v>AY$16</v>
      </c>
      <c r="AZ2411" s="199" t="str">
        <f t="shared" si="3839"/>
        <v>AZ$16</v>
      </c>
      <c r="BA2411" s="199" t="str">
        <f t="shared" si="3839"/>
        <v>BA$16</v>
      </c>
      <c r="BB2411" s="199" t="str">
        <f t="shared" si="3839"/>
        <v>BB$16</v>
      </c>
      <c r="BC2411" s="199" t="str">
        <f t="shared" si="3839"/>
        <v>BC$16</v>
      </c>
      <c r="BD2411" s="199" t="str">
        <f t="shared" si="3839"/>
        <v>BD$16</v>
      </c>
      <c r="BE2411" s="199" t="str">
        <f t="shared" si="3839"/>
        <v>BE$16</v>
      </c>
      <c r="BF2411" s="199" t="str">
        <f t="shared" si="3839"/>
        <v>BF$16</v>
      </c>
      <c r="BG2411" s="199" t="str">
        <f t="shared" si="3839"/>
        <v>BG$16</v>
      </c>
      <c r="BH2411" s="199" t="str">
        <f t="shared" si="3839"/>
        <v>BH$16</v>
      </c>
      <c r="BI2411" s="199" t="str">
        <f t="shared" si="3839"/>
        <v>BI$16</v>
      </c>
      <c r="BJ2411" s="199" t="str">
        <f t="shared" si="3839"/>
        <v>BJ$16</v>
      </c>
      <c r="BK2411" s="199" t="str">
        <f t="shared" si="3839"/>
        <v>BK$16</v>
      </c>
      <c r="BL2411" s="199" t="str">
        <f t="shared" si="3839"/>
        <v>BL$16</v>
      </c>
      <c r="BM2411" s="199" t="str">
        <f t="shared" si="3839"/>
        <v>BM$16</v>
      </c>
      <c r="BN2411" s="199" t="str">
        <f t="shared" si="3839"/>
        <v>BN$16</v>
      </c>
      <c r="BO2411" s="199" t="str">
        <f t="shared" si="3839"/>
        <v>BO$16</v>
      </c>
      <c r="BP2411" s="199" t="str">
        <f t="shared" si="3839"/>
        <v>BP$16</v>
      </c>
      <c r="BQ2411" s="199" t="str">
        <f t="shared" si="3839"/>
        <v>BQ$16</v>
      </c>
      <c r="BR2411" s="199" t="str">
        <f t="shared" si="3839"/>
        <v>BR$16</v>
      </c>
      <c r="BS2411" s="199" t="str">
        <f t="shared" si="3839"/>
        <v>BS$16</v>
      </c>
      <c r="BT2411" s="199" t="str">
        <f t="shared" si="3839"/>
        <v>BT$16</v>
      </c>
      <c r="BU2411" s="199" t="str">
        <f t="shared" si="3839"/>
        <v>BU$16</v>
      </c>
      <c r="BV2411" s="199" t="str">
        <f t="shared" si="3839"/>
        <v>BV$16</v>
      </c>
      <c r="BW2411" s="199" t="str">
        <f t="shared" si="3839"/>
        <v>BW$16</v>
      </c>
      <c r="BX2411" s="199" t="str">
        <f t="shared" si="3839"/>
        <v>BX$16</v>
      </c>
      <c r="BY2411" s="199" t="str">
        <f t="shared" si="3839"/>
        <v>BY$16</v>
      </c>
      <c r="BZ2411" s="199" t="str">
        <f t="shared" si="3839"/>
        <v>BZ$16</v>
      </c>
      <c r="CA2411" s="199" t="str">
        <f t="shared" si="3839"/>
        <v>CA$16</v>
      </c>
      <c r="CB2411" s="199" t="str">
        <f t="shared" si="3839"/>
        <v>CB$16</v>
      </c>
      <c r="CC2411" s="199" t="str">
        <f t="shared" si="3839"/>
        <v>CC$16</v>
      </c>
      <c r="CD2411" s="199" t="str">
        <f t="shared" si="3839"/>
        <v>CD$16</v>
      </c>
      <c r="CE2411" s="199" t="str">
        <f t="shared" ref="CE2411:CL2411" si="3840">CE$20</f>
        <v>CE$16</v>
      </c>
      <c r="CF2411" s="199" t="str">
        <f t="shared" si="3840"/>
        <v>CF$16</v>
      </c>
      <c r="CG2411" s="199" t="str">
        <f t="shared" si="3840"/>
        <v>CG$16</v>
      </c>
      <c r="CH2411" s="199" t="str">
        <f t="shared" si="3840"/>
        <v>CH$16</v>
      </c>
      <c r="CI2411" s="199" t="str">
        <f t="shared" si="3840"/>
        <v>CI$16</v>
      </c>
      <c r="CJ2411" s="199" t="str">
        <f t="shared" si="3840"/>
        <v>CJ$16</v>
      </c>
      <c r="CK2411" s="199" t="str">
        <f t="shared" si="3840"/>
        <v>CK$16</v>
      </c>
      <c r="CL2411" s="199" t="str">
        <f t="shared" si="3840"/>
        <v>CL$16</v>
      </c>
      <c r="CN2411" s="176"/>
      <c r="CO2411" s="199" t="str">
        <f t="shared" ref="CO2411:DL2411" si="3841">CO$20</f>
        <v>CO$16</v>
      </c>
      <c r="CP2411" s="199" t="str">
        <f t="shared" si="3841"/>
        <v>CP$16</v>
      </c>
      <c r="CQ2411" s="199" t="str">
        <f t="shared" si="3841"/>
        <v>CQ$16</v>
      </c>
      <c r="CR2411" s="199" t="str">
        <f t="shared" si="3841"/>
        <v>CR$16</v>
      </c>
      <c r="CS2411" s="199" t="str">
        <f t="shared" si="3841"/>
        <v>CS$16</v>
      </c>
      <c r="CT2411" s="199" t="str">
        <f t="shared" si="3841"/>
        <v>CT$16</v>
      </c>
      <c r="CU2411" s="199" t="str">
        <f t="shared" si="3841"/>
        <v>CU$16</v>
      </c>
      <c r="CV2411" s="199" t="str">
        <f t="shared" si="3841"/>
        <v>CV$16</v>
      </c>
      <c r="CW2411" s="199" t="str">
        <f t="shared" si="3841"/>
        <v>CW$16</v>
      </c>
      <c r="CX2411" s="199" t="str">
        <f t="shared" si="3841"/>
        <v>CX$16</v>
      </c>
      <c r="CY2411" s="199" t="str">
        <f t="shared" si="3841"/>
        <v>CY$16</v>
      </c>
      <c r="CZ2411" s="199" t="str">
        <f t="shared" si="3841"/>
        <v>CZ$16</v>
      </c>
      <c r="DA2411" s="199" t="str">
        <f t="shared" si="3841"/>
        <v>DA$16</v>
      </c>
      <c r="DB2411" s="199" t="str">
        <f t="shared" si="3841"/>
        <v>DB$16</v>
      </c>
      <c r="DC2411" s="199" t="str">
        <f t="shared" si="3841"/>
        <v>DC$16</v>
      </c>
      <c r="DD2411" s="199" t="str">
        <f t="shared" si="3841"/>
        <v>DD$16</v>
      </c>
      <c r="DE2411" s="199" t="str">
        <f t="shared" si="3841"/>
        <v>DE$16</v>
      </c>
      <c r="DF2411" s="199" t="str">
        <f t="shared" si="3841"/>
        <v>DF$16</v>
      </c>
      <c r="DG2411" s="199" t="str">
        <f t="shared" si="3841"/>
        <v>DG$16</v>
      </c>
      <c r="DH2411" s="199" t="str">
        <f t="shared" si="3841"/>
        <v>DH$16</v>
      </c>
      <c r="DI2411" s="199" t="str">
        <f t="shared" si="3841"/>
        <v>DI$16</v>
      </c>
      <c r="DJ2411" s="199" t="str">
        <f t="shared" si="3841"/>
        <v>DJ$16</v>
      </c>
      <c r="DK2411" s="199" t="str">
        <f t="shared" si="3841"/>
        <v>DK$16</v>
      </c>
      <c r="DL2411" s="199" t="str">
        <f t="shared" si="3841"/>
        <v>DL$16</v>
      </c>
    </row>
    <row r="2412" spans="1:116" x14ac:dyDescent="0.4">
      <c r="A2412" s="174"/>
      <c r="E2412" s="8"/>
      <c r="G2412" s="175" t="s">
        <v>462</v>
      </c>
      <c r="H2412" s="200"/>
      <c r="I2412" s="201"/>
      <c r="J2412" s="201"/>
      <c r="K2412" s="202"/>
      <c r="L2412" s="202"/>
      <c r="M2412" s="202"/>
      <c r="N2412" s="202"/>
      <c r="O2412" s="202"/>
      <c r="P2412" s="202"/>
      <c r="R2412" s="202"/>
      <c r="S2412" s="199" t="str">
        <f t="shared" ref="S2412:AX2412" si="3842">S$21</f>
        <v>S$17</v>
      </c>
      <c r="T2412" s="199" t="str">
        <f t="shared" si="3842"/>
        <v>T$17</v>
      </c>
      <c r="U2412" s="199" t="str">
        <f t="shared" si="3842"/>
        <v>U$17</v>
      </c>
      <c r="V2412" s="199" t="str">
        <f t="shared" si="3842"/>
        <v>V$17</v>
      </c>
      <c r="W2412" s="199" t="str">
        <f t="shared" si="3842"/>
        <v>W$17</v>
      </c>
      <c r="X2412" s="199" t="str">
        <f t="shared" si="3842"/>
        <v>X$17</v>
      </c>
      <c r="Y2412" s="199" t="str">
        <f t="shared" si="3842"/>
        <v>Y$17</v>
      </c>
      <c r="Z2412" s="199" t="str">
        <f t="shared" si="3842"/>
        <v>Z$17</v>
      </c>
      <c r="AA2412" s="199" t="str">
        <f t="shared" si="3842"/>
        <v>AA$17</v>
      </c>
      <c r="AB2412" s="199" t="str">
        <f t="shared" si="3842"/>
        <v>AB$17</v>
      </c>
      <c r="AC2412" s="199" t="str">
        <f t="shared" si="3842"/>
        <v>AC$17</v>
      </c>
      <c r="AD2412" s="199" t="str">
        <f t="shared" si="3842"/>
        <v>AD$17</v>
      </c>
      <c r="AE2412" s="199" t="str">
        <f t="shared" si="3842"/>
        <v>AE$17</v>
      </c>
      <c r="AF2412" s="199" t="str">
        <f t="shared" si="3842"/>
        <v>AF$17</v>
      </c>
      <c r="AG2412" s="199" t="str">
        <f t="shared" si="3842"/>
        <v>AG$17</v>
      </c>
      <c r="AH2412" s="199" t="str">
        <f t="shared" si="3842"/>
        <v>AH$17</v>
      </c>
      <c r="AI2412" s="199" t="str">
        <f t="shared" si="3842"/>
        <v>AI$17</v>
      </c>
      <c r="AJ2412" s="199" t="str">
        <f t="shared" si="3842"/>
        <v>AJ$17</v>
      </c>
      <c r="AK2412" s="199" t="str">
        <f t="shared" si="3842"/>
        <v>AK$17</v>
      </c>
      <c r="AL2412" s="199" t="str">
        <f t="shared" si="3842"/>
        <v>AL$17</v>
      </c>
      <c r="AM2412" s="199" t="str">
        <f t="shared" si="3842"/>
        <v>AM$17</v>
      </c>
      <c r="AN2412" s="199" t="str">
        <f t="shared" si="3842"/>
        <v>AN$17</v>
      </c>
      <c r="AO2412" s="199" t="str">
        <f t="shared" si="3842"/>
        <v>AO$17</v>
      </c>
      <c r="AP2412" s="199" t="str">
        <f t="shared" si="3842"/>
        <v>AP$17</v>
      </c>
      <c r="AQ2412" s="199" t="str">
        <f t="shared" si="3842"/>
        <v>AQ$17</v>
      </c>
      <c r="AR2412" s="199" t="str">
        <f t="shared" si="3842"/>
        <v>AR$17</v>
      </c>
      <c r="AS2412" s="199" t="str">
        <f t="shared" si="3842"/>
        <v>AS$17</v>
      </c>
      <c r="AT2412" s="199" t="str">
        <f t="shared" si="3842"/>
        <v>AT$17</v>
      </c>
      <c r="AU2412" s="199" t="str">
        <f t="shared" si="3842"/>
        <v>AU$17</v>
      </c>
      <c r="AV2412" s="199" t="str">
        <f t="shared" si="3842"/>
        <v>AV$17</v>
      </c>
      <c r="AW2412" s="199" t="str">
        <f t="shared" si="3842"/>
        <v>AW$17</v>
      </c>
      <c r="AX2412" s="199" t="str">
        <f t="shared" si="3842"/>
        <v>AX$17</v>
      </c>
      <c r="AY2412" s="199" t="str">
        <f t="shared" ref="AY2412:CD2412" si="3843">AY$21</f>
        <v>AY$17</v>
      </c>
      <c r="AZ2412" s="199" t="str">
        <f t="shared" si="3843"/>
        <v>AZ$17</v>
      </c>
      <c r="BA2412" s="199" t="str">
        <f t="shared" si="3843"/>
        <v>BA$17</v>
      </c>
      <c r="BB2412" s="199" t="str">
        <f t="shared" si="3843"/>
        <v>BB$17</v>
      </c>
      <c r="BC2412" s="199" t="str">
        <f t="shared" si="3843"/>
        <v>BC$17</v>
      </c>
      <c r="BD2412" s="199" t="str">
        <f t="shared" si="3843"/>
        <v>BD$17</v>
      </c>
      <c r="BE2412" s="199" t="str">
        <f t="shared" si="3843"/>
        <v>BE$17</v>
      </c>
      <c r="BF2412" s="199" t="str">
        <f t="shared" si="3843"/>
        <v>BF$17</v>
      </c>
      <c r="BG2412" s="199" t="str">
        <f t="shared" si="3843"/>
        <v>BG$17</v>
      </c>
      <c r="BH2412" s="199" t="str">
        <f t="shared" si="3843"/>
        <v>BH$17</v>
      </c>
      <c r="BI2412" s="199" t="str">
        <f t="shared" si="3843"/>
        <v>BI$17</v>
      </c>
      <c r="BJ2412" s="199" t="str">
        <f t="shared" si="3843"/>
        <v>BJ$17</v>
      </c>
      <c r="BK2412" s="199" t="str">
        <f t="shared" si="3843"/>
        <v>BK$17</v>
      </c>
      <c r="BL2412" s="199" t="str">
        <f t="shared" si="3843"/>
        <v>BL$17</v>
      </c>
      <c r="BM2412" s="199" t="str">
        <f t="shared" si="3843"/>
        <v>BM$17</v>
      </c>
      <c r="BN2412" s="199" t="str">
        <f t="shared" si="3843"/>
        <v>BN$17</v>
      </c>
      <c r="BO2412" s="199" t="str">
        <f t="shared" si="3843"/>
        <v>BO$17</v>
      </c>
      <c r="BP2412" s="199" t="str">
        <f t="shared" si="3843"/>
        <v>BP$17</v>
      </c>
      <c r="BQ2412" s="199" t="str">
        <f t="shared" si="3843"/>
        <v>BQ$17</v>
      </c>
      <c r="BR2412" s="199" t="str">
        <f t="shared" si="3843"/>
        <v>BR$17</v>
      </c>
      <c r="BS2412" s="199" t="str">
        <f t="shared" si="3843"/>
        <v>BS$17</v>
      </c>
      <c r="BT2412" s="199" t="str">
        <f t="shared" si="3843"/>
        <v>BT$17</v>
      </c>
      <c r="BU2412" s="199" t="str">
        <f t="shared" si="3843"/>
        <v>BU$17</v>
      </c>
      <c r="BV2412" s="199" t="str">
        <f t="shared" si="3843"/>
        <v>BV$17</v>
      </c>
      <c r="BW2412" s="199" t="str">
        <f t="shared" si="3843"/>
        <v>BW$17</v>
      </c>
      <c r="BX2412" s="199" t="str">
        <f t="shared" si="3843"/>
        <v>BX$17</v>
      </c>
      <c r="BY2412" s="199" t="str">
        <f t="shared" si="3843"/>
        <v>BY$17</v>
      </c>
      <c r="BZ2412" s="199" t="str">
        <f t="shared" si="3843"/>
        <v>BZ$17</v>
      </c>
      <c r="CA2412" s="199" t="str">
        <f t="shared" si="3843"/>
        <v>CA$17</v>
      </c>
      <c r="CB2412" s="199" t="str">
        <f t="shared" si="3843"/>
        <v>CB$17</v>
      </c>
      <c r="CC2412" s="199" t="str">
        <f t="shared" si="3843"/>
        <v>CC$17</v>
      </c>
      <c r="CD2412" s="199" t="str">
        <f t="shared" si="3843"/>
        <v>CD$17</v>
      </c>
      <c r="CE2412" s="199" t="str">
        <f t="shared" ref="CE2412:CL2412" si="3844">CE$21</f>
        <v>CE$17</v>
      </c>
      <c r="CF2412" s="199" t="str">
        <f t="shared" si="3844"/>
        <v>CF$17</v>
      </c>
      <c r="CG2412" s="199" t="str">
        <f t="shared" si="3844"/>
        <v>CG$17</v>
      </c>
      <c r="CH2412" s="199" t="str">
        <f t="shared" si="3844"/>
        <v>CH$17</v>
      </c>
      <c r="CI2412" s="199" t="str">
        <f t="shared" si="3844"/>
        <v>CI$17</v>
      </c>
      <c r="CJ2412" s="199" t="str">
        <f t="shared" si="3844"/>
        <v>CJ$17</v>
      </c>
      <c r="CK2412" s="199" t="str">
        <f t="shared" si="3844"/>
        <v>CK$17</v>
      </c>
      <c r="CL2412" s="199" t="str">
        <f t="shared" si="3844"/>
        <v>CL$17</v>
      </c>
      <c r="CN2412" s="201"/>
      <c r="CO2412" s="199" t="str">
        <f t="shared" ref="CO2412:DL2412" si="3845">CO$21</f>
        <v>CO$17</v>
      </c>
      <c r="CP2412" s="199" t="str">
        <f t="shared" si="3845"/>
        <v>CP$17</v>
      </c>
      <c r="CQ2412" s="199" t="str">
        <f t="shared" si="3845"/>
        <v>CQ$17</v>
      </c>
      <c r="CR2412" s="199" t="str">
        <f t="shared" si="3845"/>
        <v>CR$17</v>
      </c>
      <c r="CS2412" s="199" t="str">
        <f t="shared" si="3845"/>
        <v>CS$17</v>
      </c>
      <c r="CT2412" s="199" t="str">
        <f t="shared" si="3845"/>
        <v>CT$17</v>
      </c>
      <c r="CU2412" s="199" t="str">
        <f t="shared" si="3845"/>
        <v>CU$17</v>
      </c>
      <c r="CV2412" s="199" t="str">
        <f t="shared" si="3845"/>
        <v>CV$17</v>
      </c>
      <c r="CW2412" s="199" t="str">
        <f t="shared" si="3845"/>
        <v>CW$17</v>
      </c>
      <c r="CX2412" s="199" t="str">
        <f t="shared" si="3845"/>
        <v>CX$17</v>
      </c>
      <c r="CY2412" s="199" t="str">
        <f t="shared" si="3845"/>
        <v>CY$17</v>
      </c>
      <c r="CZ2412" s="199" t="str">
        <f t="shared" si="3845"/>
        <v>CZ$17</v>
      </c>
      <c r="DA2412" s="199" t="str">
        <f t="shared" si="3845"/>
        <v>DA$17</v>
      </c>
      <c r="DB2412" s="199" t="str">
        <f t="shared" si="3845"/>
        <v>DB$17</v>
      </c>
      <c r="DC2412" s="199" t="str">
        <f t="shared" si="3845"/>
        <v>DC$17</v>
      </c>
      <c r="DD2412" s="199" t="str">
        <f t="shared" si="3845"/>
        <v>DD$17</v>
      </c>
      <c r="DE2412" s="199" t="str">
        <f t="shared" si="3845"/>
        <v>DE$17</v>
      </c>
      <c r="DF2412" s="199" t="str">
        <f t="shared" si="3845"/>
        <v>DF$17</v>
      </c>
      <c r="DG2412" s="199" t="str">
        <f t="shared" si="3845"/>
        <v>DG$17</v>
      </c>
      <c r="DH2412" s="199" t="str">
        <f t="shared" si="3845"/>
        <v>DH$17</v>
      </c>
      <c r="DI2412" s="199" t="str">
        <f t="shared" si="3845"/>
        <v>DI$17</v>
      </c>
      <c r="DJ2412" s="199" t="str">
        <f t="shared" si="3845"/>
        <v>DJ$17</v>
      </c>
      <c r="DK2412" s="199" t="str">
        <f t="shared" si="3845"/>
        <v>DK$17</v>
      </c>
      <c r="DL2412" s="199" t="str">
        <f t="shared" si="3845"/>
        <v>DL$17</v>
      </c>
    </row>
    <row r="2413" spans="1:116" x14ac:dyDescent="0.4">
      <c r="A2413" s="174"/>
      <c r="E2413" s="8"/>
      <c r="G2413" s="175" t="s">
        <v>491</v>
      </c>
      <c r="H2413" s="200"/>
      <c r="I2413" s="201"/>
      <c r="J2413" s="201"/>
      <c r="K2413" s="202"/>
      <c r="L2413" s="202"/>
      <c r="M2413" s="202"/>
      <c r="N2413" s="202"/>
      <c r="O2413" s="202"/>
      <c r="P2413" s="202"/>
      <c r="R2413" s="202"/>
      <c r="S2413" s="190"/>
      <c r="T2413" s="190"/>
      <c r="U2413" s="190"/>
      <c r="V2413" s="190"/>
      <c r="W2413" s="190"/>
      <c r="X2413" s="190"/>
      <c r="Y2413" s="190"/>
      <c r="Z2413" s="190"/>
      <c r="AA2413" s="190"/>
      <c r="AB2413" s="190"/>
      <c r="AC2413" s="190"/>
      <c r="AD2413" s="190"/>
      <c r="AE2413" s="190"/>
      <c r="AF2413" s="190"/>
      <c r="AG2413" s="190"/>
      <c r="AH2413" s="190"/>
      <c r="AI2413" s="190"/>
      <c r="AJ2413" s="190"/>
      <c r="AK2413" s="190"/>
      <c r="AL2413" s="190"/>
      <c r="AM2413" s="190"/>
      <c r="AN2413" s="190"/>
      <c r="AO2413" s="190"/>
      <c r="AP2413" s="190"/>
      <c r="AQ2413" s="190"/>
      <c r="AR2413" s="190"/>
      <c r="AS2413" s="190"/>
      <c r="AT2413" s="190"/>
      <c r="AU2413" s="190"/>
      <c r="AV2413" s="190"/>
      <c r="AW2413" s="190"/>
      <c r="AX2413" s="190"/>
      <c r="AY2413" s="190"/>
      <c r="AZ2413" s="190"/>
      <c r="BA2413" s="190"/>
      <c r="BB2413" s="190"/>
      <c r="BC2413" s="190"/>
      <c r="BD2413" s="190"/>
      <c r="BE2413" s="190"/>
      <c r="BF2413" s="190"/>
      <c r="BG2413" s="190"/>
      <c r="BH2413" s="190"/>
      <c r="BI2413" s="190"/>
      <c r="BJ2413" s="190"/>
      <c r="BK2413" s="190"/>
      <c r="BL2413" s="190"/>
      <c r="BM2413" s="190"/>
      <c r="BN2413" s="190"/>
      <c r="BO2413" s="190"/>
      <c r="BP2413" s="190"/>
      <c r="BQ2413" s="190"/>
      <c r="BR2413" s="190"/>
      <c r="BS2413" s="190"/>
      <c r="BT2413" s="190"/>
      <c r="BU2413" s="190"/>
      <c r="BV2413" s="190"/>
      <c r="BW2413" s="190"/>
      <c r="BX2413" s="190"/>
      <c r="BY2413" s="190"/>
      <c r="BZ2413" s="190"/>
      <c r="CA2413" s="190"/>
      <c r="CB2413" s="190"/>
      <c r="CC2413" s="190"/>
      <c r="CD2413" s="190"/>
      <c r="CE2413" s="190"/>
      <c r="CF2413" s="190"/>
      <c r="CG2413" s="190"/>
      <c r="CH2413" s="190"/>
      <c r="CI2413" s="190"/>
      <c r="CJ2413" s="190"/>
      <c r="CK2413" s="190"/>
      <c r="CL2413" s="190"/>
      <c r="CN2413" s="201"/>
      <c r="CO2413" s="190"/>
      <c r="CP2413" s="190"/>
      <c r="CQ2413" s="190"/>
      <c r="CR2413" s="190"/>
      <c r="CS2413" s="190"/>
      <c r="CT2413" s="190"/>
      <c r="CU2413" s="190"/>
      <c r="CV2413" s="190"/>
      <c r="CW2413" s="190"/>
      <c r="CX2413" s="190"/>
      <c r="CY2413" s="190"/>
      <c r="CZ2413" s="190"/>
      <c r="DA2413" s="190"/>
      <c r="DB2413" s="190"/>
      <c r="DC2413" s="190"/>
      <c r="DD2413" s="190"/>
      <c r="DE2413" s="190"/>
      <c r="DF2413" s="190"/>
      <c r="DG2413" s="190"/>
      <c r="DH2413" s="190"/>
      <c r="DI2413" s="190"/>
      <c r="DJ2413" s="190"/>
      <c r="DK2413" s="190"/>
      <c r="DL2413" s="190"/>
    </row>
    <row r="2414" spans="1:116" x14ac:dyDescent="0.4">
      <c r="A2414" s="174"/>
      <c r="E2414" s="8"/>
      <c r="G2414" s="175" t="s">
        <v>505</v>
      </c>
      <c r="H2414" s="200"/>
      <c r="I2414" s="201"/>
      <c r="J2414" s="201"/>
      <c r="K2414" s="202"/>
      <c r="L2414" s="202"/>
      <c r="M2414" s="202"/>
      <c r="N2414" s="202"/>
      <c r="O2414" s="202"/>
      <c r="P2414" s="202"/>
      <c r="R2414" s="202"/>
      <c r="S2414" s="190"/>
      <c r="T2414" s="190"/>
      <c r="U2414" s="190"/>
      <c r="V2414" s="190"/>
      <c r="W2414" s="190"/>
      <c r="X2414" s="190"/>
      <c r="Y2414" s="190"/>
      <c r="Z2414" s="190"/>
      <c r="AA2414" s="190"/>
      <c r="AB2414" s="190"/>
      <c r="AC2414" s="190"/>
      <c r="AD2414" s="190"/>
      <c r="AE2414" s="190"/>
      <c r="AF2414" s="190"/>
      <c r="AG2414" s="190"/>
      <c r="AH2414" s="190"/>
      <c r="AI2414" s="190"/>
      <c r="AJ2414" s="190"/>
      <c r="AK2414" s="190"/>
      <c r="AL2414" s="190"/>
      <c r="AM2414" s="190"/>
      <c r="AN2414" s="190"/>
      <c r="AO2414" s="190"/>
      <c r="AP2414" s="190"/>
      <c r="AQ2414" s="190"/>
      <c r="AR2414" s="190"/>
      <c r="AS2414" s="190"/>
      <c r="AT2414" s="190"/>
      <c r="AU2414" s="190"/>
      <c r="AV2414" s="190"/>
      <c r="AW2414" s="190"/>
      <c r="AX2414" s="190"/>
      <c r="AY2414" s="190"/>
      <c r="AZ2414" s="190"/>
      <c r="BA2414" s="190"/>
      <c r="BB2414" s="190"/>
      <c r="BC2414" s="190"/>
      <c r="BD2414" s="190"/>
      <c r="BE2414" s="190"/>
      <c r="BF2414" s="190"/>
      <c r="BG2414" s="190"/>
      <c r="BH2414" s="190"/>
      <c r="BI2414" s="190"/>
      <c r="BJ2414" s="190"/>
      <c r="BK2414" s="190"/>
      <c r="BL2414" s="190"/>
      <c r="BM2414" s="190"/>
      <c r="BN2414" s="190"/>
      <c r="BO2414" s="190"/>
      <c r="BP2414" s="190"/>
      <c r="BQ2414" s="190"/>
      <c r="BR2414" s="190"/>
      <c r="BS2414" s="190"/>
      <c r="BT2414" s="190"/>
      <c r="BU2414" s="190"/>
      <c r="BV2414" s="190"/>
      <c r="BW2414" s="190"/>
      <c r="BX2414" s="190"/>
      <c r="BY2414" s="190"/>
      <c r="BZ2414" s="190"/>
      <c r="CA2414" s="190"/>
      <c r="CB2414" s="190"/>
      <c r="CC2414" s="190"/>
      <c r="CD2414" s="190"/>
      <c r="CE2414" s="190"/>
      <c r="CF2414" s="190"/>
      <c r="CG2414" s="190"/>
      <c r="CH2414" s="190"/>
      <c r="CI2414" s="190"/>
      <c r="CJ2414" s="190"/>
      <c r="CK2414" s="190"/>
      <c r="CL2414" s="190"/>
      <c r="CN2414" s="201"/>
      <c r="CO2414" s="190"/>
      <c r="CP2414" s="190"/>
      <c r="CQ2414" s="190"/>
      <c r="CR2414" s="190"/>
      <c r="CS2414" s="190"/>
      <c r="CT2414" s="190"/>
      <c r="CU2414" s="190"/>
      <c r="CV2414" s="190"/>
      <c r="CW2414" s="190"/>
      <c r="CX2414" s="190"/>
      <c r="CY2414" s="190"/>
      <c r="CZ2414" s="190"/>
      <c r="DA2414" s="190"/>
      <c r="DB2414" s="190"/>
      <c r="DC2414" s="190"/>
      <c r="DD2414" s="190"/>
      <c r="DE2414" s="190"/>
      <c r="DF2414" s="190"/>
      <c r="DG2414" s="190"/>
      <c r="DH2414" s="190"/>
      <c r="DI2414" s="190"/>
      <c r="DJ2414" s="190"/>
      <c r="DK2414" s="190"/>
      <c r="DL2414" s="190"/>
    </row>
    <row r="2415" spans="1:116" x14ac:dyDescent="0.4">
      <c r="A2415" s="174"/>
      <c r="E2415" s="8"/>
      <c r="G2415" s="175" t="s">
        <v>463</v>
      </c>
      <c r="H2415" s="200"/>
      <c r="I2415" s="201"/>
      <c r="J2415" s="201"/>
      <c r="K2415" s="202"/>
      <c r="L2415" s="202"/>
      <c r="M2415" s="202"/>
      <c r="N2415" s="202"/>
      <c r="O2415" s="202"/>
      <c r="P2415" s="202"/>
      <c r="R2415" s="202"/>
      <c r="S2415" s="190" t="str">
        <f t="shared" ref="S2415:AX2415" si="3846">S$22</f>
        <v>S$18</v>
      </c>
      <c r="T2415" s="190" t="str">
        <f t="shared" si="3846"/>
        <v>T$18</v>
      </c>
      <c r="U2415" s="190" t="str">
        <f t="shared" si="3846"/>
        <v>U$18</v>
      </c>
      <c r="V2415" s="190" t="str">
        <f t="shared" si="3846"/>
        <v>V$18</v>
      </c>
      <c r="W2415" s="190" t="str">
        <f t="shared" si="3846"/>
        <v>W$18</v>
      </c>
      <c r="X2415" s="190" t="str">
        <f t="shared" si="3846"/>
        <v>X$18</v>
      </c>
      <c r="Y2415" s="190" t="str">
        <f t="shared" si="3846"/>
        <v>Y$18</v>
      </c>
      <c r="Z2415" s="190" t="str">
        <f t="shared" si="3846"/>
        <v>Z$18</v>
      </c>
      <c r="AA2415" s="190" t="str">
        <f t="shared" si="3846"/>
        <v>AA$18</v>
      </c>
      <c r="AB2415" s="190" t="str">
        <f t="shared" si="3846"/>
        <v>AB$18</v>
      </c>
      <c r="AC2415" s="190" t="str">
        <f t="shared" si="3846"/>
        <v>AC$18</v>
      </c>
      <c r="AD2415" s="190" t="str">
        <f t="shared" si="3846"/>
        <v>AD$18</v>
      </c>
      <c r="AE2415" s="190" t="str">
        <f t="shared" si="3846"/>
        <v>AE$18</v>
      </c>
      <c r="AF2415" s="190" t="str">
        <f t="shared" si="3846"/>
        <v>AF$18</v>
      </c>
      <c r="AG2415" s="190" t="str">
        <f t="shared" si="3846"/>
        <v>AG$18</v>
      </c>
      <c r="AH2415" s="190" t="str">
        <f t="shared" si="3846"/>
        <v>AH$18</v>
      </c>
      <c r="AI2415" s="190" t="str">
        <f t="shared" si="3846"/>
        <v>AI$18</v>
      </c>
      <c r="AJ2415" s="190" t="str">
        <f t="shared" si="3846"/>
        <v>AJ$18</v>
      </c>
      <c r="AK2415" s="190" t="str">
        <f t="shared" si="3846"/>
        <v>AK$18</v>
      </c>
      <c r="AL2415" s="190" t="str">
        <f t="shared" si="3846"/>
        <v>AL$18</v>
      </c>
      <c r="AM2415" s="190" t="str">
        <f t="shared" si="3846"/>
        <v>AM$18</v>
      </c>
      <c r="AN2415" s="190" t="str">
        <f t="shared" si="3846"/>
        <v>AN$18</v>
      </c>
      <c r="AO2415" s="190" t="str">
        <f t="shared" si="3846"/>
        <v>AO$18</v>
      </c>
      <c r="AP2415" s="190" t="str">
        <f t="shared" si="3846"/>
        <v>AP$18</v>
      </c>
      <c r="AQ2415" s="190" t="str">
        <f t="shared" si="3846"/>
        <v>AQ$18</v>
      </c>
      <c r="AR2415" s="190" t="str">
        <f t="shared" si="3846"/>
        <v>AR$18</v>
      </c>
      <c r="AS2415" s="190" t="str">
        <f t="shared" si="3846"/>
        <v>AS$18</v>
      </c>
      <c r="AT2415" s="190" t="str">
        <f t="shared" si="3846"/>
        <v>AT$18</v>
      </c>
      <c r="AU2415" s="190" t="str">
        <f t="shared" si="3846"/>
        <v>AU$18</v>
      </c>
      <c r="AV2415" s="190" t="str">
        <f t="shared" si="3846"/>
        <v>AV$18</v>
      </c>
      <c r="AW2415" s="190" t="str">
        <f t="shared" si="3846"/>
        <v>AW$18</v>
      </c>
      <c r="AX2415" s="190" t="str">
        <f t="shared" si="3846"/>
        <v>AX$18</v>
      </c>
      <c r="AY2415" s="190" t="str">
        <f t="shared" ref="AY2415:CD2415" si="3847">AY$22</f>
        <v>AY$18</v>
      </c>
      <c r="AZ2415" s="190" t="str">
        <f t="shared" si="3847"/>
        <v>AZ$18</v>
      </c>
      <c r="BA2415" s="190" t="str">
        <f t="shared" si="3847"/>
        <v>BA$18</v>
      </c>
      <c r="BB2415" s="190" t="str">
        <f t="shared" si="3847"/>
        <v>BB$18</v>
      </c>
      <c r="BC2415" s="190" t="str">
        <f t="shared" si="3847"/>
        <v>BC$18</v>
      </c>
      <c r="BD2415" s="190" t="str">
        <f t="shared" si="3847"/>
        <v>BD$18</v>
      </c>
      <c r="BE2415" s="190" t="str">
        <f t="shared" si="3847"/>
        <v>BE$18</v>
      </c>
      <c r="BF2415" s="190" t="str">
        <f t="shared" si="3847"/>
        <v>BF$18</v>
      </c>
      <c r="BG2415" s="190" t="str">
        <f t="shared" si="3847"/>
        <v>BG$18</v>
      </c>
      <c r="BH2415" s="190" t="str">
        <f t="shared" si="3847"/>
        <v>BH$18</v>
      </c>
      <c r="BI2415" s="190" t="str">
        <f t="shared" si="3847"/>
        <v>BI$18</v>
      </c>
      <c r="BJ2415" s="190" t="str">
        <f t="shared" si="3847"/>
        <v>BJ$18</v>
      </c>
      <c r="BK2415" s="190" t="str">
        <f t="shared" si="3847"/>
        <v>BK$18</v>
      </c>
      <c r="BL2415" s="190" t="str">
        <f t="shared" si="3847"/>
        <v>BL$18</v>
      </c>
      <c r="BM2415" s="190" t="str">
        <f t="shared" si="3847"/>
        <v>BM$18</v>
      </c>
      <c r="BN2415" s="190" t="str">
        <f t="shared" si="3847"/>
        <v>BN$18</v>
      </c>
      <c r="BO2415" s="190" t="str">
        <f t="shared" si="3847"/>
        <v>BO$18</v>
      </c>
      <c r="BP2415" s="190" t="str">
        <f t="shared" si="3847"/>
        <v>BP$18</v>
      </c>
      <c r="BQ2415" s="190" t="str">
        <f t="shared" si="3847"/>
        <v>BQ$18</v>
      </c>
      <c r="BR2415" s="190" t="str">
        <f t="shared" si="3847"/>
        <v>BR$18</v>
      </c>
      <c r="BS2415" s="190" t="str">
        <f t="shared" si="3847"/>
        <v>BS$18</v>
      </c>
      <c r="BT2415" s="190" t="str">
        <f t="shared" si="3847"/>
        <v>BT$18</v>
      </c>
      <c r="BU2415" s="190" t="str">
        <f t="shared" si="3847"/>
        <v>BU$18</v>
      </c>
      <c r="BV2415" s="190" t="str">
        <f t="shared" si="3847"/>
        <v>BV$18</v>
      </c>
      <c r="BW2415" s="190" t="str">
        <f t="shared" si="3847"/>
        <v>BW$18</v>
      </c>
      <c r="BX2415" s="190" t="str">
        <f t="shared" si="3847"/>
        <v>BX$18</v>
      </c>
      <c r="BY2415" s="190" t="str">
        <f t="shared" si="3847"/>
        <v>BY$18</v>
      </c>
      <c r="BZ2415" s="190" t="str">
        <f t="shared" si="3847"/>
        <v>BZ$18</v>
      </c>
      <c r="CA2415" s="190" t="str">
        <f t="shared" si="3847"/>
        <v>CA$18</v>
      </c>
      <c r="CB2415" s="190" t="str">
        <f t="shared" si="3847"/>
        <v>CB$18</v>
      </c>
      <c r="CC2415" s="190" t="str">
        <f t="shared" si="3847"/>
        <v>CC$18</v>
      </c>
      <c r="CD2415" s="190" t="str">
        <f t="shared" si="3847"/>
        <v>CD$18</v>
      </c>
      <c r="CE2415" s="190" t="str">
        <f t="shared" ref="CE2415:CL2415" si="3848">CE$22</f>
        <v>CE$18</v>
      </c>
      <c r="CF2415" s="190" t="str">
        <f t="shared" si="3848"/>
        <v>CF$18</v>
      </c>
      <c r="CG2415" s="190" t="str">
        <f t="shared" si="3848"/>
        <v>CG$18</v>
      </c>
      <c r="CH2415" s="190" t="str">
        <f t="shared" si="3848"/>
        <v>CH$18</v>
      </c>
      <c r="CI2415" s="190" t="str">
        <f t="shared" si="3848"/>
        <v>CI$18</v>
      </c>
      <c r="CJ2415" s="190" t="str">
        <f t="shared" si="3848"/>
        <v>CJ$18</v>
      </c>
      <c r="CK2415" s="190" t="str">
        <f t="shared" si="3848"/>
        <v>CK$18</v>
      </c>
      <c r="CL2415" s="190" t="str">
        <f t="shared" si="3848"/>
        <v>CL$18</v>
      </c>
      <c r="CN2415" s="201"/>
      <c r="CO2415" s="190" t="str">
        <f t="shared" ref="CO2415:DL2415" si="3849">CO$22</f>
        <v>CO$18</v>
      </c>
      <c r="CP2415" s="190" t="str">
        <f t="shared" si="3849"/>
        <v>CP$18</v>
      </c>
      <c r="CQ2415" s="190" t="str">
        <f t="shared" si="3849"/>
        <v>CQ$18</v>
      </c>
      <c r="CR2415" s="190" t="str">
        <f t="shared" si="3849"/>
        <v>CR$18</v>
      </c>
      <c r="CS2415" s="190" t="str">
        <f t="shared" si="3849"/>
        <v>CS$18</v>
      </c>
      <c r="CT2415" s="190" t="str">
        <f t="shared" si="3849"/>
        <v>CT$18</v>
      </c>
      <c r="CU2415" s="190" t="str">
        <f t="shared" si="3849"/>
        <v>CU$18</v>
      </c>
      <c r="CV2415" s="190" t="str">
        <f t="shared" si="3849"/>
        <v>CV$18</v>
      </c>
      <c r="CW2415" s="190" t="str">
        <f t="shared" si="3849"/>
        <v>CW$18</v>
      </c>
      <c r="CX2415" s="190" t="str">
        <f t="shared" si="3849"/>
        <v>CX$18</v>
      </c>
      <c r="CY2415" s="190" t="str">
        <f t="shared" si="3849"/>
        <v>CY$18</v>
      </c>
      <c r="CZ2415" s="190" t="str">
        <f t="shared" si="3849"/>
        <v>CZ$18</v>
      </c>
      <c r="DA2415" s="190" t="str">
        <f t="shared" si="3849"/>
        <v>DA$18</v>
      </c>
      <c r="DB2415" s="190" t="str">
        <f t="shared" si="3849"/>
        <v>DB$18</v>
      </c>
      <c r="DC2415" s="190" t="str">
        <f t="shared" si="3849"/>
        <v>DC$18</v>
      </c>
      <c r="DD2415" s="190" t="str">
        <f t="shared" si="3849"/>
        <v>DD$18</v>
      </c>
      <c r="DE2415" s="190" t="str">
        <f t="shared" si="3849"/>
        <v>DE$18</v>
      </c>
      <c r="DF2415" s="190" t="str">
        <f t="shared" si="3849"/>
        <v>DF$18</v>
      </c>
      <c r="DG2415" s="190" t="str">
        <f t="shared" si="3849"/>
        <v>DG$18</v>
      </c>
      <c r="DH2415" s="190" t="str">
        <f t="shared" si="3849"/>
        <v>DH$18</v>
      </c>
      <c r="DI2415" s="190" t="str">
        <f t="shared" si="3849"/>
        <v>DI$18</v>
      </c>
      <c r="DJ2415" s="190" t="str">
        <f t="shared" si="3849"/>
        <v>DJ$18</v>
      </c>
      <c r="DK2415" s="190" t="str">
        <f t="shared" si="3849"/>
        <v>DK$18</v>
      </c>
      <c r="DL2415" s="190" t="str">
        <f t="shared" si="3849"/>
        <v>DL$18</v>
      </c>
    </row>
    <row r="2416" spans="1:116" x14ac:dyDescent="0.4">
      <c r="A2416" s="174"/>
      <c r="E2416" s="8"/>
      <c r="G2416" s="175" t="s">
        <v>464</v>
      </c>
      <c r="H2416" s="200"/>
      <c r="I2416" s="201"/>
      <c r="J2416" s="201"/>
      <c r="K2416" s="202"/>
      <c r="L2416" s="202"/>
      <c r="M2416" s="202"/>
      <c r="N2416" s="202"/>
      <c r="O2416" s="202"/>
      <c r="P2416" s="202"/>
      <c r="R2416" s="202"/>
      <c r="S2416" s="190" t="str">
        <f t="shared" ref="S2416:AX2416" si="3850">S$23</f>
        <v>S$19</v>
      </c>
      <c r="T2416" s="190" t="str">
        <f t="shared" si="3850"/>
        <v>T$19</v>
      </c>
      <c r="U2416" s="190" t="str">
        <f t="shared" si="3850"/>
        <v>U$19</v>
      </c>
      <c r="V2416" s="190" t="str">
        <f t="shared" si="3850"/>
        <v>V$19</v>
      </c>
      <c r="W2416" s="190" t="str">
        <f t="shared" si="3850"/>
        <v>W$19</v>
      </c>
      <c r="X2416" s="190" t="str">
        <f t="shared" si="3850"/>
        <v>X$19</v>
      </c>
      <c r="Y2416" s="190" t="str">
        <f t="shared" si="3850"/>
        <v>Y$19</v>
      </c>
      <c r="Z2416" s="190" t="str">
        <f t="shared" si="3850"/>
        <v>Z$19</v>
      </c>
      <c r="AA2416" s="190" t="str">
        <f t="shared" si="3850"/>
        <v>AA$19</v>
      </c>
      <c r="AB2416" s="190" t="str">
        <f t="shared" si="3850"/>
        <v>AB$19</v>
      </c>
      <c r="AC2416" s="190" t="str">
        <f t="shared" si="3850"/>
        <v>AC$19</v>
      </c>
      <c r="AD2416" s="190" t="str">
        <f t="shared" si="3850"/>
        <v>AD$19</v>
      </c>
      <c r="AE2416" s="190" t="str">
        <f t="shared" si="3850"/>
        <v>AE$19</v>
      </c>
      <c r="AF2416" s="190" t="str">
        <f t="shared" si="3850"/>
        <v>AF$19</v>
      </c>
      <c r="AG2416" s="190" t="str">
        <f t="shared" si="3850"/>
        <v>AG$19</v>
      </c>
      <c r="AH2416" s="190" t="str">
        <f t="shared" si="3850"/>
        <v>AH$19</v>
      </c>
      <c r="AI2416" s="190" t="str">
        <f t="shared" si="3850"/>
        <v>AI$19</v>
      </c>
      <c r="AJ2416" s="190" t="str">
        <f t="shared" si="3850"/>
        <v>AJ$19</v>
      </c>
      <c r="AK2416" s="190" t="str">
        <f t="shared" si="3850"/>
        <v>AK$19</v>
      </c>
      <c r="AL2416" s="190" t="str">
        <f t="shared" si="3850"/>
        <v>AL$19</v>
      </c>
      <c r="AM2416" s="190" t="str">
        <f t="shared" si="3850"/>
        <v>AM$19</v>
      </c>
      <c r="AN2416" s="190" t="str">
        <f t="shared" si="3850"/>
        <v>AN$19</v>
      </c>
      <c r="AO2416" s="190" t="str">
        <f t="shared" si="3850"/>
        <v>AO$19</v>
      </c>
      <c r="AP2416" s="190" t="str">
        <f t="shared" si="3850"/>
        <v>AP$19</v>
      </c>
      <c r="AQ2416" s="190" t="str">
        <f t="shared" si="3850"/>
        <v>AQ$19</v>
      </c>
      <c r="AR2416" s="190" t="str">
        <f t="shared" si="3850"/>
        <v>AR$19</v>
      </c>
      <c r="AS2416" s="190" t="str">
        <f t="shared" si="3850"/>
        <v>AS$19</v>
      </c>
      <c r="AT2416" s="190" t="str">
        <f t="shared" si="3850"/>
        <v>AT$19</v>
      </c>
      <c r="AU2416" s="190" t="str">
        <f t="shared" si="3850"/>
        <v>AU$19</v>
      </c>
      <c r="AV2416" s="190" t="str">
        <f t="shared" si="3850"/>
        <v>AV$19</v>
      </c>
      <c r="AW2416" s="190" t="str">
        <f t="shared" si="3850"/>
        <v>AW$19</v>
      </c>
      <c r="AX2416" s="190" t="str">
        <f t="shared" si="3850"/>
        <v>AX$19</v>
      </c>
      <c r="AY2416" s="190" t="str">
        <f t="shared" ref="AY2416:CD2416" si="3851">AY$23</f>
        <v>AY$19</v>
      </c>
      <c r="AZ2416" s="190" t="str">
        <f t="shared" si="3851"/>
        <v>AZ$19</v>
      </c>
      <c r="BA2416" s="190" t="str">
        <f t="shared" si="3851"/>
        <v>BA$19</v>
      </c>
      <c r="BB2416" s="190" t="str">
        <f t="shared" si="3851"/>
        <v>BB$19</v>
      </c>
      <c r="BC2416" s="190" t="str">
        <f t="shared" si="3851"/>
        <v>BC$19</v>
      </c>
      <c r="BD2416" s="190" t="str">
        <f t="shared" si="3851"/>
        <v>BD$19</v>
      </c>
      <c r="BE2416" s="190" t="str">
        <f t="shared" si="3851"/>
        <v>BE$19</v>
      </c>
      <c r="BF2416" s="190" t="str">
        <f t="shared" si="3851"/>
        <v>BF$19</v>
      </c>
      <c r="BG2416" s="190" t="str">
        <f t="shared" si="3851"/>
        <v>BG$19</v>
      </c>
      <c r="BH2416" s="190" t="str">
        <f t="shared" si="3851"/>
        <v>BH$19</v>
      </c>
      <c r="BI2416" s="190" t="str">
        <f t="shared" si="3851"/>
        <v>BI$19</v>
      </c>
      <c r="BJ2416" s="190" t="str">
        <f t="shared" si="3851"/>
        <v>BJ$19</v>
      </c>
      <c r="BK2416" s="190" t="str">
        <f t="shared" si="3851"/>
        <v>BK$19</v>
      </c>
      <c r="BL2416" s="190" t="str">
        <f t="shared" si="3851"/>
        <v>BL$19</v>
      </c>
      <c r="BM2416" s="190" t="str">
        <f t="shared" si="3851"/>
        <v>BM$19</v>
      </c>
      <c r="BN2416" s="190" t="str">
        <f t="shared" si="3851"/>
        <v>BN$19</v>
      </c>
      <c r="BO2416" s="190" t="str">
        <f t="shared" si="3851"/>
        <v>BO$19</v>
      </c>
      <c r="BP2416" s="190" t="str">
        <f t="shared" si="3851"/>
        <v>BP$19</v>
      </c>
      <c r="BQ2416" s="190" t="str">
        <f t="shared" si="3851"/>
        <v>BQ$19</v>
      </c>
      <c r="BR2416" s="190" t="str">
        <f t="shared" si="3851"/>
        <v>BR$19</v>
      </c>
      <c r="BS2416" s="190" t="str">
        <f t="shared" si="3851"/>
        <v>BS$19</v>
      </c>
      <c r="BT2416" s="190" t="str">
        <f t="shared" si="3851"/>
        <v>BT$19</v>
      </c>
      <c r="BU2416" s="190" t="str">
        <f t="shared" si="3851"/>
        <v>BU$19</v>
      </c>
      <c r="BV2416" s="190" t="str">
        <f t="shared" si="3851"/>
        <v>BV$19</v>
      </c>
      <c r="BW2416" s="190" t="str">
        <f t="shared" si="3851"/>
        <v>BW$19</v>
      </c>
      <c r="BX2416" s="190" t="str">
        <f t="shared" si="3851"/>
        <v>BX$19</v>
      </c>
      <c r="BY2416" s="190" t="str">
        <f t="shared" si="3851"/>
        <v>BY$19</v>
      </c>
      <c r="BZ2416" s="190" t="str">
        <f t="shared" si="3851"/>
        <v>BZ$19</v>
      </c>
      <c r="CA2416" s="190" t="str">
        <f t="shared" si="3851"/>
        <v>CA$19</v>
      </c>
      <c r="CB2416" s="190" t="str">
        <f t="shared" si="3851"/>
        <v>CB$19</v>
      </c>
      <c r="CC2416" s="190" t="str">
        <f t="shared" si="3851"/>
        <v>CC$19</v>
      </c>
      <c r="CD2416" s="190" t="str">
        <f t="shared" si="3851"/>
        <v>CD$19</v>
      </c>
      <c r="CE2416" s="190" t="str">
        <f t="shared" ref="CE2416:CL2416" si="3852">CE$23</f>
        <v>CE$19</v>
      </c>
      <c r="CF2416" s="190" t="str">
        <f t="shared" si="3852"/>
        <v>CF$19</v>
      </c>
      <c r="CG2416" s="190" t="str">
        <f t="shared" si="3852"/>
        <v>CG$19</v>
      </c>
      <c r="CH2416" s="190" t="str">
        <f t="shared" si="3852"/>
        <v>CH$19</v>
      </c>
      <c r="CI2416" s="190" t="str">
        <f t="shared" si="3852"/>
        <v>CI$19</v>
      </c>
      <c r="CJ2416" s="190" t="str">
        <f t="shared" si="3852"/>
        <v>CJ$19</v>
      </c>
      <c r="CK2416" s="190" t="str">
        <f t="shared" si="3852"/>
        <v>CK$19</v>
      </c>
      <c r="CL2416" s="190" t="str">
        <f t="shared" si="3852"/>
        <v>CL$19</v>
      </c>
      <c r="CN2416" s="201"/>
      <c r="CO2416" s="190" t="str">
        <f t="shared" ref="CO2416:DL2416" si="3853">CO$23</f>
        <v>CO$19</v>
      </c>
      <c r="CP2416" s="190" t="str">
        <f t="shared" si="3853"/>
        <v>CP$19</v>
      </c>
      <c r="CQ2416" s="190" t="str">
        <f t="shared" si="3853"/>
        <v>CQ$19</v>
      </c>
      <c r="CR2416" s="190" t="str">
        <f t="shared" si="3853"/>
        <v>CR$19</v>
      </c>
      <c r="CS2416" s="190" t="str">
        <f t="shared" si="3853"/>
        <v>CS$19</v>
      </c>
      <c r="CT2416" s="190" t="str">
        <f t="shared" si="3853"/>
        <v>CT$19</v>
      </c>
      <c r="CU2416" s="190" t="str">
        <f t="shared" si="3853"/>
        <v>CU$19</v>
      </c>
      <c r="CV2416" s="190" t="str">
        <f t="shared" si="3853"/>
        <v>CV$19</v>
      </c>
      <c r="CW2416" s="190" t="str">
        <f t="shared" si="3853"/>
        <v>CW$19</v>
      </c>
      <c r="CX2416" s="190" t="str">
        <f t="shared" si="3853"/>
        <v>CX$19</v>
      </c>
      <c r="CY2416" s="190" t="str">
        <f t="shared" si="3853"/>
        <v>CY$19</v>
      </c>
      <c r="CZ2416" s="190" t="str">
        <f t="shared" si="3853"/>
        <v>CZ$19</v>
      </c>
      <c r="DA2416" s="190" t="str">
        <f t="shared" si="3853"/>
        <v>DA$19</v>
      </c>
      <c r="DB2416" s="190" t="str">
        <f t="shared" si="3853"/>
        <v>DB$19</v>
      </c>
      <c r="DC2416" s="190" t="str">
        <f t="shared" si="3853"/>
        <v>DC$19</v>
      </c>
      <c r="DD2416" s="190" t="str">
        <f t="shared" si="3853"/>
        <v>DD$19</v>
      </c>
      <c r="DE2416" s="190" t="str">
        <f t="shared" si="3853"/>
        <v>DE$19</v>
      </c>
      <c r="DF2416" s="190" t="str">
        <f t="shared" si="3853"/>
        <v>DF$19</v>
      </c>
      <c r="DG2416" s="190" t="str">
        <f t="shared" si="3853"/>
        <v>DG$19</v>
      </c>
      <c r="DH2416" s="190" t="str">
        <f t="shared" si="3853"/>
        <v>DH$19</v>
      </c>
      <c r="DI2416" s="190" t="str">
        <f t="shared" si="3853"/>
        <v>DI$19</v>
      </c>
      <c r="DJ2416" s="190" t="str">
        <f t="shared" si="3853"/>
        <v>DJ$19</v>
      </c>
      <c r="DK2416" s="190" t="str">
        <f t="shared" si="3853"/>
        <v>DK$19</v>
      </c>
      <c r="DL2416" s="190" t="str">
        <f t="shared" si="3853"/>
        <v>DL$19</v>
      </c>
    </row>
    <row r="2417" spans="1:116" x14ac:dyDescent="0.4">
      <c r="A2417" s="31" t="s">
        <v>218</v>
      </c>
      <c r="B2417" s="31" t="s">
        <v>395</v>
      </c>
      <c r="C2417" s="31"/>
      <c r="D2417" t="s">
        <v>406</v>
      </c>
      <c r="E2417" s="8" t="str">
        <f t="shared" si="3786"/>
        <v>2417 WCINV-IS</v>
      </c>
      <c r="F2417" t="s">
        <v>434</v>
      </c>
      <c r="G2417" s="70" t="s">
        <v>397</v>
      </c>
      <c r="H2417" s="48"/>
      <c r="I2417" s="297"/>
      <c r="J2417" s="297"/>
      <c r="K2417" s="48"/>
      <c r="L2417" s="48"/>
      <c r="M2417" s="48"/>
      <c r="N2417" s="48"/>
      <c r="O2417" s="48"/>
      <c r="P2417" s="48"/>
      <c r="R2417" s="70"/>
      <c r="S2417" s="298"/>
      <c r="T2417" s="298"/>
      <c r="U2417" s="298"/>
      <c r="V2417" s="298"/>
      <c r="W2417" s="298"/>
      <c r="X2417" s="298"/>
      <c r="Y2417" s="298"/>
      <c r="Z2417" s="298"/>
      <c r="AA2417" s="298"/>
      <c r="AB2417" s="298"/>
      <c r="AC2417" s="298"/>
      <c r="AD2417" s="298"/>
      <c r="AE2417" s="298"/>
      <c r="AF2417" s="298"/>
      <c r="AG2417" s="298"/>
      <c r="AH2417" s="298"/>
      <c r="AI2417" s="298"/>
      <c r="AJ2417" s="298"/>
      <c r="AK2417" s="298"/>
      <c r="AL2417" s="298"/>
      <c r="AM2417" s="298"/>
      <c r="AN2417" s="298"/>
      <c r="AO2417" s="298"/>
      <c r="AP2417" s="298"/>
      <c r="AQ2417" s="298"/>
      <c r="AR2417" s="298"/>
      <c r="AS2417" s="298"/>
      <c r="AT2417" s="298"/>
      <c r="AU2417" s="298"/>
      <c r="AV2417" s="298"/>
      <c r="AW2417" s="298"/>
      <c r="AX2417" s="298"/>
      <c r="AY2417" s="298"/>
      <c r="AZ2417" s="298"/>
      <c r="BA2417" s="298"/>
      <c r="BB2417" s="298"/>
      <c r="BC2417" s="298"/>
      <c r="BD2417" s="298"/>
      <c r="BE2417" s="298"/>
      <c r="BF2417" s="298"/>
      <c r="BG2417" s="298"/>
      <c r="BH2417" s="298"/>
      <c r="BI2417" s="298"/>
      <c r="BJ2417" s="298"/>
      <c r="BK2417" s="298"/>
      <c r="BL2417" s="298"/>
      <c r="BM2417" s="298"/>
      <c r="BN2417" s="298"/>
      <c r="BO2417" s="298"/>
      <c r="BP2417" s="298"/>
      <c r="BQ2417" s="298"/>
      <c r="BR2417" s="298"/>
      <c r="BS2417" s="298"/>
      <c r="BT2417" s="298"/>
      <c r="BU2417" s="298"/>
      <c r="BV2417" s="298"/>
      <c r="BW2417" s="298"/>
      <c r="BX2417" s="298"/>
      <c r="BY2417" s="298"/>
      <c r="BZ2417" s="298"/>
      <c r="CA2417" s="298"/>
      <c r="CB2417" s="298"/>
      <c r="CC2417" s="298"/>
      <c r="CD2417" s="298"/>
      <c r="CE2417" s="298"/>
      <c r="CF2417" s="298"/>
      <c r="CG2417" s="298"/>
      <c r="CH2417" s="298"/>
      <c r="CI2417" s="298"/>
      <c r="CJ2417" s="298"/>
      <c r="CK2417" s="298"/>
      <c r="CL2417" s="298"/>
      <c r="CN2417" s="297"/>
      <c r="CO2417" s="298"/>
      <c r="CP2417" s="298"/>
      <c r="CQ2417" s="298"/>
      <c r="CR2417" s="298"/>
      <c r="CS2417" s="298"/>
      <c r="CT2417" s="298"/>
      <c r="CU2417" s="298"/>
      <c r="CV2417" s="298"/>
      <c r="CW2417" s="298"/>
      <c r="CX2417" s="298"/>
      <c r="CY2417" s="298"/>
      <c r="CZ2417" s="298"/>
      <c r="DA2417" s="298"/>
      <c r="DB2417" s="298"/>
      <c r="DC2417" s="298"/>
      <c r="DD2417" s="298"/>
      <c r="DE2417" s="298"/>
      <c r="DF2417" s="298"/>
      <c r="DG2417" s="298"/>
      <c r="DH2417" s="298"/>
      <c r="DI2417" s="298"/>
      <c r="DJ2417" s="298"/>
      <c r="DK2417" s="298"/>
      <c r="DL2417" s="298"/>
    </row>
    <row r="2418" spans="1:116" x14ac:dyDescent="0.4">
      <c r="A2418" s="31"/>
      <c r="B2418" t="str">
        <f t="shared" ref="B2418:B2427" si="3854">E2418</f>
        <v>2418 WCINV-IS</v>
      </c>
      <c r="D2418" t="s">
        <v>406</v>
      </c>
      <c r="E2418" s="8" t="str">
        <f t="shared" si="3786"/>
        <v>2418 WCINV-IS</v>
      </c>
      <c r="G2418" s="125" t="s">
        <v>405</v>
      </c>
      <c r="H2418" s="31"/>
      <c r="I2418" s="73"/>
      <c r="J2418" s="73"/>
      <c r="K2418" s="124">
        <f>'IS BS CF'!K$23</f>
        <v>-5000000.0000000019</v>
      </c>
      <c r="L2418" s="124">
        <f>'IS BS CF'!L$23</f>
        <v>-10000000.000000004</v>
      </c>
      <c r="M2418" s="124">
        <f>'IS BS CF'!M$23</f>
        <v>-20000000.000000007</v>
      </c>
      <c r="N2418" s="124">
        <f>'IS BS CF'!N$23</f>
        <v>-40000000.000000015</v>
      </c>
      <c r="O2418" s="124">
        <f>'IS BS CF'!O$23</f>
        <v>-80000000.00000003</v>
      </c>
      <c r="P2418" s="124">
        <f>'IS BS CF'!P$23</f>
        <v>-160000000.00000006</v>
      </c>
      <c r="Q2418" s="124"/>
      <c r="R2418" s="124">
        <f>'IS BS CF'!R$23</f>
        <v>0</v>
      </c>
      <c r="S2418" s="124">
        <f>'IS BS CF'!S$23</f>
        <v>-416666.66666666674</v>
      </c>
      <c r="T2418" s="124">
        <f>'IS BS CF'!T$23</f>
        <v>-416666.66666666674</v>
      </c>
      <c r="U2418" s="124">
        <f>'IS BS CF'!U$23</f>
        <v>-416666.66666666674</v>
      </c>
      <c r="V2418" s="124">
        <f>'IS BS CF'!V$23</f>
        <v>-416666.66666666674</v>
      </c>
      <c r="W2418" s="124">
        <f>'IS BS CF'!W$23</f>
        <v>-416666.66666666674</v>
      </c>
      <c r="X2418" s="124">
        <f>'IS BS CF'!X$23</f>
        <v>-416666.66666666674</v>
      </c>
      <c r="Y2418" s="124">
        <f>'IS BS CF'!Y$23</f>
        <v>-416666.66666666674</v>
      </c>
      <c r="Z2418" s="124">
        <f>'IS BS CF'!Z$23</f>
        <v>-416666.66666666674</v>
      </c>
      <c r="AA2418" s="124">
        <f>'IS BS CF'!AA$23</f>
        <v>-416666.66666666674</v>
      </c>
      <c r="AB2418" s="124">
        <f>'IS BS CF'!AB$23</f>
        <v>-416666.66666666674</v>
      </c>
      <c r="AC2418" s="124">
        <f>'IS BS CF'!AC$23</f>
        <v>-416666.66666666674</v>
      </c>
      <c r="AD2418" s="124">
        <f>'IS BS CF'!AD$23</f>
        <v>-416666.66666666674</v>
      </c>
      <c r="AE2418" s="124">
        <f>'IS BS CF'!AE$23</f>
        <v>-833333.33333333349</v>
      </c>
      <c r="AF2418" s="124">
        <f>'IS BS CF'!AF$23</f>
        <v>-833333.33333333349</v>
      </c>
      <c r="AG2418" s="124">
        <f>'IS BS CF'!AG$23</f>
        <v>-833333.33333333349</v>
      </c>
      <c r="AH2418" s="124">
        <f>'IS BS CF'!AH$23</f>
        <v>-833333.33333333349</v>
      </c>
      <c r="AI2418" s="124">
        <f>'IS BS CF'!AI$23</f>
        <v>-833333.33333333349</v>
      </c>
      <c r="AJ2418" s="124">
        <f>'IS BS CF'!AJ$23</f>
        <v>-833333.33333333349</v>
      </c>
      <c r="AK2418" s="124">
        <f>'IS BS CF'!AK$23</f>
        <v>-833333.33333333349</v>
      </c>
      <c r="AL2418" s="124">
        <f>'IS BS CF'!AL$23</f>
        <v>-833333.33333333349</v>
      </c>
      <c r="AM2418" s="124">
        <f>'IS BS CF'!AM$23</f>
        <v>-833333.33333333349</v>
      </c>
      <c r="AN2418" s="124">
        <f>'IS BS CF'!AN$23</f>
        <v>-833333.33333333349</v>
      </c>
      <c r="AO2418" s="124">
        <f>'IS BS CF'!AO$23</f>
        <v>-833333.33333333349</v>
      </c>
      <c r="AP2418" s="124">
        <f>'IS BS CF'!AP$23</f>
        <v>-833333.33333333349</v>
      </c>
      <c r="AQ2418" s="124">
        <f>'IS BS CF'!AQ$23</f>
        <v>-1666666.666666667</v>
      </c>
      <c r="AR2418" s="124">
        <f>'IS BS CF'!AR$23</f>
        <v>-1666666.666666667</v>
      </c>
      <c r="AS2418" s="124">
        <f>'IS BS CF'!AS$23</f>
        <v>-1666666.666666667</v>
      </c>
      <c r="AT2418" s="124">
        <f>'IS BS CF'!AT$23</f>
        <v>-1666666.666666667</v>
      </c>
      <c r="AU2418" s="124">
        <f>'IS BS CF'!AU$23</f>
        <v>-1666666.666666667</v>
      </c>
      <c r="AV2418" s="124">
        <f>'IS BS CF'!AV$23</f>
        <v>-1666666.666666667</v>
      </c>
      <c r="AW2418" s="124">
        <f>'IS BS CF'!AW$23</f>
        <v>-1666666.666666667</v>
      </c>
      <c r="AX2418" s="124">
        <f>'IS BS CF'!AX$23</f>
        <v>-1666666.666666667</v>
      </c>
      <c r="AY2418" s="124">
        <f>'IS BS CF'!AY$23</f>
        <v>-1666666.666666667</v>
      </c>
      <c r="AZ2418" s="124">
        <f>'IS BS CF'!AZ$23</f>
        <v>-1666666.666666667</v>
      </c>
      <c r="BA2418" s="124">
        <f>'IS BS CF'!BA$23</f>
        <v>-1666666.666666667</v>
      </c>
      <c r="BB2418" s="124">
        <f>'IS BS CF'!BB$23</f>
        <v>-1666666.666666667</v>
      </c>
      <c r="BC2418" s="124">
        <f>'IS BS CF'!BC$23</f>
        <v>-3333333.333333334</v>
      </c>
      <c r="BD2418" s="124">
        <f>'IS BS CF'!BD$23</f>
        <v>-3333333.333333334</v>
      </c>
      <c r="BE2418" s="124">
        <f>'IS BS CF'!BE$23</f>
        <v>-3333333.333333334</v>
      </c>
      <c r="BF2418" s="124">
        <f>'IS BS CF'!BF$23</f>
        <v>-3333333.333333334</v>
      </c>
      <c r="BG2418" s="124">
        <f>'IS BS CF'!BG$23</f>
        <v>-3333333.333333334</v>
      </c>
      <c r="BH2418" s="124">
        <f>'IS BS CF'!BH$23</f>
        <v>-3333333.333333334</v>
      </c>
      <c r="BI2418" s="124">
        <f>'IS BS CF'!BI$23</f>
        <v>-3333333.333333334</v>
      </c>
      <c r="BJ2418" s="124">
        <f>'IS BS CF'!BJ$23</f>
        <v>-3333333.333333334</v>
      </c>
      <c r="BK2418" s="124">
        <f>'IS BS CF'!BK$23</f>
        <v>-3333333.333333334</v>
      </c>
      <c r="BL2418" s="124">
        <f>'IS BS CF'!BL$23</f>
        <v>-3333333.333333334</v>
      </c>
      <c r="BM2418" s="124">
        <f>'IS BS CF'!BM$23</f>
        <v>-3333333.333333334</v>
      </c>
      <c r="BN2418" s="124">
        <f>'IS BS CF'!BN$23</f>
        <v>-3333333.333333334</v>
      </c>
      <c r="BO2418" s="124">
        <f>'IS BS CF'!BO$23</f>
        <v>-6666666.6666666679</v>
      </c>
      <c r="BP2418" s="124">
        <f>'IS BS CF'!BP$23</f>
        <v>-6666666.6666666679</v>
      </c>
      <c r="BQ2418" s="124">
        <f>'IS BS CF'!BQ$23</f>
        <v>-6666666.6666666679</v>
      </c>
      <c r="BR2418" s="124">
        <f>'IS BS CF'!BR$23</f>
        <v>-6666666.6666666679</v>
      </c>
      <c r="BS2418" s="124">
        <f>'IS BS CF'!BS$23</f>
        <v>-6666666.6666666679</v>
      </c>
      <c r="BT2418" s="124">
        <f>'IS BS CF'!BT$23</f>
        <v>-6666666.6666666679</v>
      </c>
      <c r="BU2418" s="124">
        <f>'IS BS CF'!BU$23</f>
        <v>-6666666.6666666679</v>
      </c>
      <c r="BV2418" s="124">
        <f>'IS BS CF'!BV$23</f>
        <v>-6666666.6666666679</v>
      </c>
      <c r="BW2418" s="124">
        <f>'IS BS CF'!BW$23</f>
        <v>-6666666.6666666679</v>
      </c>
      <c r="BX2418" s="124">
        <f>'IS BS CF'!BX$23</f>
        <v>-6666666.6666666679</v>
      </c>
      <c r="BY2418" s="124">
        <f>'IS BS CF'!BY$23</f>
        <v>-6666666.6666666679</v>
      </c>
      <c r="BZ2418" s="124">
        <f>'IS BS CF'!BZ$23</f>
        <v>-6666666.6666666679</v>
      </c>
      <c r="CA2418" s="124">
        <f>'IS BS CF'!CA$23</f>
        <v>-13333333.333333336</v>
      </c>
      <c r="CB2418" s="124">
        <f>'IS BS CF'!CB$23</f>
        <v>-13333333.333333336</v>
      </c>
      <c r="CC2418" s="124">
        <f>'IS BS CF'!CC$23</f>
        <v>-13333333.333333336</v>
      </c>
      <c r="CD2418" s="124">
        <f>'IS BS CF'!CD$23</f>
        <v>-13333333.333333336</v>
      </c>
      <c r="CE2418" s="124">
        <f>'IS BS CF'!CE$23</f>
        <v>-13333333.333333336</v>
      </c>
      <c r="CF2418" s="124">
        <f>'IS BS CF'!CF$23</f>
        <v>-13333333.333333336</v>
      </c>
      <c r="CG2418" s="124">
        <f>'IS BS CF'!CG$23</f>
        <v>-13333333.333333336</v>
      </c>
      <c r="CH2418" s="124">
        <f>'IS BS CF'!CH$23</f>
        <v>-13333333.333333336</v>
      </c>
      <c r="CI2418" s="124">
        <f>'IS BS CF'!CI$23</f>
        <v>-13333333.333333336</v>
      </c>
      <c r="CJ2418" s="124">
        <f>'IS BS CF'!CJ$23</f>
        <v>-13333333.333333336</v>
      </c>
      <c r="CK2418" s="124">
        <f>'IS BS CF'!CK$23</f>
        <v>-13333333.333333336</v>
      </c>
      <c r="CL2418" s="124">
        <f>'IS BS CF'!CL$23</f>
        <v>-13333333.333333336</v>
      </c>
      <c r="CN2418" s="73"/>
      <c r="CO2418" s="124" t="e">
        <f>#REF!</f>
        <v>#REF!</v>
      </c>
      <c r="CP2418" s="124" t="e">
        <f>#REF!</f>
        <v>#REF!</v>
      </c>
      <c r="CQ2418" s="124" t="e">
        <f>#REF!</f>
        <v>#REF!</v>
      </c>
      <c r="CR2418" s="124" t="e">
        <f>#REF!</f>
        <v>#REF!</v>
      </c>
      <c r="CS2418" s="124" t="e">
        <f>#REF!</f>
        <v>#REF!</v>
      </c>
      <c r="CT2418" s="124" t="e">
        <f>#REF!</f>
        <v>#REF!</v>
      </c>
      <c r="CU2418" s="124" t="e">
        <f>#REF!</f>
        <v>#REF!</v>
      </c>
      <c r="CV2418" s="124" t="e">
        <f>#REF!</f>
        <v>#REF!</v>
      </c>
      <c r="CW2418" s="124" t="e">
        <f>#REF!</f>
        <v>#REF!</v>
      </c>
      <c r="CX2418" s="124" t="e">
        <f>#REF!</f>
        <v>#REF!</v>
      </c>
      <c r="CY2418" s="124" t="e">
        <f>#REF!</f>
        <v>#REF!</v>
      </c>
      <c r="CZ2418" s="124" t="e">
        <f>#REF!</f>
        <v>#REF!</v>
      </c>
      <c r="DA2418" s="124" t="e">
        <f>#REF!</f>
        <v>#REF!</v>
      </c>
      <c r="DB2418" s="124" t="e">
        <f>#REF!</f>
        <v>#REF!</v>
      </c>
      <c r="DC2418" s="124" t="e">
        <f>#REF!</f>
        <v>#REF!</v>
      </c>
      <c r="DD2418" s="124" t="e">
        <f>#REF!</f>
        <v>#REF!</v>
      </c>
      <c r="DE2418" s="124" t="e">
        <f>#REF!</f>
        <v>#REF!</v>
      </c>
      <c r="DF2418" s="124" t="e">
        <f>#REF!</f>
        <v>#REF!</v>
      </c>
      <c r="DG2418" s="124" t="e">
        <f>#REF!</f>
        <v>#REF!</v>
      </c>
      <c r="DH2418" s="124" t="e">
        <f>#REF!</f>
        <v>#REF!</v>
      </c>
      <c r="DI2418" s="124" t="e">
        <f>#REF!</f>
        <v>#REF!</v>
      </c>
      <c r="DJ2418" s="124" t="e">
        <f>#REF!</f>
        <v>#REF!</v>
      </c>
      <c r="DK2418" s="124" t="e">
        <f>#REF!</f>
        <v>#REF!</v>
      </c>
      <c r="DL2418" s="124" t="e">
        <f>#REF!</f>
        <v>#REF!</v>
      </c>
    </row>
    <row r="2419" spans="1:116" x14ac:dyDescent="0.4">
      <c r="A2419" s="31"/>
      <c r="B2419" t="str">
        <f t="shared" si="3854"/>
        <v>2419 WCINV-IS</v>
      </c>
      <c r="D2419" t="s">
        <v>406</v>
      </c>
      <c r="E2419" s="8" t="str">
        <f t="shared" si="3786"/>
        <v>2419 WCINV-IS</v>
      </c>
      <c r="G2419" s="67"/>
      <c r="H2419" s="31"/>
      <c r="I2419" s="73"/>
      <c r="J2419" s="73"/>
      <c r="K2419" s="31"/>
      <c r="L2419" s="31"/>
      <c r="M2419" s="31"/>
      <c r="N2419" s="31"/>
      <c r="O2419" s="31"/>
      <c r="P2419" s="31"/>
      <c r="R2419" s="67"/>
      <c r="S2419" s="67"/>
      <c r="T2419" s="67"/>
      <c r="U2419" s="67"/>
      <c r="V2419" s="67"/>
      <c r="W2419" s="67"/>
      <c r="X2419" s="67"/>
      <c r="Y2419" s="67"/>
      <c r="Z2419" s="67"/>
      <c r="AA2419" s="67"/>
      <c r="AB2419" s="67"/>
      <c r="AC2419" s="67"/>
      <c r="AD2419" s="67"/>
      <c r="AE2419" s="67"/>
      <c r="AF2419" s="67"/>
      <c r="AG2419" s="67"/>
      <c r="AH2419" s="67"/>
      <c r="AI2419" s="67"/>
      <c r="AJ2419" s="67"/>
      <c r="AK2419" s="67"/>
      <c r="AL2419" s="67"/>
      <c r="AM2419" s="67"/>
      <c r="AN2419" s="67"/>
      <c r="AO2419" s="67"/>
      <c r="AP2419" s="67"/>
      <c r="AQ2419" s="67"/>
      <c r="AR2419" s="67"/>
      <c r="AS2419" s="67"/>
      <c r="AT2419" s="67"/>
      <c r="AU2419" s="67"/>
      <c r="AV2419" s="67"/>
      <c r="AW2419" s="67"/>
      <c r="AX2419" s="67"/>
      <c r="AY2419" s="67"/>
      <c r="AZ2419" s="67"/>
      <c r="BA2419" s="67"/>
      <c r="BB2419" s="67"/>
      <c r="BC2419" s="67"/>
      <c r="BD2419" s="67"/>
      <c r="BE2419" s="67"/>
      <c r="BF2419" s="67"/>
      <c r="BG2419" s="67"/>
      <c r="BH2419" s="67"/>
      <c r="BI2419" s="67"/>
      <c r="BJ2419" s="67"/>
      <c r="BK2419" s="67"/>
      <c r="BL2419" s="67"/>
      <c r="BM2419" s="67"/>
      <c r="BN2419" s="67"/>
      <c r="BO2419" s="67"/>
      <c r="BP2419" s="67"/>
      <c r="BQ2419" s="67"/>
      <c r="BR2419" s="67"/>
      <c r="BS2419" s="67"/>
      <c r="BT2419" s="67"/>
      <c r="BU2419" s="67"/>
      <c r="BV2419" s="67"/>
      <c r="BW2419" s="67"/>
      <c r="BX2419" s="67"/>
      <c r="BY2419" s="67"/>
      <c r="BZ2419" s="67"/>
      <c r="CA2419" s="67"/>
      <c r="CB2419" s="67"/>
      <c r="CC2419" s="67"/>
      <c r="CD2419" s="67"/>
      <c r="CE2419" s="67"/>
      <c r="CF2419" s="67"/>
      <c r="CG2419" s="67"/>
      <c r="CH2419" s="67"/>
      <c r="CI2419" s="67"/>
      <c r="CJ2419" s="67"/>
      <c r="CK2419" s="67"/>
      <c r="CL2419" s="67"/>
      <c r="CN2419" s="73"/>
      <c r="CO2419" s="67"/>
      <c r="CP2419" s="67"/>
      <c r="CQ2419" s="67"/>
      <c r="CR2419" s="67"/>
      <c r="CS2419" s="67"/>
      <c r="CT2419" s="67"/>
      <c r="CU2419" s="67"/>
      <c r="CV2419" s="67"/>
      <c r="CW2419" s="67"/>
      <c r="CX2419" s="67"/>
      <c r="CY2419" s="67"/>
      <c r="CZ2419" s="67"/>
      <c r="DA2419" s="67"/>
      <c r="DB2419" s="67"/>
      <c r="DC2419" s="67"/>
      <c r="DD2419" s="67"/>
      <c r="DE2419" s="67"/>
      <c r="DF2419" s="67"/>
      <c r="DG2419" s="67"/>
      <c r="DH2419" s="67"/>
      <c r="DI2419" s="67"/>
      <c r="DJ2419" s="67"/>
      <c r="DK2419" s="67"/>
      <c r="DL2419" s="67"/>
    </row>
    <row r="2420" spans="1:116" x14ac:dyDescent="0.4">
      <c r="B2420" t="str">
        <f t="shared" si="3854"/>
        <v>2420 WCINV-IS</v>
      </c>
      <c r="D2420" t="s">
        <v>406</v>
      </c>
      <c r="E2420" s="8" t="str">
        <f t="shared" si="3786"/>
        <v>2420 WCINV-IS</v>
      </c>
      <c r="G2420" s="129" t="s">
        <v>398</v>
      </c>
      <c r="I2420"/>
      <c r="J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N2420"/>
    </row>
    <row r="2421" spans="1:116" x14ac:dyDescent="0.4">
      <c r="B2421" t="str">
        <f t="shared" si="3854"/>
        <v>2421 WCINV-IS</v>
      </c>
      <c r="D2421" t="s">
        <v>406</v>
      </c>
      <c r="E2421" s="8" t="str">
        <f t="shared" si="3786"/>
        <v>2421 WCINV-IS</v>
      </c>
      <c r="G2421" s="145" t="s">
        <v>238</v>
      </c>
      <c r="H2421" s="12"/>
      <c r="I2421" s="60"/>
      <c r="J2421" s="60"/>
      <c r="K2421" s="17">
        <v>30</v>
      </c>
      <c r="L2421" s="17">
        <v>30</v>
      </c>
      <c r="M2421" s="17">
        <v>30</v>
      </c>
      <c r="N2421" s="17">
        <v>30</v>
      </c>
      <c r="O2421" s="17">
        <v>30</v>
      </c>
      <c r="P2421" s="17">
        <v>30</v>
      </c>
      <c r="R2421" s="15"/>
      <c r="S2421" s="15" cm="1">
        <f t="array" ref="S2421">INDEX($K:$P,ROW(),MATCH(S$3,$K$2:$P$2,0))</f>
        <v>30</v>
      </c>
      <c r="T2421" s="15" cm="1">
        <f t="array" ref="T2421">INDEX($K:$P,ROW(),MATCH(T$3,$K$2:$P$2,0))</f>
        <v>30</v>
      </c>
      <c r="U2421" s="15" cm="1">
        <f t="array" ref="U2421">INDEX($K:$P,ROW(),MATCH(U$3,$K$2:$P$2,0))</f>
        <v>30</v>
      </c>
      <c r="V2421" s="15" cm="1">
        <f t="array" ref="V2421">INDEX($K:$P,ROW(),MATCH(V$3,$K$2:$P$2,0))</f>
        <v>30</v>
      </c>
      <c r="W2421" s="15" cm="1">
        <f t="array" ref="W2421">INDEX($K:$P,ROW(),MATCH(W$3,$K$2:$P$2,0))</f>
        <v>30</v>
      </c>
      <c r="X2421" s="15" cm="1">
        <f t="array" ref="X2421">INDEX($K:$P,ROW(),MATCH(X$3,$K$2:$P$2,0))</f>
        <v>30</v>
      </c>
      <c r="Y2421" s="15" cm="1">
        <f t="array" ref="Y2421">INDEX($K:$P,ROW(),MATCH(Y$3,$K$2:$P$2,0))</f>
        <v>30</v>
      </c>
      <c r="Z2421" s="15" cm="1">
        <f t="array" ref="Z2421">INDEX($K:$P,ROW(),MATCH(Z$3,$K$2:$P$2,0))</f>
        <v>30</v>
      </c>
      <c r="AA2421" s="15" cm="1">
        <f t="array" ref="AA2421">INDEX($K:$P,ROW(),MATCH(AA$3,$K$2:$P$2,0))</f>
        <v>30</v>
      </c>
      <c r="AB2421" s="15" cm="1">
        <f t="array" ref="AB2421">INDEX($K:$P,ROW(),MATCH(AB$3,$K$2:$P$2,0))</f>
        <v>30</v>
      </c>
      <c r="AC2421" s="15" cm="1">
        <f t="array" ref="AC2421">INDEX($K:$P,ROW(),MATCH(AC$3,$K$2:$P$2,0))</f>
        <v>30</v>
      </c>
      <c r="AD2421" s="15" cm="1">
        <f t="array" ref="AD2421">INDEX($K:$P,ROW(),MATCH(AD$3,$K$2:$P$2,0))</f>
        <v>30</v>
      </c>
      <c r="AE2421" s="15" cm="1">
        <f t="array" ref="AE2421">INDEX($K:$P,ROW(),MATCH(AE$3,$K$2:$P$2,0))</f>
        <v>30</v>
      </c>
      <c r="AF2421" s="15" cm="1">
        <f t="array" ref="AF2421">INDEX($K:$P,ROW(),MATCH(AF$3,$K$2:$P$2,0))</f>
        <v>30</v>
      </c>
      <c r="AG2421" s="15" cm="1">
        <f t="array" ref="AG2421">INDEX($K:$P,ROW(),MATCH(AG$3,$K$2:$P$2,0))</f>
        <v>30</v>
      </c>
      <c r="AH2421" s="15" cm="1">
        <f t="array" ref="AH2421">INDEX($K:$P,ROW(),MATCH(AH$3,$K$2:$P$2,0))</f>
        <v>30</v>
      </c>
      <c r="AI2421" s="15" cm="1">
        <f t="array" ref="AI2421">INDEX($K:$P,ROW(),MATCH(AI$3,$K$2:$P$2,0))</f>
        <v>30</v>
      </c>
      <c r="AJ2421" s="15" cm="1">
        <f t="array" ref="AJ2421">INDEX($K:$P,ROW(),MATCH(AJ$3,$K$2:$P$2,0))</f>
        <v>30</v>
      </c>
      <c r="AK2421" s="15" cm="1">
        <f t="array" ref="AK2421">INDEX($K:$P,ROW(),MATCH(AK$3,$K$2:$P$2,0))</f>
        <v>30</v>
      </c>
      <c r="AL2421" s="15" cm="1">
        <f t="array" ref="AL2421">INDEX($K:$P,ROW(),MATCH(AL$3,$K$2:$P$2,0))</f>
        <v>30</v>
      </c>
      <c r="AM2421" s="15" cm="1">
        <f t="array" ref="AM2421">INDEX($K:$P,ROW(),MATCH(AM$3,$K$2:$P$2,0))</f>
        <v>30</v>
      </c>
      <c r="AN2421" s="15" cm="1">
        <f t="array" ref="AN2421">INDEX($K:$P,ROW(),MATCH(AN$3,$K$2:$P$2,0))</f>
        <v>30</v>
      </c>
      <c r="AO2421" s="15" cm="1">
        <f t="array" ref="AO2421">INDEX($K:$P,ROW(),MATCH(AO$3,$K$2:$P$2,0))</f>
        <v>30</v>
      </c>
      <c r="AP2421" s="15" cm="1">
        <f t="array" ref="AP2421">INDEX($K:$P,ROW(),MATCH(AP$3,$K$2:$P$2,0))</f>
        <v>30</v>
      </c>
      <c r="AQ2421" s="15" cm="1">
        <f t="array" ref="AQ2421">INDEX($K:$P,ROW(),MATCH(AQ$3,$K$2:$P$2,0))</f>
        <v>30</v>
      </c>
      <c r="AR2421" s="15" cm="1">
        <f t="array" ref="AR2421">INDEX($K:$P,ROW(),MATCH(AR$3,$K$2:$P$2,0))</f>
        <v>30</v>
      </c>
      <c r="AS2421" s="15" cm="1">
        <f t="array" ref="AS2421">INDEX($K:$P,ROW(),MATCH(AS$3,$K$2:$P$2,0))</f>
        <v>30</v>
      </c>
      <c r="AT2421" s="15" cm="1">
        <f t="array" ref="AT2421">INDEX($K:$P,ROW(),MATCH(AT$3,$K$2:$P$2,0))</f>
        <v>30</v>
      </c>
      <c r="AU2421" s="15" cm="1">
        <f t="array" ref="AU2421">INDEX($K:$P,ROW(),MATCH(AU$3,$K$2:$P$2,0))</f>
        <v>30</v>
      </c>
      <c r="AV2421" s="15" cm="1">
        <f t="array" ref="AV2421">INDEX($K:$P,ROW(),MATCH(AV$3,$K$2:$P$2,0))</f>
        <v>30</v>
      </c>
      <c r="AW2421" s="15" cm="1">
        <f t="array" ref="AW2421">INDEX($K:$P,ROW(),MATCH(AW$3,$K$2:$P$2,0))</f>
        <v>30</v>
      </c>
      <c r="AX2421" s="15" cm="1">
        <f t="array" ref="AX2421">INDEX($K:$P,ROW(),MATCH(AX$3,$K$2:$P$2,0))</f>
        <v>30</v>
      </c>
      <c r="AY2421" s="15" cm="1">
        <f t="array" ref="AY2421">INDEX($K:$P,ROW(),MATCH(AY$3,$K$2:$P$2,0))</f>
        <v>30</v>
      </c>
      <c r="AZ2421" s="15" cm="1">
        <f t="array" ref="AZ2421">INDEX($K:$P,ROW(),MATCH(AZ$3,$K$2:$P$2,0))</f>
        <v>30</v>
      </c>
      <c r="BA2421" s="15" cm="1">
        <f t="array" ref="BA2421">INDEX($K:$P,ROW(),MATCH(BA$3,$K$2:$P$2,0))</f>
        <v>30</v>
      </c>
      <c r="BB2421" s="15" cm="1">
        <f t="array" ref="BB2421">INDEX($K:$P,ROW(),MATCH(BB$3,$K$2:$P$2,0))</f>
        <v>30</v>
      </c>
      <c r="BC2421" s="15" cm="1">
        <f t="array" ref="BC2421">INDEX($K:$P,ROW(),MATCH(BC$3,$K$2:$P$2,0))</f>
        <v>30</v>
      </c>
      <c r="BD2421" s="15" cm="1">
        <f t="array" ref="BD2421">INDEX($K:$P,ROW(),MATCH(BD$3,$K$2:$P$2,0))</f>
        <v>30</v>
      </c>
      <c r="BE2421" s="15" cm="1">
        <f t="array" ref="BE2421">INDEX($K:$P,ROW(),MATCH(BE$3,$K$2:$P$2,0))</f>
        <v>30</v>
      </c>
      <c r="BF2421" s="15" cm="1">
        <f t="array" ref="BF2421">INDEX($K:$P,ROW(),MATCH(BF$3,$K$2:$P$2,0))</f>
        <v>30</v>
      </c>
      <c r="BG2421" s="15" cm="1">
        <f t="array" ref="BG2421">INDEX($K:$P,ROW(),MATCH(BG$3,$K$2:$P$2,0))</f>
        <v>30</v>
      </c>
      <c r="BH2421" s="15" cm="1">
        <f t="array" ref="BH2421">INDEX($K:$P,ROW(),MATCH(BH$3,$K$2:$P$2,0))</f>
        <v>30</v>
      </c>
      <c r="BI2421" s="15" cm="1">
        <f t="array" ref="BI2421">INDEX($K:$P,ROW(),MATCH(BI$3,$K$2:$P$2,0))</f>
        <v>30</v>
      </c>
      <c r="BJ2421" s="15" cm="1">
        <f t="array" ref="BJ2421">INDEX($K:$P,ROW(),MATCH(BJ$3,$K$2:$P$2,0))</f>
        <v>30</v>
      </c>
      <c r="BK2421" s="15" cm="1">
        <f t="array" ref="BK2421">INDEX($K:$P,ROW(),MATCH(BK$3,$K$2:$P$2,0))</f>
        <v>30</v>
      </c>
      <c r="BL2421" s="15" cm="1">
        <f t="array" ref="BL2421">INDEX($K:$P,ROW(),MATCH(BL$3,$K$2:$P$2,0))</f>
        <v>30</v>
      </c>
      <c r="BM2421" s="15" cm="1">
        <f t="array" ref="BM2421">INDEX($K:$P,ROW(),MATCH(BM$3,$K$2:$P$2,0))</f>
        <v>30</v>
      </c>
      <c r="BN2421" s="15" cm="1">
        <f t="array" ref="BN2421">INDEX($K:$P,ROW(),MATCH(BN$3,$K$2:$P$2,0))</f>
        <v>30</v>
      </c>
      <c r="BO2421" s="15" cm="1">
        <f t="array" ref="BO2421">INDEX($K:$P,ROW(),MATCH(BO$3,$K$2:$P$2,0))</f>
        <v>30</v>
      </c>
      <c r="BP2421" s="15" cm="1">
        <f t="array" ref="BP2421">INDEX($K:$P,ROW(),MATCH(BP$3,$K$2:$P$2,0))</f>
        <v>30</v>
      </c>
      <c r="BQ2421" s="15" cm="1">
        <f t="array" ref="BQ2421">INDEX($K:$P,ROW(),MATCH(BQ$3,$K$2:$P$2,0))</f>
        <v>30</v>
      </c>
      <c r="BR2421" s="15" cm="1">
        <f t="array" ref="BR2421">INDEX($K:$P,ROW(),MATCH(BR$3,$K$2:$P$2,0))</f>
        <v>30</v>
      </c>
      <c r="BS2421" s="15" cm="1">
        <f t="array" ref="BS2421">INDEX($K:$P,ROW(),MATCH(BS$3,$K$2:$P$2,0))</f>
        <v>30</v>
      </c>
      <c r="BT2421" s="15" cm="1">
        <f t="array" ref="BT2421">INDEX($K:$P,ROW(),MATCH(BT$3,$K$2:$P$2,0))</f>
        <v>30</v>
      </c>
      <c r="BU2421" s="15" cm="1">
        <f t="array" ref="BU2421">INDEX($K:$P,ROW(),MATCH(BU$3,$K$2:$P$2,0))</f>
        <v>30</v>
      </c>
      <c r="BV2421" s="15" cm="1">
        <f t="array" ref="BV2421">INDEX($K:$P,ROW(),MATCH(BV$3,$K$2:$P$2,0))</f>
        <v>30</v>
      </c>
      <c r="BW2421" s="15" cm="1">
        <f t="array" ref="BW2421">INDEX($K:$P,ROW(),MATCH(BW$3,$K$2:$P$2,0))</f>
        <v>30</v>
      </c>
      <c r="BX2421" s="15" cm="1">
        <f t="array" ref="BX2421">INDEX($K:$P,ROW(),MATCH(BX$3,$K$2:$P$2,0))</f>
        <v>30</v>
      </c>
      <c r="BY2421" s="15" cm="1">
        <f t="array" ref="BY2421">INDEX($K:$P,ROW(),MATCH(BY$3,$K$2:$P$2,0))</f>
        <v>30</v>
      </c>
      <c r="BZ2421" s="15" cm="1">
        <f t="array" ref="BZ2421">INDEX($K:$P,ROW(),MATCH(BZ$3,$K$2:$P$2,0))</f>
        <v>30</v>
      </c>
      <c r="CA2421" s="15" cm="1">
        <f t="array" ref="CA2421">INDEX($K:$P,ROW(),MATCH(CA$3,$K$2:$P$2,0))</f>
        <v>30</v>
      </c>
      <c r="CB2421" s="15" cm="1">
        <f t="array" ref="CB2421">INDEX($K:$P,ROW(),MATCH(CB$3,$K$2:$P$2,0))</f>
        <v>30</v>
      </c>
      <c r="CC2421" s="15" cm="1">
        <f t="array" ref="CC2421">INDEX($K:$P,ROW(),MATCH(CC$3,$K$2:$P$2,0))</f>
        <v>30</v>
      </c>
      <c r="CD2421" s="15" cm="1">
        <f t="array" ref="CD2421">INDEX($K:$P,ROW(),MATCH(CD$3,$K$2:$P$2,0))</f>
        <v>30</v>
      </c>
      <c r="CE2421" s="15" cm="1">
        <f t="array" ref="CE2421">INDEX($K:$P,ROW(),MATCH(CE$3,$K$2:$P$2,0))</f>
        <v>30</v>
      </c>
      <c r="CF2421" s="15" cm="1">
        <f t="array" ref="CF2421">INDEX($K:$P,ROW(),MATCH(CF$3,$K$2:$P$2,0))</f>
        <v>30</v>
      </c>
      <c r="CG2421" s="15" cm="1">
        <f t="array" ref="CG2421">INDEX($K:$P,ROW(),MATCH(CG$3,$K$2:$P$2,0))</f>
        <v>30</v>
      </c>
      <c r="CH2421" s="15" cm="1">
        <f t="array" ref="CH2421">INDEX($K:$P,ROW(),MATCH(CH$3,$K$2:$P$2,0))</f>
        <v>30</v>
      </c>
      <c r="CI2421" s="15" cm="1">
        <f t="array" ref="CI2421">INDEX($K:$P,ROW(),MATCH(CI$3,$K$2:$P$2,0))</f>
        <v>30</v>
      </c>
      <c r="CJ2421" s="15" cm="1">
        <f t="array" ref="CJ2421">INDEX($K:$P,ROW(),MATCH(CJ$3,$K$2:$P$2,0))</f>
        <v>30</v>
      </c>
      <c r="CK2421" s="15" cm="1">
        <f t="array" ref="CK2421">INDEX($K:$P,ROW(),MATCH(CK$3,$K$2:$P$2,0))</f>
        <v>30</v>
      </c>
      <c r="CL2421" s="15" cm="1">
        <f t="array" ref="CL2421">INDEX($K:$P,ROW(),MATCH(CL$3,$K$2:$P$2,0))</f>
        <v>30</v>
      </c>
      <c r="CN2421" s="60"/>
      <c r="CO2421" s="15" t="e" cm="1">
        <f t="array" ref="CO2421">INDEX($K:$P,ROW(),MATCH(CO$3,$K$2:$P$2,0))</f>
        <v>#N/A</v>
      </c>
      <c r="CP2421" s="15" t="e" cm="1">
        <f t="array" ref="CP2421">INDEX($K:$P,ROW(),MATCH(CP$3,$K$2:$P$2,0))</f>
        <v>#N/A</v>
      </c>
      <c r="CQ2421" s="15" t="e" cm="1">
        <f t="array" ref="CQ2421">INDEX($K:$P,ROW(),MATCH(CQ$3,$K$2:$P$2,0))</f>
        <v>#N/A</v>
      </c>
      <c r="CR2421" s="15" t="e" cm="1">
        <f t="array" ref="CR2421">INDEX($K:$P,ROW(),MATCH(CR$3,$K$2:$P$2,0))</f>
        <v>#N/A</v>
      </c>
      <c r="CS2421" s="15" t="e" cm="1">
        <f t="array" ref="CS2421">INDEX($K:$P,ROW(),MATCH(CS$3,$K$2:$P$2,0))</f>
        <v>#N/A</v>
      </c>
      <c r="CT2421" s="15" t="e" cm="1">
        <f t="array" ref="CT2421">INDEX($K:$P,ROW(),MATCH(CT$3,$K$2:$P$2,0))</f>
        <v>#N/A</v>
      </c>
      <c r="CU2421" s="15" t="e" cm="1">
        <f t="array" ref="CU2421">INDEX($K:$P,ROW(),MATCH(CU$3,$K$2:$P$2,0))</f>
        <v>#N/A</v>
      </c>
      <c r="CV2421" s="15" t="e" cm="1">
        <f t="array" ref="CV2421">INDEX($K:$P,ROW(),MATCH(CV$3,$K$2:$P$2,0))</f>
        <v>#N/A</v>
      </c>
      <c r="CW2421" s="15" t="e" cm="1">
        <f t="array" ref="CW2421">INDEX($K:$P,ROW(),MATCH(CW$3,$K$2:$P$2,0))</f>
        <v>#N/A</v>
      </c>
      <c r="CX2421" s="15" t="e" cm="1">
        <f t="array" ref="CX2421">INDEX($K:$P,ROW(),MATCH(CX$3,$K$2:$P$2,0))</f>
        <v>#N/A</v>
      </c>
      <c r="CY2421" s="15" t="e" cm="1">
        <f t="array" ref="CY2421">INDEX($K:$P,ROW(),MATCH(CY$3,$K$2:$P$2,0))</f>
        <v>#N/A</v>
      </c>
      <c r="CZ2421" s="15" t="e" cm="1">
        <f t="array" ref="CZ2421">INDEX($K:$P,ROW(),MATCH(CZ$3,$K$2:$P$2,0))</f>
        <v>#N/A</v>
      </c>
      <c r="DA2421" s="15" t="e" cm="1">
        <f t="array" ref="DA2421">INDEX($K:$P,ROW(),MATCH(DA$3,$K$2:$P$2,0))</f>
        <v>#N/A</v>
      </c>
      <c r="DB2421" s="15" t="e" cm="1">
        <f t="array" ref="DB2421">INDEX($K:$P,ROW(),MATCH(DB$3,$K$2:$P$2,0))</f>
        <v>#N/A</v>
      </c>
      <c r="DC2421" s="15" t="e" cm="1">
        <f t="array" ref="DC2421">INDEX($K:$P,ROW(),MATCH(DC$3,$K$2:$P$2,0))</f>
        <v>#N/A</v>
      </c>
      <c r="DD2421" s="15" t="e" cm="1">
        <f t="array" ref="DD2421">INDEX($K:$P,ROW(),MATCH(DD$3,$K$2:$P$2,0))</f>
        <v>#N/A</v>
      </c>
      <c r="DE2421" s="15" t="e" cm="1">
        <f t="array" ref="DE2421">INDEX($K:$P,ROW(),MATCH(DE$3,$K$2:$P$2,0))</f>
        <v>#N/A</v>
      </c>
      <c r="DF2421" s="15" t="e" cm="1">
        <f t="array" ref="DF2421">INDEX($K:$P,ROW(),MATCH(DF$3,$K$2:$P$2,0))</f>
        <v>#N/A</v>
      </c>
      <c r="DG2421" s="15" t="e" cm="1">
        <f t="array" ref="DG2421">INDEX($K:$P,ROW(),MATCH(DG$3,$K$2:$P$2,0))</f>
        <v>#N/A</v>
      </c>
      <c r="DH2421" s="15" t="e" cm="1">
        <f t="array" ref="DH2421">INDEX($K:$P,ROW(),MATCH(DH$3,$K$2:$P$2,0))</f>
        <v>#N/A</v>
      </c>
      <c r="DI2421" s="15" t="e" cm="1">
        <f t="array" ref="DI2421">INDEX($K:$P,ROW(),MATCH(DI$3,$K$2:$P$2,0))</f>
        <v>#N/A</v>
      </c>
      <c r="DJ2421" s="15" t="e" cm="1">
        <f t="array" ref="DJ2421">INDEX($K:$P,ROW(),MATCH(DJ$3,$K$2:$P$2,0))</f>
        <v>#N/A</v>
      </c>
      <c r="DK2421" s="15" t="e" cm="1">
        <f t="array" ref="DK2421">INDEX($K:$P,ROW(),MATCH(DK$3,$K$2:$P$2,0))</f>
        <v>#N/A</v>
      </c>
      <c r="DL2421" s="15" t="e" cm="1">
        <f t="array" ref="DL2421">INDEX($K:$P,ROW(),MATCH(DL$3,$K$2:$P$2,0))</f>
        <v>#N/A</v>
      </c>
    </row>
    <row r="2422" spans="1:116" x14ac:dyDescent="0.4">
      <c r="B2422" t="str">
        <f t="shared" si="3854"/>
        <v>2422 WCINV-IS</v>
      </c>
      <c r="C2422" t="s">
        <v>224</v>
      </c>
      <c r="D2422" t="s">
        <v>406</v>
      </c>
      <c r="E2422" s="8" t="str">
        <f t="shared" si="3786"/>
        <v>2422 WCINV-IS</v>
      </c>
      <c r="G2422" s="126" t="s">
        <v>36</v>
      </c>
      <c r="H2422" s="27"/>
      <c r="I2422" s="78"/>
      <c r="J2422" s="78"/>
      <c r="K2422" s="118">
        <f t="shared" ref="K2422:P2422" si="3855">SUMIF($4:$4,K$2,2422:2422)</f>
        <v>416666.66666666674</v>
      </c>
      <c r="L2422" s="118">
        <f t="shared" si="3855"/>
        <v>833333.33333333349</v>
      </c>
      <c r="M2422" s="118">
        <f t="shared" si="3855"/>
        <v>1666666.666666667</v>
      </c>
      <c r="N2422" s="118">
        <f t="shared" si="3855"/>
        <v>3333333.333333334</v>
      </c>
      <c r="O2422" s="118">
        <f t="shared" si="3855"/>
        <v>6666666.6666666679</v>
      </c>
      <c r="P2422" s="118">
        <f t="shared" si="3855"/>
        <v>13333333.333333336</v>
      </c>
      <c r="R2422" s="118"/>
      <c r="S2422" s="118">
        <f t="shared" ref="S2422:CD2424" si="3856">MIN(-S2421/30*S2418,R2422-S2418)</f>
        <v>416666.66666666674</v>
      </c>
      <c r="T2422" s="118">
        <f t="shared" si="3856"/>
        <v>416666.66666666674</v>
      </c>
      <c r="U2422" s="118">
        <f t="shared" si="3856"/>
        <v>416666.66666666674</v>
      </c>
      <c r="V2422" s="118">
        <f t="shared" si="3856"/>
        <v>416666.66666666674</v>
      </c>
      <c r="W2422" s="118">
        <f t="shared" si="3856"/>
        <v>416666.66666666674</v>
      </c>
      <c r="X2422" s="118">
        <f t="shared" si="3856"/>
        <v>416666.66666666674</v>
      </c>
      <c r="Y2422" s="118">
        <f t="shared" si="3856"/>
        <v>416666.66666666674</v>
      </c>
      <c r="Z2422" s="118">
        <f t="shared" si="3856"/>
        <v>416666.66666666674</v>
      </c>
      <c r="AA2422" s="118">
        <f t="shared" si="3856"/>
        <v>416666.66666666674</v>
      </c>
      <c r="AB2422" s="118">
        <f t="shared" si="3856"/>
        <v>416666.66666666674</v>
      </c>
      <c r="AC2422" s="118">
        <f t="shared" si="3856"/>
        <v>416666.66666666674</v>
      </c>
      <c r="AD2422" s="118">
        <f t="shared" si="3856"/>
        <v>416666.66666666674</v>
      </c>
      <c r="AE2422" s="118">
        <f t="shared" si="3856"/>
        <v>833333.33333333349</v>
      </c>
      <c r="AF2422" s="118">
        <f t="shared" si="3856"/>
        <v>833333.33333333349</v>
      </c>
      <c r="AG2422" s="118">
        <f t="shared" si="3856"/>
        <v>833333.33333333349</v>
      </c>
      <c r="AH2422" s="118">
        <f t="shared" si="3856"/>
        <v>833333.33333333349</v>
      </c>
      <c r="AI2422" s="118">
        <f t="shared" si="3856"/>
        <v>833333.33333333349</v>
      </c>
      <c r="AJ2422" s="118">
        <f t="shared" si="3856"/>
        <v>833333.33333333349</v>
      </c>
      <c r="AK2422" s="118">
        <f t="shared" si="3856"/>
        <v>833333.33333333349</v>
      </c>
      <c r="AL2422" s="118">
        <f t="shared" si="3856"/>
        <v>833333.33333333349</v>
      </c>
      <c r="AM2422" s="118">
        <f t="shared" si="3856"/>
        <v>833333.33333333349</v>
      </c>
      <c r="AN2422" s="118">
        <f t="shared" si="3856"/>
        <v>833333.33333333349</v>
      </c>
      <c r="AO2422" s="118">
        <f t="shared" si="3856"/>
        <v>833333.33333333349</v>
      </c>
      <c r="AP2422" s="118">
        <f t="shared" si="3856"/>
        <v>833333.33333333349</v>
      </c>
      <c r="AQ2422" s="118">
        <f t="shared" si="3856"/>
        <v>1666666.666666667</v>
      </c>
      <c r="AR2422" s="118">
        <f t="shared" si="3856"/>
        <v>1666666.666666667</v>
      </c>
      <c r="AS2422" s="118">
        <f t="shared" si="3856"/>
        <v>1666666.666666667</v>
      </c>
      <c r="AT2422" s="118">
        <f t="shared" si="3856"/>
        <v>1666666.666666667</v>
      </c>
      <c r="AU2422" s="118">
        <f t="shared" si="3856"/>
        <v>1666666.666666667</v>
      </c>
      <c r="AV2422" s="118">
        <f t="shared" si="3856"/>
        <v>1666666.666666667</v>
      </c>
      <c r="AW2422" s="118">
        <f t="shared" si="3856"/>
        <v>1666666.666666667</v>
      </c>
      <c r="AX2422" s="118">
        <f t="shared" si="3856"/>
        <v>1666666.666666667</v>
      </c>
      <c r="AY2422" s="118">
        <f t="shared" si="3856"/>
        <v>1666666.666666667</v>
      </c>
      <c r="AZ2422" s="118">
        <f t="shared" si="3856"/>
        <v>1666666.666666667</v>
      </c>
      <c r="BA2422" s="118">
        <f t="shared" si="3856"/>
        <v>1666666.666666667</v>
      </c>
      <c r="BB2422" s="118">
        <f t="shared" si="3856"/>
        <v>1666666.666666667</v>
      </c>
      <c r="BC2422" s="118">
        <f t="shared" si="3856"/>
        <v>3333333.333333334</v>
      </c>
      <c r="BD2422" s="118">
        <f t="shared" si="3856"/>
        <v>3333333.333333334</v>
      </c>
      <c r="BE2422" s="118">
        <f t="shared" si="3856"/>
        <v>3333333.333333334</v>
      </c>
      <c r="BF2422" s="118">
        <f t="shared" si="3856"/>
        <v>3333333.333333334</v>
      </c>
      <c r="BG2422" s="118">
        <f t="shared" si="3856"/>
        <v>3333333.333333334</v>
      </c>
      <c r="BH2422" s="118">
        <f t="shared" si="3856"/>
        <v>3333333.333333334</v>
      </c>
      <c r="BI2422" s="118">
        <f t="shared" si="3856"/>
        <v>3333333.333333334</v>
      </c>
      <c r="BJ2422" s="118">
        <f t="shared" si="3856"/>
        <v>3333333.333333334</v>
      </c>
      <c r="BK2422" s="118">
        <f t="shared" si="3856"/>
        <v>3333333.333333334</v>
      </c>
      <c r="BL2422" s="118">
        <f t="shared" si="3856"/>
        <v>3333333.333333334</v>
      </c>
      <c r="BM2422" s="118">
        <f t="shared" si="3856"/>
        <v>3333333.333333334</v>
      </c>
      <c r="BN2422" s="118">
        <f t="shared" si="3856"/>
        <v>3333333.333333334</v>
      </c>
      <c r="BO2422" s="118">
        <f t="shared" si="3856"/>
        <v>6666666.6666666679</v>
      </c>
      <c r="BP2422" s="118">
        <f t="shared" si="3856"/>
        <v>6666666.6666666679</v>
      </c>
      <c r="BQ2422" s="118">
        <f t="shared" si="3856"/>
        <v>6666666.6666666679</v>
      </c>
      <c r="BR2422" s="118">
        <f t="shared" si="3856"/>
        <v>6666666.6666666679</v>
      </c>
      <c r="BS2422" s="118">
        <f t="shared" si="3856"/>
        <v>6666666.6666666679</v>
      </c>
      <c r="BT2422" s="118">
        <f t="shared" si="3856"/>
        <v>6666666.6666666679</v>
      </c>
      <c r="BU2422" s="118">
        <f t="shared" si="3856"/>
        <v>6666666.6666666679</v>
      </c>
      <c r="BV2422" s="118">
        <f t="shared" si="3856"/>
        <v>6666666.6666666679</v>
      </c>
      <c r="BW2422" s="118">
        <f t="shared" si="3856"/>
        <v>6666666.6666666679</v>
      </c>
      <c r="BX2422" s="118">
        <f t="shared" si="3856"/>
        <v>6666666.6666666679</v>
      </c>
      <c r="BY2422" s="118">
        <f t="shared" si="3856"/>
        <v>6666666.6666666679</v>
      </c>
      <c r="BZ2422" s="118">
        <f t="shared" si="3856"/>
        <v>6666666.6666666679</v>
      </c>
      <c r="CA2422" s="118">
        <f t="shared" si="3856"/>
        <v>13333333.333333336</v>
      </c>
      <c r="CB2422" s="118">
        <f t="shared" si="3856"/>
        <v>13333333.333333336</v>
      </c>
      <c r="CC2422" s="118">
        <f t="shared" si="3856"/>
        <v>13333333.333333336</v>
      </c>
      <c r="CD2422" s="118">
        <f t="shared" si="3856"/>
        <v>13333333.333333336</v>
      </c>
      <c r="CE2422" s="118">
        <f t="shared" ref="CE2422:CJ2424" si="3857">MIN(-CE2421/30*CE2418,CD2422-CE2418)</f>
        <v>13333333.333333336</v>
      </c>
      <c r="CF2422" s="118">
        <f t="shared" si="3857"/>
        <v>13333333.333333336</v>
      </c>
      <c r="CG2422" s="118">
        <f t="shared" si="3857"/>
        <v>13333333.333333336</v>
      </c>
      <c r="CH2422" s="118">
        <f t="shared" si="3857"/>
        <v>13333333.333333336</v>
      </c>
      <c r="CI2422" s="118">
        <f t="shared" si="3857"/>
        <v>13333333.333333336</v>
      </c>
      <c r="CJ2422" s="118">
        <f t="shared" si="3857"/>
        <v>13333333.333333336</v>
      </c>
      <c r="CK2422" s="118">
        <f>MIN(-CK2421/30*CK2418,CJ2422-CK2418)</f>
        <v>13333333.333333336</v>
      </c>
      <c r="CL2422" s="118">
        <f>MIN(-CL2421/30*CL2418,CK2422-CL2418)</f>
        <v>13333333.333333336</v>
      </c>
      <c r="CN2422" s="33"/>
      <c r="CO2422" s="118" t="e">
        <f>MIN(-CO2421/90*CO2418,CN2422-CO2418)</f>
        <v>#N/A</v>
      </c>
      <c r="CP2422" s="118" t="e">
        <f t="shared" ref="CP2422:DL2424" si="3858">MIN(-CP2421/90*CP2418,CO2422-CP2418)</f>
        <v>#N/A</v>
      </c>
      <c r="CQ2422" s="118" t="e">
        <f t="shared" si="3858"/>
        <v>#N/A</v>
      </c>
      <c r="CR2422" s="118" t="e">
        <f t="shared" si="3858"/>
        <v>#N/A</v>
      </c>
      <c r="CS2422" s="118" t="e">
        <f t="shared" si="3858"/>
        <v>#N/A</v>
      </c>
      <c r="CT2422" s="118" t="e">
        <f t="shared" si="3858"/>
        <v>#N/A</v>
      </c>
      <c r="CU2422" s="118" t="e">
        <f t="shared" si="3858"/>
        <v>#N/A</v>
      </c>
      <c r="CV2422" s="118" t="e">
        <f t="shared" si="3858"/>
        <v>#N/A</v>
      </c>
      <c r="CW2422" s="118" t="e">
        <f t="shared" si="3858"/>
        <v>#N/A</v>
      </c>
      <c r="CX2422" s="118" t="e">
        <f t="shared" si="3858"/>
        <v>#N/A</v>
      </c>
      <c r="CY2422" s="118" t="e">
        <f t="shared" si="3858"/>
        <v>#N/A</v>
      </c>
      <c r="CZ2422" s="118" t="e">
        <f t="shared" si="3858"/>
        <v>#N/A</v>
      </c>
      <c r="DA2422" s="118" t="e">
        <f t="shared" si="3858"/>
        <v>#N/A</v>
      </c>
      <c r="DB2422" s="118" t="e">
        <f t="shared" si="3858"/>
        <v>#N/A</v>
      </c>
      <c r="DC2422" s="118" t="e">
        <f t="shared" si="3858"/>
        <v>#N/A</v>
      </c>
      <c r="DD2422" s="118" t="e">
        <f t="shared" si="3858"/>
        <v>#N/A</v>
      </c>
      <c r="DE2422" s="118" t="e">
        <f t="shared" si="3858"/>
        <v>#N/A</v>
      </c>
      <c r="DF2422" s="118" t="e">
        <f t="shared" si="3858"/>
        <v>#N/A</v>
      </c>
      <c r="DG2422" s="118" t="e">
        <f t="shared" si="3858"/>
        <v>#N/A</v>
      </c>
      <c r="DH2422" s="118" t="e">
        <f t="shared" si="3858"/>
        <v>#N/A</v>
      </c>
      <c r="DI2422" s="118" t="e">
        <f t="shared" si="3858"/>
        <v>#N/A</v>
      </c>
      <c r="DJ2422" s="118" t="e">
        <f t="shared" si="3858"/>
        <v>#N/A</v>
      </c>
      <c r="DK2422" s="118" t="e">
        <f t="shared" si="3858"/>
        <v>#N/A</v>
      </c>
      <c r="DL2422" s="118" t="e">
        <f t="shared" si="3858"/>
        <v>#N/A</v>
      </c>
    </row>
    <row r="2423" spans="1:116" x14ac:dyDescent="0.4">
      <c r="B2423" t="str">
        <f t="shared" si="3854"/>
        <v>2423 WCINV-IS</v>
      </c>
      <c r="D2423" t="s">
        <v>406</v>
      </c>
      <c r="E2423" s="8" t="str">
        <f t="shared" si="3786"/>
        <v>2423 WCINV-IS</v>
      </c>
      <c r="G2423" s="126"/>
      <c r="H2423" s="27"/>
      <c r="I2423" s="78"/>
      <c r="J2423" s="78"/>
      <c r="K2423" s="33"/>
      <c r="L2423" s="33"/>
      <c r="M2423" s="33"/>
      <c r="N2423" s="33"/>
      <c r="O2423" s="33"/>
      <c r="P2423" s="33"/>
      <c r="R2423" s="33"/>
      <c r="S2423" s="33"/>
      <c r="T2423" s="33"/>
      <c r="U2423" s="33"/>
      <c r="V2423" s="33"/>
      <c r="W2423" s="33"/>
      <c r="X2423" s="33"/>
      <c r="Y2423" s="33"/>
      <c r="Z2423" s="33"/>
      <c r="AA2423" s="33"/>
      <c r="AB2423" s="33"/>
      <c r="AC2423" s="33"/>
      <c r="AD2423" s="33"/>
      <c r="AE2423" s="33"/>
      <c r="AF2423" s="33"/>
      <c r="AG2423" s="33"/>
      <c r="AH2423" s="33"/>
      <c r="AI2423" s="33"/>
      <c r="AJ2423" s="33"/>
      <c r="AK2423" s="33"/>
      <c r="AL2423" s="33"/>
      <c r="AM2423" s="33"/>
      <c r="AN2423" s="33"/>
      <c r="AO2423" s="33"/>
      <c r="AP2423" s="33"/>
      <c r="AQ2423" s="33"/>
      <c r="AR2423" s="33"/>
      <c r="AS2423" s="33"/>
      <c r="AT2423" s="33"/>
      <c r="AU2423" s="33"/>
      <c r="AV2423" s="33"/>
      <c r="AW2423" s="33"/>
      <c r="AX2423" s="33"/>
      <c r="AY2423" s="33"/>
      <c r="AZ2423" s="33"/>
      <c r="BA2423" s="33"/>
      <c r="BB2423" s="33"/>
      <c r="BC2423" s="33"/>
      <c r="BD2423" s="33"/>
      <c r="BE2423" s="33"/>
      <c r="BF2423" s="33"/>
      <c r="BG2423" s="33"/>
      <c r="BH2423" s="33"/>
      <c r="BI2423" s="33"/>
      <c r="BJ2423" s="33"/>
      <c r="BK2423" s="33"/>
      <c r="BL2423" s="33"/>
      <c r="BM2423" s="33"/>
      <c r="BN2423" s="33"/>
      <c r="BO2423" s="33"/>
      <c r="BP2423" s="33"/>
      <c r="BQ2423" s="33"/>
      <c r="BR2423" s="33"/>
      <c r="BS2423" s="33"/>
      <c r="BT2423" s="33"/>
      <c r="BU2423" s="33"/>
      <c r="BV2423" s="33"/>
      <c r="BW2423" s="33"/>
      <c r="BX2423" s="33"/>
      <c r="BY2423" s="33"/>
      <c r="BZ2423" s="33"/>
      <c r="CA2423" s="33"/>
      <c r="CB2423" s="33"/>
      <c r="CC2423" s="33"/>
      <c r="CD2423" s="33"/>
      <c r="CE2423" s="33"/>
      <c r="CF2423" s="33"/>
      <c r="CG2423" s="33"/>
      <c r="CH2423" s="33"/>
      <c r="CI2423" s="33"/>
      <c r="CJ2423" s="33"/>
      <c r="CK2423" s="33"/>
      <c r="CL2423" s="33"/>
      <c r="CN2423" s="78"/>
      <c r="CO2423" s="33"/>
      <c r="CP2423" s="33"/>
      <c r="CQ2423" s="33"/>
      <c r="CR2423" s="33"/>
      <c r="CS2423" s="33"/>
      <c r="CT2423" s="33"/>
      <c r="CU2423" s="33"/>
      <c r="CV2423" s="33"/>
      <c r="CW2423" s="33"/>
      <c r="CX2423" s="33"/>
      <c r="CY2423" s="33"/>
      <c r="CZ2423" s="33"/>
      <c r="DA2423" s="33"/>
      <c r="DB2423" s="33"/>
      <c r="DC2423" s="33"/>
      <c r="DD2423" s="33"/>
      <c r="DE2423" s="33"/>
      <c r="DF2423" s="33"/>
      <c r="DG2423" s="33"/>
      <c r="DH2423" s="33"/>
      <c r="DI2423" s="33"/>
      <c r="DJ2423" s="33"/>
      <c r="DK2423" s="33"/>
      <c r="DL2423" s="33"/>
    </row>
    <row r="2424" spans="1:116" x14ac:dyDescent="0.4">
      <c r="B2424" t="str">
        <f t="shared" si="3854"/>
        <v>2424 WCINV-IS</v>
      </c>
      <c r="C2424" t="s">
        <v>234</v>
      </c>
      <c r="D2424" t="s">
        <v>406</v>
      </c>
      <c r="E2424" s="8" t="str">
        <f t="shared" si="3786"/>
        <v>2424 WCINV-IS</v>
      </c>
      <c r="G2424" s="126" t="str">
        <f>"Change in "&amp;G2422</f>
        <v>Change in Inventory</v>
      </c>
      <c r="K2424" s="33">
        <f t="shared" ref="K2424:P2424" si="3859">SUMIF($3:$3,K$2,2424:2424)</f>
        <v>-416666.66666666674</v>
      </c>
      <c r="L2424" s="33">
        <f t="shared" si="3859"/>
        <v>-416666.66666666674</v>
      </c>
      <c r="M2424" s="33">
        <f t="shared" si="3859"/>
        <v>-833333.33333333349</v>
      </c>
      <c r="N2424" s="33">
        <f t="shared" si="3859"/>
        <v>-1666666.666666667</v>
      </c>
      <c r="O2424" s="33">
        <f t="shared" si="3859"/>
        <v>-3333333.333333334</v>
      </c>
      <c r="P2424" s="33">
        <f t="shared" si="3859"/>
        <v>-6666666.6666666679</v>
      </c>
      <c r="R2424" s="33"/>
      <c r="S2424" s="33">
        <f t="shared" ref="S2424:AX2426" si="3860">R2422-S2422</f>
        <v>-416666.66666666674</v>
      </c>
      <c r="T2424" s="33">
        <f t="shared" si="3860"/>
        <v>0</v>
      </c>
      <c r="U2424" s="33">
        <f t="shared" si="3860"/>
        <v>0</v>
      </c>
      <c r="V2424" s="33">
        <f t="shared" si="3860"/>
        <v>0</v>
      </c>
      <c r="W2424" s="33">
        <f t="shared" si="3860"/>
        <v>0</v>
      </c>
      <c r="X2424" s="33">
        <f t="shared" si="3860"/>
        <v>0</v>
      </c>
      <c r="Y2424" s="33">
        <f t="shared" si="3860"/>
        <v>0</v>
      </c>
      <c r="Z2424" s="33">
        <f t="shared" si="3860"/>
        <v>0</v>
      </c>
      <c r="AA2424" s="33">
        <f t="shared" si="3860"/>
        <v>0</v>
      </c>
      <c r="AB2424" s="33">
        <f t="shared" si="3860"/>
        <v>0</v>
      </c>
      <c r="AC2424" s="33">
        <f t="shared" si="3860"/>
        <v>0</v>
      </c>
      <c r="AD2424" s="33">
        <f t="shared" si="3860"/>
        <v>0</v>
      </c>
      <c r="AE2424" s="33">
        <f t="shared" si="3860"/>
        <v>-416666.66666666674</v>
      </c>
      <c r="AF2424" s="33">
        <f t="shared" si="3860"/>
        <v>0</v>
      </c>
      <c r="AG2424" s="33">
        <f t="shared" si="3860"/>
        <v>0</v>
      </c>
      <c r="AH2424" s="33">
        <f t="shared" si="3860"/>
        <v>0</v>
      </c>
      <c r="AI2424" s="33">
        <f t="shared" si="3860"/>
        <v>0</v>
      </c>
      <c r="AJ2424" s="33">
        <f t="shared" si="3860"/>
        <v>0</v>
      </c>
      <c r="AK2424" s="33">
        <f t="shared" si="3860"/>
        <v>0</v>
      </c>
      <c r="AL2424" s="33">
        <f t="shared" si="3860"/>
        <v>0</v>
      </c>
      <c r="AM2424" s="33">
        <f t="shared" si="3860"/>
        <v>0</v>
      </c>
      <c r="AN2424" s="33">
        <f t="shared" si="3860"/>
        <v>0</v>
      </c>
      <c r="AO2424" s="33">
        <f t="shared" si="3860"/>
        <v>0</v>
      </c>
      <c r="AP2424" s="33">
        <f t="shared" si="3860"/>
        <v>0</v>
      </c>
      <c r="AQ2424" s="33">
        <f t="shared" si="3860"/>
        <v>-833333.33333333349</v>
      </c>
      <c r="AR2424" s="33">
        <f t="shared" si="3860"/>
        <v>0</v>
      </c>
      <c r="AS2424" s="33">
        <f t="shared" si="3860"/>
        <v>0</v>
      </c>
      <c r="AT2424" s="33">
        <f t="shared" si="3860"/>
        <v>0</v>
      </c>
      <c r="AU2424" s="33">
        <f t="shared" si="3860"/>
        <v>0</v>
      </c>
      <c r="AV2424" s="33">
        <f t="shared" si="3860"/>
        <v>0</v>
      </c>
      <c r="AW2424" s="33">
        <f t="shared" si="3860"/>
        <v>0</v>
      </c>
      <c r="AX2424" s="33">
        <f t="shared" si="3860"/>
        <v>0</v>
      </c>
      <c r="AY2424" s="33">
        <f t="shared" ref="AY2424:CD2426" si="3861">AX2422-AY2422</f>
        <v>0</v>
      </c>
      <c r="AZ2424" s="33">
        <f t="shared" si="3861"/>
        <v>0</v>
      </c>
      <c r="BA2424" s="33">
        <f t="shared" si="3861"/>
        <v>0</v>
      </c>
      <c r="BB2424" s="33">
        <f t="shared" si="3861"/>
        <v>0</v>
      </c>
      <c r="BC2424" s="33">
        <f t="shared" si="3861"/>
        <v>-1666666.666666667</v>
      </c>
      <c r="BD2424" s="33">
        <f t="shared" si="3861"/>
        <v>0</v>
      </c>
      <c r="BE2424" s="33">
        <f t="shared" si="3861"/>
        <v>0</v>
      </c>
      <c r="BF2424" s="33">
        <f t="shared" si="3861"/>
        <v>0</v>
      </c>
      <c r="BG2424" s="33">
        <f t="shared" si="3861"/>
        <v>0</v>
      </c>
      <c r="BH2424" s="33">
        <f t="shared" si="3861"/>
        <v>0</v>
      </c>
      <c r="BI2424" s="33">
        <f t="shared" si="3861"/>
        <v>0</v>
      </c>
      <c r="BJ2424" s="33">
        <f t="shared" si="3861"/>
        <v>0</v>
      </c>
      <c r="BK2424" s="33">
        <f t="shared" si="3861"/>
        <v>0</v>
      </c>
      <c r="BL2424" s="33">
        <f t="shared" si="3861"/>
        <v>0</v>
      </c>
      <c r="BM2424" s="33">
        <f t="shared" si="3861"/>
        <v>0</v>
      </c>
      <c r="BN2424" s="33">
        <f t="shared" si="3861"/>
        <v>0</v>
      </c>
      <c r="BO2424" s="33">
        <f t="shared" si="3861"/>
        <v>-3333333.333333334</v>
      </c>
      <c r="BP2424" s="33">
        <f t="shared" si="3861"/>
        <v>0</v>
      </c>
      <c r="BQ2424" s="33">
        <f t="shared" si="3861"/>
        <v>0</v>
      </c>
      <c r="BR2424" s="33">
        <f t="shared" si="3861"/>
        <v>0</v>
      </c>
      <c r="BS2424" s="33">
        <f t="shared" si="3861"/>
        <v>0</v>
      </c>
      <c r="BT2424" s="33">
        <f t="shared" si="3861"/>
        <v>0</v>
      </c>
      <c r="BU2424" s="33">
        <f t="shared" si="3861"/>
        <v>0</v>
      </c>
      <c r="BV2424" s="33">
        <f t="shared" si="3861"/>
        <v>0</v>
      </c>
      <c r="BW2424" s="33">
        <f t="shared" si="3861"/>
        <v>0</v>
      </c>
      <c r="BX2424" s="33">
        <f t="shared" si="3861"/>
        <v>0</v>
      </c>
      <c r="BY2424" s="33">
        <f t="shared" si="3861"/>
        <v>0</v>
      </c>
      <c r="BZ2424" s="33">
        <f t="shared" si="3861"/>
        <v>0</v>
      </c>
      <c r="CA2424" s="33">
        <f t="shared" si="3861"/>
        <v>-6666666.6666666679</v>
      </c>
      <c r="CB2424" s="33">
        <f t="shared" si="3861"/>
        <v>0</v>
      </c>
      <c r="CC2424" s="33">
        <f t="shared" si="3861"/>
        <v>0</v>
      </c>
      <c r="CD2424" s="33">
        <f t="shared" si="3861"/>
        <v>0</v>
      </c>
      <c r="CE2424" s="33">
        <f t="shared" ref="CE2424:CL2426" si="3862">CD2422-CE2422</f>
        <v>0</v>
      </c>
      <c r="CF2424" s="33">
        <f t="shared" si="3862"/>
        <v>0</v>
      </c>
      <c r="CG2424" s="33">
        <f t="shared" si="3862"/>
        <v>0</v>
      </c>
      <c r="CH2424" s="33">
        <f t="shared" si="3862"/>
        <v>0</v>
      </c>
      <c r="CI2424" s="33">
        <f t="shared" si="3862"/>
        <v>0</v>
      </c>
      <c r="CJ2424" s="33">
        <f t="shared" si="3862"/>
        <v>0</v>
      </c>
      <c r="CK2424" s="33">
        <f t="shared" si="3862"/>
        <v>0</v>
      </c>
      <c r="CL2424" s="33">
        <f t="shared" si="3862"/>
        <v>0</v>
      </c>
      <c r="CO2424" s="33" t="e">
        <f t="shared" ref="CO2424:CO2426" si="3863">CN2422-CO2422</f>
        <v>#N/A</v>
      </c>
      <c r="CP2424" s="33" t="e">
        <f t="shared" ref="CP2424:CP2426" si="3864">CO2422-CP2422</f>
        <v>#N/A</v>
      </c>
      <c r="CQ2424" s="33" t="e">
        <f t="shared" ref="CQ2424:CQ2426" si="3865">CP2422-CQ2422</f>
        <v>#N/A</v>
      </c>
      <c r="CR2424" s="33" t="e">
        <f t="shared" ref="CR2424:CR2426" si="3866">CQ2422-CR2422</f>
        <v>#N/A</v>
      </c>
      <c r="CS2424" s="33" t="e">
        <f t="shared" ref="CS2424:CS2426" si="3867">CR2422-CS2422</f>
        <v>#N/A</v>
      </c>
      <c r="CT2424" s="33" t="e">
        <f t="shared" ref="CT2424:CT2426" si="3868">CS2422-CT2422</f>
        <v>#N/A</v>
      </c>
      <c r="CU2424" s="33" t="e">
        <f t="shared" ref="CU2424:CU2426" si="3869">CT2422-CU2422</f>
        <v>#N/A</v>
      </c>
      <c r="CV2424" s="33" t="e">
        <f t="shared" ref="CV2424:CV2426" si="3870">CU2422-CV2422</f>
        <v>#N/A</v>
      </c>
      <c r="CW2424" s="33" t="e">
        <f t="shared" ref="CW2424:CW2426" si="3871">CV2422-CW2422</f>
        <v>#N/A</v>
      </c>
      <c r="CX2424" s="33" t="e">
        <f t="shared" ref="CX2424:CX2426" si="3872">CW2422-CX2422</f>
        <v>#N/A</v>
      </c>
      <c r="CY2424" s="33" t="e">
        <f t="shared" ref="CY2424:CY2426" si="3873">CX2422-CY2422</f>
        <v>#N/A</v>
      </c>
      <c r="CZ2424" s="33" t="e">
        <f t="shared" ref="CZ2424:CZ2426" si="3874">CY2422-CZ2422</f>
        <v>#N/A</v>
      </c>
      <c r="DA2424" s="33" t="e">
        <f t="shared" ref="DA2424:DA2426" si="3875">CZ2422-DA2422</f>
        <v>#N/A</v>
      </c>
      <c r="DB2424" s="33" t="e">
        <f t="shared" ref="DB2424:DB2426" si="3876">DA2422-DB2422</f>
        <v>#N/A</v>
      </c>
      <c r="DC2424" s="33" t="e">
        <f t="shared" ref="DC2424:DC2426" si="3877">DB2422-DC2422</f>
        <v>#N/A</v>
      </c>
      <c r="DD2424" s="33" t="e">
        <f t="shared" ref="DD2424:DD2426" si="3878">DC2422-DD2422</f>
        <v>#N/A</v>
      </c>
      <c r="DE2424" s="33" t="e">
        <f t="shared" ref="DE2424:DE2426" si="3879">DD2422-DE2422</f>
        <v>#N/A</v>
      </c>
      <c r="DF2424" s="33" t="e">
        <f t="shared" ref="DF2424:DF2426" si="3880">DE2422-DF2422</f>
        <v>#N/A</v>
      </c>
      <c r="DG2424" s="33" t="e">
        <f t="shared" ref="DG2424:DG2426" si="3881">DF2422-DG2422</f>
        <v>#N/A</v>
      </c>
      <c r="DH2424" s="33" t="e">
        <f t="shared" ref="DH2424:DH2426" si="3882">DG2422-DH2422</f>
        <v>#N/A</v>
      </c>
      <c r="DI2424" s="33" t="e">
        <f t="shared" ref="DI2424:DI2426" si="3883">DH2422-DI2422</f>
        <v>#N/A</v>
      </c>
      <c r="DJ2424" s="33" t="e">
        <f t="shared" ref="DJ2424:DJ2426" si="3884">DI2422-DJ2422</f>
        <v>#N/A</v>
      </c>
      <c r="DK2424" s="33" t="e">
        <f t="shared" ref="DK2424:DK2426" si="3885">DJ2422-DK2422</f>
        <v>#N/A</v>
      </c>
      <c r="DL2424" s="33" t="e">
        <f t="shared" ref="DL2424:DL2426" si="3886">DK2422-DL2422</f>
        <v>#N/A</v>
      </c>
    </row>
    <row r="2425" spans="1:116" x14ac:dyDescent="0.4">
      <c r="B2425" t="str">
        <f t="shared" si="3854"/>
        <v>2425 WCINV-IS</v>
      </c>
      <c r="D2425" t="s">
        <v>406</v>
      </c>
      <c r="E2425" s="8" t="str">
        <f t="shared" si="3786"/>
        <v>2425 WCINV-IS</v>
      </c>
      <c r="G2425" s="125"/>
      <c r="K2425" s="53"/>
      <c r="L2425" s="53"/>
      <c r="M2425" s="53"/>
      <c r="N2425" s="53"/>
      <c r="O2425" s="53"/>
      <c r="P2425" s="53"/>
      <c r="R2425" s="24"/>
      <c r="S2425" s="24"/>
      <c r="T2425" s="24"/>
      <c r="U2425" s="24"/>
      <c r="V2425" s="24"/>
      <c r="W2425" s="24"/>
      <c r="X2425" s="24"/>
      <c r="Y2425" s="24"/>
      <c r="Z2425" s="24"/>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c r="BC2425" s="24"/>
      <c r="BD2425" s="24"/>
      <c r="BE2425" s="24"/>
      <c r="BF2425" s="24"/>
      <c r="BG2425" s="24"/>
      <c r="BH2425" s="24"/>
      <c r="BI2425" s="24"/>
      <c r="BJ2425" s="24"/>
      <c r="BK2425" s="24"/>
      <c r="BL2425" s="24"/>
      <c r="BM2425" s="24"/>
      <c r="BN2425" s="24"/>
      <c r="BO2425" s="24"/>
      <c r="BP2425" s="24"/>
      <c r="BQ2425" s="24"/>
      <c r="BR2425" s="24"/>
      <c r="BS2425" s="24"/>
      <c r="BT2425" s="24"/>
      <c r="BU2425" s="24"/>
      <c r="BV2425" s="24"/>
      <c r="BW2425" s="24"/>
      <c r="BX2425" s="24"/>
      <c r="BY2425" s="24"/>
      <c r="BZ2425" s="24"/>
      <c r="CA2425" s="24"/>
      <c r="CB2425" s="24"/>
      <c r="CC2425" s="24"/>
      <c r="CD2425" s="24"/>
      <c r="CE2425" s="24"/>
      <c r="CF2425" s="24"/>
      <c r="CG2425" s="24"/>
      <c r="CH2425" s="24"/>
      <c r="CI2425" s="24"/>
      <c r="CJ2425" s="24"/>
      <c r="CK2425" s="24"/>
      <c r="CL2425" s="24"/>
      <c r="CO2425" s="24"/>
      <c r="CP2425" s="24"/>
      <c r="CQ2425" s="24"/>
      <c r="CR2425" s="24"/>
      <c r="CS2425" s="24"/>
      <c r="CT2425" s="24"/>
      <c r="CU2425" s="24"/>
      <c r="CV2425" s="24"/>
      <c r="CW2425" s="24"/>
      <c r="CX2425" s="24"/>
      <c r="CY2425" s="24"/>
      <c r="CZ2425" s="24"/>
      <c r="DA2425" s="24"/>
      <c r="DB2425" s="24"/>
      <c r="DC2425" s="24"/>
      <c r="DD2425" s="24"/>
      <c r="DE2425" s="24"/>
      <c r="DF2425" s="24"/>
      <c r="DG2425" s="24"/>
      <c r="DH2425" s="24"/>
      <c r="DI2425" s="24"/>
      <c r="DJ2425" s="24"/>
      <c r="DK2425" s="24"/>
      <c r="DL2425" s="24"/>
    </row>
    <row r="2426" spans="1:116" x14ac:dyDescent="0.4">
      <c r="B2426" t="s">
        <v>332</v>
      </c>
      <c r="D2426" t="s">
        <v>406</v>
      </c>
      <c r="E2426" s="8" t="str">
        <f t="shared" si="3786"/>
        <v>2426 WCINV-IS</v>
      </c>
      <c r="G2426" s="136" t="str">
        <f>Codes!G2409</f>
        <v>(Primary label)</v>
      </c>
      <c r="K2426" s="53"/>
      <c r="L2426" s="53"/>
      <c r="M2426" s="53"/>
      <c r="N2426" s="53"/>
      <c r="O2426" s="53"/>
      <c r="P2426" s="53"/>
      <c r="R2426" s="24"/>
      <c r="S2426" s="24"/>
      <c r="T2426" s="24"/>
      <c r="U2426" s="24"/>
      <c r="V2426" s="24"/>
      <c r="W2426" s="24"/>
      <c r="X2426" s="24"/>
      <c r="Y2426" s="24"/>
      <c r="Z2426" s="24"/>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c r="BC2426" s="24"/>
      <c r="BD2426" s="24"/>
      <c r="BE2426" s="24"/>
      <c r="BF2426" s="24"/>
      <c r="BG2426" s="24"/>
      <c r="BH2426" s="24"/>
      <c r="BI2426" s="24"/>
      <c r="BJ2426" s="24"/>
      <c r="BK2426" s="24"/>
      <c r="BL2426" s="24"/>
      <c r="BM2426" s="24"/>
      <c r="BN2426" s="24"/>
      <c r="BO2426" s="24"/>
      <c r="BP2426" s="24"/>
      <c r="BQ2426" s="24"/>
      <c r="BR2426" s="24"/>
      <c r="BS2426" s="24"/>
      <c r="BT2426" s="24"/>
      <c r="BU2426" s="24"/>
      <c r="BV2426" s="24"/>
      <c r="BW2426" s="24"/>
      <c r="BX2426" s="24"/>
      <c r="BY2426" s="24"/>
      <c r="BZ2426" s="24"/>
      <c r="CA2426" s="24"/>
      <c r="CB2426" s="24"/>
      <c r="CC2426" s="24"/>
      <c r="CD2426" s="24"/>
      <c r="CE2426" s="24"/>
      <c r="CF2426" s="24"/>
      <c r="CG2426" s="24"/>
      <c r="CH2426" s="24"/>
      <c r="CI2426" s="24"/>
      <c r="CJ2426" s="24"/>
      <c r="CK2426" s="24"/>
      <c r="CL2426" s="24"/>
      <c r="CO2426" s="24"/>
      <c r="CP2426" s="24"/>
      <c r="CQ2426" s="24"/>
      <c r="CR2426" s="24"/>
      <c r="CS2426" s="24"/>
      <c r="CT2426" s="24"/>
      <c r="CU2426" s="24"/>
      <c r="CV2426" s="24"/>
      <c r="CW2426" s="24"/>
      <c r="CX2426" s="24"/>
      <c r="CY2426" s="24"/>
      <c r="CZ2426" s="24"/>
      <c r="DA2426" s="24"/>
      <c r="DB2426" s="24"/>
      <c r="DC2426" s="24"/>
      <c r="DD2426" s="24"/>
      <c r="DE2426" s="24"/>
      <c r="DF2426" s="24"/>
      <c r="DG2426" s="24"/>
      <c r="DH2426" s="24"/>
      <c r="DI2426" s="24"/>
      <c r="DJ2426" s="24"/>
      <c r="DK2426" s="24"/>
      <c r="DL2426" s="24"/>
    </row>
    <row r="2427" spans="1:116" x14ac:dyDescent="0.4">
      <c r="B2427" t="s">
        <v>332</v>
      </c>
      <c r="D2427" t="s">
        <v>406</v>
      </c>
      <c r="E2427" s="8" t="str">
        <f t="shared" si="3786"/>
        <v>2427 WCINV-IS</v>
      </c>
      <c r="G2427" s="136" t="str">
        <f>Codes!G2410</f>
        <v>primary unit</v>
      </c>
      <c r="K2427" s="53"/>
      <c r="L2427" s="53"/>
      <c r="M2427" s="53"/>
      <c r="N2427" s="53"/>
      <c r="O2427" s="53"/>
      <c r="P2427" s="53"/>
      <c r="R2427" s="24"/>
      <c r="S2427" s="24"/>
      <c r="T2427" s="24"/>
      <c r="U2427" s="24"/>
      <c r="V2427" s="24"/>
      <c r="W2427" s="24"/>
      <c r="X2427" s="24"/>
      <c r="Y2427" s="24"/>
      <c r="Z2427" s="24"/>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c r="BC2427" s="24"/>
      <c r="BD2427" s="24"/>
      <c r="BE2427" s="24"/>
      <c r="BF2427" s="24"/>
      <c r="BG2427" s="24"/>
      <c r="BH2427" s="24"/>
      <c r="BI2427" s="24"/>
      <c r="BJ2427" s="24"/>
      <c r="BK2427" s="24"/>
      <c r="BL2427" s="24"/>
      <c r="BM2427" s="24"/>
      <c r="BN2427" s="24"/>
      <c r="BO2427" s="24"/>
      <c r="BP2427" s="24"/>
      <c r="BQ2427" s="24"/>
      <c r="BR2427" s="24"/>
      <c r="BS2427" s="24"/>
      <c r="BT2427" s="24"/>
      <c r="BU2427" s="24"/>
      <c r="BV2427" s="24"/>
      <c r="BW2427" s="24"/>
      <c r="BX2427" s="24"/>
      <c r="BY2427" s="24"/>
      <c r="BZ2427" s="24"/>
      <c r="CA2427" s="24"/>
      <c r="CB2427" s="24"/>
      <c r="CC2427" s="24"/>
      <c r="CD2427" s="24"/>
      <c r="CE2427" s="24"/>
      <c r="CF2427" s="24"/>
      <c r="CG2427" s="24"/>
      <c r="CH2427" s="24"/>
      <c r="CI2427" s="24"/>
      <c r="CJ2427" s="24"/>
      <c r="CK2427" s="24"/>
      <c r="CL2427" s="24"/>
      <c r="CO2427" s="24"/>
      <c r="CP2427" s="24"/>
      <c r="CQ2427" s="24"/>
      <c r="CR2427" s="24"/>
      <c r="CS2427" s="24"/>
      <c r="CT2427" s="24"/>
      <c r="CU2427" s="24"/>
      <c r="CV2427" s="24"/>
      <c r="CW2427" s="24"/>
      <c r="CX2427" s="24"/>
      <c r="CY2427" s="24"/>
      <c r="CZ2427" s="24"/>
      <c r="DA2427" s="24"/>
      <c r="DB2427" s="24"/>
      <c r="DC2427" s="24"/>
      <c r="DD2427" s="24"/>
      <c r="DE2427" s="24"/>
      <c r="DF2427" s="24"/>
      <c r="DG2427" s="24"/>
      <c r="DH2427" s="24"/>
      <c r="DI2427" s="24"/>
      <c r="DJ2427" s="24"/>
      <c r="DK2427" s="24"/>
      <c r="DL2427" s="24"/>
    </row>
    <row r="2428" spans="1:116" x14ac:dyDescent="0.4">
      <c r="B2428" t="s">
        <v>332</v>
      </c>
      <c r="D2428" t="s">
        <v>406</v>
      </c>
      <c r="E2428" s="8" t="str">
        <f t="shared" si="3786"/>
        <v>2428 WCINV-IS</v>
      </c>
      <c r="G2428" s="136" t="str">
        <f>Codes!G2411</f>
        <v>Primary revenue driver</v>
      </c>
      <c r="K2428" s="53"/>
      <c r="L2428" s="53"/>
      <c r="M2428" s="53"/>
      <c r="N2428" s="53"/>
      <c r="O2428" s="53"/>
      <c r="P2428" s="53"/>
      <c r="R2428" s="24"/>
      <c r="S2428" s="179" t="str">
        <f>S2411</f>
        <v>S$16</v>
      </c>
      <c r="T2428" s="179" t="str">
        <f t="shared" ref="T2428:CE2430" si="3887">T2411</f>
        <v>T$16</v>
      </c>
      <c r="U2428" s="179" t="str">
        <f t="shared" si="3887"/>
        <v>U$16</v>
      </c>
      <c r="V2428" s="179" t="str">
        <f t="shared" si="3887"/>
        <v>V$16</v>
      </c>
      <c r="W2428" s="179" t="str">
        <f t="shared" si="3887"/>
        <v>W$16</v>
      </c>
      <c r="X2428" s="179" t="str">
        <f t="shared" si="3887"/>
        <v>X$16</v>
      </c>
      <c r="Y2428" s="179" t="str">
        <f t="shared" si="3887"/>
        <v>Y$16</v>
      </c>
      <c r="Z2428" s="179" t="str">
        <f t="shared" si="3887"/>
        <v>Z$16</v>
      </c>
      <c r="AA2428" s="179" t="str">
        <f t="shared" si="3887"/>
        <v>AA$16</v>
      </c>
      <c r="AB2428" s="179" t="str">
        <f t="shared" si="3887"/>
        <v>AB$16</v>
      </c>
      <c r="AC2428" s="179" t="str">
        <f t="shared" si="3887"/>
        <v>AC$16</v>
      </c>
      <c r="AD2428" s="179" t="str">
        <f t="shared" si="3887"/>
        <v>AD$16</v>
      </c>
      <c r="AE2428" s="179" t="str">
        <f t="shared" si="3887"/>
        <v>AE$16</v>
      </c>
      <c r="AF2428" s="179" t="str">
        <f t="shared" si="3887"/>
        <v>AF$16</v>
      </c>
      <c r="AG2428" s="179" t="str">
        <f t="shared" si="3887"/>
        <v>AG$16</v>
      </c>
      <c r="AH2428" s="179" t="str">
        <f t="shared" si="3887"/>
        <v>AH$16</v>
      </c>
      <c r="AI2428" s="179" t="str">
        <f t="shared" si="3887"/>
        <v>AI$16</v>
      </c>
      <c r="AJ2428" s="179" t="str">
        <f t="shared" si="3887"/>
        <v>AJ$16</v>
      </c>
      <c r="AK2428" s="179" t="str">
        <f t="shared" si="3887"/>
        <v>AK$16</v>
      </c>
      <c r="AL2428" s="179" t="str">
        <f t="shared" si="3887"/>
        <v>AL$16</v>
      </c>
      <c r="AM2428" s="179" t="str">
        <f t="shared" si="3887"/>
        <v>AM$16</v>
      </c>
      <c r="AN2428" s="179" t="str">
        <f t="shared" si="3887"/>
        <v>AN$16</v>
      </c>
      <c r="AO2428" s="179" t="str">
        <f t="shared" si="3887"/>
        <v>AO$16</v>
      </c>
      <c r="AP2428" s="179" t="str">
        <f t="shared" si="3887"/>
        <v>AP$16</v>
      </c>
      <c r="AQ2428" s="179" t="str">
        <f t="shared" si="3887"/>
        <v>AQ$16</v>
      </c>
      <c r="AR2428" s="179" t="str">
        <f t="shared" si="3887"/>
        <v>AR$16</v>
      </c>
      <c r="AS2428" s="179" t="str">
        <f t="shared" si="3887"/>
        <v>AS$16</v>
      </c>
      <c r="AT2428" s="179" t="str">
        <f t="shared" si="3887"/>
        <v>AT$16</v>
      </c>
      <c r="AU2428" s="179" t="str">
        <f t="shared" si="3887"/>
        <v>AU$16</v>
      </c>
      <c r="AV2428" s="179" t="str">
        <f t="shared" si="3887"/>
        <v>AV$16</v>
      </c>
      <c r="AW2428" s="179" t="str">
        <f t="shared" si="3887"/>
        <v>AW$16</v>
      </c>
      <c r="AX2428" s="179" t="str">
        <f t="shared" si="3887"/>
        <v>AX$16</v>
      </c>
      <c r="AY2428" s="179" t="str">
        <f t="shared" si="3887"/>
        <v>AY$16</v>
      </c>
      <c r="AZ2428" s="179" t="str">
        <f t="shared" si="3887"/>
        <v>AZ$16</v>
      </c>
      <c r="BA2428" s="179" t="str">
        <f t="shared" si="3887"/>
        <v>BA$16</v>
      </c>
      <c r="BB2428" s="179" t="str">
        <f t="shared" si="3887"/>
        <v>BB$16</v>
      </c>
      <c r="BC2428" s="179" t="str">
        <f t="shared" si="3887"/>
        <v>BC$16</v>
      </c>
      <c r="BD2428" s="179" t="str">
        <f t="shared" si="3887"/>
        <v>BD$16</v>
      </c>
      <c r="BE2428" s="179" t="str">
        <f t="shared" si="3887"/>
        <v>BE$16</v>
      </c>
      <c r="BF2428" s="179" t="str">
        <f t="shared" si="3887"/>
        <v>BF$16</v>
      </c>
      <c r="BG2428" s="179" t="str">
        <f t="shared" si="3887"/>
        <v>BG$16</v>
      </c>
      <c r="BH2428" s="179" t="str">
        <f t="shared" si="3887"/>
        <v>BH$16</v>
      </c>
      <c r="BI2428" s="179" t="str">
        <f t="shared" si="3887"/>
        <v>BI$16</v>
      </c>
      <c r="BJ2428" s="179" t="str">
        <f t="shared" si="3887"/>
        <v>BJ$16</v>
      </c>
      <c r="BK2428" s="179" t="str">
        <f t="shared" si="3887"/>
        <v>BK$16</v>
      </c>
      <c r="BL2428" s="179" t="str">
        <f t="shared" si="3887"/>
        <v>BL$16</v>
      </c>
      <c r="BM2428" s="179" t="str">
        <f t="shared" si="3887"/>
        <v>BM$16</v>
      </c>
      <c r="BN2428" s="179" t="str">
        <f t="shared" si="3887"/>
        <v>BN$16</v>
      </c>
      <c r="BO2428" s="179" t="str">
        <f t="shared" si="3887"/>
        <v>BO$16</v>
      </c>
      <c r="BP2428" s="179" t="str">
        <f t="shared" si="3887"/>
        <v>BP$16</v>
      </c>
      <c r="BQ2428" s="179" t="str">
        <f t="shared" si="3887"/>
        <v>BQ$16</v>
      </c>
      <c r="BR2428" s="179" t="str">
        <f t="shared" si="3887"/>
        <v>BR$16</v>
      </c>
      <c r="BS2428" s="179" t="str">
        <f t="shared" si="3887"/>
        <v>BS$16</v>
      </c>
      <c r="BT2428" s="179" t="str">
        <f t="shared" si="3887"/>
        <v>BT$16</v>
      </c>
      <c r="BU2428" s="179" t="str">
        <f t="shared" si="3887"/>
        <v>BU$16</v>
      </c>
      <c r="BV2428" s="179" t="str">
        <f t="shared" si="3887"/>
        <v>BV$16</v>
      </c>
      <c r="BW2428" s="179" t="str">
        <f t="shared" si="3887"/>
        <v>BW$16</v>
      </c>
      <c r="BX2428" s="179" t="str">
        <f t="shared" si="3887"/>
        <v>BX$16</v>
      </c>
      <c r="BY2428" s="179" t="str">
        <f t="shared" si="3887"/>
        <v>BY$16</v>
      </c>
      <c r="BZ2428" s="179" t="str">
        <f t="shared" si="3887"/>
        <v>BZ$16</v>
      </c>
      <c r="CA2428" s="179" t="str">
        <f t="shared" si="3887"/>
        <v>CA$16</v>
      </c>
      <c r="CB2428" s="179" t="str">
        <f t="shared" si="3887"/>
        <v>CB$16</v>
      </c>
      <c r="CC2428" s="179" t="str">
        <f t="shared" si="3887"/>
        <v>CC$16</v>
      </c>
      <c r="CD2428" s="179" t="str">
        <f t="shared" si="3887"/>
        <v>CD$16</v>
      </c>
      <c r="CE2428" s="179" t="str">
        <f t="shared" si="3887"/>
        <v>CE$16</v>
      </c>
      <c r="CF2428" s="179" t="str">
        <f t="shared" ref="CF2428:CL2430" si="3888">CF2411</f>
        <v>CF$16</v>
      </c>
      <c r="CG2428" s="179" t="str">
        <f t="shared" si="3888"/>
        <v>CG$16</v>
      </c>
      <c r="CH2428" s="179" t="str">
        <f t="shared" si="3888"/>
        <v>CH$16</v>
      </c>
      <c r="CI2428" s="179" t="str">
        <f t="shared" si="3888"/>
        <v>CI$16</v>
      </c>
      <c r="CJ2428" s="179" t="str">
        <f t="shared" si="3888"/>
        <v>CJ$16</v>
      </c>
      <c r="CK2428" s="179" t="str">
        <f t="shared" si="3888"/>
        <v>CK$16</v>
      </c>
      <c r="CL2428" s="179" t="str">
        <f t="shared" si="3888"/>
        <v>CL$16</v>
      </c>
      <c r="CO2428" s="179">
        <f t="shared" ref="CO2428:DL2430" si="3889">CO991</f>
        <v>0</v>
      </c>
      <c r="CP2428" s="179">
        <f t="shared" si="3889"/>
        <v>0</v>
      </c>
      <c r="CQ2428" s="179">
        <f t="shared" si="3889"/>
        <v>0</v>
      </c>
      <c r="CR2428" s="179">
        <f t="shared" si="3889"/>
        <v>0</v>
      </c>
      <c r="CS2428" s="179">
        <f t="shared" si="3889"/>
        <v>0</v>
      </c>
      <c r="CT2428" s="179">
        <f t="shared" si="3889"/>
        <v>0</v>
      </c>
      <c r="CU2428" s="179">
        <f t="shared" si="3889"/>
        <v>0</v>
      </c>
      <c r="CV2428" s="179">
        <f t="shared" si="3889"/>
        <v>0</v>
      </c>
      <c r="CW2428" s="179">
        <f t="shared" si="3889"/>
        <v>0</v>
      </c>
      <c r="CX2428" s="179">
        <f t="shared" si="3889"/>
        <v>0</v>
      </c>
      <c r="CY2428" s="179">
        <f t="shared" si="3889"/>
        <v>0</v>
      </c>
      <c r="CZ2428" s="179">
        <f t="shared" si="3889"/>
        <v>0</v>
      </c>
      <c r="DA2428" s="179">
        <f t="shared" si="3889"/>
        <v>0</v>
      </c>
      <c r="DB2428" s="179">
        <f t="shared" si="3889"/>
        <v>0</v>
      </c>
      <c r="DC2428" s="179">
        <f t="shared" si="3889"/>
        <v>0</v>
      </c>
      <c r="DD2428" s="179">
        <f t="shared" si="3889"/>
        <v>0</v>
      </c>
      <c r="DE2428" s="179">
        <f t="shared" si="3889"/>
        <v>0</v>
      </c>
      <c r="DF2428" s="179">
        <f t="shared" si="3889"/>
        <v>0</v>
      </c>
      <c r="DG2428" s="179">
        <f t="shared" si="3889"/>
        <v>0</v>
      </c>
      <c r="DH2428" s="179">
        <f t="shared" si="3889"/>
        <v>0</v>
      </c>
      <c r="DI2428" s="179">
        <f t="shared" si="3889"/>
        <v>0</v>
      </c>
      <c r="DJ2428" s="179">
        <f t="shared" si="3889"/>
        <v>0</v>
      </c>
      <c r="DK2428" s="179">
        <f t="shared" si="3889"/>
        <v>0</v>
      </c>
      <c r="DL2428" s="179">
        <f t="shared" si="3889"/>
        <v>0</v>
      </c>
    </row>
    <row r="2429" spans="1:116" x14ac:dyDescent="0.4">
      <c r="B2429" t="s">
        <v>332</v>
      </c>
      <c r="D2429" t="s">
        <v>406</v>
      </c>
      <c r="E2429" s="8" t="str">
        <f t="shared" si="3786"/>
        <v>2429 WCINV-IS</v>
      </c>
      <c r="G2429" s="136" t="str">
        <f>Codes!G2412</f>
        <v>Primary volume driver</v>
      </c>
      <c r="H2429" s="56"/>
      <c r="I2429" s="79"/>
      <c r="J2429" s="79"/>
      <c r="K2429" s="15"/>
      <c r="L2429" s="15"/>
      <c r="M2429" s="15"/>
      <c r="N2429" s="15"/>
      <c r="O2429" s="15"/>
      <c r="P2429" s="15"/>
      <c r="R2429" s="15"/>
      <c r="S2429" s="179" t="str">
        <f t="shared" ref="S2429:CD2431" si="3890">S2412</f>
        <v>S$17</v>
      </c>
      <c r="T2429" s="179" t="str">
        <f t="shared" si="3890"/>
        <v>T$17</v>
      </c>
      <c r="U2429" s="179" t="str">
        <f t="shared" si="3890"/>
        <v>U$17</v>
      </c>
      <c r="V2429" s="179" t="str">
        <f t="shared" si="3890"/>
        <v>V$17</v>
      </c>
      <c r="W2429" s="179" t="str">
        <f t="shared" si="3890"/>
        <v>W$17</v>
      </c>
      <c r="X2429" s="179" t="str">
        <f t="shared" si="3890"/>
        <v>X$17</v>
      </c>
      <c r="Y2429" s="179" t="str">
        <f t="shared" si="3890"/>
        <v>Y$17</v>
      </c>
      <c r="Z2429" s="179" t="str">
        <f t="shared" si="3890"/>
        <v>Z$17</v>
      </c>
      <c r="AA2429" s="179" t="str">
        <f t="shared" si="3890"/>
        <v>AA$17</v>
      </c>
      <c r="AB2429" s="179" t="str">
        <f t="shared" si="3890"/>
        <v>AB$17</v>
      </c>
      <c r="AC2429" s="179" t="str">
        <f t="shared" si="3890"/>
        <v>AC$17</v>
      </c>
      <c r="AD2429" s="179" t="str">
        <f t="shared" si="3890"/>
        <v>AD$17</v>
      </c>
      <c r="AE2429" s="179" t="str">
        <f t="shared" si="3890"/>
        <v>AE$17</v>
      </c>
      <c r="AF2429" s="179" t="str">
        <f t="shared" si="3890"/>
        <v>AF$17</v>
      </c>
      <c r="AG2429" s="179" t="str">
        <f t="shared" si="3890"/>
        <v>AG$17</v>
      </c>
      <c r="AH2429" s="179" t="str">
        <f t="shared" si="3890"/>
        <v>AH$17</v>
      </c>
      <c r="AI2429" s="179" t="str">
        <f t="shared" si="3890"/>
        <v>AI$17</v>
      </c>
      <c r="AJ2429" s="179" t="str">
        <f t="shared" si="3890"/>
        <v>AJ$17</v>
      </c>
      <c r="AK2429" s="179" t="str">
        <f t="shared" si="3890"/>
        <v>AK$17</v>
      </c>
      <c r="AL2429" s="179" t="str">
        <f t="shared" si="3890"/>
        <v>AL$17</v>
      </c>
      <c r="AM2429" s="179" t="str">
        <f t="shared" si="3890"/>
        <v>AM$17</v>
      </c>
      <c r="AN2429" s="179" t="str">
        <f t="shared" si="3890"/>
        <v>AN$17</v>
      </c>
      <c r="AO2429" s="179" t="str">
        <f t="shared" si="3890"/>
        <v>AO$17</v>
      </c>
      <c r="AP2429" s="179" t="str">
        <f t="shared" si="3890"/>
        <v>AP$17</v>
      </c>
      <c r="AQ2429" s="179" t="str">
        <f t="shared" si="3890"/>
        <v>AQ$17</v>
      </c>
      <c r="AR2429" s="179" t="str">
        <f t="shared" si="3890"/>
        <v>AR$17</v>
      </c>
      <c r="AS2429" s="179" t="str">
        <f t="shared" si="3890"/>
        <v>AS$17</v>
      </c>
      <c r="AT2429" s="179" t="str">
        <f t="shared" si="3890"/>
        <v>AT$17</v>
      </c>
      <c r="AU2429" s="179" t="str">
        <f t="shared" si="3890"/>
        <v>AU$17</v>
      </c>
      <c r="AV2429" s="179" t="str">
        <f t="shared" si="3890"/>
        <v>AV$17</v>
      </c>
      <c r="AW2429" s="179" t="str">
        <f t="shared" si="3890"/>
        <v>AW$17</v>
      </c>
      <c r="AX2429" s="179" t="str">
        <f t="shared" si="3890"/>
        <v>AX$17</v>
      </c>
      <c r="AY2429" s="179" t="str">
        <f t="shared" si="3890"/>
        <v>AY$17</v>
      </c>
      <c r="AZ2429" s="179" t="str">
        <f t="shared" si="3890"/>
        <v>AZ$17</v>
      </c>
      <c r="BA2429" s="179" t="str">
        <f t="shared" si="3890"/>
        <v>BA$17</v>
      </c>
      <c r="BB2429" s="179" t="str">
        <f t="shared" si="3890"/>
        <v>BB$17</v>
      </c>
      <c r="BC2429" s="179" t="str">
        <f t="shared" si="3890"/>
        <v>BC$17</v>
      </c>
      <c r="BD2429" s="179" t="str">
        <f t="shared" si="3890"/>
        <v>BD$17</v>
      </c>
      <c r="BE2429" s="179" t="str">
        <f t="shared" si="3890"/>
        <v>BE$17</v>
      </c>
      <c r="BF2429" s="179" t="str">
        <f t="shared" si="3890"/>
        <v>BF$17</v>
      </c>
      <c r="BG2429" s="179" t="str">
        <f t="shared" si="3890"/>
        <v>BG$17</v>
      </c>
      <c r="BH2429" s="179" t="str">
        <f t="shared" si="3890"/>
        <v>BH$17</v>
      </c>
      <c r="BI2429" s="179" t="str">
        <f t="shared" si="3890"/>
        <v>BI$17</v>
      </c>
      <c r="BJ2429" s="179" t="str">
        <f t="shared" si="3890"/>
        <v>BJ$17</v>
      </c>
      <c r="BK2429" s="179" t="str">
        <f t="shared" si="3890"/>
        <v>BK$17</v>
      </c>
      <c r="BL2429" s="179" t="str">
        <f t="shared" si="3890"/>
        <v>BL$17</v>
      </c>
      <c r="BM2429" s="179" t="str">
        <f t="shared" si="3890"/>
        <v>BM$17</v>
      </c>
      <c r="BN2429" s="179" t="str">
        <f t="shared" si="3890"/>
        <v>BN$17</v>
      </c>
      <c r="BO2429" s="179" t="str">
        <f t="shared" si="3890"/>
        <v>BO$17</v>
      </c>
      <c r="BP2429" s="179" t="str">
        <f t="shared" si="3890"/>
        <v>BP$17</v>
      </c>
      <c r="BQ2429" s="179" t="str">
        <f t="shared" si="3890"/>
        <v>BQ$17</v>
      </c>
      <c r="BR2429" s="179" t="str">
        <f t="shared" si="3890"/>
        <v>BR$17</v>
      </c>
      <c r="BS2429" s="179" t="str">
        <f t="shared" si="3890"/>
        <v>BS$17</v>
      </c>
      <c r="BT2429" s="179" t="str">
        <f t="shared" si="3890"/>
        <v>BT$17</v>
      </c>
      <c r="BU2429" s="179" t="str">
        <f t="shared" si="3890"/>
        <v>BU$17</v>
      </c>
      <c r="BV2429" s="179" t="str">
        <f t="shared" si="3890"/>
        <v>BV$17</v>
      </c>
      <c r="BW2429" s="179" t="str">
        <f t="shared" si="3890"/>
        <v>BW$17</v>
      </c>
      <c r="BX2429" s="179" t="str">
        <f t="shared" si="3890"/>
        <v>BX$17</v>
      </c>
      <c r="BY2429" s="179" t="str">
        <f t="shared" si="3890"/>
        <v>BY$17</v>
      </c>
      <c r="BZ2429" s="179" t="str">
        <f t="shared" si="3890"/>
        <v>BZ$17</v>
      </c>
      <c r="CA2429" s="179" t="str">
        <f t="shared" si="3890"/>
        <v>CA$17</v>
      </c>
      <c r="CB2429" s="179" t="str">
        <f t="shared" si="3890"/>
        <v>CB$17</v>
      </c>
      <c r="CC2429" s="179" t="str">
        <f t="shared" si="3890"/>
        <v>CC$17</v>
      </c>
      <c r="CD2429" s="179" t="str">
        <f t="shared" si="3890"/>
        <v>CD$17</v>
      </c>
      <c r="CE2429" s="179" t="str">
        <f t="shared" ref="CE2429:CL2431" si="3891">CE2412</f>
        <v>CE$17</v>
      </c>
      <c r="CF2429" s="179" t="str">
        <f t="shared" si="3891"/>
        <v>CF$17</v>
      </c>
      <c r="CG2429" s="179" t="str">
        <f t="shared" si="3891"/>
        <v>CG$17</v>
      </c>
      <c r="CH2429" s="179" t="str">
        <f t="shared" si="3891"/>
        <v>CH$17</v>
      </c>
      <c r="CI2429" s="179" t="str">
        <f t="shared" si="3891"/>
        <v>CI$17</v>
      </c>
      <c r="CJ2429" s="179" t="str">
        <f t="shared" si="3891"/>
        <v>CJ$17</v>
      </c>
      <c r="CK2429" s="179" t="str">
        <f t="shared" si="3891"/>
        <v>CK$17</v>
      </c>
      <c r="CL2429" s="179" t="str">
        <f t="shared" si="3891"/>
        <v>CL$17</v>
      </c>
      <c r="CN2429" s="79"/>
      <c r="CO2429" s="179">
        <f t="shared" ref="CO2429:DL2431" si="3892">CO992</f>
        <v>0</v>
      </c>
      <c r="CP2429" s="179">
        <f t="shared" si="3892"/>
        <v>0</v>
      </c>
      <c r="CQ2429" s="179">
        <f t="shared" si="3892"/>
        <v>0</v>
      </c>
      <c r="CR2429" s="179">
        <f t="shared" si="3892"/>
        <v>0</v>
      </c>
      <c r="CS2429" s="179">
        <f t="shared" si="3892"/>
        <v>0</v>
      </c>
      <c r="CT2429" s="179">
        <f t="shared" si="3892"/>
        <v>0</v>
      </c>
      <c r="CU2429" s="179">
        <f t="shared" si="3892"/>
        <v>0</v>
      </c>
      <c r="CV2429" s="179">
        <f t="shared" si="3892"/>
        <v>0</v>
      </c>
      <c r="CW2429" s="179">
        <f t="shared" si="3892"/>
        <v>0</v>
      </c>
      <c r="CX2429" s="179">
        <f t="shared" si="3892"/>
        <v>0</v>
      </c>
      <c r="CY2429" s="179">
        <f t="shared" si="3892"/>
        <v>0</v>
      </c>
      <c r="CZ2429" s="179">
        <f t="shared" si="3892"/>
        <v>0</v>
      </c>
      <c r="DA2429" s="179">
        <f t="shared" si="3892"/>
        <v>0</v>
      </c>
      <c r="DB2429" s="179">
        <f t="shared" si="3892"/>
        <v>0</v>
      </c>
      <c r="DC2429" s="179">
        <f t="shared" si="3892"/>
        <v>0</v>
      </c>
      <c r="DD2429" s="179">
        <f t="shared" si="3892"/>
        <v>0</v>
      </c>
      <c r="DE2429" s="179">
        <f t="shared" si="3892"/>
        <v>0</v>
      </c>
      <c r="DF2429" s="179">
        <f t="shared" si="3892"/>
        <v>0</v>
      </c>
      <c r="DG2429" s="179">
        <f t="shared" si="3892"/>
        <v>0</v>
      </c>
      <c r="DH2429" s="179">
        <f t="shared" si="3892"/>
        <v>0</v>
      </c>
      <c r="DI2429" s="179">
        <f t="shared" si="3892"/>
        <v>0</v>
      </c>
      <c r="DJ2429" s="179">
        <f t="shared" si="3892"/>
        <v>0</v>
      </c>
      <c r="DK2429" s="179">
        <f t="shared" si="3892"/>
        <v>0</v>
      </c>
      <c r="DL2429" s="179">
        <f t="shared" si="3892"/>
        <v>0</v>
      </c>
    </row>
    <row r="2430" spans="1:116" x14ac:dyDescent="0.4">
      <c r="B2430" t="s">
        <v>332</v>
      </c>
      <c r="D2430" t="s">
        <v>406</v>
      </c>
      <c r="E2430" s="8" t="str">
        <f t="shared" si="3786"/>
        <v>2430 WCINV-IS</v>
      </c>
      <c r="G2430" s="191" t="str">
        <f>G2417</f>
        <v>Simple inventory- IS driven:</v>
      </c>
      <c r="H2430" s="12"/>
      <c r="I2430" s="60"/>
      <c r="J2430" s="60"/>
      <c r="K2430" s="15"/>
      <c r="L2430" s="15"/>
      <c r="M2430" s="15"/>
      <c r="N2430" s="15"/>
      <c r="O2430" s="15"/>
      <c r="P2430" s="15"/>
      <c r="R2430" s="15"/>
      <c r="S2430" s="179">
        <f t="shared" ref="S2430:CD2432" si="3893">S2413</f>
        <v>0</v>
      </c>
      <c r="T2430" s="179">
        <f t="shared" si="3893"/>
        <v>0</v>
      </c>
      <c r="U2430" s="179">
        <f t="shared" si="3893"/>
        <v>0</v>
      </c>
      <c r="V2430" s="179">
        <f t="shared" si="3893"/>
        <v>0</v>
      </c>
      <c r="W2430" s="179">
        <f t="shared" si="3893"/>
        <v>0</v>
      </c>
      <c r="X2430" s="179">
        <f t="shared" si="3893"/>
        <v>0</v>
      </c>
      <c r="Y2430" s="179">
        <f t="shared" si="3893"/>
        <v>0</v>
      </c>
      <c r="Z2430" s="179">
        <f t="shared" si="3893"/>
        <v>0</v>
      </c>
      <c r="AA2430" s="179">
        <f t="shared" si="3893"/>
        <v>0</v>
      </c>
      <c r="AB2430" s="179">
        <f t="shared" si="3893"/>
        <v>0</v>
      </c>
      <c r="AC2430" s="179">
        <f t="shared" si="3893"/>
        <v>0</v>
      </c>
      <c r="AD2430" s="179">
        <f t="shared" si="3893"/>
        <v>0</v>
      </c>
      <c r="AE2430" s="179">
        <f t="shared" si="3893"/>
        <v>0</v>
      </c>
      <c r="AF2430" s="179">
        <f t="shared" si="3893"/>
        <v>0</v>
      </c>
      <c r="AG2430" s="179">
        <f t="shared" si="3893"/>
        <v>0</v>
      </c>
      <c r="AH2430" s="179">
        <f t="shared" si="3893"/>
        <v>0</v>
      </c>
      <c r="AI2430" s="179">
        <f t="shared" si="3893"/>
        <v>0</v>
      </c>
      <c r="AJ2430" s="179">
        <f t="shared" si="3893"/>
        <v>0</v>
      </c>
      <c r="AK2430" s="179">
        <f t="shared" si="3893"/>
        <v>0</v>
      </c>
      <c r="AL2430" s="179">
        <f t="shared" si="3893"/>
        <v>0</v>
      </c>
      <c r="AM2430" s="179">
        <f t="shared" si="3893"/>
        <v>0</v>
      </c>
      <c r="AN2430" s="179">
        <f t="shared" si="3893"/>
        <v>0</v>
      </c>
      <c r="AO2430" s="179">
        <f t="shared" si="3893"/>
        <v>0</v>
      </c>
      <c r="AP2430" s="179">
        <f t="shared" si="3893"/>
        <v>0</v>
      </c>
      <c r="AQ2430" s="179">
        <f t="shared" si="3893"/>
        <v>0</v>
      </c>
      <c r="AR2430" s="179">
        <f t="shared" si="3893"/>
        <v>0</v>
      </c>
      <c r="AS2430" s="179">
        <f t="shared" si="3893"/>
        <v>0</v>
      </c>
      <c r="AT2430" s="179">
        <f t="shared" si="3893"/>
        <v>0</v>
      </c>
      <c r="AU2430" s="179">
        <f t="shared" si="3893"/>
        <v>0</v>
      </c>
      <c r="AV2430" s="179">
        <f t="shared" si="3893"/>
        <v>0</v>
      </c>
      <c r="AW2430" s="179">
        <f t="shared" si="3893"/>
        <v>0</v>
      </c>
      <c r="AX2430" s="179">
        <f t="shared" si="3893"/>
        <v>0</v>
      </c>
      <c r="AY2430" s="179">
        <f t="shared" si="3893"/>
        <v>0</v>
      </c>
      <c r="AZ2430" s="179">
        <f t="shared" si="3893"/>
        <v>0</v>
      </c>
      <c r="BA2430" s="179">
        <f t="shared" si="3893"/>
        <v>0</v>
      </c>
      <c r="BB2430" s="179">
        <f t="shared" si="3893"/>
        <v>0</v>
      </c>
      <c r="BC2430" s="179">
        <f t="shared" si="3893"/>
        <v>0</v>
      </c>
      <c r="BD2430" s="179">
        <f t="shared" si="3893"/>
        <v>0</v>
      </c>
      <c r="BE2430" s="179">
        <f t="shared" si="3893"/>
        <v>0</v>
      </c>
      <c r="BF2430" s="179">
        <f t="shared" si="3893"/>
        <v>0</v>
      </c>
      <c r="BG2430" s="179">
        <f t="shared" si="3893"/>
        <v>0</v>
      </c>
      <c r="BH2430" s="179">
        <f t="shared" si="3893"/>
        <v>0</v>
      </c>
      <c r="BI2430" s="179">
        <f t="shared" si="3893"/>
        <v>0</v>
      </c>
      <c r="BJ2430" s="179">
        <f t="shared" si="3893"/>
        <v>0</v>
      </c>
      <c r="BK2430" s="179">
        <f t="shared" si="3893"/>
        <v>0</v>
      </c>
      <c r="BL2430" s="179">
        <f t="shared" si="3893"/>
        <v>0</v>
      </c>
      <c r="BM2430" s="179">
        <f t="shared" si="3893"/>
        <v>0</v>
      </c>
      <c r="BN2430" s="179">
        <f t="shared" si="3893"/>
        <v>0</v>
      </c>
      <c r="BO2430" s="179">
        <f t="shared" si="3893"/>
        <v>0</v>
      </c>
      <c r="BP2430" s="179">
        <f t="shared" si="3893"/>
        <v>0</v>
      </c>
      <c r="BQ2430" s="179">
        <f t="shared" si="3893"/>
        <v>0</v>
      </c>
      <c r="BR2430" s="179">
        <f t="shared" si="3893"/>
        <v>0</v>
      </c>
      <c r="BS2430" s="179">
        <f t="shared" si="3893"/>
        <v>0</v>
      </c>
      <c r="BT2430" s="179">
        <f t="shared" si="3893"/>
        <v>0</v>
      </c>
      <c r="BU2430" s="179">
        <f t="shared" si="3893"/>
        <v>0</v>
      </c>
      <c r="BV2430" s="179">
        <f t="shared" si="3893"/>
        <v>0</v>
      </c>
      <c r="BW2430" s="179">
        <f t="shared" si="3893"/>
        <v>0</v>
      </c>
      <c r="BX2430" s="179">
        <f t="shared" si="3893"/>
        <v>0</v>
      </c>
      <c r="BY2430" s="179">
        <f t="shared" si="3893"/>
        <v>0</v>
      </c>
      <c r="BZ2430" s="179">
        <f t="shared" si="3893"/>
        <v>0</v>
      </c>
      <c r="CA2430" s="179">
        <f t="shared" si="3893"/>
        <v>0</v>
      </c>
      <c r="CB2430" s="179">
        <f t="shared" si="3893"/>
        <v>0</v>
      </c>
      <c r="CC2430" s="179">
        <f t="shared" si="3893"/>
        <v>0</v>
      </c>
      <c r="CD2430" s="179">
        <f t="shared" si="3893"/>
        <v>0</v>
      </c>
      <c r="CE2430" s="179">
        <f t="shared" ref="CE2430:CL2432" si="3894">CE2413</f>
        <v>0</v>
      </c>
      <c r="CF2430" s="179">
        <f t="shared" si="3894"/>
        <v>0</v>
      </c>
      <c r="CG2430" s="179">
        <f t="shared" si="3894"/>
        <v>0</v>
      </c>
      <c r="CH2430" s="179">
        <f t="shared" si="3894"/>
        <v>0</v>
      </c>
      <c r="CI2430" s="179">
        <f t="shared" si="3894"/>
        <v>0</v>
      </c>
      <c r="CJ2430" s="179">
        <f t="shared" si="3894"/>
        <v>0</v>
      </c>
      <c r="CK2430" s="179">
        <f t="shared" si="3894"/>
        <v>0</v>
      </c>
      <c r="CL2430" s="179">
        <f t="shared" si="3894"/>
        <v>0</v>
      </c>
      <c r="CN2430" s="60"/>
      <c r="CO2430" s="179" t="str">
        <f t="shared" ref="CO2430:DL2432" si="3895">CO993</f>
        <v>CO$18</v>
      </c>
      <c r="CP2430" s="179" t="str">
        <f t="shared" si="3895"/>
        <v>CP$18</v>
      </c>
      <c r="CQ2430" s="179" t="str">
        <f t="shared" si="3895"/>
        <v>CQ$18</v>
      </c>
      <c r="CR2430" s="179" t="str">
        <f t="shared" si="3895"/>
        <v>CR$18</v>
      </c>
      <c r="CS2430" s="179" t="str">
        <f t="shared" si="3895"/>
        <v>CS$18</v>
      </c>
      <c r="CT2430" s="179" t="str">
        <f t="shared" si="3895"/>
        <v>CT$18</v>
      </c>
      <c r="CU2430" s="179" t="str">
        <f t="shared" si="3895"/>
        <v>CU$18</v>
      </c>
      <c r="CV2430" s="179" t="str">
        <f t="shared" si="3895"/>
        <v>CV$18</v>
      </c>
      <c r="CW2430" s="179" t="str">
        <f t="shared" si="3895"/>
        <v>CW$18</v>
      </c>
      <c r="CX2430" s="179" t="str">
        <f t="shared" si="3895"/>
        <v>CX$18</v>
      </c>
      <c r="CY2430" s="179" t="str">
        <f t="shared" si="3895"/>
        <v>CY$18</v>
      </c>
      <c r="CZ2430" s="179" t="str">
        <f t="shared" si="3895"/>
        <v>CZ$18</v>
      </c>
      <c r="DA2430" s="179" t="str">
        <f t="shared" si="3895"/>
        <v>DA$18</v>
      </c>
      <c r="DB2430" s="179" t="str">
        <f t="shared" si="3895"/>
        <v>DB$18</v>
      </c>
      <c r="DC2430" s="179" t="str">
        <f t="shared" si="3895"/>
        <v>DC$18</v>
      </c>
      <c r="DD2430" s="179" t="str">
        <f t="shared" si="3895"/>
        <v>DD$18</v>
      </c>
      <c r="DE2430" s="179" t="str">
        <f t="shared" si="3895"/>
        <v>DE$18</v>
      </c>
      <c r="DF2430" s="179" t="str">
        <f t="shared" si="3895"/>
        <v>DF$18</v>
      </c>
      <c r="DG2430" s="179" t="str">
        <f t="shared" si="3895"/>
        <v>DG$18</v>
      </c>
      <c r="DH2430" s="179" t="str">
        <f t="shared" si="3895"/>
        <v>DH$18</v>
      </c>
      <c r="DI2430" s="179" t="str">
        <f t="shared" si="3895"/>
        <v>DI$18</v>
      </c>
      <c r="DJ2430" s="179" t="str">
        <f t="shared" si="3895"/>
        <v>DJ$18</v>
      </c>
      <c r="DK2430" s="179" t="str">
        <f t="shared" si="3895"/>
        <v>DK$18</v>
      </c>
      <c r="DL2430" s="179" t="str">
        <f t="shared" si="3895"/>
        <v>DL$18</v>
      </c>
    </row>
    <row r="2431" spans="1:116" x14ac:dyDescent="0.4">
      <c r="B2431" t="s">
        <v>332</v>
      </c>
      <c r="D2431" t="s">
        <v>406</v>
      </c>
      <c r="E2431" s="8" t="str">
        <f t="shared" si="3786"/>
        <v>2431 WCINV-IS</v>
      </c>
      <c r="G2431" s="191" t="str">
        <f>SUBSTITUTE(TRIM(MID(G2417, SEARCH("-", G2417) + 1, LEN(G2417))),":","")</f>
        <v>IS driven</v>
      </c>
      <c r="H2431" s="12"/>
      <c r="I2431" s="60"/>
      <c r="J2431" s="60"/>
      <c r="K2431" s="15"/>
      <c r="L2431" s="15"/>
      <c r="M2431" s="15"/>
      <c r="N2431" s="15"/>
      <c r="O2431" s="15"/>
      <c r="P2431" s="15"/>
      <c r="R2431" s="15"/>
      <c r="S2431" s="212" t="str">
        <f>ADDRESS(ROW(S2422),COLUMN(S2422),2)</f>
        <v>S$2422</v>
      </c>
      <c r="T2431" s="212" t="str">
        <f t="shared" ref="T2431:CE2433" si="3896">ADDRESS(ROW(T2422),COLUMN(T2422),2)</f>
        <v>T$2422</v>
      </c>
      <c r="U2431" s="212" t="str">
        <f t="shared" si="3896"/>
        <v>U$2422</v>
      </c>
      <c r="V2431" s="212" t="str">
        <f t="shared" si="3896"/>
        <v>V$2422</v>
      </c>
      <c r="W2431" s="212" t="str">
        <f t="shared" si="3896"/>
        <v>W$2422</v>
      </c>
      <c r="X2431" s="212" t="str">
        <f t="shared" si="3896"/>
        <v>X$2422</v>
      </c>
      <c r="Y2431" s="212" t="str">
        <f t="shared" si="3896"/>
        <v>Y$2422</v>
      </c>
      <c r="Z2431" s="212" t="str">
        <f t="shared" si="3896"/>
        <v>Z$2422</v>
      </c>
      <c r="AA2431" s="212" t="str">
        <f t="shared" si="3896"/>
        <v>AA$2422</v>
      </c>
      <c r="AB2431" s="212" t="str">
        <f t="shared" si="3896"/>
        <v>AB$2422</v>
      </c>
      <c r="AC2431" s="212" t="str">
        <f t="shared" si="3896"/>
        <v>AC$2422</v>
      </c>
      <c r="AD2431" s="212" t="str">
        <f t="shared" si="3896"/>
        <v>AD$2422</v>
      </c>
      <c r="AE2431" s="212" t="str">
        <f t="shared" si="3896"/>
        <v>AE$2422</v>
      </c>
      <c r="AF2431" s="212" t="str">
        <f t="shared" si="3896"/>
        <v>AF$2422</v>
      </c>
      <c r="AG2431" s="212" t="str">
        <f t="shared" si="3896"/>
        <v>AG$2422</v>
      </c>
      <c r="AH2431" s="212" t="str">
        <f t="shared" si="3896"/>
        <v>AH$2422</v>
      </c>
      <c r="AI2431" s="212" t="str">
        <f t="shared" si="3896"/>
        <v>AI$2422</v>
      </c>
      <c r="AJ2431" s="212" t="str">
        <f t="shared" si="3896"/>
        <v>AJ$2422</v>
      </c>
      <c r="AK2431" s="212" t="str">
        <f t="shared" si="3896"/>
        <v>AK$2422</v>
      </c>
      <c r="AL2431" s="212" t="str">
        <f t="shared" si="3896"/>
        <v>AL$2422</v>
      </c>
      <c r="AM2431" s="212" t="str">
        <f t="shared" si="3896"/>
        <v>AM$2422</v>
      </c>
      <c r="AN2431" s="212" t="str">
        <f t="shared" si="3896"/>
        <v>AN$2422</v>
      </c>
      <c r="AO2431" s="212" t="str">
        <f t="shared" si="3896"/>
        <v>AO$2422</v>
      </c>
      <c r="AP2431" s="212" t="str">
        <f t="shared" si="3896"/>
        <v>AP$2422</v>
      </c>
      <c r="AQ2431" s="212" t="str">
        <f t="shared" si="3896"/>
        <v>AQ$2422</v>
      </c>
      <c r="AR2431" s="212" t="str">
        <f t="shared" si="3896"/>
        <v>AR$2422</v>
      </c>
      <c r="AS2431" s="212" t="str">
        <f t="shared" si="3896"/>
        <v>AS$2422</v>
      </c>
      <c r="AT2431" s="212" t="str">
        <f t="shared" si="3896"/>
        <v>AT$2422</v>
      </c>
      <c r="AU2431" s="212" t="str">
        <f t="shared" si="3896"/>
        <v>AU$2422</v>
      </c>
      <c r="AV2431" s="212" t="str">
        <f t="shared" si="3896"/>
        <v>AV$2422</v>
      </c>
      <c r="AW2431" s="212" t="str">
        <f t="shared" si="3896"/>
        <v>AW$2422</v>
      </c>
      <c r="AX2431" s="212" t="str">
        <f t="shared" si="3896"/>
        <v>AX$2422</v>
      </c>
      <c r="AY2431" s="212" t="str">
        <f t="shared" si="3896"/>
        <v>AY$2422</v>
      </c>
      <c r="AZ2431" s="212" t="str">
        <f t="shared" si="3896"/>
        <v>AZ$2422</v>
      </c>
      <c r="BA2431" s="212" t="str">
        <f t="shared" si="3896"/>
        <v>BA$2422</v>
      </c>
      <c r="BB2431" s="212" t="str">
        <f t="shared" si="3896"/>
        <v>BB$2422</v>
      </c>
      <c r="BC2431" s="212" t="str">
        <f t="shared" si="3896"/>
        <v>BC$2422</v>
      </c>
      <c r="BD2431" s="212" t="str">
        <f t="shared" si="3896"/>
        <v>BD$2422</v>
      </c>
      <c r="BE2431" s="212" t="str">
        <f t="shared" si="3896"/>
        <v>BE$2422</v>
      </c>
      <c r="BF2431" s="212" t="str">
        <f t="shared" si="3896"/>
        <v>BF$2422</v>
      </c>
      <c r="BG2431" s="212" t="str">
        <f t="shared" si="3896"/>
        <v>BG$2422</v>
      </c>
      <c r="BH2431" s="212" t="str">
        <f t="shared" si="3896"/>
        <v>BH$2422</v>
      </c>
      <c r="BI2431" s="212" t="str">
        <f t="shared" si="3896"/>
        <v>BI$2422</v>
      </c>
      <c r="BJ2431" s="212" t="str">
        <f t="shared" si="3896"/>
        <v>BJ$2422</v>
      </c>
      <c r="BK2431" s="212" t="str">
        <f t="shared" si="3896"/>
        <v>BK$2422</v>
      </c>
      <c r="BL2431" s="212" t="str">
        <f t="shared" si="3896"/>
        <v>BL$2422</v>
      </c>
      <c r="BM2431" s="212" t="str">
        <f t="shared" si="3896"/>
        <v>BM$2422</v>
      </c>
      <c r="BN2431" s="212" t="str">
        <f t="shared" si="3896"/>
        <v>BN$2422</v>
      </c>
      <c r="BO2431" s="212" t="str">
        <f t="shared" si="3896"/>
        <v>BO$2422</v>
      </c>
      <c r="BP2431" s="212" t="str">
        <f t="shared" si="3896"/>
        <v>BP$2422</v>
      </c>
      <c r="BQ2431" s="212" t="str">
        <f t="shared" si="3896"/>
        <v>BQ$2422</v>
      </c>
      <c r="BR2431" s="212" t="str">
        <f t="shared" si="3896"/>
        <v>BR$2422</v>
      </c>
      <c r="BS2431" s="212" t="str">
        <f t="shared" si="3896"/>
        <v>BS$2422</v>
      </c>
      <c r="BT2431" s="212" t="str">
        <f t="shared" si="3896"/>
        <v>BT$2422</v>
      </c>
      <c r="BU2431" s="212" t="str">
        <f t="shared" si="3896"/>
        <v>BU$2422</v>
      </c>
      <c r="BV2431" s="212" t="str">
        <f t="shared" si="3896"/>
        <v>BV$2422</v>
      </c>
      <c r="BW2431" s="212" t="str">
        <f t="shared" si="3896"/>
        <v>BW$2422</v>
      </c>
      <c r="BX2431" s="212" t="str">
        <f t="shared" si="3896"/>
        <v>BX$2422</v>
      </c>
      <c r="BY2431" s="212" t="str">
        <f t="shared" si="3896"/>
        <v>BY$2422</v>
      </c>
      <c r="BZ2431" s="212" t="str">
        <f t="shared" si="3896"/>
        <v>BZ$2422</v>
      </c>
      <c r="CA2431" s="212" t="str">
        <f t="shared" si="3896"/>
        <v>CA$2422</v>
      </c>
      <c r="CB2431" s="212" t="str">
        <f t="shared" si="3896"/>
        <v>CB$2422</v>
      </c>
      <c r="CC2431" s="212" t="str">
        <f t="shared" si="3896"/>
        <v>CC$2422</v>
      </c>
      <c r="CD2431" s="212" t="str">
        <f t="shared" si="3896"/>
        <v>CD$2422</v>
      </c>
      <c r="CE2431" s="212" t="str">
        <f t="shared" si="3896"/>
        <v>CE$2422</v>
      </c>
      <c r="CF2431" s="212" t="str">
        <f t="shared" ref="CF2431:CL2433" si="3897">ADDRESS(ROW(CF2422),COLUMN(CF2422),2)</f>
        <v>CF$2422</v>
      </c>
      <c r="CG2431" s="212" t="str">
        <f t="shared" si="3897"/>
        <v>CG$2422</v>
      </c>
      <c r="CH2431" s="212" t="str">
        <f t="shared" si="3897"/>
        <v>CH$2422</v>
      </c>
      <c r="CI2431" s="212" t="str">
        <f t="shared" si="3897"/>
        <v>CI$2422</v>
      </c>
      <c r="CJ2431" s="212" t="str">
        <f t="shared" si="3897"/>
        <v>CJ$2422</v>
      </c>
      <c r="CK2431" s="212" t="str">
        <f t="shared" si="3897"/>
        <v>CK$2422</v>
      </c>
      <c r="CL2431" s="212" t="str">
        <f t="shared" si="3897"/>
        <v>CL$2422</v>
      </c>
      <c r="CN2431" s="60"/>
      <c r="CO2431" s="212" t="str">
        <f t="shared" ref="CO2431:DL2433" si="3898">ADDRESS(ROW(CO1074),COLUMN(CO1074),2)</f>
        <v>CO$1074</v>
      </c>
      <c r="CP2431" s="212" t="str">
        <f t="shared" si="3898"/>
        <v>CP$1074</v>
      </c>
      <c r="CQ2431" s="212" t="str">
        <f t="shared" si="3898"/>
        <v>CQ$1074</v>
      </c>
      <c r="CR2431" s="212" t="str">
        <f t="shared" si="3898"/>
        <v>CR$1074</v>
      </c>
      <c r="CS2431" s="212" t="str">
        <f t="shared" si="3898"/>
        <v>CS$1074</v>
      </c>
      <c r="CT2431" s="212" t="str">
        <f t="shared" si="3898"/>
        <v>CT$1074</v>
      </c>
      <c r="CU2431" s="212" t="str">
        <f t="shared" si="3898"/>
        <v>CU$1074</v>
      </c>
      <c r="CV2431" s="212" t="str">
        <f t="shared" si="3898"/>
        <v>CV$1074</v>
      </c>
      <c r="CW2431" s="212" t="str">
        <f t="shared" si="3898"/>
        <v>CW$1074</v>
      </c>
      <c r="CX2431" s="212" t="str">
        <f t="shared" si="3898"/>
        <v>CX$1074</v>
      </c>
      <c r="CY2431" s="212" t="str">
        <f t="shared" si="3898"/>
        <v>CY$1074</v>
      </c>
      <c r="CZ2431" s="212" t="str">
        <f t="shared" si="3898"/>
        <v>CZ$1074</v>
      </c>
      <c r="DA2431" s="212" t="str">
        <f t="shared" si="3898"/>
        <v>DA$1074</v>
      </c>
      <c r="DB2431" s="212" t="str">
        <f t="shared" si="3898"/>
        <v>DB$1074</v>
      </c>
      <c r="DC2431" s="212" t="str">
        <f t="shared" si="3898"/>
        <v>DC$1074</v>
      </c>
      <c r="DD2431" s="212" t="str">
        <f t="shared" si="3898"/>
        <v>DD$1074</v>
      </c>
      <c r="DE2431" s="212" t="str">
        <f t="shared" si="3898"/>
        <v>DE$1074</v>
      </c>
      <c r="DF2431" s="212" t="str">
        <f t="shared" si="3898"/>
        <v>DF$1074</v>
      </c>
      <c r="DG2431" s="212" t="str">
        <f t="shared" si="3898"/>
        <v>DG$1074</v>
      </c>
      <c r="DH2431" s="212" t="str">
        <f t="shared" si="3898"/>
        <v>DH$1074</v>
      </c>
      <c r="DI2431" s="212" t="str">
        <f t="shared" si="3898"/>
        <v>DI$1074</v>
      </c>
      <c r="DJ2431" s="212" t="str">
        <f t="shared" si="3898"/>
        <v>DJ$1074</v>
      </c>
      <c r="DK2431" s="212" t="str">
        <f t="shared" si="3898"/>
        <v>DK$1074</v>
      </c>
      <c r="DL2431" s="212" t="str">
        <f t="shared" si="3898"/>
        <v>DL$1074</v>
      </c>
    </row>
    <row r="2432" spans="1:116" x14ac:dyDescent="0.4">
      <c r="B2432" t="s">
        <v>332</v>
      </c>
      <c r="D2432" t="s">
        <v>406</v>
      </c>
      <c r="E2432" s="8" t="str">
        <f t="shared" si="3786"/>
        <v>2432 WCINV-IS</v>
      </c>
      <c r="G2432" s="136" t="str">
        <f>Codes!G2415</f>
        <v>Secondary revenue driver</v>
      </c>
      <c r="H2432" s="12"/>
      <c r="I2432" s="60"/>
      <c r="J2432" s="60"/>
      <c r="K2432" s="15"/>
      <c r="L2432" s="15"/>
      <c r="M2432" s="15"/>
      <c r="N2432" s="15"/>
      <c r="O2432" s="15"/>
      <c r="P2432" s="15"/>
      <c r="R2432" s="15"/>
      <c r="S2432" s="212" t="str">
        <f>ADDRESS(ROW(S2421),COLUMN(S2421),2)</f>
        <v>S$2421</v>
      </c>
      <c r="T2432" s="212" t="str">
        <f t="shared" ref="T2432:CE2434" si="3899">ADDRESS(ROW(T2421),COLUMN(T2421),2)</f>
        <v>T$2421</v>
      </c>
      <c r="U2432" s="212" t="str">
        <f t="shared" si="3899"/>
        <v>U$2421</v>
      </c>
      <c r="V2432" s="212" t="str">
        <f t="shared" si="3899"/>
        <v>V$2421</v>
      </c>
      <c r="W2432" s="212" t="str">
        <f t="shared" si="3899"/>
        <v>W$2421</v>
      </c>
      <c r="X2432" s="212" t="str">
        <f t="shared" si="3899"/>
        <v>X$2421</v>
      </c>
      <c r="Y2432" s="212" t="str">
        <f t="shared" si="3899"/>
        <v>Y$2421</v>
      </c>
      <c r="Z2432" s="212" t="str">
        <f t="shared" si="3899"/>
        <v>Z$2421</v>
      </c>
      <c r="AA2432" s="212" t="str">
        <f t="shared" si="3899"/>
        <v>AA$2421</v>
      </c>
      <c r="AB2432" s="212" t="str">
        <f t="shared" si="3899"/>
        <v>AB$2421</v>
      </c>
      <c r="AC2432" s="212" t="str">
        <f t="shared" si="3899"/>
        <v>AC$2421</v>
      </c>
      <c r="AD2432" s="212" t="str">
        <f t="shared" si="3899"/>
        <v>AD$2421</v>
      </c>
      <c r="AE2432" s="212" t="str">
        <f t="shared" si="3899"/>
        <v>AE$2421</v>
      </c>
      <c r="AF2432" s="212" t="str">
        <f t="shared" si="3899"/>
        <v>AF$2421</v>
      </c>
      <c r="AG2432" s="212" t="str">
        <f t="shared" si="3899"/>
        <v>AG$2421</v>
      </c>
      <c r="AH2432" s="212" t="str">
        <f t="shared" si="3899"/>
        <v>AH$2421</v>
      </c>
      <c r="AI2432" s="212" t="str">
        <f t="shared" si="3899"/>
        <v>AI$2421</v>
      </c>
      <c r="AJ2432" s="212" t="str">
        <f t="shared" si="3899"/>
        <v>AJ$2421</v>
      </c>
      <c r="AK2432" s="212" t="str">
        <f t="shared" si="3899"/>
        <v>AK$2421</v>
      </c>
      <c r="AL2432" s="212" t="str">
        <f t="shared" si="3899"/>
        <v>AL$2421</v>
      </c>
      <c r="AM2432" s="212" t="str">
        <f t="shared" si="3899"/>
        <v>AM$2421</v>
      </c>
      <c r="AN2432" s="212" t="str">
        <f t="shared" si="3899"/>
        <v>AN$2421</v>
      </c>
      <c r="AO2432" s="212" t="str">
        <f t="shared" si="3899"/>
        <v>AO$2421</v>
      </c>
      <c r="AP2432" s="212" t="str">
        <f t="shared" si="3899"/>
        <v>AP$2421</v>
      </c>
      <c r="AQ2432" s="212" t="str">
        <f t="shared" si="3899"/>
        <v>AQ$2421</v>
      </c>
      <c r="AR2432" s="212" t="str">
        <f t="shared" si="3899"/>
        <v>AR$2421</v>
      </c>
      <c r="AS2432" s="212" t="str">
        <f t="shared" si="3899"/>
        <v>AS$2421</v>
      </c>
      <c r="AT2432" s="212" t="str">
        <f t="shared" si="3899"/>
        <v>AT$2421</v>
      </c>
      <c r="AU2432" s="212" t="str">
        <f t="shared" si="3899"/>
        <v>AU$2421</v>
      </c>
      <c r="AV2432" s="212" t="str">
        <f t="shared" si="3899"/>
        <v>AV$2421</v>
      </c>
      <c r="AW2432" s="212" t="str">
        <f t="shared" si="3899"/>
        <v>AW$2421</v>
      </c>
      <c r="AX2432" s="212" t="str">
        <f t="shared" si="3899"/>
        <v>AX$2421</v>
      </c>
      <c r="AY2432" s="212" t="str">
        <f t="shared" si="3899"/>
        <v>AY$2421</v>
      </c>
      <c r="AZ2432" s="212" t="str">
        <f t="shared" si="3899"/>
        <v>AZ$2421</v>
      </c>
      <c r="BA2432" s="212" t="str">
        <f t="shared" si="3899"/>
        <v>BA$2421</v>
      </c>
      <c r="BB2432" s="212" t="str">
        <f t="shared" si="3899"/>
        <v>BB$2421</v>
      </c>
      <c r="BC2432" s="212" t="str">
        <f t="shared" si="3899"/>
        <v>BC$2421</v>
      </c>
      <c r="BD2432" s="212" t="str">
        <f t="shared" si="3899"/>
        <v>BD$2421</v>
      </c>
      <c r="BE2432" s="212" t="str">
        <f t="shared" si="3899"/>
        <v>BE$2421</v>
      </c>
      <c r="BF2432" s="212" t="str">
        <f t="shared" si="3899"/>
        <v>BF$2421</v>
      </c>
      <c r="BG2432" s="212" t="str">
        <f t="shared" si="3899"/>
        <v>BG$2421</v>
      </c>
      <c r="BH2432" s="212" t="str">
        <f t="shared" si="3899"/>
        <v>BH$2421</v>
      </c>
      <c r="BI2432" s="212" t="str">
        <f t="shared" si="3899"/>
        <v>BI$2421</v>
      </c>
      <c r="BJ2432" s="212" t="str">
        <f t="shared" si="3899"/>
        <v>BJ$2421</v>
      </c>
      <c r="BK2432" s="212" t="str">
        <f t="shared" si="3899"/>
        <v>BK$2421</v>
      </c>
      <c r="BL2432" s="212" t="str">
        <f t="shared" si="3899"/>
        <v>BL$2421</v>
      </c>
      <c r="BM2432" s="212" t="str">
        <f t="shared" si="3899"/>
        <v>BM$2421</v>
      </c>
      <c r="BN2432" s="212" t="str">
        <f t="shared" si="3899"/>
        <v>BN$2421</v>
      </c>
      <c r="BO2432" s="212" t="str">
        <f t="shared" si="3899"/>
        <v>BO$2421</v>
      </c>
      <c r="BP2432" s="212" t="str">
        <f t="shared" si="3899"/>
        <v>BP$2421</v>
      </c>
      <c r="BQ2432" s="212" t="str">
        <f t="shared" si="3899"/>
        <v>BQ$2421</v>
      </c>
      <c r="BR2432" s="212" t="str">
        <f t="shared" si="3899"/>
        <v>BR$2421</v>
      </c>
      <c r="BS2432" s="212" t="str">
        <f t="shared" si="3899"/>
        <v>BS$2421</v>
      </c>
      <c r="BT2432" s="212" t="str">
        <f t="shared" si="3899"/>
        <v>BT$2421</v>
      </c>
      <c r="BU2432" s="212" t="str">
        <f t="shared" si="3899"/>
        <v>BU$2421</v>
      </c>
      <c r="BV2432" s="212" t="str">
        <f t="shared" si="3899"/>
        <v>BV$2421</v>
      </c>
      <c r="BW2432" s="212" t="str">
        <f t="shared" si="3899"/>
        <v>BW$2421</v>
      </c>
      <c r="BX2432" s="212" t="str">
        <f t="shared" si="3899"/>
        <v>BX$2421</v>
      </c>
      <c r="BY2432" s="212" t="str">
        <f t="shared" si="3899"/>
        <v>BY$2421</v>
      </c>
      <c r="BZ2432" s="212" t="str">
        <f t="shared" si="3899"/>
        <v>BZ$2421</v>
      </c>
      <c r="CA2432" s="212" t="str">
        <f t="shared" si="3899"/>
        <v>CA$2421</v>
      </c>
      <c r="CB2432" s="212" t="str">
        <f t="shared" si="3899"/>
        <v>CB$2421</v>
      </c>
      <c r="CC2432" s="212" t="str">
        <f t="shared" si="3899"/>
        <v>CC$2421</v>
      </c>
      <c r="CD2432" s="212" t="str">
        <f t="shared" si="3899"/>
        <v>CD$2421</v>
      </c>
      <c r="CE2432" s="212" t="str">
        <f t="shared" si="3899"/>
        <v>CE$2421</v>
      </c>
      <c r="CF2432" s="212" t="str">
        <f t="shared" ref="CF2432:CL2434" si="3900">ADDRESS(ROW(CF2421),COLUMN(CF2421),2)</f>
        <v>CF$2421</v>
      </c>
      <c r="CG2432" s="212" t="str">
        <f t="shared" si="3900"/>
        <v>CG$2421</v>
      </c>
      <c r="CH2432" s="212" t="str">
        <f t="shared" si="3900"/>
        <v>CH$2421</v>
      </c>
      <c r="CI2432" s="212" t="str">
        <f t="shared" si="3900"/>
        <v>CI$2421</v>
      </c>
      <c r="CJ2432" s="212" t="str">
        <f t="shared" si="3900"/>
        <v>CJ$2421</v>
      </c>
      <c r="CK2432" s="212" t="str">
        <f t="shared" si="3900"/>
        <v>CK$2421</v>
      </c>
      <c r="CL2432" s="212" t="str">
        <f t="shared" si="3900"/>
        <v>CL$2421</v>
      </c>
      <c r="CN2432" s="60"/>
      <c r="CO2432" s="212" t="str">
        <f t="shared" ref="CO2432:DL2434" si="3901">ADDRESS(ROW(CO1073),COLUMN(CO1073),2)</f>
        <v>CO$1073</v>
      </c>
      <c r="CP2432" s="212" t="str">
        <f t="shared" si="3901"/>
        <v>CP$1073</v>
      </c>
      <c r="CQ2432" s="212" t="str">
        <f t="shared" si="3901"/>
        <v>CQ$1073</v>
      </c>
      <c r="CR2432" s="212" t="str">
        <f t="shared" si="3901"/>
        <v>CR$1073</v>
      </c>
      <c r="CS2432" s="212" t="str">
        <f t="shared" si="3901"/>
        <v>CS$1073</v>
      </c>
      <c r="CT2432" s="212" t="str">
        <f t="shared" si="3901"/>
        <v>CT$1073</v>
      </c>
      <c r="CU2432" s="212" t="str">
        <f t="shared" si="3901"/>
        <v>CU$1073</v>
      </c>
      <c r="CV2432" s="212" t="str">
        <f t="shared" si="3901"/>
        <v>CV$1073</v>
      </c>
      <c r="CW2432" s="212" t="str">
        <f t="shared" si="3901"/>
        <v>CW$1073</v>
      </c>
      <c r="CX2432" s="212" t="str">
        <f t="shared" si="3901"/>
        <v>CX$1073</v>
      </c>
      <c r="CY2432" s="212" t="str">
        <f t="shared" si="3901"/>
        <v>CY$1073</v>
      </c>
      <c r="CZ2432" s="212" t="str">
        <f t="shared" si="3901"/>
        <v>CZ$1073</v>
      </c>
      <c r="DA2432" s="212" t="str">
        <f t="shared" si="3901"/>
        <v>DA$1073</v>
      </c>
      <c r="DB2432" s="212" t="str">
        <f t="shared" si="3901"/>
        <v>DB$1073</v>
      </c>
      <c r="DC2432" s="212" t="str">
        <f t="shared" si="3901"/>
        <v>DC$1073</v>
      </c>
      <c r="DD2432" s="212" t="str">
        <f t="shared" si="3901"/>
        <v>DD$1073</v>
      </c>
      <c r="DE2432" s="212" t="str">
        <f t="shared" si="3901"/>
        <v>DE$1073</v>
      </c>
      <c r="DF2432" s="212" t="str">
        <f t="shared" si="3901"/>
        <v>DF$1073</v>
      </c>
      <c r="DG2432" s="212" t="str">
        <f t="shared" si="3901"/>
        <v>DG$1073</v>
      </c>
      <c r="DH2432" s="212" t="str">
        <f t="shared" si="3901"/>
        <v>DH$1073</v>
      </c>
      <c r="DI2432" s="212" t="str">
        <f t="shared" si="3901"/>
        <v>DI$1073</v>
      </c>
      <c r="DJ2432" s="212" t="str">
        <f t="shared" si="3901"/>
        <v>DJ$1073</v>
      </c>
      <c r="DK2432" s="212" t="str">
        <f t="shared" si="3901"/>
        <v>DK$1073</v>
      </c>
      <c r="DL2432" s="212" t="str">
        <f t="shared" si="3901"/>
        <v>DL$1073</v>
      </c>
    </row>
    <row r="2433" spans="1:116" x14ac:dyDescent="0.4">
      <c r="E2433" s="8"/>
      <c r="H2433" s="12"/>
      <c r="I2433" s="60"/>
      <c r="J2433" s="60"/>
      <c r="K2433" s="15"/>
      <c r="L2433" s="15"/>
      <c r="M2433" s="15"/>
      <c r="N2433" s="15"/>
      <c r="O2433" s="15"/>
      <c r="P2433" s="15"/>
      <c r="R2433" s="15"/>
      <c r="S2433" s="76"/>
      <c r="T2433" s="76"/>
      <c r="U2433" s="76"/>
      <c r="V2433" s="76"/>
      <c r="W2433" s="76"/>
      <c r="X2433" s="76"/>
      <c r="Y2433" s="76"/>
      <c r="Z2433" s="76"/>
      <c r="AA2433" s="76"/>
      <c r="AB2433" s="76"/>
      <c r="AC2433" s="76"/>
      <c r="AD2433" s="76"/>
      <c r="AE2433" s="76"/>
      <c r="AF2433" s="76"/>
      <c r="AG2433" s="76"/>
      <c r="AH2433" s="76"/>
      <c r="AI2433" s="76"/>
      <c r="AJ2433" s="76"/>
      <c r="AK2433" s="76"/>
      <c r="AL2433" s="76"/>
      <c r="AM2433" s="76"/>
      <c r="AN2433" s="76"/>
      <c r="AO2433" s="76"/>
      <c r="AP2433" s="76"/>
      <c r="AQ2433" s="76"/>
      <c r="AR2433" s="76"/>
      <c r="AS2433" s="76"/>
      <c r="AT2433" s="76"/>
      <c r="AU2433" s="76"/>
      <c r="AV2433" s="76"/>
      <c r="AW2433" s="76"/>
      <c r="AX2433" s="76"/>
      <c r="AY2433" s="76"/>
      <c r="AZ2433" s="76"/>
      <c r="BA2433" s="76"/>
      <c r="BB2433" s="76"/>
      <c r="BC2433" s="76"/>
      <c r="BD2433" s="76"/>
      <c r="BE2433" s="76"/>
      <c r="BF2433" s="76"/>
      <c r="BG2433" s="76"/>
      <c r="BH2433" s="76"/>
      <c r="BI2433" s="76"/>
      <c r="BJ2433" s="76"/>
      <c r="BK2433" s="76"/>
      <c r="BL2433" s="76"/>
      <c r="BM2433" s="76"/>
      <c r="BN2433" s="76"/>
      <c r="BO2433" s="76"/>
      <c r="BP2433" s="76"/>
      <c r="BQ2433" s="76"/>
      <c r="BR2433" s="76"/>
      <c r="BS2433" s="76"/>
      <c r="BT2433" s="76"/>
      <c r="BU2433" s="76"/>
      <c r="BV2433" s="76"/>
      <c r="BW2433" s="76"/>
      <c r="BX2433" s="76"/>
      <c r="BY2433" s="76"/>
      <c r="BZ2433" s="76"/>
      <c r="CA2433" s="76"/>
      <c r="CB2433" s="76"/>
      <c r="CC2433" s="76"/>
      <c r="CD2433" s="76"/>
      <c r="CE2433" s="76"/>
      <c r="CF2433" s="76"/>
      <c r="CG2433" s="76"/>
      <c r="CH2433" s="76"/>
      <c r="CI2433" s="76"/>
      <c r="CJ2433" s="76"/>
      <c r="CK2433" s="76"/>
      <c r="CL2433" s="76"/>
      <c r="CN2433" s="60"/>
      <c r="CO2433" s="76"/>
      <c r="CP2433" s="76"/>
      <c r="CQ2433" s="76"/>
      <c r="CR2433" s="76"/>
      <c r="CS2433" s="76"/>
      <c r="CT2433" s="76"/>
      <c r="CU2433" s="76"/>
      <c r="CV2433" s="76"/>
      <c r="CW2433" s="76"/>
      <c r="CX2433" s="76"/>
      <c r="CY2433" s="76"/>
      <c r="CZ2433" s="76"/>
      <c r="DA2433" s="76"/>
      <c r="DB2433" s="76"/>
      <c r="DC2433" s="76"/>
      <c r="DD2433" s="76"/>
      <c r="DE2433" s="76"/>
      <c r="DF2433" s="76"/>
      <c r="DG2433" s="76"/>
      <c r="DH2433" s="76"/>
      <c r="DI2433" s="76"/>
      <c r="DJ2433" s="76"/>
      <c r="DK2433" s="76"/>
      <c r="DL2433" s="76"/>
    </row>
    <row r="2434" spans="1:116" x14ac:dyDescent="0.4">
      <c r="A2434" s="174"/>
      <c r="E2434" s="8"/>
      <c r="G2434" s="175" t="s">
        <v>490</v>
      </c>
      <c r="H2434" s="174"/>
      <c r="I2434" s="176"/>
      <c r="J2434" s="176"/>
      <c r="K2434" s="197"/>
      <c r="L2434" s="197"/>
      <c r="M2434" s="197"/>
      <c r="N2434" s="197"/>
      <c r="O2434" s="197"/>
      <c r="P2434" s="197"/>
      <c r="R2434" s="198"/>
      <c r="S2434" s="174"/>
      <c r="T2434" s="174"/>
      <c r="U2434" s="174"/>
      <c r="V2434" s="174"/>
      <c r="W2434" s="174"/>
      <c r="X2434" s="174"/>
      <c r="Y2434" s="174"/>
      <c r="Z2434" s="174"/>
      <c r="AA2434" s="174"/>
      <c r="AB2434" s="174"/>
      <c r="AC2434" s="174"/>
      <c r="AD2434" s="174"/>
      <c r="AE2434" s="174"/>
      <c r="AF2434" s="174"/>
      <c r="AG2434" s="174"/>
      <c r="AH2434" s="174"/>
      <c r="AI2434" s="174"/>
      <c r="AJ2434" s="174"/>
      <c r="AK2434" s="174"/>
      <c r="AL2434" s="174"/>
      <c r="AM2434" s="174"/>
      <c r="AN2434" s="174"/>
      <c r="AO2434" s="174"/>
      <c r="AP2434" s="174"/>
      <c r="AQ2434" s="174"/>
      <c r="AR2434" s="174"/>
      <c r="AS2434" s="174"/>
      <c r="AT2434" s="174"/>
      <c r="AU2434" s="174"/>
      <c r="AV2434" s="174"/>
      <c r="AW2434" s="174"/>
      <c r="AX2434" s="174"/>
      <c r="AY2434" s="174"/>
      <c r="AZ2434" s="174"/>
      <c r="BA2434" s="174"/>
      <c r="BB2434" s="174"/>
      <c r="BC2434" s="174"/>
      <c r="BD2434" s="174"/>
      <c r="BE2434" s="174"/>
      <c r="BF2434" s="174"/>
      <c r="BG2434" s="174"/>
      <c r="BH2434" s="174"/>
      <c r="BI2434" s="174"/>
      <c r="BJ2434" s="174"/>
      <c r="BK2434" s="174"/>
      <c r="BL2434" s="174"/>
      <c r="BM2434" s="174"/>
      <c r="BN2434" s="174"/>
      <c r="BO2434" s="174"/>
      <c r="BP2434" s="174"/>
      <c r="BQ2434" s="174"/>
      <c r="BR2434" s="174"/>
      <c r="BS2434" s="174"/>
      <c r="BT2434" s="174"/>
      <c r="BU2434" s="174"/>
      <c r="BV2434" s="174"/>
      <c r="BW2434" s="174"/>
      <c r="BX2434" s="174"/>
      <c r="BY2434" s="174"/>
      <c r="BZ2434" s="174"/>
      <c r="CA2434" s="174"/>
      <c r="CB2434" s="174"/>
      <c r="CC2434" s="174"/>
      <c r="CD2434" s="174"/>
      <c r="CE2434" s="174"/>
      <c r="CF2434" s="174"/>
      <c r="CG2434" s="174"/>
      <c r="CH2434" s="174"/>
      <c r="CI2434" s="174"/>
      <c r="CJ2434" s="174"/>
      <c r="CK2434" s="174"/>
      <c r="CL2434" s="174"/>
      <c r="CN2434" s="176"/>
      <c r="CO2434" s="174"/>
      <c r="CP2434" s="174"/>
      <c r="CQ2434" s="174"/>
      <c r="CR2434" s="174"/>
      <c r="CS2434" s="174"/>
      <c r="CT2434" s="174"/>
      <c r="CU2434" s="174"/>
      <c r="CV2434" s="174"/>
      <c r="CW2434" s="174"/>
      <c r="CX2434" s="174"/>
      <c r="CY2434" s="174"/>
      <c r="CZ2434" s="174"/>
      <c r="DA2434" s="174"/>
      <c r="DB2434" s="174"/>
      <c r="DC2434" s="174"/>
      <c r="DD2434" s="174"/>
      <c r="DE2434" s="174"/>
      <c r="DF2434" s="174"/>
      <c r="DG2434" s="174"/>
      <c r="DH2434" s="174"/>
      <c r="DI2434" s="174"/>
      <c r="DJ2434" s="174"/>
      <c r="DK2434" s="174"/>
      <c r="DL2434" s="174"/>
    </row>
    <row r="2435" spans="1:116" x14ac:dyDescent="0.4">
      <c r="A2435" s="174"/>
      <c r="E2435" s="8"/>
      <c r="G2435" s="175" t="s">
        <v>492</v>
      </c>
      <c r="H2435" s="174"/>
      <c r="I2435" s="176"/>
      <c r="J2435" s="176"/>
      <c r="K2435" s="197"/>
      <c r="L2435" s="197"/>
      <c r="M2435" s="197"/>
      <c r="N2435" s="197"/>
      <c r="O2435" s="197"/>
      <c r="P2435" s="197"/>
      <c r="R2435" s="198"/>
      <c r="S2435" s="174"/>
      <c r="T2435" s="174"/>
      <c r="U2435" s="174"/>
      <c r="V2435" s="174"/>
      <c r="W2435" s="174"/>
      <c r="X2435" s="174"/>
      <c r="Y2435" s="174"/>
      <c r="Z2435" s="174"/>
      <c r="AA2435" s="174"/>
      <c r="AB2435" s="174"/>
      <c r="AC2435" s="174"/>
      <c r="AD2435" s="174"/>
      <c r="AE2435" s="174"/>
      <c r="AF2435" s="174"/>
      <c r="AG2435" s="174"/>
      <c r="AH2435" s="174"/>
      <c r="AI2435" s="174"/>
      <c r="AJ2435" s="174"/>
      <c r="AK2435" s="174"/>
      <c r="AL2435" s="174"/>
      <c r="AM2435" s="174"/>
      <c r="AN2435" s="174"/>
      <c r="AO2435" s="174"/>
      <c r="AP2435" s="174"/>
      <c r="AQ2435" s="174"/>
      <c r="AR2435" s="174"/>
      <c r="AS2435" s="174"/>
      <c r="AT2435" s="174"/>
      <c r="AU2435" s="174"/>
      <c r="AV2435" s="174"/>
      <c r="AW2435" s="174"/>
      <c r="AX2435" s="174"/>
      <c r="AY2435" s="174"/>
      <c r="AZ2435" s="174"/>
      <c r="BA2435" s="174"/>
      <c r="BB2435" s="174"/>
      <c r="BC2435" s="174"/>
      <c r="BD2435" s="174"/>
      <c r="BE2435" s="174"/>
      <c r="BF2435" s="174"/>
      <c r="BG2435" s="174"/>
      <c r="BH2435" s="174"/>
      <c r="BI2435" s="174"/>
      <c r="BJ2435" s="174"/>
      <c r="BK2435" s="174"/>
      <c r="BL2435" s="174"/>
      <c r="BM2435" s="174"/>
      <c r="BN2435" s="174"/>
      <c r="BO2435" s="174"/>
      <c r="BP2435" s="174"/>
      <c r="BQ2435" s="174"/>
      <c r="BR2435" s="174"/>
      <c r="BS2435" s="174"/>
      <c r="BT2435" s="174"/>
      <c r="BU2435" s="174"/>
      <c r="BV2435" s="174"/>
      <c r="BW2435" s="174"/>
      <c r="BX2435" s="174"/>
      <c r="BY2435" s="174"/>
      <c r="BZ2435" s="174"/>
      <c r="CA2435" s="174"/>
      <c r="CB2435" s="174"/>
      <c r="CC2435" s="174"/>
      <c r="CD2435" s="174"/>
      <c r="CE2435" s="174"/>
      <c r="CF2435" s="174"/>
      <c r="CG2435" s="174"/>
      <c r="CH2435" s="174"/>
      <c r="CI2435" s="174"/>
      <c r="CJ2435" s="174"/>
      <c r="CK2435" s="174"/>
      <c r="CL2435" s="174"/>
      <c r="CN2435" s="176"/>
      <c r="CO2435" s="174"/>
      <c r="CP2435" s="174"/>
      <c r="CQ2435" s="174"/>
      <c r="CR2435" s="174"/>
      <c r="CS2435" s="174"/>
      <c r="CT2435" s="174"/>
      <c r="CU2435" s="174"/>
      <c r="CV2435" s="174"/>
      <c r="CW2435" s="174"/>
      <c r="CX2435" s="174"/>
      <c r="CY2435" s="174"/>
      <c r="CZ2435" s="174"/>
      <c r="DA2435" s="174"/>
      <c r="DB2435" s="174"/>
      <c r="DC2435" s="174"/>
      <c r="DD2435" s="174"/>
      <c r="DE2435" s="174"/>
      <c r="DF2435" s="174"/>
      <c r="DG2435" s="174"/>
      <c r="DH2435" s="174"/>
      <c r="DI2435" s="174"/>
      <c r="DJ2435" s="174"/>
      <c r="DK2435" s="174"/>
      <c r="DL2435" s="174"/>
    </row>
    <row r="2436" spans="1:116" x14ac:dyDescent="0.4">
      <c r="A2436" s="174"/>
      <c r="E2436" s="8"/>
      <c r="G2436" s="175" t="s">
        <v>461</v>
      </c>
      <c r="H2436" s="174"/>
      <c r="I2436" s="176"/>
      <c r="J2436" s="176"/>
      <c r="K2436" s="197"/>
      <c r="L2436" s="197"/>
      <c r="M2436" s="197"/>
      <c r="N2436" s="197"/>
      <c r="O2436" s="197"/>
      <c r="P2436" s="197"/>
      <c r="R2436" s="198"/>
      <c r="S2436" s="199" t="str">
        <f t="shared" ref="S2436:AX2436" si="3902">S$20</f>
        <v>S$16</v>
      </c>
      <c r="T2436" s="199" t="str">
        <f t="shared" si="3902"/>
        <v>T$16</v>
      </c>
      <c r="U2436" s="199" t="str">
        <f t="shared" si="3902"/>
        <v>U$16</v>
      </c>
      <c r="V2436" s="199" t="str">
        <f t="shared" si="3902"/>
        <v>V$16</v>
      </c>
      <c r="W2436" s="199" t="str">
        <f t="shared" si="3902"/>
        <v>W$16</v>
      </c>
      <c r="X2436" s="199" t="str">
        <f t="shared" si="3902"/>
        <v>X$16</v>
      </c>
      <c r="Y2436" s="199" t="str">
        <f t="shared" si="3902"/>
        <v>Y$16</v>
      </c>
      <c r="Z2436" s="199" t="str">
        <f t="shared" si="3902"/>
        <v>Z$16</v>
      </c>
      <c r="AA2436" s="199" t="str">
        <f t="shared" si="3902"/>
        <v>AA$16</v>
      </c>
      <c r="AB2436" s="199" t="str">
        <f t="shared" si="3902"/>
        <v>AB$16</v>
      </c>
      <c r="AC2436" s="199" t="str">
        <f t="shared" si="3902"/>
        <v>AC$16</v>
      </c>
      <c r="AD2436" s="199" t="str">
        <f t="shared" si="3902"/>
        <v>AD$16</v>
      </c>
      <c r="AE2436" s="199" t="str">
        <f t="shared" si="3902"/>
        <v>AE$16</v>
      </c>
      <c r="AF2436" s="199" t="str">
        <f t="shared" si="3902"/>
        <v>AF$16</v>
      </c>
      <c r="AG2436" s="199" t="str">
        <f t="shared" si="3902"/>
        <v>AG$16</v>
      </c>
      <c r="AH2436" s="199" t="str">
        <f t="shared" si="3902"/>
        <v>AH$16</v>
      </c>
      <c r="AI2436" s="199" t="str">
        <f t="shared" si="3902"/>
        <v>AI$16</v>
      </c>
      <c r="AJ2436" s="199" t="str">
        <f t="shared" si="3902"/>
        <v>AJ$16</v>
      </c>
      <c r="AK2436" s="199" t="str">
        <f t="shared" si="3902"/>
        <v>AK$16</v>
      </c>
      <c r="AL2436" s="199" t="str">
        <f t="shared" si="3902"/>
        <v>AL$16</v>
      </c>
      <c r="AM2436" s="199" t="str">
        <f t="shared" si="3902"/>
        <v>AM$16</v>
      </c>
      <c r="AN2436" s="199" t="str">
        <f t="shared" si="3902"/>
        <v>AN$16</v>
      </c>
      <c r="AO2436" s="199" t="str">
        <f t="shared" si="3902"/>
        <v>AO$16</v>
      </c>
      <c r="AP2436" s="199" t="str">
        <f t="shared" si="3902"/>
        <v>AP$16</v>
      </c>
      <c r="AQ2436" s="199" t="str">
        <f t="shared" si="3902"/>
        <v>AQ$16</v>
      </c>
      <c r="AR2436" s="199" t="str">
        <f t="shared" si="3902"/>
        <v>AR$16</v>
      </c>
      <c r="AS2436" s="199" t="str">
        <f t="shared" si="3902"/>
        <v>AS$16</v>
      </c>
      <c r="AT2436" s="199" t="str">
        <f t="shared" si="3902"/>
        <v>AT$16</v>
      </c>
      <c r="AU2436" s="199" t="str">
        <f t="shared" si="3902"/>
        <v>AU$16</v>
      </c>
      <c r="AV2436" s="199" t="str">
        <f t="shared" si="3902"/>
        <v>AV$16</v>
      </c>
      <c r="AW2436" s="199" t="str">
        <f t="shared" si="3902"/>
        <v>AW$16</v>
      </c>
      <c r="AX2436" s="199" t="str">
        <f t="shared" si="3902"/>
        <v>AX$16</v>
      </c>
      <c r="AY2436" s="199" t="str">
        <f t="shared" ref="AY2436:CD2436" si="3903">AY$20</f>
        <v>AY$16</v>
      </c>
      <c r="AZ2436" s="199" t="str">
        <f t="shared" si="3903"/>
        <v>AZ$16</v>
      </c>
      <c r="BA2436" s="199" t="str">
        <f t="shared" si="3903"/>
        <v>BA$16</v>
      </c>
      <c r="BB2436" s="199" t="str">
        <f t="shared" si="3903"/>
        <v>BB$16</v>
      </c>
      <c r="BC2436" s="199" t="str">
        <f t="shared" si="3903"/>
        <v>BC$16</v>
      </c>
      <c r="BD2436" s="199" t="str">
        <f t="shared" si="3903"/>
        <v>BD$16</v>
      </c>
      <c r="BE2436" s="199" t="str">
        <f t="shared" si="3903"/>
        <v>BE$16</v>
      </c>
      <c r="BF2436" s="199" t="str">
        <f t="shared" si="3903"/>
        <v>BF$16</v>
      </c>
      <c r="BG2436" s="199" t="str">
        <f t="shared" si="3903"/>
        <v>BG$16</v>
      </c>
      <c r="BH2436" s="199" t="str">
        <f t="shared" si="3903"/>
        <v>BH$16</v>
      </c>
      <c r="BI2436" s="199" t="str">
        <f t="shared" si="3903"/>
        <v>BI$16</v>
      </c>
      <c r="BJ2436" s="199" t="str">
        <f t="shared" si="3903"/>
        <v>BJ$16</v>
      </c>
      <c r="BK2436" s="199" t="str">
        <f t="shared" si="3903"/>
        <v>BK$16</v>
      </c>
      <c r="BL2436" s="199" t="str">
        <f t="shared" si="3903"/>
        <v>BL$16</v>
      </c>
      <c r="BM2436" s="199" t="str">
        <f t="shared" si="3903"/>
        <v>BM$16</v>
      </c>
      <c r="BN2436" s="199" t="str">
        <f t="shared" si="3903"/>
        <v>BN$16</v>
      </c>
      <c r="BO2436" s="199" t="str">
        <f t="shared" si="3903"/>
        <v>BO$16</v>
      </c>
      <c r="BP2436" s="199" t="str">
        <f t="shared" si="3903"/>
        <v>BP$16</v>
      </c>
      <c r="BQ2436" s="199" t="str">
        <f t="shared" si="3903"/>
        <v>BQ$16</v>
      </c>
      <c r="BR2436" s="199" t="str">
        <f t="shared" si="3903"/>
        <v>BR$16</v>
      </c>
      <c r="BS2436" s="199" t="str">
        <f t="shared" si="3903"/>
        <v>BS$16</v>
      </c>
      <c r="BT2436" s="199" t="str">
        <f t="shared" si="3903"/>
        <v>BT$16</v>
      </c>
      <c r="BU2436" s="199" t="str">
        <f t="shared" si="3903"/>
        <v>BU$16</v>
      </c>
      <c r="BV2436" s="199" t="str">
        <f t="shared" si="3903"/>
        <v>BV$16</v>
      </c>
      <c r="BW2436" s="199" t="str">
        <f t="shared" si="3903"/>
        <v>BW$16</v>
      </c>
      <c r="BX2436" s="199" t="str">
        <f t="shared" si="3903"/>
        <v>BX$16</v>
      </c>
      <c r="BY2436" s="199" t="str">
        <f t="shared" si="3903"/>
        <v>BY$16</v>
      </c>
      <c r="BZ2436" s="199" t="str">
        <f t="shared" si="3903"/>
        <v>BZ$16</v>
      </c>
      <c r="CA2436" s="199" t="str">
        <f t="shared" si="3903"/>
        <v>CA$16</v>
      </c>
      <c r="CB2436" s="199" t="str">
        <f t="shared" si="3903"/>
        <v>CB$16</v>
      </c>
      <c r="CC2436" s="199" t="str">
        <f t="shared" si="3903"/>
        <v>CC$16</v>
      </c>
      <c r="CD2436" s="199" t="str">
        <f t="shared" si="3903"/>
        <v>CD$16</v>
      </c>
      <c r="CE2436" s="199" t="str">
        <f t="shared" ref="CE2436:CL2436" si="3904">CE$20</f>
        <v>CE$16</v>
      </c>
      <c r="CF2436" s="199" t="str">
        <f t="shared" si="3904"/>
        <v>CF$16</v>
      </c>
      <c r="CG2436" s="199" t="str">
        <f t="shared" si="3904"/>
        <v>CG$16</v>
      </c>
      <c r="CH2436" s="199" t="str">
        <f t="shared" si="3904"/>
        <v>CH$16</v>
      </c>
      <c r="CI2436" s="199" t="str">
        <f t="shared" si="3904"/>
        <v>CI$16</v>
      </c>
      <c r="CJ2436" s="199" t="str">
        <f t="shared" si="3904"/>
        <v>CJ$16</v>
      </c>
      <c r="CK2436" s="199" t="str">
        <f t="shared" si="3904"/>
        <v>CK$16</v>
      </c>
      <c r="CL2436" s="199" t="str">
        <f t="shared" si="3904"/>
        <v>CL$16</v>
      </c>
      <c r="CN2436" s="176"/>
      <c r="CO2436" s="199" t="str">
        <f t="shared" ref="CO2436:DL2436" si="3905">CO$20</f>
        <v>CO$16</v>
      </c>
      <c r="CP2436" s="199" t="str">
        <f t="shared" si="3905"/>
        <v>CP$16</v>
      </c>
      <c r="CQ2436" s="199" t="str">
        <f t="shared" si="3905"/>
        <v>CQ$16</v>
      </c>
      <c r="CR2436" s="199" t="str">
        <f t="shared" si="3905"/>
        <v>CR$16</v>
      </c>
      <c r="CS2436" s="199" t="str">
        <f t="shared" si="3905"/>
        <v>CS$16</v>
      </c>
      <c r="CT2436" s="199" t="str">
        <f t="shared" si="3905"/>
        <v>CT$16</v>
      </c>
      <c r="CU2436" s="199" t="str">
        <f t="shared" si="3905"/>
        <v>CU$16</v>
      </c>
      <c r="CV2436" s="199" t="str">
        <f t="shared" si="3905"/>
        <v>CV$16</v>
      </c>
      <c r="CW2436" s="199" t="str">
        <f t="shared" si="3905"/>
        <v>CW$16</v>
      </c>
      <c r="CX2436" s="199" t="str">
        <f t="shared" si="3905"/>
        <v>CX$16</v>
      </c>
      <c r="CY2436" s="199" t="str">
        <f t="shared" si="3905"/>
        <v>CY$16</v>
      </c>
      <c r="CZ2436" s="199" t="str">
        <f t="shared" si="3905"/>
        <v>CZ$16</v>
      </c>
      <c r="DA2436" s="199" t="str">
        <f t="shared" si="3905"/>
        <v>DA$16</v>
      </c>
      <c r="DB2436" s="199" t="str">
        <f t="shared" si="3905"/>
        <v>DB$16</v>
      </c>
      <c r="DC2436" s="199" t="str">
        <f t="shared" si="3905"/>
        <v>DC$16</v>
      </c>
      <c r="DD2436" s="199" t="str">
        <f t="shared" si="3905"/>
        <v>DD$16</v>
      </c>
      <c r="DE2436" s="199" t="str">
        <f t="shared" si="3905"/>
        <v>DE$16</v>
      </c>
      <c r="DF2436" s="199" t="str">
        <f t="shared" si="3905"/>
        <v>DF$16</v>
      </c>
      <c r="DG2436" s="199" t="str">
        <f t="shared" si="3905"/>
        <v>DG$16</v>
      </c>
      <c r="DH2436" s="199" t="str">
        <f t="shared" si="3905"/>
        <v>DH$16</v>
      </c>
      <c r="DI2436" s="199" t="str">
        <f t="shared" si="3905"/>
        <v>DI$16</v>
      </c>
      <c r="DJ2436" s="199" t="str">
        <f t="shared" si="3905"/>
        <v>DJ$16</v>
      </c>
      <c r="DK2436" s="199" t="str">
        <f t="shared" si="3905"/>
        <v>DK$16</v>
      </c>
      <c r="DL2436" s="199" t="str">
        <f t="shared" si="3905"/>
        <v>DL$16</v>
      </c>
    </row>
    <row r="2437" spans="1:116" x14ac:dyDescent="0.4">
      <c r="A2437" s="174"/>
      <c r="E2437" s="8"/>
      <c r="G2437" s="175" t="s">
        <v>462</v>
      </c>
      <c r="H2437" s="200"/>
      <c r="I2437" s="201"/>
      <c r="J2437" s="201"/>
      <c r="K2437" s="202"/>
      <c r="L2437" s="202"/>
      <c r="M2437" s="202"/>
      <c r="N2437" s="202"/>
      <c r="O2437" s="202"/>
      <c r="P2437" s="202"/>
      <c r="R2437" s="202"/>
      <c r="S2437" s="199" t="str">
        <f t="shared" ref="S2437:AX2437" si="3906">S$21</f>
        <v>S$17</v>
      </c>
      <c r="T2437" s="199" t="str">
        <f t="shared" si="3906"/>
        <v>T$17</v>
      </c>
      <c r="U2437" s="199" t="str">
        <f t="shared" si="3906"/>
        <v>U$17</v>
      </c>
      <c r="V2437" s="199" t="str">
        <f t="shared" si="3906"/>
        <v>V$17</v>
      </c>
      <c r="W2437" s="199" t="str">
        <f t="shared" si="3906"/>
        <v>W$17</v>
      </c>
      <c r="X2437" s="199" t="str">
        <f t="shared" si="3906"/>
        <v>X$17</v>
      </c>
      <c r="Y2437" s="199" t="str">
        <f t="shared" si="3906"/>
        <v>Y$17</v>
      </c>
      <c r="Z2437" s="199" t="str">
        <f t="shared" si="3906"/>
        <v>Z$17</v>
      </c>
      <c r="AA2437" s="199" t="str">
        <f t="shared" si="3906"/>
        <v>AA$17</v>
      </c>
      <c r="AB2437" s="199" t="str">
        <f t="shared" si="3906"/>
        <v>AB$17</v>
      </c>
      <c r="AC2437" s="199" t="str">
        <f t="shared" si="3906"/>
        <v>AC$17</v>
      </c>
      <c r="AD2437" s="199" t="str">
        <f t="shared" si="3906"/>
        <v>AD$17</v>
      </c>
      <c r="AE2437" s="199" t="str">
        <f t="shared" si="3906"/>
        <v>AE$17</v>
      </c>
      <c r="AF2437" s="199" t="str">
        <f t="shared" si="3906"/>
        <v>AF$17</v>
      </c>
      <c r="AG2437" s="199" t="str">
        <f t="shared" si="3906"/>
        <v>AG$17</v>
      </c>
      <c r="AH2437" s="199" t="str">
        <f t="shared" si="3906"/>
        <v>AH$17</v>
      </c>
      <c r="AI2437" s="199" t="str">
        <f t="shared" si="3906"/>
        <v>AI$17</v>
      </c>
      <c r="AJ2437" s="199" t="str">
        <f t="shared" si="3906"/>
        <v>AJ$17</v>
      </c>
      <c r="AK2437" s="199" t="str">
        <f t="shared" si="3906"/>
        <v>AK$17</v>
      </c>
      <c r="AL2437" s="199" t="str">
        <f t="shared" si="3906"/>
        <v>AL$17</v>
      </c>
      <c r="AM2437" s="199" t="str">
        <f t="shared" si="3906"/>
        <v>AM$17</v>
      </c>
      <c r="AN2437" s="199" t="str">
        <f t="shared" si="3906"/>
        <v>AN$17</v>
      </c>
      <c r="AO2437" s="199" t="str">
        <f t="shared" si="3906"/>
        <v>AO$17</v>
      </c>
      <c r="AP2437" s="199" t="str">
        <f t="shared" si="3906"/>
        <v>AP$17</v>
      </c>
      <c r="AQ2437" s="199" t="str">
        <f t="shared" si="3906"/>
        <v>AQ$17</v>
      </c>
      <c r="AR2437" s="199" t="str">
        <f t="shared" si="3906"/>
        <v>AR$17</v>
      </c>
      <c r="AS2437" s="199" t="str">
        <f t="shared" si="3906"/>
        <v>AS$17</v>
      </c>
      <c r="AT2437" s="199" t="str">
        <f t="shared" si="3906"/>
        <v>AT$17</v>
      </c>
      <c r="AU2437" s="199" t="str">
        <f t="shared" si="3906"/>
        <v>AU$17</v>
      </c>
      <c r="AV2437" s="199" t="str">
        <f t="shared" si="3906"/>
        <v>AV$17</v>
      </c>
      <c r="AW2437" s="199" t="str">
        <f t="shared" si="3906"/>
        <v>AW$17</v>
      </c>
      <c r="AX2437" s="199" t="str">
        <f t="shared" si="3906"/>
        <v>AX$17</v>
      </c>
      <c r="AY2437" s="199" t="str">
        <f t="shared" ref="AY2437:CD2437" si="3907">AY$21</f>
        <v>AY$17</v>
      </c>
      <c r="AZ2437" s="199" t="str">
        <f t="shared" si="3907"/>
        <v>AZ$17</v>
      </c>
      <c r="BA2437" s="199" t="str">
        <f t="shared" si="3907"/>
        <v>BA$17</v>
      </c>
      <c r="BB2437" s="199" t="str">
        <f t="shared" si="3907"/>
        <v>BB$17</v>
      </c>
      <c r="BC2437" s="199" t="str">
        <f t="shared" si="3907"/>
        <v>BC$17</v>
      </c>
      <c r="BD2437" s="199" t="str">
        <f t="shared" si="3907"/>
        <v>BD$17</v>
      </c>
      <c r="BE2437" s="199" t="str">
        <f t="shared" si="3907"/>
        <v>BE$17</v>
      </c>
      <c r="BF2437" s="199" t="str">
        <f t="shared" si="3907"/>
        <v>BF$17</v>
      </c>
      <c r="BG2437" s="199" t="str">
        <f t="shared" si="3907"/>
        <v>BG$17</v>
      </c>
      <c r="BH2437" s="199" t="str">
        <f t="shared" si="3907"/>
        <v>BH$17</v>
      </c>
      <c r="BI2437" s="199" t="str">
        <f t="shared" si="3907"/>
        <v>BI$17</v>
      </c>
      <c r="BJ2437" s="199" t="str">
        <f t="shared" si="3907"/>
        <v>BJ$17</v>
      </c>
      <c r="BK2437" s="199" t="str">
        <f t="shared" si="3907"/>
        <v>BK$17</v>
      </c>
      <c r="BL2437" s="199" t="str">
        <f t="shared" si="3907"/>
        <v>BL$17</v>
      </c>
      <c r="BM2437" s="199" t="str">
        <f t="shared" si="3907"/>
        <v>BM$17</v>
      </c>
      <c r="BN2437" s="199" t="str">
        <f t="shared" si="3907"/>
        <v>BN$17</v>
      </c>
      <c r="BO2437" s="199" t="str">
        <f t="shared" si="3907"/>
        <v>BO$17</v>
      </c>
      <c r="BP2437" s="199" t="str">
        <f t="shared" si="3907"/>
        <v>BP$17</v>
      </c>
      <c r="BQ2437" s="199" t="str">
        <f t="shared" si="3907"/>
        <v>BQ$17</v>
      </c>
      <c r="BR2437" s="199" t="str">
        <f t="shared" si="3907"/>
        <v>BR$17</v>
      </c>
      <c r="BS2437" s="199" t="str">
        <f t="shared" si="3907"/>
        <v>BS$17</v>
      </c>
      <c r="BT2437" s="199" t="str">
        <f t="shared" si="3907"/>
        <v>BT$17</v>
      </c>
      <c r="BU2437" s="199" t="str">
        <f t="shared" si="3907"/>
        <v>BU$17</v>
      </c>
      <c r="BV2437" s="199" t="str">
        <f t="shared" si="3907"/>
        <v>BV$17</v>
      </c>
      <c r="BW2437" s="199" t="str">
        <f t="shared" si="3907"/>
        <v>BW$17</v>
      </c>
      <c r="BX2437" s="199" t="str">
        <f t="shared" si="3907"/>
        <v>BX$17</v>
      </c>
      <c r="BY2437" s="199" t="str">
        <f t="shared" si="3907"/>
        <v>BY$17</v>
      </c>
      <c r="BZ2437" s="199" t="str">
        <f t="shared" si="3907"/>
        <v>BZ$17</v>
      </c>
      <c r="CA2437" s="199" t="str">
        <f t="shared" si="3907"/>
        <v>CA$17</v>
      </c>
      <c r="CB2437" s="199" t="str">
        <f t="shared" si="3907"/>
        <v>CB$17</v>
      </c>
      <c r="CC2437" s="199" t="str">
        <f t="shared" si="3907"/>
        <v>CC$17</v>
      </c>
      <c r="CD2437" s="199" t="str">
        <f t="shared" si="3907"/>
        <v>CD$17</v>
      </c>
      <c r="CE2437" s="199" t="str">
        <f t="shared" ref="CE2437:CL2437" si="3908">CE$21</f>
        <v>CE$17</v>
      </c>
      <c r="CF2437" s="199" t="str">
        <f t="shared" si="3908"/>
        <v>CF$17</v>
      </c>
      <c r="CG2437" s="199" t="str">
        <f t="shared" si="3908"/>
        <v>CG$17</v>
      </c>
      <c r="CH2437" s="199" t="str">
        <f t="shared" si="3908"/>
        <v>CH$17</v>
      </c>
      <c r="CI2437" s="199" t="str">
        <f t="shared" si="3908"/>
        <v>CI$17</v>
      </c>
      <c r="CJ2437" s="199" t="str">
        <f t="shared" si="3908"/>
        <v>CJ$17</v>
      </c>
      <c r="CK2437" s="199" t="str">
        <f t="shared" si="3908"/>
        <v>CK$17</v>
      </c>
      <c r="CL2437" s="199" t="str">
        <f t="shared" si="3908"/>
        <v>CL$17</v>
      </c>
      <c r="CN2437" s="201"/>
      <c r="CO2437" s="199" t="str">
        <f t="shared" ref="CO2437:DL2437" si="3909">CO$21</f>
        <v>CO$17</v>
      </c>
      <c r="CP2437" s="199" t="str">
        <f t="shared" si="3909"/>
        <v>CP$17</v>
      </c>
      <c r="CQ2437" s="199" t="str">
        <f t="shared" si="3909"/>
        <v>CQ$17</v>
      </c>
      <c r="CR2437" s="199" t="str">
        <f t="shared" si="3909"/>
        <v>CR$17</v>
      </c>
      <c r="CS2437" s="199" t="str">
        <f t="shared" si="3909"/>
        <v>CS$17</v>
      </c>
      <c r="CT2437" s="199" t="str">
        <f t="shared" si="3909"/>
        <v>CT$17</v>
      </c>
      <c r="CU2437" s="199" t="str">
        <f t="shared" si="3909"/>
        <v>CU$17</v>
      </c>
      <c r="CV2437" s="199" t="str">
        <f t="shared" si="3909"/>
        <v>CV$17</v>
      </c>
      <c r="CW2437" s="199" t="str">
        <f t="shared" si="3909"/>
        <v>CW$17</v>
      </c>
      <c r="CX2437" s="199" t="str">
        <f t="shared" si="3909"/>
        <v>CX$17</v>
      </c>
      <c r="CY2437" s="199" t="str">
        <f t="shared" si="3909"/>
        <v>CY$17</v>
      </c>
      <c r="CZ2437" s="199" t="str">
        <f t="shared" si="3909"/>
        <v>CZ$17</v>
      </c>
      <c r="DA2437" s="199" t="str">
        <f t="shared" si="3909"/>
        <v>DA$17</v>
      </c>
      <c r="DB2437" s="199" t="str">
        <f t="shared" si="3909"/>
        <v>DB$17</v>
      </c>
      <c r="DC2437" s="199" t="str">
        <f t="shared" si="3909"/>
        <v>DC$17</v>
      </c>
      <c r="DD2437" s="199" t="str">
        <f t="shared" si="3909"/>
        <v>DD$17</v>
      </c>
      <c r="DE2437" s="199" t="str">
        <f t="shared" si="3909"/>
        <v>DE$17</v>
      </c>
      <c r="DF2437" s="199" t="str">
        <f t="shared" si="3909"/>
        <v>DF$17</v>
      </c>
      <c r="DG2437" s="199" t="str">
        <f t="shared" si="3909"/>
        <v>DG$17</v>
      </c>
      <c r="DH2437" s="199" t="str">
        <f t="shared" si="3909"/>
        <v>DH$17</v>
      </c>
      <c r="DI2437" s="199" t="str">
        <f t="shared" si="3909"/>
        <v>DI$17</v>
      </c>
      <c r="DJ2437" s="199" t="str">
        <f t="shared" si="3909"/>
        <v>DJ$17</v>
      </c>
      <c r="DK2437" s="199" t="str">
        <f t="shared" si="3909"/>
        <v>DK$17</v>
      </c>
      <c r="DL2437" s="199" t="str">
        <f t="shared" si="3909"/>
        <v>DL$17</v>
      </c>
    </row>
    <row r="2438" spans="1:116" x14ac:dyDescent="0.4">
      <c r="A2438" s="174"/>
      <c r="E2438" s="8"/>
      <c r="G2438" s="175" t="s">
        <v>491</v>
      </c>
      <c r="H2438" s="200"/>
      <c r="I2438" s="201"/>
      <c r="J2438" s="201"/>
      <c r="K2438" s="202"/>
      <c r="L2438" s="202"/>
      <c r="M2438" s="202"/>
      <c r="N2438" s="202"/>
      <c r="O2438" s="202"/>
      <c r="P2438" s="202"/>
      <c r="R2438" s="202"/>
      <c r="S2438" s="190"/>
      <c r="T2438" s="190"/>
      <c r="U2438" s="190"/>
      <c r="V2438" s="190"/>
      <c r="W2438" s="190"/>
      <c r="X2438" s="190"/>
      <c r="Y2438" s="190"/>
      <c r="Z2438" s="190"/>
      <c r="AA2438" s="190"/>
      <c r="AB2438" s="190"/>
      <c r="AC2438" s="190"/>
      <c r="AD2438" s="190"/>
      <c r="AE2438" s="190"/>
      <c r="AF2438" s="190"/>
      <c r="AG2438" s="190"/>
      <c r="AH2438" s="190"/>
      <c r="AI2438" s="190"/>
      <c r="AJ2438" s="190"/>
      <c r="AK2438" s="190"/>
      <c r="AL2438" s="190"/>
      <c r="AM2438" s="190"/>
      <c r="AN2438" s="190"/>
      <c r="AO2438" s="190"/>
      <c r="AP2438" s="190"/>
      <c r="AQ2438" s="190"/>
      <c r="AR2438" s="190"/>
      <c r="AS2438" s="190"/>
      <c r="AT2438" s="190"/>
      <c r="AU2438" s="190"/>
      <c r="AV2438" s="190"/>
      <c r="AW2438" s="190"/>
      <c r="AX2438" s="190"/>
      <c r="AY2438" s="190"/>
      <c r="AZ2438" s="190"/>
      <c r="BA2438" s="190"/>
      <c r="BB2438" s="190"/>
      <c r="BC2438" s="190"/>
      <c r="BD2438" s="190"/>
      <c r="BE2438" s="190"/>
      <c r="BF2438" s="190"/>
      <c r="BG2438" s="190"/>
      <c r="BH2438" s="190"/>
      <c r="BI2438" s="190"/>
      <c r="BJ2438" s="190"/>
      <c r="BK2438" s="190"/>
      <c r="BL2438" s="190"/>
      <c r="BM2438" s="190"/>
      <c r="BN2438" s="190"/>
      <c r="BO2438" s="190"/>
      <c r="BP2438" s="190"/>
      <c r="BQ2438" s="190"/>
      <c r="BR2438" s="190"/>
      <c r="BS2438" s="190"/>
      <c r="BT2438" s="190"/>
      <c r="BU2438" s="190"/>
      <c r="BV2438" s="190"/>
      <c r="BW2438" s="190"/>
      <c r="BX2438" s="190"/>
      <c r="BY2438" s="190"/>
      <c r="BZ2438" s="190"/>
      <c r="CA2438" s="190"/>
      <c r="CB2438" s="190"/>
      <c r="CC2438" s="190"/>
      <c r="CD2438" s="190"/>
      <c r="CE2438" s="190"/>
      <c r="CF2438" s="190"/>
      <c r="CG2438" s="190"/>
      <c r="CH2438" s="190"/>
      <c r="CI2438" s="190"/>
      <c r="CJ2438" s="190"/>
      <c r="CK2438" s="190"/>
      <c r="CL2438" s="190"/>
      <c r="CN2438" s="201"/>
      <c r="CO2438" s="190"/>
      <c r="CP2438" s="190"/>
      <c r="CQ2438" s="190"/>
      <c r="CR2438" s="190"/>
      <c r="CS2438" s="190"/>
      <c r="CT2438" s="190"/>
      <c r="CU2438" s="190"/>
      <c r="CV2438" s="190"/>
      <c r="CW2438" s="190"/>
      <c r="CX2438" s="190"/>
      <c r="CY2438" s="190"/>
      <c r="CZ2438" s="190"/>
      <c r="DA2438" s="190"/>
      <c r="DB2438" s="190"/>
      <c r="DC2438" s="190"/>
      <c r="DD2438" s="190"/>
      <c r="DE2438" s="190"/>
      <c r="DF2438" s="190"/>
      <c r="DG2438" s="190"/>
      <c r="DH2438" s="190"/>
      <c r="DI2438" s="190"/>
      <c r="DJ2438" s="190"/>
      <c r="DK2438" s="190"/>
      <c r="DL2438" s="190"/>
    </row>
    <row r="2439" spans="1:116" x14ac:dyDescent="0.4">
      <c r="A2439" s="174"/>
      <c r="E2439" s="8"/>
      <c r="G2439" s="175" t="s">
        <v>505</v>
      </c>
      <c r="H2439" s="200"/>
      <c r="I2439" s="201"/>
      <c r="J2439" s="201"/>
      <c r="K2439" s="202"/>
      <c r="L2439" s="202"/>
      <c r="M2439" s="202"/>
      <c r="N2439" s="202"/>
      <c r="O2439" s="202"/>
      <c r="P2439" s="202"/>
      <c r="R2439" s="202"/>
      <c r="S2439" s="190"/>
      <c r="T2439" s="190"/>
      <c r="U2439" s="190"/>
      <c r="V2439" s="190"/>
      <c r="W2439" s="190"/>
      <c r="X2439" s="190"/>
      <c r="Y2439" s="190"/>
      <c r="Z2439" s="190"/>
      <c r="AA2439" s="190"/>
      <c r="AB2439" s="190"/>
      <c r="AC2439" s="190"/>
      <c r="AD2439" s="190"/>
      <c r="AE2439" s="190"/>
      <c r="AF2439" s="190"/>
      <c r="AG2439" s="190"/>
      <c r="AH2439" s="190"/>
      <c r="AI2439" s="190"/>
      <c r="AJ2439" s="190"/>
      <c r="AK2439" s="190"/>
      <c r="AL2439" s="190"/>
      <c r="AM2439" s="190"/>
      <c r="AN2439" s="190"/>
      <c r="AO2439" s="190"/>
      <c r="AP2439" s="190"/>
      <c r="AQ2439" s="190"/>
      <c r="AR2439" s="190"/>
      <c r="AS2439" s="190"/>
      <c r="AT2439" s="190"/>
      <c r="AU2439" s="190"/>
      <c r="AV2439" s="190"/>
      <c r="AW2439" s="190"/>
      <c r="AX2439" s="190"/>
      <c r="AY2439" s="190"/>
      <c r="AZ2439" s="190"/>
      <c r="BA2439" s="190"/>
      <c r="BB2439" s="190"/>
      <c r="BC2439" s="190"/>
      <c r="BD2439" s="190"/>
      <c r="BE2439" s="190"/>
      <c r="BF2439" s="190"/>
      <c r="BG2439" s="190"/>
      <c r="BH2439" s="190"/>
      <c r="BI2439" s="190"/>
      <c r="BJ2439" s="190"/>
      <c r="BK2439" s="190"/>
      <c r="BL2439" s="190"/>
      <c r="BM2439" s="190"/>
      <c r="BN2439" s="190"/>
      <c r="BO2439" s="190"/>
      <c r="BP2439" s="190"/>
      <c r="BQ2439" s="190"/>
      <c r="BR2439" s="190"/>
      <c r="BS2439" s="190"/>
      <c r="BT2439" s="190"/>
      <c r="BU2439" s="190"/>
      <c r="BV2439" s="190"/>
      <c r="BW2439" s="190"/>
      <c r="BX2439" s="190"/>
      <c r="BY2439" s="190"/>
      <c r="BZ2439" s="190"/>
      <c r="CA2439" s="190"/>
      <c r="CB2439" s="190"/>
      <c r="CC2439" s="190"/>
      <c r="CD2439" s="190"/>
      <c r="CE2439" s="190"/>
      <c r="CF2439" s="190"/>
      <c r="CG2439" s="190"/>
      <c r="CH2439" s="190"/>
      <c r="CI2439" s="190"/>
      <c r="CJ2439" s="190"/>
      <c r="CK2439" s="190"/>
      <c r="CL2439" s="190"/>
      <c r="CN2439" s="201"/>
      <c r="CO2439" s="190"/>
      <c r="CP2439" s="190"/>
      <c r="CQ2439" s="190"/>
      <c r="CR2439" s="190"/>
      <c r="CS2439" s="190"/>
      <c r="CT2439" s="190"/>
      <c r="CU2439" s="190"/>
      <c r="CV2439" s="190"/>
      <c r="CW2439" s="190"/>
      <c r="CX2439" s="190"/>
      <c r="CY2439" s="190"/>
      <c r="CZ2439" s="190"/>
      <c r="DA2439" s="190"/>
      <c r="DB2439" s="190"/>
      <c r="DC2439" s="190"/>
      <c r="DD2439" s="190"/>
      <c r="DE2439" s="190"/>
      <c r="DF2439" s="190"/>
      <c r="DG2439" s="190"/>
      <c r="DH2439" s="190"/>
      <c r="DI2439" s="190"/>
      <c r="DJ2439" s="190"/>
      <c r="DK2439" s="190"/>
      <c r="DL2439" s="190"/>
    </row>
    <row r="2440" spans="1:116" x14ac:dyDescent="0.4">
      <c r="A2440" s="174"/>
      <c r="E2440" s="8"/>
      <c r="G2440" s="175" t="s">
        <v>463</v>
      </c>
      <c r="H2440" s="200"/>
      <c r="I2440" s="201"/>
      <c r="J2440" s="201"/>
      <c r="K2440" s="202"/>
      <c r="L2440" s="202"/>
      <c r="M2440" s="202"/>
      <c r="N2440" s="202"/>
      <c r="O2440" s="202"/>
      <c r="P2440" s="202"/>
      <c r="R2440" s="202"/>
      <c r="S2440" s="190" t="str">
        <f t="shared" ref="S2440:AX2440" si="3910">S$22</f>
        <v>S$18</v>
      </c>
      <c r="T2440" s="190" t="str">
        <f t="shared" si="3910"/>
        <v>T$18</v>
      </c>
      <c r="U2440" s="190" t="str">
        <f t="shared" si="3910"/>
        <v>U$18</v>
      </c>
      <c r="V2440" s="190" t="str">
        <f t="shared" si="3910"/>
        <v>V$18</v>
      </c>
      <c r="W2440" s="190" t="str">
        <f t="shared" si="3910"/>
        <v>W$18</v>
      </c>
      <c r="X2440" s="190" t="str">
        <f t="shared" si="3910"/>
        <v>X$18</v>
      </c>
      <c r="Y2440" s="190" t="str">
        <f t="shared" si="3910"/>
        <v>Y$18</v>
      </c>
      <c r="Z2440" s="190" t="str">
        <f t="shared" si="3910"/>
        <v>Z$18</v>
      </c>
      <c r="AA2440" s="190" t="str">
        <f t="shared" si="3910"/>
        <v>AA$18</v>
      </c>
      <c r="AB2440" s="190" t="str">
        <f t="shared" si="3910"/>
        <v>AB$18</v>
      </c>
      <c r="AC2440" s="190" t="str">
        <f t="shared" si="3910"/>
        <v>AC$18</v>
      </c>
      <c r="AD2440" s="190" t="str">
        <f t="shared" si="3910"/>
        <v>AD$18</v>
      </c>
      <c r="AE2440" s="190" t="str">
        <f t="shared" si="3910"/>
        <v>AE$18</v>
      </c>
      <c r="AF2440" s="190" t="str">
        <f t="shared" si="3910"/>
        <v>AF$18</v>
      </c>
      <c r="AG2440" s="190" t="str">
        <f t="shared" si="3910"/>
        <v>AG$18</v>
      </c>
      <c r="AH2440" s="190" t="str">
        <f t="shared" si="3910"/>
        <v>AH$18</v>
      </c>
      <c r="AI2440" s="190" t="str">
        <f t="shared" si="3910"/>
        <v>AI$18</v>
      </c>
      <c r="AJ2440" s="190" t="str">
        <f t="shared" si="3910"/>
        <v>AJ$18</v>
      </c>
      <c r="AK2440" s="190" t="str">
        <f t="shared" si="3910"/>
        <v>AK$18</v>
      </c>
      <c r="AL2440" s="190" t="str">
        <f t="shared" si="3910"/>
        <v>AL$18</v>
      </c>
      <c r="AM2440" s="190" t="str">
        <f t="shared" si="3910"/>
        <v>AM$18</v>
      </c>
      <c r="AN2440" s="190" t="str">
        <f t="shared" si="3910"/>
        <v>AN$18</v>
      </c>
      <c r="AO2440" s="190" t="str">
        <f t="shared" si="3910"/>
        <v>AO$18</v>
      </c>
      <c r="AP2440" s="190" t="str">
        <f t="shared" si="3910"/>
        <v>AP$18</v>
      </c>
      <c r="AQ2440" s="190" t="str">
        <f t="shared" si="3910"/>
        <v>AQ$18</v>
      </c>
      <c r="AR2440" s="190" t="str">
        <f t="shared" si="3910"/>
        <v>AR$18</v>
      </c>
      <c r="AS2440" s="190" t="str">
        <f t="shared" si="3910"/>
        <v>AS$18</v>
      </c>
      <c r="AT2440" s="190" t="str">
        <f t="shared" si="3910"/>
        <v>AT$18</v>
      </c>
      <c r="AU2440" s="190" t="str">
        <f t="shared" si="3910"/>
        <v>AU$18</v>
      </c>
      <c r="AV2440" s="190" t="str">
        <f t="shared" si="3910"/>
        <v>AV$18</v>
      </c>
      <c r="AW2440" s="190" t="str">
        <f t="shared" si="3910"/>
        <v>AW$18</v>
      </c>
      <c r="AX2440" s="190" t="str">
        <f t="shared" si="3910"/>
        <v>AX$18</v>
      </c>
      <c r="AY2440" s="190" t="str">
        <f t="shared" ref="AY2440:CD2440" si="3911">AY$22</f>
        <v>AY$18</v>
      </c>
      <c r="AZ2440" s="190" t="str">
        <f t="shared" si="3911"/>
        <v>AZ$18</v>
      </c>
      <c r="BA2440" s="190" t="str">
        <f t="shared" si="3911"/>
        <v>BA$18</v>
      </c>
      <c r="BB2440" s="190" t="str">
        <f t="shared" si="3911"/>
        <v>BB$18</v>
      </c>
      <c r="BC2440" s="190" t="str">
        <f t="shared" si="3911"/>
        <v>BC$18</v>
      </c>
      <c r="BD2440" s="190" t="str">
        <f t="shared" si="3911"/>
        <v>BD$18</v>
      </c>
      <c r="BE2440" s="190" t="str">
        <f t="shared" si="3911"/>
        <v>BE$18</v>
      </c>
      <c r="BF2440" s="190" t="str">
        <f t="shared" si="3911"/>
        <v>BF$18</v>
      </c>
      <c r="BG2440" s="190" t="str">
        <f t="shared" si="3911"/>
        <v>BG$18</v>
      </c>
      <c r="BH2440" s="190" t="str">
        <f t="shared" si="3911"/>
        <v>BH$18</v>
      </c>
      <c r="BI2440" s="190" t="str">
        <f t="shared" si="3911"/>
        <v>BI$18</v>
      </c>
      <c r="BJ2440" s="190" t="str">
        <f t="shared" si="3911"/>
        <v>BJ$18</v>
      </c>
      <c r="BK2440" s="190" t="str">
        <f t="shared" si="3911"/>
        <v>BK$18</v>
      </c>
      <c r="BL2440" s="190" t="str">
        <f t="shared" si="3911"/>
        <v>BL$18</v>
      </c>
      <c r="BM2440" s="190" t="str">
        <f t="shared" si="3911"/>
        <v>BM$18</v>
      </c>
      <c r="BN2440" s="190" t="str">
        <f t="shared" si="3911"/>
        <v>BN$18</v>
      </c>
      <c r="BO2440" s="190" t="str">
        <f t="shared" si="3911"/>
        <v>BO$18</v>
      </c>
      <c r="BP2440" s="190" t="str">
        <f t="shared" si="3911"/>
        <v>BP$18</v>
      </c>
      <c r="BQ2440" s="190" t="str">
        <f t="shared" si="3911"/>
        <v>BQ$18</v>
      </c>
      <c r="BR2440" s="190" t="str">
        <f t="shared" si="3911"/>
        <v>BR$18</v>
      </c>
      <c r="BS2440" s="190" t="str">
        <f t="shared" si="3911"/>
        <v>BS$18</v>
      </c>
      <c r="BT2440" s="190" t="str">
        <f t="shared" si="3911"/>
        <v>BT$18</v>
      </c>
      <c r="BU2440" s="190" t="str">
        <f t="shared" si="3911"/>
        <v>BU$18</v>
      </c>
      <c r="BV2440" s="190" t="str">
        <f t="shared" si="3911"/>
        <v>BV$18</v>
      </c>
      <c r="BW2440" s="190" t="str">
        <f t="shared" si="3911"/>
        <v>BW$18</v>
      </c>
      <c r="BX2440" s="190" t="str">
        <f t="shared" si="3911"/>
        <v>BX$18</v>
      </c>
      <c r="BY2440" s="190" t="str">
        <f t="shared" si="3911"/>
        <v>BY$18</v>
      </c>
      <c r="BZ2440" s="190" t="str">
        <f t="shared" si="3911"/>
        <v>BZ$18</v>
      </c>
      <c r="CA2440" s="190" t="str">
        <f t="shared" si="3911"/>
        <v>CA$18</v>
      </c>
      <c r="CB2440" s="190" t="str">
        <f t="shared" si="3911"/>
        <v>CB$18</v>
      </c>
      <c r="CC2440" s="190" t="str">
        <f t="shared" si="3911"/>
        <v>CC$18</v>
      </c>
      <c r="CD2440" s="190" t="str">
        <f t="shared" si="3911"/>
        <v>CD$18</v>
      </c>
      <c r="CE2440" s="190" t="str">
        <f t="shared" ref="CE2440:CL2440" si="3912">CE$22</f>
        <v>CE$18</v>
      </c>
      <c r="CF2440" s="190" t="str">
        <f t="shared" si="3912"/>
        <v>CF$18</v>
      </c>
      <c r="CG2440" s="190" t="str">
        <f t="shared" si="3912"/>
        <v>CG$18</v>
      </c>
      <c r="CH2440" s="190" t="str">
        <f t="shared" si="3912"/>
        <v>CH$18</v>
      </c>
      <c r="CI2440" s="190" t="str">
        <f t="shared" si="3912"/>
        <v>CI$18</v>
      </c>
      <c r="CJ2440" s="190" t="str">
        <f t="shared" si="3912"/>
        <v>CJ$18</v>
      </c>
      <c r="CK2440" s="190" t="str">
        <f t="shared" si="3912"/>
        <v>CK$18</v>
      </c>
      <c r="CL2440" s="190" t="str">
        <f t="shared" si="3912"/>
        <v>CL$18</v>
      </c>
      <c r="CN2440" s="201"/>
      <c r="CO2440" s="190" t="str">
        <f t="shared" ref="CO2440:DL2440" si="3913">CO$22</f>
        <v>CO$18</v>
      </c>
      <c r="CP2440" s="190" t="str">
        <f t="shared" si="3913"/>
        <v>CP$18</v>
      </c>
      <c r="CQ2440" s="190" t="str">
        <f t="shared" si="3913"/>
        <v>CQ$18</v>
      </c>
      <c r="CR2440" s="190" t="str">
        <f t="shared" si="3913"/>
        <v>CR$18</v>
      </c>
      <c r="CS2440" s="190" t="str">
        <f t="shared" si="3913"/>
        <v>CS$18</v>
      </c>
      <c r="CT2440" s="190" t="str">
        <f t="shared" si="3913"/>
        <v>CT$18</v>
      </c>
      <c r="CU2440" s="190" t="str">
        <f t="shared" si="3913"/>
        <v>CU$18</v>
      </c>
      <c r="CV2440" s="190" t="str">
        <f t="shared" si="3913"/>
        <v>CV$18</v>
      </c>
      <c r="CW2440" s="190" t="str">
        <f t="shared" si="3913"/>
        <v>CW$18</v>
      </c>
      <c r="CX2440" s="190" t="str">
        <f t="shared" si="3913"/>
        <v>CX$18</v>
      </c>
      <c r="CY2440" s="190" t="str">
        <f t="shared" si="3913"/>
        <v>CY$18</v>
      </c>
      <c r="CZ2440" s="190" t="str">
        <f t="shared" si="3913"/>
        <v>CZ$18</v>
      </c>
      <c r="DA2440" s="190" t="str">
        <f t="shared" si="3913"/>
        <v>DA$18</v>
      </c>
      <c r="DB2440" s="190" t="str">
        <f t="shared" si="3913"/>
        <v>DB$18</v>
      </c>
      <c r="DC2440" s="190" t="str">
        <f t="shared" si="3913"/>
        <v>DC$18</v>
      </c>
      <c r="DD2440" s="190" t="str">
        <f t="shared" si="3913"/>
        <v>DD$18</v>
      </c>
      <c r="DE2440" s="190" t="str">
        <f t="shared" si="3913"/>
        <v>DE$18</v>
      </c>
      <c r="DF2440" s="190" t="str">
        <f t="shared" si="3913"/>
        <v>DF$18</v>
      </c>
      <c r="DG2440" s="190" t="str">
        <f t="shared" si="3913"/>
        <v>DG$18</v>
      </c>
      <c r="DH2440" s="190" t="str">
        <f t="shared" si="3913"/>
        <v>DH$18</v>
      </c>
      <c r="DI2440" s="190" t="str">
        <f t="shared" si="3913"/>
        <v>DI$18</v>
      </c>
      <c r="DJ2440" s="190" t="str">
        <f t="shared" si="3913"/>
        <v>DJ$18</v>
      </c>
      <c r="DK2440" s="190" t="str">
        <f t="shared" si="3913"/>
        <v>DK$18</v>
      </c>
      <c r="DL2440" s="190" t="str">
        <f t="shared" si="3913"/>
        <v>DL$18</v>
      </c>
    </row>
    <row r="2441" spans="1:116" x14ac:dyDescent="0.4">
      <c r="A2441" s="174"/>
      <c r="E2441" s="8"/>
      <c r="G2441" s="175" t="s">
        <v>464</v>
      </c>
      <c r="H2441" s="200"/>
      <c r="I2441" s="201"/>
      <c r="J2441" s="201"/>
      <c r="K2441" s="202"/>
      <c r="L2441" s="202"/>
      <c r="M2441" s="202"/>
      <c r="N2441" s="202"/>
      <c r="O2441" s="202"/>
      <c r="P2441" s="202"/>
      <c r="R2441" s="202"/>
      <c r="S2441" s="190" t="str">
        <f t="shared" ref="S2441:AX2441" si="3914">S$23</f>
        <v>S$19</v>
      </c>
      <c r="T2441" s="190" t="str">
        <f t="shared" si="3914"/>
        <v>T$19</v>
      </c>
      <c r="U2441" s="190" t="str">
        <f t="shared" si="3914"/>
        <v>U$19</v>
      </c>
      <c r="V2441" s="190" t="str">
        <f t="shared" si="3914"/>
        <v>V$19</v>
      </c>
      <c r="W2441" s="190" t="str">
        <f t="shared" si="3914"/>
        <v>W$19</v>
      </c>
      <c r="X2441" s="190" t="str">
        <f t="shared" si="3914"/>
        <v>X$19</v>
      </c>
      <c r="Y2441" s="190" t="str">
        <f t="shared" si="3914"/>
        <v>Y$19</v>
      </c>
      <c r="Z2441" s="190" t="str">
        <f t="shared" si="3914"/>
        <v>Z$19</v>
      </c>
      <c r="AA2441" s="190" t="str">
        <f t="shared" si="3914"/>
        <v>AA$19</v>
      </c>
      <c r="AB2441" s="190" t="str">
        <f t="shared" si="3914"/>
        <v>AB$19</v>
      </c>
      <c r="AC2441" s="190" t="str">
        <f t="shared" si="3914"/>
        <v>AC$19</v>
      </c>
      <c r="AD2441" s="190" t="str">
        <f t="shared" si="3914"/>
        <v>AD$19</v>
      </c>
      <c r="AE2441" s="190" t="str">
        <f t="shared" si="3914"/>
        <v>AE$19</v>
      </c>
      <c r="AF2441" s="190" t="str">
        <f t="shared" si="3914"/>
        <v>AF$19</v>
      </c>
      <c r="AG2441" s="190" t="str">
        <f t="shared" si="3914"/>
        <v>AG$19</v>
      </c>
      <c r="AH2441" s="190" t="str">
        <f t="shared" si="3914"/>
        <v>AH$19</v>
      </c>
      <c r="AI2441" s="190" t="str">
        <f t="shared" si="3914"/>
        <v>AI$19</v>
      </c>
      <c r="AJ2441" s="190" t="str">
        <f t="shared" si="3914"/>
        <v>AJ$19</v>
      </c>
      <c r="AK2441" s="190" t="str">
        <f t="shared" si="3914"/>
        <v>AK$19</v>
      </c>
      <c r="AL2441" s="190" t="str">
        <f t="shared" si="3914"/>
        <v>AL$19</v>
      </c>
      <c r="AM2441" s="190" t="str">
        <f t="shared" si="3914"/>
        <v>AM$19</v>
      </c>
      <c r="AN2441" s="190" t="str">
        <f t="shared" si="3914"/>
        <v>AN$19</v>
      </c>
      <c r="AO2441" s="190" t="str">
        <f t="shared" si="3914"/>
        <v>AO$19</v>
      </c>
      <c r="AP2441" s="190" t="str">
        <f t="shared" si="3914"/>
        <v>AP$19</v>
      </c>
      <c r="AQ2441" s="190" t="str">
        <f t="shared" si="3914"/>
        <v>AQ$19</v>
      </c>
      <c r="AR2441" s="190" t="str">
        <f t="shared" si="3914"/>
        <v>AR$19</v>
      </c>
      <c r="AS2441" s="190" t="str">
        <f t="shared" si="3914"/>
        <v>AS$19</v>
      </c>
      <c r="AT2441" s="190" t="str">
        <f t="shared" si="3914"/>
        <v>AT$19</v>
      </c>
      <c r="AU2441" s="190" t="str">
        <f t="shared" si="3914"/>
        <v>AU$19</v>
      </c>
      <c r="AV2441" s="190" t="str">
        <f t="shared" si="3914"/>
        <v>AV$19</v>
      </c>
      <c r="AW2441" s="190" t="str">
        <f t="shared" si="3914"/>
        <v>AW$19</v>
      </c>
      <c r="AX2441" s="190" t="str">
        <f t="shared" si="3914"/>
        <v>AX$19</v>
      </c>
      <c r="AY2441" s="190" t="str">
        <f t="shared" ref="AY2441:CD2441" si="3915">AY$23</f>
        <v>AY$19</v>
      </c>
      <c r="AZ2441" s="190" t="str">
        <f t="shared" si="3915"/>
        <v>AZ$19</v>
      </c>
      <c r="BA2441" s="190" t="str">
        <f t="shared" si="3915"/>
        <v>BA$19</v>
      </c>
      <c r="BB2441" s="190" t="str">
        <f t="shared" si="3915"/>
        <v>BB$19</v>
      </c>
      <c r="BC2441" s="190" t="str">
        <f t="shared" si="3915"/>
        <v>BC$19</v>
      </c>
      <c r="BD2441" s="190" t="str">
        <f t="shared" si="3915"/>
        <v>BD$19</v>
      </c>
      <c r="BE2441" s="190" t="str">
        <f t="shared" si="3915"/>
        <v>BE$19</v>
      </c>
      <c r="BF2441" s="190" t="str">
        <f t="shared" si="3915"/>
        <v>BF$19</v>
      </c>
      <c r="BG2441" s="190" t="str">
        <f t="shared" si="3915"/>
        <v>BG$19</v>
      </c>
      <c r="BH2441" s="190" t="str">
        <f t="shared" si="3915"/>
        <v>BH$19</v>
      </c>
      <c r="BI2441" s="190" t="str">
        <f t="shared" si="3915"/>
        <v>BI$19</v>
      </c>
      <c r="BJ2441" s="190" t="str">
        <f t="shared" si="3915"/>
        <v>BJ$19</v>
      </c>
      <c r="BK2441" s="190" t="str">
        <f t="shared" si="3915"/>
        <v>BK$19</v>
      </c>
      <c r="BL2441" s="190" t="str">
        <f t="shared" si="3915"/>
        <v>BL$19</v>
      </c>
      <c r="BM2441" s="190" t="str">
        <f t="shared" si="3915"/>
        <v>BM$19</v>
      </c>
      <c r="BN2441" s="190" t="str">
        <f t="shared" si="3915"/>
        <v>BN$19</v>
      </c>
      <c r="BO2441" s="190" t="str">
        <f t="shared" si="3915"/>
        <v>BO$19</v>
      </c>
      <c r="BP2441" s="190" t="str">
        <f t="shared" si="3915"/>
        <v>BP$19</v>
      </c>
      <c r="BQ2441" s="190" t="str">
        <f t="shared" si="3915"/>
        <v>BQ$19</v>
      </c>
      <c r="BR2441" s="190" t="str">
        <f t="shared" si="3915"/>
        <v>BR$19</v>
      </c>
      <c r="BS2441" s="190" t="str">
        <f t="shared" si="3915"/>
        <v>BS$19</v>
      </c>
      <c r="BT2441" s="190" t="str">
        <f t="shared" si="3915"/>
        <v>BT$19</v>
      </c>
      <c r="BU2441" s="190" t="str">
        <f t="shared" si="3915"/>
        <v>BU$19</v>
      </c>
      <c r="BV2441" s="190" t="str">
        <f t="shared" si="3915"/>
        <v>BV$19</v>
      </c>
      <c r="BW2441" s="190" t="str">
        <f t="shared" si="3915"/>
        <v>BW$19</v>
      </c>
      <c r="BX2441" s="190" t="str">
        <f t="shared" si="3915"/>
        <v>BX$19</v>
      </c>
      <c r="BY2441" s="190" t="str">
        <f t="shared" si="3915"/>
        <v>BY$19</v>
      </c>
      <c r="BZ2441" s="190" t="str">
        <f t="shared" si="3915"/>
        <v>BZ$19</v>
      </c>
      <c r="CA2441" s="190" t="str">
        <f t="shared" si="3915"/>
        <v>CA$19</v>
      </c>
      <c r="CB2441" s="190" t="str">
        <f t="shared" si="3915"/>
        <v>CB$19</v>
      </c>
      <c r="CC2441" s="190" t="str">
        <f t="shared" si="3915"/>
        <v>CC$19</v>
      </c>
      <c r="CD2441" s="190" t="str">
        <f t="shared" si="3915"/>
        <v>CD$19</v>
      </c>
      <c r="CE2441" s="190" t="str">
        <f t="shared" ref="CE2441:CL2441" si="3916">CE$23</f>
        <v>CE$19</v>
      </c>
      <c r="CF2441" s="190" t="str">
        <f t="shared" si="3916"/>
        <v>CF$19</v>
      </c>
      <c r="CG2441" s="190" t="str">
        <f t="shared" si="3916"/>
        <v>CG$19</v>
      </c>
      <c r="CH2441" s="190" t="str">
        <f t="shared" si="3916"/>
        <v>CH$19</v>
      </c>
      <c r="CI2441" s="190" t="str">
        <f t="shared" si="3916"/>
        <v>CI$19</v>
      </c>
      <c r="CJ2441" s="190" t="str">
        <f t="shared" si="3916"/>
        <v>CJ$19</v>
      </c>
      <c r="CK2441" s="190" t="str">
        <f t="shared" si="3916"/>
        <v>CK$19</v>
      </c>
      <c r="CL2441" s="190" t="str">
        <f t="shared" si="3916"/>
        <v>CL$19</v>
      </c>
      <c r="CN2441" s="201"/>
      <c r="CO2441" s="190" t="str">
        <f t="shared" ref="CO2441:DL2441" si="3917">CO$23</f>
        <v>CO$19</v>
      </c>
      <c r="CP2441" s="190" t="str">
        <f t="shared" si="3917"/>
        <v>CP$19</v>
      </c>
      <c r="CQ2441" s="190" t="str">
        <f t="shared" si="3917"/>
        <v>CQ$19</v>
      </c>
      <c r="CR2441" s="190" t="str">
        <f t="shared" si="3917"/>
        <v>CR$19</v>
      </c>
      <c r="CS2441" s="190" t="str">
        <f t="shared" si="3917"/>
        <v>CS$19</v>
      </c>
      <c r="CT2441" s="190" t="str">
        <f t="shared" si="3917"/>
        <v>CT$19</v>
      </c>
      <c r="CU2441" s="190" t="str">
        <f t="shared" si="3917"/>
        <v>CU$19</v>
      </c>
      <c r="CV2441" s="190" t="str">
        <f t="shared" si="3917"/>
        <v>CV$19</v>
      </c>
      <c r="CW2441" s="190" t="str">
        <f t="shared" si="3917"/>
        <v>CW$19</v>
      </c>
      <c r="CX2441" s="190" t="str">
        <f t="shared" si="3917"/>
        <v>CX$19</v>
      </c>
      <c r="CY2441" s="190" t="str">
        <f t="shared" si="3917"/>
        <v>CY$19</v>
      </c>
      <c r="CZ2441" s="190" t="str">
        <f t="shared" si="3917"/>
        <v>CZ$19</v>
      </c>
      <c r="DA2441" s="190" t="str">
        <f t="shared" si="3917"/>
        <v>DA$19</v>
      </c>
      <c r="DB2441" s="190" t="str">
        <f t="shared" si="3917"/>
        <v>DB$19</v>
      </c>
      <c r="DC2441" s="190" t="str">
        <f t="shared" si="3917"/>
        <v>DC$19</v>
      </c>
      <c r="DD2441" s="190" t="str">
        <f t="shared" si="3917"/>
        <v>DD$19</v>
      </c>
      <c r="DE2441" s="190" t="str">
        <f t="shared" si="3917"/>
        <v>DE$19</v>
      </c>
      <c r="DF2441" s="190" t="str">
        <f t="shared" si="3917"/>
        <v>DF$19</v>
      </c>
      <c r="DG2441" s="190" t="str">
        <f t="shared" si="3917"/>
        <v>DG$19</v>
      </c>
      <c r="DH2441" s="190" t="str">
        <f t="shared" si="3917"/>
        <v>DH$19</v>
      </c>
      <c r="DI2441" s="190" t="str">
        <f t="shared" si="3917"/>
        <v>DI$19</v>
      </c>
      <c r="DJ2441" s="190" t="str">
        <f t="shared" si="3917"/>
        <v>DJ$19</v>
      </c>
      <c r="DK2441" s="190" t="str">
        <f t="shared" si="3917"/>
        <v>DK$19</v>
      </c>
      <c r="DL2441" s="190" t="str">
        <f t="shared" si="3917"/>
        <v>DL$19</v>
      </c>
    </row>
    <row r="2442" spans="1:116" x14ac:dyDescent="0.4">
      <c r="A2442" s="31" t="s">
        <v>218</v>
      </c>
      <c r="B2442" s="31" t="s">
        <v>395</v>
      </c>
      <c r="C2442" s="31"/>
      <c r="D2442" t="s">
        <v>407</v>
      </c>
      <c r="E2442" s="8" t="str">
        <f t="shared" si="3786"/>
        <v>2442 WCAP-IS</v>
      </c>
      <c r="F2442" t="s">
        <v>435</v>
      </c>
      <c r="G2442" s="70" t="s">
        <v>399</v>
      </c>
      <c r="H2442" s="48"/>
      <c r="I2442" s="297"/>
      <c r="J2442" s="297"/>
      <c r="K2442" s="48"/>
      <c r="L2442" s="48"/>
      <c r="M2442" s="48"/>
      <c r="N2442" s="48"/>
      <c r="O2442" s="48"/>
      <c r="P2442" s="48"/>
      <c r="R2442" s="70"/>
      <c r="S2442" s="298"/>
      <c r="T2442" s="298"/>
      <c r="U2442" s="298"/>
      <c r="V2442" s="298"/>
      <c r="W2442" s="298"/>
      <c r="X2442" s="298"/>
      <c r="Y2442" s="298"/>
      <c r="Z2442" s="298"/>
      <c r="AA2442" s="298"/>
      <c r="AB2442" s="298"/>
      <c r="AC2442" s="298"/>
      <c r="AD2442" s="298"/>
      <c r="AE2442" s="298"/>
      <c r="AF2442" s="298"/>
      <c r="AG2442" s="298"/>
      <c r="AH2442" s="298"/>
      <c r="AI2442" s="298"/>
      <c r="AJ2442" s="298"/>
      <c r="AK2442" s="298"/>
      <c r="AL2442" s="298"/>
      <c r="AM2442" s="298"/>
      <c r="AN2442" s="298"/>
      <c r="AO2442" s="298"/>
      <c r="AP2442" s="298"/>
      <c r="AQ2442" s="298"/>
      <c r="AR2442" s="298"/>
      <c r="AS2442" s="298"/>
      <c r="AT2442" s="298"/>
      <c r="AU2442" s="298"/>
      <c r="AV2442" s="298"/>
      <c r="AW2442" s="298"/>
      <c r="AX2442" s="298"/>
      <c r="AY2442" s="298"/>
      <c r="AZ2442" s="298"/>
      <c r="BA2442" s="298"/>
      <c r="BB2442" s="298"/>
      <c r="BC2442" s="298"/>
      <c r="BD2442" s="298"/>
      <c r="BE2442" s="298"/>
      <c r="BF2442" s="298"/>
      <c r="BG2442" s="298"/>
      <c r="BH2442" s="298"/>
      <c r="BI2442" s="298"/>
      <c r="BJ2442" s="298"/>
      <c r="BK2442" s="298"/>
      <c r="BL2442" s="298"/>
      <c r="BM2442" s="298"/>
      <c r="BN2442" s="298"/>
      <c r="BO2442" s="298"/>
      <c r="BP2442" s="298"/>
      <c r="BQ2442" s="298"/>
      <c r="BR2442" s="298"/>
      <c r="BS2442" s="298"/>
      <c r="BT2442" s="298"/>
      <c r="BU2442" s="298"/>
      <c r="BV2442" s="298"/>
      <c r="BW2442" s="298"/>
      <c r="BX2442" s="298"/>
      <c r="BY2442" s="298"/>
      <c r="BZ2442" s="298"/>
      <c r="CA2442" s="298"/>
      <c r="CB2442" s="298"/>
      <c r="CC2442" s="298"/>
      <c r="CD2442" s="298"/>
      <c r="CE2442" s="298"/>
      <c r="CF2442" s="298"/>
      <c r="CG2442" s="298"/>
      <c r="CH2442" s="298"/>
      <c r="CI2442" s="298"/>
      <c r="CJ2442" s="298"/>
      <c r="CK2442" s="298"/>
      <c r="CL2442" s="298"/>
      <c r="CN2442" s="297"/>
      <c r="CO2442" s="298"/>
      <c r="CP2442" s="298"/>
      <c r="CQ2442" s="298"/>
      <c r="CR2442" s="298"/>
      <c r="CS2442" s="298"/>
      <c r="CT2442" s="298"/>
      <c r="CU2442" s="298"/>
      <c r="CV2442" s="298"/>
      <c r="CW2442" s="298"/>
      <c r="CX2442" s="298"/>
      <c r="CY2442" s="298"/>
      <c r="CZ2442" s="298"/>
      <c r="DA2442" s="298"/>
      <c r="DB2442" s="298"/>
      <c r="DC2442" s="298"/>
      <c r="DD2442" s="298"/>
      <c r="DE2442" s="298"/>
      <c r="DF2442" s="298"/>
      <c r="DG2442" s="298"/>
      <c r="DH2442" s="298"/>
      <c r="DI2442" s="298"/>
      <c r="DJ2442" s="298"/>
      <c r="DK2442" s="298"/>
      <c r="DL2442" s="298"/>
    </row>
    <row r="2443" spans="1:116" x14ac:dyDescent="0.4">
      <c r="A2443" s="31"/>
      <c r="B2443" t="str">
        <f t="shared" ref="B2443:B2452" si="3918">E2443</f>
        <v>2443 WCAP-IS</v>
      </c>
      <c r="D2443" t="s">
        <v>407</v>
      </c>
      <c r="E2443" s="8" t="str">
        <f t="shared" si="3786"/>
        <v>2443 WCAP-IS</v>
      </c>
      <c r="G2443" s="125" t="s">
        <v>404</v>
      </c>
      <c r="H2443" s="31"/>
      <c r="I2443" s="73"/>
      <c r="J2443" s="73"/>
      <c r="K2443" s="124">
        <f>'IS BS CF'!K$23+'IS BS CF'!K$37</f>
        <v>-5407350.4000000022</v>
      </c>
      <c r="L2443" s="124">
        <f>'IS BS CF'!L$23+'IS BS CF'!L$37</f>
        <v>-10527467.920000004</v>
      </c>
      <c r="M2443" s="124">
        <f>'IS BS CF'!M$23+'IS BS CF'!M$37</f>
        <v>-20648591.316000007</v>
      </c>
      <c r="N2443" s="124">
        <f>'IS BS CF'!N$23+'IS BS CF'!N$37</f>
        <v>-40870770.881800018</v>
      </c>
      <c r="O2443" s="124">
        <f>'IS BS CF'!O$23+'IS BS CF'!O$37</f>
        <v>-81294059.425890028</v>
      </c>
      <c r="P2443" s="124">
        <f>'IS BS CF'!P$23+'IS BS CF'!P$37</f>
        <v>-162118512.39718455</v>
      </c>
      <c r="Q2443" s="124"/>
      <c r="R2443" s="124">
        <f>'IS BS CF'!R$23+'IS BS CF'!R$37</f>
        <v>0</v>
      </c>
      <c r="S2443" s="124">
        <f>'IS BS CF'!S$23+'IS BS CF'!S$37</f>
        <v>-450612.53333333344</v>
      </c>
      <c r="T2443" s="124">
        <f>'IS BS CF'!T$23+'IS BS CF'!T$37</f>
        <v>-450612.53333333344</v>
      </c>
      <c r="U2443" s="124">
        <f>'IS BS CF'!U$23+'IS BS CF'!U$37</f>
        <v>-450612.53333333344</v>
      </c>
      <c r="V2443" s="124">
        <f>'IS BS CF'!V$23+'IS BS CF'!V$37</f>
        <v>-450612.53333333344</v>
      </c>
      <c r="W2443" s="124">
        <f>'IS BS CF'!W$23+'IS BS CF'!W$37</f>
        <v>-450612.53333333344</v>
      </c>
      <c r="X2443" s="124">
        <f>'IS BS CF'!X$23+'IS BS CF'!X$37</f>
        <v>-450612.53333333344</v>
      </c>
      <c r="Y2443" s="124">
        <f>'IS BS CF'!Y$23+'IS BS CF'!Y$37</f>
        <v>-450612.53333333344</v>
      </c>
      <c r="Z2443" s="124">
        <f>'IS BS CF'!Z$23+'IS BS CF'!Z$37</f>
        <v>-450612.53333333344</v>
      </c>
      <c r="AA2443" s="124">
        <f>'IS BS CF'!AA$23+'IS BS CF'!AA$37</f>
        <v>-450612.53333333344</v>
      </c>
      <c r="AB2443" s="124">
        <f>'IS BS CF'!AB$23+'IS BS CF'!AB$37</f>
        <v>-450612.53333333344</v>
      </c>
      <c r="AC2443" s="124">
        <f>'IS BS CF'!AC$23+'IS BS CF'!AC$37</f>
        <v>-450612.53333333344</v>
      </c>
      <c r="AD2443" s="124">
        <f>'IS BS CF'!AD$23+'IS BS CF'!AD$37</f>
        <v>-450612.53333333344</v>
      </c>
      <c r="AE2443" s="124">
        <f>'IS BS CF'!AE$23+'IS BS CF'!AE$37</f>
        <v>-877288.99333333352</v>
      </c>
      <c r="AF2443" s="124">
        <f>'IS BS CF'!AF$23+'IS BS CF'!AF$37</f>
        <v>-877288.99333333352</v>
      </c>
      <c r="AG2443" s="124">
        <f>'IS BS CF'!AG$23+'IS BS CF'!AG$37</f>
        <v>-877288.99333333352</v>
      </c>
      <c r="AH2443" s="124">
        <f>'IS BS CF'!AH$23+'IS BS CF'!AH$37</f>
        <v>-877288.99333333352</v>
      </c>
      <c r="AI2443" s="124">
        <f>'IS BS CF'!AI$23+'IS BS CF'!AI$37</f>
        <v>-877288.99333333352</v>
      </c>
      <c r="AJ2443" s="124">
        <f>'IS BS CF'!AJ$23+'IS BS CF'!AJ$37</f>
        <v>-877288.99333333352</v>
      </c>
      <c r="AK2443" s="124">
        <f>'IS BS CF'!AK$23+'IS BS CF'!AK$37</f>
        <v>-877288.99333333352</v>
      </c>
      <c r="AL2443" s="124">
        <f>'IS BS CF'!AL$23+'IS BS CF'!AL$37</f>
        <v>-877288.99333333352</v>
      </c>
      <c r="AM2443" s="124">
        <f>'IS BS CF'!AM$23+'IS BS CF'!AM$37</f>
        <v>-877288.99333333352</v>
      </c>
      <c r="AN2443" s="124">
        <f>'IS BS CF'!AN$23+'IS BS CF'!AN$37</f>
        <v>-877288.99333333352</v>
      </c>
      <c r="AO2443" s="124">
        <f>'IS BS CF'!AO$23+'IS BS CF'!AO$37</f>
        <v>-877288.99333333352</v>
      </c>
      <c r="AP2443" s="124">
        <f>'IS BS CF'!AP$23+'IS BS CF'!AP$37</f>
        <v>-877288.99333333352</v>
      </c>
      <c r="AQ2443" s="124">
        <f>'IS BS CF'!AQ$23+'IS BS CF'!AQ$37</f>
        <v>-1720715.9430000004</v>
      </c>
      <c r="AR2443" s="124">
        <f>'IS BS CF'!AR$23+'IS BS CF'!AR$37</f>
        <v>-1720715.9430000004</v>
      </c>
      <c r="AS2443" s="124">
        <f>'IS BS CF'!AS$23+'IS BS CF'!AS$37</f>
        <v>-1720715.9430000004</v>
      </c>
      <c r="AT2443" s="124">
        <f>'IS BS CF'!AT$23+'IS BS CF'!AT$37</f>
        <v>-1720715.9430000004</v>
      </c>
      <c r="AU2443" s="124">
        <f>'IS BS CF'!AU$23+'IS BS CF'!AU$37</f>
        <v>-1720715.9430000004</v>
      </c>
      <c r="AV2443" s="124">
        <f>'IS BS CF'!AV$23+'IS BS CF'!AV$37</f>
        <v>-1720715.9430000004</v>
      </c>
      <c r="AW2443" s="124">
        <f>'IS BS CF'!AW$23+'IS BS CF'!AW$37</f>
        <v>-1720715.9430000004</v>
      </c>
      <c r="AX2443" s="124">
        <f>'IS BS CF'!AX$23+'IS BS CF'!AX$37</f>
        <v>-1720715.9430000004</v>
      </c>
      <c r="AY2443" s="124">
        <f>'IS BS CF'!AY$23+'IS BS CF'!AY$37</f>
        <v>-1720715.9430000004</v>
      </c>
      <c r="AZ2443" s="124">
        <f>'IS BS CF'!AZ$23+'IS BS CF'!AZ$37</f>
        <v>-1720715.9430000004</v>
      </c>
      <c r="BA2443" s="124">
        <f>'IS BS CF'!BA$23+'IS BS CF'!BA$37</f>
        <v>-1720715.9430000004</v>
      </c>
      <c r="BB2443" s="124">
        <f>'IS BS CF'!BB$23+'IS BS CF'!BB$37</f>
        <v>-1720715.9430000004</v>
      </c>
      <c r="BC2443" s="124">
        <f>'IS BS CF'!BC$23+'IS BS CF'!BC$37</f>
        <v>-3405897.5734833339</v>
      </c>
      <c r="BD2443" s="124">
        <f>'IS BS CF'!BD$23+'IS BS CF'!BD$37</f>
        <v>-3405897.5734833339</v>
      </c>
      <c r="BE2443" s="124">
        <f>'IS BS CF'!BE$23+'IS BS CF'!BE$37</f>
        <v>-3405897.5734833339</v>
      </c>
      <c r="BF2443" s="124">
        <f>'IS BS CF'!BF$23+'IS BS CF'!BF$37</f>
        <v>-3405897.5734833339</v>
      </c>
      <c r="BG2443" s="124">
        <f>'IS BS CF'!BG$23+'IS BS CF'!BG$37</f>
        <v>-3405897.5734833339</v>
      </c>
      <c r="BH2443" s="124">
        <f>'IS BS CF'!BH$23+'IS BS CF'!BH$37</f>
        <v>-3405897.5734833339</v>
      </c>
      <c r="BI2443" s="124">
        <f>'IS BS CF'!BI$23+'IS BS CF'!BI$37</f>
        <v>-3405897.5734833339</v>
      </c>
      <c r="BJ2443" s="124">
        <f>'IS BS CF'!BJ$23+'IS BS CF'!BJ$37</f>
        <v>-3405897.5734833339</v>
      </c>
      <c r="BK2443" s="124">
        <f>'IS BS CF'!BK$23+'IS BS CF'!BK$37</f>
        <v>-3405897.5734833339</v>
      </c>
      <c r="BL2443" s="124">
        <f>'IS BS CF'!BL$23+'IS BS CF'!BL$37</f>
        <v>-3405897.5734833339</v>
      </c>
      <c r="BM2443" s="124">
        <f>'IS BS CF'!BM$23+'IS BS CF'!BM$37</f>
        <v>-3405897.5734833339</v>
      </c>
      <c r="BN2443" s="124">
        <f>'IS BS CF'!BN$23+'IS BS CF'!BN$37</f>
        <v>-3405897.5734833339</v>
      </c>
      <c r="BO2443" s="124">
        <f>'IS BS CF'!BO$23+'IS BS CF'!BO$37</f>
        <v>-6774504.9521575011</v>
      </c>
      <c r="BP2443" s="124">
        <f>'IS BS CF'!BP$23+'IS BS CF'!BP$37</f>
        <v>-6774504.9521575011</v>
      </c>
      <c r="BQ2443" s="124">
        <f>'IS BS CF'!BQ$23+'IS BS CF'!BQ$37</f>
        <v>-6774504.9521575011</v>
      </c>
      <c r="BR2443" s="124">
        <f>'IS BS CF'!BR$23+'IS BS CF'!BR$37</f>
        <v>-6774504.9521575011</v>
      </c>
      <c r="BS2443" s="124">
        <f>'IS BS CF'!BS$23+'IS BS CF'!BS$37</f>
        <v>-6774504.9521575011</v>
      </c>
      <c r="BT2443" s="124">
        <f>'IS BS CF'!BT$23+'IS BS CF'!BT$37</f>
        <v>-6774504.9521575011</v>
      </c>
      <c r="BU2443" s="124">
        <f>'IS BS CF'!BU$23+'IS BS CF'!BU$37</f>
        <v>-6774504.9521575011</v>
      </c>
      <c r="BV2443" s="124">
        <f>'IS BS CF'!BV$23+'IS BS CF'!BV$37</f>
        <v>-6774504.9521575011</v>
      </c>
      <c r="BW2443" s="124">
        <f>'IS BS CF'!BW$23+'IS BS CF'!BW$37</f>
        <v>-6774504.9521575011</v>
      </c>
      <c r="BX2443" s="124">
        <f>'IS BS CF'!BX$23+'IS BS CF'!BX$37</f>
        <v>-6774504.9521575011</v>
      </c>
      <c r="BY2443" s="124">
        <f>'IS BS CF'!BY$23+'IS BS CF'!BY$37</f>
        <v>-6774504.9521575011</v>
      </c>
      <c r="BZ2443" s="124">
        <f>'IS BS CF'!BZ$23+'IS BS CF'!BZ$37</f>
        <v>-6774504.9521575011</v>
      </c>
      <c r="CA2443" s="124">
        <f>'IS BS CF'!CA$23+'IS BS CF'!CA$37</f>
        <v>-13509876.033098711</v>
      </c>
      <c r="CB2443" s="124">
        <f>'IS BS CF'!CB$23+'IS BS CF'!CB$37</f>
        <v>-13509876.033098711</v>
      </c>
      <c r="CC2443" s="124">
        <f>'IS BS CF'!CC$23+'IS BS CF'!CC$37</f>
        <v>-13509876.033098711</v>
      </c>
      <c r="CD2443" s="124">
        <f>'IS BS CF'!CD$23+'IS BS CF'!CD$37</f>
        <v>-13509876.033098711</v>
      </c>
      <c r="CE2443" s="124">
        <f>'IS BS CF'!CE$23+'IS BS CF'!CE$37</f>
        <v>-13509876.033098711</v>
      </c>
      <c r="CF2443" s="124">
        <f>'IS BS CF'!CF$23+'IS BS CF'!CF$37</f>
        <v>-13509876.033098711</v>
      </c>
      <c r="CG2443" s="124">
        <f>'IS BS CF'!CG$23+'IS BS CF'!CG$37</f>
        <v>-13509876.033098711</v>
      </c>
      <c r="CH2443" s="124">
        <f>'IS BS CF'!CH$23+'IS BS CF'!CH$37</f>
        <v>-13509876.033098711</v>
      </c>
      <c r="CI2443" s="124">
        <f>'IS BS CF'!CI$23+'IS BS CF'!CI$37</f>
        <v>-13509876.033098711</v>
      </c>
      <c r="CJ2443" s="124">
        <f>'IS BS CF'!CJ$23+'IS BS CF'!CJ$37</f>
        <v>-13509876.033098711</v>
      </c>
      <c r="CK2443" s="124">
        <f>'IS BS CF'!CK$23+'IS BS CF'!CK$37</f>
        <v>-13509876.033098711</v>
      </c>
      <c r="CL2443" s="124">
        <f>'IS BS CF'!CL$23+'IS BS CF'!CL$37</f>
        <v>-13509876.033098711</v>
      </c>
      <c r="CN2443" s="73"/>
      <c r="CO2443" s="124" t="e">
        <f>#REF!+#REF!</f>
        <v>#REF!</v>
      </c>
      <c r="CP2443" s="124" t="e">
        <f>#REF!+#REF!</f>
        <v>#REF!</v>
      </c>
      <c r="CQ2443" s="124" t="e">
        <f>#REF!+#REF!</f>
        <v>#REF!</v>
      </c>
      <c r="CR2443" s="124" t="e">
        <f>#REF!+#REF!</f>
        <v>#REF!</v>
      </c>
      <c r="CS2443" s="124" t="e">
        <f>#REF!+#REF!</f>
        <v>#REF!</v>
      </c>
      <c r="CT2443" s="124" t="e">
        <f>#REF!+#REF!</f>
        <v>#REF!</v>
      </c>
      <c r="CU2443" s="124" t="e">
        <f>#REF!+#REF!</f>
        <v>#REF!</v>
      </c>
      <c r="CV2443" s="124" t="e">
        <f>#REF!+#REF!</f>
        <v>#REF!</v>
      </c>
      <c r="CW2443" s="124" t="e">
        <f>#REF!+#REF!</f>
        <v>#REF!</v>
      </c>
      <c r="CX2443" s="124" t="e">
        <f>#REF!+#REF!</f>
        <v>#REF!</v>
      </c>
      <c r="CY2443" s="124" t="e">
        <f>#REF!+#REF!</f>
        <v>#REF!</v>
      </c>
      <c r="CZ2443" s="124" t="e">
        <f>#REF!+#REF!</f>
        <v>#REF!</v>
      </c>
      <c r="DA2443" s="124" t="e">
        <f>#REF!+#REF!</f>
        <v>#REF!</v>
      </c>
      <c r="DB2443" s="124" t="e">
        <f>#REF!+#REF!</f>
        <v>#REF!</v>
      </c>
      <c r="DC2443" s="124" t="e">
        <f>#REF!+#REF!</f>
        <v>#REF!</v>
      </c>
      <c r="DD2443" s="124" t="e">
        <f>#REF!+#REF!</f>
        <v>#REF!</v>
      </c>
      <c r="DE2443" s="124" t="e">
        <f>#REF!+#REF!</f>
        <v>#REF!</v>
      </c>
      <c r="DF2443" s="124" t="e">
        <f>#REF!+#REF!</f>
        <v>#REF!</v>
      </c>
      <c r="DG2443" s="124" t="e">
        <f>#REF!+#REF!</f>
        <v>#REF!</v>
      </c>
      <c r="DH2443" s="124" t="e">
        <f>#REF!+#REF!</f>
        <v>#REF!</v>
      </c>
      <c r="DI2443" s="124" t="e">
        <f>#REF!+#REF!</f>
        <v>#REF!</v>
      </c>
      <c r="DJ2443" s="124" t="e">
        <f>#REF!+#REF!</f>
        <v>#REF!</v>
      </c>
      <c r="DK2443" s="124" t="e">
        <f>#REF!+#REF!</f>
        <v>#REF!</v>
      </c>
      <c r="DL2443" s="124" t="e">
        <f>#REF!+#REF!</f>
        <v>#REF!</v>
      </c>
    </row>
    <row r="2444" spans="1:116" x14ac:dyDescent="0.4">
      <c r="A2444" s="31"/>
      <c r="B2444" t="str">
        <f t="shared" si="3918"/>
        <v>2444 WCAP-IS</v>
      </c>
      <c r="D2444" t="s">
        <v>407</v>
      </c>
      <c r="E2444" s="8" t="str">
        <f t="shared" si="3786"/>
        <v>2444 WCAP-IS</v>
      </c>
      <c r="G2444" s="67"/>
      <c r="H2444" s="31"/>
      <c r="I2444" s="73"/>
      <c r="J2444" s="73"/>
      <c r="K2444" s="31"/>
      <c r="L2444" s="31"/>
      <c r="M2444" s="31"/>
      <c r="N2444" s="31"/>
      <c r="O2444" s="31"/>
      <c r="P2444" s="31"/>
      <c r="R2444" s="67"/>
      <c r="S2444" s="67"/>
      <c r="T2444" s="67"/>
      <c r="U2444" s="67"/>
      <c r="V2444" s="67"/>
      <c r="W2444" s="67"/>
      <c r="X2444" s="67"/>
      <c r="Y2444" s="67"/>
      <c r="Z2444" s="67"/>
      <c r="AA2444" s="67"/>
      <c r="AB2444" s="67"/>
      <c r="AC2444" s="67"/>
      <c r="AD2444" s="67"/>
      <c r="AE2444" s="67"/>
      <c r="AF2444" s="67"/>
      <c r="AG2444" s="67"/>
      <c r="AH2444" s="67"/>
      <c r="AI2444" s="67"/>
      <c r="AJ2444" s="67"/>
      <c r="AK2444" s="67"/>
      <c r="AL2444" s="67"/>
      <c r="AM2444" s="67"/>
      <c r="AN2444" s="67"/>
      <c r="AO2444" s="67"/>
      <c r="AP2444" s="67"/>
      <c r="AQ2444" s="67"/>
      <c r="AR2444" s="67"/>
      <c r="AS2444" s="67"/>
      <c r="AT2444" s="67"/>
      <c r="AU2444" s="67"/>
      <c r="AV2444" s="67"/>
      <c r="AW2444" s="67"/>
      <c r="AX2444" s="67"/>
      <c r="AY2444" s="67"/>
      <c r="AZ2444" s="67"/>
      <c r="BA2444" s="67"/>
      <c r="BB2444" s="67"/>
      <c r="BC2444" s="67"/>
      <c r="BD2444" s="67"/>
      <c r="BE2444" s="67"/>
      <c r="BF2444" s="67"/>
      <c r="BG2444" s="67"/>
      <c r="BH2444" s="67"/>
      <c r="BI2444" s="67"/>
      <c r="BJ2444" s="67"/>
      <c r="BK2444" s="67"/>
      <c r="BL2444" s="67"/>
      <c r="BM2444" s="67"/>
      <c r="BN2444" s="67"/>
      <c r="BO2444" s="67"/>
      <c r="BP2444" s="67"/>
      <c r="BQ2444" s="67"/>
      <c r="BR2444" s="67"/>
      <c r="BS2444" s="67"/>
      <c r="BT2444" s="67"/>
      <c r="BU2444" s="67"/>
      <c r="BV2444" s="67"/>
      <c r="BW2444" s="67"/>
      <c r="BX2444" s="67"/>
      <c r="BY2444" s="67"/>
      <c r="BZ2444" s="67"/>
      <c r="CA2444" s="67"/>
      <c r="CB2444" s="67"/>
      <c r="CC2444" s="67"/>
      <c r="CD2444" s="67"/>
      <c r="CE2444" s="67"/>
      <c r="CF2444" s="67"/>
      <c r="CG2444" s="67"/>
      <c r="CH2444" s="67"/>
      <c r="CI2444" s="67"/>
      <c r="CJ2444" s="67"/>
      <c r="CK2444" s="67"/>
      <c r="CL2444" s="67"/>
      <c r="CN2444" s="73"/>
      <c r="CO2444" s="67"/>
      <c r="CP2444" s="67"/>
      <c r="CQ2444" s="67"/>
      <c r="CR2444" s="67"/>
      <c r="CS2444" s="67"/>
      <c r="CT2444" s="67"/>
      <c r="CU2444" s="67"/>
      <c r="CV2444" s="67"/>
      <c r="CW2444" s="67"/>
      <c r="CX2444" s="67"/>
      <c r="CY2444" s="67"/>
      <c r="CZ2444" s="67"/>
      <c r="DA2444" s="67"/>
      <c r="DB2444" s="67"/>
      <c r="DC2444" s="67"/>
      <c r="DD2444" s="67"/>
      <c r="DE2444" s="67"/>
      <c r="DF2444" s="67"/>
      <c r="DG2444" s="67"/>
      <c r="DH2444" s="67"/>
      <c r="DI2444" s="67"/>
      <c r="DJ2444" s="67"/>
      <c r="DK2444" s="67"/>
      <c r="DL2444" s="67"/>
    </row>
    <row r="2445" spans="1:116" x14ac:dyDescent="0.4">
      <c r="B2445" t="str">
        <f t="shared" si="3918"/>
        <v>2445 WCAP-IS</v>
      </c>
      <c r="D2445" t="s">
        <v>407</v>
      </c>
      <c r="E2445" s="8" t="str">
        <f t="shared" si="3786"/>
        <v>2445 WCAP-IS</v>
      </c>
      <c r="G2445" s="129" t="s">
        <v>400</v>
      </c>
      <c r="I2445"/>
      <c r="J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N2445"/>
    </row>
    <row r="2446" spans="1:116" x14ac:dyDescent="0.4">
      <c r="B2446" t="str">
        <f t="shared" si="3918"/>
        <v>2446 WCAP-IS</v>
      </c>
      <c r="D2446" t="s">
        <v>407</v>
      </c>
      <c r="E2446" s="8" t="str">
        <f t="shared" si="3786"/>
        <v>2446 WCAP-IS</v>
      </c>
      <c r="G2446" s="145" t="s">
        <v>401</v>
      </c>
      <c r="H2446" s="12"/>
      <c r="I2446" s="60"/>
      <c r="J2446" s="60"/>
      <c r="K2446" s="17">
        <v>30</v>
      </c>
      <c r="L2446" s="17">
        <v>30</v>
      </c>
      <c r="M2446" s="17">
        <v>30</v>
      </c>
      <c r="N2446" s="17">
        <v>30</v>
      </c>
      <c r="O2446" s="17">
        <v>30</v>
      </c>
      <c r="P2446" s="17">
        <v>30</v>
      </c>
      <c r="R2446" s="15"/>
      <c r="S2446" s="15" cm="1">
        <f t="array" ref="S2446">INDEX($K:$P,ROW(),MATCH(S$3,$K$2:$P$2,0))</f>
        <v>30</v>
      </c>
      <c r="T2446" s="15" cm="1">
        <f t="array" ref="T2446">INDEX($K:$P,ROW(),MATCH(T$3,$K$2:$P$2,0))</f>
        <v>30</v>
      </c>
      <c r="U2446" s="15" cm="1">
        <f t="array" ref="U2446">INDEX($K:$P,ROW(),MATCH(U$3,$K$2:$P$2,0))</f>
        <v>30</v>
      </c>
      <c r="V2446" s="15" cm="1">
        <f t="array" ref="V2446">INDEX($K:$P,ROW(),MATCH(V$3,$K$2:$P$2,0))</f>
        <v>30</v>
      </c>
      <c r="W2446" s="15" cm="1">
        <f t="array" ref="W2446">INDEX($K:$P,ROW(),MATCH(W$3,$K$2:$P$2,0))</f>
        <v>30</v>
      </c>
      <c r="X2446" s="15" cm="1">
        <f t="array" ref="X2446">INDEX($K:$P,ROW(),MATCH(X$3,$K$2:$P$2,0))</f>
        <v>30</v>
      </c>
      <c r="Y2446" s="15" cm="1">
        <f t="array" ref="Y2446">INDEX($K:$P,ROW(),MATCH(Y$3,$K$2:$P$2,0))</f>
        <v>30</v>
      </c>
      <c r="Z2446" s="15" cm="1">
        <f t="array" ref="Z2446">INDEX($K:$P,ROW(),MATCH(Z$3,$K$2:$P$2,0))</f>
        <v>30</v>
      </c>
      <c r="AA2446" s="15" cm="1">
        <f t="array" ref="AA2446">INDEX($K:$P,ROW(),MATCH(AA$3,$K$2:$P$2,0))</f>
        <v>30</v>
      </c>
      <c r="AB2446" s="15" cm="1">
        <f t="array" ref="AB2446">INDEX($K:$P,ROW(),MATCH(AB$3,$K$2:$P$2,0))</f>
        <v>30</v>
      </c>
      <c r="AC2446" s="15" cm="1">
        <f t="array" ref="AC2446">INDEX($K:$P,ROW(),MATCH(AC$3,$K$2:$P$2,0))</f>
        <v>30</v>
      </c>
      <c r="AD2446" s="15" cm="1">
        <f t="array" ref="AD2446">INDEX($K:$P,ROW(),MATCH(AD$3,$K$2:$P$2,0))</f>
        <v>30</v>
      </c>
      <c r="AE2446" s="15" cm="1">
        <f t="array" ref="AE2446">INDEX($K:$P,ROW(),MATCH(AE$3,$K$2:$P$2,0))</f>
        <v>30</v>
      </c>
      <c r="AF2446" s="15" cm="1">
        <f t="array" ref="AF2446">INDEX($K:$P,ROW(),MATCH(AF$3,$K$2:$P$2,0))</f>
        <v>30</v>
      </c>
      <c r="AG2446" s="15" cm="1">
        <f t="array" ref="AG2446">INDEX($K:$P,ROW(),MATCH(AG$3,$K$2:$P$2,0))</f>
        <v>30</v>
      </c>
      <c r="AH2446" s="15" cm="1">
        <f t="array" ref="AH2446">INDEX($K:$P,ROW(),MATCH(AH$3,$K$2:$P$2,0))</f>
        <v>30</v>
      </c>
      <c r="AI2446" s="15" cm="1">
        <f t="array" ref="AI2446">INDEX($K:$P,ROW(),MATCH(AI$3,$K$2:$P$2,0))</f>
        <v>30</v>
      </c>
      <c r="AJ2446" s="15" cm="1">
        <f t="array" ref="AJ2446">INDEX($K:$P,ROW(),MATCH(AJ$3,$K$2:$P$2,0))</f>
        <v>30</v>
      </c>
      <c r="AK2446" s="15" cm="1">
        <f t="array" ref="AK2446">INDEX($K:$P,ROW(),MATCH(AK$3,$K$2:$P$2,0))</f>
        <v>30</v>
      </c>
      <c r="AL2446" s="15" cm="1">
        <f t="array" ref="AL2446">INDEX($K:$P,ROW(),MATCH(AL$3,$K$2:$P$2,0))</f>
        <v>30</v>
      </c>
      <c r="AM2446" s="15" cm="1">
        <f t="array" ref="AM2446">INDEX($K:$P,ROW(),MATCH(AM$3,$K$2:$P$2,0))</f>
        <v>30</v>
      </c>
      <c r="AN2446" s="15" cm="1">
        <f t="array" ref="AN2446">INDEX($K:$P,ROW(),MATCH(AN$3,$K$2:$P$2,0))</f>
        <v>30</v>
      </c>
      <c r="AO2446" s="15" cm="1">
        <f t="array" ref="AO2446">INDEX($K:$P,ROW(),MATCH(AO$3,$K$2:$P$2,0))</f>
        <v>30</v>
      </c>
      <c r="AP2446" s="15" cm="1">
        <f t="array" ref="AP2446">INDEX($K:$P,ROW(),MATCH(AP$3,$K$2:$P$2,0))</f>
        <v>30</v>
      </c>
      <c r="AQ2446" s="15" cm="1">
        <f t="array" ref="AQ2446">INDEX($K:$P,ROW(),MATCH(AQ$3,$K$2:$P$2,0))</f>
        <v>30</v>
      </c>
      <c r="AR2446" s="15" cm="1">
        <f t="array" ref="AR2446">INDEX($K:$P,ROW(),MATCH(AR$3,$K$2:$P$2,0))</f>
        <v>30</v>
      </c>
      <c r="AS2446" s="15" cm="1">
        <f t="array" ref="AS2446">INDEX($K:$P,ROW(),MATCH(AS$3,$K$2:$P$2,0))</f>
        <v>30</v>
      </c>
      <c r="AT2446" s="15" cm="1">
        <f t="array" ref="AT2446">INDEX($K:$P,ROW(),MATCH(AT$3,$K$2:$P$2,0))</f>
        <v>30</v>
      </c>
      <c r="AU2446" s="15" cm="1">
        <f t="array" ref="AU2446">INDEX($K:$P,ROW(),MATCH(AU$3,$K$2:$P$2,0))</f>
        <v>30</v>
      </c>
      <c r="AV2446" s="15" cm="1">
        <f t="array" ref="AV2446">INDEX($K:$P,ROW(),MATCH(AV$3,$K$2:$P$2,0))</f>
        <v>30</v>
      </c>
      <c r="AW2446" s="15" cm="1">
        <f t="array" ref="AW2446">INDEX($K:$P,ROW(),MATCH(AW$3,$K$2:$P$2,0))</f>
        <v>30</v>
      </c>
      <c r="AX2446" s="15" cm="1">
        <f t="array" ref="AX2446">INDEX($K:$P,ROW(),MATCH(AX$3,$K$2:$P$2,0))</f>
        <v>30</v>
      </c>
      <c r="AY2446" s="15" cm="1">
        <f t="array" ref="AY2446">INDEX($K:$P,ROW(),MATCH(AY$3,$K$2:$P$2,0))</f>
        <v>30</v>
      </c>
      <c r="AZ2446" s="15" cm="1">
        <f t="array" ref="AZ2446">INDEX($K:$P,ROW(),MATCH(AZ$3,$K$2:$P$2,0))</f>
        <v>30</v>
      </c>
      <c r="BA2446" s="15" cm="1">
        <f t="array" ref="BA2446">INDEX($K:$P,ROW(),MATCH(BA$3,$K$2:$P$2,0))</f>
        <v>30</v>
      </c>
      <c r="BB2446" s="15" cm="1">
        <f t="array" ref="BB2446">INDEX($K:$P,ROW(),MATCH(BB$3,$K$2:$P$2,0))</f>
        <v>30</v>
      </c>
      <c r="BC2446" s="15" cm="1">
        <f t="array" ref="BC2446">INDEX($K:$P,ROW(),MATCH(BC$3,$K$2:$P$2,0))</f>
        <v>30</v>
      </c>
      <c r="BD2446" s="15" cm="1">
        <f t="array" ref="BD2446">INDEX($K:$P,ROW(),MATCH(BD$3,$K$2:$P$2,0))</f>
        <v>30</v>
      </c>
      <c r="BE2446" s="15" cm="1">
        <f t="array" ref="BE2446">INDEX($K:$P,ROW(),MATCH(BE$3,$K$2:$P$2,0))</f>
        <v>30</v>
      </c>
      <c r="BF2446" s="15" cm="1">
        <f t="array" ref="BF2446">INDEX($K:$P,ROW(),MATCH(BF$3,$K$2:$P$2,0))</f>
        <v>30</v>
      </c>
      <c r="BG2446" s="15" cm="1">
        <f t="array" ref="BG2446">INDEX($K:$P,ROW(),MATCH(BG$3,$K$2:$P$2,0))</f>
        <v>30</v>
      </c>
      <c r="BH2446" s="15" cm="1">
        <f t="array" ref="BH2446">INDEX($K:$P,ROW(),MATCH(BH$3,$K$2:$P$2,0))</f>
        <v>30</v>
      </c>
      <c r="BI2446" s="15" cm="1">
        <f t="array" ref="BI2446">INDEX($K:$P,ROW(),MATCH(BI$3,$K$2:$P$2,0))</f>
        <v>30</v>
      </c>
      <c r="BJ2446" s="15" cm="1">
        <f t="array" ref="BJ2446">INDEX($K:$P,ROW(),MATCH(BJ$3,$K$2:$P$2,0))</f>
        <v>30</v>
      </c>
      <c r="BK2446" s="15" cm="1">
        <f t="array" ref="BK2446">INDEX($K:$P,ROW(),MATCH(BK$3,$K$2:$P$2,0))</f>
        <v>30</v>
      </c>
      <c r="BL2446" s="15" cm="1">
        <f t="array" ref="BL2446">INDEX($K:$P,ROW(),MATCH(BL$3,$K$2:$P$2,0))</f>
        <v>30</v>
      </c>
      <c r="BM2446" s="15" cm="1">
        <f t="array" ref="BM2446">INDEX($K:$P,ROW(),MATCH(BM$3,$K$2:$P$2,0))</f>
        <v>30</v>
      </c>
      <c r="BN2446" s="15" cm="1">
        <f t="array" ref="BN2446">INDEX($K:$P,ROW(),MATCH(BN$3,$K$2:$P$2,0))</f>
        <v>30</v>
      </c>
      <c r="BO2446" s="15" cm="1">
        <f t="array" ref="BO2446">INDEX($K:$P,ROW(),MATCH(BO$3,$K$2:$P$2,0))</f>
        <v>30</v>
      </c>
      <c r="BP2446" s="15" cm="1">
        <f t="array" ref="BP2446">INDEX($K:$P,ROW(),MATCH(BP$3,$K$2:$P$2,0))</f>
        <v>30</v>
      </c>
      <c r="BQ2446" s="15" cm="1">
        <f t="array" ref="BQ2446">INDEX($K:$P,ROW(),MATCH(BQ$3,$K$2:$P$2,0))</f>
        <v>30</v>
      </c>
      <c r="BR2446" s="15" cm="1">
        <f t="array" ref="BR2446">INDEX($K:$P,ROW(),MATCH(BR$3,$K$2:$P$2,0))</f>
        <v>30</v>
      </c>
      <c r="BS2446" s="15" cm="1">
        <f t="array" ref="BS2446">INDEX($K:$P,ROW(),MATCH(BS$3,$K$2:$P$2,0))</f>
        <v>30</v>
      </c>
      <c r="BT2446" s="15" cm="1">
        <f t="array" ref="BT2446">INDEX($K:$P,ROW(),MATCH(BT$3,$K$2:$P$2,0))</f>
        <v>30</v>
      </c>
      <c r="BU2446" s="15" cm="1">
        <f t="array" ref="BU2446">INDEX($K:$P,ROW(),MATCH(BU$3,$K$2:$P$2,0))</f>
        <v>30</v>
      </c>
      <c r="BV2446" s="15" cm="1">
        <f t="array" ref="BV2446">INDEX($K:$P,ROW(),MATCH(BV$3,$K$2:$P$2,0))</f>
        <v>30</v>
      </c>
      <c r="BW2446" s="15" cm="1">
        <f t="array" ref="BW2446">INDEX($K:$P,ROW(),MATCH(BW$3,$K$2:$P$2,0))</f>
        <v>30</v>
      </c>
      <c r="BX2446" s="15" cm="1">
        <f t="array" ref="BX2446">INDEX($K:$P,ROW(),MATCH(BX$3,$K$2:$P$2,0))</f>
        <v>30</v>
      </c>
      <c r="BY2446" s="15" cm="1">
        <f t="array" ref="BY2446">INDEX($K:$P,ROW(),MATCH(BY$3,$K$2:$P$2,0))</f>
        <v>30</v>
      </c>
      <c r="BZ2446" s="15" cm="1">
        <f t="array" ref="BZ2446">INDEX($K:$P,ROW(),MATCH(BZ$3,$K$2:$P$2,0))</f>
        <v>30</v>
      </c>
      <c r="CA2446" s="15" cm="1">
        <f t="array" ref="CA2446">INDEX($K:$P,ROW(),MATCH(CA$3,$K$2:$P$2,0))</f>
        <v>30</v>
      </c>
      <c r="CB2446" s="15" cm="1">
        <f t="array" ref="CB2446">INDEX($K:$P,ROW(),MATCH(CB$3,$K$2:$P$2,0))</f>
        <v>30</v>
      </c>
      <c r="CC2446" s="15" cm="1">
        <f t="array" ref="CC2446">INDEX($K:$P,ROW(),MATCH(CC$3,$K$2:$P$2,0))</f>
        <v>30</v>
      </c>
      <c r="CD2446" s="15" cm="1">
        <f t="array" ref="CD2446">INDEX($K:$P,ROW(),MATCH(CD$3,$K$2:$P$2,0))</f>
        <v>30</v>
      </c>
      <c r="CE2446" s="15" cm="1">
        <f t="array" ref="CE2446">INDEX($K:$P,ROW(),MATCH(CE$3,$K$2:$P$2,0))</f>
        <v>30</v>
      </c>
      <c r="CF2446" s="15" cm="1">
        <f t="array" ref="CF2446">INDEX($K:$P,ROW(),MATCH(CF$3,$K$2:$P$2,0))</f>
        <v>30</v>
      </c>
      <c r="CG2446" s="15" cm="1">
        <f t="array" ref="CG2446">INDEX($K:$P,ROW(),MATCH(CG$3,$K$2:$P$2,0))</f>
        <v>30</v>
      </c>
      <c r="CH2446" s="15" cm="1">
        <f t="array" ref="CH2446">INDEX($K:$P,ROW(),MATCH(CH$3,$K$2:$P$2,0))</f>
        <v>30</v>
      </c>
      <c r="CI2446" s="15" cm="1">
        <f t="array" ref="CI2446">INDEX($K:$P,ROW(),MATCH(CI$3,$K$2:$P$2,0))</f>
        <v>30</v>
      </c>
      <c r="CJ2446" s="15" cm="1">
        <f t="array" ref="CJ2446">INDEX($K:$P,ROW(),MATCH(CJ$3,$K$2:$P$2,0))</f>
        <v>30</v>
      </c>
      <c r="CK2446" s="15" cm="1">
        <f t="array" ref="CK2446">INDEX($K:$P,ROW(),MATCH(CK$3,$K$2:$P$2,0))</f>
        <v>30</v>
      </c>
      <c r="CL2446" s="15" cm="1">
        <f t="array" ref="CL2446">INDEX($K:$P,ROW(),MATCH(CL$3,$K$2:$P$2,0))</f>
        <v>30</v>
      </c>
      <c r="CN2446" s="60"/>
      <c r="CO2446" s="15" t="e" cm="1">
        <f t="array" ref="CO2446">INDEX($K:$P,ROW(),MATCH(CO$3,$K$2:$P$2,0))</f>
        <v>#N/A</v>
      </c>
      <c r="CP2446" s="15" t="e" cm="1">
        <f t="array" ref="CP2446">INDEX($K:$P,ROW(),MATCH(CP$3,$K$2:$P$2,0))</f>
        <v>#N/A</v>
      </c>
      <c r="CQ2446" s="15" t="e" cm="1">
        <f t="array" ref="CQ2446">INDEX($K:$P,ROW(),MATCH(CQ$3,$K$2:$P$2,0))</f>
        <v>#N/A</v>
      </c>
      <c r="CR2446" s="15" t="e" cm="1">
        <f t="array" ref="CR2446">INDEX($K:$P,ROW(),MATCH(CR$3,$K$2:$P$2,0))</f>
        <v>#N/A</v>
      </c>
      <c r="CS2446" s="15" t="e" cm="1">
        <f t="array" ref="CS2446">INDEX($K:$P,ROW(),MATCH(CS$3,$K$2:$P$2,0))</f>
        <v>#N/A</v>
      </c>
      <c r="CT2446" s="15" t="e" cm="1">
        <f t="array" ref="CT2446">INDEX($K:$P,ROW(),MATCH(CT$3,$K$2:$P$2,0))</f>
        <v>#N/A</v>
      </c>
      <c r="CU2446" s="15" t="e" cm="1">
        <f t="array" ref="CU2446">INDEX($K:$P,ROW(),MATCH(CU$3,$K$2:$P$2,0))</f>
        <v>#N/A</v>
      </c>
      <c r="CV2446" s="15" t="e" cm="1">
        <f t="array" ref="CV2446">INDEX($K:$P,ROW(),MATCH(CV$3,$K$2:$P$2,0))</f>
        <v>#N/A</v>
      </c>
      <c r="CW2446" s="15" t="e" cm="1">
        <f t="array" ref="CW2446">INDEX($K:$P,ROW(),MATCH(CW$3,$K$2:$P$2,0))</f>
        <v>#N/A</v>
      </c>
      <c r="CX2446" s="15" t="e" cm="1">
        <f t="array" ref="CX2446">INDEX($K:$P,ROW(),MATCH(CX$3,$K$2:$P$2,0))</f>
        <v>#N/A</v>
      </c>
      <c r="CY2446" s="15" t="e" cm="1">
        <f t="array" ref="CY2446">INDEX($K:$P,ROW(),MATCH(CY$3,$K$2:$P$2,0))</f>
        <v>#N/A</v>
      </c>
      <c r="CZ2446" s="15" t="e" cm="1">
        <f t="array" ref="CZ2446">INDEX($K:$P,ROW(),MATCH(CZ$3,$K$2:$P$2,0))</f>
        <v>#N/A</v>
      </c>
      <c r="DA2446" s="15" t="e" cm="1">
        <f t="array" ref="DA2446">INDEX($K:$P,ROW(),MATCH(DA$3,$K$2:$P$2,0))</f>
        <v>#N/A</v>
      </c>
      <c r="DB2446" s="15" t="e" cm="1">
        <f t="array" ref="DB2446">INDEX($K:$P,ROW(),MATCH(DB$3,$K$2:$P$2,0))</f>
        <v>#N/A</v>
      </c>
      <c r="DC2446" s="15" t="e" cm="1">
        <f t="array" ref="DC2446">INDEX($K:$P,ROW(),MATCH(DC$3,$K$2:$P$2,0))</f>
        <v>#N/A</v>
      </c>
      <c r="DD2446" s="15" t="e" cm="1">
        <f t="array" ref="DD2446">INDEX($K:$P,ROW(),MATCH(DD$3,$K$2:$P$2,0))</f>
        <v>#N/A</v>
      </c>
      <c r="DE2446" s="15" t="e" cm="1">
        <f t="array" ref="DE2446">INDEX($K:$P,ROW(),MATCH(DE$3,$K$2:$P$2,0))</f>
        <v>#N/A</v>
      </c>
      <c r="DF2446" s="15" t="e" cm="1">
        <f t="array" ref="DF2446">INDEX($K:$P,ROW(),MATCH(DF$3,$K$2:$P$2,0))</f>
        <v>#N/A</v>
      </c>
      <c r="DG2446" s="15" t="e" cm="1">
        <f t="array" ref="DG2446">INDEX($K:$P,ROW(),MATCH(DG$3,$K$2:$P$2,0))</f>
        <v>#N/A</v>
      </c>
      <c r="DH2446" s="15" t="e" cm="1">
        <f t="array" ref="DH2446">INDEX($K:$P,ROW(),MATCH(DH$3,$K$2:$P$2,0))</f>
        <v>#N/A</v>
      </c>
      <c r="DI2446" s="15" t="e" cm="1">
        <f t="array" ref="DI2446">INDEX($K:$P,ROW(),MATCH(DI$3,$K$2:$P$2,0))</f>
        <v>#N/A</v>
      </c>
      <c r="DJ2446" s="15" t="e" cm="1">
        <f t="array" ref="DJ2446">INDEX($K:$P,ROW(),MATCH(DJ$3,$K$2:$P$2,0))</f>
        <v>#N/A</v>
      </c>
      <c r="DK2446" s="15" t="e" cm="1">
        <f t="array" ref="DK2446">INDEX($K:$P,ROW(),MATCH(DK$3,$K$2:$P$2,0))</f>
        <v>#N/A</v>
      </c>
      <c r="DL2446" s="15" t="e" cm="1">
        <f t="array" ref="DL2446">INDEX($K:$P,ROW(),MATCH(DL$3,$K$2:$P$2,0))</f>
        <v>#N/A</v>
      </c>
    </row>
    <row r="2447" spans="1:116" x14ac:dyDescent="0.4">
      <c r="B2447" t="str">
        <f t="shared" si="3918"/>
        <v>2447 WCAP-IS</v>
      </c>
      <c r="C2447" t="s">
        <v>232</v>
      </c>
      <c r="D2447" t="s">
        <v>407</v>
      </c>
      <c r="E2447" s="8" t="str">
        <f t="shared" si="3786"/>
        <v>2447 WCAP-IS</v>
      </c>
      <c r="G2447" s="126" t="str">
        <f>"Accounts payable"</f>
        <v>Accounts payable</v>
      </c>
      <c r="H2447" s="27"/>
      <c r="I2447" s="78"/>
      <c r="J2447" s="78"/>
      <c r="K2447" s="118">
        <f t="shared" ref="K2447:P2447" si="3919">SUMIF($4:$4,K$2,2447:2447)</f>
        <v>450612.53333333344</v>
      </c>
      <c r="L2447" s="118">
        <f t="shared" si="3919"/>
        <v>877288.99333333352</v>
      </c>
      <c r="M2447" s="118">
        <f t="shared" si="3919"/>
        <v>1720715.9430000004</v>
      </c>
      <c r="N2447" s="118">
        <f t="shared" si="3919"/>
        <v>3405897.5734833339</v>
      </c>
      <c r="O2447" s="118">
        <f t="shared" si="3919"/>
        <v>6774504.9521575011</v>
      </c>
      <c r="P2447" s="118">
        <f t="shared" si="3919"/>
        <v>13509876.033098711</v>
      </c>
      <c r="R2447" s="118"/>
      <c r="S2447" s="118">
        <f t="shared" ref="S2447:CD2449" si="3920">MIN(-S2446/30*S2443,R2447-S2443)</f>
        <v>450612.53333333344</v>
      </c>
      <c r="T2447" s="118">
        <f t="shared" si="3920"/>
        <v>450612.53333333344</v>
      </c>
      <c r="U2447" s="118">
        <f t="shared" si="3920"/>
        <v>450612.53333333344</v>
      </c>
      <c r="V2447" s="118">
        <f t="shared" si="3920"/>
        <v>450612.53333333344</v>
      </c>
      <c r="W2447" s="118">
        <f t="shared" si="3920"/>
        <v>450612.53333333344</v>
      </c>
      <c r="X2447" s="118">
        <f t="shared" si="3920"/>
        <v>450612.53333333344</v>
      </c>
      <c r="Y2447" s="118">
        <f t="shared" si="3920"/>
        <v>450612.53333333344</v>
      </c>
      <c r="Z2447" s="118">
        <f t="shared" si="3920"/>
        <v>450612.53333333344</v>
      </c>
      <c r="AA2447" s="118">
        <f t="shared" si="3920"/>
        <v>450612.53333333344</v>
      </c>
      <c r="AB2447" s="118">
        <f t="shared" si="3920"/>
        <v>450612.53333333344</v>
      </c>
      <c r="AC2447" s="118">
        <f t="shared" si="3920"/>
        <v>450612.53333333344</v>
      </c>
      <c r="AD2447" s="118">
        <f t="shared" si="3920"/>
        <v>450612.53333333344</v>
      </c>
      <c r="AE2447" s="118">
        <f t="shared" si="3920"/>
        <v>877288.99333333352</v>
      </c>
      <c r="AF2447" s="118">
        <f t="shared" si="3920"/>
        <v>877288.99333333352</v>
      </c>
      <c r="AG2447" s="118">
        <f t="shared" si="3920"/>
        <v>877288.99333333352</v>
      </c>
      <c r="AH2447" s="118">
        <f t="shared" si="3920"/>
        <v>877288.99333333352</v>
      </c>
      <c r="AI2447" s="118">
        <f t="shared" si="3920"/>
        <v>877288.99333333352</v>
      </c>
      <c r="AJ2447" s="118">
        <f t="shared" si="3920"/>
        <v>877288.99333333352</v>
      </c>
      <c r="AK2447" s="118">
        <f t="shared" si="3920"/>
        <v>877288.99333333352</v>
      </c>
      <c r="AL2447" s="118">
        <f t="shared" si="3920"/>
        <v>877288.99333333352</v>
      </c>
      <c r="AM2447" s="118">
        <f t="shared" si="3920"/>
        <v>877288.99333333352</v>
      </c>
      <c r="AN2447" s="118">
        <f t="shared" si="3920"/>
        <v>877288.99333333352</v>
      </c>
      <c r="AO2447" s="118">
        <f t="shared" si="3920"/>
        <v>877288.99333333352</v>
      </c>
      <c r="AP2447" s="118">
        <f t="shared" si="3920"/>
        <v>877288.99333333352</v>
      </c>
      <c r="AQ2447" s="118">
        <f t="shared" si="3920"/>
        <v>1720715.9430000004</v>
      </c>
      <c r="AR2447" s="118">
        <f t="shared" si="3920"/>
        <v>1720715.9430000004</v>
      </c>
      <c r="AS2447" s="118">
        <f t="shared" si="3920"/>
        <v>1720715.9430000004</v>
      </c>
      <c r="AT2447" s="118">
        <f t="shared" si="3920"/>
        <v>1720715.9430000004</v>
      </c>
      <c r="AU2447" s="118">
        <f t="shared" si="3920"/>
        <v>1720715.9430000004</v>
      </c>
      <c r="AV2447" s="118">
        <f t="shared" si="3920"/>
        <v>1720715.9430000004</v>
      </c>
      <c r="AW2447" s="118">
        <f t="shared" si="3920"/>
        <v>1720715.9430000004</v>
      </c>
      <c r="AX2447" s="118">
        <f t="shared" si="3920"/>
        <v>1720715.9430000004</v>
      </c>
      <c r="AY2447" s="118">
        <f t="shared" si="3920"/>
        <v>1720715.9430000004</v>
      </c>
      <c r="AZ2447" s="118">
        <f t="shared" si="3920"/>
        <v>1720715.9430000004</v>
      </c>
      <c r="BA2447" s="118">
        <f t="shared" si="3920"/>
        <v>1720715.9430000004</v>
      </c>
      <c r="BB2447" s="118">
        <f t="shared" si="3920"/>
        <v>1720715.9430000004</v>
      </c>
      <c r="BC2447" s="118">
        <f t="shared" si="3920"/>
        <v>3405897.5734833339</v>
      </c>
      <c r="BD2447" s="118">
        <f t="shared" si="3920"/>
        <v>3405897.5734833339</v>
      </c>
      <c r="BE2447" s="118">
        <f t="shared" si="3920"/>
        <v>3405897.5734833339</v>
      </c>
      <c r="BF2447" s="118">
        <f t="shared" si="3920"/>
        <v>3405897.5734833339</v>
      </c>
      <c r="BG2447" s="118">
        <f t="shared" si="3920"/>
        <v>3405897.5734833339</v>
      </c>
      <c r="BH2447" s="118">
        <f t="shared" si="3920"/>
        <v>3405897.5734833339</v>
      </c>
      <c r="BI2447" s="118">
        <f t="shared" si="3920"/>
        <v>3405897.5734833339</v>
      </c>
      <c r="BJ2447" s="118">
        <f t="shared" si="3920"/>
        <v>3405897.5734833339</v>
      </c>
      <c r="BK2447" s="118">
        <f t="shared" si="3920"/>
        <v>3405897.5734833339</v>
      </c>
      <c r="BL2447" s="118">
        <f t="shared" si="3920"/>
        <v>3405897.5734833339</v>
      </c>
      <c r="BM2447" s="118">
        <f t="shared" si="3920"/>
        <v>3405897.5734833339</v>
      </c>
      <c r="BN2447" s="118">
        <f t="shared" si="3920"/>
        <v>3405897.5734833339</v>
      </c>
      <c r="BO2447" s="118">
        <f t="shared" si="3920"/>
        <v>6774504.9521575011</v>
      </c>
      <c r="BP2447" s="118">
        <f t="shared" si="3920"/>
        <v>6774504.9521575011</v>
      </c>
      <c r="BQ2447" s="118">
        <f t="shared" si="3920"/>
        <v>6774504.9521575011</v>
      </c>
      <c r="BR2447" s="118">
        <f t="shared" si="3920"/>
        <v>6774504.9521575011</v>
      </c>
      <c r="BS2447" s="118">
        <f t="shared" si="3920"/>
        <v>6774504.9521575011</v>
      </c>
      <c r="BT2447" s="118">
        <f t="shared" si="3920"/>
        <v>6774504.9521575011</v>
      </c>
      <c r="BU2447" s="118">
        <f t="shared" si="3920"/>
        <v>6774504.9521575011</v>
      </c>
      <c r="BV2447" s="118">
        <f t="shared" si="3920"/>
        <v>6774504.9521575011</v>
      </c>
      <c r="BW2447" s="118">
        <f t="shared" si="3920"/>
        <v>6774504.9521575011</v>
      </c>
      <c r="BX2447" s="118">
        <f t="shared" si="3920"/>
        <v>6774504.9521575011</v>
      </c>
      <c r="BY2447" s="118">
        <f t="shared" si="3920"/>
        <v>6774504.9521575011</v>
      </c>
      <c r="BZ2447" s="118">
        <f t="shared" si="3920"/>
        <v>6774504.9521575011</v>
      </c>
      <c r="CA2447" s="118">
        <f t="shared" si="3920"/>
        <v>13509876.033098711</v>
      </c>
      <c r="CB2447" s="118">
        <f t="shared" si="3920"/>
        <v>13509876.033098711</v>
      </c>
      <c r="CC2447" s="118">
        <f t="shared" si="3920"/>
        <v>13509876.033098711</v>
      </c>
      <c r="CD2447" s="118">
        <f t="shared" si="3920"/>
        <v>13509876.033098711</v>
      </c>
      <c r="CE2447" s="118">
        <f t="shared" ref="CE2447:CK2449" si="3921">MIN(-CE2446/30*CE2443,CD2447-CE2443)</f>
        <v>13509876.033098711</v>
      </c>
      <c r="CF2447" s="118">
        <f t="shared" si="3921"/>
        <v>13509876.033098711</v>
      </c>
      <c r="CG2447" s="118">
        <f t="shared" si="3921"/>
        <v>13509876.033098711</v>
      </c>
      <c r="CH2447" s="118">
        <f t="shared" si="3921"/>
        <v>13509876.033098711</v>
      </c>
      <c r="CI2447" s="118">
        <f t="shared" si="3921"/>
        <v>13509876.033098711</v>
      </c>
      <c r="CJ2447" s="118">
        <f t="shared" si="3921"/>
        <v>13509876.033098711</v>
      </c>
      <c r="CK2447" s="118">
        <f t="shared" si="3921"/>
        <v>13509876.033098711</v>
      </c>
      <c r="CL2447" s="118">
        <f>MIN(-CL2446/30*CL2443,CK2447-CL2443)</f>
        <v>13509876.033098711</v>
      </c>
      <c r="CN2447" s="33"/>
      <c r="CO2447" s="118" t="e">
        <f>MIN(-CO2446/90*CO2443,CN2447-CO2443)</f>
        <v>#N/A</v>
      </c>
      <c r="CP2447" s="118" t="e">
        <f t="shared" ref="CP2447:DL2449" si="3922">MIN(-CP2446/90*CP2443,CO2447-CP2443)</f>
        <v>#N/A</v>
      </c>
      <c r="CQ2447" s="118" t="e">
        <f t="shared" si="3922"/>
        <v>#N/A</v>
      </c>
      <c r="CR2447" s="118" t="e">
        <f t="shared" si="3922"/>
        <v>#N/A</v>
      </c>
      <c r="CS2447" s="118" t="e">
        <f t="shared" si="3922"/>
        <v>#N/A</v>
      </c>
      <c r="CT2447" s="118" t="e">
        <f t="shared" si="3922"/>
        <v>#N/A</v>
      </c>
      <c r="CU2447" s="118" t="e">
        <f t="shared" si="3922"/>
        <v>#N/A</v>
      </c>
      <c r="CV2447" s="118" t="e">
        <f t="shared" si="3922"/>
        <v>#N/A</v>
      </c>
      <c r="CW2447" s="118" t="e">
        <f t="shared" si="3922"/>
        <v>#N/A</v>
      </c>
      <c r="CX2447" s="118" t="e">
        <f t="shared" si="3922"/>
        <v>#N/A</v>
      </c>
      <c r="CY2447" s="118" t="e">
        <f t="shared" si="3922"/>
        <v>#N/A</v>
      </c>
      <c r="CZ2447" s="118" t="e">
        <f t="shared" si="3922"/>
        <v>#N/A</v>
      </c>
      <c r="DA2447" s="118" t="e">
        <f t="shared" si="3922"/>
        <v>#N/A</v>
      </c>
      <c r="DB2447" s="118" t="e">
        <f t="shared" si="3922"/>
        <v>#N/A</v>
      </c>
      <c r="DC2447" s="118" t="e">
        <f t="shared" si="3922"/>
        <v>#N/A</v>
      </c>
      <c r="DD2447" s="118" t="e">
        <f t="shared" si="3922"/>
        <v>#N/A</v>
      </c>
      <c r="DE2447" s="118" t="e">
        <f t="shared" si="3922"/>
        <v>#N/A</v>
      </c>
      <c r="DF2447" s="118" t="e">
        <f t="shared" si="3922"/>
        <v>#N/A</v>
      </c>
      <c r="DG2447" s="118" t="e">
        <f t="shared" si="3922"/>
        <v>#N/A</v>
      </c>
      <c r="DH2447" s="118" t="e">
        <f t="shared" si="3922"/>
        <v>#N/A</v>
      </c>
      <c r="DI2447" s="118" t="e">
        <f t="shared" si="3922"/>
        <v>#N/A</v>
      </c>
      <c r="DJ2447" s="118" t="e">
        <f t="shared" si="3922"/>
        <v>#N/A</v>
      </c>
      <c r="DK2447" s="118" t="e">
        <f t="shared" si="3922"/>
        <v>#N/A</v>
      </c>
      <c r="DL2447" s="118" t="e">
        <f t="shared" si="3922"/>
        <v>#N/A</v>
      </c>
    </row>
    <row r="2448" spans="1:116" x14ac:dyDescent="0.4">
      <c r="B2448" t="str">
        <f t="shared" si="3918"/>
        <v>2448 WCAP-IS</v>
      </c>
      <c r="D2448" t="s">
        <v>407</v>
      </c>
      <c r="E2448" s="8" t="str">
        <f t="shared" ref="E2448:E2485" si="3923">ROW()&amp;" "&amp;D2448</f>
        <v>2448 WCAP-IS</v>
      </c>
      <c r="G2448" s="126"/>
      <c r="H2448" s="27"/>
      <c r="I2448" s="78"/>
      <c r="J2448" s="78"/>
      <c r="K2448" s="33"/>
      <c r="L2448" s="33"/>
      <c r="M2448" s="33"/>
      <c r="N2448" s="33"/>
      <c r="O2448" s="33"/>
      <c r="P2448" s="33"/>
      <c r="R2448" s="33"/>
      <c r="S2448" s="33"/>
      <c r="T2448" s="33"/>
      <c r="U2448" s="33"/>
      <c r="V2448" s="33"/>
      <c r="W2448" s="33"/>
      <c r="X2448" s="33"/>
      <c r="Y2448" s="33"/>
      <c r="Z2448" s="33"/>
      <c r="AA2448" s="33"/>
      <c r="AB2448" s="33"/>
      <c r="AC2448" s="33"/>
      <c r="AD2448" s="33"/>
      <c r="AE2448" s="33"/>
      <c r="AF2448" s="33"/>
      <c r="AG2448" s="33"/>
      <c r="AH2448" s="33"/>
      <c r="AI2448" s="33"/>
      <c r="AJ2448" s="33"/>
      <c r="AK2448" s="33"/>
      <c r="AL2448" s="33"/>
      <c r="AM2448" s="33"/>
      <c r="AN2448" s="33"/>
      <c r="AO2448" s="33"/>
      <c r="AP2448" s="33"/>
      <c r="AQ2448" s="33"/>
      <c r="AR2448" s="33"/>
      <c r="AS2448" s="33"/>
      <c r="AT2448" s="33"/>
      <c r="AU2448" s="33"/>
      <c r="AV2448" s="33"/>
      <c r="AW2448" s="33"/>
      <c r="AX2448" s="33"/>
      <c r="AY2448" s="33"/>
      <c r="AZ2448" s="33"/>
      <c r="BA2448" s="33"/>
      <c r="BB2448" s="33"/>
      <c r="BC2448" s="33"/>
      <c r="BD2448" s="33"/>
      <c r="BE2448" s="33"/>
      <c r="BF2448" s="33"/>
      <c r="BG2448" s="33"/>
      <c r="BH2448" s="33"/>
      <c r="BI2448" s="33"/>
      <c r="BJ2448" s="33"/>
      <c r="BK2448" s="33"/>
      <c r="BL2448" s="33"/>
      <c r="BM2448" s="33"/>
      <c r="BN2448" s="33"/>
      <c r="BO2448" s="33"/>
      <c r="BP2448" s="33"/>
      <c r="BQ2448" s="33"/>
      <c r="BR2448" s="33"/>
      <c r="BS2448" s="33"/>
      <c r="BT2448" s="33"/>
      <c r="BU2448" s="33"/>
      <c r="BV2448" s="33"/>
      <c r="BW2448" s="33"/>
      <c r="BX2448" s="33"/>
      <c r="BY2448" s="33"/>
      <c r="BZ2448" s="33"/>
      <c r="CA2448" s="33"/>
      <c r="CB2448" s="33"/>
      <c r="CC2448" s="33"/>
      <c r="CD2448" s="33"/>
      <c r="CE2448" s="33"/>
      <c r="CF2448" s="33"/>
      <c r="CG2448" s="33"/>
      <c r="CH2448" s="33"/>
      <c r="CI2448" s="33"/>
      <c r="CJ2448" s="33"/>
      <c r="CK2448" s="33"/>
      <c r="CL2448" s="33"/>
      <c r="CN2448" s="78"/>
      <c r="CO2448" s="33"/>
      <c r="CP2448" s="33"/>
      <c r="CQ2448" s="33"/>
      <c r="CR2448" s="33"/>
      <c r="CS2448" s="33"/>
      <c r="CT2448" s="33"/>
      <c r="CU2448" s="33"/>
      <c r="CV2448" s="33"/>
      <c r="CW2448" s="33"/>
      <c r="CX2448" s="33"/>
      <c r="CY2448" s="33"/>
      <c r="CZ2448" s="33"/>
      <c r="DA2448" s="33"/>
      <c r="DB2448" s="33"/>
      <c r="DC2448" s="33"/>
      <c r="DD2448" s="33"/>
      <c r="DE2448" s="33"/>
      <c r="DF2448" s="33"/>
      <c r="DG2448" s="33"/>
      <c r="DH2448" s="33"/>
      <c r="DI2448" s="33"/>
      <c r="DJ2448" s="33"/>
      <c r="DK2448" s="33"/>
      <c r="DL2448" s="33"/>
    </row>
    <row r="2449" spans="1:116" x14ac:dyDescent="0.4">
      <c r="B2449" t="str">
        <f t="shared" si="3918"/>
        <v>2449 WCAP-IS</v>
      </c>
      <c r="C2449" t="s">
        <v>234</v>
      </c>
      <c r="D2449" t="s">
        <v>407</v>
      </c>
      <c r="E2449" s="8" t="str">
        <f t="shared" si="3923"/>
        <v>2449 WCAP-IS</v>
      </c>
      <c r="G2449" s="126" t="str">
        <f>"Change in "&amp;G2447</f>
        <v>Change in Accounts payable</v>
      </c>
      <c r="K2449" s="33">
        <f t="shared" ref="K2449:P2449" si="3924">SUMIF($3:$3,K$2,2449:2449)</f>
        <v>450612.53333333344</v>
      </c>
      <c r="L2449" s="33">
        <f t="shared" si="3924"/>
        <v>426676.46000000008</v>
      </c>
      <c r="M2449" s="33">
        <f t="shared" si="3924"/>
        <v>843426.94966666691</v>
      </c>
      <c r="N2449" s="33">
        <f t="shared" si="3924"/>
        <v>1685181.6304833335</v>
      </c>
      <c r="O2449" s="33">
        <f t="shared" si="3924"/>
        <v>3368607.3786741672</v>
      </c>
      <c r="P2449" s="33">
        <f t="shared" si="3924"/>
        <v>6735371.0809412096</v>
      </c>
      <c r="R2449" s="33"/>
      <c r="S2449" s="33">
        <f>S2447-R2447</f>
        <v>450612.53333333344</v>
      </c>
      <c r="T2449" s="33">
        <f t="shared" ref="T2449:CE2451" si="3925">T2447-S2447</f>
        <v>0</v>
      </c>
      <c r="U2449" s="33">
        <f t="shared" si="3925"/>
        <v>0</v>
      </c>
      <c r="V2449" s="33">
        <f t="shared" si="3925"/>
        <v>0</v>
      </c>
      <c r="W2449" s="33">
        <f t="shared" si="3925"/>
        <v>0</v>
      </c>
      <c r="X2449" s="33">
        <f t="shared" si="3925"/>
        <v>0</v>
      </c>
      <c r="Y2449" s="33">
        <f t="shared" si="3925"/>
        <v>0</v>
      </c>
      <c r="Z2449" s="33">
        <f t="shared" si="3925"/>
        <v>0</v>
      </c>
      <c r="AA2449" s="33">
        <f t="shared" si="3925"/>
        <v>0</v>
      </c>
      <c r="AB2449" s="33">
        <f t="shared" si="3925"/>
        <v>0</v>
      </c>
      <c r="AC2449" s="33">
        <f t="shared" si="3925"/>
        <v>0</v>
      </c>
      <c r="AD2449" s="33">
        <f t="shared" si="3925"/>
        <v>0</v>
      </c>
      <c r="AE2449" s="33">
        <f t="shared" si="3925"/>
        <v>426676.46000000008</v>
      </c>
      <c r="AF2449" s="33">
        <f t="shared" si="3925"/>
        <v>0</v>
      </c>
      <c r="AG2449" s="33">
        <f t="shared" si="3925"/>
        <v>0</v>
      </c>
      <c r="AH2449" s="33">
        <f t="shared" si="3925"/>
        <v>0</v>
      </c>
      <c r="AI2449" s="33">
        <f t="shared" si="3925"/>
        <v>0</v>
      </c>
      <c r="AJ2449" s="33">
        <f t="shared" si="3925"/>
        <v>0</v>
      </c>
      <c r="AK2449" s="33">
        <f t="shared" si="3925"/>
        <v>0</v>
      </c>
      <c r="AL2449" s="33">
        <f t="shared" si="3925"/>
        <v>0</v>
      </c>
      <c r="AM2449" s="33">
        <f t="shared" si="3925"/>
        <v>0</v>
      </c>
      <c r="AN2449" s="33">
        <f t="shared" si="3925"/>
        <v>0</v>
      </c>
      <c r="AO2449" s="33">
        <f t="shared" si="3925"/>
        <v>0</v>
      </c>
      <c r="AP2449" s="33">
        <f t="shared" si="3925"/>
        <v>0</v>
      </c>
      <c r="AQ2449" s="33">
        <f t="shared" si="3925"/>
        <v>843426.94966666691</v>
      </c>
      <c r="AR2449" s="33">
        <f t="shared" si="3925"/>
        <v>0</v>
      </c>
      <c r="AS2449" s="33">
        <f t="shared" si="3925"/>
        <v>0</v>
      </c>
      <c r="AT2449" s="33">
        <f t="shared" si="3925"/>
        <v>0</v>
      </c>
      <c r="AU2449" s="33">
        <f t="shared" si="3925"/>
        <v>0</v>
      </c>
      <c r="AV2449" s="33">
        <f t="shared" si="3925"/>
        <v>0</v>
      </c>
      <c r="AW2449" s="33">
        <f t="shared" si="3925"/>
        <v>0</v>
      </c>
      <c r="AX2449" s="33">
        <f t="shared" si="3925"/>
        <v>0</v>
      </c>
      <c r="AY2449" s="33">
        <f t="shared" si="3925"/>
        <v>0</v>
      </c>
      <c r="AZ2449" s="33">
        <f t="shared" si="3925"/>
        <v>0</v>
      </c>
      <c r="BA2449" s="33">
        <f t="shared" si="3925"/>
        <v>0</v>
      </c>
      <c r="BB2449" s="33">
        <f t="shared" si="3925"/>
        <v>0</v>
      </c>
      <c r="BC2449" s="33">
        <f t="shared" si="3925"/>
        <v>1685181.6304833335</v>
      </c>
      <c r="BD2449" s="33">
        <f t="shared" si="3925"/>
        <v>0</v>
      </c>
      <c r="BE2449" s="33">
        <f t="shared" si="3925"/>
        <v>0</v>
      </c>
      <c r="BF2449" s="33">
        <f t="shared" si="3925"/>
        <v>0</v>
      </c>
      <c r="BG2449" s="33">
        <f t="shared" si="3925"/>
        <v>0</v>
      </c>
      <c r="BH2449" s="33">
        <f t="shared" si="3925"/>
        <v>0</v>
      </c>
      <c r="BI2449" s="33">
        <f t="shared" si="3925"/>
        <v>0</v>
      </c>
      <c r="BJ2449" s="33">
        <f t="shared" si="3925"/>
        <v>0</v>
      </c>
      <c r="BK2449" s="33">
        <f t="shared" si="3925"/>
        <v>0</v>
      </c>
      <c r="BL2449" s="33">
        <f t="shared" si="3925"/>
        <v>0</v>
      </c>
      <c r="BM2449" s="33">
        <f t="shared" si="3925"/>
        <v>0</v>
      </c>
      <c r="BN2449" s="33">
        <f t="shared" si="3925"/>
        <v>0</v>
      </c>
      <c r="BO2449" s="33">
        <f t="shared" si="3925"/>
        <v>3368607.3786741672</v>
      </c>
      <c r="BP2449" s="33">
        <f t="shared" si="3925"/>
        <v>0</v>
      </c>
      <c r="BQ2449" s="33">
        <f t="shared" si="3925"/>
        <v>0</v>
      </c>
      <c r="BR2449" s="33">
        <f t="shared" si="3925"/>
        <v>0</v>
      </c>
      <c r="BS2449" s="33">
        <f t="shared" si="3925"/>
        <v>0</v>
      </c>
      <c r="BT2449" s="33">
        <f t="shared" si="3925"/>
        <v>0</v>
      </c>
      <c r="BU2449" s="33">
        <f t="shared" si="3925"/>
        <v>0</v>
      </c>
      <c r="BV2449" s="33">
        <f t="shared" si="3925"/>
        <v>0</v>
      </c>
      <c r="BW2449" s="33">
        <f t="shared" si="3925"/>
        <v>0</v>
      </c>
      <c r="BX2449" s="33">
        <f t="shared" si="3925"/>
        <v>0</v>
      </c>
      <c r="BY2449" s="33">
        <f t="shared" si="3925"/>
        <v>0</v>
      </c>
      <c r="BZ2449" s="33">
        <f t="shared" si="3925"/>
        <v>0</v>
      </c>
      <c r="CA2449" s="33">
        <f t="shared" si="3925"/>
        <v>6735371.0809412096</v>
      </c>
      <c r="CB2449" s="33">
        <f t="shared" si="3925"/>
        <v>0</v>
      </c>
      <c r="CC2449" s="33">
        <f t="shared" si="3925"/>
        <v>0</v>
      </c>
      <c r="CD2449" s="33">
        <f t="shared" si="3925"/>
        <v>0</v>
      </c>
      <c r="CE2449" s="33">
        <f t="shared" si="3925"/>
        <v>0</v>
      </c>
      <c r="CF2449" s="33">
        <f t="shared" ref="CF2449:CL2451" si="3926">CF2447-CE2447</f>
        <v>0</v>
      </c>
      <c r="CG2449" s="33">
        <f t="shared" si="3926"/>
        <v>0</v>
      </c>
      <c r="CH2449" s="33">
        <f t="shared" si="3926"/>
        <v>0</v>
      </c>
      <c r="CI2449" s="33">
        <f t="shared" si="3926"/>
        <v>0</v>
      </c>
      <c r="CJ2449" s="33">
        <f t="shared" si="3926"/>
        <v>0</v>
      </c>
      <c r="CK2449" s="33">
        <f t="shared" si="3926"/>
        <v>0</v>
      </c>
      <c r="CL2449" s="33">
        <f t="shared" si="3926"/>
        <v>0</v>
      </c>
      <c r="CO2449" s="33" t="e">
        <f t="shared" ref="CO2449:CO2451" si="3927">CO2447-CN2447</f>
        <v>#N/A</v>
      </c>
      <c r="CP2449" s="33" t="e">
        <f t="shared" ref="CP2449:CP2451" si="3928">CP2447-CO2447</f>
        <v>#N/A</v>
      </c>
      <c r="CQ2449" s="33" t="e">
        <f t="shared" ref="CQ2449:CQ2451" si="3929">CQ2447-CP2447</f>
        <v>#N/A</v>
      </c>
      <c r="CR2449" s="33" t="e">
        <f t="shared" ref="CR2449:CR2451" si="3930">CR2447-CQ2447</f>
        <v>#N/A</v>
      </c>
      <c r="CS2449" s="33" t="e">
        <f t="shared" ref="CS2449:CS2451" si="3931">CS2447-CR2447</f>
        <v>#N/A</v>
      </c>
      <c r="CT2449" s="33" t="e">
        <f t="shared" ref="CT2449:CT2451" si="3932">CT2447-CS2447</f>
        <v>#N/A</v>
      </c>
      <c r="CU2449" s="33" t="e">
        <f t="shared" ref="CU2449:CU2451" si="3933">CU2447-CT2447</f>
        <v>#N/A</v>
      </c>
      <c r="CV2449" s="33" t="e">
        <f t="shared" ref="CV2449:CV2451" si="3934">CV2447-CU2447</f>
        <v>#N/A</v>
      </c>
      <c r="CW2449" s="33" t="e">
        <f t="shared" ref="CW2449:CW2451" si="3935">CW2447-CV2447</f>
        <v>#N/A</v>
      </c>
      <c r="CX2449" s="33" t="e">
        <f t="shared" ref="CX2449:CX2451" si="3936">CX2447-CW2447</f>
        <v>#N/A</v>
      </c>
      <c r="CY2449" s="33" t="e">
        <f t="shared" ref="CY2449:CY2451" si="3937">CY2447-CX2447</f>
        <v>#N/A</v>
      </c>
      <c r="CZ2449" s="33" t="e">
        <f t="shared" ref="CZ2449:CZ2451" si="3938">CZ2447-CY2447</f>
        <v>#N/A</v>
      </c>
      <c r="DA2449" s="33" t="e">
        <f t="shared" ref="DA2449:DA2451" si="3939">DA2447-CZ2447</f>
        <v>#N/A</v>
      </c>
      <c r="DB2449" s="33" t="e">
        <f t="shared" ref="DB2449:DB2451" si="3940">DB2447-DA2447</f>
        <v>#N/A</v>
      </c>
      <c r="DC2449" s="33" t="e">
        <f t="shared" ref="DC2449:DC2451" si="3941">DC2447-DB2447</f>
        <v>#N/A</v>
      </c>
      <c r="DD2449" s="33" t="e">
        <f t="shared" ref="DD2449:DD2451" si="3942">DD2447-DC2447</f>
        <v>#N/A</v>
      </c>
      <c r="DE2449" s="33" t="e">
        <f t="shared" ref="DE2449:DE2451" si="3943">DE2447-DD2447</f>
        <v>#N/A</v>
      </c>
      <c r="DF2449" s="33" t="e">
        <f t="shared" ref="DF2449:DF2451" si="3944">DF2447-DE2447</f>
        <v>#N/A</v>
      </c>
      <c r="DG2449" s="33" t="e">
        <f t="shared" ref="DG2449:DG2451" si="3945">DG2447-DF2447</f>
        <v>#N/A</v>
      </c>
      <c r="DH2449" s="33" t="e">
        <f t="shared" ref="DH2449:DH2451" si="3946">DH2447-DG2447</f>
        <v>#N/A</v>
      </c>
      <c r="DI2449" s="33" t="e">
        <f t="shared" ref="DI2449:DI2451" si="3947">DI2447-DH2447</f>
        <v>#N/A</v>
      </c>
      <c r="DJ2449" s="33" t="e">
        <f t="shared" ref="DJ2449:DJ2451" si="3948">DJ2447-DI2447</f>
        <v>#N/A</v>
      </c>
      <c r="DK2449" s="33" t="e">
        <f t="shared" ref="DK2449:DK2451" si="3949">DK2447-DJ2447</f>
        <v>#N/A</v>
      </c>
      <c r="DL2449" s="33" t="e">
        <f t="shared" ref="DL2449:DL2451" si="3950">DL2447-DK2447</f>
        <v>#N/A</v>
      </c>
    </row>
    <row r="2450" spans="1:116" x14ac:dyDescent="0.4">
      <c r="B2450" t="str">
        <f t="shared" si="3918"/>
        <v>2450 WCAP-IS</v>
      </c>
      <c r="D2450" t="s">
        <v>407</v>
      </c>
      <c r="E2450" s="8" t="str">
        <f t="shared" si="3923"/>
        <v>2450 WCAP-IS</v>
      </c>
      <c r="G2450" s="125"/>
      <c r="K2450" s="53"/>
      <c r="L2450" s="53"/>
      <c r="M2450" s="53"/>
      <c r="N2450" s="53"/>
      <c r="O2450" s="53"/>
      <c r="P2450" s="53"/>
      <c r="R2450" s="24"/>
      <c r="S2450" s="24"/>
      <c r="T2450" s="24"/>
      <c r="U2450" s="24"/>
      <c r="V2450" s="24"/>
      <c r="W2450" s="24"/>
      <c r="X2450" s="24"/>
      <c r="Y2450" s="24"/>
      <c r="Z2450" s="24"/>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c r="BC2450" s="24"/>
      <c r="BD2450" s="24"/>
      <c r="BE2450" s="24"/>
      <c r="BF2450" s="24"/>
      <c r="BG2450" s="24"/>
      <c r="BH2450" s="24"/>
      <c r="BI2450" s="24"/>
      <c r="BJ2450" s="24"/>
      <c r="BK2450" s="24"/>
      <c r="BL2450" s="24"/>
      <c r="BM2450" s="24"/>
      <c r="BN2450" s="24"/>
      <c r="BO2450" s="24"/>
      <c r="BP2450" s="24"/>
      <c r="BQ2450" s="24"/>
      <c r="BR2450" s="24"/>
      <c r="BS2450" s="24"/>
      <c r="BT2450" s="24"/>
      <c r="BU2450" s="24"/>
      <c r="BV2450" s="24"/>
      <c r="BW2450" s="24"/>
      <c r="BX2450" s="24"/>
      <c r="BY2450" s="24"/>
      <c r="BZ2450" s="24"/>
      <c r="CA2450" s="24"/>
      <c r="CB2450" s="24"/>
      <c r="CC2450" s="24"/>
      <c r="CD2450" s="24"/>
      <c r="CE2450" s="24"/>
      <c r="CF2450" s="24"/>
      <c r="CG2450" s="24"/>
      <c r="CH2450" s="24"/>
      <c r="CI2450" s="24"/>
      <c r="CJ2450" s="24"/>
      <c r="CK2450" s="24"/>
      <c r="CL2450" s="24"/>
      <c r="CO2450" s="24"/>
      <c r="CP2450" s="24"/>
      <c r="CQ2450" s="24"/>
      <c r="CR2450" s="24"/>
      <c r="CS2450" s="24"/>
      <c r="CT2450" s="24"/>
      <c r="CU2450" s="24"/>
      <c r="CV2450" s="24"/>
      <c r="CW2450" s="24"/>
      <c r="CX2450" s="24"/>
      <c r="CY2450" s="24"/>
      <c r="CZ2450" s="24"/>
      <c r="DA2450" s="24"/>
      <c r="DB2450" s="24"/>
      <c r="DC2450" s="24"/>
      <c r="DD2450" s="24"/>
      <c r="DE2450" s="24"/>
      <c r="DF2450" s="24"/>
      <c r="DG2450" s="24"/>
      <c r="DH2450" s="24"/>
      <c r="DI2450" s="24"/>
      <c r="DJ2450" s="24"/>
      <c r="DK2450" s="24"/>
      <c r="DL2450" s="24"/>
    </row>
    <row r="2451" spans="1:116" x14ac:dyDescent="0.4">
      <c r="B2451" t="s">
        <v>332</v>
      </c>
      <c r="D2451" t="s">
        <v>407</v>
      </c>
      <c r="E2451" s="8" t="str">
        <f t="shared" si="3923"/>
        <v>2451 WCAP-IS</v>
      </c>
      <c r="G2451" s="136" t="str">
        <f>G2434</f>
        <v>(Primary label)</v>
      </c>
      <c r="K2451" s="53"/>
      <c r="L2451" s="53"/>
      <c r="M2451" s="53"/>
      <c r="N2451" s="53"/>
      <c r="O2451" s="53"/>
      <c r="P2451" s="53"/>
      <c r="R2451" s="24"/>
      <c r="S2451" s="24"/>
      <c r="T2451" s="24"/>
      <c r="U2451" s="24"/>
      <c r="V2451" s="24"/>
      <c r="W2451" s="24"/>
      <c r="X2451" s="24"/>
      <c r="Y2451" s="24"/>
      <c r="Z2451" s="24"/>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c r="BC2451" s="24"/>
      <c r="BD2451" s="24"/>
      <c r="BE2451" s="24"/>
      <c r="BF2451" s="24"/>
      <c r="BG2451" s="24"/>
      <c r="BH2451" s="24"/>
      <c r="BI2451" s="24"/>
      <c r="BJ2451" s="24"/>
      <c r="BK2451" s="24"/>
      <c r="BL2451" s="24"/>
      <c r="BM2451" s="24"/>
      <c r="BN2451" s="24"/>
      <c r="BO2451" s="24"/>
      <c r="BP2451" s="24"/>
      <c r="BQ2451" s="24"/>
      <c r="BR2451" s="24"/>
      <c r="BS2451" s="24"/>
      <c r="BT2451" s="24"/>
      <c r="BU2451" s="24"/>
      <c r="BV2451" s="24"/>
      <c r="BW2451" s="24"/>
      <c r="BX2451" s="24"/>
      <c r="BY2451" s="24"/>
      <c r="BZ2451" s="24"/>
      <c r="CA2451" s="24"/>
      <c r="CB2451" s="24"/>
      <c r="CC2451" s="24"/>
      <c r="CD2451" s="24"/>
      <c r="CE2451" s="24"/>
      <c r="CF2451" s="24"/>
      <c r="CG2451" s="24"/>
      <c r="CH2451" s="24"/>
      <c r="CI2451" s="24"/>
      <c r="CJ2451" s="24"/>
      <c r="CK2451" s="24"/>
      <c r="CL2451" s="24"/>
      <c r="CO2451" s="24"/>
      <c r="CP2451" s="24"/>
      <c r="CQ2451" s="24"/>
      <c r="CR2451" s="24"/>
      <c r="CS2451" s="24"/>
      <c r="CT2451" s="24"/>
      <c r="CU2451" s="24"/>
      <c r="CV2451" s="24"/>
      <c r="CW2451" s="24"/>
      <c r="CX2451" s="24"/>
      <c r="CY2451" s="24"/>
      <c r="CZ2451" s="24"/>
      <c r="DA2451" s="24"/>
      <c r="DB2451" s="24"/>
      <c r="DC2451" s="24"/>
      <c r="DD2451" s="24"/>
      <c r="DE2451" s="24"/>
      <c r="DF2451" s="24"/>
      <c r="DG2451" s="24"/>
      <c r="DH2451" s="24"/>
      <c r="DI2451" s="24"/>
      <c r="DJ2451" s="24"/>
      <c r="DK2451" s="24"/>
      <c r="DL2451" s="24"/>
    </row>
    <row r="2452" spans="1:116" x14ac:dyDescent="0.4">
      <c r="B2452" t="s">
        <v>332</v>
      </c>
      <c r="D2452" t="s">
        <v>407</v>
      </c>
      <c r="E2452" s="8" t="str">
        <f t="shared" si="3923"/>
        <v>2452 WCAP-IS</v>
      </c>
      <c r="G2452" s="136" t="str">
        <f t="shared" ref="G2452:G2460" si="3951">G2435</f>
        <v>primary unit</v>
      </c>
      <c r="K2452" s="53"/>
      <c r="L2452" s="53"/>
      <c r="M2452" s="53"/>
      <c r="N2452" s="53"/>
      <c r="O2452" s="53"/>
      <c r="P2452" s="53"/>
      <c r="R2452" s="24"/>
      <c r="S2452" s="24"/>
      <c r="T2452" s="24"/>
      <c r="U2452" s="24"/>
      <c r="V2452" s="24"/>
      <c r="W2452" s="24"/>
      <c r="X2452" s="24"/>
      <c r="Y2452" s="24"/>
      <c r="Z2452" s="24"/>
      <c r="AA2452" s="24"/>
      <c r="AB2452" s="24"/>
      <c r="AC2452" s="24"/>
      <c r="AD2452" s="24"/>
      <c r="AE2452" s="24"/>
      <c r="AF2452" s="24"/>
      <c r="AG2452" s="24"/>
      <c r="AH2452" s="24"/>
      <c r="AI2452" s="24"/>
      <c r="AJ2452" s="24"/>
      <c r="AK2452" s="24"/>
      <c r="AL2452" s="24"/>
      <c r="AM2452" s="24"/>
      <c r="AN2452" s="24"/>
      <c r="AO2452" s="24"/>
      <c r="AP2452" s="24"/>
      <c r="AQ2452" s="24"/>
      <c r="AR2452" s="24"/>
      <c r="AS2452" s="24"/>
      <c r="AT2452" s="24"/>
      <c r="AU2452" s="24"/>
      <c r="AV2452" s="24"/>
      <c r="AW2452" s="24"/>
      <c r="AX2452" s="24"/>
      <c r="AY2452" s="24"/>
      <c r="AZ2452" s="24"/>
      <c r="BA2452" s="24"/>
      <c r="BB2452" s="24"/>
      <c r="BC2452" s="24"/>
      <c r="BD2452" s="24"/>
      <c r="BE2452" s="24"/>
      <c r="BF2452" s="24"/>
      <c r="BG2452" s="24"/>
      <c r="BH2452" s="24"/>
      <c r="BI2452" s="24"/>
      <c r="BJ2452" s="24"/>
      <c r="BK2452" s="24"/>
      <c r="BL2452" s="24"/>
      <c r="BM2452" s="24"/>
      <c r="BN2452" s="24"/>
      <c r="BO2452" s="24"/>
      <c r="BP2452" s="24"/>
      <c r="BQ2452" s="24"/>
      <c r="BR2452" s="24"/>
      <c r="BS2452" s="24"/>
      <c r="BT2452" s="24"/>
      <c r="BU2452" s="24"/>
      <c r="BV2452" s="24"/>
      <c r="BW2452" s="24"/>
      <c r="BX2452" s="24"/>
      <c r="BY2452" s="24"/>
      <c r="BZ2452" s="24"/>
      <c r="CA2452" s="24"/>
      <c r="CB2452" s="24"/>
      <c r="CC2452" s="24"/>
      <c r="CD2452" s="24"/>
      <c r="CE2452" s="24"/>
      <c r="CF2452" s="24"/>
      <c r="CG2452" s="24"/>
      <c r="CH2452" s="24"/>
      <c r="CI2452" s="24"/>
      <c r="CJ2452" s="24"/>
      <c r="CK2452" s="24"/>
      <c r="CL2452" s="24"/>
      <c r="CO2452" s="24"/>
      <c r="CP2452" s="24"/>
      <c r="CQ2452" s="24"/>
      <c r="CR2452" s="24"/>
      <c r="CS2452" s="24"/>
      <c r="CT2452" s="24"/>
      <c r="CU2452" s="24"/>
      <c r="CV2452" s="24"/>
      <c r="CW2452" s="24"/>
      <c r="CX2452" s="24"/>
      <c r="CY2452" s="24"/>
      <c r="CZ2452" s="24"/>
      <c r="DA2452" s="24"/>
      <c r="DB2452" s="24"/>
      <c r="DC2452" s="24"/>
      <c r="DD2452" s="24"/>
      <c r="DE2452" s="24"/>
      <c r="DF2452" s="24"/>
      <c r="DG2452" s="24"/>
      <c r="DH2452" s="24"/>
      <c r="DI2452" s="24"/>
      <c r="DJ2452" s="24"/>
      <c r="DK2452" s="24"/>
      <c r="DL2452" s="24"/>
    </row>
    <row r="2453" spans="1:116" x14ac:dyDescent="0.4">
      <c r="B2453" t="s">
        <v>332</v>
      </c>
      <c r="D2453" t="s">
        <v>407</v>
      </c>
      <c r="E2453" s="8" t="str">
        <f t="shared" si="3923"/>
        <v>2453 WCAP-IS</v>
      </c>
      <c r="G2453" s="136" t="str">
        <f t="shared" si="3951"/>
        <v>Primary revenue driver</v>
      </c>
      <c r="K2453" s="53"/>
      <c r="L2453" s="53"/>
      <c r="M2453" s="53"/>
      <c r="N2453" s="53"/>
      <c r="O2453" s="53"/>
      <c r="P2453" s="53"/>
      <c r="R2453" s="24"/>
      <c r="S2453" s="179" t="str">
        <f>S2436</f>
        <v>S$16</v>
      </c>
      <c r="T2453" s="179" t="str">
        <f t="shared" ref="T2453:CE2455" si="3952">T2436</f>
        <v>T$16</v>
      </c>
      <c r="U2453" s="179" t="str">
        <f t="shared" si="3952"/>
        <v>U$16</v>
      </c>
      <c r="V2453" s="179" t="str">
        <f t="shared" si="3952"/>
        <v>V$16</v>
      </c>
      <c r="W2453" s="179" t="str">
        <f t="shared" si="3952"/>
        <v>W$16</v>
      </c>
      <c r="X2453" s="179" t="str">
        <f t="shared" si="3952"/>
        <v>X$16</v>
      </c>
      <c r="Y2453" s="179" t="str">
        <f t="shared" si="3952"/>
        <v>Y$16</v>
      </c>
      <c r="Z2453" s="179" t="str">
        <f t="shared" si="3952"/>
        <v>Z$16</v>
      </c>
      <c r="AA2453" s="179" t="str">
        <f t="shared" si="3952"/>
        <v>AA$16</v>
      </c>
      <c r="AB2453" s="179" t="str">
        <f t="shared" si="3952"/>
        <v>AB$16</v>
      </c>
      <c r="AC2453" s="179" t="str">
        <f t="shared" si="3952"/>
        <v>AC$16</v>
      </c>
      <c r="AD2453" s="179" t="str">
        <f t="shared" si="3952"/>
        <v>AD$16</v>
      </c>
      <c r="AE2453" s="179" t="str">
        <f t="shared" si="3952"/>
        <v>AE$16</v>
      </c>
      <c r="AF2453" s="179" t="str">
        <f t="shared" si="3952"/>
        <v>AF$16</v>
      </c>
      <c r="AG2453" s="179" t="str">
        <f t="shared" si="3952"/>
        <v>AG$16</v>
      </c>
      <c r="AH2453" s="179" t="str">
        <f t="shared" si="3952"/>
        <v>AH$16</v>
      </c>
      <c r="AI2453" s="179" t="str">
        <f t="shared" si="3952"/>
        <v>AI$16</v>
      </c>
      <c r="AJ2453" s="179" t="str">
        <f t="shared" si="3952"/>
        <v>AJ$16</v>
      </c>
      <c r="AK2453" s="179" t="str">
        <f t="shared" si="3952"/>
        <v>AK$16</v>
      </c>
      <c r="AL2453" s="179" t="str">
        <f t="shared" si="3952"/>
        <v>AL$16</v>
      </c>
      <c r="AM2453" s="179" t="str">
        <f t="shared" si="3952"/>
        <v>AM$16</v>
      </c>
      <c r="AN2453" s="179" t="str">
        <f t="shared" si="3952"/>
        <v>AN$16</v>
      </c>
      <c r="AO2453" s="179" t="str">
        <f t="shared" si="3952"/>
        <v>AO$16</v>
      </c>
      <c r="AP2453" s="179" t="str">
        <f t="shared" si="3952"/>
        <v>AP$16</v>
      </c>
      <c r="AQ2453" s="179" t="str">
        <f t="shared" si="3952"/>
        <v>AQ$16</v>
      </c>
      <c r="AR2453" s="179" t="str">
        <f t="shared" si="3952"/>
        <v>AR$16</v>
      </c>
      <c r="AS2453" s="179" t="str">
        <f t="shared" si="3952"/>
        <v>AS$16</v>
      </c>
      <c r="AT2453" s="179" t="str">
        <f t="shared" si="3952"/>
        <v>AT$16</v>
      </c>
      <c r="AU2453" s="179" t="str">
        <f t="shared" si="3952"/>
        <v>AU$16</v>
      </c>
      <c r="AV2453" s="179" t="str">
        <f t="shared" si="3952"/>
        <v>AV$16</v>
      </c>
      <c r="AW2453" s="179" t="str">
        <f t="shared" si="3952"/>
        <v>AW$16</v>
      </c>
      <c r="AX2453" s="179" t="str">
        <f t="shared" si="3952"/>
        <v>AX$16</v>
      </c>
      <c r="AY2453" s="179" t="str">
        <f t="shared" si="3952"/>
        <v>AY$16</v>
      </c>
      <c r="AZ2453" s="179" t="str">
        <f t="shared" si="3952"/>
        <v>AZ$16</v>
      </c>
      <c r="BA2453" s="179" t="str">
        <f t="shared" si="3952"/>
        <v>BA$16</v>
      </c>
      <c r="BB2453" s="179" t="str">
        <f t="shared" si="3952"/>
        <v>BB$16</v>
      </c>
      <c r="BC2453" s="179" t="str">
        <f t="shared" si="3952"/>
        <v>BC$16</v>
      </c>
      <c r="BD2453" s="179" t="str">
        <f t="shared" si="3952"/>
        <v>BD$16</v>
      </c>
      <c r="BE2453" s="179" t="str">
        <f t="shared" si="3952"/>
        <v>BE$16</v>
      </c>
      <c r="BF2453" s="179" t="str">
        <f t="shared" si="3952"/>
        <v>BF$16</v>
      </c>
      <c r="BG2453" s="179" t="str">
        <f t="shared" si="3952"/>
        <v>BG$16</v>
      </c>
      <c r="BH2453" s="179" t="str">
        <f t="shared" si="3952"/>
        <v>BH$16</v>
      </c>
      <c r="BI2453" s="179" t="str">
        <f t="shared" si="3952"/>
        <v>BI$16</v>
      </c>
      <c r="BJ2453" s="179" t="str">
        <f t="shared" si="3952"/>
        <v>BJ$16</v>
      </c>
      <c r="BK2453" s="179" t="str">
        <f t="shared" si="3952"/>
        <v>BK$16</v>
      </c>
      <c r="BL2453" s="179" t="str">
        <f t="shared" si="3952"/>
        <v>BL$16</v>
      </c>
      <c r="BM2453" s="179" t="str">
        <f t="shared" si="3952"/>
        <v>BM$16</v>
      </c>
      <c r="BN2453" s="179" t="str">
        <f t="shared" si="3952"/>
        <v>BN$16</v>
      </c>
      <c r="BO2453" s="179" t="str">
        <f t="shared" si="3952"/>
        <v>BO$16</v>
      </c>
      <c r="BP2453" s="179" t="str">
        <f t="shared" si="3952"/>
        <v>BP$16</v>
      </c>
      <c r="BQ2453" s="179" t="str">
        <f t="shared" si="3952"/>
        <v>BQ$16</v>
      </c>
      <c r="BR2453" s="179" t="str">
        <f t="shared" si="3952"/>
        <v>BR$16</v>
      </c>
      <c r="BS2453" s="179" t="str">
        <f t="shared" si="3952"/>
        <v>BS$16</v>
      </c>
      <c r="BT2453" s="179" t="str">
        <f t="shared" si="3952"/>
        <v>BT$16</v>
      </c>
      <c r="BU2453" s="179" t="str">
        <f t="shared" si="3952"/>
        <v>BU$16</v>
      </c>
      <c r="BV2453" s="179" t="str">
        <f t="shared" si="3952"/>
        <v>BV$16</v>
      </c>
      <c r="BW2453" s="179" t="str">
        <f t="shared" si="3952"/>
        <v>BW$16</v>
      </c>
      <c r="BX2453" s="179" t="str">
        <f t="shared" si="3952"/>
        <v>BX$16</v>
      </c>
      <c r="BY2453" s="179" t="str">
        <f t="shared" si="3952"/>
        <v>BY$16</v>
      </c>
      <c r="BZ2453" s="179" t="str">
        <f t="shared" si="3952"/>
        <v>BZ$16</v>
      </c>
      <c r="CA2453" s="179" t="str">
        <f t="shared" si="3952"/>
        <v>CA$16</v>
      </c>
      <c r="CB2453" s="179" t="str">
        <f t="shared" si="3952"/>
        <v>CB$16</v>
      </c>
      <c r="CC2453" s="179" t="str">
        <f t="shared" si="3952"/>
        <v>CC$16</v>
      </c>
      <c r="CD2453" s="179" t="str">
        <f t="shared" si="3952"/>
        <v>CD$16</v>
      </c>
      <c r="CE2453" s="179" t="str">
        <f t="shared" si="3952"/>
        <v>CE$16</v>
      </c>
      <c r="CF2453" s="179" t="str">
        <f t="shared" ref="CF2453:CL2455" si="3953">CF2436</f>
        <v>CF$16</v>
      </c>
      <c r="CG2453" s="179" t="str">
        <f t="shared" si="3953"/>
        <v>CG$16</v>
      </c>
      <c r="CH2453" s="179" t="str">
        <f t="shared" si="3953"/>
        <v>CH$16</v>
      </c>
      <c r="CI2453" s="179" t="str">
        <f t="shared" si="3953"/>
        <v>CI$16</v>
      </c>
      <c r="CJ2453" s="179" t="str">
        <f t="shared" si="3953"/>
        <v>CJ$16</v>
      </c>
      <c r="CK2453" s="179" t="str">
        <f t="shared" si="3953"/>
        <v>CK$16</v>
      </c>
      <c r="CL2453" s="179" t="str">
        <f t="shared" si="3953"/>
        <v>CL$16</v>
      </c>
      <c r="CO2453" s="179" t="str">
        <f t="shared" ref="CO2453:DL2455" si="3954">CO1079</f>
        <v>CO$17</v>
      </c>
      <c r="CP2453" s="179" t="str">
        <f t="shared" si="3954"/>
        <v>CP$17</v>
      </c>
      <c r="CQ2453" s="179" t="str">
        <f t="shared" si="3954"/>
        <v>CQ$17</v>
      </c>
      <c r="CR2453" s="179" t="str">
        <f t="shared" si="3954"/>
        <v>CR$17</v>
      </c>
      <c r="CS2453" s="179" t="str">
        <f t="shared" si="3954"/>
        <v>CS$17</v>
      </c>
      <c r="CT2453" s="179" t="str">
        <f t="shared" si="3954"/>
        <v>CT$17</v>
      </c>
      <c r="CU2453" s="179" t="str">
        <f t="shared" si="3954"/>
        <v>CU$17</v>
      </c>
      <c r="CV2453" s="179" t="str">
        <f t="shared" si="3954"/>
        <v>CV$17</v>
      </c>
      <c r="CW2453" s="179" t="str">
        <f t="shared" si="3954"/>
        <v>CW$17</v>
      </c>
      <c r="CX2453" s="179" t="str">
        <f t="shared" si="3954"/>
        <v>CX$17</v>
      </c>
      <c r="CY2453" s="179" t="str">
        <f t="shared" si="3954"/>
        <v>CY$17</v>
      </c>
      <c r="CZ2453" s="179" t="str">
        <f t="shared" si="3954"/>
        <v>CZ$17</v>
      </c>
      <c r="DA2453" s="179" t="str">
        <f t="shared" si="3954"/>
        <v>DA$17</v>
      </c>
      <c r="DB2453" s="179" t="str">
        <f t="shared" si="3954"/>
        <v>DB$17</v>
      </c>
      <c r="DC2453" s="179" t="str">
        <f t="shared" si="3954"/>
        <v>DC$17</v>
      </c>
      <c r="DD2453" s="179" t="str">
        <f t="shared" si="3954"/>
        <v>DD$17</v>
      </c>
      <c r="DE2453" s="179" t="str">
        <f t="shared" si="3954"/>
        <v>DE$17</v>
      </c>
      <c r="DF2453" s="179" t="str">
        <f t="shared" si="3954"/>
        <v>DF$17</v>
      </c>
      <c r="DG2453" s="179" t="str">
        <f t="shared" si="3954"/>
        <v>DG$17</v>
      </c>
      <c r="DH2453" s="179" t="str">
        <f t="shared" si="3954"/>
        <v>DH$17</v>
      </c>
      <c r="DI2453" s="179" t="str">
        <f t="shared" si="3954"/>
        <v>DI$17</v>
      </c>
      <c r="DJ2453" s="179" t="str">
        <f t="shared" si="3954"/>
        <v>DJ$17</v>
      </c>
      <c r="DK2453" s="179" t="str">
        <f t="shared" si="3954"/>
        <v>DK$17</v>
      </c>
      <c r="DL2453" s="179" t="str">
        <f t="shared" si="3954"/>
        <v>DL$17</v>
      </c>
    </row>
    <row r="2454" spans="1:116" x14ac:dyDescent="0.4">
      <c r="B2454" t="s">
        <v>332</v>
      </c>
      <c r="D2454" t="s">
        <v>407</v>
      </c>
      <c r="E2454" s="8" t="str">
        <f t="shared" si="3923"/>
        <v>2454 WCAP-IS</v>
      </c>
      <c r="G2454" s="136" t="str">
        <f t="shared" si="3951"/>
        <v>Primary volume driver</v>
      </c>
      <c r="H2454" s="56"/>
      <c r="I2454" s="79"/>
      <c r="J2454" s="79"/>
      <c r="K2454" s="15"/>
      <c r="L2454" s="15"/>
      <c r="M2454" s="15"/>
      <c r="N2454" s="15"/>
      <c r="O2454" s="15"/>
      <c r="P2454" s="15"/>
      <c r="R2454" s="15"/>
      <c r="S2454" s="179" t="str">
        <f t="shared" ref="S2454:CD2456" si="3955">S2437</f>
        <v>S$17</v>
      </c>
      <c r="T2454" s="179" t="str">
        <f t="shared" si="3955"/>
        <v>T$17</v>
      </c>
      <c r="U2454" s="179" t="str">
        <f t="shared" si="3955"/>
        <v>U$17</v>
      </c>
      <c r="V2454" s="179" t="str">
        <f t="shared" si="3955"/>
        <v>V$17</v>
      </c>
      <c r="W2454" s="179" t="str">
        <f t="shared" si="3955"/>
        <v>W$17</v>
      </c>
      <c r="X2454" s="179" t="str">
        <f t="shared" si="3955"/>
        <v>X$17</v>
      </c>
      <c r="Y2454" s="179" t="str">
        <f t="shared" si="3955"/>
        <v>Y$17</v>
      </c>
      <c r="Z2454" s="179" t="str">
        <f t="shared" si="3955"/>
        <v>Z$17</v>
      </c>
      <c r="AA2454" s="179" t="str">
        <f t="shared" si="3955"/>
        <v>AA$17</v>
      </c>
      <c r="AB2454" s="179" t="str">
        <f t="shared" si="3955"/>
        <v>AB$17</v>
      </c>
      <c r="AC2454" s="179" t="str">
        <f t="shared" si="3955"/>
        <v>AC$17</v>
      </c>
      <c r="AD2454" s="179" t="str">
        <f t="shared" si="3955"/>
        <v>AD$17</v>
      </c>
      <c r="AE2454" s="179" t="str">
        <f t="shared" si="3955"/>
        <v>AE$17</v>
      </c>
      <c r="AF2454" s="179" t="str">
        <f t="shared" si="3955"/>
        <v>AF$17</v>
      </c>
      <c r="AG2454" s="179" t="str">
        <f t="shared" si="3955"/>
        <v>AG$17</v>
      </c>
      <c r="AH2454" s="179" t="str">
        <f t="shared" si="3955"/>
        <v>AH$17</v>
      </c>
      <c r="AI2454" s="179" t="str">
        <f t="shared" si="3955"/>
        <v>AI$17</v>
      </c>
      <c r="AJ2454" s="179" t="str">
        <f t="shared" si="3955"/>
        <v>AJ$17</v>
      </c>
      <c r="AK2454" s="179" t="str">
        <f t="shared" si="3955"/>
        <v>AK$17</v>
      </c>
      <c r="AL2454" s="179" t="str">
        <f t="shared" si="3955"/>
        <v>AL$17</v>
      </c>
      <c r="AM2454" s="179" t="str">
        <f t="shared" si="3955"/>
        <v>AM$17</v>
      </c>
      <c r="AN2454" s="179" t="str">
        <f t="shared" si="3955"/>
        <v>AN$17</v>
      </c>
      <c r="AO2454" s="179" t="str">
        <f t="shared" si="3955"/>
        <v>AO$17</v>
      </c>
      <c r="AP2454" s="179" t="str">
        <f t="shared" si="3955"/>
        <v>AP$17</v>
      </c>
      <c r="AQ2454" s="179" t="str">
        <f t="shared" si="3955"/>
        <v>AQ$17</v>
      </c>
      <c r="AR2454" s="179" t="str">
        <f t="shared" si="3955"/>
        <v>AR$17</v>
      </c>
      <c r="AS2454" s="179" t="str">
        <f t="shared" si="3955"/>
        <v>AS$17</v>
      </c>
      <c r="AT2454" s="179" t="str">
        <f t="shared" si="3955"/>
        <v>AT$17</v>
      </c>
      <c r="AU2454" s="179" t="str">
        <f t="shared" si="3955"/>
        <v>AU$17</v>
      </c>
      <c r="AV2454" s="179" t="str">
        <f t="shared" si="3955"/>
        <v>AV$17</v>
      </c>
      <c r="AW2454" s="179" t="str">
        <f t="shared" si="3955"/>
        <v>AW$17</v>
      </c>
      <c r="AX2454" s="179" t="str">
        <f t="shared" si="3955"/>
        <v>AX$17</v>
      </c>
      <c r="AY2454" s="179" t="str">
        <f t="shared" si="3955"/>
        <v>AY$17</v>
      </c>
      <c r="AZ2454" s="179" t="str">
        <f t="shared" si="3955"/>
        <v>AZ$17</v>
      </c>
      <c r="BA2454" s="179" t="str">
        <f t="shared" si="3955"/>
        <v>BA$17</v>
      </c>
      <c r="BB2454" s="179" t="str">
        <f t="shared" si="3955"/>
        <v>BB$17</v>
      </c>
      <c r="BC2454" s="179" t="str">
        <f t="shared" si="3955"/>
        <v>BC$17</v>
      </c>
      <c r="BD2454" s="179" t="str">
        <f t="shared" si="3955"/>
        <v>BD$17</v>
      </c>
      <c r="BE2454" s="179" t="str">
        <f t="shared" si="3955"/>
        <v>BE$17</v>
      </c>
      <c r="BF2454" s="179" t="str">
        <f t="shared" si="3955"/>
        <v>BF$17</v>
      </c>
      <c r="BG2454" s="179" t="str">
        <f t="shared" si="3955"/>
        <v>BG$17</v>
      </c>
      <c r="BH2454" s="179" t="str">
        <f t="shared" si="3955"/>
        <v>BH$17</v>
      </c>
      <c r="BI2454" s="179" t="str">
        <f t="shared" si="3955"/>
        <v>BI$17</v>
      </c>
      <c r="BJ2454" s="179" t="str">
        <f t="shared" si="3955"/>
        <v>BJ$17</v>
      </c>
      <c r="BK2454" s="179" t="str">
        <f t="shared" si="3955"/>
        <v>BK$17</v>
      </c>
      <c r="BL2454" s="179" t="str">
        <f t="shared" si="3955"/>
        <v>BL$17</v>
      </c>
      <c r="BM2454" s="179" t="str">
        <f t="shared" si="3955"/>
        <v>BM$17</v>
      </c>
      <c r="BN2454" s="179" t="str">
        <f t="shared" si="3955"/>
        <v>BN$17</v>
      </c>
      <c r="BO2454" s="179" t="str">
        <f t="shared" si="3955"/>
        <v>BO$17</v>
      </c>
      <c r="BP2454" s="179" t="str">
        <f t="shared" si="3955"/>
        <v>BP$17</v>
      </c>
      <c r="BQ2454" s="179" t="str">
        <f t="shared" si="3955"/>
        <v>BQ$17</v>
      </c>
      <c r="BR2454" s="179" t="str">
        <f t="shared" si="3955"/>
        <v>BR$17</v>
      </c>
      <c r="BS2454" s="179" t="str">
        <f t="shared" si="3955"/>
        <v>BS$17</v>
      </c>
      <c r="BT2454" s="179" t="str">
        <f t="shared" si="3955"/>
        <v>BT$17</v>
      </c>
      <c r="BU2454" s="179" t="str">
        <f t="shared" si="3955"/>
        <v>BU$17</v>
      </c>
      <c r="BV2454" s="179" t="str">
        <f t="shared" si="3955"/>
        <v>BV$17</v>
      </c>
      <c r="BW2454" s="179" t="str">
        <f t="shared" si="3955"/>
        <v>BW$17</v>
      </c>
      <c r="BX2454" s="179" t="str">
        <f t="shared" si="3955"/>
        <v>BX$17</v>
      </c>
      <c r="BY2454" s="179" t="str">
        <f t="shared" si="3955"/>
        <v>BY$17</v>
      </c>
      <c r="BZ2454" s="179" t="str">
        <f t="shared" si="3955"/>
        <v>BZ$17</v>
      </c>
      <c r="CA2454" s="179" t="str">
        <f t="shared" si="3955"/>
        <v>CA$17</v>
      </c>
      <c r="CB2454" s="179" t="str">
        <f t="shared" si="3955"/>
        <v>CB$17</v>
      </c>
      <c r="CC2454" s="179" t="str">
        <f t="shared" si="3955"/>
        <v>CC$17</v>
      </c>
      <c r="CD2454" s="179" t="str">
        <f t="shared" si="3955"/>
        <v>CD$17</v>
      </c>
      <c r="CE2454" s="179" t="str">
        <f t="shared" ref="CE2454:CL2456" si="3956">CE2437</f>
        <v>CE$17</v>
      </c>
      <c r="CF2454" s="179" t="str">
        <f t="shared" si="3956"/>
        <v>CF$17</v>
      </c>
      <c r="CG2454" s="179" t="str">
        <f t="shared" si="3956"/>
        <v>CG$17</v>
      </c>
      <c r="CH2454" s="179" t="str">
        <f t="shared" si="3956"/>
        <v>CH$17</v>
      </c>
      <c r="CI2454" s="179" t="str">
        <f t="shared" si="3956"/>
        <v>CI$17</v>
      </c>
      <c r="CJ2454" s="179" t="str">
        <f t="shared" si="3956"/>
        <v>CJ$17</v>
      </c>
      <c r="CK2454" s="179" t="str">
        <f t="shared" si="3956"/>
        <v>CK$17</v>
      </c>
      <c r="CL2454" s="179" t="str">
        <f t="shared" si="3956"/>
        <v>CL$17</v>
      </c>
      <c r="CN2454" s="79"/>
      <c r="CO2454" s="179">
        <f t="shared" ref="CO2454:DL2456" si="3957">CO1080</f>
        <v>0</v>
      </c>
      <c r="CP2454" s="179">
        <f t="shared" si="3957"/>
        <v>0</v>
      </c>
      <c r="CQ2454" s="179">
        <f t="shared" si="3957"/>
        <v>0</v>
      </c>
      <c r="CR2454" s="179">
        <f t="shared" si="3957"/>
        <v>0</v>
      </c>
      <c r="CS2454" s="179">
        <f t="shared" si="3957"/>
        <v>0</v>
      </c>
      <c r="CT2454" s="179">
        <f t="shared" si="3957"/>
        <v>0</v>
      </c>
      <c r="CU2454" s="179">
        <f t="shared" si="3957"/>
        <v>0</v>
      </c>
      <c r="CV2454" s="179">
        <f t="shared" si="3957"/>
        <v>0</v>
      </c>
      <c r="CW2454" s="179">
        <f t="shared" si="3957"/>
        <v>0</v>
      </c>
      <c r="CX2454" s="179">
        <f t="shared" si="3957"/>
        <v>0</v>
      </c>
      <c r="CY2454" s="179">
        <f t="shared" si="3957"/>
        <v>0</v>
      </c>
      <c r="CZ2454" s="179">
        <f t="shared" si="3957"/>
        <v>0</v>
      </c>
      <c r="DA2454" s="179">
        <f t="shared" si="3957"/>
        <v>0</v>
      </c>
      <c r="DB2454" s="179">
        <f t="shared" si="3957"/>
        <v>0</v>
      </c>
      <c r="DC2454" s="179">
        <f t="shared" si="3957"/>
        <v>0</v>
      </c>
      <c r="DD2454" s="179">
        <f t="shared" si="3957"/>
        <v>0</v>
      </c>
      <c r="DE2454" s="179">
        <f t="shared" si="3957"/>
        <v>0</v>
      </c>
      <c r="DF2454" s="179">
        <f t="shared" si="3957"/>
        <v>0</v>
      </c>
      <c r="DG2454" s="179">
        <f t="shared" si="3957"/>
        <v>0</v>
      </c>
      <c r="DH2454" s="179">
        <f t="shared" si="3957"/>
        <v>0</v>
      </c>
      <c r="DI2454" s="179">
        <f t="shared" si="3957"/>
        <v>0</v>
      </c>
      <c r="DJ2454" s="179">
        <f t="shared" si="3957"/>
        <v>0</v>
      </c>
      <c r="DK2454" s="179">
        <f t="shared" si="3957"/>
        <v>0</v>
      </c>
      <c r="DL2454" s="179">
        <f t="shared" si="3957"/>
        <v>0</v>
      </c>
    </row>
    <row r="2455" spans="1:116" x14ac:dyDescent="0.4">
      <c r="B2455" t="s">
        <v>332</v>
      </c>
      <c r="D2455" t="s">
        <v>407</v>
      </c>
      <c r="E2455" s="8" t="str">
        <f t="shared" si="3923"/>
        <v>2455 WCAP-IS</v>
      </c>
      <c r="G2455" s="191" t="str">
        <f>G2442</f>
        <v>Simple accounts payble - IS driven:</v>
      </c>
      <c r="H2455" s="12"/>
      <c r="I2455" s="60"/>
      <c r="J2455" s="60"/>
      <c r="K2455" s="15"/>
      <c r="L2455" s="15"/>
      <c r="M2455" s="15"/>
      <c r="N2455" s="15"/>
      <c r="O2455" s="15"/>
      <c r="P2455" s="15"/>
      <c r="R2455" s="15"/>
      <c r="S2455" s="179">
        <f t="shared" ref="S2455:CD2457" si="3958">S2438</f>
        <v>0</v>
      </c>
      <c r="T2455" s="179">
        <f t="shared" si="3958"/>
        <v>0</v>
      </c>
      <c r="U2455" s="179">
        <f t="shared" si="3958"/>
        <v>0</v>
      </c>
      <c r="V2455" s="179">
        <f t="shared" si="3958"/>
        <v>0</v>
      </c>
      <c r="W2455" s="179">
        <f t="shared" si="3958"/>
        <v>0</v>
      </c>
      <c r="X2455" s="179">
        <f t="shared" si="3958"/>
        <v>0</v>
      </c>
      <c r="Y2455" s="179">
        <f t="shared" si="3958"/>
        <v>0</v>
      </c>
      <c r="Z2455" s="179">
        <f t="shared" si="3958"/>
        <v>0</v>
      </c>
      <c r="AA2455" s="179">
        <f t="shared" si="3958"/>
        <v>0</v>
      </c>
      <c r="AB2455" s="179">
        <f t="shared" si="3958"/>
        <v>0</v>
      </c>
      <c r="AC2455" s="179">
        <f t="shared" si="3958"/>
        <v>0</v>
      </c>
      <c r="AD2455" s="179">
        <f t="shared" si="3958"/>
        <v>0</v>
      </c>
      <c r="AE2455" s="179">
        <f t="shared" si="3958"/>
        <v>0</v>
      </c>
      <c r="AF2455" s="179">
        <f t="shared" si="3958"/>
        <v>0</v>
      </c>
      <c r="AG2455" s="179">
        <f t="shared" si="3958"/>
        <v>0</v>
      </c>
      <c r="AH2455" s="179">
        <f t="shared" si="3958"/>
        <v>0</v>
      </c>
      <c r="AI2455" s="179">
        <f t="shared" si="3958"/>
        <v>0</v>
      </c>
      <c r="AJ2455" s="179">
        <f t="shared" si="3958"/>
        <v>0</v>
      </c>
      <c r="AK2455" s="179">
        <f t="shared" si="3958"/>
        <v>0</v>
      </c>
      <c r="AL2455" s="179">
        <f t="shared" si="3958"/>
        <v>0</v>
      </c>
      <c r="AM2455" s="179">
        <f t="shared" si="3958"/>
        <v>0</v>
      </c>
      <c r="AN2455" s="179">
        <f t="shared" si="3958"/>
        <v>0</v>
      </c>
      <c r="AO2455" s="179">
        <f t="shared" si="3958"/>
        <v>0</v>
      </c>
      <c r="AP2455" s="179">
        <f t="shared" si="3958"/>
        <v>0</v>
      </c>
      <c r="AQ2455" s="179">
        <f t="shared" si="3958"/>
        <v>0</v>
      </c>
      <c r="AR2455" s="179">
        <f t="shared" si="3958"/>
        <v>0</v>
      </c>
      <c r="AS2455" s="179">
        <f t="shared" si="3958"/>
        <v>0</v>
      </c>
      <c r="AT2455" s="179">
        <f t="shared" si="3958"/>
        <v>0</v>
      </c>
      <c r="AU2455" s="179">
        <f t="shared" si="3958"/>
        <v>0</v>
      </c>
      <c r="AV2455" s="179">
        <f t="shared" si="3958"/>
        <v>0</v>
      </c>
      <c r="AW2455" s="179">
        <f t="shared" si="3958"/>
        <v>0</v>
      </c>
      <c r="AX2455" s="179">
        <f t="shared" si="3958"/>
        <v>0</v>
      </c>
      <c r="AY2455" s="179">
        <f t="shared" si="3958"/>
        <v>0</v>
      </c>
      <c r="AZ2455" s="179">
        <f t="shared" si="3958"/>
        <v>0</v>
      </c>
      <c r="BA2455" s="179">
        <f t="shared" si="3958"/>
        <v>0</v>
      </c>
      <c r="BB2455" s="179">
        <f t="shared" si="3958"/>
        <v>0</v>
      </c>
      <c r="BC2455" s="179">
        <f t="shared" si="3958"/>
        <v>0</v>
      </c>
      <c r="BD2455" s="179">
        <f t="shared" si="3958"/>
        <v>0</v>
      </c>
      <c r="BE2455" s="179">
        <f t="shared" si="3958"/>
        <v>0</v>
      </c>
      <c r="BF2455" s="179">
        <f t="shared" si="3958"/>
        <v>0</v>
      </c>
      <c r="BG2455" s="179">
        <f t="shared" si="3958"/>
        <v>0</v>
      </c>
      <c r="BH2455" s="179">
        <f t="shared" si="3958"/>
        <v>0</v>
      </c>
      <c r="BI2455" s="179">
        <f t="shared" si="3958"/>
        <v>0</v>
      </c>
      <c r="BJ2455" s="179">
        <f t="shared" si="3958"/>
        <v>0</v>
      </c>
      <c r="BK2455" s="179">
        <f t="shared" si="3958"/>
        <v>0</v>
      </c>
      <c r="BL2455" s="179">
        <f t="shared" si="3958"/>
        <v>0</v>
      </c>
      <c r="BM2455" s="179">
        <f t="shared" si="3958"/>
        <v>0</v>
      </c>
      <c r="BN2455" s="179">
        <f t="shared" si="3958"/>
        <v>0</v>
      </c>
      <c r="BO2455" s="179">
        <f t="shared" si="3958"/>
        <v>0</v>
      </c>
      <c r="BP2455" s="179">
        <f t="shared" si="3958"/>
        <v>0</v>
      </c>
      <c r="BQ2455" s="179">
        <f t="shared" si="3958"/>
        <v>0</v>
      </c>
      <c r="BR2455" s="179">
        <f t="shared" si="3958"/>
        <v>0</v>
      </c>
      <c r="BS2455" s="179">
        <f t="shared" si="3958"/>
        <v>0</v>
      </c>
      <c r="BT2455" s="179">
        <f t="shared" si="3958"/>
        <v>0</v>
      </c>
      <c r="BU2455" s="179">
        <f t="shared" si="3958"/>
        <v>0</v>
      </c>
      <c r="BV2455" s="179">
        <f t="shared" si="3958"/>
        <v>0</v>
      </c>
      <c r="BW2455" s="179">
        <f t="shared" si="3958"/>
        <v>0</v>
      </c>
      <c r="BX2455" s="179">
        <f t="shared" si="3958"/>
        <v>0</v>
      </c>
      <c r="BY2455" s="179">
        <f t="shared" si="3958"/>
        <v>0</v>
      </c>
      <c r="BZ2455" s="179">
        <f t="shared" si="3958"/>
        <v>0</v>
      </c>
      <c r="CA2455" s="179">
        <f t="shared" si="3958"/>
        <v>0</v>
      </c>
      <c r="CB2455" s="179">
        <f t="shared" si="3958"/>
        <v>0</v>
      </c>
      <c r="CC2455" s="179">
        <f t="shared" si="3958"/>
        <v>0</v>
      </c>
      <c r="CD2455" s="179">
        <f t="shared" si="3958"/>
        <v>0</v>
      </c>
      <c r="CE2455" s="179">
        <f t="shared" ref="CE2455:CL2457" si="3959">CE2438</f>
        <v>0</v>
      </c>
      <c r="CF2455" s="179">
        <f t="shared" si="3959"/>
        <v>0</v>
      </c>
      <c r="CG2455" s="179">
        <f t="shared" si="3959"/>
        <v>0</v>
      </c>
      <c r="CH2455" s="179">
        <f t="shared" si="3959"/>
        <v>0</v>
      </c>
      <c r="CI2455" s="179">
        <f t="shared" si="3959"/>
        <v>0</v>
      </c>
      <c r="CJ2455" s="179">
        <f t="shared" si="3959"/>
        <v>0</v>
      </c>
      <c r="CK2455" s="179">
        <f t="shared" si="3959"/>
        <v>0</v>
      </c>
      <c r="CL2455" s="179">
        <f t="shared" si="3959"/>
        <v>0</v>
      </c>
      <c r="CN2455" s="60"/>
      <c r="CO2455" s="179" t="e">
        <f>#REF!</f>
        <v>#REF!</v>
      </c>
      <c r="CP2455" s="179" t="e">
        <f>#REF!</f>
        <v>#REF!</v>
      </c>
      <c r="CQ2455" s="179" t="e">
        <f>#REF!</f>
        <v>#REF!</v>
      </c>
      <c r="CR2455" s="179" t="e">
        <f>#REF!</f>
        <v>#REF!</v>
      </c>
      <c r="CS2455" s="179" t="e">
        <f>#REF!</f>
        <v>#REF!</v>
      </c>
      <c r="CT2455" s="179" t="e">
        <f>#REF!</f>
        <v>#REF!</v>
      </c>
      <c r="CU2455" s="179" t="e">
        <f>#REF!</f>
        <v>#REF!</v>
      </c>
      <c r="CV2455" s="179" t="e">
        <f>#REF!</f>
        <v>#REF!</v>
      </c>
      <c r="CW2455" s="179" t="e">
        <f>#REF!</f>
        <v>#REF!</v>
      </c>
      <c r="CX2455" s="179" t="e">
        <f>#REF!</f>
        <v>#REF!</v>
      </c>
      <c r="CY2455" s="179" t="e">
        <f>#REF!</f>
        <v>#REF!</v>
      </c>
      <c r="CZ2455" s="179" t="e">
        <f>#REF!</f>
        <v>#REF!</v>
      </c>
      <c r="DA2455" s="179" t="e">
        <f>#REF!</f>
        <v>#REF!</v>
      </c>
      <c r="DB2455" s="179" t="e">
        <f>#REF!</f>
        <v>#REF!</v>
      </c>
      <c r="DC2455" s="179" t="e">
        <f>#REF!</f>
        <v>#REF!</v>
      </c>
      <c r="DD2455" s="179" t="e">
        <f>#REF!</f>
        <v>#REF!</v>
      </c>
      <c r="DE2455" s="179" t="e">
        <f>#REF!</f>
        <v>#REF!</v>
      </c>
      <c r="DF2455" s="179" t="e">
        <f>#REF!</f>
        <v>#REF!</v>
      </c>
      <c r="DG2455" s="179" t="e">
        <f>#REF!</f>
        <v>#REF!</v>
      </c>
      <c r="DH2455" s="179" t="e">
        <f>#REF!</f>
        <v>#REF!</v>
      </c>
      <c r="DI2455" s="179" t="e">
        <f>#REF!</f>
        <v>#REF!</v>
      </c>
      <c r="DJ2455" s="179" t="e">
        <f>#REF!</f>
        <v>#REF!</v>
      </c>
      <c r="DK2455" s="179" t="e">
        <f>#REF!</f>
        <v>#REF!</v>
      </c>
      <c r="DL2455" s="179" t="e">
        <f>#REF!</f>
        <v>#REF!</v>
      </c>
    </row>
    <row r="2456" spans="1:116" x14ac:dyDescent="0.4">
      <c r="B2456" t="s">
        <v>332</v>
      </c>
      <c r="D2456" t="s">
        <v>407</v>
      </c>
      <c r="E2456" s="8" t="str">
        <f t="shared" si="3923"/>
        <v>2456 WCAP-IS</v>
      </c>
      <c r="G2456" s="191" t="str">
        <f>SUBSTITUTE(TRIM(MID(G2442, SEARCH("-", G2442) + 1, LEN(G2442))),":","")</f>
        <v>IS driven</v>
      </c>
      <c r="H2456" s="12"/>
      <c r="I2456" s="60"/>
      <c r="J2456" s="60"/>
      <c r="K2456" s="15"/>
      <c r="L2456" s="15"/>
      <c r="M2456" s="15"/>
      <c r="N2456" s="15"/>
      <c r="O2456" s="15"/>
      <c r="P2456" s="15"/>
      <c r="R2456" s="15"/>
      <c r="CN2456" s="60"/>
      <c r="CO2456" s="8"/>
      <c r="CP2456" s="8"/>
      <c r="CQ2456" s="8"/>
      <c r="CR2456" s="8"/>
      <c r="CS2456" s="8"/>
      <c r="CT2456" s="8"/>
      <c r="CU2456" s="8"/>
      <c r="CV2456" s="8"/>
      <c r="CW2456" s="8"/>
      <c r="CX2456" s="8"/>
      <c r="CY2456" s="8"/>
      <c r="CZ2456" s="8"/>
      <c r="DA2456" s="8"/>
      <c r="DB2456" s="8"/>
      <c r="DC2456" s="8"/>
      <c r="DD2456" s="8"/>
      <c r="DE2456" s="8"/>
      <c r="DF2456" s="8"/>
      <c r="DG2456" s="8"/>
      <c r="DH2456" s="8"/>
      <c r="DI2456" s="8"/>
      <c r="DJ2456" s="8"/>
      <c r="DK2456" s="8"/>
      <c r="DL2456" s="8"/>
    </row>
    <row r="2457" spans="1:116" x14ac:dyDescent="0.4">
      <c r="B2457" t="s">
        <v>332</v>
      </c>
      <c r="D2457" t="s">
        <v>407</v>
      </c>
      <c r="E2457" s="8" t="str">
        <f t="shared" si="3923"/>
        <v>2457 WCAP-IS</v>
      </c>
      <c r="G2457" s="136" t="str">
        <f t="shared" si="3951"/>
        <v>Secondary revenue driver</v>
      </c>
      <c r="H2457" s="12"/>
      <c r="I2457" s="60"/>
      <c r="J2457" s="60"/>
      <c r="K2457" s="15"/>
      <c r="L2457" s="15"/>
      <c r="M2457" s="15"/>
      <c r="N2457" s="15"/>
      <c r="O2457" s="15"/>
      <c r="P2457" s="15"/>
      <c r="R2457" s="15"/>
      <c r="S2457" s="212" t="str">
        <f>ADDRESS(ROW(S2447),COLUMN(S2447),2)</f>
        <v>S$2447</v>
      </c>
      <c r="T2457" s="212" t="str">
        <f t="shared" ref="T2457:CE2459" si="3960">ADDRESS(ROW(T2447),COLUMN(T2447),2)</f>
        <v>T$2447</v>
      </c>
      <c r="U2457" s="212" t="str">
        <f t="shared" si="3960"/>
        <v>U$2447</v>
      </c>
      <c r="V2457" s="212" t="str">
        <f t="shared" si="3960"/>
        <v>V$2447</v>
      </c>
      <c r="W2457" s="212" t="str">
        <f t="shared" si="3960"/>
        <v>W$2447</v>
      </c>
      <c r="X2457" s="212" t="str">
        <f t="shared" si="3960"/>
        <v>X$2447</v>
      </c>
      <c r="Y2457" s="212" t="str">
        <f t="shared" si="3960"/>
        <v>Y$2447</v>
      </c>
      <c r="Z2457" s="212" t="str">
        <f t="shared" si="3960"/>
        <v>Z$2447</v>
      </c>
      <c r="AA2457" s="212" t="str">
        <f t="shared" si="3960"/>
        <v>AA$2447</v>
      </c>
      <c r="AB2457" s="212" t="str">
        <f t="shared" si="3960"/>
        <v>AB$2447</v>
      </c>
      <c r="AC2457" s="212" t="str">
        <f t="shared" si="3960"/>
        <v>AC$2447</v>
      </c>
      <c r="AD2457" s="212" t="str">
        <f t="shared" si="3960"/>
        <v>AD$2447</v>
      </c>
      <c r="AE2457" s="212" t="str">
        <f t="shared" si="3960"/>
        <v>AE$2447</v>
      </c>
      <c r="AF2457" s="212" t="str">
        <f t="shared" si="3960"/>
        <v>AF$2447</v>
      </c>
      <c r="AG2457" s="212" t="str">
        <f t="shared" si="3960"/>
        <v>AG$2447</v>
      </c>
      <c r="AH2457" s="212" t="str">
        <f t="shared" si="3960"/>
        <v>AH$2447</v>
      </c>
      <c r="AI2457" s="212" t="str">
        <f t="shared" si="3960"/>
        <v>AI$2447</v>
      </c>
      <c r="AJ2457" s="212" t="str">
        <f t="shared" si="3960"/>
        <v>AJ$2447</v>
      </c>
      <c r="AK2457" s="212" t="str">
        <f t="shared" si="3960"/>
        <v>AK$2447</v>
      </c>
      <c r="AL2457" s="212" t="str">
        <f t="shared" si="3960"/>
        <v>AL$2447</v>
      </c>
      <c r="AM2457" s="212" t="str">
        <f t="shared" si="3960"/>
        <v>AM$2447</v>
      </c>
      <c r="AN2457" s="212" t="str">
        <f t="shared" si="3960"/>
        <v>AN$2447</v>
      </c>
      <c r="AO2457" s="212" t="str">
        <f t="shared" si="3960"/>
        <v>AO$2447</v>
      </c>
      <c r="AP2457" s="212" t="str">
        <f t="shared" si="3960"/>
        <v>AP$2447</v>
      </c>
      <c r="AQ2457" s="212" t="str">
        <f t="shared" si="3960"/>
        <v>AQ$2447</v>
      </c>
      <c r="AR2457" s="212" t="str">
        <f t="shared" si="3960"/>
        <v>AR$2447</v>
      </c>
      <c r="AS2457" s="212" t="str">
        <f t="shared" si="3960"/>
        <v>AS$2447</v>
      </c>
      <c r="AT2457" s="212" t="str">
        <f t="shared" si="3960"/>
        <v>AT$2447</v>
      </c>
      <c r="AU2457" s="212" t="str">
        <f t="shared" si="3960"/>
        <v>AU$2447</v>
      </c>
      <c r="AV2457" s="212" t="str">
        <f t="shared" si="3960"/>
        <v>AV$2447</v>
      </c>
      <c r="AW2457" s="212" t="str">
        <f t="shared" si="3960"/>
        <v>AW$2447</v>
      </c>
      <c r="AX2457" s="212" t="str">
        <f t="shared" si="3960"/>
        <v>AX$2447</v>
      </c>
      <c r="AY2457" s="212" t="str">
        <f t="shared" si="3960"/>
        <v>AY$2447</v>
      </c>
      <c r="AZ2457" s="212" t="str">
        <f t="shared" si="3960"/>
        <v>AZ$2447</v>
      </c>
      <c r="BA2457" s="212" t="str">
        <f t="shared" si="3960"/>
        <v>BA$2447</v>
      </c>
      <c r="BB2457" s="212" t="str">
        <f t="shared" si="3960"/>
        <v>BB$2447</v>
      </c>
      <c r="BC2457" s="212" t="str">
        <f t="shared" si="3960"/>
        <v>BC$2447</v>
      </c>
      <c r="BD2457" s="212" t="str">
        <f t="shared" si="3960"/>
        <v>BD$2447</v>
      </c>
      <c r="BE2457" s="212" t="str">
        <f t="shared" si="3960"/>
        <v>BE$2447</v>
      </c>
      <c r="BF2457" s="212" t="str">
        <f t="shared" si="3960"/>
        <v>BF$2447</v>
      </c>
      <c r="BG2457" s="212" t="str">
        <f t="shared" si="3960"/>
        <v>BG$2447</v>
      </c>
      <c r="BH2457" s="212" t="str">
        <f t="shared" si="3960"/>
        <v>BH$2447</v>
      </c>
      <c r="BI2457" s="212" t="str">
        <f t="shared" si="3960"/>
        <v>BI$2447</v>
      </c>
      <c r="BJ2457" s="212" t="str">
        <f t="shared" si="3960"/>
        <v>BJ$2447</v>
      </c>
      <c r="BK2457" s="212" t="str">
        <f t="shared" si="3960"/>
        <v>BK$2447</v>
      </c>
      <c r="BL2457" s="212" t="str">
        <f t="shared" si="3960"/>
        <v>BL$2447</v>
      </c>
      <c r="BM2457" s="212" t="str">
        <f t="shared" si="3960"/>
        <v>BM$2447</v>
      </c>
      <c r="BN2457" s="212" t="str">
        <f t="shared" si="3960"/>
        <v>BN$2447</v>
      </c>
      <c r="BO2457" s="212" t="str">
        <f t="shared" si="3960"/>
        <v>BO$2447</v>
      </c>
      <c r="BP2457" s="212" t="str">
        <f t="shared" si="3960"/>
        <v>BP$2447</v>
      </c>
      <c r="BQ2457" s="212" t="str">
        <f t="shared" si="3960"/>
        <v>BQ$2447</v>
      </c>
      <c r="BR2457" s="212" t="str">
        <f t="shared" si="3960"/>
        <v>BR$2447</v>
      </c>
      <c r="BS2457" s="212" t="str">
        <f t="shared" si="3960"/>
        <v>BS$2447</v>
      </c>
      <c r="BT2457" s="212" t="str">
        <f t="shared" si="3960"/>
        <v>BT$2447</v>
      </c>
      <c r="BU2457" s="212" t="str">
        <f t="shared" si="3960"/>
        <v>BU$2447</v>
      </c>
      <c r="BV2457" s="212" t="str">
        <f t="shared" si="3960"/>
        <v>BV$2447</v>
      </c>
      <c r="BW2457" s="212" t="str">
        <f t="shared" si="3960"/>
        <v>BW$2447</v>
      </c>
      <c r="BX2457" s="212" t="str">
        <f t="shared" si="3960"/>
        <v>BX$2447</v>
      </c>
      <c r="BY2457" s="212" t="str">
        <f t="shared" si="3960"/>
        <v>BY$2447</v>
      </c>
      <c r="BZ2457" s="212" t="str">
        <f t="shared" si="3960"/>
        <v>BZ$2447</v>
      </c>
      <c r="CA2457" s="212" t="str">
        <f t="shared" si="3960"/>
        <v>CA$2447</v>
      </c>
      <c r="CB2457" s="212" t="str">
        <f t="shared" si="3960"/>
        <v>CB$2447</v>
      </c>
      <c r="CC2457" s="212" t="str">
        <f t="shared" si="3960"/>
        <v>CC$2447</v>
      </c>
      <c r="CD2457" s="212" t="str">
        <f t="shared" si="3960"/>
        <v>CD$2447</v>
      </c>
      <c r="CE2457" s="212" t="str">
        <f t="shared" si="3960"/>
        <v>CE$2447</v>
      </c>
      <c r="CF2457" s="212" t="str">
        <f t="shared" ref="CF2457:CL2459" si="3961">ADDRESS(ROW(CF2447),COLUMN(CF2447),2)</f>
        <v>CF$2447</v>
      </c>
      <c r="CG2457" s="212" t="str">
        <f t="shared" si="3961"/>
        <v>CG$2447</v>
      </c>
      <c r="CH2457" s="212" t="str">
        <f t="shared" si="3961"/>
        <v>CH$2447</v>
      </c>
      <c r="CI2457" s="212" t="str">
        <f t="shared" si="3961"/>
        <v>CI$2447</v>
      </c>
      <c r="CJ2457" s="212" t="str">
        <f t="shared" si="3961"/>
        <v>CJ$2447</v>
      </c>
      <c r="CK2457" s="212" t="str">
        <f t="shared" si="3961"/>
        <v>CK$2447</v>
      </c>
      <c r="CL2457" s="212" t="str">
        <f t="shared" si="3961"/>
        <v>CL$2447</v>
      </c>
      <c r="CN2457" s="60"/>
      <c r="CO2457" s="212" t="str">
        <f t="shared" ref="CO2457:DL2459" si="3962">ADDRESS(ROW(CO1099),COLUMN(CO1099),2)</f>
        <v>CO$1099</v>
      </c>
      <c r="CP2457" s="212" t="str">
        <f t="shared" si="3962"/>
        <v>CP$1099</v>
      </c>
      <c r="CQ2457" s="212" t="str">
        <f t="shared" si="3962"/>
        <v>CQ$1099</v>
      </c>
      <c r="CR2457" s="212" t="str">
        <f t="shared" si="3962"/>
        <v>CR$1099</v>
      </c>
      <c r="CS2457" s="212" t="str">
        <f t="shared" si="3962"/>
        <v>CS$1099</v>
      </c>
      <c r="CT2457" s="212" t="str">
        <f t="shared" si="3962"/>
        <v>CT$1099</v>
      </c>
      <c r="CU2457" s="212" t="str">
        <f t="shared" si="3962"/>
        <v>CU$1099</v>
      </c>
      <c r="CV2457" s="212" t="str">
        <f t="shared" si="3962"/>
        <v>CV$1099</v>
      </c>
      <c r="CW2457" s="212" t="str">
        <f t="shared" si="3962"/>
        <v>CW$1099</v>
      </c>
      <c r="CX2457" s="212" t="str">
        <f t="shared" si="3962"/>
        <v>CX$1099</v>
      </c>
      <c r="CY2457" s="212" t="str">
        <f t="shared" si="3962"/>
        <v>CY$1099</v>
      </c>
      <c r="CZ2457" s="212" t="str">
        <f t="shared" si="3962"/>
        <v>CZ$1099</v>
      </c>
      <c r="DA2457" s="212" t="str">
        <f t="shared" si="3962"/>
        <v>DA$1099</v>
      </c>
      <c r="DB2457" s="212" t="str">
        <f t="shared" si="3962"/>
        <v>DB$1099</v>
      </c>
      <c r="DC2457" s="212" t="str">
        <f t="shared" si="3962"/>
        <v>DC$1099</v>
      </c>
      <c r="DD2457" s="212" t="str">
        <f t="shared" si="3962"/>
        <v>DD$1099</v>
      </c>
      <c r="DE2457" s="212" t="str">
        <f t="shared" si="3962"/>
        <v>DE$1099</v>
      </c>
      <c r="DF2457" s="212" t="str">
        <f t="shared" si="3962"/>
        <v>DF$1099</v>
      </c>
      <c r="DG2457" s="212" t="str">
        <f t="shared" si="3962"/>
        <v>DG$1099</v>
      </c>
      <c r="DH2457" s="212" t="str">
        <f t="shared" si="3962"/>
        <v>DH$1099</v>
      </c>
      <c r="DI2457" s="212" t="str">
        <f t="shared" si="3962"/>
        <v>DI$1099</v>
      </c>
      <c r="DJ2457" s="212" t="str">
        <f t="shared" si="3962"/>
        <v>DJ$1099</v>
      </c>
      <c r="DK2457" s="212" t="str">
        <f t="shared" si="3962"/>
        <v>DK$1099</v>
      </c>
      <c r="DL2457" s="212" t="str">
        <f t="shared" si="3962"/>
        <v>DL$1099</v>
      </c>
    </row>
    <row r="2458" spans="1:116" x14ac:dyDescent="0.4">
      <c r="B2458" t="s">
        <v>332</v>
      </c>
      <c r="D2458" t="s">
        <v>407</v>
      </c>
      <c r="E2458" s="8" t="str">
        <f t="shared" ref="E2458:E2460" si="3963">ROW()&amp;" "&amp;D2458</f>
        <v>2458 WCAP-IS</v>
      </c>
      <c r="G2458" s="136" t="str">
        <f t="shared" si="3951"/>
        <v>Secondary volume driver</v>
      </c>
      <c r="H2458" s="12"/>
      <c r="I2458" s="60"/>
      <c r="J2458" s="60"/>
      <c r="K2458" s="15"/>
      <c r="L2458" s="15"/>
      <c r="M2458" s="15"/>
      <c r="N2458" s="15"/>
      <c r="O2458" s="15"/>
      <c r="P2458" s="15"/>
      <c r="R2458" s="15"/>
      <c r="S2458" s="212" t="str">
        <f>ADDRESS(ROW(S2446),COLUMN(S2446),2)</f>
        <v>S$2446</v>
      </c>
      <c r="T2458" s="212" t="str">
        <f t="shared" ref="T2458:CE2460" si="3964">ADDRESS(ROW(T2446),COLUMN(T2446),2)</f>
        <v>T$2446</v>
      </c>
      <c r="U2458" s="212" t="str">
        <f t="shared" si="3964"/>
        <v>U$2446</v>
      </c>
      <c r="V2458" s="212" t="str">
        <f t="shared" si="3964"/>
        <v>V$2446</v>
      </c>
      <c r="W2458" s="212" t="str">
        <f t="shared" si="3964"/>
        <v>W$2446</v>
      </c>
      <c r="X2458" s="212" t="str">
        <f t="shared" si="3964"/>
        <v>X$2446</v>
      </c>
      <c r="Y2458" s="212" t="str">
        <f t="shared" si="3964"/>
        <v>Y$2446</v>
      </c>
      <c r="Z2458" s="212" t="str">
        <f t="shared" si="3964"/>
        <v>Z$2446</v>
      </c>
      <c r="AA2458" s="212" t="str">
        <f t="shared" si="3964"/>
        <v>AA$2446</v>
      </c>
      <c r="AB2458" s="212" t="str">
        <f t="shared" si="3964"/>
        <v>AB$2446</v>
      </c>
      <c r="AC2458" s="212" t="str">
        <f t="shared" si="3964"/>
        <v>AC$2446</v>
      </c>
      <c r="AD2458" s="212" t="str">
        <f t="shared" si="3964"/>
        <v>AD$2446</v>
      </c>
      <c r="AE2458" s="212" t="str">
        <f t="shared" si="3964"/>
        <v>AE$2446</v>
      </c>
      <c r="AF2458" s="212" t="str">
        <f t="shared" si="3964"/>
        <v>AF$2446</v>
      </c>
      <c r="AG2458" s="212" t="str">
        <f t="shared" si="3964"/>
        <v>AG$2446</v>
      </c>
      <c r="AH2458" s="212" t="str">
        <f t="shared" si="3964"/>
        <v>AH$2446</v>
      </c>
      <c r="AI2458" s="212" t="str">
        <f t="shared" si="3964"/>
        <v>AI$2446</v>
      </c>
      <c r="AJ2458" s="212" t="str">
        <f t="shared" si="3964"/>
        <v>AJ$2446</v>
      </c>
      <c r="AK2458" s="212" t="str">
        <f t="shared" si="3964"/>
        <v>AK$2446</v>
      </c>
      <c r="AL2458" s="212" t="str">
        <f t="shared" si="3964"/>
        <v>AL$2446</v>
      </c>
      <c r="AM2458" s="212" t="str">
        <f t="shared" si="3964"/>
        <v>AM$2446</v>
      </c>
      <c r="AN2458" s="212" t="str">
        <f t="shared" si="3964"/>
        <v>AN$2446</v>
      </c>
      <c r="AO2458" s="212" t="str">
        <f t="shared" si="3964"/>
        <v>AO$2446</v>
      </c>
      <c r="AP2458" s="212" t="str">
        <f t="shared" si="3964"/>
        <v>AP$2446</v>
      </c>
      <c r="AQ2458" s="212" t="str">
        <f t="shared" si="3964"/>
        <v>AQ$2446</v>
      </c>
      <c r="AR2458" s="212" t="str">
        <f t="shared" si="3964"/>
        <v>AR$2446</v>
      </c>
      <c r="AS2458" s="212" t="str">
        <f t="shared" si="3964"/>
        <v>AS$2446</v>
      </c>
      <c r="AT2458" s="212" t="str">
        <f t="shared" si="3964"/>
        <v>AT$2446</v>
      </c>
      <c r="AU2458" s="212" t="str">
        <f t="shared" si="3964"/>
        <v>AU$2446</v>
      </c>
      <c r="AV2458" s="212" t="str">
        <f t="shared" si="3964"/>
        <v>AV$2446</v>
      </c>
      <c r="AW2458" s="212" t="str">
        <f t="shared" si="3964"/>
        <v>AW$2446</v>
      </c>
      <c r="AX2458" s="212" t="str">
        <f t="shared" si="3964"/>
        <v>AX$2446</v>
      </c>
      <c r="AY2458" s="212" t="str">
        <f t="shared" si="3964"/>
        <v>AY$2446</v>
      </c>
      <c r="AZ2458" s="212" t="str">
        <f t="shared" si="3964"/>
        <v>AZ$2446</v>
      </c>
      <c r="BA2458" s="212" t="str">
        <f t="shared" si="3964"/>
        <v>BA$2446</v>
      </c>
      <c r="BB2458" s="212" t="str">
        <f t="shared" si="3964"/>
        <v>BB$2446</v>
      </c>
      <c r="BC2458" s="212" t="str">
        <f t="shared" si="3964"/>
        <v>BC$2446</v>
      </c>
      <c r="BD2458" s="212" t="str">
        <f t="shared" si="3964"/>
        <v>BD$2446</v>
      </c>
      <c r="BE2458" s="212" t="str">
        <f t="shared" si="3964"/>
        <v>BE$2446</v>
      </c>
      <c r="BF2458" s="212" t="str">
        <f t="shared" si="3964"/>
        <v>BF$2446</v>
      </c>
      <c r="BG2458" s="212" t="str">
        <f t="shared" si="3964"/>
        <v>BG$2446</v>
      </c>
      <c r="BH2458" s="212" t="str">
        <f t="shared" si="3964"/>
        <v>BH$2446</v>
      </c>
      <c r="BI2458" s="212" t="str">
        <f t="shared" si="3964"/>
        <v>BI$2446</v>
      </c>
      <c r="BJ2458" s="212" t="str">
        <f t="shared" si="3964"/>
        <v>BJ$2446</v>
      </c>
      <c r="BK2458" s="212" t="str">
        <f t="shared" si="3964"/>
        <v>BK$2446</v>
      </c>
      <c r="BL2458" s="212" t="str">
        <f t="shared" si="3964"/>
        <v>BL$2446</v>
      </c>
      <c r="BM2458" s="212" t="str">
        <f t="shared" si="3964"/>
        <v>BM$2446</v>
      </c>
      <c r="BN2458" s="212" t="str">
        <f t="shared" si="3964"/>
        <v>BN$2446</v>
      </c>
      <c r="BO2458" s="212" t="str">
        <f t="shared" si="3964"/>
        <v>BO$2446</v>
      </c>
      <c r="BP2458" s="212" t="str">
        <f t="shared" si="3964"/>
        <v>BP$2446</v>
      </c>
      <c r="BQ2458" s="212" t="str">
        <f t="shared" si="3964"/>
        <v>BQ$2446</v>
      </c>
      <c r="BR2458" s="212" t="str">
        <f t="shared" si="3964"/>
        <v>BR$2446</v>
      </c>
      <c r="BS2458" s="212" t="str">
        <f t="shared" si="3964"/>
        <v>BS$2446</v>
      </c>
      <c r="BT2458" s="212" t="str">
        <f t="shared" si="3964"/>
        <v>BT$2446</v>
      </c>
      <c r="BU2458" s="212" t="str">
        <f t="shared" si="3964"/>
        <v>BU$2446</v>
      </c>
      <c r="BV2458" s="212" t="str">
        <f t="shared" si="3964"/>
        <v>BV$2446</v>
      </c>
      <c r="BW2458" s="212" t="str">
        <f t="shared" si="3964"/>
        <v>BW$2446</v>
      </c>
      <c r="BX2458" s="212" t="str">
        <f t="shared" si="3964"/>
        <v>BX$2446</v>
      </c>
      <c r="BY2458" s="212" t="str">
        <f t="shared" si="3964"/>
        <v>BY$2446</v>
      </c>
      <c r="BZ2458" s="212" t="str">
        <f t="shared" si="3964"/>
        <v>BZ$2446</v>
      </c>
      <c r="CA2458" s="212" t="str">
        <f t="shared" si="3964"/>
        <v>CA$2446</v>
      </c>
      <c r="CB2458" s="212" t="str">
        <f t="shared" si="3964"/>
        <v>CB$2446</v>
      </c>
      <c r="CC2458" s="212" t="str">
        <f t="shared" si="3964"/>
        <v>CC$2446</v>
      </c>
      <c r="CD2458" s="212" t="str">
        <f t="shared" si="3964"/>
        <v>CD$2446</v>
      </c>
      <c r="CE2458" s="212" t="str">
        <f t="shared" si="3964"/>
        <v>CE$2446</v>
      </c>
      <c r="CF2458" s="212" t="str">
        <f t="shared" ref="CF2458:CL2460" si="3965">ADDRESS(ROW(CF2446),COLUMN(CF2446),2)</f>
        <v>CF$2446</v>
      </c>
      <c r="CG2458" s="212" t="str">
        <f t="shared" si="3965"/>
        <v>CG$2446</v>
      </c>
      <c r="CH2458" s="212" t="str">
        <f t="shared" si="3965"/>
        <v>CH$2446</v>
      </c>
      <c r="CI2458" s="212" t="str">
        <f t="shared" si="3965"/>
        <v>CI$2446</v>
      </c>
      <c r="CJ2458" s="212" t="str">
        <f t="shared" si="3965"/>
        <v>CJ$2446</v>
      </c>
      <c r="CK2458" s="212" t="str">
        <f t="shared" si="3965"/>
        <v>CK$2446</v>
      </c>
      <c r="CL2458" s="212" t="str">
        <f t="shared" si="3965"/>
        <v>CL$2446</v>
      </c>
      <c r="CN2458" s="60"/>
      <c r="CO2458" s="212" t="str">
        <f t="shared" ref="CO2458:DL2460" si="3966">ADDRESS(ROW(CO1098),COLUMN(CO1098),2)</f>
        <v>CO$1098</v>
      </c>
      <c r="CP2458" s="212" t="str">
        <f t="shared" si="3966"/>
        <v>CP$1098</v>
      </c>
      <c r="CQ2458" s="212" t="str">
        <f t="shared" si="3966"/>
        <v>CQ$1098</v>
      </c>
      <c r="CR2458" s="212" t="str">
        <f t="shared" si="3966"/>
        <v>CR$1098</v>
      </c>
      <c r="CS2458" s="212" t="str">
        <f t="shared" si="3966"/>
        <v>CS$1098</v>
      </c>
      <c r="CT2458" s="212" t="str">
        <f t="shared" si="3966"/>
        <v>CT$1098</v>
      </c>
      <c r="CU2458" s="212" t="str">
        <f t="shared" si="3966"/>
        <v>CU$1098</v>
      </c>
      <c r="CV2458" s="212" t="str">
        <f t="shared" si="3966"/>
        <v>CV$1098</v>
      </c>
      <c r="CW2458" s="212" t="str">
        <f t="shared" si="3966"/>
        <v>CW$1098</v>
      </c>
      <c r="CX2458" s="212" t="str">
        <f t="shared" si="3966"/>
        <v>CX$1098</v>
      </c>
      <c r="CY2458" s="212" t="str">
        <f t="shared" si="3966"/>
        <v>CY$1098</v>
      </c>
      <c r="CZ2458" s="212" t="str">
        <f t="shared" si="3966"/>
        <v>CZ$1098</v>
      </c>
      <c r="DA2458" s="212" t="str">
        <f t="shared" si="3966"/>
        <v>DA$1098</v>
      </c>
      <c r="DB2458" s="212" t="str">
        <f t="shared" si="3966"/>
        <v>DB$1098</v>
      </c>
      <c r="DC2458" s="212" t="str">
        <f t="shared" si="3966"/>
        <v>DC$1098</v>
      </c>
      <c r="DD2458" s="212" t="str">
        <f t="shared" si="3966"/>
        <v>DD$1098</v>
      </c>
      <c r="DE2458" s="212" t="str">
        <f t="shared" si="3966"/>
        <v>DE$1098</v>
      </c>
      <c r="DF2458" s="212" t="str">
        <f t="shared" si="3966"/>
        <v>DF$1098</v>
      </c>
      <c r="DG2458" s="212" t="str">
        <f t="shared" si="3966"/>
        <v>DG$1098</v>
      </c>
      <c r="DH2458" s="212" t="str">
        <f t="shared" si="3966"/>
        <v>DH$1098</v>
      </c>
      <c r="DI2458" s="212" t="str">
        <f t="shared" si="3966"/>
        <v>DI$1098</v>
      </c>
      <c r="DJ2458" s="212" t="str">
        <f t="shared" si="3966"/>
        <v>DJ$1098</v>
      </c>
      <c r="DK2458" s="212" t="str">
        <f t="shared" si="3966"/>
        <v>DK$1098</v>
      </c>
      <c r="DL2458" s="212" t="str">
        <f t="shared" si="3966"/>
        <v>DL$1098</v>
      </c>
    </row>
    <row r="2459" spans="1:116" x14ac:dyDescent="0.4">
      <c r="E2459" s="8"/>
      <c r="H2459" s="12"/>
      <c r="I2459" s="60"/>
      <c r="J2459" s="60"/>
      <c r="K2459" s="15"/>
      <c r="L2459" s="15"/>
      <c r="M2459" s="15"/>
      <c r="N2459" s="15"/>
      <c r="O2459" s="15"/>
      <c r="P2459" s="15"/>
      <c r="R2459" s="15"/>
      <c r="S2459" s="76"/>
      <c r="T2459" s="76"/>
      <c r="U2459" s="76"/>
      <c r="V2459" s="76"/>
      <c r="W2459" s="76"/>
      <c r="X2459" s="76"/>
      <c r="Y2459" s="76"/>
      <c r="Z2459" s="76"/>
      <c r="AA2459" s="76"/>
      <c r="AB2459" s="76"/>
      <c r="AC2459" s="76"/>
      <c r="AD2459" s="76"/>
      <c r="AE2459" s="76"/>
      <c r="AF2459" s="76"/>
      <c r="AG2459" s="76"/>
      <c r="AH2459" s="76"/>
      <c r="AI2459" s="76"/>
      <c r="AJ2459" s="76"/>
      <c r="AK2459" s="76"/>
      <c r="AL2459" s="76"/>
      <c r="AM2459" s="76"/>
      <c r="AN2459" s="76"/>
      <c r="AO2459" s="76"/>
      <c r="AP2459" s="76"/>
      <c r="AQ2459" s="76"/>
      <c r="AR2459" s="76"/>
      <c r="AS2459" s="76"/>
      <c r="AT2459" s="76"/>
      <c r="AU2459" s="76"/>
      <c r="AV2459" s="76"/>
      <c r="AW2459" s="76"/>
      <c r="AX2459" s="76"/>
      <c r="AY2459" s="76"/>
      <c r="AZ2459" s="76"/>
      <c r="BA2459" s="76"/>
      <c r="BB2459" s="76"/>
      <c r="BC2459" s="76"/>
      <c r="BD2459" s="76"/>
      <c r="BE2459" s="76"/>
      <c r="BF2459" s="76"/>
      <c r="BG2459" s="76"/>
      <c r="BH2459" s="76"/>
      <c r="BI2459" s="76"/>
      <c r="BJ2459" s="76"/>
      <c r="BK2459" s="76"/>
      <c r="BL2459" s="76"/>
      <c r="BM2459" s="76"/>
      <c r="BN2459" s="76"/>
      <c r="BO2459" s="76"/>
      <c r="BP2459" s="76"/>
      <c r="BQ2459" s="76"/>
      <c r="BR2459" s="76"/>
      <c r="BS2459" s="76"/>
      <c r="BT2459" s="76"/>
      <c r="BU2459" s="76"/>
      <c r="BV2459" s="76"/>
      <c r="BW2459" s="76"/>
      <c r="BX2459" s="76"/>
      <c r="BY2459" s="76"/>
      <c r="BZ2459" s="76"/>
      <c r="CA2459" s="76"/>
      <c r="CB2459" s="76"/>
      <c r="CC2459" s="76"/>
      <c r="CD2459" s="76"/>
      <c r="CE2459" s="76"/>
      <c r="CF2459" s="76"/>
      <c r="CG2459" s="76"/>
      <c r="CH2459" s="76"/>
      <c r="CI2459" s="76"/>
      <c r="CJ2459" s="76"/>
      <c r="CK2459" s="76"/>
      <c r="CL2459" s="76"/>
      <c r="CN2459" s="60"/>
      <c r="CO2459" s="76"/>
      <c r="CP2459" s="76"/>
      <c r="CQ2459" s="76"/>
      <c r="CR2459" s="76"/>
      <c r="CS2459" s="76"/>
      <c r="CT2459" s="76"/>
      <c r="CU2459" s="76"/>
      <c r="CV2459" s="76"/>
      <c r="CW2459" s="76"/>
      <c r="CX2459" s="76"/>
      <c r="CY2459" s="76"/>
      <c r="CZ2459" s="76"/>
      <c r="DA2459" s="76"/>
      <c r="DB2459" s="76"/>
      <c r="DC2459" s="76"/>
      <c r="DD2459" s="76"/>
      <c r="DE2459" s="76"/>
      <c r="DF2459" s="76"/>
      <c r="DG2459" s="76"/>
      <c r="DH2459" s="76"/>
      <c r="DI2459" s="76"/>
      <c r="DJ2459" s="76"/>
      <c r="DK2459" s="76"/>
      <c r="DL2459" s="76"/>
    </row>
    <row r="2460" spans="1:116" x14ac:dyDescent="0.4">
      <c r="A2460" s="174"/>
      <c r="E2460" s="8"/>
      <c r="G2460" s="175" t="s">
        <v>490</v>
      </c>
      <c r="H2460" s="174"/>
      <c r="I2460" s="176"/>
      <c r="J2460" s="176"/>
      <c r="K2460" s="197"/>
      <c r="L2460" s="197"/>
      <c r="M2460" s="197"/>
      <c r="N2460" s="197"/>
      <c r="O2460" s="197"/>
      <c r="P2460" s="197"/>
      <c r="R2460" s="198"/>
      <c r="S2460" s="174"/>
      <c r="T2460" s="174"/>
      <c r="U2460" s="174"/>
      <c r="V2460" s="174"/>
      <c r="W2460" s="174"/>
      <c r="X2460" s="174"/>
      <c r="Y2460" s="174"/>
      <c r="Z2460" s="174"/>
      <c r="AA2460" s="174"/>
      <c r="AB2460" s="174"/>
      <c r="AC2460" s="174"/>
      <c r="AD2460" s="174"/>
      <c r="AE2460" s="174"/>
      <c r="AF2460" s="174"/>
      <c r="AG2460" s="174"/>
      <c r="AH2460" s="174"/>
      <c r="AI2460" s="174"/>
      <c r="AJ2460" s="174"/>
      <c r="AK2460" s="174"/>
      <c r="AL2460" s="174"/>
      <c r="AM2460" s="174"/>
      <c r="AN2460" s="174"/>
      <c r="AO2460" s="174"/>
      <c r="AP2460" s="174"/>
      <c r="AQ2460" s="174"/>
      <c r="AR2460" s="174"/>
      <c r="AS2460" s="174"/>
      <c r="AT2460" s="174"/>
      <c r="AU2460" s="174"/>
      <c r="AV2460" s="174"/>
      <c r="AW2460" s="174"/>
      <c r="AX2460" s="174"/>
      <c r="AY2460" s="174"/>
      <c r="AZ2460" s="174"/>
      <c r="BA2460" s="174"/>
      <c r="BB2460" s="174"/>
      <c r="BC2460" s="174"/>
      <c r="BD2460" s="174"/>
      <c r="BE2460" s="174"/>
      <c r="BF2460" s="174"/>
      <c r="BG2460" s="174"/>
      <c r="BH2460" s="174"/>
      <c r="BI2460" s="174"/>
      <c r="BJ2460" s="174"/>
      <c r="BK2460" s="174"/>
      <c r="BL2460" s="174"/>
      <c r="BM2460" s="174"/>
      <c r="BN2460" s="174"/>
      <c r="BO2460" s="174"/>
      <c r="BP2460" s="174"/>
      <c r="BQ2460" s="174"/>
      <c r="BR2460" s="174"/>
      <c r="BS2460" s="174"/>
      <c r="BT2460" s="174"/>
      <c r="BU2460" s="174"/>
      <c r="BV2460" s="174"/>
      <c r="BW2460" s="174"/>
      <c r="BX2460" s="174"/>
      <c r="BY2460" s="174"/>
      <c r="BZ2460" s="174"/>
      <c r="CA2460" s="174"/>
      <c r="CB2460" s="174"/>
      <c r="CC2460" s="174"/>
      <c r="CD2460" s="174"/>
      <c r="CE2460" s="174"/>
      <c r="CF2460" s="174"/>
      <c r="CG2460" s="174"/>
      <c r="CH2460" s="174"/>
      <c r="CI2460" s="174"/>
      <c r="CJ2460" s="174"/>
      <c r="CK2460" s="174"/>
      <c r="CL2460" s="174"/>
      <c r="CN2460" s="176"/>
      <c r="CO2460" s="174"/>
      <c r="CP2460" s="174"/>
      <c r="CQ2460" s="174"/>
      <c r="CR2460" s="174"/>
      <c r="CS2460" s="174"/>
      <c r="CT2460" s="174"/>
      <c r="CU2460" s="174"/>
      <c r="CV2460" s="174"/>
      <c r="CW2460" s="174"/>
      <c r="CX2460" s="174"/>
      <c r="CY2460" s="174"/>
      <c r="CZ2460" s="174"/>
      <c r="DA2460" s="174"/>
      <c r="DB2460" s="174"/>
      <c r="DC2460" s="174"/>
      <c r="DD2460" s="174"/>
      <c r="DE2460" s="174"/>
      <c r="DF2460" s="174"/>
      <c r="DG2460" s="174"/>
      <c r="DH2460" s="174"/>
      <c r="DI2460" s="174"/>
      <c r="DJ2460" s="174"/>
      <c r="DK2460" s="174"/>
      <c r="DL2460" s="174"/>
    </row>
    <row r="2461" spans="1:116" x14ac:dyDescent="0.4">
      <c r="A2461" s="174"/>
      <c r="E2461" s="8"/>
      <c r="G2461" s="175" t="s">
        <v>492</v>
      </c>
      <c r="H2461" s="174"/>
      <c r="I2461" s="176"/>
      <c r="J2461" s="176"/>
      <c r="K2461" s="197"/>
      <c r="L2461" s="197"/>
      <c r="M2461" s="197"/>
      <c r="N2461" s="197"/>
      <c r="O2461" s="197"/>
      <c r="P2461" s="197"/>
      <c r="R2461" s="198"/>
      <c r="S2461" s="174"/>
      <c r="T2461" s="174"/>
      <c r="U2461" s="174"/>
      <c r="V2461" s="174"/>
      <c r="W2461" s="174"/>
      <c r="X2461" s="174"/>
      <c r="Y2461" s="174"/>
      <c r="Z2461" s="174"/>
      <c r="AA2461" s="174"/>
      <c r="AB2461" s="174"/>
      <c r="AC2461" s="174"/>
      <c r="AD2461" s="174"/>
      <c r="AE2461" s="174"/>
      <c r="AF2461" s="174"/>
      <c r="AG2461" s="174"/>
      <c r="AH2461" s="174"/>
      <c r="AI2461" s="174"/>
      <c r="AJ2461" s="174"/>
      <c r="AK2461" s="174"/>
      <c r="AL2461" s="174"/>
      <c r="AM2461" s="174"/>
      <c r="AN2461" s="174"/>
      <c r="AO2461" s="174"/>
      <c r="AP2461" s="174"/>
      <c r="AQ2461" s="174"/>
      <c r="AR2461" s="174"/>
      <c r="AS2461" s="174"/>
      <c r="AT2461" s="174"/>
      <c r="AU2461" s="174"/>
      <c r="AV2461" s="174"/>
      <c r="AW2461" s="174"/>
      <c r="AX2461" s="174"/>
      <c r="AY2461" s="174"/>
      <c r="AZ2461" s="174"/>
      <c r="BA2461" s="174"/>
      <c r="BB2461" s="174"/>
      <c r="BC2461" s="174"/>
      <c r="BD2461" s="174"/>
      <c r="BE2461" s="174"/>
      <c r="BF2461" s="174"/>
      <c r="BG2461" s="174"/>
      <c r="BH2461" s="174"/>
      <c r="BI2461" s="174"/>
      <c r="BJ2461" s="174"/>
      <c r="BK2461" s="174"/>
      <c r="BL2461" s="174"/>
      <c r="BM2461" s="174"/>
      <c r="BN2461" s="174"/>
      <c r="BO2461" s="174"/>
      <c r="BP2461" s="174"/>
      <c r="BQ2461" s="174"/>
      <c r="BR2461" s="174"/>
      <c r="BS2461" s="174"/>
      <c r="BT2461" s="174"/>
      <c r="BU2461" s="174"/>
      <c r="BV2461" s="174"/>
      <c r="BW2461" s="174"/>
      <c r="BX2461" s="174"/>
      <c r="BY2461" s="174"/>
      <c r="BZ2461" s="174"/>
      <c r="CA2461" s="174"/>
      <c r="CB2461" s="174"/>
      <c r="CC2461" s="174"/>
      <c r="CD2461" s="174"/>
      <c r="CE2461" s="174"/>
      <c r="CF2461" s="174"/>
      <c r="CG2461" s="174"/>
      <c r="CH2461" s="174"/>
      <c r="CI2461" s="174"/>
      <c r="CJ2461" s="174"/>
      <c r="CK2461" s="174"/>
      <c r="CL2461" s="174"/>
      <c r="CN2461" s="176"/>
      <c r="CO2461" s="174"/>
      <c r="CP2461" s="174"/>
      <c r="CQ2461" s="174"/>
      <c r="CR2461" s="174"/>
      <c r="CS2461" s="174"/>
      <c r="CT2461" s="174"/>
      <c r="CU2461" s="174"/>
      <c r="CV2461" s="174"/>
      <c r="CW2461" s="174"/>
      <c r="CX2461" s="174"/>
      <c r="CY2461" s="174"/>
      <c r="CZ2461" s="174"/>
      <c r="DA2461" s="174"/>
      <c r="DB2461" s="174"/>
      <c r="DC2461" s="174"/>
      <c r="DD2461" s="174"/>
      <c r="DE2461" s="174"/>
      <c r="DF2461" s="174"/>
      <c r="DG2461" s="174"/>
      <c r="DH2461" s="174"/>
      <c r="DI2461" s="174"/>
      <c r="DJ2461" s="174"/>
      <c r="DK2461" s="174"/>
      <c r="DL2461" s="174"/>
    </row>
    <row r="2462" spans="1:116" x14ac:dyDescent="0.4">
      <c r="A2462" s="174"/>
      <c r="E2462" s="8"/>
      <c r="G2462" s="175" t="s">
        <v>461</v>
      </c>
      <c r="H2462" s="174"/>
      <c r="I2462" s="176"/>
      <c r="J2462" s="176"/>
      <c r="K2462" s="197"/>
      <c r="L2462" s="197"/>
      <c r="M2462" s="197"/>
      <c r="N2462" s="197"/>
      <c r="O2462" s="197"/>
      <c r="P2462" s="197"/>
      <c r="R2462" s="198"/>
      <c r="S2462" s="199" t="str">
        <f t="shared" ref="S2462:AX2462" si="3967">S$20</f>
        <v>S$16</v>
      </c>
      <c r="T2462" s="199" t="str">
        <f t="shared" si="3967"/>
        <v>T$16</v>
      </c>
      <c r="U2462" s="199" t="str">
        <f t="shared" si="3967"/>
        <v>U$16</v>
      </c>
      <c r="V2462" s="199" t="str">
        <f t="shared" si="3967"/>
        <v>V$16</v>
      </c>
      <c r="W2462" s="199" t="str">
        <f t="shared" si="3967"/>
        <v>W$16</v>
      </c>
      <c r="X2462" s="199" t="str">
        <f t="shared" si="3967"/>
        <v>X$16</v>
      </c>
      <c r="Y2462" s="199" t="str">
        <f t="shared" si="3967"/>
        <v>Y$16</v>
      </c>
      <c r="Z2462" s="199" t="str">
        <f t="shared" si="3967"/>
        <v>Z$16</v>
      </c>
      <c r="AA2462" s="199" t="str">
        <f t="shared" si="3967"/>
        <v>AA$16</v>
      </c>
      <c r="AB2462" s="199" t="str">
        <f t="shared" si="3967"/>
        <v>AB$16</v>
      </c>
      <c r="AC2462" s="199" t="str">
        <f t="shared" si="3967"/>
        <v>AC$16</v>
      </c>
      <c r="AD2462" s="199" t="str">
        <f t="shared" si="3967"/>
        <v>AD$16</v>
      </c>
      <c r="AE2462" s="199" t="str">
        <f t="shared" si="3967"/>
        <v>AE$16</v>
      </c>
      <c r="AF2462" s="199" t="str">
        <f t="shared" si="3967"/>
        <v>AF$16</v>
      </c>
      <c r="AG2462" s="199" t="str">
        <f t="shared" si="3967"/>
        <v>AG$16</v>
      </c>
      <c r="AH2462" s="199" t="str">
        <f t="shared" si="3967"/>
        <v>AH$16</v>
      </c>
      <c r="AI2462" s="199" t="str">
        <f t="shared" si="3967"/>
        <v>AI$16</v>
      </c>
      <c r="AJ2462" s="199" t="str">
        <f t="shared" si="3967"/>
        <v>AJ$16</v>
      </c>
      <c r="AK2462" s="199" t="str">
        <f t="shared" si="3967"/>
        <v>AK$16</v>
      </c>
      <c r="AL2462" s="199" t="str">
        <f t="shared" si="3967"/>
        <v>AL$16</v>
      </c>
      <c r="AM2462" s="199" t="str">
        <f t="shared" si="3967"/>
        <v>AM$16</v>
      </c>
      <c r="AN2462" s="199" t="str">
        <f t="shared" si="3967"/>
        <v>AN$16</v>
      </c>
      <c r="AO2462" s="199" t="str">
        <f t="shared" si="3967"/>
        <v>AO$16</v>
      </c>
      <c r="AP2462" s="199" t="str">
        <f t="shared" si="3967"/>
        <v>AP$16</v>
      </c>
      <c r="AQ2462" s="199" t="str">
        <f t="shared" si="3967"/>
        <v>AQ$16</v>
      </c>
      <c r="AR2462" s="199" t="str">
        <f t="shared" si="3967"/>
        <v>AR$16</v>
      </c>
      <c r="AS2462" s="199" t="str">
        <f t="shared" si="3967"/>
        <v>AS$16</v>
      </c>
      <c r="AT2462" s="199" t="str">
        <f t="shared" si="3967"/>
        <v>AT$16</v>
      </c>
      <c r="AU2462" s="199" t="str">
        <f t="shared" si="3967"/>
        <v>AU$16</v>
      </c>
      <c r="AV2462" s="199" t="str">
        <f t="shared" si="3967"/>
        <v>AV$16</v>
      </c>
      <c r="AW2462" s="199" t="str">
        <f t="shared" si="3967"/>
        <v>AW$16</v>
      </c>
      <c r="AX2462" s="199" t="str">
        <f t="shared" si="3967"/>
        <v>AX$16</v>
      </c>
      <c r="AY2462" s="199" t="str">
        <f t="shared" ref="AY2462:CD2462" si="3968">AY$20</f>
        <v>AY$16</v>
      </c>
      <c r="AZ2462" s="199" t="str">
        <f t="shared" si="3968"/>
        <v>AZ$16</v>
      </c>
      <c r="BA2462" s="199" t="str">
        <f t="shared" si="3968"/>
        <v>BA$16</v>
      </c>
      <c r="BB2462" s="199" t="str">
        <f t="shared" si="3968"/>
        <v>BB$16</v>
      </c>
      <c r="BC2462" s="199" t="str">
        <f t="shared" si="3968"/>
        <v>BC$16</v>
      </c>
      <c r="BD2462" s="199" t="str">
        <f t="shared" si="3968"/>
        <v>BD$16</v>
      </c>
      <c r="BE2462" s="199" t="str">
        <f t="shared" si="3968"/>
        <v>BE$16</v>
      </c>
      <c r="BF2462" s="199" t="str">
        <f t="shared" si="3968"/>
        <v>BF$16</v>
      </c>
      <c r="BG2462" s="199" t="str">
        <f t="shared" si="3968"/>
        <v>BG$16</v>
      </c>
      <c r="BH2462" s="199" t="str">
        <f t="shared" si="3968"/>
        <v>BH$16</v>
      </c>
      <c r="BI2462" s="199" t="str">
        <f t="shared" si="3968"/>
        <v>BI$16</v>
      </c>
      <c r="BJ2462" s="199" t="str">
        <f t="shared" si="3968"/>
        <v>BJ$16</v>
      </c>
      <c r="BK2462" s="199" t="str">
        <f t="shared" si="3968"/>
        <v>BK$16</v>
      </c>
      <c r="BL2462" s="199" t="str">
        <f t="shared" si="3968"/>
        <v>BL$16</v>
      </c>
      <c r="BM2462" s="199" t="str">
        <f t="shared" si="3968"/>
        <v>BM$16</v>
      </c>
      <c r="BN2462" s="199" t="str">
        <f t="shared" si="3968"/>
        <v>BN$16</v>
      </c>
      <c r="BO2462" s="199" t="str">
        <f t="shared" si="3968"/>
        <v>BO$16</v>
      </c>
      <c r="BP2462" s="199" t="str">
        <f t="shared" si="3968"/>
        <v>BP$16</v>
      </c>
      <c r="BQ2462" s="199" t="str">
        <f t="shared" si="3968"/>
        <v>BQ$16</v>
      </c>
      <c r="BR2462" s="199" t="str">
        <f t="shared" si="3968"/>
        <v>BR$16</v>
      </c>
      <c r="BS2462" s="199" t="str">
        <f t="shared" si="3968"/>
        <v>BS$16</v>
      </c>
      <c r="BT2462" s="199" t="str">
        <f t="shared" si="3968"/>
        <v>BT$16</v>
      </c>
      <c r="BU2462" s="199" t="str">
        <f t="shared" si="3968"/>
        <v>BU$16</v>
      </c>
      <c r="BV2462" s="199" t="str">
        <f t="shared" si="3968"/>
        <v>BV$16</v>
      </c>
      <c r="BW2462" s="199" t="str">
        <f t="shared" si="3968"/>
        <v>BW$16</v>
      </c>
      <c r="BX2462" s="199" t="str">
        <f t="shared" si="3968"/>
        <v>BX$16</v>
      </c>
      <c r="BY2462" s="199" t="str">
        <f t="shared" si="3968"/>
        <v>BY$16</v>
      </c>
      <c r="BZ2462" s="199" t="str">
        <f t="shared" si="3968"/>
        <v>BZ$16</v>
      </c>
      <c r="CA2462" s="199" t="str">
        <f t="shared" si="3968"/>
        <v>CA$16</v>
      </c>
      <c r="CB2462" s="199" t="str">
        <f t="shared" si="3968"/>
        <v>CB$16</v>
      </c>
      <c r="CC2462" s="199" t="str">
        <f t="shared" si="3968"/>
        <v>CC$16</v>
      </c>
      <c r="CD2462" s="199" t="str">
        <f t="shared" si="3968"/>
        <v>CD$16</v>
      </c>
      <c r="CE2462" s="199" t="str">
        <f t="shared" ref="CE2462:CL2462" si="3969">CE$20</f>
        <v>CE$16</v>
      </c>
      <c r="CF2462" s="199" t="str">
        <f t="shared" si="3969"/>
        <v>CF$16</v>
      </c>
      <c r="CG2462" s="199" t="str">
        <f t="shared" si="3969"/>
        <v>CG$16</v>
      </c>
      <c r="CH2462" s="199" t="str">
        <f t="shared" si="3969"/>
        <v>CH$16</v>
      </c>
      <c r="CI2462" s="199" t="str">
        <f t="shared" si="3969"/>
        <v>CI$16</v>
      </c>
      <c r="CJ2462" s="199" t="str">
        <f t="shared" si="3969"/>
        <v>CJ$16</v>
      </c>
      <c r="CK2462" s="199" t="str">
        <f t="shared" si="3969"/>
        <v>CK$16</v>
      </c>
      <c r="CL2462" s="199" t="str">
        <f t="shared" si="3969"/>
        <v>CL$16</v>
      </c>
      <c r="CN2462" s="176"/>
      <c r="CO2462" s="199" t="str">
        <f t="shared" ref="CO2462:DL2462" si="3970">CO$20</f>
        <v>CO$16</v>
      </c>
      <c r="CP2462" s="199" t="str">
        <f t="shared" si="3970"/>
        <v>CP$16</v>
      </c>
      <c r="CQ2462" s="199" t="str">
        <f t="shared" si="3970"/>
        <v>CQ$16</v>
      </c>
      <c r="CR2462" s="199" t="str">
        <f t="shared" si="3970"/>
        <v>CR$16</v>
      </c>
      <c r="CS2462" s="199" t="str">
        <f t="shared" si="3970"/>
        <v>CS$16</v>
      </c>
      <c r="CT2462" s="199" t="str">
        <f t="shared" si="3970"/>
        <v>CT$16</v>
      </c>
      <c r="CU2462" s="199" t="str">
        <f t="shared" si="3970"/>
        <v>CU$16</v>
      </c>
      <c r="CV2462" s="199" t="str">
        <f t="shared" si="3970"/>
        <v>CV$16</v>
      </c>
      <c r="CW2462" s="199" t="str">
        <f t="shared" si="3970"/>
        <v>CW$16</v>
      </c>
      <c r="CX2462" s="199" t="str">
        <f t="shared" si="3970"/>
        <v>CX$16</v>
      </c>
      <c r="CY2462" s="199" t="str">
        <f t="shared" si="3970"/>
        <v>CY$16</v>
      </c>
      <c r="CZ2462" s="199" t="str">
        <f t="shared" si="3970"/>
        <v>CZ$16</v>
      </c>
      <c r="DA2462" s="199" t="str">
        <f t="shared" si="3970"/>
        <v>DA$16</v>
      </c>
      <c r="DB2462" s="199" t="str">
        <f t="shared" si="3970"/>
        <v>DB$16</v>
      </c>
      <c r="DC2462" s="199" t="str">
        <f t="shared" si="3970"/>
        <v>DC$16</v>
      </c>
      <c r="DD2462" s="199" t="str">
        <f t="shared" si="3970"/>
        <v>DD$16</v>
      </c>
      <c r="DE2462" s="199" t="str">
        <f t="shared" si="3970"/>
        <v>DE$16</v>
      </c>
      <c r="DF2462" s="199" t="str">
        <f t="shared" si="3970"/>
        <v>DF$16</v>
      </c>
      <c r="DG2462" s="199" t="str">
        <f t="shared" si="3970"/>
        <v>DG$16</v>
      </c>
      <c r="DH2462" s="199" t="str">
        <f t="shared" si="3970"/>
        <v>DH$16</v>
      </c>
      <c r="DI2462" s="199" t="str">
        <f t="shared" si="3970"/>
        <v>DI$16</v>
      </c>
      <c r="DJ2462" s="199" t="str">
        <f t="shared" si="3970"/>
        <v>DJ$16</v>
      </c>
      <c r="DK2462" s="199" t="str">
        <f t="shared" si="3970"/>
        <v>DK$16</v>
      </c>
      <c r="DL2462" s="199" t="str">
        <f t="shared" si="3970"/>
        <v>DL$16</v>
      </c>
    </row>
    <row r="2463" spans="1:116" x14ac:dyDescent="0.4">
      <c r="A2463" s="174"/>
      <c r="E2463" s="8"/>
      <c r="G2463" s="175" t="s">
        <v>462</v>
      </c>
      <c r="H2463" s="200"/>
      <c r="I2463" s="201"/>
      <c r="J2463" s="201"/>
      <c r="K2463" s="202"/>
      <c r="L2463" s="202"/>
      <c r="M2463" s="202"/>
      <c r="N2463" s="202"/>
      <c r="O2463" s="202"/>
      <c r="P2463" s="202"/>
      <c r="R2463" s="202"/>
      <c r="S2463" s="199" t="str">
        <f t="shared" ref="S2463:AX2463" si="3971">S$21</f>
        <v>S$17</v>
      </c>
      <c r="T2463" s="199" t="str">
        <f t="shared" si="3971"/>
        <v>T$17</v>
      </c>
      <c r="U2463" s="199" t="str">
        <f t="shared" si="3971"/>
        <v>U$17</v>
      </c>
      <c r="V2463" s="199" t="str">
        <f t="shared" si="3971"/>
        <v>V$17</v>
      </c>
      <c r="W2463" s="199" t="str">
        <f t="shared" si="3971"/>
        <v>W$17</v>
      </c>
      <c r="X2463" s="199" t="str">
        <f t="shared" si="3971"/>
        <v>X$17</v>
      </c>
      <c r="Y2463" s="199" t="str">
        <f t="shared" si="3971"/>
        <v>Y$17</v>
      </c>
      <c r="Z2463" s="199" t="str">
        <f t="shared" si="3971"/>
        <v>Z$17</v>
      </c>
      <c r="AA2463" s="199" t="str">
        <f t="shared" si="3971"/>
        <v>AA$17</v>
      </c>
      <c r="AB2463" s="199" t="str">
        <f t="shared" si="3971"/>
        <v>AB$17</v>
      </c>
      <c r="AC2463" s="199" t="str">
        <f t="shared" si="3971"/>
        <v>AC$17</v>
      </c>
      <c r="AD2463" s="199" t="str">
        <f t="shared" si="3971"/>
        <v>AD$17</v>
      </c>
      <c r="AE2463" s="199" t="str">
        <f t="shared" si="3971"/>
        <v>AE$17</v>
      </c>
      <c r="AF2463" s="199" t="str">
        <f t="shared" si="3971"/>
        <v>AF$17</v>
      </c>
      <c r="AG2463" s="199" t="str">
        <f t="shared" si="3971"/>
        <v>AG$17</v>
      </c>
      <c r="AH2463" s="199" t="str">
        <f t="shared" si="3971"/>
        <v>AH$17</v>
      </c>
      <c r="AI2463" s="199" t="str">
        <f t="shared" si="3971"/>
        <v>AI$17</v>
      </c>
      <c r="AJ2463" s="199" t="str">
        <f t="shared" si="3971"/>
        <v>AJ$17</v>
      </c>
      <c r="AK2463" s="199" t="str">
        <f t="shared" si="3971"/>
        <v>AK$17</v>
      </c>
      <c r="AL2463" s="199" t="str">
        <f t="shared" si="3971"/>
        <v>AL$17</v>
      </c>
      <c r="AM2463" s="199" t="str">
        <f t="shared" si="3971"/>
        <v>AM$17</v>
      </c>
      <c r="AN2463" s="199" t="str">
        <f t="shared" si="3971"/>
        <v>AN$17</v>
      </c>
      <c r="AO2463" s="199" t="str">
        <f t="shared" si="3971"/>
        <v>AO$17</v>
      </c>
      <c r="AP2463" s="199" t="str">
        <f t="shared" si="3971"/>
        <v>AP$17</v>
      </c>
      <c r="AQ2463" s="199" t="str">
        <f t="shared" si="3971"/>
        <v>AQ$17</v>
      </c>
      <c r="AR2463" s="199" t="str">
        <f t="shared" si="3971"/>
        <v>AR$17</v>
      </c>
      <c r="AS2463" s="199" t="str">
        <f t="shared" si="3971"/>
        <v>AS$17</v>
      </c>
      <c r="AT2463" s="199" t="str">
        <f t="shared" si="3971"/>
        <v>AT$17</v>
      </c>
      <c r="AU2463" s="199" t="str">
        <f t="shared" si="3971"/>
        <v>AU$17</v>
      </c>
      <c r="AV2463" s="199" t="str">
        <f t="shared" si="3971"/>
        <v>AV$17</v>
      </c>
      <c r="AW2463" s="199" t="str">
        <f t="shared" si="3971"/>
        <v>AW$17</v>
      </c>
      <c r="AX2463" s="199" t="str">
        <f t="shared" si="3971"/>
        <v>AX$17</v>
      </c>
      <c r="AY2463" s="199" t="str">
        <f t="shared" ref="AY2463:CD2463" si="3972">AY$21</f>
        <v>AY$17</v>
      </c>
      <c r="AZ2463" s="199" t="str">
        <f t="shared" si="3972"/>
        <v>AZ$17</v>
      </c>
      <c r="BA2463" s="199" t="str">
        <f t="shared" si="3972"/>
        <v>BA$17</v>
      </c>
      <c r="BB2463" s="199" t="str">
        <f t="shared" si="3972"/>
        <v>BB$17</v>
      </c>
      <c r="BC2463" s="199" t="str">
        <f t="shared" si="3972"/>
        <v>BC$17</v>
      </c>
      <c r="BD2463" s="199" t="str">
        <f t="shared" si="3972"/>
        <v>BD$17</v>
      </c>
      <c r="BE2463" s="199" t="str">
        <f t="shared" si="3972"/>
        <v>BE$17</v>
      </c>
      <c r="BF2463" s="199" t="str">
        <f t="shared" si="3972"/>
        <v>BF$17</v>
      </c>
      <c r="BG2463" s="199" t="str">
        <f t="shared" si="3972"/>
        <v>BG$17</v>
      </c>
      <c r="BH2463" s="199" t="str">
        <f t="shared" si="3972"/>
        <v>BH$17</v>
      </c>
      <c r="BI2463" s="199" t="str">
        <f t="shared" si="3972"/>
        <v>BI$17</v>
      </c>
      <c r="BJ2463" s="199" t="str">
        <f t="shared" si="3972"/>
        <v>BJ$17</v>
      </c>
      <c r="BK2463" s="199" t="str">
        <f t="shared" si="3972"/>
        <v>BK$17</v>
      </c>
      <c r="BL2463" s="199" t="str">
        <f t="shared" si="3972"/>
        <v>BL$17</v>
      </c>
      <c r="BM2463" s="199" t="str">
        <f t="shared" si="3972"/>
        <v>BM$17</v>
      </c>
      <c r="BN2463" s="199" t="str">
        <f t="shared" si="3972"/>
        <v>BN$17</v>
      </c>
      <c r="BO2463" s="199" t="str">
        <f t="shared" si="3972"/>
        <v>BO$17</v>
      </c>
      <c r="BP2463" s="199" t="str">
        <f t="shared" si="3972"/>
        <v>BP$17</v>
      </c>
      <c r="BQ2463" s="199" t="str">
        <f t="shared" si="3972"/>
        <v>BQ$17</v>
      </c>
      <c r="BR2463" s="199" t="str">
        <f t="shared" si="3972"/>
        <v>BR$17</v>
      </c>
      <c r="BS2463" s="199" t="str">
        <f t="shared" si="3972"/>
        <v>BS$17</v>
      </c>
      <c r="BT2463" s="199" t="str">
        <f t="shared" si="3972"/>
        <v>BT$17</v>
      </c>
      <c r="BU2463" s="199" t="str">
        <f t="shared" si="3972"/>
        <v>BU$17</v>
      </c>
      <c r="BV2463" s="199" t="str">
        <f t="shared" si="3972"/>
        <v>BV$17</v>
      </c>
      <c r="BW2463" s="199" t="str">
        <f t="shared" si="3972"/>
        <v>BW$17</v>
      </c>
      <c r="BX2463" s="199" t="str">
        <f t="shared" si="3972"/>
        <v>BX$17</v>
      </c>
      <c r="BY2463" s="199" t="str">
        <f t="shared" si="3972"/>
        <v>BY$17</v>
      </c>
      <c r="BZ2463" s="199" t="str">
        <f t="shared" si="3972"/>
        <v>BZ$17</v>
      </c>
      <c r="CA2463" s="199" t="str">
        <f t="shared" si="3972"/>
        <v>CA$17</v>
      </c>
      <c r="CB2463" s="199" t="str">
        <f t="shared" si="3972"/>
        <v>CB$17</v>
      </c>
      <c r="CC2463" s="199" t="str">
        <f t="shared" si="3972"/>
        <v>CC$17</v>
      </c>
      <c r="CD2463" s="199" t="str">
        <f t="shared" si="3972"/>
        <v>CD$17</v>
      </c>
      <c r="CE2463" s="199" t="str">
        <f t="shared" ref="CE2463:CL2463" si="3973">CE$21</f>
        <v>CE$17</v>
      </c>
      <c r="CF2463" s="199" t="str">
        <f t="shared" si="3973"/>
        <v>CF$17</v>
      </c>
      <c r="CG2463" s="199" t="str">
        <f t="shared" si="3973"/>
        <v>CG$17</v>
      </c>
      <c r="CH2463" s="199" t="str">
        <f t="shared" si="3973"/>
        <v>CH$17</v>
      </c>
      <c r="CI2463" s="199" t="str">
        <f t="shared" si="3973"/>
        <v>CI$17</v>
      </c>
      <c r="CJ2463" s="199" t="str">
        <f t="shared" si="3973"/>
        <v>CJ$17</v>
      </c>
      <c r="CK2463" s="199" t="str">
        <f t="shared" si="3973"/>
        <v>CK$17</v>
      </c>
      <c r="CL2463" s="199" t="str">
        <f t="shared" si="3973"/>
        <v>CL$17</v>
      </c>
      <c r="CN2463" s="201"/>
      <c r="CO2463" s="199" t="str">
        <f t="shared" ref="CO2463:DL2463" si="3974">CO$21</f>
        <v>CO$17</v>
      </c>
      <c r="CP2463" s="199" t="str">
        <f t="shared" si="3974"/>
        <v>CP$17</v>
      </c>
      <c r="CQ2463" s="199" t="str">
        <f t="shared" si="3974"/>
        <v>CQ$17</v>
      </c>
      <c r="CR2463" s="199" t="str">
        <f t="shared" si="3974"/>
        <v>CR$17</v>
      </c>
      <c r="CS2463" s="199" t="str">
        <f t="shared" si="3974"/>
        <v>CS$17</v>
      </c>
      <c r="CT2463" s="199" t="str">
        <f t="shared" si="3974"/>
        <v>CT$17</v>
      </c>
      <c r="CU2463" s="199" t="str">
        <f t="shared" si="3974"/>
        <v>CU$17</v>
      </c>
      <c r="CV2463" s="199" t="str">
        <f t="shared" si="3974"/>
        <v>CV$17</v>
      </c>
      <c r="CW2463" s="199" t="str">
        <f t="shared" si="3974"/>
        <v>CW$17</v>
      </c>
      <c r="CX2463" s="199" t="str">
        <f t="shared" si="3974"/>
        <v>CX$17</v>
      </c>
      <c r="CY2463" s="199" t="str">
        <f t="shared" si="3974"/>
        <v>CY$17</v>
      </c>
      <c r="CZ2463" s="199" t="str">
        <f t="shared" si="3974"/>
        <v>CZ$17</v>
      </c>
      <c r="DA2463" s="199" t="str">
        <f t="shared" si="3974"/>
        <v>DA$17</v>
      </c>
      <c r="DB2463" s="199" t="str">
        <f t="shared" si="3974"/>
        <v>DB$17</v>
      </c>
      <c r="DC2463" s="199" t="str">
        <f t="shared" si="3974"/>
        <v>DC$17</v>
      </c>
      <c r="DD2463" s="199" t="str">
        <f t="shared" si="3974"/>
        <v>DD$17</v>
      </c>
      <c r="DE2463" s="199" t="str">
        <f t="shared" si="3974"/>
        <v>DE$17</v>
      </c>
      <c r="DF2463" s="199" t="str">
        <f t="shared" si="3974"/>
        <v>DF$17</v>
      </c>
      <c r="DG2463" s="199" t="str">
        <f t="shared" si="3974"/>
        <v>DG$17</v>
      </c>
      <c r="DH2463" s="199" t="str">
        <f t="shared" si="3974"/>
        <v>DH$17</v>
      </c>
      <c r="DI2463" s="199" t="str">
        <f t="shared" si="3974"/>
        <v>DI$17</v>
      </c>
      <c r="DJ2463" s="199" t="str">
        <f t="shared" si="3974"/>
        <v>DJ$17</v>
      </c>
      <c r="DK2463" s="199" t="str">
        <f t="shared" si="3974"/>
        <v>DK$17</v>
      </c>
      <c r="DL2463" s="199" t="str">
        <f t="shared" si="3974"/>
        <v>DL$17</v>
      </c>
    </row>
    <row r="2464" spans="1:116" x14ac:dyDescent="0.4">
      <c r="A2464" s="174"/>
      <c r="E2464" s="8"/>
      <c r="G2464" s="175" t="s">
        <v>491</v>
      </c>
      <c r="H2464" s="200"/>
      <c r="I2464" s="201"/>
      <c r="J2464" s="201"/>
      <c r="K2464" s="202"/>
      <c r="L2464" s="202"/>
      <c r="M2464" s="202"/>
      <c r="N2464" s="202"/>
      <c r="O2464" s="202"/>
      <c r="P2464" s="202"/>
      <c r="R2464" s="202"/>
      <c r="S2464" s="190"/>
      <c r="T2464" s="190"/>
      <c r="U2464" s="190"/>
      <c r="V2464" s="190"/>
      <c r="W2464" s="190"/>
      <c r="X2464" s="190"/>
      <c r="Y2464" s="190"/>
      <c r="Z2464" s="190"/>
      <c r="AA2464" s="190"/>
      <c r="AB2464" s="190"/>
      <c r="AC2464" s="190"/>
      <c r="AD2464" s="190"/>
      <c r="AE2464" s="190"/>
      <c r="AF2464" s="190"/>
      <c r="AG2464" s="190"/>
      <c r="AH2464" s="190"/>
      <c r="AI2464" s="190"/>
      <c r="AJ2464" s="190"/>
      <c r="AK2464" s="190"/>
      <c r="AL2464" s="190"/>
      <c r="AM2464" s="190"/>
      <c r="AN2464" s="190"/>
      <c r="AO2464" s="190"/>
      <c r="AP2464" s="190"/>
      <c r="AQ2464" s="190"/>
      <c r="AR2464" s="190"/>
      <c r="AS2464" s="190"/>
      <c r="AT2464" s="190"/>
      <c r="AU2464" s="190"/>
      <c r="AV2464" s="190"/>
      <c r="AW2464" s="190"/>
      <c r="AX2464" s="190"/>
      <c r="AY2464" s="190"/>
      <c r="AZ2464" s="190"/>
      <c r="BA2464" s="190"/>
      <c r="BB2464" s="190"/>
      <c r="BC2464" s="190"/>
      <c r="BD2464" s="190"/>
      <c r="BE2464" s="190"/>
      <c r="BF2464" s="190"/>
      <c r="BG2464" s="190"/>
      <c r="BH2464" s="190"/>
      <c r="BI2464" s="190"/>
      <c r="BJ2464" s="190"/>
      <c r="BK2464" s="190"/>
      <c r="BL2464" s="190"/>
      <c r="BM2464" s="190"/>
      <c r="BN2464" s="190"/>
      <c r="BO2464" s="190"/>
      <c r="BP2464" s="190"/>
      <c r="BQ2464" s="190"/>
      <c r="BR2464" s="190"/>
      <c r="BS2464" s="190"/>
      <c r="BT2464" s="190"/>
      <c r="BU2464" s="190"/>
      <c r="BV2464" s="190"/>
      <c r="BW2464" s="190"/>
      <c r="BX2464" s="190"/>
      <c r="BY2464" s="190"/>
      <c r="BZ2464" s="190"/>
      <c r="CA2464" s="190"/>
      <c r="CB2464" s="190"/>
      <c r="CC2464" s="190"/>
      <c r="CD2464" s="190"/>
      <c r="CE2464" s="190"/>
      <c r="CF2464" s="190"/>
      <c r="CG2464" s="190"/>
      <c r="CH2464" s="190"/>
      <c r="CI2464" s="190"/>
      <c r="CJ2464" s="190"/>
      <c r="CK2464" s="190"/>
      <c r="CL2464" s="190"/>
      <c r="CN2464" s="201"/>
      <c r="CO2464" s="190"/>
      <c r="CP2464" s="190"/>
      <c r="CQ2464" s="190"/>
      <c r="CR2464" s="190"/>
      <c r="CS2464" s="190"/>
      <c r="CT2464" s="190"/>
      <c r="CU2464" s="190"/>
      <c r="CV2464" s="190"/>
      <c r="CW2464" s="190"/>
      <c r="CX2464" s="190"/>
      <c r="CY2464" s="190"/>
      <c r="CZ2464" s="190"/>
      <c r="DA2464" s="190"/>
      <c r="DB2464" s="190"/>
      <c r="DC2464" s="190"/>
      <c r="DD2464" s="190"/>
      <c r="DE2464" s="190"/>
      <c r="DF2464" s="190"/>
      <c r="DG2464" s="190"/>
      <c r="DH2464" s="190"/>
      <c r="DI2464" s="190"/>
      <c r="DJ2464" s="190"/>
      <c r="DK2464" s="190"/>
      <c r="DL2464" s="190"/>
    </row>
    <row r="2465" spans="1:116" x14ac:dyDescent="0.4">
      <c r="A2465" s="174"/>
      <c r="E2465" s="8"/>
      <c r="G2465" s="175" t="s">
        <v>505</v>
      </c>
      <c r="H2465" s="200"/>
      <c r="I2465" s="201"/>
      <c r="J2465" s="201"/>
      <c r="K2465" s="202"/>
      <c r="L2465" s="202"/>
      <c r="M2465" s="202"/>
      <c r="N2465" s="202"/>
      <c r="O2465" s="202"/>
      <c r="P2465" s="202"/>
      <c r="R2465" s="202"/>
      <c r="S2465" s="190"/>
      <c r="T2465" s="190"/>
      <c r="U2465" s="190"/>
      <c r="V2465" s="190"/>
      <c r="W2465" s="190"/>
      <c r="X2465" s="190"/>
      <c r="Y2465" s="190"/>
      <c r="Z2465" s="190"/>
      <c r="AA2465" s="190"/>
      <c r="AB2465" s="190"/>
      <c r="AC2465" s="190"/>
      <c r="AD2465" s="190"/>
      <c r="AE2465" s="190"/>
      <c r="AF2465" s="190"/>
      <c r="AG2465" s="190"/>
      <c r="AH2465" s="190"/>
      <c r="AI2465" s="190"/>
      <c r="AJ2465" s="190"/>
      <c r="AK2465" s="190"/>
      <c r="AL2465" s="190"/>
      <c r="AM2465" s="190"/>
      <c r="AN2465" s="190"/>
      <c r="AO2465" s="190"/>
      <c r="AP2465" s="190"/>
      <c r="AQ2465" s="190"/>
      <c r="AR2465" s="190"/>
      <c r="AS2465" s="190"/>
      <c r="AT2465" s="190"/>
      <c r="AU2465" s="190"/>
      <c r="AV2465" s="190"/>
      <c r="AW2465" s="190"/>
      <c r="AX2465" s="190"/>
      <c r="AY2465" s="190"/>
      <c r="AZ2465" s="190"/>
      <c r="BA2465" s="190"/>
      <c r="BB2465" s="190"/>
      <c r="BC2465" s="190"/>
      <c r="BD2465" s="190"/>
      <c r="BE2465" s="190"/>
      <c r="BF2465" s="190"/>
      <c r="BG2465" s="190"/>
      <c r="BH2465" s="190"/>
      <c r="BI2465" s="190"/>
      <c r="BJ2465" s="190"/>
      <c r="BK2465" s="190"/>
      <c r="BL2465" s="190"/>
      <c r="BM2465" s="190"/>
      <c r="BN2465" s="190"/>
      <c r="BO2465" s="190"/>
      <c r="BP2465" s="190"/>
      <c r="BQ2465" s="190"/>
      <c r="BR2465" s="190"/>
      <c r="BS2465" s="190"/>
      <c r="BT2465" s="190"/>
      <c r="BU2465" s="190"/>
      <c r="BV2465" s="190"/>
      <c r="BW2465" s="190"/>
      <c r="BX2465" s="190"/>
      <c r="BY2465" s="190"/>
      <c r="BZ2465" s="190"/>
      <c r="CA2465" s="190"/>
      <c r="CB2465" s="190"/>
      <c r="CC2465" s="190"/>
      <c r="CD2465" s="190"/>
      <c r="CE2465" s="190"/>
      <c r="CF2465" s="190"/>
      <c r="CG2465" s="190"/>
      <c r="CH2465" s="190"/>
      <c r="CI2465" s="190"/>
      <c r="CJ2465" s="190"/>
      <c r="CK2465" s="190"/>
      <c r="CL2465" s="190"/>
      <c r="CN2465" s="201"/>
      <c r="CO2465" s="190"/>
      <c r="CP2465" s="190"/>
      <c r="CQ2465" s="190"/>
      <c r="CR2465" s="190"/>
      <c r="CS2465" s="190"/>
      <c r="CT2465" s="190"/>
      <c r="CU2465" s="190"/>
      <c r="CV2465" s="190"/>
      <c r="CW2465" s="190"/>
      <c r="CX2465" s="190"/>
      <c r="CY2465" s="190"/>
      <c r="CZ2465" s="190"/>
      <c r="DA2465" s="190"/>
      <c r="DB2465" s="190"/>
      <c r="DC2465" s="190"/>
      <c r="DD2465" s="190"/>
      <c r="DE2465" s="190"/>
      <c r="DF2465" s="190"/>
      <c r="DG2465" s="190"/>
      <c r="DH2465" s="190"/>
      <c r="DI2465" s="190"/>
      <c r="DJ2465" s="190"/>
      <c r="DK2465" s="190"/>
      <c r="DL2465" s="190"/>
    </row>
    <row r="2466" spans="1:116" x14ac:dyDescent="0.4">
      <c r="A2466" s="174"/>
      <c r="E2466" s="8"/>
      <c r="G2466" s="175" t="s">
        <v>463</v>
      </c>
      <c r="H2466" s="200"/>
      <c r="I2466" s="201"/>
      <c r="J2466" s="201"/>
      <c r="K2466" s="202"/>
      <c r="L2466" s="202"/>
      <c r="M2466" s="202"/>
      <c r="N2466" s="202"/>
      <c r="O2466" s="202"/>
      <c r="P2466" s="202"/>
      <c r="R2466" s="202"/>
      <c r="S2466" s="190" t="str">
        <f t="shared" ref="S2466:AX2466" si="3975">S$22</f>
        <v>S$18</v>
      </c>
      <c r="T2466" s="190" t="str">
        <f t="shared" si="3975"/>
        <v>T$18</v>
      </c>
      <c r="U2466" s="190" t="str">
        <f t="shared" si="3975"/>
        <v>U$18</v>
      </c>
      <c r="V2466" s="190" t="str">
        <f t="shared" si="3975"/>
        <v>V$18</v>
      </c>
      <c r="W2466" s="190" t="str">
        <f t="shared" si="3975"/>
        <v>W$18</v>
      </c>
      <c r="X2466" s="190" t="str">
        <f t="shared" si="3975"/>
        <v>X$18</v>
      </c>
      <c r="Y2466" s="190" t="str">
        <f t="shared" si="3975"/>
        <v>Y$18</v>
      </c>
      <c r="Z2466" s="190" t="str">
        <f t="shared" si="3975"/>
        <v>Z$18</v>
      </c>
      <c r="AA2466" s="190" t="str">
        <f t="shared" si="3975"/>
        <v>AA$18</v>
      </c>
      <c r="AB2466" s="190" t="str">
        <f t="shared" si="3975"/>
        <v>AB$18</v>
      </c>
      <c r="AC2466" s="190" t="str">
        <f t="shared" si="3975"/>
        <v>AC$18</v>
      </c>
      <c r="AD2466" s="190" t="str">
        <f t="shared" si="3975"/>
        <v>AD$18</v>
      </c>
      <c r="AE2466" s="190" t="str">
        <f t="shared" si="3975"/>
        <v>AE$18</v>
      </c>
      <c r="AF2466" s="190" t="str">
        <f t="shared" si="3975"/>
        <v>AF$18</v>
      </c>
      <c r="AG2466" s="190" t="str">
        <f t="shared" si="3975"/>
        <v>AG$18</v>
      </c>
      <c r="AH2466" s="190" t="str">
        <f t="shared" si="3975"/>
        <v>AH$18</v>
      </c>
      <c r="AI2466" s="190" t="str">
        <f t="shared" si="3975"/>
        <v>AI$18</v>
      </c>
      <c r="AJ2466" s="190" t="str">
        <f t="shared" si="3975"/>
        <v>AJ$18</v>
      </c>
      <c r="AK2466" s="190" t="str">
        <f t="shared" si="3975"/>
        <v>AK$18</v>
      </c>
      <c r="AL2466" s="190" t="str">
        <f t="shared" si="3975"/>
        <v>AL$18</v>
      </c>
      <c r="AM2466" s="190" t="str">
        <f t="shared" si="3975"/>
        <v>AM$18</v>
      </c>
      <c r="AN2466" s="190" t="str">
        <f t="shared" si="3975"/>
        <v>AN$18</v>
      </c>
      <c r="AO2466" s="190" t="str">
        <f t="shared" si="3975"/>
        <v>AO$18</v>
      </c>
      <c r="AP2466" s="190" t="str">
        <f t="shared" si="3975"/>
        <v>AP$18</v>
      </c>
      <c r="AQ2466" s="190" t="str">
        <f t="shared" si="3975"/>
        <v>AQ$18</v>
      </c>
      <c r="AR2466" s="190" t="str">
        <f t="shared" si="3975"/>
        <v>AR$18</v>
      </c>
      <c r="AS2466" s="190" t="str">
        <f t="shared" si="3975"/>
        <v>AS$18</v>
      </c>
      <c r="AT2466" s="190" t="str">
        <f t="shared" si="3975"/>
        <v>AT$18</v>
      </c>
      <c r="AU2466" s="190" t="str">
        <f t="shared" si="3975"/>
        <v>AU$18</v>
      </c>
      <c r="AV2466" s="190" t="str">
        <f t="shared" si="3975"/>
        <v>AV$18</v>
      </c>
      <c r="AW2466" s="190" t="str">
        <f t="shared" si="3975"/>
        <v>AW$18</v>
      </c>
      <c r="AX2466" s="190" t="str">
        <f t="shared" si="3975"/>
        <v>AX$18</v>
      </c>
      <c r="AY2466" s="190" t="str">
        <f t="shared" ref="AY2466:CD2466" si="3976">AY$22</f>
        <v>AY$18</v>
      </c>
      <c r="AZ2466" s="190" t="str">
        <f t="shared" si="3976"/>
        <v>AZ$18</v>
      </c>
      <c r="BA2466" s="190" t="str">
        <f t="shared" si="3976"/>
        <v>BA$18</v>
      </c>
      <c r="BB2466" s="190" t="str">
        <f t="shared" si="3976"/>
        <v>BB$18</v>
      </c>
      <c r="BC2466" s="190" t="str">
        <f t="shared" si="3976"/>
        <v>BC$18</v>
      </c>
      <c r="BD2466" s="190" t="str">
        <f t="shared" si="3976"/>
        <v>BD$18</v>
      </c>
      <c r="BE2466" s="190" t="str">
        <f t="shared" si="3976"/>
        <v>BE$18</v>
      </c>
      <c r="BF2466" s="190" t="str">
        <f t="shared" si="3976"/>
        <v>BF$18</v>
      </c>
      <c r="BG2466" s="190" t="str">
        <f t="shared" si="3976"/>
        <v>BG$18</v>
      </c>
      <c r="BH2466" s="190" t="str">
        <f t="shared" si="3976"/>
        <v>BH$18</v>
      </c>
      <c r="BI2466" s="190" t="str">
        <f t="shared" si="3976"/>
        <v>BI$18</v>
      </c>
      <c r="BJ2466" s="190" t="str">
        <f t="shared" si="3976"/>
        <v>BJ$18</v>
      </c>
      <c r="BK2466" s="190" t="str">
        <f t="shared" si="3976"/>
        <v>BK$18</v>
      </c>
      <c r="BL2466" s="190" t="str">
        <f t="shared" si="3976"/>
        <v>BL$18</v>
      </c>
      <c r="BM2466" s="190" t="str">
        <f t="shared" si="3976"/>
        <v>BM$18</v>
      </c>
      <c r="BN2466" s="190" t="str">
        <f t="shared" si="3976"/>
        <v>BN$18</v>
      </c>
      <c r="BO2466" s="190" t="str">
        <f t="shared" si="3976"/>
        <v>BO$18</v>
      </c>
      <c r="BP2466" s="190" t="str">
        <f t="shared" si="3976"/>
        <v>BP$18</v>
      </c>
      <c r="BQ2466" s="190" t="str">
        <f t="shared" si="3976"/>
        <v>BQ$18</v>
      </c>
      <c r="BR2466" s="190" t="str">
        <f t="shared" si="3976"/>
        <v>BR$18</v>
      </c>
      <c r="BS2466" s="190" t="str">
        <f t="shared" si="3976"/>
        <v>BS$18</v>
      </c>
      <c r="BT2466" s="190" t="str">
        <f t="shared" si="3976"/>
        <v>BT$18</v>
      </c>
      <c r="BU2466" s="190" t="str">
        <f t="shared" si="3976"/>
        <v>BU$18</v>
      </c>
      <c r="BV2466" s="190" t="str">
        <f t="shared" si="3976"/>
        <v>BV$18</v>
      </c>
      <c r="BW2466" s="190" t="str">
        <f t="shared" si="3976"/>
        <v>BW$18</v>
      </c>
      <c r="BX2466" s="190" t="str">
        <f t="shared" si="3976"/>
        <v>BX$18</v>
      </c>
      <c r="BY2466" s="190" t="str">
        <f t="shared" si="3976"/>
        <v>BY$18</v>
      </c>
      <c r="BZ2466" s="190" t="str">
        <f t="shared" si="3976"/>
        <v>BZ$18</v>
      </c>
      <c r="CA2466" s="190" t="str">
        <f t="shared" si="3976"/>
        <v>CA$18</v>
      </c>
      <c r="CB2466" s="190" t="str">
        <f t="shared" si="3976"/>
        <v>CB$18</v>
      </c>
      <c r="CC2466" s="190" t="str">
        <f t="shared" si="3976"/>
        <v>CC$18</v>
      </c>
      <c r="CD2466" s="190" t="str">
        <f t="shared" si="3976"/>
        <v>CD$18</v>
      </c>
      <c r="CE2466" s="190" t="str">
        <f t="shared" ref="CE2466:CL2466" si="3977">CE$22</f>
        <v>CE$18</v>
      </c>
      <c r="CF2466" s="190" t="str">
        <f t="shared" si="3977"/>
        <v>CF$18</v>
      </c>
      <c r="CG2466" s="190" t="str">
        <f t="shared" si="3977"/>
        <v>CG$18</v>
      </c>
      <c r="CH2466" s="190" t="str">
        <f t="shared" si="3977"/>
        <v>CH$18</v>
      </c>
      <c r="CI2466" s="190" t="str">
        <f t="shared" si="3977"/>
        <v>CI$18</v>
      </c>
      <c r="CJ2466" s="190" t="str">
        <f t="shared" si="3977"/>
        <v>CJ$18</v>
      </c>
      <c r="CK2466" s="190" t="str">
        <f t="shared" si="3977"/>
        <v>CK$18</v>
      </c>
      <c r="CL2466" s="190" t="str">
        <f t="shared" si="3977"/>
        <v>CL$18</v>
      </c>
      <c r="CN2466" s="201"/>
      <c r="CO2466" s="190" t="str">
        <f t="shared" ref="CO2466:DL2466" si="3978">CO$22</f>
        <v>CO$18</v>
      </c>
      <c r="CP2466" s="190" t="str">
        <f t="shared" si="3978"/>
        <v>CP$18</v>
      </c>
      <c r="CQ2466" s="190" t="str">
        <f t="shared" si="3978"/>
        <v>CQ$18</v>
      </c>
      <c r="CR2466" s="190" t="str">
        <f t="shared" si="3978"/>
        <v>CR$18</v>
      </c>
      <c r="CS2466" s="190" t="str">
        <f t="shared" si="3978"/>
        <v>CS$18</v>
      </c>
      <c r="CT2466" s="190" t="str">
        <f t="shared" si="3978"/>
        <v>CT$18</v>
      </c>
      <c r="CU2466" s="190" t="str">
        <f t="shared" si="3978"/>
        <v>CU$18</v>
      </c>
      <c r="CV2466" s="190" t="str">
        <f t="shared" si="3978"/>
        <v>CV$18</v>
      </c>
      <c r="CW2466" s="190" t="str">
        <f t="shared" si="3978"/>
        <v>CW$18</v>
      </c>
      <c r="CX2466" s="190" t="str">
        <f t="shared" si="3978"/>
        <v>CX$18</v>
      </c>
      <c r="CY2466" s="190" t="str">
        <f t="shared" si="3978"/>
        <v>CY$18</v>
      </c>
      <c r="CZ2466" s="190" t="str">
        <f t="shared" si="3978"/>
        <v>CZ$18</v>
      </c>
      <c r="DA2466" s="190" t="str">
        <f t="shared" si="3978"/>
        <v>DA$18</v>
      </c>
      <c r="DB2466" s="190" t="str">
        <f t="shared" si="3978"/>
        <v>DB$18</v>
      </c>
      <c r="DC2466" s="190" t="str">
        <f t="shared" si="3978"/>
        <v>DC$18</v>
      </c>
      <c r="DD2466" s="190" t="str">
        <f t="shared" si="3978"/>
        <v>DD$18</v>
      </c>
      <c r="DE2466" s="190" t="str">
        <f t="shared" si="3978"/>
        <v>DE$18</v>
      </c>
      <c r="DF2466" s="190" t="str">
        <f t="shared" si="3978"/>
        <v>DF$18</v>
      </c>
      <c r="DG2466" s="190" t="str">
        <f t="shared" si="3978"/>
        <v>DG$18</v>
      </c>
      <c r="DH2466" s="190" t="str">
        <f t="shared" si="3978"/>
        <v>DH$18</v>
      </c>
      <c r="DI2466" s="190" t="str">
        <f t="shared" si="3978"/>
        <v>DI$18</v>
      </c>
      <c r="DJ2466" s="190" t="str">
        <f t="shared" si="3978"/>
        <v>DJ$18</v>
      </c>
      <c r="DK2466" s="190" t="str">
        <f t="shared" si="3978"/>
        <v>DK$18</v>
      </c>
      <c r="DL2466" s="190" t="str">
        <f t="shared" si="3978"/>
        <v>DL$18</v>
      </c>
    </row>
    <row r="2467" spans="1:116" x14ac:dyDescent="0.4">
      <c r="A2467" s="174"/>
      <c r="E2467" s="8"/>
      <c r="G2467" s="175" t="s">
        <v>464</v>
      </c>
      <c r="H2467" s="200"/>
      <c r="I2467" s="201"/>
      <c r="J2467" s="201"/>
      <c r="K2467" s="202"/>
      <c r="L2467" s="202"/>
      <c r="M2467" s="202"/>
      <c r="N2467" s="202"/>
      <c r="O2467" s="202"/>
      <c r="P2467" s="202"/>
      <c r="R2467" s="202"/>
      <c r="S2467" s="190" t="str">
        <f t="shared" ref="S2467:AX2467" si="3979">S$23</f>
        <v>S$19</v>
      </c>
      <c r="T2467" s="190" t="str">
        <f t="shared" si="3979"/>
        <v>T$19</v>
      </c>
      <c r="U2467" s="190" t="str">
        <f t="shared" si="3979"/>
        <v>U$19</v>
      </c>
      <c r="V2467" s="190" t="str">
        <f t="shared" si="3979"/>
        <v>V$19</v>
      </c>
      <c r="W2467" s="190" t="str">
        <f t="shared" si="3979"/>
        <v>W$19</v>
      </c>
      <c r="X2467" s="190" t="str">
        <f t="shared" si="3979"/>
        <v>X$19</v>
      </c>
      <c r="Y2467" s="190" t="str">
        <f t="shared" si="3979"/>
        <v>Y$19</v>
      </c>
      <c r="Z2467" s="190" t="str">
        <f t="shared" si="3979"/>
        <v>Z$19</v>
      </c>
      <c r="AA2467" s="190" t="str">
        <f t="shared" si="3979"/>
        <v>AA$19</v>
      </c>
      <c r="AB2467" s="190" t="str">
        <f t="shared" si="3979"/>
        <v>AB$19</v>
      </c>
      <c r="AC2467" s="190" t="str">
        <f t="shared" si="3979"/>
        <v>AC$19</v>
      </c>
      <c r="AD2467" s="190" t="str">
        <f t="shared" si="3979"/>
        <v>AD$19</v>
      </c>
      <c r="AE2467" s="190" t="str">
        <f t="shared" si="3979"/>
        <v>AE$19</v>
      </c>
      <c r="AF2467" s="190" t="str">
        <f t="shared" si="3979"/>
        <v>AF$19</v>
      </c>
      <c r="AG2467" s="190" t="str">
        <f t="shared" si="3979"/>
        <v>AG$19</v>
      </c>
      <c r="AH2467" s="190" t="str">
        <f t="shared" si="3979"/>
        <v>AH$19</v>
      </c>
      <c r="AI2467" s="190" t="str">
        <f t="shared" si="3979"/>
        <v>AI$19</v>
      </c>
      <c r="AJ2467" s="190" t="str">
        <f t="shared" si="3979"/>
        <v>AJ$19</v>
      </c>
      <c r="AK2467" s="190" t="str">
        <f t="shared" si="3979"/>
        <v>AK$19</v>
      </c>
      <c r="AL2467" s="190" t="str">
        <f t="shared" si="3979"/>
        <v>AL$19</v>
      </c>
      <c r="AM2467" s="190" t="str">
        <f t="shared" si="3979"/>
        <v>AM$19</v>
      </c>
      <c r="AN2467" s="190" t="str">
        <f t="shared" si="3979"/>
        <v>AN$19</v>
      </c>
      <c r="AO2467" s="190" t="str">
        <f t="shared" si="3979"/>
        <v>AO$19</v>
      </c>
      <c r="AP2467" s="190" t="str">
        <f t="shared" si="3979"/>
        <v>AP$19</v>
      </c>
      <c r="AQ2467" s="190" t="str">
        <f t="shared" si="3979"/>
        <v>AQ$19</v>
      </c>
      <c r="AR2467" s="190" t="str">
        <f t="shared" si="3979"/>
        <v>AR$19</v>
      </c>
      <c r="AS2467" s="190" t="str">
        <f t="shared" si="3979"/>
        <v>AS$19</v>
      </c>
      <c r="AT2467" s="190" t="str">
        <f t="shared" si="3979"/>
        <v>AT$19</v>
      </c>
      <c r="AU2467" s="190" t="str">
        <f t="shared" si="3979"/>
        <v>AU$19</v>
      </c>
      <c r="AV2467" s="190" t="str">
        <f t="shared" si="3979"/>
        <v>AV$19</v>
      </c>
      <c r="AW2467" s="190" t="str">
        <f t="shared" si="3979"/>
        <v>AW$19</v>
      </c>
      <c r="AX2467" s="190" t="str">
        <f t="shared" si="3979"/>
        <v>AX$19</v>
      </c>
      <c r="AY2467" s="190" t="str">
        <f t="shared" ref="AY2467:CD2467" si="3980">AY$23</f>
        <v>AY$19</v>
      </c>
      <c r="AZ2467" s="190" t="str">
        <f t="shared" si="3980"/>
        <v>AZ$19</v>
      </c>
      <c r="BA2467" s="190" t="str">
        <f t="shared" si="3980"/>
        <v>BA$19</v>
      </c>
      <c r="BB2467" s="190" t="str">
        <f t="shared" si="3980"/>
        <v>BB$19</v>
      </c>
      <c r="BC2467" s="190" t="str">
        <f t="shared" si="3980"/>
        <v>BC$19</v>
      </c>
      <c r="BD2467" s="190" t="str">
        <f t="shared" si="3980"/>
        <v>BD$19</v>
      </c>
      <c r="BE2467" s="190" t="str">
        <f t="shared" si="3980"/>
        <v>BE$19</v>
      </c>
      <c r="BF2467" s="190" t="str">
        <f t="shared" si="3980"/>
        <v>BF$19</v>
      </c>
      <c r="BG2467" s="190" t="str">
        <f t="shared" si="3980"/>
        <v>BG$19</v>
      </c>
      <c r="BH2467" s="190" t="str">
        <f t="shared" si="3980"/>
        <v>BH$19</v>
      </c>
      <c r="BI2467" s="190" t="str">
        <f t="shared" si="3980"/>
        <v>BI$19</v>
      </c>
      <c r="BJ2467" s="190" t="str">
        <f t="shared" si="3980"/>
        <v>BJ$19</v>
      </c>
      <c r="BK2467" s="190" t="str">
        <f t="shared" si="3980"/>
        <v>BK$19</v>
      </c>
      <c r="BL2467" s="190" t="str">
        <f t="shared" si="3980"/>
        <v>BL$19</v>
      </c>
      <c r="BM2467" s="190" t="str">
        <f t="shared" si="3980"/>
        <v>BM$19</v>
      </c>
      <c r="BN2467" s="190" t="str">
        <f t="shared" si="3980"/>
        <v>BN$19</v>
      </c>
      <c r="BO2467" s="190" t="str">
        <f t="shared" si="3980"/>
        <v>BO$19</v>
      </c>
      <c r="BP2467" s="190" t="str">
        <f t="shared" si="3980"/>
        <v>BP$19</v>
      </c>
      <c r="BQ2467" s="190" t="str">
        <f t="shared" si="3980"/>
        <v>BQ$19</v>
      </c>
      <c r="BR2467" s="190" t="str">
        <f t="shared" si="3980"/>
        <v>BR$19</v>
      </c>
      <c r="BS2467" s="190" t="str">
        <f t="shared" si="3980"/>
        <v>BS$19</v>
      </c>
      <c r="BT2467" s="190" t="str">
        <f t="shared" si="3980"/>
        <v>BT$19</v>
      </c>
      <c r="BU2467" s="190" t="str">
        <f t="shared" si="3980"/>
        <v>BU$19</v>
      </c>
      <c r="BV2467" s="190" t="str">
        <f t="shared" si="3980"/>
        <v>BV$19</v>
      </c>
      <c r="BW2467" s="190" t="str">
        <f t="shared" si="3980"/>
        <v>BW$19</v>
      </c>
      <c r="BX2467" s="190" t="str">
        <f t="shared" si="3980"/>
        <v>BX$19</v>
      </c>
      <c r="BY2467" s="190" t="str">
        <f t="shared" si="3980"/>
        <v>BY$19</v>
      </c>
      <c r="BZ2467" s="190" t="str">
        <f t="shared" si="3980"/>
        <v>BZ$19</v>
      </c>
      <c r="CA2467" s="190" t="str">
        <f t="shared" si="3980"/>
        <v>CA$19</v>
      </c>
      <c r="CB2467" s="190" t="str">
        <f t="shared" si="3980"/>
        <v>CB$19</v>
      </c>
      <c r="CC2467" s="190" t="str">
        <f t="shared" si="3980"/>
        <v>CC$19</v>
      </c>
      <c r="CD2467" s="190" t="str">
        <f t="shared" si="3980"/>
        <v>CD$19</v>
      </c>
      <c r="CE2467" s="190" t="str">
        <f t="shared" ref="CE2467:CL2467" si="3981">CE$23</f>
        <v>CE$19</v>
      </c>
      <c r="CF2467" s="190" t="str">
        <f t="shared" si="3981"/>
        <v>CF$19</v>
      </c>
      <c r="CG2467" s="190" t="str">
        <f t="shared" si="3981"/>
        <v>CG$19</v>
      </c>
      <c r="CH2467" s="190" t="str">
        <f t="shared" si="3981"/>
        <v>CH$19</v>
      </c>
      <c r="CI2467" s="190" t="str">
        <f t="shared" si="3981"/>
        <v>CI$19</v>
      </c>
      <c r="CJ2467" s="190" t="str">
        <f t="shared" si="3981"/>
        <v>CJ$19</v>
      </c>
      <c r="CK2467" s="190" t="str">
        <f t="shared" si="3981"/>
        <v>CK$19</v>
      </c>
      <c r="CL2467" s="190" t="str">
        <f t="shared" si="3981"/>
        <v>CL$19</v>
      </c>
      <c r="CN2467" s="201"/>
      <c r="CO2467" s="190" t="str">
        <f t="shared" ref="CO2467:DL2467" si="3982">CO$23</f>
        <v>CO$19</v>
      </c>
      <c r="CP2467" s="190" t="str">
        <f t="shared" si="3982"/>
        <v>CP$19</v>
      </c>
      <c r="CQ2467" s="190" t="str">
        <f t="shared" si="3982"/>
        <v>CQ$19</v>
      </c>
      <c r="CR2467" s="190" t="str">
        <f t="shared" si="3982"/>
        <v>CR$19</v>
      </c>
      <c r="CS2467" s="190" t="str">
        <f t="shared" si="3982"/>
        <v>CS$19</v>
      </c>
      <c r="CT2467" s="190" t="str">
        <f t="shared" si="3982"/>
        <v>CT$19</v>
      </c>
      <c r="CU2467" s="190" t="str">
        <f t="shared" si="3982"/>
        <v>CU$19</v>
      </c>
      <c r="CV2467" s="190" t="str">
        <f t="shared" si="3982"/>
        <v>CV$19</v>
      </c>
      <c r="CW2467" s="190" t="str">
        <f t="shared" si="3982"/>
        <v>CW$19</v>
      </c>
      <c r="CX2467" s="190" t="str">
        <f t="shared" si="3982"/>
        <v>CX$19</v>
      </c>
      <c r="CY2467" s="190" t="str">
        <f t="shared" si="3982"/>
        <v>CY$19</v>
      </c>
      <c r="CZ2467" s="190" t="str">
        <f t="shared" si="3982"/>
        <v>CZ$19</v>
      </c>
      <c r="DA2467" s="190" t="str">
        <f t="shared" si="3982"/>
        <v>DA$19</v>
      </c>
      <c r="DB2467" s="190" t="str">
        <f t="shared" si="3982"/>
        <v>DB$19</v>
      </c>
      <c r="DC2467" s="190" t="str">
        <f t="shared" si="3982"/>
        <v>DC$19</v>
      </c>
      <c r="DD2467" s="190" t="str">
        <f t="shared" si="3982"/>
        <v>DD$19</v>
      </c>
      <c r="DE2467" s="190" t="str">
        <f t="shared" si="3982"/>
        <v>DE$19</v>
      </c>
      <c r="DF2467" s="190" t="str">
        <f t="shared" si="3982"/>
        <v>DF$19</v>
      </c>
      <c r="DG2467" s="190" t="str">
        <f t="shared" si="3982"/>
        <v>DG$19</v>
      </c>
      <c r="DH2467" s="190" t="str">
        <f t="shared" si="3982"/>
        <v>DH$19</v>
      </c>
      <c r="DI2467" s="190" t="str">
        <f t="shared" si="3982"/>
        <v>DI$19</v>
      </c>
      <c r="DJ2467" s="190" t="str">
        <f t="shared" si="3982"/>
        <v>DJ$19</v>
      </c>
      <c r="DK2467" s="190" t="str">
        <f t="shared" si="3982"/>
        <v>DK$19</v>
      </c>
      <c r="DL2467" s="190" t="str">
        <f t="shared" si="3982"/>
        <v>DL$19</v>
      </c>
    </row>
    <row r="2468" spans="1:116" x14ac:dyDescent="0.4">
      <c r="A2468" s="31" t="s">
        <v>218</v>
      </c>
      <c r="B2468" s="31" t="s">
        <v>395</v>
      </c>
      <c r="C2468" s="31"/>
      <c r="D2468" t="s">
        <v>408</v>
      </c>
      <c r="E2468" s="8" t="str">
        <f t="shared" si="3923"/>
        <v>2468 WCUR-IS</v>
      </c>
      <c r="F2468" t="s">
        <v>436</v>
      </c>
      <c r="G2468" s="70" t="s">
        <v>402</v>
      </c>
      <c r="H2468" s="48"/>
      <c r="I2468" s="297"/>
      <c r="J2468" s="297"/>
      <c r="K2468" s="48"/>
      <c r="L2468" s="48"/>
      <c r="M2468" s="48"/>
      <c r="N2468" s="48"/>
      <c r="O2468" s="48"/>
      <c r="P2468" s="48"/>
      <c r="R2468" s="70"/>
      <c r="S2468" s="298"/>
      <c r="T2468" s="298"/>
      <c r="U2468" s="298"/>
      <c r="V2468" s="298"/>
      <c r="W2468" s="298"/>
      <c r="X2468" s="298"/>
      <c r="Y2468" s="298"/>
      <c r="Z2468" s="298"/>
      <c r="AA2468" s="298"/>
      <c r="AB2468" s="298"/>
      <c r="AC2468" s="298"/>
      <c r="AD2468" s="298"/>
      <c r="AE2468" s="298"/>
      <c r="AF2468" s="298"/>
      <c r="AG2468" s="298"/>
      <c r="AH2468" s="298"/>
      <c r="AI2468" s="298"/>
      <c r="AJ2468" s="298"/>
      <c r="AK2468" s="298"/>
      <c r="AL2468" s="298"/>
      <c r="AM2468" s="298"/>
      <c r="AN2468" s="298"/>
      <c r="AO2468" s="298"/>
      <c r="AP2468" s="298"/>
      <c r="AQ2468" s="298"/>
      <c r="AR2468" s="298"/>
      <c r="AS2468" s="298"/>
      <c r="AT2468" s="298"/>
      <c r="AU2468" s="298"/>
      <c r="AV2468" s="298"/>
      <c r="AW2468" s="298"/>
      <c r="AX2468" s="298"/>
      <c r="AY2468" s="298"/>
      <c r="AZ2468" s="298"/>
      <c r="BA2468" s="298"/>
      <c r="BB2468" s="298"/>
      <c r="BC2468" s="298"/>
      <c r="BD2468" s="298"/>
      <c r="BE2468" s="298"/>
      <c r="BF2468" s="298"/>
      <c r="BG2468" s="298"/>
      <c r="BH2468" s="298"/>
      <c r="BI2468" s="298"/>
      <c r="BJ2468" s="298"/>
      <c r="BK2468" s="298"/>
      <c r="BL2468" s="298"/>
      <c r="BM2468" s="298"/>
      <c r="BN2468" s="298"/>
      <c r="BO2468" s="298"/>
      <c r="BP2468" s="298"/>
      <c r="BQ2468" s="298"/>
      <c r="BR2468" s="298"/>
      <c r="BS2468" s="298"/>
      <c r="BT2468" s="298"/>
      <c r="BU2468" s="298"/>
      <c r="BV2468" s="298"/>
      <c r="BW2468" s="298"/>
      <c r="BX2468" s="298"/>
      <c r="BY2468" s="298"/>
      <c r="BZ2468" s="298"/>
      <c r="CA2468" s="298"/>
      <c r="CB2468" s="298"/>
      <c r="CC2468" s="298"/>
      <c r="CD2468" s="298"/>
      <c r="CE2468" s="298"/>
      <c r="CF2468" s="298"/>
      <c r="CG2468" s="298"/>
      <c r="CH2468" s="298"/>
      <c r="CI2468" s="298"/>
      <c r="CJ2468" s="298"/>
      <c r="CK2468" s="298"/>
      <c r="CL2468" s="298"/>
      <c r="CN2468" s="297"/>
      <c r="CO2468" s="298"/>
      <c r="CP2468" s="298"/>
      <c r="CQ2468" s="298"/>
      <c r="CR2468" s="298"/>
      <c r="CS2468" s="298"/>
      <c r="CT2468" s="298"/>
      <c r="CU2468" s="298"/>
      <c r="CV2468" s="298"/>
      <c r="CW2468" s="298"/>
      <c r="CX2468" s="298"/>
      <c r="CY2468" s="298"/>
      <c r="CZ2468" s="298"/>
      <c r="DA2468" s="298"/>
      <c r="DB2468" s="298"/>
      <c r="DC2468" s="298"/>
      <c r="DD2468" s="298"/>
      <c r="DE2468" s="298"/>
      <c r="DF2468" s="298"/>
      <c r="DG2468" s="298"/>
      <c r="DH2468" s="298"/>
      <c r="DI2468" s="298"/>
      <c r="DJ2468" s="298"/>
      <c r="DK2468" s="298"/>
      <c r="DL2468" s="298"/>
    </row>
    <row r="2469" spans="1:116" x14ac:dyDescent="0.4">
      <c r="A2469" s="31"/>
      <c r="B2469" t="str">
        <f t="shared" ref="B2469:B2478" si="3983">E2469</f>
        <v>2469 WCUR-IS</v>
      </c>
      <c r="D2469" t="s">
        <v>408</v>
      </c>
      <c r="E2469" s="8" t="str">
        <f t="shared" si="3923"/>
        <v>2469 WCUR-IS</v>
      </c>
      <c r="G2469" s="125" t="s">
        <v>392</v>
      </c>
      <c r="H2469" s="31"/>
      <c r="I2469" s="73"/>
      <c r="J2469" s="73"/>
      <c r="K2469" s="124">
        <f>'IS BS CF'!K$18</f>
        <v>5000000.0000000019</v>
      </c>
      <c r="L2469" s="124">
        <f>'IS BS CF'!L$18</f>
        <v>10000000.000000004</v>
      </c>
      <c r="M2469" s="124">
        <f>'IS BS CF'!M$18</f>
        <v>20000000.000000007</v>
      </c>
      <c r="N2469" s="124">
        <f>'IS BS CF'!N$18</f>
        <v>40000000.000000015</v>
      </c>
      <c r="O2469" s="124">
        <f>'IS BS CF'!O$18</f>
        <v>80000000.00000003</v>
      </c>
      <c r="P2469" s="124">
        <f>'IS BS CF'!P$18</f>
        <v>160000000.00000006</v>
      </c>
      <c r="Q2469" s="124"/>
      <c r="R2469" s="124">
        <f>'IS BS CF'!R$18</f>
        <v>0</v>
      </c>
      <c r="S2469" s="124">
        <f>'IS BS CF'!S$18</f>
        <v>416666.66666666674</v>
      </c>
      <c r="T2469" s="124">
        <f>'IS BS CF'!T$18</f>
        <v>416666.66666666674</v>
      </c>
      <c r="U2469" s="124">
        <f>'IS BS CF'!U$18</f>
        <v>416666.66666666674</v>
      </c>
      <c r="V2469" s="124">
        <f>'IS BS CF'!V$18</f>
        <v>416666.66666666674</v>
      </c>
      <c r="W2469" s="124">
        <f>'IS BS CF'!W$18</f>
        <v>416666.66666666674</v>
      </c>
      <c r="X2469" s="124">
        <f>'IS BS CF'!X$18</f>
        <v>416666.66666666674</v>
      </c>
      <c r="Y2469" s="124">
        <f>'IS BS CF'!Y$18</f>
        <v>416666.66666666674</v>
      </c>
      <c r="Z2469" s="124">
        <f>'IS BS CF'!Z$18</f>
        <v>416666.66666666674</v>
      </c>
      <c r="AA2469" s="124">
        <f>'IS BS CF'!AA$18</f>
        <v>416666.66666666674</v>
      </c>
      <c r="AB2469" s="124">
        <f>'IS BS CF'!AB$18</f>
        <v>416666.66666666674</v>
      </c>
      <c r="AC2469" s="124">
        <f>'IS BS CF'!AC$18</f>
        <v>416666.66666666674</v>
      </c>
      <c r="AD2469" s="124">
        <f>'IS BS CF'!AD$18</f>
        <v>416666.66666666674</v>
      </c>
      <c r="AE2469" s="124">
        <f>'IS BS CF'!AE$18</f>
        <v>833333.33333333349</v>
      </c>
      <c r="AF2469" s="124">
        <f>'IS BS CF'!AF$18</f>
        <v>833333.33333333349</v>
      </c>
      <c r="AG2469" s="124">
        <f>'IS BS CF'!AG$18</f>
        <v>833333.33333333349</v>
      </c>
      <c r="AH2469" s="124">
        <f>'IS BS CF'!AH$18</f>
        <v>833333.33333333349</v>
      </c>
      <c r="AI2469" s="124">
        <f>'IS BS CF'!AI$18</f>
        <v>833333.33333333349</v>
      </c>
      <c r="AJ2469" s="124">
        <f>'IS BS CF'!AJ$18</f>
        <v>833333.33333333349</v>
      </c>
      <c r="AK2469" s="124">
        <f>'IS BS CF'!AK$18</f>
        <v>833333.33333333349</v>
      </c>
      <c r="AL2469" s="124">
        <f>'IS BS CF'!AL$18</f>
        <v>833333.33333333349</v>
      </c>
      <c r="AM2469" s="124">
        <f>'IS BS CF'!AM$18</f>
        <v>833333.33333333349</v>
      </c>
      <c r="AN2469" s="124">
        <f>'IS BS CF'!AN$18</f>
        <v>833333.33333333349</v>
      </c>
      <c r="AO2469" s="124">
        <f>'IS BS CF'!AO$18</f>
        <v>833333.33333333349</v>
      </c>
      <c r="AP2469" s="124">
        <f>'IS BS CF'!AP$18</f>
        <v>833333.33333333349</v>
      </c>
      <c r="AQ2469" s="124">
        <f>'IS BS CF'!AQ$18</f>
        <v>1666666.666666667</v>
      </c>
      <c r="AR2469" s="124">
        <f>'IS BS CF'!AR$18</f>
        <v>1666666.666666667</v>
      </c>
      <c r="AS2469" s="124">
        <f>'IS BS CF'!AS$18</f>
        <v>1666666.666666667</v>
      </c>
      <c r="AT2469" s="124">
        <f>'IS BS CF'!AT$18</f>
        <v>1666666.666666667</v>
      </c>
      <c r="AU2469" s="124">
        <f>'IS BS CF'!AU$18</f>
        <v>1666666.666666667</v>
      </c>
      <c r="AV2469" s="124">
        <f>'IS BS CF'!AV$18</f>
        <v>1666666.666666667</v>
      </c>
      <c r="AW2469" s="124">
        <f>'IS BS CF'!AW$18</f>
        <v>1666666.666666667</v>
      </c>
      <c r="AX2469" s="124">
        <f>'IS BS CF'!AX$18</f>
        <v>1666666.666666667</v>
      </c>
      <c r="AY2469" s="124">
        <f>'IS BS CF'!AY$18</f>
        <v>1666666.666666667</v>
      </c>
      <c r="AZ2469" s="124">
        <f>'IS BS CF'!AZ$18</f>
        <v>1666666.666666667</v>
      </c>
      <c r="BA2469" s="124">
        <f>'IS BS CF'!BA$18</f>
        <v>1666666.666666667</v>
      </c>
      <c r="BB2469" s="124">
        <f>'IS BS CF'!BB$18</f>
        <v>1666666.666666667</v>
      </c>
      <c r="BC2469" s="124">
        <f>'IS BS CF'!BC$18</f>
        <v>3333333.333333334</v>
      </c>
      <c r="BD2469" s="124">
        <f>'IS BS CF'!BD$18</f>
        <v>3333333.333333334</v>
      </c>
      <c r="BE2469" s="124">
        <f>'IS BS CF'!BE$18</f>
        <v>3333333.333333334</v>
      </c>
      <c r="BF2469" s="124">
        <f>'IS BS CF'!BF$18</f>
        <v>3333333.333333334</v>
      </c>
      <c r="BG2469" s="124">
        <f>'IS BS CF'!BG$18</f>
        <v>3333333.333333334</v>
      </c>
      <c r="BH2469" s="124">
        <f>'IS BS CF'!BH$18</f>
        <v>3333333.333333334</v>
      </c>
      <c r="BI2469" s="124">
        <f>'IS BS CF'!BI$18</f>
        <v>3333333.333333334</v>
      </c>
      <c r="BJ2469" s="124">
        <f>'IS BS CF'!BJ$18</f>
        <v>3333333.333333334</v>
      </c>
      <c r="BK2469" s="124">
        <f>'IS BS CF'!BK$18</f>
        <v>3333333.333333334</v>
      </c>
      <c r="BL2469" s="124">
        <f>'IS BS CF'!BL$18</f>
        <v>3333333.333333334</v>
      </c>
      <c r="BM2469" s="124">
        <f>'IS BS CF'!BM$18</f>
        <v>3333333.333333334</v>
      </c>
      <c r="BN2469" s="124">
        <f>'IS BS CF'!BN$18</f>
        <v>3333333.333333334</v>
      </c>
      <c r="BO2469" s="124">
        <f>'IS BS CF'!BO$18</f>
        <v>6666666.6666666679</v>
      </c>
      <c r="BP2469" s="124">
        <f>'IS BS CF'!BP$18</f>
        <v>6666666.6666666679</v>
      </c>
      <c r="BQ2469" s="124">
        <f>'IS BS CF'!BQ$18</f>
        <v>6666666.6666666679</v>
      </c>
      <c r="BR2469" s="124">
        <f>'IS BS CF'!BR$18</f>
        <v>6666666.6666666679</v>
      </c>
      <c r="BS2469" s="124">
        <f>'IS BS CF'!BS$18</f>
        <v>6666666.6666666679</v>
      </c>
      <c r="BT2469" s="124">
        <f>'IS BS CF'!BT$18</f>
        <v>6666666.6666666679</v>
      </c>
      <c r="BU2469" s="124">
        <f>'IS BS CF'!BU$18</f>
        <v>6666666.6666666679</v>
      </c>
      <c r="BV2469" s="124">
        <f>'IS BS CF'!BV$18</f>
        <v>6666666.6666666679</v>
      </c>
      <c r="BW2469" s="124">
        <f>'IS BS CF'!BW$18</f>
        <v>6666666.6666666679</v>
      </c>
      <c r="BX2469" s="124">
        <f>'IS BS CF'!BX$18</f>
        <v>6666666.6666666679</v>
      </c>
      <c r="BY2469" s="124">
        <f>'IS BS CF'!BY$18</f>
        <v>6666666.6666666679</v>
      </c>
      <c r="BZ2469" s="124">
        <f>'IS BS CF'!BZ$18</f>
        <v>6666666.6666666679</v>
      </c>
      <c r="CA2469" s="124">
        <f>'IS BS CF'!CA$18</f>
        <v>13333333.333333336</v>
      </c>
      <c r="CB2469" s="124">
        <f>'IS BS CF'!CB$18</f>
        <v>13333333.333333336</v>
      </c>
      <c r="CC2469" s="124">
        <f>'IS BS CF'!CC$18</f>
        <v>13333333.333333336</v>
      </c>
      <c r="CD2469" s="124">
        <f>'IS BS CF'!CD$18</f>
        <v>13333333.333333336</v>
      </c>
      <c r="CE2469" s="124">
        <f>'IS BS CF'!CE$18</f>
        <v>13333333.333333336</v>
      </c>
      <c r="CF2469" s="124">
        <f>'IS BS CF'!CF$18</f>
        <v>13333333.333333336</v>
      </c>
      <c r="CG2469" s="124">
        <f>'IS BS CF'!CG$18</f>
        <v>13333333.333333336</v>
      </c>
      <c r="CH2469" s="124">
        <f>'IS BS CF'!CH$18</f>
        <v>13333333.333333336</v>
      </c>
      <c r="CI2469" s="124">
        <f>'IS BS CF'!CI$18</f>
        <v>13333333.333333336</v>
      </c>
      <c r="CJ2469" s="124">
        <f>'IS BS CF'!CJ$18</f>
        <v>13333333.333333336</v>
      </c>
      <c r="CK2469" s="124">
        <f>'IS BS CF'!CK$18</f>
        <v>13333333.333333336</v>
      </c>
      <c r="CL2469" s="124">
        <f>'IS BS CF'!CL$18</f>
        <v>13333333.333333336</v>
      </c>
      <c r="CN2469" s="73"/>
      <c r="CO2469" s="124" t="e">
        <f>#REF!</f>
        <v>#REF!</v>
      </c>
      <c r="CP2469" s="124" t="e">
        <f>#REF!</f>
        <v>#REF!</v>
      </c>
      <c r="CQ2469" s="124" t="e">
        <f>#REF!</f>
        <v>#REF!</v>
      </c>
      <c r="CR2469" s="124" t="e">
        <f>#REF!</f>
        <v>#REF!</v>
      </c>
      <c r="CS2469" s="124" t="e">
        <f>#REF!</f>
        <v>#REF!</v>
      </c>
      <c r="CT2469" s="124" t="e">
        <f>#REF!</f>
        <v>#REF!</v>
      </c>
      <c r="CU2469" s="124" t="e">
        <f>#REF!</f>
        <v>#REF!</v>
      </c>
      <c r="CV2469" s="124" t="e">
        <f>#REF!</f>
        <v>#REF!</v>
      </c>
      <c r="CW2469" s="124" t="e">
        <f>#REF!</f>
        <v>#REF!</v>
      </c>
      <c r="CX2469" s="124" t="e">
        <f>#REF!</f>
        <v>#REF!</v>
      </c>
      <c r="CY2469" s="124" t="e">
        <f>#REF!</f>
        <v>#REF!</v>
      </c>
      <c r="CZ2469" s="124" t="e">
        <f>#REF!</f>
        <v>#REF!</v>
      </c>
      <c r="DA2469" s="124" t="e">
        <f>#REF!</f>
        <v>#REF!</v>
      </c>
      <c r="DB2469" s="124" t="e">
        <f>#REF!</f>
        <v>#REF!</v>
      </c>
      <c r="DC2469" s="124" t="e">
        <f>#REF!</f>
        <v>#REF!</v>
      </c>
      <c r="DD2469" s="124" t="e">
        <f>#REF!</f>
        <v>#REF!</v>
      </c>
      <c r="DE2469" s="124" t="e">
        <f>#REF!</f>
        <v>#REF!</v>
      </c>
      <c r="DF2469" s="124" t="e">
        <f>#REF!</f>
        <v>#REF!</v>
      </c>
      <c r="DG2469" s="124" t="e">
        <f>#REF!</f>
        <v>#REF!</v>
      </c>
      <c r="DH2469" s="124" t="e">
        <f>#REF!</f>
        <v>#REF!</v>
      </c>
      <c r="DI2469" s="124" t="e">
        <f>#REF!</f>
        <v>#REF!</v>
      </c>
      <c r="DJ2469" s="124" t="e">
        <f>#REF!</f>
        <v>#REF!</v>
      </c>
      <c r="DK2469" s="124" t="e">
        <f>#REF!</f>
        <v>#REF!</v>
      </c>
      <c r="DL2469" s="124" t="e">
        <f>#REF!</f>
        <v>#REF!</v>
      </c>
    </row>
    <row r="2470" spans="1:116" x14ac:dyDescent="0.4">
      <c r="A2470" s="31"/>
      <c r="B2470" t="str">
        <f t="shared" si="3983"/>
        <v>2470 WCUR-IS</v>
      </c>
      <c r="D2470" t="s">
        <v>408</v>
      </c>
      <c r="E2470" s="8" t="str">
        <f t="shared" si="3923"/>
        <v>2470 WCUR-IS</v>
      </c>
      <c r="G2470" s="67"/>
      <c r="H2470" s="31"/>
      <c r="I2470" s="73"/>
      <c r="J2470" s="73"/>
      <c r="K2470" s="31"/>
      <c r="L2470" s="31"/>
      <c r="M2470" s="31"/>
      <c r="N2470" s="31"/>
      <c r="O2470" s="31"/>
      <c r="P2470" s="31"/>
      <c r="R2470" s="67"/>
      <c r="S2470" s="67"/>
      <c r="T2470" s="67"/>
      <c r="U2470" s="67"/>
      <c r="V2470" s="67"/>
      <c r="W2470" s="67"/>
      <c r="X2470" s="67"/>
      <c r="Y2470" s="67"/>
      <c r="Z2470" s="67"/>
      <c r="AA2470" s="67"/>
      <c r="AB2470" s="67"/>
      <c r="AC2470" s="67"/>
      <c r="AD2470" s="67"/>
      <c r="AE2470" s="67"/>
      <c r="AF2470" s="67"/>
      <c r="AG2470" s="67"/>
      <c r="AH2470" s="67"/>
      <c r="AI2470" s="67"/>
      <c r="AJ2470" s="67"/>
      <c r="AK2470" s="67"/>
      <c r="AL2470" s="67"/>
      <c r="AM2470" s="67"/>
      <c r="AN2470" s="67"/>
      <c r="AO2470" s="67"/>
      <c r="AP2470" s="67"/>
      <c r="AQ2470" s="67"/>
      <c r="AR2470" s="67"/>
      <c r="AS2470" s="67"/>
      <c r="AT2470" s="67"/>
      <c r="AU2470" s="67"/>
      <c r="AV2470" s="67"/>
      <c r="AW2470" s="67"/>
      <c r="AX2470" s="67"/>
      <c r="AY2470" s="67"/>
      <c r="AZ2470" s="67"/>
      <c r="BA2470" s="67"/>
      <c r="BB2470" s="67"/>
      <c r="BC2470" s="67"/>
      <c r="BD2470" s="67"/>
      <c r="BE2470" s="67"/>
      <c r="BF2470" s="67"/>
      <c r="BG2470" s="67"/>
      <c r="BH2470" s="67"/>
      <c r="BI2470" s="67"/>
      <c r="BJ2470" s="67"/>
      <c r="BK2470" s="67"/>
      <c r="BL2470" s="67"/>
      <c r="BM2470" s="67"/>
      <c r="BN2470" s="67"/>
      <c r="BO2470" s="67"/>
      <c r="BP2470" s="67"/>
      <c r="BQ2470" s="67"/>
      <c r="BR2470" s="67"/>
      <c r="BS2470" s="67"/>
      <c r="BT2470" s="67"/>
      <c r="BU2470" s="67"/>
      <c r="BV2470" s="67"/>
      <c r="BW2470" s="67"/>
      <c r="BX2470" s="67"/>
      <c r="BY2470" s="67"/>
      <c r="BZ2470" s="67"/>
      <c r="CA2470" s="67"/>
      <c r="CB2470" s="67"/>
      <c r="CC2470" s="67"/>
      <c r="CD2470" s="67"/>
      <c r="CE2470" s="67"/>
      <c r="CF2470" s="67"/>
      <c r="CG2470" s="67"/>
      <c r="CH2470" s="67"/>
      <c r="CI2470" s="67"/>
      <c r="CJ2470" s="67"/>
      <c r="CK2470" s="67"/>
      <c r="CL2470" s="67"/>
      <c r="CN2470" s="73"/>
      <c r="CO2470" s="67"/>
      <c r="CP2470" s="67"/>
      <c r="CQ2470" s="67"/>
      <c r="CR2470" s="67"/>
      <c r="CS2470" s="67"/>
      <c r="CT2470" s="67"/>
      <c r="CU2470" s="67"/>
      <c r="CV2470" s="67"/>
      <c r="CW2470" s="67"/>
      <c r="CX2470" s="67"/>
      <c r="CY2470" s="67"/>
      <c r="CZ2470" s="67"/>
      <c r="DA2470" s="67"/>
      <c r="DB2470" s="67"/>
      <c r="DC2470" s="67"/>
      <c r="DD2470" s="67"/>
      <c r="DE2470" s="67"/>
      <c r="DF2470" s="67"/>
      <c r="DG2470" s="67"/>
      <c r="DH2470" s="67"/>
      <c r="DI2470" s="67"/>
      <c r="DJ2470" s="67"/>
      <c r="DK2470" s="67"/>
      <c r="DL2470" s="67"/>
    </row>
    <row r="2471" spans="1:116" x14ac:dyDescent="0.4">
      <c r="B2471" t="str">
        <f t="shared" si="3983"/>
        <v>2471 WCUR-IS</v>
      </c>
      <c r="D2471" t="s">
        <v>408</v>
      </c>
      <c r="E2471" s="8" t="str">
        <f t="shared" si="3923"/>
        <v>2471 WCUR-IS</v>
      </c>
      <c r="G2471" s="129" t="str">
        <f>G2473&amp;":"</f>
        <v>Unearned revenue:</v>
      </c>
      <c r="I2471"/>
      <c r="J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N2471"/>
    </row>
    <row r="2472" spans="1:116" x14ac:dyDescent="0.4">
      <c r="B2472" t="str">
        <f t="shared" si="3983"/>
        <v>2472 WCUR-IS</v>
      </c>
      <c r="D2472" t="s">
        <v>408</v>
      </c>
      <c r="E2472" s="8" t="str">
        <f t="shared" si="3923"/>
        <v>2472 WCUR-IS</v>
      </c>
      <c r="G2472" s="145" t="s">
        <v>403</v>
      </c>
      <c r="H2472" s="12"/>
      <c r="I2472" s="60"/>
      <c r="J2472" s="60"/>
      <c r="K2472" s="17">
        <v>30</v>
      </c>
      <c r="L2472" s="17">
        <v>30</v>
      </c>
      <c r="M2472" s="17">
        <v>30</v>
      </c>
      <c r="N2472" s="17">
        <v>30</v>
      </c>
      <c r="O2472" s="17">
        <v>30</v>
      </c>
      <c r="P2472" s="17">
        <v>30</v>
      </c>
      <c r="R2472" s="15"/>
      <c r="S2472" s="15" cm="1">
        <f t="array" ref="S2472">INDEX($K:$P,ROW(),MATCH(S$3,$K$2:$P$2,0))</f>
        <v>30</v>
      </c>
      <c r="T2472" s="15" cm="1">
        <f t="array" ref="T2472">INDEX($K:$P,ROW(),MATCH(T$3,$K$2:$P$2,0))</f>
        <v>30</v>
      </c>
      <c r="U2472" s="15" cm="1">
        <f t="array" ref="U2472">INDEX($K:$P,ROW(),MATCH(U$3,$K$2:$P$2,0))</f>
        <v>30</v>
      </c>
      <c r="V2472" s="15" cm="1">
        <f t="array" ref="V2472">INDEX($K:$P,ROW(),MATCH(V$3,$K$2:$P$2,0))</f>
        <v>30</v>
      </c>
      <c r="W2472" s="15" cm="1">
        <f t="array" ref="W2472">INDEX($K:$P,ROW(),MATCH(W$3,$K$2:$P$2,0))</f>
        <v>30</v>
      </c>
      <c r="X2472" s="15" cm="1">
        <f t="array" ref="X2472">INDEX($K:$P,ROW(),MATCH(X$3,$K$2:$P$2,0))</f>
        <v>30</v>
      </c>
      <c r="Y2472" s="15" cm="1">
        <f t="array" ref="Y2472">INDEX($K:$P,ROW(),MATCH(Y$3,$K$2:$P$2,0))</f>
        <v>30</v>
      </c>
      <c r="Z2472" s="15" cm="1">
        <f t="array" ref="Z2472">INDEX($K:$P,ROW(),MATCH(Z$3,$K$2:$P$2,0))</f>
        <v>30</v>
      </c>
      <c r="AA2472" s="15" cm="1">
        <f t="array" ref="AA2472">INDEX($K:$P,ROW(),MATCH(AA$3,$K$2:$P$2,0))</f>
        <v>30</v>
      </c>
      <c r="AB2472" s="15" cm="1">
        <f t="array" ref="AB2472">INDEX($K:$P,ROW(),MATCH(AB$3,$K$2:$P$2,0))</f>
        <v>30</v>
      </c>
      <c r="AC2472" s="15" cm="1">
        <f t="array" ref="AC2472">INDEX($K:$P,ROW(),MATCH(AC$3,$K$2:$P$2,0))</f>
        <v>30</v>
      </c>
      <c r="AD2472" s="15" cm="1">
        <f t="array" ref="AD2472">INDEX($K:$P,ROW(),MATCH(AD$3,$K$2:$P$2,0))</f>
        <v>30</v>
      </c>
      <c r="AE2472" s="15" cm="1">
        <f t="array" ref="AE2472">INDEX($K:$P,ROW(),MATCH(AE$3,$K$2:$P$2,0))</f>
        <v>30</v>
      </c>
      <c r="AF2472" s="15" cm="1">
        <f t="array" ref="AF2472">INDEX($K:$P,ROW(),MATCH(AF$3,$K$2:$P$2,0))</f>
        <v>30</v>
      </c>
      <c r="AG2472" s="15" cm="1">
        <f t="array" ref="AG2472">INDEX($K:$P,ROW(),MATCH(AG$3,$K$2:$P$2,0))</f>
        <v>30</v>
      </c>
      <c r="AH2472" s="15" cm="1">
        <f t="array" ref="AH2472">INDEX($K:$P,ROW(),MATCH(AH$3,$K$2:$P$2,0))</f>
        <v>30</v>
      </c>
      <c r="AI2472" s="15" cm="1">
        <f t="array" ref="AI2472">INDEX($K:$P,ROW(),MATCH(AI$3,$K$2:$P$2,0))</f>
        <v>30</v>
      </c>
      <c r="AJ2472" s="15" cm="1">
        <f t="array" ref="AJ2472">INDEX($K:$P,ROW(),MATCH(AJ$3,$K$2:$P$2,0))</f>
        <v>30</v>
      </c>
      <c r="AK2472" s="15" cm="1">
        <f t="array" ref="AK2472">INDEX($K:$P,ROW(),MATCH(AK$3,$K$2:$P$2,0))</f>
        <v>30</v>
      </c>
      <c r="AL2472" s="15" cm="1">
        <f t="array" ref="AL2472">INDEX($K:$P,ROW(),MATCH(AL$3,$K$2:$P$2,0))</f>
        <v>30</v>
      </c>
      <c r="AM2472" s="15" cm="1">
        <f t="array" ref="AM2472">INDEX($K:$P,ROW(),MATCH(AM$3,$K$2:$P$2,0))</f>
        <v>30</v>
      </c>
      <c r="AN2472" s="15" cm="1">
        <f t="array" ref="AN2472">INDEX($K:$P,ROW(),MATCH(AN$3,$K$2:$P$2,0))</f>
        <v>30</v>
      </c>
      <c r="AO2472" s="15" cm="1">
        <f t="array" ref="AO2472">INDEX($K:$P,ROW(),MATCH(AO$3,$K$2:$P$2,0))</f>
        <v>30</v>
      </c>
      <c r="AP2472" s="15" cm="1">
        <f t="array" ref="AP2472">INDEX($K:$P,ROW(),MATCH(AP$3,$K$2:$P$2,0))</f>
        <v>30</v>
      </c>
      <c r="AQ2472" s="15" cm="1">
        <f t="array" ref="AQ2472">INDEX($K:$P,ROW(),MATCH(AQ$3,$K$2:$P$2,0))</f>
        <v>30</v>
      </c>
      <c r="AR2472" s="15" cm="1">
        <f t="array" ref="AR2472">INDEX($K:$P,ROW(),MATCH(AR$3,$K$2:$P$2,0))</f>
        <v>30</v>
      </c>
      <c r="AS2472" s="15" cm="1">
        <f t="array" ref="AS2472">INDEX($K:$P,ROW(),MATCH(AS$3,$K$2:$P$2,0))</f>
        <v>30</v>
      </c>
      <c r="AT2472" s="15" cm="1">
        <f t="array" ref="AT2472">INDEX($K:$P,ROW(),MATCH(AT$3,$K$2:$P$2,0))</f>
        <v>30</v>
      </c>
      <c r="AU2472" s="15" cm="1">
        <f t="array" ref="AU2472">INDEX($K:$P,ROW(),MATCH(AU$3,$K$2:$P$2,0))</f>
        <v>30</v>
      </c>
      <c r="AV2472" s="15" cm="1">
        <f t="array" ref="AV2472">INDEX($K:$P,ROW(),MATCH(AV$3,$K$2:$P$2,0))</f>
        <v>30</v>
      </c>
      <c r="AW2472" s="15" cm="1">
        <f t="array" ref="AW2472">INDEX($K:$P,ROW(),MATCH(AW$3,$K$2:$P$2,0))</f>
        <v>30</v>
      </c>
      <c r="AX2472" s="15" cm="1">
        <f t="array" ref="AX2472">INDEX($K:$P,ROW(),MATCH(AX$3,$K$2:$P$2,0))</f>
        <v>30</v>
      </c>
      <c r="AY2472" s="15" cm="1">
        <f t="array" ref="AY2472">INDEX($K:$P,ROW(),MATCH(AY$3,$K$2:$P$2,0))</f>
        <v>30</v>
      </c>
      <c r="AZ2472" s="15" cm="1">
        <f t="array" ref="AZ2472">INDEX($K:$P,ROW(),MATCH(AZ$3,$K$2:$P$2,0))</f>
        <v>30</v>
      </c>
      <c r="BA2472" s="15" cm="1">
        <f t="array" ref="BA2472">INDEX($K:$P,ROW(),MATCH(BA$3,$K$2:$P$2,0))</f>
        <v>30</v>
      </c>
      <c r="BB2472" s="15" cm="1">
        <f t="array" ref="BB2472">INDEX($K:$P,ROW(),MATCH(BB$3,$K$2:$P$2,0))</f>
        <v>30</v>
      </c>
      <c r="BC2472" s="15" cm="1">
        <f t="array" ref="BC2472">INDEX($K:$P,ROW(),MATCH(BC$3,$K$2:$P$2,0))</f>
        <v>30</v>
      </c>
      <c r="BD2472" s="15" cm="1">
        <f t="array" ref="BD2472">INDEX($K:$P,ROW(),MATCH(BD$3,$K$2:$P$2,0))</f>
        <v>30</v>
      </c>
      <c r="BE2472" s="15" cm="1">
        <f t="array" ref="BE2472">INDEX($K:$P,ROW(),MATCH(BE$3,$K$2:$P$2,0))</f>
        <v>30</v>
      </c>
      <c r="BF2472" s="15" cm="1">
        <f t="array" ref="BF2472">INDEX($K:$P,ROW(),MATCH(BF$3,$K$2:$P$2,0))</f>
        <v>30</v>
      </c>
      <c r="BG2472" s="15" cm="1">
        <f t="array" ref="BG2472">INDEX($K:$P,ROW(),MATCH(BG$3,$K$2:$P$2,0))</f>
        <v>30</v>
      </c>
      <c r="BH2472" s="15" cm="1">
        <f t="array" ref="BH2472">INDEX($K:$P,ROW(),MATCH(BH$3,$K$2:$P$2,0))</f>
        <v>30</v>
      </c>
      <c r="BI2472" s="15" cm="1">
        <f t="array" ref="BI2472">INDEX($K:$P,ROW(),MATCH(BI$3,$K$2:$P$2,0))</f>
        <v>30</v>
      </c>
      <c r="BJ2472" s="15" cm="1">
        <f t="array" ref="BJ2472">INDEX($K:$P,ROW(),MATCH(BJ$3,$K$2:$P$2,0))</f>
        <v>30</v>
      </c>
      <c r="BK2472" s="15" cm="1">
        <f t="array" ref="BK2472">INDEX($K:$P,ROW(),MATCH(BK$3,$K$2:$P$2,0))</f>
        <v>30</v>
      </c>
      <c r="BL2472" s="15" cm="1">
        <f t="array" ref="BL2472">INDEX($K:$P,ROW(),MATCH(BL$3,$K$2:$P$2,0))</f>
        <v>30</v>
      </c>
      <c r="BM2472" s="15" cm="1">
        <f t="array" ref="BM2472">INDEX($K:$P,ROW(),MATCH(BM$3,$K$2:$P$2,0))</f>
        <v>30</v>
      </c>
      <c r="BN2472" s="15" cm="1">
        <f t="array" ref="BN2472">INDEX($K:$P,ROW(),MATCH(BN$3,$K$2:$P$2,0))</f>
        <v>30</v>
      </c>
      <c r="BO2472" s="15" cm="1">
        <f t="array" ref="BO2472">INDEX($K:$P,ROW(),MATCH(BO$3,$K$2:$P$2,0))</f>
        <v>30</v>
      </c>
      <c r="BP2472" s="15" cm="1">
        <f t="array" ref="BP2472">INDEX($K:$P,ROW(),MATCH(BP$3,$K$2:$P$2,0))</f>
        <v>30</v>
      </c>
      <c r="BQ2472" s="15" cm="1">
        <f t="array" ref="BQ2472">INDEX($K:$P,ROW(),MATCH(BQ$3,$K$2:$P$2,0))</f>
        <v>30</v>
      </c>
      <c r="BR2472" s="15" cm="1">
        <f t="array" ref="BR2472">INDEX($K:$P,ROW(),MATCH(BR$3,$K$2:$P$2,0))</f>
        <v>30</v>
      </c>
      <c r="BS2472" s="15" cm="1">
        <f t="array" ref="BS2472">INDEX($K:$P,ROW(),MATCH(BS$3,$K$2:$P$2,0))</f>
        <v>30</v>
      </c>
      <c r="BT2472" s="15" cm="1">
        <f t="array" ref="BT2472">INDEX($K:$P,ROW(),MATCH(BT$3,$K$2:$P$2,0))</f>
        <v>30</v>
      </c>
      <c r="BU2472" s="15" cm="1">
        <f t="array" ref="BU2472">INDEX($K:$P,ROW(),MATCH(BU$3,$K$2:$P$2,0))</f>
        <v>30</v>
      </c>
      <c r="BV2472" s="15" cm="1">
        <f t="array" ref="BV2472">INDEX($K:$P,ROW(),MATCH(BV$3,$K$2:$P$2,0))</f>
        <v>30</v>
      </c>
      <c r="BW2472" s="15" cm="1">
        <f t="array" ref="BW2472">INDEX($K:$P,ROW(),MATCH(BW$3,$K$2:$P$2,0))</f>
        <v>30</v>
      </c>
      <c r="BX2472" s="15" cm="1">
        <f t="array" ref="BX2472">INDEX($K:$P,ROW(),MATCH(BX$3,$K$2:$P$2,0))</f>
        <v>30</v>
      </c>
      <c r="BY2472" s="15" cm="1">
        <f t="array" ref="BY2472">INDEX($K:$P,ROW(),MATCH(BY$3,$K$2:$P$2,0))</f>
        <v>30</v>
      </c>
      <c r="BZ2472" s="15" cm="1">
        <f t="array" ref="BZ2472">INDEX($K:$P,ROW(),MATCH(BZ$3,$K$2:$P$2,0))</f>
        <v>30</v>
      </c>
      <c r="CA2472" s="15" cm="1">
        <f t="array" ref="CA2472">INDEX($K:$P,ROW(),MATCH(CA$3,$K$2:$P$2,0))</f>
        <v>30</v>
      </c>
      <c r="CB2472" s="15" cm="1">
        <f t="array" ref="CB2472">INDEX($K:$P,ROW(),MATCH(CB$3,$K$2:$P$2,0))</f>
        <v>30</v>
      </c>
      <c r="CC2472" s="15" cm="1">
        <f t="array" ref="CC2472">INDEX($K:$P,ROW(),MATCH(CC$3,$K$2:$P$2,0))</f>
        <v>30</v>
      </c>
      <c r="CD2472" s="15" cm="1">
        <f t="array" ref="CD2472">INDEX($K:$P,ROW(),MATCH(CD$3,$K$2:$P$2,0))</f>
        <v>30</v>
      </c>
      <c r="CE2472" s="15" cm="1">
        <f t="array" ref="CE2472">INDEX($K:$P,ROW(),MATCH(CE$3,$K$2:$P$2,0))</f>
        <v>30</v>
      </c>
      <c r="CF2472" s="15" cm="1">
        <f t="array" ref="CF2472">INDEX($K:$P,ROW(),MATCH(CF$3,$K$2:$P$2,0))</f>
        <v>30</v>
      </c>
      <c r="CG2472" s="15" cm="1">
        <f t="array" ref="CG2472">INDEX($K:$P,ROW(),MATCH(CG$3,$K$2:$P$2,0))</f>
        <v>30</v>
      </c>
      <c r="CH2472" s="15" cm="1">
        <f t="array" ref="CH2472">INDEX($K:$P,ROW(),MATCH(CH$3,$K$2:$P$2,0))</f>
        <v>30</v>
      </c>
      <c r="CI2472" s="15" cm="1">
        <f t="array" ref="CI2472">INDEX($K:$P,ROW(),MATCH(CI$3,$K$2:$P$2,0))</f>
        <v>30</v>
      </c>
      <c r="CJ2472" s="15" cm="1">
        <f t="array" ref="CJ2472">INDEX($K:$P,ROW(),MATCH(CJ$3,$K$2:$P$2,0))</f>
        <v>30</v>
      </c>
      <c r="CK2472" s="15" cm="1">
        <f t="array" ref="CK2472">INDEX($K:$P,ROW(),MATCH(CK$3,$K$2:$P$2,0))</f>
        <v>30</v>
      </c>
      <c r="CL2472" s="15" cm="1">
        <f t="array" ref="CL2472">INDEX($K:$P,ROW(),MATCH(CL$3,$K$2:$P$2,0))</f>
        <v>30</v>
      </c>
      <c r="CN2472"/>
      <c r="CO2472" s="15" t="e" cm="1">
        <f t="array" ref="CO2472">INDEX($K:$P,ROW(),MATCH(CO$3,$K$2:$P$2,0))</f>
        <v>#N/A</v>
      </c>
      <c r="CP2472" s="15" t="e" cm="1">
        <f t="array" ref="CP2472">INDEX($K:$P,ROW(),MATCH(CP$3,$K$2:$P$2,0))</f>
        <v>#N/A</v>
      </c>
      <c r="CQ2472" s="15" t="e" cm="1">
        <f t="array" ref="CQ2472">INDEX($K:$P,ROW(),MATCH(CQ$3,$K$2:$P$2,0))</f>
        <v>#N/A</v>
      </c>
      <c r="CR2472" s="15" t="e" cm="1">
        <f t="array" ref="CR2472">INDEX($K:$P,ROW(),MATCH(CR$3,$K$2:$P$2,0))</f>
        <v>#N/A</v>
      </c>
      <c r="CS2472" s="15" t="e" cm="1">
        <f t="array" ref="CS2472">INDEX($K:$P,ROW(),MATCH(CS$3,$K$2:$P$2,0))</f>
        <v>#N/A</v>
      </c>
      <c r="CT2472" s="15" t="e" cm="1">
        <f t="array" ref="CT2472">INDEX($K:$P,ROW(),MATCH(CT$3,$K$2:$P$2,0))</f>
        <v>#N/A</v>
      </c>
      <c r="CU2472" s="15" t="e" cm="1">
        <f t="array" ref="CU2472">INDEX($K:$P,ROW(),MATCH(CU$3,$K$2:$P$2,0))</f>
        <v>#N/A</v>
      </c>
      <c r="CV2472" s="15" t="e" cm="1">
        <f t="array" ref="CV2472">INDEX($K:$P,ROW(),MATCH(CV$3,$K$2:$P$2,0))</f>
        <v>#N/A</v>
      </c>
      <c r="CW2472" s="15" t="e" cm="1">
        <f t="array" ref="CW2472">INDEX($K:$P,ROW(),MATCH(CW$3,$K$2:$P$2,0))</f>
        <v>#N/A</v>
      </c>
      <c r="CX2472" s="15" t="e" cm="1">
        <f t="array" ref="CX2472">INDEX($K:$P,ROW(),MATCH(CX$3,$K$2:$P$2,0))</f>
        <v>#N/A</v>
      </c>
      <c r="CY2472" s="15" t="e" cm="1">
        <f t="array" ref="CY2472">INDEX($K:$P,ROW(),MATCH(CY$3,$K$2:$P$2,0))</f>
        <v>#N/A</v>
      </c>
      <c r="CZ2472" s="15" t="e" cm="1">
        <f t="array" ref="CZ2472">INDEX($K:$P,ROW(),MATCH(CZ$3,$K$2:$P$2,0))</f>
        <v>#N/A</v>
      </c>
      <c r="DA2472" s="15" t="e" cm="1">
        <f t="array" ref="DA2472">INDEX($K:$P,ROW(),MATCH(DA$3,$K$2:$P$2,0))</f>
        <v>#N/A</v>
      </c>
      <c r="DB2472" s="15" t="e" cm="1">
        <f t="array" ref="DB2472">INDEX($K:$P,ROW(),MATCH(DB$3,$K$2:$P$2,0))</f>
        <v>#N/A</v>
      </c>
      <c r="DC2472" s="15" t="e" cm="1">
        <f t="array" ref="DC2472">INDEX($K:$P,ROW(),MATCH(DC$3,$K$2:$P$2,0))</f>
        <v>#N/A</v>
      </c>
      <c r="DD2472" s="15" t="e" cm="1">
        <f t="array" ref="DD2472">INDEX($K:$P,ROW(),MATCH(DD$3,$K$2:$P$2,0))</f>
        <v>#N/A</v>
      </c>
      <c r="DE2472" s="15" t="e" cm="1">
        <f t="array" ref="DE2472">INDEX($K:$P,ROW(),MATCH(DE$3,$K$2:$P$2,0))</f>
        <v>#N/A</v>
      </c>
      <c r="DF2472" s="15" t="e" cm="1">
        <f t="array" ref="DF2472">INDEX($K:$P,ROW(),MATCH(DF$3,$K$2:$P$2,0))</f>
        <v>#N/A</v>
      </c>
      <c r="DG2472" s="15" t="e" cm="1">
        <f t="array" ref="DG2472">INDEX($K:$P,ROW(),MATCH(DG$3,$K$2:$P$2,0))</f>
        <v>#N/A</v>
      </c>
      <c r="DH2472" s="15" t="e" cm="1">
        <f t="array" ref="DH2472">INDEX($K:$P,ROW(),MATCH(DH$3,$K$2:$P$2,0))</f>
        <v>#N/A</v>
      </c>
      <c r="DI2472" s="15" t="e" cm="1">
        <f t="array" ref="DI2472">INDEX($K:$P,ROW(),MATCH(DI$3,$K$2:$P$2,0))</f>
        <v>#N/A</v>
      </c>
      <c r="DJ2472" s="15" t="e" cm="1">
        <f t="array" ref="DJ2472">INDEX($K:$P,ROW(),MATCH(DJ$3,$K$2:$P$2,0))</f>
        <v>#N/A</v>
      </c>
      <c r="DK2472" s="15" t="e" cm="1">
        <f t="array" ref="DK2472">INDEX($K:$P,ROW(),MATCH(DK$3,$K$2:$P$2,0))</f>
        <v>#N/A</v>
      </c>
      <c r="DL2472" s="15" t="e" cm="1">
        <f t="array" ref="DL2472">INDEX($K:$P,ROW(),MATCH(DL$3,$K$2:$P$2,0))</f>
        <v>#N/A</v>
      </c>
    </row>
    <row r="2473" spans="1:116" x14ac:dyDescent="0.4">
      <c r="B2473" t="str">
        <f t="shared" si="3983"/>
        <v>2473 WCUR-IS</v>
      </c>
      <c r="C2473" t="s">
        <v>232</v>
      </c>
      <c r="D2473" t="s">
        <v>408</v>
      </c>
      <c r="E2473" s="8" t="str">
        <f t="shared" si="3923"/>
        <v>2473 WCUR-IS</v>
      </c>
      <c r="G2473" s="126" t="s">
        <v>43</v>
      </c>
      <c r="H2473" s="27"/>
      <c r="I2473" s="78"/>
      <c r="J2473" s="78"/>
      <c r="K2473" s="118">
        <f t="shared" ref="K2473:P2473" si="3984">SUMIF($4:$4,K$2,2473:2473)</f>
        <v>416666.66666666674</v>
      </c>
      <c r="L2473" s="118">
        <f t="shared" si="3984"/>
        <v>833333.33333333349</v>
      </c>
      <c r="M2473" s="118">
        <f t="shared" si="3984"/>
        <v>1666666.666666667</v>
      </c>
      <c r="N2473" s="118">
        <f t="shared" si="3984"/>
        <v>3333333.333333334</v>
      </c>
      <c r="O2473" s="118">
        <f t="shared" si="3984"/>
        <v>6666666.6666666679</v>
      </c>
      <c r="P2473" s="118">
        <f t="shared" si="3984"/>
        <v>13333333.333333336</v>
      </c>
      <c r="R2473" s="118"/>
      <c r="S2473" s="118">
        <f t="shared" ref="S2473:CD2475" si="3985">MIN(S2472/30*S2469,R2473+S2469)</f>
        <v>416666.66666666674</v>
      </c>
      <c r="T2473" s="118">
        <f t="shared" si="3985"/>
        <v>416666.66666666674</v>
      </c>
      <c r="U2473" s="118">
        <f t="shared" si="3985"/>
        <v>416666.66666666674</v>
      </c>
      <c r="V2473" s="118">
        <f t="shared" si="3985"/>
        <v>416666.66666666674</v>
      </c>
      <c r="W2473" s="118">
        <f t="shared" si="3985"/>
        <v>416666.66666666674</v>
      </c>
      <c r="X2473" s="118">
        <f t="shared" si="3985"/>
        <v>416666.66666666674</v>
      </c>
      <c r="Y2473" s="118">
        <f t="shared" si="3985"/>
        <v>416666.66666666674</v>
      </c>
      <c r="Z2473" s="118">
        <f t="shared" si="3985"/>
        <v>416666.66666666674</v>
      </c>
      <c r="AA2473" s="118">
        <f t="shared" si="3985"/>
        <v>416666.66666666674</v>
      </c>
      <c r="AB2473" s="118">
        <f t="shared" si="3985"/>
        <v>416666.66666666674</v>
      </c>
      <c r="AC2473" s="118">
        <f t="shared" si="3985"/>
        <v>416666.66666666674</v>
      </c>
      <c r="AD2473" s="118">
        <f t="shared" si="3985"/>
        <v>416666.66666666674</v>
      </c>
      <c r="AE2473" s="118">
        <f t="shared" si="3985"/>
        <v>833333.33333333349</v>
      </c>
      <c r="AF2473" s="118">
        <f t="shared" si="3985"/>
        <v>833333.33333333349</v>
      </c>
      <c r="AG2473" s="118">
        <f t="shared" si="3985"/>
        <v>833333.33333333349</v>
      </c>
      <c r="AH2473" s="118">
        <f t="shared" si="3985"/>
        <v>833333.33333333349</v>
      </c>
      <c r="AI2473" s="118">
        <f t="shared" si="3985"/>
        <v>833333.33333333349</v>
      </c>
      <c r="AJ2473" s="118">
        <f t="shared" si="3985"/>
        <v>833333.33333333349</v>
      </c>
      <c r="AK2473" s="118">
        <f t="shared" si="3985"/>
        <v>833333.33333333349</v>
      </c>
      <c r="AL2473" s="118">
        <f t="shared" si="3985"/>
        <v>833333.33333333349</v>
      </c>
      <c r="AM2473" s="118">
        <f t="shared" si="3985"/>
        <v>833333.33333333349</v>
      </c>
      <c r="AN2473" s="118">
        <f t="shared" si="3985"/>
        <v>833333.33333333349</v>
      </c>
      <c r="AO2473" s="118">
        <f t="shared" si="3985"/>
        <v>833333.33333333349</v>
      </c>
      <c r="AP2473" s="118">
        <f t="shared" si="3985"/>
        <v>833333.33333333349</v>
      </c>
      <c r="AQ2473" s="118">
        <f t="shared" si="3985"/>
        <v>1666666.666666667</v>
      </c>
      <c r="AR2473" s="118">
        <f t="shared" si="3985"/>
        <v>1666666.666666667</v>
      </c>
      <c r="AS2473" s="118">
        <f t="shared" si="3985"/>
        <v>1666666.666666667</v>
      </c>
      <c r="AT2473" s="118">
        <f t="shared" si="3985"/>
        <v>1666666.666666667</v>
      </c>
      <c r="AU2473" s="118">
        <f t="shared" si="3985"/>
        <v>1666666.666666667</v>
      </c>
      <c r="AV2473" s="118">
        <f t="shared" si="3985"/>
        <v>1666666.666666667</v>
      </c>
      <c r="AW2473" s="118">
        <f t="shared" si="3985"/>
        <v>1666666.666666667</v>
      </c>
      <c r="AX2473" s="118">
        <f t="shared" si="3985"/>
        <v>1666666.666666667</v>
      </c>
      <c r="AY2473" s="118">
        <f t="shared" si="3985"/>
        <v>1666666.666666667</v>
      </c>
      <c r="AZ2473" s="118">
        <f t="shared" si="3985"/>
        <v>1666666.666666667</v>
      </c>
      <c r="BA2473" s="118">
        <f t="shared" si="3985"/>
        <v>1666666.666666667</v>
      </c>
      <c r="BB2473" s="118">
        <f t="shared" si="3985"/>
        <v>1666666.666666667</v>
      </c>
      <c r="BC2473" s="118">
        <f t="shared" si="3985"/>
        <v>3333333.333333334</v>
      </c>
      <c r="BD2473" s="118">
        <f t="shared" si="3985"/>
        <v>3333333.333333334</v>
      </c>
      <c r="BE2473" s="118">
        <f t="shared" si="3985"/>
        <v>3333333.333333334</v>
      </c>
      <c r="BF2473" s="118">
        <f t="shared" si="3985"/>
        <v>3333333.333333334</v>
      </c>
      <c r="BG2473" s="118">
        <f t="shared" si="3985"/>
        <v>3333333.333333334</v>
      </c>
      <c r="BH2473" s="118">
        <f t="shared" si="3985"/>
        <v>3333333.333333334</v>
      </c>
      <c r="BI2473" s="118">
        <f t="shared" si="3985"/>
        <v>3333333.333333334</v>
      </c>
      <c r="BJ2473" s="118">
        <f t="shared" si="3985"/>
        <v>3333333.333333334</v>
      </c>
      <c r="BK2473" s="118">
        <f t="shared" si="3985"/>
        <v>3333333.333333334</v>
      </c>
      <c r="BL2473" s="118">
        <f t="shared" si="3985"/>
        <v>3333333.333333334</v>
      </c>
      <c r="BM2473" s="118">
        <f t="shared" si="3985"/>
        <v>3333333.333333334</v>
      </c>
      <c r="BN2473" s="118">
        <f t="shared" si="3985"/>
        <v>3333333.333333334</v>
      </c>
      <c r="BO2473" s="118">
        <f t="shared" si="3985"/>
        <v>6666666.6666666679</v>
      </c>
      <c r="BP2473" s="118">
        <f t="shared" si="3985"/>
        <v>6666666.6666666679</v>
      </c>
      <c r="BQ2473" s="118">
        <f t="shared" si="3985"/>
        <v>6666666.6666666679</v>
      </c>
      <c r="BR2473" s="118">
        <f t="shared" si="3985"/>
        <v>6666666.6666666679</v>
      </c>
      <c r="BS2473" s="118">
        <f t="shared" si="3985"/>
        <v>6666666.6666666679</v>
      </c>
      <c r="BT2473" s="118">
        <f t="shared" si="3985"/>
        <v>6666666.6666666679</v>
      </c>
      <c r="BU2473" s="118">
        <f t="shared" si="3985"/>
        <v>6666666.6666666679</v>
      </c>
      <c r="BV2473" s="118">
        <f t="shared" si="3985"/>
        <v>6666666.6666666679</v>
      </c>
      <c r="BW2473" s="118">
        <f t="shared" si="3985"/>
        <v>6666666.6666666679</v>
      </c>
      <c r="BX2473" s="118">
        <f t="shared" si="3985"/>
        <v>6666666.6666666679</v>
      </c>
      <c r="BY2473" s="118">
        <f t="shared" si="3985"/>
        <v>6666666.6666666679</v>
      </c>
      <c r="BZ2473" s="118">
        <f t="shared" si="3985"/>
        <v>6666666.6666666679</v>
      </c>
      <c r="CA2473" s="118">
        <f t="shared" si="3985"/>
        <v>13333333.333333336</v>
      </c>
      <c r="CB2473" s="118">
        <f t="shared" si="3985"/>
        <v>13333333.333333336</v>
      </c>
      <c r="CC2473" s="118">
        <f t="shared" si="3985"/>
        <v>13333333.333333336</v>
      </c>
      <c r="CD2473" s="118">
        <f t="shared" si="3985"/>
        <v>13333333.333333336</v>
      </c>
      <c r="CE2473" s="118">
        <f t="shared" ref="CE2473:CK2475" si="3986">MIN(CE2472/30*CE2469,CD2473+CE2469)</f>
        <v>13333333.333333336</v>
      </c>
      <c r="CF2473" s="118">
        <f t="shared" si="3986"/>
        <v>13333333.333333336</v>
      </c>
      <c r="CG2473" s="118">
        <f t="shared" si="3986"/>
        <v>13333333.333333336</v>
      </c>
      <c r="CH2473" s="118">
        <f t="shared" si="3986"/>
        <v>13333333.333333336</v>
      </c>
      <c r="CI2473" s="118">
        <f t="shared" si="3986"/>
        <v>13333333.333333336</v>
      </c>
      <c r="CJ2473" s="118">
        <f t="shared" si="3986"/>
        <v>13333333.333333336</v>
      </c>
      <c r="CK2473" s="118">
        <f t="shared" si="3986"/>
        <v>13333333.333333336</v>
      </c>
      <c r="CL2473" s="118">
        <f>MIN(CL2472/30*CL2469,CK2473+CL2469)</f>
        <v>13333333.333333336</v>
      </c>
      <c r="CN2473"/>
      <c r="CO2473" s="118" t="e">
        <f>MIN(CO2472/90*CO2469,CN2473+CO2469)</f>
        <v>#N/A</v>
      </c>
      <c r="CP2473" s="118" t="e">
        <f t="shared" ref="CP2473:DL2475" si="3987">MIN(CP2472/90*CP2469,CO2473+CP2469)</f>
        <v>#N/A</v>
      </c>
      <c r="CQ2473" s="118" t="e">
        <f t="shared" si="3987"/>
        <v>#N/A</v>
      </c>
      <c r="CR2473" s="118" t="e">
        <f t="shared" si="3987"/>
        <v>#N/A</v>
      </c>
      <c r="CS2473" s="118" t="e">
        <f t="shared" si="3987"/>
        <v>#N/A</v>
      </c>
      <c r="CT2473" s="118" t="e">
        <f t="shared" si="3987"/>
        <v>#N/A</v>
      </c>
      <c r="CU2473" s="118" t="e">
        <f t="shared" si="3987"/>
        <v>#N/A</v>
      </c>
      <c r="CV2473" s="118" t="e">
        <f t="shared" si="3987"/>
        <v>#N/A</v>
      </c>
      <c r="CW2473" s="118" t="e">
        <f t="shared" si="3987"/>
        <v>#N/A</v>
      </c>
      <c r="CX2473" s="118" t="e">
        <f t="shared" si="3987"/>
        <v>#N/A</v>
      </c>
      <c r="CY2473" s="118" t="e">
        <f t="shared" si="3987"/>
        <v>#N/A</v>
      </c>
      <c r="CZ2473" s="118" t="e">
        <f t="shared" si="3987"/>
        <v>#N/A</v>
      </c>
      <c r="DA2473" s="118" t="e">
        <f t="shared" si="3987"/>
        <v>#N/A</v>
      </c>
      <c r="DB2473" s="118" t="e">
        <f t="shared" si="3987"/>
        <v>#N/A</v>
      </c>
      <c r="DC2473" s="118" t="e">
        <f t="shared" si="3987"/>
        <v>#N/A</v>
      </c>
      <c r="DD2473" s="118" t="e">
        <f t="shared" si="3987"/>
        <v>#N/A</v>
      </c>
      <c r="DE2473" s="118" t="e">
        <f t="shared" si="3987"/>
        <v>#N/A</v>
      </c>
      <c r="DF2473" s="118" t="e">
        <f t="shared" si="3987"/>
        <v>#N/A</v>
      </c>
      <c r="DG2473" s="118" t="e">
        <f t="shared" si="3987"/>
        <v>#N/A</v>
      </c>
      <c r="DH2473" s="118" t="e">
        <f t="shared" si="3987"/>
        <v>#N/A</v>
      </c>
      <c r="DI2473" s="118" t="e">
        <f t="shared" si="3987"/>
        <v>#N/A</v>
      </c>
      <c r="DJ2473" s="118" t="e">
        <f t="shared" si="3987"/>
        <v>#N/A</v>
      </c>
      <c r="DK2473" s="118" t="e">
        <f t="shared" si="3987"/>
        <v>#N/A</v>
      </c>
      <c r="DL2473" s="118" t="e">
        <f t="shared" si="3987"/>
        <v>#N/A</v>
      </c>
    </row>
    <row r="2474" spans="1:116" x14ac:dyDescent="0.4">
      <c r="B2474" t="str">
        <f t="shared" si="3983"/>
        <v>2474 WCUR-IS</v>
      </c>
      <c r="D2474" t="s">
        <v>408</v>
      </c>
      <c r="E2474" s="8" t="str">
        <f t="shared" si="3923"/>
        <v>2474 WCUR-IS</v>
      </c>
      <c r="G2474" s="126"/>
      <c r="H2474" s="27"/>
      <c r="I2474" s="78"/>
      <c r="J2474" s="78"/>
      <c r="K2474" s="33"/>
      <c r="L2474" s="33"/>
      <c r="M2474" s="33"/>
      <c r="N2474" s="33"/>
      <c r="O2474" s="33"/>
      <c r="P2474" s="33"/>
      <c r="R2474" s="33"/>
      <c r="S2474" s="33"/>
      <c r="T2474" s="33"/>
      <c r="U2474" s="33"/>
      <c r="V2474" s="33"/>
      <c r="W2474" s="33"/>
      <c r="X2474" s="33"/>
      <c r="Y2474" s="33"/>
      <c r="Z2474" s="33"/>
      <c r="AA2474" s="33"/>
      <c r="AB2474" s="33"/>
      <c r="AC2474" s="33"/>
      <c r="AD2474" s="33"/>
      <c r="AE2474" s="33"/>
      <c r="AF2474" s="33"/>
      <c r="AG2474" s="33"/>
      <c r="AH2474" s="33"/>
      <c r="AI2474" s="33"/>
      <c r="AJ2474" s="33"/>
      <c r="AK2474" s="33"/>
      <c r="AL2474" s="33"/>
      <c r="AM2474" s="33"/>
      <c r="AN2474" s="33"/>
      <c r="AO2474" s="33"/>
      <c r="AP2474" s="33"/>
      <c r="AQ2474" s="33"/>
      <c r="AR2474" s="33"/>
      <c r="AS2474" s="33"/>
      <c r="AT2474" s="33"/>
      <c r="AU2474" s="33"/>
      <c r="AV2474" s="33"/>
      <c r="AW2474" s="33"/>
      <c r="AX2474" s="33"/>
      <c r="AY2474" s="33"/>
      <c r="AZ2474" s="33"/>
      <c r="BA2474" s="33"/>
      <c r="BB2474" s="33"/>
      <c r="BC2474" s="33"/>
      <c r="BD2474" s="33"/>
      <c r="BE2474" s="33"/>
      <c r="BF2474" s="33"/>
      <c r="BG2474" s="33"/>
      <c r="BH2474" s="33"/>
      <c r="BI2474" s="33"/>
      <c r="BJ2474" s="33"/>
      <c r="BK2474" s="33"/>
      <c r="BL2474" s="33"/>
      <c r="BM2474" s="33"/>
      <c r="BN2474" s="33"/>
      <c r="BO2474" s="33"/>
      <c r="BP2474" s="33"/>
      <c r="BQ2474" s="33"/>
      <c r="BR2474" s="33"/>
      <c r="BS2474" s="33"/>
      <c r="BT2474" s="33"/>
      <c r="BU2474" s="33"/>
      <c r="BV2474" s="33"/>
      <c r="BW2474" s="33"/>
      <c r="BX2474" s="33"/>
      <c r="BY2474" s="33"/>
      <c r="BZ2474" s="33"/>
      <c r="CA2474" s="33"/>
      <c r="CB2474" s="33"/>
      <c r="CC2474" s="33"/>
      <c r="CD2474" s="33"/>
      <c r="CE2474" s="33"/>
      <c r="CF2474" s="33"/>
      <c r="CG2474" s="33"/>
      <c r="CH2474" s="33"/>
      <c r="CI2474" s="33"/>
      <c r="CJ2474" s="33"/>
      <c r="CK2474" s="33"/>
      <c r="CL2474" s="33"/>
      <c r="CN2474"/>
      <c r="CO2474" s="33"/>
      <c r="CP2474" s="33"/>
      <c r="CQ2474" s="33"/>
      <c r="CR2474" s="33"/>
      <c r="CS2474" s="33"/>
      <c r="CT2474" s="33"/>
      <c r="CU2474" s="33"/>
      <c r="CV2474" s="33"/>
      <c r="CW2474" s="33"/>
      <c r="CX2474" s="33"/>
      <c r="CY2474" s="33"/>
      <c r="CZ2474" s="33"/>
      <c r="DA2474" s="33"/>
      <c r="DB2474" s="33"/>
      <c r="DC2474" s="33"/>
      <c r="DD2474" s="33"/>
      <c r="DE2474" s="33"/>
      <c r="DF2474" s="33"/>
      <c r="DG2474" s="33"/>
      <c r="DH2474" s="33"/>
      <c r="DI2474" s="33"/>
      <c r="DJ2474" s="33"/>
      <c r="DK2474" s="33"/>
      <c r="DL2474" s="33"/>
    </row>
    <row r="2475" spans="1:116" x14ac:dyDescent="0.4">
      <c r="B2475" t="str">
        <f t="shared" si="3983"/>
        <v>2475 WCUR-IS</v>
      </c>
      <c r="C2475" t="s">
        <v>234</v>
      </c>
      <c r="D2475" t="s">
        <v>408</v>
      </c>
      <c r="E2475" s="8" t="str">
        <f t="shared" si="3923"/>
        <v>2475 WCUR-IS</v>
      </c>
      <c r="G2475" s="126" t="str">
        <f>"Change in "&amp;G2473</f>
        <v>Change in Unearned revenue</v>
      </c>
      <c r="K2475" s="33">
        <f t="shared" ref="K2475:P2475" si="3988">SUMIF($3:$3,K$2,2475:2475)</f>
        <v>416666.66666666674</v>
      </c>
      <c r="L2475" s="33">
        <f t="shared" si="3988"/>
        <v>416666.66666666674</v>
      </c>
      <c r="M2475" s="33">
        <f t="shared" si="3988"/>
        <v>833333.33333333349</v>
      </c>
      <c r="N2475" s="33">
        <f t="shared" si="3988"/>
        <v>1666666.666666667</v>
      </c>
      <c r="O2475" s="33">
        <f t="shared" si="3988"/>
        <v>3333333.333333334</v>
      </c>
      <c r="P2475" s="33">
        <f t="shared" si="3988"/>
        <v>6666666.6666666679</v>
      </c>
      <c r="R2475" s="33"/>
      <c r="S2475" s="33">
        <f>S2473-R2473</f>
        <v>416666.66666666674</v>
      </c>
      <c r="T2475" s="33">
        <f t="shared" ref="T2475:CE2477" si="3989">T2473-S2473</f>
        <v>0</v>
      </c>
      <c r="U2475" s="33">
        <f t="shared" si="3989"/>
        <v>0</v>
      </c>
      <c r="V2475" s="33">
        <f t="shared" si="3989"/>
        <v>0</v>
      </c>
      <c r="W2475" s="33">
        <f t="shared" si="3989"/>
        <v>0</v>
      </c>
      <c r="X2475" s="33">
        <f t="shared" si="3989"/>
        <v>0</v>
      </c>
      <c r="Y2475" s="33">
        <f t="shared" si="3989"/>
        <v>0</v>
      </c>
      <c r="Z2475" s="33">
        <f t="shared" si="3989"/>
        <v>0</v>
      </c>
      <c r="AA2475" s="33">
        <f t="shared" si="3989"/>
        <v>0</v>
      </c>
      <c r="AB2475" s="33">
        <f t="shared" si="3989"/>
        <v>0</v>
      </c>
      <c r="AC2475" s="33">
        <f t="shared" si="3989"/>
        <v>0</v>
      </c>
      <c r="AD2475" s="33">
        <f t="shared" si="3989"/>
        <v>0</v>
      </c>
      <c r="AE2475" s="33">
        <f t="shared" si="3989"/>
        <v>416666.66666666674</v>
      </c>
      <c r="AF2475" s="33">
        <f t="shared" si="3989"/>
        <v>0</v>
      </c>
      <c r="AG2475" s="33">
        <f t="shared" si="3989"/>
        <v>0</v>
      </c>
      <c r="AH2475" s="33">
        <f t="shared" si="3989"/>
        <v>0</v>
      </c>
      <c r="AI2475" s="33">
        <f t="shared" si="3989"/>
        <v>0</v>
      </c>
      <c r="AJ2475" s="33">
        <f t="shared" si="3989"/>
        <v>0</v>
      </c>
      <c r="AK2475" s="33">
        <f t="shared" si="3989"/>
        <v>0</v>
      </c>
      <c r="AL2475" s="33">
        <f t="shared" si="3989"/>
        <v>0</v>
      </c>
      <c r="AM2475" s="33">
        <f t="shared" si="3989"/>
        <v>0</v>
      </c>
      <c r="AN2475" s="33">
        <f t="shared" si="3989"/>
        <v>0</v>
      </c>
      <c r="AO2475" s="33">
        <f t="shared" si="3989"/>
        <v>0</v>
      </c>
      <c r="AP2475" s="33">
        <f t="shared" si="3989"/>
        <v>0</v>
      </c>
      <c r="AQ2475" s="33">
        <f t="shared" si="3989"/>
        <v>833333.33333333349</v>
      </c>
      <c r="AR2475" s="33">
        <f t="shared" si="3989"/>
        <v>0</v>
      </c>
      <c r="AS2475" s="33">
        <f t="shared" si="3989"/>
        <v>0</v>
      </c>
      <c r="AT2475" s="33">
        <f t="shared" si="3989"/>
        <v>0</v>
      </c>
      <c r="AU2475" s="33">
        <f t="shared" si="3989"/>
        <v>0</v>
      </c>
      <c r="AV2475" s="33">
        <f t="shared" si="3989"/>
        <v>0</v>
      </c>
      <c r="AW2475" s="33">
        <f t="shared" si="3989"/>
        <v>0</v>
      </c>
      <c r="AX2475" s="33">
        <f t="shared" si="3989"/>
        <v>0</v>
      </c>
      <c r="AY2475" s="33">
        <f t="shared" si="3989"/>
        <v>0</v>
      </c>
      <c r="AZ2475" s="33">
        <f t="shared" si="3989"/>
        <v>0</v>
      </c>
      <c r="BA2475" s="33">
        <f t="shared" si="3989"/>
        <v>0</v>
      </c>
      <c r="BB2475" s="33">
        <f t="shared" si="3989"/>
        <v>0</v>
      </c>
      <c r="BC2475" s="33">
        <f t="shared" si="3989"/>
        <v>1666666.666666667</v>
      </c>
      <c r="BD2475" s="33">
        <f t="shared" si="3989"/>
        <v>0</v>
      </c>
      <c r="BE2475" s="33">
        <f t="shared" si="3989"/>
        <v>0</v>
      </c>
      <c r="BF2475" s="33">
        <f t="shared" si="3989"/>
        <v>0</v>
      </c>
      <c r="BG2475" s="33">
        <f t="shared" si="3989"/>
        <v>0</v>
      </c>
      <c r="BH2475" s="33">
        <f t="shared" si="3989"/>
        <v>0</v>
      </c>
      <c r="BI2475" s="33">
        <f t="shared" si="3989"/>
        <v>0</v>
      </c>
      <c r="BJ2475" s="33">
        <f t="shared" si="3989"/>
        <v>0</v>
      </c>
      <c r="BK2475" s="33">
        <f t="shared" si="3989"/>
        <v>0</v>
      </c>
      <c r="BL2475" s="33">
        <f t="shared" si="3989"/>
        <v>0</v>
      </c>
      <c r="BM2475" s="33">
        <f t="shared" si="3989"/>
        <v>0</v>
      </c>
      <c r="BN2475" s="33">
        <f t="shared" si="3989"/>
        <v>0</v>
      </c>
      <c r="BO2475" s="33">
        <f t="shared" si="3989"/>
        <v>3333333.333333334</v>
      </c>
      <c r="BP2475" s="33">
        <f t="shared" si="3989"/>
        <v>0</v>
      </c>
      <c r="BQ2475" s="33">
        <f t="shared" si="3989"/>
        <v>0</v>
      </c>
      <c r="BR2475" s="33">
        <f t="shared" si="3989"/>
        <v>0</v>
      </c>
      <c r="BS2475" s="33">
        <f t="shared" si="3989"/>
        <v>0</v>
      </c>
      <c r="BT2475" s="33">
        <f t="shared" si="3989"/>
        <v>0</v>
      </c>
      <c r="BU2475" s="33">
        <f t="shared" si="3989"/>
        <v>0</v>
      </c>
      <c r="BV2475" s="33">
        <f t="shared" si="3989"/>
        <v>0</v>
      </c>
      <c r="BW2475" s="33">
        <f t="shared" si="3989"/>
        <v>0</v>
      </c>
      <c r="BX2475" s="33">
        <f t="shared" si="3989"/>
        <v>0</v>
      </c>
      <c r="BY2475" s="33">
        <f t="shared" si="3989"/>
        <v>0</v>
      </c>
      <c r="BZ2475" s="33">
        <f t="shared" si="3989"/>
        <v>0</v>
      </c>
      <c r="CA2475" s="33">
        <f t="shared" si="3989"/>
        <v>6666666.6666666679</v>
      </c>
      <c r="CB2475" s="33">
        <f t="shared" si="3989"/>
        <v>0</v>
      </c>
      <c r="CC2475" s="33">
        <f t="shared" si="3989"/>
        <v>0</v>
      </c>
      <c r="CD2475" s="33">
        <f t="shared" si="3989"/>
        <v>0</v>
      </c>
      <c r="CE2475" s="33">
        <f t="shared" si="3989"/>
        <v>0</v>
      </c>
      <c r="CF2475" s="33">
        <f t="shared" ref="CF2475:CL2477" si="3990">CF2473-CE2473</f>
        <v>0</v>
      </c>
      <c r="CG2475" s="33">
        <f t="shared" si="3990"/>
        <v>0</v>
      </c>
      <c r="CH2475" s="33">
        <f t="shared" si="3990"/>
        <v>0</v>
      </c>
      <c r="CI2475" s="33">
        <f t="shared" si="3990"/>
        <v>0</v>
      </c>
      <c r="CJ2475" s="33">
        <f t="shared" si="3990"/>
        <v>0</v>
      </c>
      <c r="CK2475" s="33">
        <f t="shared" si="3990"/>
        <v>0</v>
      </c>
      <c r="CL2475" s="33">
        <f t="shared" si="3990"/>
        <v>0</v>
      </c>
      <c r="CO2475" s="33" t="e">
        <f t="shared" ref="CO2475:CO2477" si="3991">CO2473-CN2473</f>
        <v>#N/A</v>
      </c>
      <c r="CP2475" s="33" t="e">
        <f t="shared" ref="CP2475:CP2477" si="3992">CP2473-CO2473</f>
        <v>#N/A</v>
      </c>
      <c r="CQ2475" s="33" t="e">
        <f t="shared" ref="CQ2475:CQ2477" si="3993">CQ2473-CP2473</f>
        <v>#N/A</v>
      </c>
      <c r="CR2475" s="33" t="e">
        <f t="shared" ref="CR2475:CR2477" si="3994">CR2473-CQ2473</f>
        <v>#N/A</v>
      </c>
      <c r="CS2475" s="33" t="e">
        <f t="shared" ref="CS2475:CS2477" si="3995">CS2473-CR2473</f>
        <v>#N/A</v>
      </c>
      <c r="CT2475" s="33" t="e">
        <f t="shared" ref="CT2475:CT2477" si="3996">CT2473-CS2473</f>
        <v>#N/A</v>
      </c>
      <c r="CU2475" s="33" t="e">
        <f t="shared" ref="CU2475:CU2477" si="3997">CU2473-CT2473</f>
        <v>#N/A</v>
      </c>
      <c r="CV2475" s="33" t="e">
        <f t="shared" ref="CV2475:CV2477" si="3998">CV2473-CU2473</f>
        <v>#N/A</v>
      </c>
      <c r="CW2475" s="33" t="e">
        <f t="shared" ref="CW2475:CW2477" si="3999">CW2473-CV2473</f>
        <v>#N/A</v>
      </c>
      <c r="CX2475" s="33" t="e">
        <f t="shared" ref="CX2475:CX2477" si="4000">CX2473-CW2473</f>
        <v>#N/A</v>
      </c>
      <c r="CY2475" s="33" t="e">
        <f t="shared" ref="CY2475:CY2477" si="4001">CY2473-CX2473</f>
        <v>#N/A</v>
      </c>
      <c r="CZ2475" s="33" t="e">
        <f t="shared" ref="CZ2475:CZ2477" si="4002">CZ2473-CY2473</f>
        <v>#N/A</v>
      </c>
      <c r="DA2475" s="33" t="e">
        <f t="shared" ref="DA2475:DA2477" si="4003">DA2473-CZ2473</f>
        <v>#N/A</v>
      </c>
      <c r="DB2475" s="33" t="e">
        <f t="shared" ref="DB2475:DB2477" si="4004">DB2473-DA2473</f>
        <v>#N/A</v>
      </c>
      <c r="DC2475" s="33" t="e">
        <f t="shared" ref="DC2475:DC2477" si="4005">DC2473-DB2473</f>
        <v>#N/A</v>
      </c>
      <c r="DD2475" s="33" t="e">
        <f t="shared" ref="DD2475:DD2477" si="4006">DD2473-DC2473</f>
        <v>#N/A</v>
      </c>
      <c r="DE2475" s="33" t="e">
        <f t="shared" ref="DE2475:DE2477" si="4007">DE2473-DD2473</f>
        <v>#N/A</v>
      </c>
      <c r="DF2475" s="33" t="e">
        <f t="shared" ref="DF2475:DF2477" si="4008">DF2473-DE2473</f>
        <v>#N/A</v>
      </c>
      <c r="DG2475" s="33" t="e">
        <f t="shared" ref="DG2475:DG2477" si="4009">DG2473-DF2473</f>
        <v>#N/A</v>
      </c>
      <c r="DH2475" s="33" t="e">
        <f t="shared" ref="DH2475:DH2477" si="4010">DH2473-DG2473</f>
        <v>#N/A</v>
      </c>
      <c r="DI2475" s="33" t="e">
        <f t="shared" ref="DI2475:DI2477" si="4011">DI2473-DH2473</f>
        <v>#N/A</v>
      </c>
      <c r="DJ2475" s="33" t="e">
        <f t="shared" ref="DJ2475:DJ2477" si="4012">DJ2473-DI2473</f>
        <v>#N/A</v>
      </c>
      <c r="DK2475" s="33" t="e">
        <f t="shared" ref="DK2475:DL2477" si="4013">DK2473-DJ2473</f>
        <v>#N/A</v>
      </c>
      <c r="DL2475" s="33" t="e">
        <f t="shared" si="4013"/>
        <v>#N/A</v>
      </c>
    </row>
    <row r="2476" spans="1:116" x14ac:dyDescent="0.4">
      <c r="B2476" t="str">
        <f t="shared" si="3983"/>
        <v>2476 WCUR-IS</v>
      </c>
      <c r="D2476" t="s">
        <v>408</v>
      </c>
      <c r="E2476" s="8" t="str">
        <f t="shared" si="3923"/>
        <v>2476 WCUR-IS</v>
      </c>
      <c r="G2476" s="125"/>
      <c r="K2476" s="53"/>
      <c r="L2476" s="53"/>
      <c r="M2476" s="53"/>
      <c r="N2476" s="53"/>
      <c r="O2476" s="53"/>
      <c r="P2476" s="53"/>
      <c r="R2476" s="24"/>
      <c r="S2476" s="24"/>
      <c r="T2476" s="24"/>
      <c r="U2476" s="24"/>
      <c r="V2476" s="24"/>
      <c r="W2476" s="24"/>
      <c r="X2476" s="24"/>
      <c r="Y2476" s="24"/>
      <c r="Z2476" s="24"/>
      <c r="AA2476" s="24"/>
      <c r="AB2476" s="24"/>
      <c r="AC2476" s="24"/>
      <c r="AD2476" s="24"/>
      <c r="AE2476" s="24"/>
      <c r="AF2476" s="24"/>
      <c r="AG2476" s="24"/>
      <c r="AH2476" s="24"/>
      <c r="AI2476" s="24"/>
      <c r="AJ2476" s="24"/>
      <c r="AK2476" s="24"/>
      <c r="AL2476" s="24"/>
      <c r="AM2476" s="24"/>
      <c r="AN2476" s="24"/>
      <c r="AO2476" s="24"/>
      <c r="AP2476" s="24"/>
      <c r="AQ2476" s="24"/>
      <c r="AR2476" s="24"/>
      <c r="AS2476" s="24"/>
      <c r="AT2476" s="24"/>
      <c r="AU2476" s="24"/>
      <c r="AV2476" s="24"/>
      <c r="AW2476" s="24"/>
      <c r="AX2476" s="24"/>
      <c r="AY2476" s="24"/>
      <c r="AZ2476" s="24"/>
      <c r="BA2476" s="24"/>
      <c r="BB2476" s="24"/>
      <c r="BC2476" s="24"/>
      <c r="BD2476" s="24"/>
      <c r="BE2476" s="24"/>
      <c r="BF2476" s="24"/>
      <c r="BG2476" s="24"/>
      <c r="BH2476" s="24"/>
      <c r="BI2476" s="24"/>
      <c r="BJ2476" s="24"/>
      <c r="BK2476" s="24"/>
      <c r="BL2476" s="24"/>
      <c r="BM2476" s="24"/>
      <c r="BN2476" s="24"/>
      <c r="BO2476" s="24"/>
      <c r="BP2476" s="24"/>
      <c r="BQ2476" s="24"/>
      <c r="BR2476" s="24"/>
      <c r="BS2476" s="24"/>
      <c r="BT2476" s="24"/>
      <c r="BU2476" s="24"/>
      <c r="BV2476" s="24"/>
      <c r="BW2476" s="24"/>
      <c r="BX2476" s="24"/>
      <c r="BY2476" s="24"/>
      <c r="BZ2476" s="24"/>
      <c r="CA2476" s="24"/>
      <c r="CB2476" s="24"/>
      <c r="CC2476" s="24"/>
      <c r="CD2476" s="24"/>
      <c r="CE2476" s="24"/>
      <c r="CF2476" s="24"/>
      <c r="CG2476" s="24"/>
      <c r="CH2476" s="24"/>
      <c r="CI2476" s="24"/>
      <c r="CJ2476" s="24"/>
      <c r="CK2476" s="24"/>
      <c r="CL2476" s="24"/>
      <c r="CO2476" s="24"/>
      <c r="CP2476" s="24"/>
      <c r="CQ2476" s="24"/>
      <c r="CR2476" s="24"/>
      <c r="CS2476" s="24"/>
      <c r="CT2476" s="24"/>
      <c r="CU2476" s="24"/>
      <c r="CV2476" s="24"/>
      <c r="CW2476" s="24"/>
      <c r="CX2476" s="24"/>
      <c r="CY2476" s="24"/>
      <c r="CZ2476" s="24"/>
      <c r="DA2476" s="24"/>
      <c r="DB2476" s="24"/>
      <c r="DC2476" s="24"/>
      <c r="DD2476" s="24"/>
      <c r="DE2476" s="24"/>
      <c r="DF2476" s="24"/>
      <c r="DG2476" s="24"/>
      <c r="DH2476" s="24"/>
      <c r="DI2476" s="24"/>
      <c r="DJ2476" s="24"/>
      <c r="DK2476" s="24"/>
      <c r="DL2476" s="24"/>
    </row>
    <row r="2477" spans="1:116" x14ac:dyDescent="0.4">
      <c r="B2477" t="s">
        <v>332</v>
      </c>
      <c r="D2477" t="s">
        <v>408</v>
      </c>
      <c r="E2477" s="8" t="str">
        <f t="shared" si="3923"/>
        <v>2477 WCUR-IS</v>
      </c>
      <c r="G2477" s="136" t="str">
        <f>G2451</f>
        <v>(Primary label)</v>
      </c>
      <c r="K2477" s="53"/>
      <c r="L2477" s="53"/>
      <c r="M2477" s="53"/>
      <c r="N2477" s="53"/>
      <c r="O2477" s="53"/>
      <c r="P2477" s="53"/>
      <c r="R2477" s="24"/>
      <c r="S2477" s="24"/>
      <c r="T2477" s="24"/>
      <c r="U2477" s="24"/>
      <c r="V2477" s="24"/>
      <c r="W2477" s="24"/>
      <c r="X2477" s="24"/>
      <c r="Y2477" s="24"/>
      <c r="Z2477" s="24"/>
      <c r="AA2477" s="24"/>
      <c r="AB2477" s="24"/>
      <c r="AC2477" s="24"/>
      <c r="AD2477" s="24"/>
      <c r="AE2477" s="24"/>
      <c r="AF2477" s="24"/>
      <c r="AG2477" s="24"/>
      <c r="AH2477" s="24"/>
      <c r="AI2477" s="24"/>
      <c r="AJ2477" s="24"/>
      <c r="AK2477" s="24"/>
      <c r="AL2477" s="24"/>
      <c r="AM2477" s="24"/>
      <c r="AN2477" s="24"/>
      <c r="AO2477" s="24"/>
      <c r="AP2477" s="24"/>
      <c r="AQ2477" s="24"/>
      <c r="AR2477" s="24"/>
      <c r="AS2477" s="24"/>
      <c r="AT2477" s="24"/>
      <c r="AU2477" s="24"/>
      <c r="AV2477" s="24"/>
      <c r="AW2477" s="24"/>
      <c r="AX2477" s="24"/>
      <c r="AY2477" s="24"/>
      <c r="AZ2477" s="24"/>
      <c r="BA2477" s="24"/>
      <c r="BB2477" s="24"/>
      <c r="BC2477" s="24"/>
      <c r="BD2477" s="24"/>
      <c r="BE2477" s="24"/>
      <c r="BF2477" s="24"/>
      <c r="BG2477" s="24"/>
      <c r="BH2477" s="24"/>
      <c r="BI2477" s="24"/>
      <c r="BJ2477" s="24"/>
      <c r="BK2477" s="24"/>
      <c r="BL2477" s="24"/>
      <c r="BM2477" s="24"/>
      <c r="BN2477" s="24"/>
      <c r="BO2477" s="24"/>
      <c r="BP2477" s="24"/>
      <c r="BQ2477" s="24"/>
      <c r="BR2477" s="24"/>
      <c r="BS2477" s="24"/>
      <c r="BT2477" s="24"/>
      <c r="BU2477" s="24"/>
      <c r="BV2477" s="24"/>
      <c r="BW2477" s="24"/>
      <c r="BX2477" s="24"/>
      <c r="BY2477" s="24"/>
      <c r="BZ2477" s="24"/>
      <c r="CA2477" s="24"/>
      <c r="CB2477" s="24"/>
      <c r="CC2477" s="24"/>
      <c r="CD2477" s="24"/>
      <c r="CE2477" s="24"/>
      <c r="CF2477" s="24"/>
      <c r="CG2477" s="24"/>
      <c r="CH2477" s="24"/>
      <c r="CI2477" s="24"/>
      <c r="CJ2477" s="24"/>
      <c r="CK2477" s="24"/>
      <c r="CL2477" s="24"/>
      <c r="CO2477" s="24"/>
      <c r="CP2477" s="24"/>
      <c r="CQ2477" s="24"/>
      <c r="CR2477" s="24"/>
      <c r="CS2477" s="24"/>
      <c r="CT2477" s="24"/>
      <c r="CU2477" s="24"/>
      <c r="CV2477" s="24"/>
      <c r="CW2477" s="24"/>
      <c r="CX2477" s="24"/>
      <c r="CY2477" s="24"/>
      <c r="CZ2477" s="24"/>
      <c r="DA2477" s="24"/>
      <c r="DB2477" s="24"/>
      <c r="DC2477" s="24"/>
      <c r="DD2477" s="24"/>
      <c r="DE2477" s="24"/>
      <c r="DF2477" s="24"/>
      <c r="DG2477" s="24"/>
      <c r="DH2477" s="24"/>
      <c r="DI2477" s="24"/>
      <c r="DJ2477" s="24"/>
      <c r="DK2477" s="24"/>
      <c r="DL2477" s="24"/>
    </row>
    <row r="2478" spans="1:116" x14ac:dyDescent="0.4">
      <c r="B2478" t="s">
        <v>332</v>
      </c>
      <c r="D2478" t="s">
        <v>408</v>
      </c>
      <c r="E2478" s="8" t="str">
        <f t="shared" si="3923"/>
        <v>2478 WCUR-IS</v>
      </c>
      <c r="G2478" s="136" t="str">
        <f t="shared" ref="G2478:G2486" si="4014">G2452</f>
        <v>primary unit</v>
      </c>
      <c r="K2478" s="53"/>
      <c r="L2478" s="53"/>
      <c r="M2478" s="53"/>
      <c r="N2478" s="53"/>
      <c r="O2478" s="53"/>
      <c r="P2478" s="53"/>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24"/>
      <c r="BN2478" s="24"/>
      <c r="BO2478" s="24"/>
      <c r="BP2478" s="24"/>
      <c r="BQ2478" s="24"/>
      <c r="BR2478" s="24"/>
      <c r="BS2478" s="24"/>
      <c r="BT2478" s="24"/>
      <c r="BU2478" s="24"/>
      <c r="BV2478" s="24"/>
      <c r="BW2478" s="24"/>
      <c r="BX2478" s="24"/>
      <c r="BY2478" s="24"/>
      <c r="BZ2478" s="24"/>
      <c r="CA2478" s="24"/>
      <c r="CB2478" s="24"/>
      <c r="CC2478" s="24"/>
      <c r="CD2478" s="24"/>
      <c r="CE2478" s="24"/>
      <c r="CF2478" s="24"/>
      <c r="CG2478" s="24"/>
      <c r="CH2478" s="24"/>
      <c r="CI2478" s="24"/>
      <c r="CJ2478" s="24"/>
      <c r="CK2478" s="24"/>
      <c r="CL2478" s="24"/>
      <c r="CO2478" s="24"/>
      <c r="CP2478" s="24"/>
      <c r="CQ2478" s="24"/>
      <c r="CR2478" s="24"/>
      <c r="CS2478" s="24"/>
      <c r="CT2478" s="24"/>
      <c r="CU2478" s="24"/>
      <c r="CV2478" s="24"/>
      <c r="CW2478" s="24"/>
      <c r="CX2478" s="24"/>
      <c r="CY2478" s="24"/>
      <c r="CZ2478" s="24"/>
      <c r="DA2478" s="24"/>
      <c r="DB2478" s="24"/>
      <c r="DC2478" s="24"/>
      <c r="DD2478" s="24"/>
      <c r="DE2478" s="24"/>
      <c r="DF2478" s="24"/>
      <c r="DG2478" s="24"/>
      <c r="DH2478" s="24"/>
      <c r="DI2478" s="24"/>
      <c r="DJ2478" s="24"/>
      <c r="DK2478" s="24"/>
      <c r="DL2478" s="24"/>
    </row>
    <row r="2479" spans="1:116" x14ac:dyDescent="0.4">
      <c r="B2479" t="s">
        <v>332</v>
      </c>
      <c r="D2479" t="s">
        <v>408</v>
      </c>
      <c r="E2479" s="8" t="str">
        <f t="shared" si="3923"/>
        <v>2479 WCUR-IS</v>
      </c>
      <c r="G2479" s="136" t="str">
        <f t="shared" si="4014"/>
        <v>Primary revenue driver</v>
      </c>
      <c r="K2479" s="53"/>
      <c r="L2479" s="53"/>
      <c r="M2479" s="53"/>
      <c r="N2479" s="53"/>
      <c r="O2479" s="53"/>
      <c r="P2479" s="53"/>
      <c r="R2479" s="24"/>
      <c r="S2479" s="179" t="str">
        <f>S2462</f>
        <v>S$16</v>
      </c>
      <c r="T2479" s="179" t="str">
        <f t="shared" ref="T2479:CE2481" si="4015">T2462</f>
        <v>T$16</v>
      </c>
      <c r="U2479" s="179" t="str">
        <f t="shared" si="4015"/>
        <v>U$16</v>
      </c>
      <c r="V2479" s="179" t="str">
        <f t="shared" si="4015"/>
        <v>V$16</v>
      </c>
      <c r="W2479" s="179" t="str">
        <f t="shared" si="4015"/>
        <v>W$16</v>
      </c>
      <c r="X2479" s="179" t="str">
        <f t="shared" si="4015"/>
        <v>X$16</v>
      </c>
      <c r="Y2479" s="179" t="str">
        <f t="shared" si="4015"/>
        <v>Y$16</v>
      </c>
      <c r="Z2479" s="179" t="str">
        <f t="shared" si="4015"/>
        <v>Z$16</v>
      </c>
      <c r="AA2479" s="179" t="str">
        <f t="shared" si="4015"/>
        <v>AA$16</v>
      </c>
      <c r="AB2479" s="179" t="str">
        <f t="shared" si="4015"/>
        <v>AB$16</v>
      </c>
      <c r="AC2479" s="179" t="str">
        <f t="shared" si="4015"/>
        <v>AC$16</v>
      </c>
      <c r="AD2479" s="179" t="str">
        <f t="shared" si="4015"/>
        <v>AD$16</v>
      </c>
      <c r="AE2479" s="179" t="str">
        <f t="shared" si="4015"/>
        <v>AE$16</v>
      </c>
      <c r="AF2479" s="179" t="str">
        <f t="shared" si="4015"/>
        <v>AF$16</v>
      </c>
      <c r="AG2479" s="179" t="str">
        <f t="shared" si="4015"/>
        <v>AG$16</v>
      </c>
      <c r="AH2479" s="179" t="str">
        <f t="shared" si="4015"/>
        <v>AH$16</v>
      </c>
      <c r="AI2479" s="179" t="str">
        <f t="shared" si="4015"/>
        <v>AI$16</v>
      </c>
      <c r="AJ2479" s="179" t="str">
        <f t="shared" si="4015"/>
        <v>AJ$16</v>
      </c>
      <c r="AK2479" s="179" t="str">
        <f t="shared" si="4015"/>
        <v>AK$16</v>
      </c>
      <c r="AL2479" s="179" t="str">
        <f t="shared" si="4015"/>
        <v>AL$16</v>
      </c>
      <c r="AM2479" s="179" t="str">
        <f t="shared" si="4015"/>
        <v>AM$16</v>
      </c>
      <c r="AN2479" s="179" t="str">
        <f t="shared" si="4015"/>
        <v>AN$16</v>
      </c>
      <c r="AO2479" s="179" t="str">
        <f t="shared" si="4015"/>
        <v>AO$16</v>
      </c>
      <c r="AP2479" s="179" t="str">
        <f t="shared" si="4015"/>
        <v>AP$16</v>
      </c>
      <c r="AQ2479" s="179" t="str">
        <f t="shared" si="4015"/>
        <v>AQ$16</v>
      </c>
      <c r="AR2479" s="179" t="str">
        <f t="shared" si="4015"/>
        <v>AR$16</v>
      </c>
      <c r="AS2479" s="179" t="str">
        <f t="shared" si="4015"/>
        <v>AS$16</v>
      </c>
      <c r="AT2479" s="179" t="str">
        <f t="shared" si="4015"/>
        <v>AT$16</v>
      </c>
      <c r="AU2479" s="179" t="str">
        <f t="shared" si="4015"/>
        <v>AU$16</v>
      </c>
      <c r="AV2479" s="179" t="str">
        <f t="shared" si="4015"/>
        <v>AV$16</v>
      </c>
      <c r="AW2479" s="179" t="str">
        <f t="shared" si="4015"/>
        <v>AW$16</v>
      </c>
      <c r="AX2479" s="179" t="str">
        <f t="shared" si="4015"/>
        <v>AX$16</v>
      </c>
      <c r="AY2479" s="179" t="str">
        <f t="shared" si="4015"/>
        <v>AY$16</v>
      </c>
      <c r="AZ2479" s="179" t="str">
        <f t="shared" si="4015"/>
        <v>AZ$16</v>
      </c>
      <c r="BA2479" s="179" t="str">
        <f t="shared" si="4015"/>
        <v>BA$16</v>
      </c>
      <c r="BB2479" s="179" t="str">
        <f t="shared" si="4015"/>
        <v>BB$16</v>
      </c>
      <c r="BC2479" s="179" t="str">
        <f t="shared" si="4015"/>
        <v>BC$16</v>
      </c>
      <c r="BD2479" s="179" t="str">
        <f t="shared" si="4015"/>
        <v>BD$16</v>
      </c>
      <c r="BE2479" s="179" t="str">
        <f t="shared" si="4015"/>
        <v>BE$16</v>
      </c>
      <c r="BF2479" s="179" t="str">
        <f t="shared" si="4015"/>
        <v>BF$16</v>
      </c>
      <c r="BG2479" s="179" t="str">
        <f t="shared" si="4015"/>
        <v>BG$16</v>
      </c>
      <c r="BH2479" s="179" t="str">
        <f t="shared" si="4015"/>
        <v>BH$16</v>
      </c>
      <c r="BI2479" s="179" t="str">
        <f t="shared" si="4015"/>
        <v>BI$16</v>
      </c>
      <c r="BJ2479" s="179" t="str">
        <f t="shared" si="4015"/>
        <v>BJ$16</v>
      </c>
      <c r="BK2479" s="179" t="str">
        <f t="shared" si="4015"/>
        <v>BK$16</v>
      </c>
      <c r="BL2479" s="179" t="str">
        <f t="shared" si="4015"/>
        <v>BL$16</v>
      </c>
      <c r="BM2479" s="179" t="str">
        <f t="shared" si="4015"/>
        <v>BM$16</v>
      </c>
      <c r="BN2479" s="179" t="str">
        <f t="shared" si="4015"/>
        <v>BN$16</v>
      </c>
      <c r="BO2479" s="179" t="str">
        <f t="shared" si="4015"/>
        <v>BO$16</v>
      </c>
      <c r="BP2479" s="179" t="str">
        <f t="shared" si="4015"/>
        <v>BP$16</v>
      </c>
      <c r="BQ2479" s="179" t="str">
        <f t="shared" si="4015"/>
        <v>BQ$16</v>
      </c>
      <c r="BR2479" s="179" t="str">
        <f t="shared" si="4015"/>
        <v>BR$16</v>
      </c>
      <c r="BS2479" s="179" t="str">
        <f t="shared" si="4015"/>
        <v>BS$16</v>
      </c>
      <c r="BT2479" s="179" t="str">
        <f t="shared" si="4015"/>
        <v>BT$16</v>
      </c>
      <c r="BU2479" s="179" t="str">
        <f t="shared" si="4015"/>
        <v>BU$16</v>
      </c>
      <c r="BV2479" s="179" t="str">
        <f t="shared" si="4015"/>
        <v>BV$16</v>
      </c>
      <c r="BW2479" s="179" t="str">
        <f t="shared" si="4015"/>
        <v>BW$16</v>
      </c>
      <c r="BX2479" s="179" t="str">
        <f t="shared" si="4015"/>
        <v>BX$16</v>
      </c>
      <c r="BY2479" s="179" t="str">
        <f t="shared" si="4015"/>
        <v>BY$16</v>
      </c>
      <c r="BZ2479" s="179" t="str">
        <f t="shared" si="4015"/>
        <v>BZ$16</v>
      </c>
      <c r="CA2479" s="179" t="str">
        <f t="shared" si="4015"/>
        <v>CA$16</v>
      </c>
      <c r="CB2479" s="179" t="str">
        <f t="shared" si="4015"/>
        <v>CB$16</v>
      </c>
      <c r="CC2479" s="179" t="str">
        <f t="shared" si="4015"/>
        <v>CC$16</v>
      </c>
      <c r="CD2479" s="179" t="str">
        <f t="shared" si="4015"/>
        <v>CD$16</v>
      </c>
      <c r="CE2479" s="179" t="str">
        <f t="shared" si="4015"/>
        <v>CE$16</v>
      </c>
      <c r="CF2479" s="179" t="str">
        <f t="shared" ref="CF2479:CL2481" si="4016">CF2462</f>
        <v>CF$16</v>
      </c>
      <c r="CG2479" s="179" t="str">
        <f t="shared" si="4016"/>
        <v>CG$16</v>
      </c>
      <c r="CH2479" s="179" t="str">
        <f t="shared" si="4016"/>
        <v>CH$16</v>
      </c>
      <c r="CI2479" s="179" t="str">
        <f t="shared" si="4016"/>
        <v>CI$16</v>
      </c>
      <c r="CJ2479" s="179" t="str">
        <f t="shared" si="4016"/>
        <v>CJ$16</v>
      </c>
      <c r="CK2479" s="179" t="str">
        <f t="shared" si="4016"/>
        <v>CK$16</v>
      </c>
      <c r="CL2479" s="179" t="str">
        <f t="shared" si="4016"/>
        <v>CL$16</v>
      </c>
      <c r="CO2479" s="179" t="e">
        <f t="shared" ref="CO2479:DL2481" ca="1" si="4017">CO1217</f>
        <v>#N/A</v>
      </c>
      <c r="CP2479" s="179" t="e">
        <f t="shared" ca="1" si="4017"/>
        <v>#N/A</v>
      </c>
      <c r="CQ2479" s="179" t="e">
        <f t="shared" ca="1" si="4017"/>
        <v>#N/A</v>
      </c>
      <c r="CR2479" s="179" t="e">
        <f t="shared" ca="1" si="4017"/>
        <v>#N/A</v>
      </c>
      <c r="CS2479" s="179" t="e">
        <f t="shared" ca="1" si="4017"/>
        <v>#N/A</v>
      </c>
      <c r="CT2479" s="179" t="e">
        <f t="shared" ca="1" si="4017"/>
        <v>#N/A</v>
      </c>
      <c r="CU2479" s="179" t="e">
        <f t="shared" ca="1" si="4017"/>
        <v>#N/A</v>
      </c>
      <c r="CV2479" s="179" t="e">
        <f t="shared" ca="1" si="4017"/>
        <v>#N/A</v>
      </c>
      <c r="CW2479" s="179" t="e">
        <f t="shared" ca="1" si="4017"/>
        <v>#N/A</v>
      </c>
      <c r="CX2479" s="179" t="e">
        <f t="shared" ca="1" si="4017"/>
        <v>#N/A</v>
      </c>
      <c r="CY2479" s="179" t="e">
        <f t="shared" ca="1" si="4017"/>
        <v>#N/A</v>
      </c>
      <c r="CZ2479" s="179" t="e">
        <f t="shared" ca="1" si="4017"/>
        <v>#N/A</v>
      </c>
      <c r="DA2479" s="179" t="e">
        <f t="shared" ca="1" si="4017"/>
        <v>#N/A</v>
      </c>
      <c r="DB2479" s="179" t="e">
        <f t="shared" ca="1" si="4017"/>
        <v>#N/A</v>
      </c>
      <c r="DC2479" s="179" t="e">
        <f t="shared" ca="1" si="4017"/>
        <v>#N/A</v>
      </c>
      <c r="DD2479" s="179" t="e">
        <f t="shared" ca="1" si="4017"/>
        <v>#N/A</v>
      </c>
      <c r="DE2479" s="179" t="e">
        <f t="shared" ca="1" si="4017"/>
        <v>#N/A</v>
      </c>
      <c r="DF2479" s="179" t="e">
        <f t="shared" ca="1" si="4017"/>
        <v>#N/A</v>
      </c>
      <c r="DG2479" s="179" t="e">
        <f t="shared" ca="1" si="4017"/>
        <v>#N/A</v>
      </c>
      <c r="DH2479" s="179" t="e">
        <f t="shared" ca="1" si="4017"/>
        <v>#N/A</v>
      </c>
      <c r="DI2479" s="179" t="e">
        <f t="shared" ca="1" si="4017"/>
        <v>#N/A</v>
      </c>
      <c r="DJ2479" s="179" t="e">
        <f t="shared" ca="1" si="4017"/>
        <v>#N/A</v>
      </c>
      <c r="DK2479" s="179" t="e">
        <f t="shared" ca="1" si="4017"/>
        <v>#N/A</v>
      </c>
      <c r="DL2479" s="179" t="e">
        <f t="shared" ca="1" si="4017"/>
        <v>#N/A</v>
      </c>
    </row>
    <row r="2480" spans="1:116" x14ac:dyDescent="0.4">
      <c r="B2480" t="s">
        <v>332</v>
      </c>
      <c r="D2480" t="s">
        <v>408</v>
      </c>
      <c r="E2480" s="8" t="str">
        <f t="shared" si="3923"/>
        <v>2480 WCUR-IS</v>
      </c>
      <c r="G2480" s="136" t="str">
        <f t="shared" si="4014"/>
        <v>Primary volume driver</v>
      </c>
      <c r="H2480" s="56"/>
      <c r="I2480" s="79"/>
      <c r="J2480" s="79"/>
      <c r="K2480" s="15"/>
      <c r="L2480" s="15"/>
      <c r="M2480" s="15"/>
      <c r="N2480" s="15"/>
      <c r="O2480" s="15"/>
      <c r="P2480" s="15"/>
      <c r="R2480" s="15"/>
      <c r="S2480" s="179" t="str">
        <f t="shared" ref="S2480:CD2482" si="4018">S2463</f>
        <v>S$17</v>
      </c>
      <c r="T2480" s="179" t="str">
        <f t="shared" si="4018"/>
        <v>T$17</v>
      </c>
      <c r="U2480" s="179" t="str">
        <f t="shared" si="4018"/>
        <v>U$17</v>
      </c>
      <c r="V2480" s="179" t="str">
        <f t="shared" si="4018"/>
        <v>V$17</v>
      </c>
      <c r="W2480" s="179" t="str">
        <f t="shared" si="4018"/>
        <v>W$17</v>
      </c>
      <c r="X2480" s="179" t="str">
        <f t="shared" si="4018"/>
        <v>X$17</v>
      </c>
      <c r="Y2480" s="179" t="str">
        <f t="shared" si="4018"/>
        <v>Y$17</v>
      </c>
      <c r="Z2480" s="179" t="str">
        <f t="shared" si="4018"/>
        <v>Z$17</v>
      </c>
      <c r="AA2480" s="179" t="str">
        <f t="shared" si="4018"/>
        <v>AA$17</v>
      </c>
      <c r="AB2480" s="179" t="str">
        <f t="shared" si="4018"/>
        <v>AB$17</v>
      </c>
      <c r="AC2480" s="179" t="str">
        <f t="shared" si="4018"/>
        <v>AC$17</v>
      </c>
      <c r="AD2480" s="179" t="str">
        <f t="shared" si="4018"/>
        <v>AD$17</v>
      </c>
      <c r="AE2480" s="179" t="str">
        <f t="shared" si="4018"/>
        <v>AE$17</v>
      </c>
      <c r="AF2480" s="179" t="str">
        <f t="shared" si="4018"/>
        <v>AF$17</v>
      </c>
      <c r="AG2480" s="179" t="str">
        <f t="shared" si="4018"/>
        <v>AG$17</v>
      </c>
      <c r="AH2480" s="179" t="str">
        <f t="shared" si="4018"/>
        <v>AH$17</v>
      </c>
      <c r="AI2480" s="179" t="str">
        <f t="shared" si="4018"/>
        <v>AI$17</v>
      </c>
      <c r="AJ2480" s="179" t="str">
        <f t="shared" si="4018"/>
        <v>AJ$17</v>
      </c>
      <c r="AK2480" s="179" t="str">
        <f t="shared" si="4018"/>
        <v>AK$17</v>
      </c>
      <c r="AL2480" s="179" t="str">
        <f t="shared" si="4018"/>
        <v>AL$17</v>
      </c>
      <c r="AM2480" s="179" t="str">
        <f t="shared" si="4018"/>
        <v>AM$17</v>
      </c>
      <c r="AN2480" s="179" t="str">
        <f t="shared" si="4018"/>
        <v>AN$17</v>
      </c>
      <c r="AO2480" s="179" t="str">
        <f t="shared" si="4018"/>
        <v>AO$17</v>
      </c>
      <c r="AP2480" s="179" t="str">
        <f t="shared" si="4018"/>
        <v>AP$17</v>
      </c>
      <c r="AQ2480" s="179" t="str">
        <f t="shared" si="4018"/>
        <v>AQ$17</v>
      </c>
      <c r="AR2480" s="179" t="str">
        <f t="shared" si="4018"/>
        <v>AR$17</v>
      </c>
      <c r="AS2480" s="179" t="str">
        <f t="shared" si="4018"/>
        <v>AS$17</v>
      </c>
      <c r="AT2480" s="179" t="str">
        <f t="shared" si="4018"/>
        <v>AT$17</v>
      </c>
      <c r="AU2480" s="179" t="str">
        <f t="shared" si="4018"/>
        <v>AU$17</v>
      </c>
      <c r="AV2480" s="179" t="str">
        <f t="shared" si="4018"/>
        <v>AV$17</v>
      </c>
      <c r="AW2480" s="179" t="str">
        <f t="shared" si="4018"/>
        <v>AW$17</v>
      </c>
      <c r="AX2480" s="179" t="str">
        <f t="shared" si="4018"/>
        <v>AX$17</v>
      </c>
      <c r="AY2480" s="179" t="str">
        <f t="shared" si="4018"/>
        <v>AY$17</v>
      </c>
      <c r="AZ2480" s="179" t="str">
        <f t="shared" si="4018"/>
        <v>AZ$17</v>
      </c>
      <c r="BA2480" s="179" t="str">
        <f t="shared" si="4018"/>
        <v>BA$17</v>
      </c>
      <c r="BB2480" s="179" t="str">
        <f t="shared" si="4018"/>
        <v>BB$17</v>
      </c>
      <c r="BC2480" s="179" t="str">
        <f t="shared" si="4018"/>
        <v>BC$17</v>
      </c>
      <c r="BD2480" s="179" t="str">
        <f t="shared" si="4018"/>
        <v>BD$17</v>
      </c>
      <c r="BE2480" s="179" t="str">
        <f t="shared" si="4018"/>
        <v>BE$17</v>
      </c>
      <c r="BF2480" s="179" t="str">
        <f t="shared" si="4018"/>
        <v>BF$17</v>
      </c>
      <c r="BG2480" s="179" t="str">
        <f t="shared" si="4018"/>
        <v>BG$17</v>
      </c>
      <c r="BH2480" s="179" t="str">
        <f t="shared" si="4018"/>
        <v>BH$17</v>
      </c>
      <c r="BI2480" s="179" t="str">
        <f t="shared" si="4018"/>
        <v>BI$17</v>
      </c>
      <c r="BJ2480" s="179" t="str">
        <f t="shared" si="4018"/>
        <v>BJ$17</v>
      </c>
      <c r="BK2480" s="179" t="str">
        <f t="shared" si="4018"/>
        <v>BK$17</v>
      </c>
      <c r="BL2480" s="179" t="str">
        <f t="shared" si="4018"/>
        <v>BL$17</v>
      </c>
      <c r="BM2480" s="179" t="str">
        <f t="shared" si="4018"/>
        <v>BM$17</v>
      </c>
      <c r="BN2480" s="179" t="str">
        <f t="shared" si="4018"/>
        <v>BN$17</v>
      </c>
      <c r="BO2480" s="179" t="str">
        <f t="shared" si="4018"/>
        <v>BO$17</v>
      </c>
      <c r="BP2480" s="179" t="str">
        <f t="shared" si="4018"/>
        <v>BP$17</v>
      </c>
      <c r="BQ2480" s="179" t="str">
        <f t="shared" si="4018"/>
        <v>BQ$17</v>
      </c>
      <c r="BR2480" s="179" t="str">
        <f t="shared" si="4018"/>
        <v>BR$17</v>
      </c>
      <c r="BS2480" s="179" t="str">
        <f t="shared" si="4018"/>
        <v>BS$17</v>
      </c>
      <c r="BT2480" s="179" t="str">
        <f t="shared" si="4018"/>
        <v>BT$17</v>
      </c>
      <c r="BU2480" s="179" t="str">
        <f t="shared" si="4018"/>
        <v>BU$17</v>
      </c>
      <c r="BV2480" s="179" t="str">
        <f t="shared" si="4018"/>
        <v>BV$17</v>
      </c>
      <c r="BW2480" s="179" t="str">
        <f t="shared" si="4018"/>
        <v>BW$17</v>
      </c>
      <c r="BX2480" s="179" t="str">
        <f t="shared" si="4018"/>
        <v>BX$17</v>
      </c>
      <c r="BY2480" s="179" t="str">
        <f t="shared" si="4018"/>
        <v>BY$17</v>
      </c>
      <c r="BZ2480" s="179" t="str">
        <f t="shared" si="4018"/>
        <v>BZ$17</v>
      </c>
      <c r="CA2480" s="179" t="str">
        <f t="shared" si="4018"/>
        <v>CA$17</v>
      </c>
      <c r="CB2480" s="179" t="str">
        <f t="shared" si="4018"/>
        <v>CB$17</v>
      </c>
      <c r="CC2480" s="179" t="str">
        <f t="shared" si="4018"/>
        <v>CC$17</v>
      </c>
      <c r="CD2480" s="179" t="str">
        <f t="shared" si="4018"/>
        <v>CD$17</v>
      </c>
      <c r="CE2480" s="179" t="str">
        <f t="shared" ref="CE2480:CL2482" si="4019">CE2463</f>
        <v>CE$17</v>
      </c>
      <c r="CF2480" s="179" t="str">
        <f t="shared" si="4019"/>
        <v>CF$17</v>
      </c>
      <c r="CG2480" s="179" t="str">
        <f t="shared" si="4019"/>
        <v>CG$17</v>
      </c>
      <c r="CH2480" s="179" t="str">
        <f t="shared" si="4019"/>
        <v>CH$17</v>
      </c>
      <c r="CI2480" s="179" t="str">
        <f t="shared" si="4019"/>
        <v>CI$17</v>
      </c>
      <c r="CJ2480" s="179" t="str">
        <f t="shared" si="4019"/>
        <v>CJ$17</v>
      </c>
      <c r="CK2480" s="179" t="str">
        <f t="shared" si="4019"/>
        <v>CK$17</v>
      </c>
      <c r="CL2480" s="179" t="str">
        <f t="shared" si="4019"/>
        <v>CL$17</v>
      </c>
      <c r="CN2480" s="79"/>
      <c r="CO2480" s="179">
        <f t="shared" ref="CO2480:DL2482" si="4020">CO1218</f>
        <v>0</v>
      </c>
      <c r="CP2480" s="179">
        <f t="shared" si="4020"/>
        <v>0</v>
      </c>
      <c r="CQ2480" s="179">
        <f t="shared" si="4020"/>
        <v>0</v>
      </c>
      <c r="CR2480" s="179">
        <f t="shared" si="4020"/>
        <v>0</v>
      </c>
      <c r="CS2480" s="179">
        <f t="shared" si="4020"/>
        <v>0</v>
      </c>
      <c r="CT2480" s="179">
        <f t="shared" si="4020"/>
        <v>0</v>
      </c>
      <c r="CU2480" s="179">
        <f t="shared" si="4020"/>
        <v>0</v>
      </c>
      <c r="CV2480" s="179">
        <f t="shared" si="4020"/>
        <v>0</v>
      </c>
      <c r="CW2480" s="179">
        <f t="shared" si="4020"/>
        <v>0</v>
      </c>
      <c r="CX2480" s="179">
        <f t="shared" si="4020"/>
        <v>0</v>
      </c>
      <c r="CY2480" s="179">
        <f t="shared" si="4020"/>
        <v>0</v>
      </c>
      <c r="CZ2480" s="179">
        <f t="shared" si="4020"/>
        <v>0</v>
      </c>
      <c r="DA2480" s="179">
        <f t="shared" si="4020"/>
        <v>0</v>
      </c>
      <c r="DB2480" s="179">
        <f t="shared" si="4020"/>
        <v>0</v>
      </c>
      <c r="DC2480" s="179">
        <f t="shared" si="4020"/>
        <v>0</v>
      </c>
      <c r="DD2480" s="179">
        <f t="shared" si="4020"/>
        <v>0</v>
      </c>
      <c r="DE2480" s="179">
        <f t="shared" si="4020"/>
        <v>0</v>
      </c>
      <c r="DF2480" s="179">
        <f t="shared" si="4020"/>
        <v>0</v>
      </c>
      <c r="DG2480" s="179">
        <f t="shared" si="4020"/>
        <v>0</v>
      </c>
      <c r="DH2480" s="179">
        <f t="shared" si="4020"/>
        <v>0</v>
      </c>
      <c r="DI2480" s="179">
        <f t="shared" si="4020"/>
        <v>0</v>
      </c>
      <c r="DJ2480" s="179">
        <f t="shared" si="4020"/>
        <v>0</v>
      </c>
      <c r="DK2480" s="179">
        <f t="shared" si="4020"/>
        <v>0</v>
      </c>
      <c r="DL2480" s="179">
        <f t="shared" si="4020"/>
        <v>0</v>
      </c>
    </row>
    <row r="2481" spans="1:116" x14ac:dyDescent="0.4">
      <c r="B2481" t="s">
        <v>332</v>
      </c>
      <c r="D2481" t="s">
        <v>408</v>
      </c>
      <c r="E2481" s="8" t="str">
        <f t="shared" si="3923"/>
        <v>2481 WCUR-IS</v>
      </c>
      <c r="G2481" s="136" t="str">
        <f t="shared" si="4014"/>
        <v>Simple accounts payble - IS driven:</v>
      </c>
      <c r="H2481" s="12"/>
      <c r="I2481" s="60"/>
      <c r="J2481" s="60"/>
      <c r="K2481" s="15"/>
      <c r="L2481" s="15"/>
      <c r="M2481" s="15"/>
      <c r="N2481" s="15"/>
      <c r="O2481" s="15"/>
      <c r="P2481" s="15"/>
      <c r="R2481" s="15"/>
      <c r="S2481" s="179">
        <f t="shared" ref="S2481:CD2483" si="4021">S2464</f>
        <v>0</v>
      </c>
      <c r="T2481" s="179">
        <f t="shared" si="4021"/>
        <v>0</v>
      </c>
      <c r="U2481" s="179">
        <f t="shared" si="4021"/>
        <v>0</v>
      </c>
      <c r="V2481" s="179">
        <f t="shared" si="4021"/>
        <v>0</v>
      </c>
      <c r="W2481" s="179">
        <f t="shared" si="4021"/>
        <v>0</v>
      </c>
      <c r="X2481" s="179">
        <f t="shared" si="4021"/>
        <v>0</v>
      </c>
      <c r="Y2481" s="179">
        <f t="shared" si="4021"/>
        <v>0</v>
      </c>
      <c r="Z2481" s="179">
        <f t="shared" si="4021"/>
        <v>0</v>
      </c>
      <c r="AA2481" s="179">
        <f t="shared" si="4021"/>
        <v>0</v>
      </c>
      <c r="AB2481" s="179">
        <f t="shared" si="4021"/>
        <v>0</v>
      </c>
      <c r="AC2481" s="179">
        <f t="shared" si="4021"/>
        <v>0</v>
      </c>
      <c r="AD2481" s="179">
        <f t="shared" si="4021"/>
        <v>0</v>
      </c>
      <c r="AE2481" s="179">
        <f t="shared" si="4021"/>
        <v>0</v>
      </c>
      <c r="AF2481" s="179">
        <f t="shared" si="4021"/>
        <v>0</v>
      </c>
      <c r="AG2481" s="179">
        <f t="shared" si="4021"/>
        <v>0</v>
      </c>
      <c r="AH2481" s="179">
        <f t="shared" si="4021"/>
        <v>0</v>
      </c>
      <c r="AI2481" s="179">
        <f t="shared" si="4021"/>
        <v>0</v>
      </c>
      <c r="AJ2481" s="179">
        <f t="shared" si="4021"/>
        <v>0</v>
      </c>
      <c r="AK2481" s="179">
        <f t="shared" si="4021"/>
        <v>0</v>
      </c>
      <c r="AL2481" s="179">
        <f t="shared" si="4021"/>
        <v>0</v>
      </c>
      <c r="AM2481" s="179">
        <f t="shared" si="4021"/>
        <v>0</v>
      </c>
      <c r="AN2481" s="179">
        <f t="shared" si="4021"/>
        <v>0</v>
      </c>
      <c r="AO2481" s="179">
        <f t="shared" si="4021"/>
        <v>0</v>
      </c>
      <c r="AP2481" s="179">
        <f t="shared" si="4021"/>
        <v>0</v>
      </c>
      <c r="AQ2481" s="179">
        <f t="shared" si="4021"/>
        <v>0</v>
      </c>
      <c r="AR2481" s="179">
        <f t="shared" si="4021"/>
        <v>0</v>
      </c>
      <c r="AS2481" s="179">
        <f t="shared" si="4021"/>
        <v>0</v>
      </c>
      <c r="AT2481" s="179">
        <f t="shared" si="4021"/>
        <v>0</v>
      </c>
      <c r="AU2481" s="179">
        <f t="shared" si="4021"/>
        <v>0</v>
      </c>
      <c r="AV2481" s="179">
        <f t="shared" si="4021"/>
        <v>0</v>
      </c>
      <c r="AW2481" s="179">
        <f t="shared" si="4021"/>
        <v>0</v>
      </c>
      <c r="AX2481" s="179">
        <f t="shared" si="4021"/>
        <v>0</v>
      </c>
      <c r="AY2481" s="179">
        <f t="shared" si="4021"/>
        <v>0</v>
      </c>
      <c r="AZ2481" s="179">
        <f t="shared" si="4021"/>
        <v>0</v>
      </c>
      <c r="BA2481" s="179">
        <f t="shared" si="4021"/>
        <v>0</v>
      </c>
      <c r="BB2481" s="179">
        <f t="shared" si="4021"/>
        <v>0</v>
      </c>
      <c r="BC2481" s="179">
        <f t="shared" si="4021"/>
        <v>0</v>
      </c>
      <c r="BD2481" s="179">
        <f t="shared" si="4021"/>
        <v>0</v>
      </c>
      <c r="BE2481" s="179">
        <f t="shared" si="4021"/>
        <v>0</v>
      </c>
      <c r="BF2481" s="179">
        <f t="shared" si="4021"/>
        <v>0</v>
      </c>
      <c r="BG2481" s="179">
        <f t="shared" si="4021"/>
        <v>0</v>
      </c>
      <c r="BH2481" s="179">
        <f t="shared" si="4021"/>
        <v>0</v>
      </c>
      <c r="BI2481" s="179">
        <f t="shared" si="4021"/>
        <v>0</v>
      </c>
      <c r="BJ2481" s="179">
        <f t="shared" si="4021"/>
        <v>0</v>
      </c>
      <c r="BK2481" s="179">
        <f t="shared" si="4021"/>
        <v>0</v>
      </c>
      <c r="BL2481" s="179">
        <f t="shared" si="4021"/>
        <v>0</v>
      </c>
      <c r="BM2481" s="179">
        <f t="shared" si="4021"/>
        <v>0</v>
      </c>
      <c r="BN2481" s="179">
        <f t="shared" si="4021"/>
        <v>0</v>
      </c>
      <c r="BO2481" s="179">
        <f t="shared" si="4021"/>
        <v>0</v>
      </c>
      <c r="BP2481" s="179">
        <f t="shared" si="4021"/>
        <v>0</v>
      </c>
      <c r="BQ2481" s="179">
        <f t="shared" si="4021"/>
        <v>0</v>
      </c>
      <c r="BR2481" s="179">
        <f t="shared" si="4021"/>
        <v>0</v>
      </c>
      <c r="BS2481" s="179">
        <f t="shared" si="4021"/>
        <v>0</v>
      </c>
      <c r="BT2481" s="179">
        <f t="shared" si="4021"/>
        <v>0</v>
      </c>
      <c r="BU2481" s="179">
        <f t="shared" si="4021"/>
        <v>0</v>
      </c>
      <c r="BV2481" s="179">
        <f t="shared" si="4021"/>
        <v>0</v>
      </c>
      <c r="BW2481" s="179">
        <f t="shared" si="4021"/>
        <v>0</v>
      </c>
      <c r="BX2481" s="179">
        <f t="shared" si="4021"/>
        <v>0</v>
      </c>
      <c r="BY2481" s="179">
        <f t="shared" si="4021"/>
        <v>0</v>
      </c>
      <c r="BZ2481" s="179">
        <f t="shared" si="4021"/>
        <v>0</v>
      </c>
      <c r="CA2481" s="179">
        <f t="shared" si="4021"/>
        <v>0</v>
      </c>
      <c r="CB2481" s="179">
        <f t="shared" si="4021"/>
        <v>0</v>
      </c>
      <c r="CC2481" s="179">
        <f t="shared" si="4021"/>
        <v>0</v>
      </c>
      <c r="CD2481" s="179">
        <f t="shared" si="4021"/>
        <v>0</v>
      </c>
      <c r="CE2481" s="179">
        <f t="shared" ref="CE2481:CL2483" si="4022">CE2464</f>
        <v>0</v>
      </c>
      <c r="CF2481" s="179">
        <f t="shared" si="4022"/>
        <v>0</v>
      </c>
      <c r="CG2481" s="179">
        <f t="shared" si="4022"/>
        <v>0</v>
      </c>
      <c r="CH2481" s="179">
        <f t="shared" si="4022"/>
        <v>0</v>
      </c>
      <c r="CI2481" s="179">
        <f t="shared" si="4022"/>
        <v>0</v>
      </c>
      <c r="CJ2481" s="179">
        <f t="shared" si="4022"/>
        <v>0</v>
      </c>
      <c r="CK2481" s="179">
        <f t="shared" si="4022"/>
        <v>0</v>
      </c>
      <c r="CL2481" s="179">
        <f t="shared" si="4022"/>
        <v>0</v>
      </c>
      <c r="CN2481" s="60"/>
      <c r="CO2481" s="179">
        <f t="shared" ref="CO2481:DL2483" si="4023">CO1219</f>
        <v>0</v>
      </c>
      <c r="CP2481" s="179">
        <f t="shared" si="4023"/>
        <v>0</v>
      </c>
      <c r="CQ2481" s="179">
        <f t="shared" si="4023"/>
        <v>0</v>
      </c>
      <c r="CR2481" s="179">
        <f t="shared" si="4023"/>
        <v>0</v>
      </c>
      <c r="CS2481" s="179">
        <f t="shared" si="4023"/>
        <v>0</v>
      </c>
      <c r="CT2481" s="179">
        <f t="shared" si="4023"/>
        <v>0</v>
      </c>
      <c r="CU2481" s="179">
        <f t="shared" si="4023"/>
        <v>0</v>
      </c>
      <c r="CV2481" s="179">
        <f t="shared" si="4023"/>
        <v>0</v>
      </c>
      <c r="CW2481" s="179">
        <f t="shared" si="4023"/>
        <v>0</v>
      </c>
      <c r="CX2481" s="179">
        <f t="shared" si="4023"/>
        <v>0</v>
      </c>
      <c r="CY2481" s="179">
        <f t="shared" si="4023"/>
        <v>0</v>
      </c>
      <c r="CZ2481" s="179">
        <f t="shared" si="4023"/>
        <v>0</v>
      </c>
      <c r="DA2481" s="179">
        <f t="shared" si="4023"/>
        <v>0</v>
      </c>
      <c r="DB2481" s="179">
        <f t="shared" si="4023"/>
        <v>0</v>
      </c>
      <c r="DC2481" s="179">
        <f t="shared" si="4023"/>
        <v>0</v>
      </c>
      <c r="DD2481" s="179">
        <f t="shared" si="4023"/>
        <v>0</v>
      </c>
      <c r="DE2481" s="179">
        <f t="shared" si="4023"/>
        <v>0</v>
      </c>
      <c r="DF2481" s="179">
        <f t="shared" si="4023"/>
        <v>0</v>
      </c>
      <c r="DG2481" s="179">
        <f t="shared" si="4023"/>
        <v>0</v>
      </c>
      <c r="DH2481" s="179">
        <f t="shared" si="4023"/>
        <v>0</v>
      </c>
      <c r="DI2481" s="179">
        <f t="shared" si="4023"/>
        <v>0</v>
      </c>
      <c r="DJ2481" s="179">
        <f t="shared" si="4023"/>
        <v>0</v>
      </c>
      <c r="DK2481" s="179">
        <f t="shared" si="4023"/>
        <v>0</v>
      </c>
      <c r="DL2481" s="179">
        <f t="shared" si="4023"/>
        <v>0</v>
      </c>
    </row>
    <row r="2482" spans="1:116" x14ac:dyDescent="0.4">
      <c r="B2482" t="s">
        <v>332</v>
      </c>
      <c r="D2482" t="s">
        <v>408</v>
      </c>
      <c r="E2482" s="8" t="str">
        <f t="shared" si="3923"/>
        <v>2482 WCUR-IS</v>
      </c>
      <c r="G2482" s="191" t="str">
        <f>SUBSTITUTE(TRIM(MID(G2468, SEARCH("-", G2468) + 1, LEN(G2468))),":","")</f>
        <v>IS driven</v>
      </c>
      <c r="H2482" s="12"/>
      <c r="I2482" s="60"/>
      <c r="J2482" s="60"/>
      <c r="K2482" s="15"/>
      <c r="L2482" s="15"/>
      <c r="M2482" s="15"/>
      <c r="N2482" s="15"/>
      <c r="O2482" s="15"/>
      <c r="P2482" s="15"/>
      <c r="R2482" s="15"/>
      <c r="CN2482" s="60"/>
      <c r="CO2482" s="8"/>
      <c r="CP2482" s="8"/>
      <c r="CQ2482" s="8"/>
      <c r="CR2482" s="8"/>
      <c r="CS2482" s="8"/>
      <c r="CT2482" s="8"/>
      <c r="CU2482" s="8"/>
      <c r="CV2482" s="8"/>
      <c r="CW2482" s="8"/>
      <c r="CX2482" s="8"/>
      <c r="CY2482" s="8"/>
      <c r="CZ2482" s="8"/>
      <c r="DA2482" s="8"/>
      <c r="DB2482" s="8"/>
      <c r="DC2482" s="8"/>
      <c r="DD2482" s="8"/>
      <c r="DE2482" s="8"/>
      <c r="DF2482" s="8"/>
      <c r="DG2482" s="8"/>
      <c r="DH2482" s="8"/>
      <c r="DI2482" s="8"/>
      <c r="DJ2482" s="8"/>
      <c r="DK2482" s="8"/>
      <c r="DL2482" s="8"/>
    </row>
    <row r="2483" spans="1:116" x14ac:dyDescent="0.4">
      <c r="B2483" t="s">
        <v>332</v>
      </c>
      <c r="D2483" t="s">
        <v>408</v>
      </c>
      <c r="E2483" s="8" t="str">
        <f t="shared" si="3923"/>
        <v>2483 WCUR-IS</v>
      </c>
      <c r="G2483" s="136" t="str">
        <f t="shared" si="4014"/>
        <v>Secondary revenue driver</v>
      </c>
      <c r="H2483" s="12"/>
      <c r="I2483" s="60"/>
      <c r="J2483" s="60"/>
      <c r="K2483" s="15"/>
      <c r="L2483" s="15"/>
      <c r="M2483" s="15"/>
      <c r="N2483" s="15"/>
      <c r="O2483" s="15"/>
      <c r="P2483" s="15"/>
      <c r="R2483" s="15"/>
      <c r="S2483" s="212" t="str">
        <f t="shared" ref="S2483:AX2485" si="4024">ADDRESS(ROW(S2472),COLUMN(S2472),2)</f>
        <v>S$2472</v>
      </c>
      <c r="T2483" s="212" t="str">
        <f t="shared" si="4024"/>
        <v>T$2472</v>
      </c>
      <c r="U2483" s="212" t="str">
        <f t="shared" si="4024"/>
        <v>U$2472</v>
      </c>
      <c r="V2483" s="212" t="str">
        <f t="shared" si="4024"/>
        <v>V$2472</v>
      </c>
      <c r="W2483" s="212" t="str">
        <f t="shared" si="4024"/>
        <v>W$2472</v>
      </c>
      <c r="X2483" s="212" t="str">
        <f t="shared" si="4024"/>
        <v>X$2472</v>
      </c>
      <c r="Y2483" s="212" t="str">
        <f t="shared" si="4024"/>
        <v>Y$2472</v>
      </c>
      <c r="Z2483" s="212" t="str">
        <f t="shared" si="4024"/>
        <v>Z$2472</v>
      </c>
      <c r="AA2483" s="212" t="str">
        <f t="shared" si="4024"/>
        <v>AA$2472</v>
      </c>
      <c r="AB2483" s="212" t="str">
        <f t="shared" si="4024"/>
        <v>AB$2472</v>
      </c>
      <c r="AC2483" s="212" t="str">
        <f t="shared" si="4024"/>
        <v>AC$2472</v>
      </c>
      <c r="AD2483" s="212" t="str">
        <f t="shared" si="4024"/>
        <v>AD$2472</v>
      </c>
      <c r="AE2483" s="212" t="str">
        <f t="shared" si="4024"/>
        <v>AE$2472</v>
      </c>
      <c r="AF2483" s="212" t="str">
        <f t="shared" si="4024"/>
        <v>AF$2472</v>
      </c>
      <c r="AG2483" s="212" t="str">
        <f t="shared" si="4024"/>
        <v>AG$2472</v>
      </c>
      <c r="AH2483" s="212" t="str">
        <f t="shared" si="4024"/>
        <v>AH$2472</v>
      </c>
      <c r="AI2483" s="212" t="str">
        <f t="shared" si="4024"/>
        <v>AI$2472</v>
      </c>
      <c r="AJ2483" s="212" t="str">
        <f t="shared" si="4024"/>
        <v>AJ$2472</v>
      </c>
      <c r="AK2483" s="212" t="str">
        <f t="shared" si="4024"/>
        <v>AK$2472</v>
      </c>
      <c r="AL2483" s="212" t="str">
        <f t="shared" si="4024"/>
        <v>AL$2472</v>
      </c>
      <c r="AM2483" s="212" t="str">
        <f t="shared" si="4024"/>
        <v>AM$2472</v>
      </c>
      <c r="AN2483" s="212" t="str">
        <f t="shared" si="4024"/>
        <v>AN$2472</v>
      </c>
      <c r="AO2483" s="212" t="str">
        <f t="shared" si="4024"/>
        <v>AO$2472</v>
      </c>
      <c r="AP2483" s="212" t="str">
        <f t="shared" si="4024"/>
        <v>AP$2472</v>
      </c>
      <c r="AQ2483" s="212" t="str">
        <f t="shared" si="4024"/>
        <v>AQ$2472</v>
      </c>
      <c r="AR2483" s="212" t="str">
        <f t="shared" si="4024"/>
        <v>AR$2472</v>
      </c>
      <c r="AS2483" s="212" t="str">
        <f t="shared" si="4024"/>
        <v>AS$2472</v>
      </c>
      <c r="AT2483" s="212" t="str">
        <f t="shared" si="4024"/>
        <v>AT$2472</v>
      </c>
      <c r="AU2483" s="212" t="str">
        <f t="shared" si="4024"/>
        <v>AU$2472</v>
      </c>
      <c r="AV2483" s="212" t="str">
        <f t="shared" si="4024"/>
        <v>AV$2472</v>
      </c>
      <c r="AW2483" s="212" t="str">
        <f t="shared" si="4024"/>
        <v>AW$2472</v>
      </c>
      <c r="AX2483" s="212" t="str">
        <f t="shared" si="4024"/>
        <v>AX$2472</v>
      </c>
      <c r="AY2483" s="212" t="str">
        <f t="shared" ref="AY2483:CD2485" si="4025">ADDRESS(ROW(AY2472),COLUMN(AY2472),2)</f>
        <v>AY$2472</v>
      </c>
      <c r="AZ2483" s="212" t="str">
        <f t="shared" si="4025"/>
        <v>AZ$2472</v>
      </c>
      <c r="BA2483" s="212" t="str">
        <f t="shared" si="4025"/>
        <v>BA$2472</v>
      </c>
      <c r="BB2483" s="212" t="str">
        <f t="shared" si="4025"/>
        <v>BB$2472</v>
      </c>
      <c r="BC2483" s="212" t="str">
        <f t="shared" si="4025"/>
        <v>BC$2472</v>
      </c>
      <c r="BD2483" s="212" t="str">
        <f t="shared" si="4025"/>
        <v>BD$2472</v>
      </c>
      <c r="BE2483" s="212" t="str">
        <f t="shared" si="4025"/>
        <v>BE$2472</v>
      </c>
      <c r="BF2483" s="212" t="str">
        <f t="shared" si="4025"/>
        <v>BF$2472</v>
      </c>
      <c r="BG2483" s="212" t="str">
        <f t="shared" si="4025"/>
        <v>BG$2472</v>
      </c>
      <c r="BH2483" s="212" t="str">
        <f t="shared" si="4025"/>
        <v>BH$2472</v>
      </c>
      <c r="BI2483" s="212" t="str">
        <f t="shared" si="4025"/>
        <v>BI$2472</v>
      </c>
      <c r="BJ2483" s="212" t="str">
        <f t="shared" si="4025"/>
        <v>BJ$2472</v>
      </c>
      <c r="BK2483" s="212" t="str">
        <f t="shared" si="4025"/>
        <v>BK$2472</v>
      </c>
      <c r="BL2483" s="212" t="str">
        <f t="shared" si="4025"/>
        <v>BL$2472</v>
      </c>
      <c r="BM2483" s="212" t="str">
        <f t="shared" si="4025"/>
        <v>BM$2472</v>
      </c>
      <c r="BN2483" s="212" t="str">
        <f t="shared" si="4025"/>
        <v>BN$2472</v>
      </c>
      <c r="BO2483" s="212" t="str">
        <f t="shared" si="4025"/>
        <v>BO$2472</v>
      </c>
      <c r="BP2483" s="212" t="str">
        <f t="shared" si="4025"/>
        <v>BP$2472</v>
      </c>
      <c r="BQ2483" s="212" t="str">
        <f t="shared" si="4025"/>
        <v>BQ$2472</v>
      </c>
      <c r="BR2483" s="212" t="str">
        <f t="shared" si="4025"/>
        <v>BR$2472</v>
      </c>
      <c r="BS2483" s="212" t="str">
        <f t="shared" si="4025"/>
        <v>BS$2472</v>
      </c>
      <c r="BT2483" s="212" t="str">
        <f t="shared" si="4025"/>
        <v>BT$2472</v>
      </c>
      <c r="BU2483" s="212" t="str">
        <f t="shared" si="4025"/>
        <v>BU$2472</v>
      </c>
      <c r="BV2483" s="212" t="str">
        <f t="shared" si="4025"/>
        <v>BV$2472</v>
      </c>
      <c r="BW2483" s="212" t="str">
        <f t="shared" si="4025"/>
        <v>BW$2472</v>
      </c>
      <c r="BX2483" s="212" t="str">
        <f t="shared" si="4025"/>
        <v>BX$2472</v>
      </c>
      <c r="BY2483" s="212" t="str">
        <f t="shared" si="4025"/>
        <v>BY$2472</v>
      </c>
      <c r="BZ2483" s="212" t="str">
        <f t="shared" si="4025"/>
        <v>BZ$2472</v>
      </c>
      <c r="CA2483" s="212" t="str">
        <f t="shared" si="4025"/>
        <v>CA$2472</v>
      </c>
      <c r="CB2483" s="212" t="str">
        <f t="shared" si="4025"/>
        <v>CB$2472</v>
      </c>
      <c r="CC2483" s="212" t="str">
        <f t="shared" si="4025"/>
        <v>CC$2472</v>
      </c>
      <c r="CD2483" s="212" t="str">
        <f t="shared" si="4025"/>
        <v>CD$2472</v>
      </c>
      <c r="CE2483" s="212" t="str">
        <f t="shared" ref="CE2483:CL2485" si="4026">ADDRESS(ROW(CE2472),COLUMN(CE2472),2)</f>
        <v>CE$2472</v>
      </c>
      <c r="CF2483" s="212" t="str">
        <f t="shared" si="4026"/>
        <v>CF$2472</v>
      </c>
      <c r="CG2483" s="212" t="str">
        <f t="shared" si="4026"/>
        <v>CG$2472</v>
      </c>
      <c r="CH2483" s="212" t="str">
        <f t="shared" si="4026"/>
        <v>CH$2472</v>
      </c>
      <c r="CI2483" s="212" t="str">
        <f t="shared" si="4026"/>
        <v>CI$2472</v>
      </c>
      <c r="CJ2483" s="212" t="str">
        <f t="shared" si="4026"/>
        <v>CJ$2472</v>
      </c>
      <c r="CK2483" s="212" t="str">
        <f t="shared" si="4026"/>
        <v>CK$2472</v>
      </c>
      <c r="CL2483" s="212" t="str">
        <f t="shared" si="4026"/>
        <v>CL$2472</v>
      </c>
      <c r="CN2483" s="60"/>
      <c r="CO2483" s="212" t="str">
        <f t="shared" ref="CO2483:DL2485" si="4027">ADDRESS(ROW(CO1227),COLUMN(CO1227),2)</f>
        <v>CO$1227</v>
      </c>
      <c r="CP2483" s="212" t="str">
        <f t="shared" si="4027"/>
        <v>CP$1227</v>
      </c>
      <c r="CQ2483" s="212" t="str">
        <f t="shared" si="4027"/>
        <v>CQ$1227</v>
      </c>
      <c r="CR2483" s="212" t="str">
        <f t="shared" si="4027"/>
        <v>CR$1227</v>
      </c>
      <c r="CS2483" s="212" t="str">
        <f t="shared" si="4027"/>
        <v>CS$1227</v>
      </c>
      <c r="CT2483" s="212" t="str">
        <f t="shared" si="4027"/>
        <v>CT$1227</v>
      </c>
      <c r="CU2483" s="212" t="str">
        <f t="shared" si="4027"/>
        <v>CU$1227</v>
      </c>
      <c r="CV2483" s="212" t="str">
        <f t="shared" si="4027"/>
        <v>CV$1227</v>
      </c>
      <c r="CW2483" s="212" t="str">
        <f t="shared" si="4027"/>
        <v>CW$1227</v>
      </c>
      <c r="CX2483" s="212" t="str">
        <f t="shared" si="4027"/>
        <v>CX$1227</v>
      </c>
      <c r="CY2483" s="212" t="str">
        <f t="shared" si="4027"/>
        <v>CY$1227</v>
      </c>
      <c r="CZ2483" s="212" t="str">
        <f t="shared" si="4027"/>
        <v>CZ$1227</v>
      </c>
      <c r="DA2483" s="212" t="str">
        <f t="shared" si="4027"/>
        <v>DA$1227</v>
      </c>
      <c r="DB2483" s="212" t="str">
        <f t="shared" si="4027"/>
        <v>DB$1227</v>
      </c>
      <c r="DC2483" s="212" t="str">
        <f t="shared" si="4027"/>
        <v>DC$1227</v>
      </c>
      <c r="DD2483" s="212" t="str">
        <f t="shared" si="4027"/>
        <v>DD$1227</v>
      </c>
      <c r="DE2483" s="212" t="str">
        <f t="shared" si="4027"/>
        <v>DE$1227</v>
      </c>
      <c r="DF2483" s="212" t="str">
        <f t="shared" si="4027"/>
        <v>DF$1227</v>
      </c>
      <c r="DG2483" s="212" t="str">
        <f t="shared" si="4027"/>
        <v>DG$1227</v>
      </c>
      <c r="DH2483" s="212" t="str">
        <f t="shared" si="4027"/>
        <v>DH$1227</v>
      </c>
      <c r="DI2483" s="212" t="str">
        <f t="shared" si="4027"/>
        <v>DI$1227</v>
      </c>
      <c r="DJ2483" s="212" t="str">
        <f t="shared" si="4027"/>
        <v>DJ$1227</v>
      </c>
      <c r="DK2483" s="212" t="str">
        <f t="shared" si="4027"/>
        <v>DK$1227</v>
      </c>
      <c r="DL2483" s="212" t="str">
        <f t="shared" si="4027"/>
        <v>DL$1227</v>
      </c>
    </row>
    <row r="2484" spans="1:116" x14ac:dyDescent="0.4">
      <c r="B2484" t="s">
        <v>332</v>
      </c>
      <c r="D2484" t="s">
        <v>408</v>
      </c>
      <c r="E2484" s="8" t="str">
        <f t="shared" ref="E2484:E2486" si="4028">ROW()&amp;" "&amp;D2484</f>
        <v>2484 WCUR-IS</v>
      </c>
      <c r="G2484" s="136" t="str">
        <f t="shared" si="4014"/>
        <v>Secondary volume driver</v>
      </c>
      <c r="S2484" s="212" t="str">
        <f t="shared" ref="S2484:AX2486" si="4029">ADDRESS(ROW(S2471),COLUMN(S2471),2)</f>
        <v>S$2471</v>
      </c>
      <c r="T2484" s="212" t="str">
        <f t="shared" si="4029"/>
        <v>T$2471</v>
      </c>
      <c r="U2484" s="212" t="str">
        <f t="shared" si="4029"/>
        <v>U$2471</v>
      </c>
      <c r="V2484" s="212" t="str">
        <f t="shared" si="4029"/>
        <v>V$2471</v>
      </c>
      <c r="W2484" s="212" t="str">
        <f t="shared" si="4029"/>
        <v>W$2471</v>
      </c>
      <c r="X2484" s="212" t="str">
        <f t="shared" si="4029"/>
        <v>X$2471</v>
      </c>
      <c r="Y2484" s="212" t="str">
        <f t="shared" si="4029"/>
        <v>Y$2471</v>
      </c>
      <c r="Z2484" s="212" t="str">
        <f t="shared" si="4029"/>
        <v>Z$2471</v>
      </c>
      <c r="AA2484" s="212" t="str">
        <f t="shared" si="4029"/>
        <v>AA$2471</v>
      </c>
      <c r="AB2484" s="212" t="str">
        <f t="shared" si="4029"/>
        <v>AB$2471</v>
      </c>
      <c r="AC2484" s="212" t="str">
        <f t="shared" si="4029"/>
        <v>AC$2471</v>
      </c>
      <c r="AD2484" s="212" t="str">
        <f t="shared" si="4029"/>
        <v>AD$2471</v>
      </c>
      <c r="AE2484" s="212" t="str">
        <f t="shared" si="4029"/>
        <v>AE$2471</v>
      </c>
      <c r="AF2484" s="212" t="str">
        <f t="shared" si="4029"/>
        <v>AF$2471</v>
      </c>
      <c r="AG2484" s="212" t="str">
        <f t="shared" si="4029"/>
        <v>AG$2471</v>
      </c>
      <c r="AH2484" s="212" t="str">
        <f t="shared" si="4029"/>
        <v>AH$2471</v>
      </c>
      <c r="AI2484" s="212" t="str">
        <f t="shared" si="4029"/>
        <v>AI$2471</v>
      </c>
      <c r="AJ2484" s="212" t="str">
        <f t="shared" si="4029"/>
        <v>AJ$2471</v>
      </c>
      <c r="AK2484" s="212" t="str">
        <f t="shared" si="4029"/>
        <v>AK$2471</v>
      </c>
      <c r="AL2484" s="212" t="str">
        <f t="shared" si="4029"/>
        <v>AL$2471</v>
      </c>
      <c r="AM2484" s="212" t="str">
        <f t="shared" si="4029"/>
        <v>AM$2471</v>
      </c>
      <c r="AN2484" s="212" t="str">
        <f t="shared" si="4029"/>
        <v>AN$2471</v>
      </c>
      <c r="AO2484" s="212" t="str">
        <f t="shared" si="4029"/>
        <v>AO$2471</v>
      </c>
      <c r="AP2484" s="212" t="str">
        <f t="shared" si="4029"/>
        <v>AP$2471</v>
      </c>
      <c r="AQ2484" s="212" t="str">
        <f t="shared" si="4029"/>
        <v>AQ$2471</v>
      </c>
      <c r="AR2484" s="212" t="str">
        <f t="shared" si="4029"/>
        <v>AR$2471</v>
      </c>
      <c r="AS2484" s="212" t="str">
        <f t="shared" si="4029"/>
        <v>AS$2471</v>
      </c>
      <c r="AT2484" s="212" t="str">
        <f t="shared" si="4029"/>
        <v>AT$2471</v>
      </c>
      <c r="AU2484" s="212" t="str">
        <f t="shared" si="4029"/>
        <v>AU$2471</v>
      </c>
      <c r="AV2484" s="212" t="str">
        <f t="shared" si="4029"/>
        <v>AV$2471</v>
      </c>
      <c r="AW2484" s="212" t="str">
        <f t="shared" si="4029"/>
        <v>AW$2471</v>
      </c>
      <c r="AX2484" s="212" t="str">
        <f t="shared" si="4029"/>
        <v>AX$2471</v>
      </c>
      <c r="AY2484" s="212" t="str">
        <f t="shared" ref="AY2484:CD2486" si="4030">ADDRESS(ROW(AY2471),COLUMN(AY2471),2)</f>
        <v>AY$2471</v>
      </c>
      <c r="AZ2484" s="212" t="str">
        <f t="shared" si="4030"/>
        <v>AZ$2471</v>
      </c>
      <c r="BA2484" s="212" t="str">
        <f t="shared" si="4030"/>
        <v>BA$2471</v>
      </c>
      <c r="BB2484" s="212" t="str">
        <f t="shared" si="4030"/>
        <v>BB$2471</v>
      </c>
      <c r="BC2484" s="212" t="str">
        <f t="shared" si="4030"/>
        <v>BC$2471</v>
      </c>
      <c r="BD2484" s="212" t="str">
        <f t="shared" si="4030"/>
        <v>BD$2471</v>
      </c>
      <c r="BE2484" s="212" t="str">
        <f t="shared" si="4030"/>
        <v>BE$2471</v>
      </c>
      <c r="BF2484" s="212" t="str">
        <f t="shared" si="4030"/>
        <v>BF$2471</v>
      </c>
      <c r="BG2484" s="212" t="str">
        <f t="shared" si="4030"/>
        <v>BG$2471</v>
      </c>
      <c r="BH2484" s="212" t="str">
        <f t="shared" si="4030"/>
        <v>BH$2471</v>
      </c>
      <c r="BI2484" s="212" t="str">
        <f t="shared" si="4030"/>
        <v>BI$2471</v>
      </c>
      <c r="BJ2484" s="212" t="str">
        <f t="shared" si="4030"/>
        <v>BJ$2471</v>
      </c>
      <c r="BK2484" s="212" t="str">
        <f t="shared" si="4030"/>
        <v>BK$2471</v>
      </c>
      <c r="BL2484" s="212" t="str">
        <f t="shared" si="4030"/>
        <v>BL$2471</v>
      </c>
      <c r="BM2484" s="212" t="str">
        <f t="shared" si="4030"/>
        <v>BM$2471</v>
      </c>
      <c r="BN2484" s="212" t="str">
        <f t="shared" si="4030"/>
        <v>BN$2471</v>
      </c>
      <c r="BO2484" s="212" t="str">
        <f t="shared" si="4030"/>
        <v>BO$2471</v>
      </c>
      <c r="BP2484" s="212" t="str">
        <f t="shared" si="4030"/>
        <v>BP$2471</v>
      </c>
      <c r="BQ2484" s="212" t="str">
        <f t="shared" si="4030"/>
        <v>BQ$2471</v>
      </c>
      <c r="BR2484" s="212" t="str">
        <f t="shared" si="4030"/>
        <v>BR$2471</v>
      </c>
      <c r="BS2484" s="212" t="str">
        <f t="shared" si="4030"/>
        <v>BS$2471</v>
      </c>
      <c r="BT2484" s="212" t="str">
        <f t="shared" si="4030"/>
        <v>BT$2471</v>
      </c>
      <c r="BU2484" s="212" t="str">
        <f t="shared" si="4030"/>
        <v>BU$2471</v>
      </c>
      <c r="BV2484" s="212" t="str">
        <f t="shared" si="4030"/>
        <v>BV$2471</v>
      </c>
      <c r="BW2484" s="212" t="str">
        <f t="shared" si="4030"/>
        <v>BW$2471</v>
      </c>
      <c r="BX2484" s="212" t="str">
        <f t="shared" si="4030"/>
        <v>BX$2471</v>
      </c>
      <c r="BY2484" s="212" t="str">
        <f t="shared" si="4030"/>
        <v>BY$2471</v>
      </c>
      <c r="BZ2484" s="212" t="str">
        <f t="shared" si="4030"/>
        <v>BZ$2471</v>
      </c>
      <c r="CA2484" s="212" t="str">
        <f t="shared" si="4030"/>
        <v>CA$2471</v>
      </c>
      <c r="CB2484" s="212" t="str">
        <f t="shared" si="4030"/>
        <v>CB$2471</v>
      </c>
      <c r="CC2484" s="212" t="str">
        <f t="shared" si="4030"/>
        <v>CC$2471</v>
      </c>
      <c r="CD2484" s="212" t="str">
        <f t="shared" si="4030"/>
        <v>CD$2471</v>
      </c>
      <c r="CE2484" s="212" t="str">
        <f t="shared" ref="CE2484:CL2486" si="4031">ADDRESS(ROW(CE2471),COLUMN(CE2471),2)</f>
        <v>CE$2471</v>
      </c>
      <c r="CF2484" s="212" t="str">
        <f t="shared" si="4031"/>
        <v>CF$2471</v>
      </c>
      <c r="CG2484" s="212" t="str">
        <f t="shared" si="4031"/>
        <v>CG$2471</v>
      </c>
      <c r="CH2484" s="212" t="str">
        <f t="shared" si="4031"/>
        <v>CH$2471</v>
      </c>
      <c r="CI2484" s="212" t="str">
        <f t="shared" si="4031"/>
        <v>CI$2471</v>
      </c>
      <c r="CJ2484" s="212" t="str">
        <f t="shared" si="4031"/>
        <v>CJ$2471</v>
      </c>
      <c r="CK2484" s="212" t="str">
        <f t="shared" si="4031"/>
        <v>CK$2471</v>
      </c>
      <c r="CL2484" s="212" t="str">
        <f t="shared" si="4031"/>
        <v>CL$2471</v>
      </c>
      <c r="CO2484" s="212" t="str">
        <f t="shared" ref="CO2484:DL2486" si="4032">ADDRESS(ROW(CO1226),COLUMN(CO1226),2)</f>
        <v>CO$1226</v>
      </c>
      <c r="CP2484" s="212" t="str">
        <f t="shared" si="4032"/>
        <v>CP$1226</v>
      </c>
      <c r="CQ2484" s="212" t="str">
        <f t="shared" si="4032"/>
        <v>CQ$1226</v>
      </c>
      <c r="CR2484" s="212" t="str">
        <f t="shared" si="4032"/>
        <v>CR$1226</v>
      </c>
      <c r="CS2484" s="212" t="str">
        <f t="shared" si="4032"/>
        <v>CS$1226</v>
      </c>
      <c r="CT2484" s="212" t="str">
        <f t="shared" si="4032"/>
        <v>CT$1226</v>
      </c>
      <c r="CU2484" s="212" t="str">
        <f t="shared" si="4032"/>
        <v>CU$1226</v>
      </c>
      <c r="CV2484" s="212" t="str">
        <f t="shared" si="4032"/>
        <v>CV$1226</v>
      </c>
      <c r="CW2484" s="212" t="str">
        <f t="shared" si="4032"/>
        <v>CW$1226</v>
      </c>
      <c r="CX2484" s="212" t="str">
        <f t="shared" si="4032"/>
        <v>CX$1226</v>
      </c>
      <c r="CY2484" s="212" t="str">
        <f t="shared" si="4032"/>
        <v>CY$1226</v>
      </c>
      <c r="CZ2484" s="212" t="str">
        <f t="shared" si="4032"/>
        <v>CZ$1226</v>
      </c>
      <c r="DA2484" s="212" t="str">
        <f t="shared" si="4032"/>
        <v>DA$1226</v>
      </c>
      <c r="DB2484" s="212" t="str">
        <f t="shared" si="4032"/>
        <v>DB$1226</v>
      </c>
      <c r="DC2484" s="212" t="str">
        <f t="shared" si="4032"/>
        <v>DC$1226</v>
      </c>
      <c r="DD2484" s="212" t="str">
        <f t="shared" si="4032"/>
        <v>DD$1226</v>
      </c>
      <c r="DE2484" s="212" t="str">
        <f t="shared" si="4032"/>
        <v>DE$1226</v>
      </c>
      <c r="DF2484" s="212" t="str">
        <f t="shared" si="4032"/>
        <v>DF$1226</v>
      </c>
      <c r="DG2484" s="212" t="str">
        <f t="shared" si="4032"/>
        <v>DG$1226</v>
      </c>
      <c r="DH2484" s="212" t="str">
        <f t="shared" si="4032"/>
        <v>DH$1226</v>
      </c>
      <c r="DI2484" s="212" t="str">
        <f t="shared" si="4032"/>
        <v>DI$1226</v>
      </c>
      <c r="DJ2484" s="212" t="str">
        <f t="shared" si="4032"/>
        <v>DJ$1226</v>
      </c>
      <c r="DK2484" s="212" t="str">
        <f t="shared" si="4032"/>
        <v>DK$1226</v>
      </c>
      <c r="DL2484" s="212" t="str">
        <f t="shared" si="4032"/>
        <v>DL$1226</v>
      </c>
    </row>
    <row r="2485" spans="1:116" x14ac:dyDescent="0.4">
      <c r="CO2485" s="8"/>
      <c r="CP2485" s="8"/>
      <c r="CQ2485" s="8"/>
      <c r="CR2485" s="8"/>
      <c r="CS2485" s="8"/>
      <c r="CT2485" s="8"/>
      <c r="CU2485" s="8"/>
      <c r="CV2485" s="8"/>
      <c r="CW2485" s="8"/>
      <c r="CX2485" s="8"/>
      <c r="CY2485" s="8"/>
      <c r="CZ2485" s="8"/>
      <c r="DA2485" s="8"/>
      <c r="DB2485" s="8"/>
      <c r="DC2485" s="8"/>
      <c r="DD2485" s="8"/>
      <c r="DE2485" s="8"/>
      <c r="DF2485" s="8"/>
      <c r="DG2485" s="8"/>
      <c r="DH2485" s="8"/>
      <c r="DI2485" s="8"/>
      <c r="DJ2485" s="8"/>
      <c r="DK2485" s="8"/>
      <c r="DL2485" s="8"/>
    </row>
    <row r="2486" spans="1:116" x14ac:dyDescent="0.4">
      <c r="A2486" s="174"/>
      <c r="E2486" s="8"/>
      <c r="G2486" s="175" t="s">
        <v>490</v>
      </c>
      <c r="H2486" s="174"/>
      <c r="I2486" s="176"/>
      <c r="J2486" s="176"/>
      <c r="K2486" s="197"/>
      <c r="L2486" s="197"/>
      <c r="M2486" s="197"/>
      <c r="N2486" s="197"/>
      <c r="O2486" s="197"/>
      <c r="P2486" s="197"/>
      <c r="R2486" s="198"/>
      <c r="S2486" s="174"/>
      <c r="T2486" s="174"/>
      <c r="U2486" s="174"/>
      <c r="V2486" s="174"/>
      <c r="W2486" s="174"/>
      <c r="X2486" s="174"/>
      <c r="Y2486" s="174"/>
      <c r="Z2486" s="174"/>
      <c r="AA2486" s="174"/>
      <c r="AB2486" s="174"/>
      <c r="AC2486" s="174"/>
      <c r="AD2486" s="174"/>
      <c r="AE2486" s="174"/>
      <c r="AF2486" s="174"/>
      <c r="AG2486" s="174"/>
      <c r="AH2486" s="174"/>
      <c r="AI2486" s="174"/>
      <c r="AJ2486" s="174"/>
      <c r="AK2486" s="174"/>
      <c r="AL2486" s="174"/>
      <c r="AM2486" s="174"/>
      <c r="AN2486" s="174"/>
      <c r="AO2486" s="174"/>
      <c r="AP2486" s="174"/>
      <c r="AQ2486" s="174"/>
      <c r="AR2486" s="174"/>
      <c r="AS2486" s="174"/>
      <c r="AT2486" s="174"/>
      <c r="AU2486" s="174"/>
      <c r="AV2486" s="174"/>
      <c r="AW2486" s="174"/>
      <c r="AX2486" s="174"/>
      <c r="AY2486" s="174"/>
      <c r="AZ2486" s="174"/>
      <c r="BA2486" s="174"/>
      <c r="BB2486" s="174"/>
      <c r="BC2486" s="174"/>
      <c r="BD2486" s="174"/>
      <c r="BE2486" s="174"/>
      <c r="BF2486" s="174"/>
      <c r="BG2486" s="174"/>
      <c r="BH2486" s="174"/>
      <c r="BI2486" s="174"/>
      <c r="BJ2486" s="174"/>
      <c r="BK2486" s="174"/>
      <c r="BL2486" s="174"/>
      <c r="BM2486" s="174"/>
      <c r="BN2486" s="174"/>
      <c r="BO2486" s="174"/>
      <c r="BP2486" s="174"/>
      <c r="BQ2486" s="174"/>
      <c r="BR2486" s="174"/>
      <c r="BS2486" s="174"/>
      <c r="BT2486" s="174"/>
      <c r="BU2486" s="174"/>
      <c r="BV2486" s="174"/>
      <c r="BW2486" s="174"/>
      <c r="BX2486" s="174"/>
      <c r="BY2486" s="174"/>
      <c r="BZ2486" s="174"/>
      <c r="CA2486" s="174"/>
      <c r="CB2486" s="174"/>
      <c r="CC2486" s="174"/>
      <c r="CD2486" s="174"/>
      <c r="CE2486" s="174"/>
      <c r="CF2486" s="174"/>
      <c r="CG2486" s="174"/>
      <c r="CH2486" s="174"/>
      <c r="CI2486" s="174"/>
      <c r="CJ2486" s="174"/>
      <c r="CK2486" s="174"/>
      <c r="CL2486" s="174"/>
      <c r="CN2486" s="176"/>
      <c r="CO2486" s="174"/>
      <c r="CP2486" s="174"/>
      <c r="CQ2486" s="174"/>
      <c r="CR2486" s="174"/>
      <c r="CS2486" s="174"/>
      <c r="CT2486" s="174"/>
      <c r="CU2486" s="174"/>
      <c r="CV2486" s="174"/>
      <c r="CW2486" s="174"/>
      <c r="CX2486" s="174"/>
      <c r="CY2486" s="174"/>
      <c r="CZ2486" s="174"/>
      <c r="DA2486" s="174"/>
      <c r="DB2486" s="174"/>
      <c r="DC2486" s="174"/>
      <c r="DD2486" s="174"/>
      <c r="DE2486" s="174"/>
      <c r="DF2486" s="174"/>
      <c r="DG2486" s="174"/>
      <c r="DH2486" s="174"/>
      <c r="DI2486" s="174"/>
      <c r="DJ2486" s="174"/>
      <c r="DK2486" s="174"/>
      <c r="DL2486" s="174"/>
    </row>
    <row r="2487" spans="1:116" x14ac:dyDescent="0.4">
      <c r="A2487" s="174"/>
      <c r="E2487" s="8"/>
      <c r="G2487" s="175" t="s">
        <v>492</v>
      </c>
      <c r="H2487" s="174"/>
      <c r="I2487" s="176"/>
      <c r="J2487" s="176"/>
      <c r="K2487" s="197"/>
      <c r="L2487" s="197"/>
      <c r="M2487" s="197"/>
      <c r="N2487" s="197"/>
      <c r="O2487" s="197"/>
      <c r="P2487" s="197"/>
      <c r="R2487" s="198"/>
      <c r="S2487" s="174"/>
      <c r="T2487" s="174"/>
      <c r="U2487" s="174"/>
      <c r="V2487" s="174"/>
      <c r="W2487" s="174"/>
      <c r="X2487" s="174"/>
      <c r="Y2487" s="174"/>
      <c r="Z2487" s="174"/>
      <c r="AA2487" s="174"/>
      <c r="AB2487" s="174"/>
      <c r="AC2487" s="174"/>
      <c r="AD2487" s="174"/>
      <c r="AE2487" s="174"/>
      <c r="AF2487" s="174"/>
      <c r="AG2487" s="174"/>
      <c r="AH2487" s="174"/>
      <c r="AI2487" s="174"/>
      <c r="AJ2487" s="174"/>
      <c r="AK2487" s="174"/>
      <c r="AL2487" s="174"/>
      <c r="AM2487" s="174"/>
      <c r="AN2487" s="174"/>
      <c r="AO2487" s="174"/>
      <c r="AP2487" s="174"/>
      <c r="AQ2487" s="174"/>
      <c r="AR2487" s="174"/>
      <c r="AS2487" s="174"/>
      <c r="AT2487" s="174"/>
      <c r="AU2487" s="174"/>
      <c r="AV2487" s="174"/>
      <c r="AW2487" s="174"/>
      <c r="AX2487" s="174"/>
      <c r="AY2487" s="174"/>
      <c r="AZ2487" s="174"/>
      <c r="BA2487" s="174"/>
      <c r="BB2487" s="174"/>
      <c r="BC2487" s="174"/>
      <c r="BD2487" s="174"/>
      <c r="BE2487" s="174"/>
      <c r="BF2487" s="174"/>
      <c r="BG2487" s="174"/>
      <c r="BH2487" s="174"/>
      <c r="BI2487" s="174"/>
      <c r="BJ2487" s="174"/>
      <c r="BK2487" s="174"/>
      <c r="BL2487" s="174"/>
      <c r="BM2487" s="174"/>
      <c r="BN2487" s="174"/>
      <c r="BO2487" s="174"/>
      <c r="BP2487" s="174"/>
      <c r="BQ2487" s="174"/>
      <c r="BR2487" s="174"/>
      <c r="BS2487" s="174"/>
      <c r="BT2487" s="174"/>
      <c r="BU2487" s="174"/>
      <c r="BV2487" s="174"/>
      <c r="BW2487" s="174"/>
      <c r="BX2487" s="174"/>
      <c r="BY2487" s="174"/>
      <c r="BZ2487" s="174"/>
      <c r="CA2487" s="174"/>
      <c r="CB2487" s="174"/>
      <c r="CC2487" s="174"/>
      <c r="CD2487" s="174"/>
      <c r="CE2487" s="174"/>
      <c r="CF2487" s="174"/>
      <c r="CG2487" s="174"/>
      <c r="CH2487" s="174"/>
      <c r="CI2487" s="174"/>
      <c r="CJ2487" s="174"/>
      <c r="CK2487" s="174"/>
      <c r="CL2487" s="174"/>
      <c r="CN2487" s="176"/>
      <c r="CO2487" s="174"/>
      <c r="CP2487" s="174"/>
      <c r="CQ2487" s="174"/>
      <c r="CR2487" s="174"/>
      <c r="CS2487" s="174"/>
      <c r="CT2487" s="174"/>
      <c r="CU2487" s="174"/>
      <c r="CV2487" s="174"/>
      <c r="CW2487" s="174"/>
      <c r="CX2487" s="174"/>
      <c r="CY2487" s="174"/>
      <c r="CZ2487" s="174"/>
      <c r="DA2487" s="174"/>
      <c r="DB2487" s="174"/>
      <c r="DC2487" s="174"/>
      <c r="DD2487" s="174"/>
      <c r="DE2487" s="174"/>
      <c r="DF2487" s="174"/>
      <c r="DG2487" s="174"/>
      <c r="DH2487" s="174"/>
      <c r="DI2487" s="174"/>
      <c r="DJ2487" s="174"/>
      <c r="DK2487" s="174"/>
      <c r="DL2487" s="174"/>
    </row>
    <row r="2488" spans="1:116" x14ac:dyDescent="0.4">
      <c r="A2488" s="174"/>
      <c r="E2488" s="8"/>
      <c r="G2488" s="175" t="s">
        <v>461</v>
      </c>
      <c r="H2488" s="174"/>
      <c r="I2488" s="176"/>
      <c r="J2488" s="176"/>
      <c r="K2488" s="197"/>
      <c r="L2488" s="197"/>
      <c r="M2488" s="197"/>
      <c r="N2488" s="197"/>
      <c r="O2488" s="197"/>
      <c r="P2488" s="197"/>
      <c r="R2488" s="198"/>
      <c r="S2488" s="199" t="str">
        <f t="shared" ref="S2488:CD2488" si="4033">S$20</f>
        <v>S$16</v>
      </c>
      <c r="T2488" s="199" t="str">
        <f t="shared" si="4033"/>
        <v>T$16</v>
      </c>
      <c r="U2488" s="199" t="str">
        <f t="shared" si="4033"/>
        <v>U$16</v>
      </c>
      <c r="V2488" s="199" t="str">
        <f t="shared" si="4033"/>
        <v>V$16</v>
      </c>
      <c r="W2488" s="199" t="str">
        <f t="shared" si="4033"/>
        <v>W$16</v>
      </c>
      <c r="X2488" s="199" t="str">
        <f t="shared" si="4033"/>
        <v>X$16</v>
      </c>
      <c r="Y2488" s="199" t="str">
        <f t="shared" si="4033"/>
        <v>Y$16</v>
      </c>
      <c r="Z2488" s="199" t="str">
        <f t="shared" si="4033"/>
        <v>Z$16</v>
      </c>
      <c r="AA2488" s="199" t="str">
        <f t="shared" si="4033"/>
        <v>AA$16</v>
      </c>
      <c r="AB2488" s="199" t="str">
        <f t="shared" si="4033"/>
        <v>AB$16</v>
      </c>
      <c r="AC2488" s="199" t="str">
        <f t="shared" si="4033"/>
        <v>AC$16</v>
      </c>
      <c r="AD2488" s="199" t="str">
        <f t="shared" si="4033"/>
        <v>AD$16</v>
      </c>
      <c r="AE2488" s="199" t="str">
        <f t="shared" si="4033"/>
        <v>AE$16</v>
      </c>
      <c r="AF2488" s="199" t="str">
        <f t="shared" si="4033"/>
        <v>AF$16</v>
      </c>
      <c r="AG2488" s="199" t="str">
        <f t="shared" si="4033"/>
        <v>AG$16</v>
      </c>
      <c r="AH2488" s="199" t="str">
        <f t="shared" si="4033"/>
        <v>AH$16</v>
      </c>
      <c r="AI2488" s="199" t="str">
        <f t="shared" si="4033"/>
        <v>AI$16</v>
      </c>
      <c r="AJ2488" s="199" t="str">
        <f t="shared" si="4033"/>
        <v>AJ$16</v>
      </c>
      <c r="AK2488" s="199" t="str">
        <f t="shared" si="4033"/>
        <v>AK$16</v>
      </c>
      <c r="AL2488" s="199" t="str">
        <f t="shared" si="4033"/>
        <v>AL$16</v>
      </c>
      <c r="AM2488" s="199" t="str">
        <f t="shared" si="4033"/>
        <v>AM$16</v>
      </c>
      <c r="AN2488" s="199" t="str">
        <f t="shared" si="4033"/>
        <v>AN$16</v>
      </c>
      <c r="AO2488" s="199" t="str">
        <f t="shared" si="4033"/>
        <v>AO$16</v>
      </c>
      <c r="AP2488" s="199" t="str">
        <f t="shared" si="4033"/>
        <v>AP$16</v>
      </c>
      <c r="AQ2488" s="199" t="str">
        <f t="shared" si="4033"/>
        <v>AQ$16</v>
      </c>
      <c r="AR2488" s="199" t="str">
        <f t="shared" si="4033"/>
        <v>AR$16</v>
      </c>
      <c r="AS2488" s="199" t="str">
        <f t="shared" si="4033"/>
        <v>AS$16</v>
      </c>
      <c r="AT2488" s="199" t="str">
        <f t="shared" si="4033"/>
        <v>AT$16</v>
      </c>
      <c r="AU2488" s="199" t="str">
        <f t="shared" si="4033"/>
        <v>AU$16</v>
      </c>
      <c r="AV2488" s="199" t="str">
        <f t="shared" si="4033"/>
        <v>AV$16</v>
      </c>
      <c r="AW2488" s="199" t="str">
        <f t="shared" si="4033"/>
        <v>AW$16</v>
      </c>
      <c r="AX2488" s="199" t="str">
        <f t="shared" si="4033"/>
        <v>AX$16</v>
      </c>
      <c r="AY2488" s="199" t="str">
        <f t="shared" si="4033"/>
        <v>AY$16</v>
      </c>
      <c r="AZ2488" s="199" t="str">
        <f t="shared" si="4033"/>
        <v>AZ$16</v>
      </c>
      <c r="BA2488" s="199" t="str">
        <f t="shared" si="4033"/>
        <v>BA$16</v>
      </c>
      <c r="BB2488" s="199" t="str">
        <f t="shared" si="4033"/>
        <v>BB$16</v>
      </c>
      <c r="BC2488" s="199" t="str">
        <f t="shared" si="4033"/>
        <v>BC$16</v>
      </c>
      <c r="BD2488" s="199" t="str">
        <f t="shared" si="4033"/>
        <v>BD$16</v>
      </c>
      <c r="BE2488" s="199" t="str">
        <f t="shared" si="4033"/>
        <v>BE$16</v>
      </c>
      <c r="BF2488" s="199" t="str">
        <f t="shared" si="4033"/>
        <v>BF$16</v>
      </c>
      <c r="BG2488" s="199" t="str">
        <f t="shared" si="4033"/>
        <v>BG$16</v>
      </c>
      <c r="BH2488" s="199" t="str">
        <f t="shared" si="4033"/>
        <v>BH$16</v>
      </c>
      <c r="BI2488" s="199" t="str">
        <f t="shared" si="4033"/>
        <v>BI$16</v>
      </c>
      <c r="BJ2488" s="199" t="str">
        <f t="shared" si="4033"/>
        <v>BJ$16</v>
      </c>
      <c r="BK2488" s="199" t="str">
        <f t="shared" si="4033"/>
        <v>BK$16</v>
      </c>
      <c r="BL2488" s="199" t="str">
        <f t="shared" si="4033"/>
        <v>BL$16</v>
      </c>
      <c r="BM2488" s="199" t="str">
        <f t="shared" si="4033"/>
        <v>BM$16</v>
      </c>
      <c r="BN2488" s="199" t="str">
        <f t="shared" si="4033"/>
        <v>BN$16</v>
      </c>
      <c r="BO2488" s="199" t="str">
        <f t="shared" si="4033"/>
        <v>BO$16</v>
      </c>
      <c r="BP2488" s="199" t="str">
        <f t="shared" si="4033"/>
        <v>BP$16</v>
      </c>
      <c r="BQ2488" s="199" t="str">
        <f t="shared" si="4033"/>
        <v>BQ$16</v>
      </c>
      <c r="BR2488" s="199" t="str">
        <f t="shared" si="4033"/>
        <v>BR$16</v>
      </c>
      <c r="BS2488" s="199" t="str">
        <f t="shared" si="4033"/>
        <v>BS$16</v>
      </c>
      <c r="BT2488" s="199" t="str">
        <f t="shared" si="4033"/>
        <v>BT$16</v>
      </c>
      <c r="BU2488" s="199" t="str">
        <f t="shared" si="4033"/>
        <v>BU$16</v>
      </c>
      <c r="BV2488" s="199" t="str">
        <f t="shared" si="4033"/>
        <v>BV$16</v>
      </c>
      <c r="BW2488" s="199" t="str">
        <f t="shared" si="4033"/>
        <v>BW$16</v>
      </c>
      <c r="BX2488" s="199" t="str">
        <f t="shared" si="4033"/>
        <v>BX$16</v>
      </c>
      <c r="BY2488" s="199" t="str">
        <f t="shared" si="4033"/>
        <v>BY$16</v>
      </c>
      <c r="BZ2488" s="199" t="str">
        <f t="shared" si="4033"/>
        <v>BZ$16</v>
      </c>
      <c r="CA2488" s="199" t="str">
        <f t="shared" si="4033"/>
        <v>CA$16</v>
      </c>
      <c r="CB2488" s="199" t="str">
        <f t="shared" si="4033"/>
        <v>CB$16</v>
      </c>
      <c r="CC2488" s="199" t="str">
        <f t="shared" si="4033"/>
        <v>CC$16</v>
      </c>
      <c r="CD2488" s="199" t="str">
        <f t="shared" si="4033"/>
        <v>CD$16</v>
      </c>
      <c r="CE2488" s="199" t="str">
        <f t="shared" ref="CE2488:CL2488" si="4034">CE$20</f>
        <v>CE$16</v>
      </c>
      <c r="CF2488" s="199" t="str">
        <f t="shared" si="4034"/>
        <v>CF$16</v>
      </c>
      <c r="CG2488" s="199" t="str">
        <f t="shared" si="4034"/>
        <v>CG$16</v>
      </c>
      <c r="CH2488" s="199" t="str">
        <f t="shared" si="4034"/>
        <v>CH$16</v>
      </c>
      <c r="CI2488" s="199" t="str">
        <f t="shared" si="4034"/>
        <v>CI$16</v>
      </c>
      <c r="CJ2488" s="199" t="str">
        <f t="shared" si="4034"/>
        <v>CJ$16</v>
      </c>
      <c r="CK2488" s="199" t="str">
        <f t="shared" si="4034"/>
        <v>CK$16</v>
      </c>
      <c r="CL2488" s="199" t="str">
        <f t="shared" si="4034"/>
        <v>CL$16</v>
      </c>
      <c r="CN2488" s="176"/>
      <c r="CO2488" s="199" t="str">
        <f t="shared" ref="CO2488:DL2488" si="4035">CO$20</f>
        <v>CO$16</v>
      </c>
      <c r="CP2488" s="199" t="str">
        <f t="shared" si="4035"/>
        <v>CP$16</v>
      </c>
      <c r="CQ2488" s="199" t="str">
        <f t="shared" si="4035"/>
        <v>CQ$16</v>
      </c>
      <c r="CR2488" s="199" t="str">
        <f t="shared" si="4035"/>
        <v>CR$16</v>
      </c>
      <c r="CS2488" s="199" t="str">
        <f t="shared" si="4035"/>
        <v>CS$16</v>
      </c>
      <c r="CT2488" s="199" t="str">
        <f t="shared" si="4035"/>
        <v>CT$16</v>
      </c>
      <c r="CU2488" s="199" t="str">
        <f t="shared" si="4035"/>
        <v>CU$16</v>
      </c>
      <c r="CV2488" s="199" t="str">
        <f t="shared" si="4035"/>
        <v>CV$16</v>
      </c>
      <c r="CW2488" s="199" t="str">
        <f t="shared" si="4035"/>
        <v>CW$16</v>
      </c>
      <c r="CX2488" s="199" t="str">
        <f t="shared" si="4035"/>
        <v>CX$16</v>
      </c>
      <c r="CY2488" s="199" t="str">
        <f t="shared" si="4035"/>
        <v>CY$16</v>
      </c>
      <c r="CZ2488" s="199" t="str">
        <f t="shared" si="4035"/>
        <v>CZ$16</v>
      </c>
      <c r="DA2488" s="199" t="str">
        <f t="shared" si="4035"/>
        <v>DA$16</v>
      </c>
      <c r="DB2488" s="199" t="str">
        <f t="shared" si="4035"/>
        <v>DB$16</v>
      </c>
      <c r="DC2488" s="199" t="str">
        <f t="shared" si="4035"/>
        <v>DC$16</v>
      </c>
      <c r="DD2488" s="199" t="str">
        <f t="shared" si="4035"/>
        <v>DD$16</v>
      </c>
      <c r="DE2488" s="199" t="str">
        <f t="shared" si="4035"/>
        <v>DE$16</v>
      </c>
      <c r="DF2488" s="199" t="str">
        <f t="shared" si="4035"/>
        <v>DF$16</v>
      </c>
      <c r="DG2488" s="199" t="str">
        <f t="shared" si="4035"/>
        <v>DG$16</v>
      </c>
      <c r="DH2488" s="199" t="str">
        <f t="shared" si="4035"/>
        <v>DH$16</v>
      </c>
      <c r="DI2488" s="199" t="str">
        <f t="shared" si="4035"/>
        <v>DI$16</v>
      </c>
      <c r="DJ2488" s="199" t="str">
        <f t="shared" si="4035"/>
        <v>DJ$16</v>
      </c>
      <c r="DK2488" s="199" t="str">
        <f t="shared" si="4035"/>
        <v>DK$16</v>
      </c>
      <c r="DL2488" s="199" t="str">
        <f t="shared" si="4035"/>
        <v>DL$16</v>
      </c>
    </row>
    <row r="2489" spans="1:116" x14ac:dyDescent="0.4">
      <c r="A2489" s="174"/>
      <c r="E2489" s="8"/>
      <c r="G2489" s="175" t="s">
        <v>462</v>
      </c>
      <c r="H2489" s="200"/>
      <c r="I2489" s="201"/>
      <c r="J2489" s="201"/>
      <c r="K2489" s="202"/>
      <c r="L2489" s="202"/>
      <c r="M2489" s="202"/>
      <c r="N2489" s="202"/>
      <c r="O2489" s="202"/>
      <c r="P2489" s="202"/>
      <c r="R2489" s="202"/>
      <c r="S2489" s="199" t="str">
        <f t="shared" ref="S2489:CD2489" si="4036">S$21</f>
        <v>S$17</v>
      </c>
      <c r="T2489" s="199" t="str">
        <f t="shared" si="4036"/>
        <v>T$17</v>
      </c>
      <c r="U2489" s="199" t="str">
        <f t="shared" si="4036"/>
        <v>U$17</v>
      </c>
      <c r="V2489" s="199" t="str">
        <f t="shared" si="4036"/>
        <v>V$17</v>
      </c>
      <c r="W2489" s="199" t="str">
        <f t="shared" si="4036"/>
        <v>W$17</v>
      </c>
      <c r="X2489" s="199" t="str">
        <f t="shared" si="4036"/>
        <v>X$17</v>
      </c>
      <c r="Y2489" s="199" t="str">
        <f t="shared" si="4036"/>
        <v>Y$17</v>
      </c>
      <c r="Z2489" s="199" t="str">
        <f t="shared" si="4036"/>
        <v>Z$17</v>
      </c>
      <c r="AA2489" s="199" t="str">
        <f t="shared" si="4036"/>
        <v>AA$17</v>
      </c>
      <c r="AB2489" s="199" t="str">
        <f t="shared" si="4036"/>
        <v>AB$17</v>
      </c>
      <c r="AC2489" s="199" t="str">
        <f t="shared" si="4036"/>
        <v>AC$17</v>
      </c>
      <c r="AD2489" s="199" t="str">
        <f t="shared" si="4036"/>
        <v>AD$17</v>
      </c>
      <c r="AE2489" s="199" t="str">
        <f t="shared" si="4036"/>
        <v>AE$17</v>
      </c>
      <c r="AF2489" s="199" t="str">
        <f t="shared" si="4036"/>
        <v>AF$17</v>
      </c>
      <c r="AG2489" s="199" t="str">
        <f t="shared" si="4036"/>
        <v>AG$17</v>
      </c>
      <c r="AH2489" s="199" t="str">
        <f t="shared" si="4036"/>
        <v>AH$17</v>
      </c>
      <c r="AI2489" s="199" t="str">
        <f t="shared" si="4036"/>
        <v>AI$17</v>
      </c>
      <c r="AJ2489" s="199" t="str">
        <f t="shared" si="4036"/>
        <v>AJ$17</v>
      </c>
      <c r="AK2489" s="199" t="str">
        <f t="shared" si="4036"/>
        <v>AK$17</v>
      </c>
      <c r="AL2489" s="199" t="str">
        <f t="shared" si="4036"/>
        <v>AL$17</v>
      </c>
      <c r="AM2489" s="199" t="str">
        <f t="shared" si="4036"/>
        <v>AM$17</v>
      </c>
      <c r="AN2489" s="199" t="str">
        <f t="shared" si="4036"/>
        <v>AN$17</v>
      </c>
      <c r="AO2489" s="199" t="str">
        <f t="shared" si="4036"/>
        <v>AO$17</v>
      </c>
      <c r="AP2489" s="199" t="str">
        <f t="shared" si="4036"/>
        <v>AP$17</v>
      </c>
      <c r="AQ2489" s="199" t="str">
        <f t="shared" si="4036"/>
        <v>AQ$17</v>
      </c>
      <c r="AR2489" s="199" t="str">
        <f t="shared" si="4036"/>
        <v>AR$17</v>
      </c>
      <c r="AS2489" s="199" t="str">
        <f t="shared" si="4036"/>
        <v>AS$17</v>
      </c>
      <c r="AT2489" s="199" t="str">
        <f t="shared" si="4036"/>
        <v>AT$17</v>
      </c>
      <c r="AU2489" s="199" t="str">
        <f t="shared" si="4036"/>
        <v>AU$17</v>
      </c>
      <c r="AV2489" s="199" t="str">
        <f t="shared" si="4036"/>
        <v>AV$17</v>
      </c>
      <c r="AW2489" s="199" t="str">
        <f t="shared" si="4036"/>
        <v>AW$17</v>
      </c>
      <c r="AX2489" s="199" t="str">
        <f t="shared" si="4036"/>
        <v>AX$17</v>
      </c>
      <c r="AY2489" s="199" t="str">
        <f t="shared" si="4036"/>
        <v>AY$17</v>
      </c>
      <c r="AZ2489" s="199" t="str">
        <f t="shared" si="4036"/>
        <v>AZ$17</v>
      </c>
      <c r="BA2489" s="199" t="str">
        <f t="shared" si="4036"/>
        <v>BA$17</v>
      </c>
      <c r="BB2489" s="199" t="str">
        <f t="shared" si="4036"/>
        <v>BB$17</v>
      </c>
      <c r="BC2489" s="199" t="str">
        <f t="shared" si="4036"/>
        <v>BC$17</v>
      </c>
      <c r="BD2489" s="199" t="str">
        <f t="shared" si="4036"/>
        <v>BD$17</v>
      </c>
      <c r="BE2489" s="199" t="str">
        <f t="shared" si="4036"/>
        <v>BE$17</v>
      </c>
      <c r="BF2489" s="199" t="str">
        <f t="shared" si="4036"/>
        <v>BF$17</v>
      </c>
      <c r="BG2489" s="199" t="str">
        <f t="shared" si="4036"/>
        <v>BG$17</v>
      </c>
      <c r="BH2489" s="199" t="str">
        <f t="shared" si="4036"/>
        <v>BH$17</v>
      </c>
      <c r="BI2489" s="199" t="str">
        <f t="shared" si="4036"/>
        <v>BI$17</v>
      </c>
      <c r="BJ2489" s="199" t="str">
        <f t="shared" si="4036"/>
        <v>BJ$17</v>
      </c>
      <c r="BK2489" s="199" t="str">
        <f t="shared" si="4036"/>
        <v>BK$17</v>
      </c>
      <c r="BL2489" s="199" t="str">
        <f t="shared" si="4036"/>
        <v>BL$17</v>
      </c>
      <c r="BM2489" s="199" t="str">
        <f t="shared" si="4036"/>
        <v>BM$17</v>
      </c>
      <c r="BN2489" s="199" t="str">
        <f t="shared" si="4036"/>
        <v>BN$17</v>
      </c>
      <c r="BO2489" s="199" t="str">
        <f t="shared" si="4036"/>
        <v>BO$17</v>
      </c>
      <c r="BP2489" s="199" t="str">
        <f t="shared" si="4036"/>
        <v>BP$17</v>
      </c>
      <c r="BQ2489" s="199" t="str">
        <f t="shared" si="4036"/>
        <v>BQ$17</v>
      </c>
      <c r="BR2489" s="199" t="str">
        <f t="shared" si="4036"/>
        <v>BR$17</v>
      </c>
      <c r="BS2489" s="199" t="str">
        <f t="shared" si="4036"/>
        <v>BS$17</v>
      </c>
      <c r="BT2489" s="199" t="str">
        <f t="shared" si="4036"/>
        <v>BT$17</v>
      </c>
      <c r="BU2489" s="199" t="str">
        <f t="shared" si="4036"/>
        <v>BU$17</v>
      </c>
      <c r="BV2489" s="199" t="str">
        <f t="shared" si="4036"/>
        <v>BV$17</v>
      </c>
      <c r="BW2489" s="199" t="str">
        <f t="shared" si="4036"/>
        <v>BW$17</v>
      </c>
      <c r="BX2489" s="199" t="str">
        <f t="shared" si="4036"/>
        <v>BX$17</v>
      </c>
      <c r="BY2489" s="199" t="str">
        <f t="shared" si="4036"/>
        <v>BY$17</v>
      </c>
      <c r="BZ2489" s="199" t="str">
        <f t="shared" si="4036"/>
        <v>BZ$17</v>
      </c>
      <c r="CA2489" s="199" t="str">
        <f t="shared" si="4036"/>
        <v>CA$17</v>
      </c>
      <c r="CB2489" s="199" t="str">
        <f t="shared" si="4036"/>
        <v>CB$17</v>
      </c>
      <c r="CC2489" s="199" t="str">
        <f t="shared" si="4036"/>
        <v>CC$17</v>
      </c>
      <c r="CD2489" s="199" t="str">
        <f t="shared" si="4036"/>
        <v>CD$17</v>
      </c>
      <c r="CE2489" s="199" t="str">
        <f t="shared" ref="CE2489:CL2489" si="4037">CE$21</f>
        <v>CE$17</v>
      </c>
      <c r="CF2489" s="199" t="str">
        <f t="shared" si="4037"/>
        <v>CF$17</v>
      </c>
      <c r="CG2489" s="199" t="str">
        <f t="shared" si="4037"/>
        <v>CG$17</v>
      </c>
      <c r="CH2489" s="199" t="str">
        <f t="shared" si="4037"/>
        <v>CH$17</v>
      </c>
      <c r="CI2489" s="199" t="str">
        <f t="shared" si="4037"/>
        <v>CI$17</v>
      </c>
      <c r="CJ2489" s="199" t="str">
        <f t="shared" si="4037"/>
        <v>CJ$17</v>
      </c>
      <c r="CK2489" s="199" t="str">
        <f t="shared" si="4037"/>
        <v>CK$17</v>
      </c>
      <c r="CL2489" s="199" t="str">
        <f t="shared" si="4037"/>
        <v>CL$17</v>
      </c>
      <c r="CN2489" s="201"/>
      <c r="CO2489" s="199" t="str">
        <f t="shared" ref="CO2489:DL2489" si="4038">CO$21</f>
        <v>CO$17</v>
      </c>
      <c r="CP2489" s="199" t="str">
        <f t="shared" si="4038"/>
        <v>CP$17</v>
      </c>
      <c r="CQ2489" s="199" t="str">
        <f t="shared" si="4038"/>
        <v>CQ$17</v>
      </c>
      <c r="CR2489" s="199" t="str">
        <f t="shared" si="4038"/>
        <v>CR$17</v>
      </c>
      <c r="CS2489" s="199" t="str">
        <f t="shared" si="4038"/>
        <v>CS$17</v>
      </c>
      <c r="CT2489" s="199" t="str">
        <f t="shared" si="4038"/>
        <v>CT$17</v>
      </c>
      <c r="CU2489" s="199" t="str">
        <f t="shared" si="4038"/>
        <v>CU$17</v>
      </c>
      <c r="CV2489" s="199" t="str">
        <f t="shared" si="4038"/>
        <v>CV$17</v>
      </c>
      <c r="CW2489" s="199" t="str">
        <f t="shared" si="4038"/>
        <v>CW$17</v>
      </c>
      <c r="CX2489" s="199" t="str">
        <f t="shared" si="4038"/>
        <v>CX$17</v>
      </c>
      <c r="CY2489" s="199" t="str">
        <f t="shared" si="4038"/>
        <v>CY$17</v>
      </c>
      <c r="CZ2489" s="199" t="str">
        <f t="shared" si="4038"/>
        <v>CZ$17</v>
      </c>
      <c r="DA2489" s="199" t="str">
        <f t="shared" si="4038"/>
        <v>DA$17</v>
      </c>
      <c r="DB2489" s="199" t="str">
        <f t="shared" si="4038"/>
        <v>DB$17</v>
      </c>
      <c r="DC2489" s="199" t="str">
        <f t="shared" si="4038"/>
        <v>DC$17</v>
      </c>
      <c r="DD2489" s="199" t="str">
        <f t="shared" si="4038"/>
        <v>DD$17</v>
      </c>
      <c r="DE2489" s="199" t="str">
        <f t="shared" si="4038"/>
        <v>DE$17</v>
      </c>
      <c r="DF2489" s="199" t="str">
        <f t="shared" si="4038"/>
        <v>DF$17</v>
      </c>
      <c r="DG2489" s="199" t="str">
        <f t="shared" si="4038"/>
        <v>DG$17</v>
      </c>
      <c r="DH2489" s="199" t="str">
        <f t="shared" si="4038"/>
        <v>DH$17</v>
      </c>
      <c r="DI2489" s="199" t="str">
        <f t="shared" si="4038"/>
        <v>DI$17</v>
      </c>
      <c r="DJ2489" s="199" t="str">
        <f t="shared" si="4038"/>
        <v>DJ$17</v>
      </c>
      <c r="DK2489" s="199" t="str">
        <f t="shared" si="4038"/>
        <v>DK$17</v>
      </c>
      <c r="DL2489" s="199" t="str">
        <f t="shared" si="4038"/>
        <v>DL$17</v>
      </c>
    </row>
    <row r="2490" spans="1:116" x14ac:dyDescent="0.4">
      <c r="A2490" s="174"/>
      <c r="E2490" s="8"/>
      <c r="G2490" s="175" t="s">
        <v>491</v>
      </c>
      <c r="H2490" s="200"/>
      <c r="I2490" s="201"/>
      <c r="J2490" s="201"/>
      <c r="K2490" s="202"/>
      <c r="L2490" s="202"/>
      <c r="M2490" s="202"/>
      <c r="N2490" s="202"/>
      <c r="O2490" s="202"/>
      <c r="P2490" s="202"/>
      <c r="R2490" s="202"/>
      <c r="S2490" s="190"/>
      <c r="T2490" s="190"/>
      <c r="U2490" s="190"/>
      <c r="V2490" s="190"/>
      <c r="W2490" s="190"/>
      <c r="X2490" s="190"/>
      <c r="Y2490" s="190"/>
      <c r="Z2490" s="190"/>
      <c r="AA2490" s="190"/>
      <c r="AB2490" s="190"/>
      <c r="AC2490" s="190"/>
      <c r="AD2490" s="190"/>
      <c r="AE2490" s="190"/>
      <c r="AF2490" s="190"/>
      <c r="AG2490" s="190"/>
      <c r="AH2490" s="190"/>
      <c r="AI2490" s="190"/>
      <c r="AJ2490" s="190"/>
      <c r="AK2490" s="190"/>
      <c r="AL2490" s="190"/>
      <c r="AM2490" s="190"/>
      <c r="AN2490" s="190"/>
      <c r="AO2490" s="190"/>
      <c r="AP2490" s="190"/>
      <c r="AQ2490" s="190"/>
      <c r="AR2490" s="190"/>
      <c r="AS2490" s="190"/>
      <c r="AT2490" s="190"/>
      <c r="AU2490" s="190"/>
      <c r="AV2490" s="190"/>
      <c r="AW2490" s="190"/>
      <c r="AX2490" s="190"/>
      <c r="AY2490" s="190"/>
      <c r="AZ2490" s="190"/>
      <c r="BA2490" s="190"/>
      <c r="BB2490" s="190"/>
      <c r="BC2490" s="190"/>
      <c r="BD2490" s="190"/>
      <c r="BE2490" s="190"/>
      <c r="BF2490" s="190"/>
      <c r="BG2490" s="190"/>
      <c r="BH2490" s="190"/>
      <c r="BI2490" s="190"/>
      <c r="BJ2490" s="190"/>
      <c r="BK2490" s="190"/>
      <c r="BL2490" s="190"/>
      <c r="BM2490" s="190"/>
      <c r="BN2490" s="190"/>
      <c r="BO2490" s="190"/>
      <c r="BP2490" s="190"/>
      <c r="BQ2490" s="190"/>
      <c r="BR2490" s="190"/>
      <c r="BS2490" s="190"/>
      <c r="BT2490" s="190"/>
      <c r="BU2490" s="190"/>
      <c r="BV2490" s="190"/>
      <c r="BW2490" s="190"/>
      <c r="BX2490" s="190"/>
      <c r="BY2490" s="190"/>
      <c r="BZ2490" s="190"/>
      <c r="CA2490" s="190"/>
      <c r="CB2490" s="190"/>
      <c r="CC2490" s="190"/>
      <c r="CD2490" s="190"/>
      <c r="CE2490" s="190"/>
      <c r="CF2490" s="190"/>
      <c r="CG2490" s="190"/>
      <c r="CH2490" s="190"/>
      <c r="CI2490" s="190"/>
      <c r="CJ2490" s="190"/>
      <c r="CK2490" s="190"/>
      <c r="CL2490" s="190"/>
      <c r="CN2490" s="201"/>
      <c r="CO2490" s="190"/>
      <c r="CP2490" s="190"/>
      <c r="CQ2490" s="190"/>
      <c r="CR2490" s="190"/>
      <c r="CS2490" s="190"/>
      <c r="CT2490" s="190"/>
      <c r="CU2490" s="190"/>
      <c r="CV2490" s="190"/>
      <c r="CW2490" s="190"/>
      <c r="CX2490" s="190"/>
      <c r="CY2490" s="190"/>
      <c r="CZ2490" s="190"/>
      <c r="DA2490" s="190"/>
      <c r="DB2490" s="190"/>
      <c r="DC2490" s="190"/>
      <c r="DD2490" s="190"/>
      <c r="DE2490" s="190"/>
      <c r="DF2490" s="190"/>
      <c r="DG2490" s="190"/>
      <c r="DH2490" s="190"/>
      <c r="DI2490" s="190"/>
      <c r="DJ2490" s="190"/>
      <c r="DK2490" s="190"/>
      <c r="DL2490" s="190"/>
    </row>
    <row r="2491" spans="1:116" x14ac:dyDescent="0.4">
      <c r="A2491" s="174"/>
      <c r="E2491" s="8"/>
      <c r="G2491" s="175" t="s">
        <v>505</v>
      </c>
      <c r="H2491" s="200"/>
      <c r="I2491" s="201"/>
      <c r="J2491" s="201"/>
      <c r="K2491" s="202"/>
      <c r="L2491" s="202"/>
      <c r="M2491" s="202"/>
      <c r="N2491" s="202"/>
      <c r="O2491" s="202"/>
      <c r="P2491" s="202"/>
      <c r="R2491" s="202"/>
      <c r="S2491" s="190"/>
      <c r="T2491" s="190"/>
      <c r="U2491" s="190"/>
      <c r="V2491" s="190"/>
      <c r="W2491" s="190"/>
      <c r="X2491" s="190"/>
      <c r="Y2491" s="190"/>
      <c r="Z2491" s="190"/>
      <c r="AA2491" s="190"/>
      <c r="AB2491" s="190"/>
      <c r="AC2491" s="190"/>
      <c r="AD2491" s="190"/>
      <c r="AE2491" s="190"/>
      <c r="AF2491" s="190"/>
      <c r="AG2491" s="190"/>
      <c r="AH2491" s="190"/>
      <c r="AI2491" s="190"/>
      <c r="AJ2491" s="190"/>
      <c r="AK2491" s="190"/>
      <c r="AL2491" s="190"/>
      <c r="AM2491" s="190"/>
      <c r="AN2491" s="190"/>
      <c r="AO2491" s="190"/>
      <c r="AP2491" s="190"/>
      <c r="AQ2491" s="190"/>
      <c r="AR2491" s="190"/>
      <c r="AS2491" s="190"/>
      <c r="AT2491" s="190"/>
      <c r="AU2491" s="190"/>
      <c r="AV2491" s="190"/>
      <c r="AW2491" s="190"/>
      <c r="AX2491" s="190"/>
      <c r="AY2491" s="190"/>
      <c r="AZ2491" s="190"/>
      <c r="BA2491" s="190"/>
      <c r="BB2491" s="190"/>
      <c r="BC2491" s="190"/>
      <c r="BD2491" s="190"/>
      <c r="BE2491" s="190"/>
      <c r="BF2491" s="190"/>
      <c r="BG2491" s="190"/>
      <c r="BH2491" s="190"/>
      <c r="BI2491" s="190"/>
      <c r="BJ2491" s="190"/>
      <c r="BK2491" s="190"/>
      <c r="BL2491" s="190"/>
      <c r="BM2491" s="190"/>
      <c r="BN2491" s="190"/>
      <c r="BO2491" s="190"/>
      <c r="BP2491" s="190"/>
      <c r="BQ2491" s="190"/>
      <c r="BR2491" s="190"/>
      <c r="BS2491" s="190"/>
      <c r="BT2491" s="190"/>
      <c r="BU2491" s="190"/>
      <c r="BV2491" s="190"/>
      <c r="BW2491" s="190"/>
      <c r="BX2491" s="190"/>
      <c r="BY2491" s="190"/>
      <c r="BZ2491" s="190"/>
      <c r="CA2491" s="190"/>
      <c r="CB2491" s="190"/>
      <c r="CC2491" s="190"/>
      <c r="CD2491" s="190"/>
      <c r="CE2491" s="190"/>
      <c r="CF2491" s="190"/>
      <c r="CG2491" s="190"/>
      <c r="CH2491" s="190"/>
      <c r="CI2491" s="190"/>
      <c r="CJ2491" s="190"/>
      <c r="CK2491" s="190"/>
      <c r="CL2491" s="190"/>
      <c r="CN2491" s="201"/>
      <c r="CO2491" s="190"/>
      <c r="CP2491" s="190"/>
      <c r="CQ2491" s="190"/>
      <c r="CR2491" s="190"/>
      <c r="CS2491" s="190"/>
      <c r="CT2491" s="190"/>
      <c r="CU2491" s="190"/>
      <c r="CV2491" s="190"/>
      <c r="CW2491" s="190"/>
      <c r="CX2491" s="190"/>
      <c r="CY2491" s="190"/>
      <c r="CZ2491" s="190"/>
      <c r="DA2491" s="190"/>
      <c r="DB2491" s="190"/>
      <c r="DC2491" s="190"/>
      <c r="DD2491" s="190"/>
      <c r="DE2491" s="190"/>
      <c r="DF2491" s="190"/>
      <c r="DG2491" s="190"/>
      <c r="DH2491" s="190"/>
      <c r="DI2491" s="190"/>
      <c r="DJ2491" s="190"/>
      <c r="DK2491" s="190"/>
      <c r="DL2491" s="190"/>
    </row>
    <row r="2492" spans="1:116" x14ac:dyDescent="0.4">
      <c r="A2492" s="174"/>
      <c r="E2492" s="8"/>
      <c r="G2492" s="175" t="s">
        <v>463</v>
      </c>
      <c r="H2492" s="200"/>
      <c r="I2492" s="201"/>
      <c r="J2492" s="201"/>
      <c r="K2492" s="202"/>
      <c r="L2492" s="202"/>
      <c r="M2492" s="202"/>
      <c r="N2492" s="202"/>
      <c r="O2492" s="202"/>
      <c r="P2492" s="202"/>
      <c r="R2492" s="202"/>
      <c r="S2492" s="190" t="str">
        <f t="shared" ref="S2492:CD2492" si="4039">S$22</f>
        <v>S$18</v>
      </c>
      <c r="T2492" s="190" t="str">
        <f t="shared" si="4039"/>
        <v>T$18</v>
      </c>
      <c r="U2492" s="190" t="str">
        <f t="shared" si="4039"/>
        <v>U$18</v>
      </c>
      <c r="V2492" s="190" t="str">
        <f t="shared" si="4039"/>
        <v>V$18</v>
      </c>
      <c r="W2492" s="190" t="str">
        <f t="shared" si="4039"/>
        <v>W$18</v>
      </c>
      <c r="X2492" s="190" t="str">
        <f t="shared" si="4039"/>
        <v>X$18</v>
      </c>
      <c r="Y2492" s="190" t="str">
        <f t="shared" si="4039"/>
        <v>Y$18</v>
      </c>
      <c r="Z2492" s="190" t="str">
        <f t="shared" si="4039"/>
        <v>Z$18</v>
      </c>
      <c r="AA2492" s="190" t="str">
        <f t="shared" si="4039"/>
        <v>AA$18</v>
      </c>
      <c r="AB2492" s="190" t="str">
        <f t="shared" si="4039"/>
        <v>AB$18</v>
      </c>
      <c r="AC2492" s="190" t="str">
        <f t="shared" si="4039"/>
        <v>AC$18</v>
      </c>
      <c r="AD2492" s="190" t="str">
        <f t="shared" si="4039"/>
        <v>AD$18</v>
      </c>
      <c r="AE2492" s="190" t="str">
        <f t="shared" si="4039"/>
        <v>AE$18</v>
      </c>
      <c r="AF2492" s="190" t="str">
        <f t="shared" si="4039"/>
        <v>AF$18</v>
      </c>
      <c r="AG2492" s="190" t="str">
        <f t="shared" si="4039"/>
        <v>AG$18</v>
      </c>
      <c r="AH2492" s="190" t="str">
        <f t="shared" si="4039"/>
        <v>AH$18</v>
      </c>
      <c r="AI2492" s="190" t="str">
        <f t="shared" si="4039"/>
        <v>AI$18</v>
      </c>
      <c r="AJ2492" s="190" t="str">
        <f t="shared" si="4039"/>
        <v>AJ$18</v>
      </c>
      <c r="AK2492" s="190" t="str">
        <f t="shared" si="4039"/>
        <v>AK$18</v>
      </c>
      <c r="AL2492" s="190" t="str">
        <f t="shared" si="4039"/>
        <v>AL$18</v>
      </c>
      <c r="AM2492" s="190" t="str">
        <f t="shared" si="4039"/>
        <v>AM$18</v>
      </c>
      <c r="AN2492" s="190" t="str">
        <f t="shared" si="4039"/>
        <v>AN$18</v>
      </c>
      <c r="AO2492" s="190" t="str">
        <f t="shared" si="4039"/>
        <v>AO$18</v>
      </c>
      <c r="AP2492" s="190" t="str">
        <f t="shared" si="4039"/>
        <v>AP$18</v>
      </c>
      <c r="AQ2492" s="190" t="str">
        <f t="shared" si="4039"/>
        <v>AQ$18</v>
      </c>
      <c r="AR2492" s="190" t="str">
        <f t="shared" si="4039"/>
        <v>AR$18</v>
      </c>
      <c r="AS2492" s="190" t="str">
        <f t="shared" si="4039"/>
        <v>AS$18</v>
      </c>
      <c r="AT2492" s="190" t="str">
        <f t="shared" si="4039"/>
        <v>AT$18</v>
      </c>
      <c r="AU2492" s="190" t="str">
        <f t="shared" si="4039"/>
        <v>AU$18</v>
      </c>
      <c r="AV2492" s="190" t="str">
        <f t="shared" si="4039"/>
        <v>AV$18</v>
      </c>
      <c r="AW2492" s="190" t="str">
        <f t="shared" si="4039"/>
        <v>AW$18</v>
      </c>
      <c r="AX2492" s="190" t="str">
        <f t="shared" si="4039"/>
        <v>AX$18</v>
      </c>
      <c r="AY2492" s="190" t="str">
        <f t="shared" si="4039"/>
        <v>AY$18</v>
      </c>
      <c r="AZ2492" s="190" t="str">
        <f t="shared" si="4039"/>
        <v>AZ$18</v>
      </c>
      <c r="BA2492" s="190" t="str">
        <f t="shared" si="4039"/>
        <v>BA$18</v>
      </c>
      <c r="BB2492" s="190" t="str">
        <f t="shared" si="4039"/>
        <v>BB$18</v>
      </c>
      <c r="BC2492" s="190" t="str">
        <f t="shared" si="4039"/>
        <v>BC$18</v>
      </c>
      <c r="BD2492" s="190" t="str">
        <f t="shared" si="4039"/>
        <v>BD$18</v>
      </c>
      <c r="BE2492" s="190" t="str">
        <f t="shared" si="4039"/>
        <v>BE$18</v>
      </c>
      <c r="BF2492" s="190" t="str">
        <f t="shared" si="4039"/>
        <v>BF$18</v>
      </c>
      <c r="BG2492" s="190" t="str">
        <f t="shared" si="4039"/>
        <v>BG$18</v>
      </c>
      <c r="BH2492" s="190" t="str">
        <f t="shared" si="4039"/>
        <v>BH$18</v>
      </c>
      <c r="BI2492" s="190" t="str">
        <f t="shared" si="4039"/>
        <v>BI$18</v>
      </c>
      <c r="BJ2492" s="190" t="str">
        <f t="shared" si="4039"/>
        <v>BJ$18</v>
      </c>
      <c r="BK2492" s="190" t="str">
        <f t="shared" si="4039"/>
        <v>BK$18</v>
      </c>
      <c r="BL2492" s="190" t="str">
        <f t="shared" si="4039"/>
        <v>BL$18</v>
      </c>
      <c r="BM2492" s="190" t="str">
        <f t="shared" si="4039"/>
        <v>BM$18</v>
      </c>
      <c r="BN2492" s="190" t="str">
        <f t="shared" si="4039"/>
        <v>BN$18</v>
      </c>
      <c r="BO2492" s="190" t="str">
        <f t="shared" si="4039"/>
        <v>BO$18</v>
      </c>
      <c r="BP2492" s="190" t="str">
        <f t="shared" si="4039"/>
        <v>BP$18</v>
      </c>
      <c r="BQ2492" s="190" t="str">
        <f t="shared" si="4039"/>
        <v>BQ$18</v>
      </c>
      <c r="BR2492" s="190" t="str">
        <f t="shared" si="4039"/>
        <v>BR$18</v>
      </c>
      <c r="BS2492" s="190" t="str">
        <f t="shared" si="4039"/>
        <v>BS$18</v>
      </c>
      <c r="BT2492" s="190" t="str">
        <f t="shared" si="4039"/>
        <v>BT$18</v>
      </c>
      <c r="BU2492" s="190" t="str">
        <f t="shared" si="4039"/>
        <v>BU$18</v>
      </c>
      <c r="BV2492" s="190" t="str">
        <f t="shared" si="4039"/>
        <v>BV$18</v>
      </c>
      <c r="BW2492" s="190" t="str">
        <f t="shared" si="4039"/>
        <v>BW$18</v>
      </c>
      <c r="BX2492" s="190" t="str">
        <f t="shared" si="4039"/>
        <v>BX$18</v>
      </c>
      <c r="BY2492" s="190" t="str">
        <f t="shared" si="4039"/>
        <v>BY$18</v>
      </c>
      <c r="BZ2492" s="190" t="str">
        <f t="shared" si="4039"/>
        <v>BZ$18</v>
      </c>
      <c r="CA2492" s="190" t="str">
        <f t="shared" si="4039"/>
        <v>CA$18</v>
      </c>
      <c r="CB2492" s="190" t="str">
        <f t="shared" si="4039"/>
        <v>CB$18</v>
      </c>
      <c r="CC2492" s="190" t="str">
        <f t="shared" si="4039"/>
        <v>CC$18</v>
      </c>
      <c r="CD2492" s="190" t="str">
        <f t="shared" si="4039"/>
        <v>CD$18</v>
      </c>
      <c r="CE2492" s="190" t="str">
        <f t="shared" ref="CE2492:CL2492" si="4040">CE$22</f>
        <v>CE$18</v>
      </c>
      <c r="CF2492" s="190" t="str">
        <f t="shared" si="4040"/>
        <v>CF$18</v>
      </c>
      <c r="CG2492" s="190" t="str">
        <f t="shared" si="4040"/>
        <v>CG$18</v>
      </c>
      <c r="CH2492" s="190" t="str">
        <f t="shared" si="4040"/>
        <v>CH$18</v>
      </c>
      <c r="CI2492" s="190" t="str">
        <f t="shared" si="4040"/>
        <v>CI$18</v>
      </c>
      <c r="CJ2492" s="190" t="str">
        <f t="shared" si="4040"/>
        <v>CJ$18</v>
      </c>
      <c r="CK2492" s="190" t="str">
        <f t="shared" si="4040"/>
        <v>CK$18</v>
      </c>
      <c r="CL2492" s="190" t="str">
        <f t="shared" si="4040"/>
        <v>CL$18</v>
      </c>
      <c r="CN2492" s="201"/>
      <c r="CO2492" s="190" t="str">
        <f t="shared" ref="CO2492:DL2492" si="4041">CO$22</f>
        <v>CO$18</v>
      </c>
      <c r="CP2492" s="190" t="str">
        <f t="shared" si="4041"/>
        <v>CP$18</v>
      </c>
      <c r="CQ2492" s="190" t="str">
        <f t="shared" si="4041"/>
        <v>CQ$18</v>
      </c>
      <c r="CR2492" s="190" t="str">
        <f t="shared" si="4041"/>
        <v>CR$18</v>
      </c>
      <c r="CS2492" s="190" t="str">
        <f t="shared" si="4041"/>
        <v>CS$18</v>
      </c>
      <c r="CT2492" s="190" t="str">
        <f t="shared" si="4041"/>
        <v>CT$18</v>
      </c>
      <c r="CU2492" s="190" t="str">
        <f t="shared" si="4041"/>
        <v>CU$18</v>
      </c>
      <c r="CV2492" s="190" t="str">
        <f t="shared" si="4041"/>
        <v>CV$18</v>
      </c>
      <c r="CW2492" s="190" t="str">
        <f t="shared" si="4041"/>
        <v>CW$18</v>
      </c>
      <c r="CX2492" s="190" t="str">
        <f t="shared" si="4041"/>
        <v>CX$18</v>
      </c>
      <c r="CY2492" s="190" t="str">
        <f t="shared" si="4041"/>
        <v>CY$18</v>
      </c>
      <c r="CZ2492" s="190" t="str">
        <f t="shared" si="4041"/>
        <v>CZ$18</v>
      </c>
      <c r="DA2492" s="190" t="str">
        <f t="shared" si="4041"/>
        <v>DA$18</v>
      </c>
      <c r="DB2492" s="190" t="str">
        <f t="shared" si="4041"/>
        <v>DB$18</v>
      </c>
      <c r="DC2492" s="190" t="str">
        <f t="shared" si="4041"/>
        <v>DC$18</v>
      </c>
      <c r="DD2492" s="190" t="str">
        <f t="shared" si="4041"/>
        <v>DD$18</v>
      </c>
      <c r="DE2492" s="190" t="str">
        <f t="shared" si="4041"/>
        <v>DE$18</v>
      </c>
      <c r="DF2492" s="190" t="str">
        <f t="shared" si="4041"/>
        <v>DF$18</v>
      </c>
      <c r="DG2492" s="190" t="str">
        <f t="shared" si="4041"/>
        <v>DG$18</v>
      </c>
      <c r="DH2492" s="190" t="str">
        <f t="shared" si="4041"/>
        <v>DH$18</v>
      </c>
      <c r="DI2492" s="190" t="str">
        <f t="shared" si="4041"/>
        <v>DI$18</v>
      </c>
      <c r="DJ2492" s="190" t="str">
        <f t="shared" si="4041"/>
        <v>DJ$18</v>
      </c>
      <c r="DK2492" s="190" t="str">
        <f t="shared" si="4041"/>
        <v>DK$18</v>
      </c>
      <c r="DL2492" s="190" t="str">
        <f t="shared" si="4041"/>
        <v>DL$18</v>
      </c>
    </row>
    <row r="2493" spans="1:116" x14ac:dyDescent="0.4">
      <c r="A2493" s="174"/>
      <c r="E2493" s="8"/>
      <c r="G2493" s="175" t="s">
        <v>464</v>
      </c>
      <c r="H2493" s="200"/>
      <c r="I2493" s="201"/>
      <c r="J2493" s="201"/>
      <c r="K2493" s="202"/>
      <c r="L2493" s="202"/>
      <c r="M2493" s="202"/>
      <c r="N2493" s="202"/>
      <c r="O2493" s="202"/>
      <c r="P2493" s="202"/>
      <c r="R2493" s="202"/>
      <c r="S2493" s="190" t="str">
        <f t="shared" ref="S2493:CD2493" si="4042">S$23</f>
        <v>S$19</v>
      </c>
      <c r="T2493" s="190" t="str">
        <f t="shared" si="4042"/>
        <v>T$19</v>
      </c>
      <c r="U2493" s="190" t="str">
        <f t="shared" si="4042"/>
        <v>U$19</v>
      </c>
      <c r="V2493" s="190" t="str">
        <f t="shared" si="4042"/>
        <v>V$19</v>
      </c>
      <c r="W2493" s="190" t="str">
        <f t="shared" si="4042"/>
        <v>W$19</v>
      </c>
      <c r="X2493" s="190" t="str">
        <f t="shared" si="4042"/>
        <v>X$19</v>
      </c>
      <c r="Y2493" s="190" t="str">
        <f t="shared" si="4042"/>
        <v>Y$19</v>
      </c>
      <c r="Z2493" s="190" t="str">
        <f t="shared" si="4042"/>
        <v>Z$19</v>
      </c>
      <c r="AA2493" s="190" t="str">
        <f t="shared" si="4042"/>
        <v>AA$19</v>
      </c>
      <c r="AB2493" s="190" t="str">
        <f t="shared" si="4042"/>
        <v>AB$19</v>
      </c>
      <c r="AC2493" s="190" t="str">
        <f t="shared" si="4042"/>
        <v>AC$19</v>
      </c>
      <c r="AD2493" s="190" t="str">
        <f t="shared" si="4042"/>
        <v>AD$19</v>
      </c>
      <c r="AE2493" s="190" t="str">
        <f t="shared" si="4042"/>
        <v>AE$19</v>
      </c>
      <c r="AF2493" s="190" t="str">
        <f t="shared" si="4042"/>
        <v>AF$19</v>
      </c>
      <c r="AG2493" s="190" t="str">
        <f t="shared" si="4042"/>
        <v>AG$19</v>
      </c>
      <c r="AH2493" s="190" t="str">
        <f t="shared" si="4042"/>
        <v>AH$19</v>
      </c>
      <c r="AI2493" s="190" t="str">
        <f t="shared" si="4042"/>
        <v>AI$19</v>
      </c>
      <c r="AJ2493" s="190" t="str">
        <f t="shared" si="4042"/>
        <v>AJ$19</v>
      </c>
      <c r="AK2493" s="190" t="str">
        <f t="shared" si="4042"/>
        <v>AK$19</v>
      </c>
      <c r="AL2493" s="190" t="str">
        <f t="shared" si="4042"/>
        <v>AL$19</v>
      </c>
      <c r="AM2493" s="190" t="str">
        <f t="shared" si="4042"/>
        <v>AM$19</v>
      </c>
      <c r="AN2493" s="190" t="str">
        <f t="shared" si="4042"/>
        <v>AN$19</v>
      </c>
      <c r="AO2493" s="190" t="str">
        <f t="shared" si="4042"/>
        <v>AO$19</v>
      </c>
      <c r="AP2493" s="190" t="str">
        <f t="shared" si="4042"/>
        <v>AP$19</v>
      </c>
      <c r="AQ2493" s="190" t="str">
        <f t="shared" si="4042"/>
        <v>AQ$19</v>
      </c>
      <c r="AR2493" s="190" t="str">
        <f t="shared" si="4042"/>
        <v>AR$19</v>
      </c>
      <c r="AS2493" s="190" t="str">
        <f t="shared" si="4042"/>
        <v>AS$19</v>
      </c>
      <c r="AT2493" s="190" t="str">
        <f t="shared" si="4042"/>
        <v>AT$19</v>
      </c>
      <c r="AU2493" s="190" t="str">
        <f t="shared" si="4042"/>
        <v>AU$19</v>
      </c>
      <c r="AV2493" s="190" t="str">
        <f t="shared" si="4042"/>
        <v>AV$19</v>
      </c>
      <c r="AW2493" s="190" t="str">
        <f t="shared" si="4042"/>
        <v>AW$19</v>
      </c>
      <c r="AX2493" s="190" t="str">
        <f t="shared" si="4042"/>
        <v>AX$19</v>
      </c>
      <c r="AY2493" s="190" t="str">
        <f t="shared" si="4042"/>
        <v>AY$19</v>
      </c>
      <c r="AZ2493" s="190" t="str">
        <f t="shared" si="4042"/>
        <v>AZ$19</v>
      </c>
      <c r="BA2493" s="190" t="str">
        <f t="shared" si="4042"/>
        <v>BA$19</v>
      </c>
      <c r="BB2493" s="190" t="str">
        <f t="shared" si="4042"/>
        <v>BB$19</v>
      </c>
      <c r="BC2493" s="190" t="str">
        <f t="shared" si="4042"/>
        <v>BC$19</v>
      </c>
      <c r="BD2493" s="190" t="str">
        <f t="shared" si="4042"/>
        <v>BD$19</v>
      </c>
      <c r="BE2493" s="190" t="str">
        <f t="shared" si="4042"/>
        <v>BE$19</v>
      </c>
      <c r="BF2493" s="190" t="str">
        <f t="shared" si="4042"/>
        <v>BF$19</v>
      </c>
      <c r="BG2493" s="190" t="str">
        <f t="shared" si="4042"/>
        <v>BG$19</v>
      </c>
      <c r="BH2493" s="190" t="str">
        <f t="shared" si="4042"/>
        <v>BH$19</v>
      </c>
      <c r="BI2493" s="190" t="str">
        <f t="shared" si="4042"/>
        <v>BI$19</v>
      </c>
      <c r="BJ2493" s="190" t="str">
        <f t="shared" si="4042"/>
        <v>BJ$19</v>
      </c>
      <c r="BK2493" s="190" t="str">
        <f t="shared" si="4042"/>
        <v>BK$19</v>
      </c>
      <c r="BL2493" s="190" t="str">
        <f t="shared" si="4042"/>
        <v>BL$19</v>
      </c>
      <c r="BM2493" s="190" t="str">
        <f t="shared" si="4042"/>
        <v>BM$19</v>
      </c>
      <c r="BN2493" s="190" t="str">
        <f t="shared" si="4042"/>
        <v>BN$19</v>
      </c>
      <c r="BO2493" s="190" t="str">
        <f t="shared" si="4042"/>
        <v>BO$19</v>
      </c>
      <c r="BP2493" s="190" t="str">
        <f t="shared" si="4042"/>
        <v>BP$19</v>
      </c>
      <c r="BQ2493" s="190" t="str">
        <f t="shared" si="4042"/>
        <v>BQ$19</v>
      </c>
      <c r="BR2493" s="190" t="str">
        <f t="shared" si="4042"/>
        <v>BR$19</v>
      </c>
      <c r="BS2493" s="190" t="str">
        <f t="shared" si="4042"/>
        <v>BS$19</v>
      </c>
      <c r="BT2493" s="190" t="str">
        <f t="shared" si="4042"/>
        <v>BT$19</v>
      </c>
      <c r="BU2493" s="190" t="str">
        <f t="shared" si="4042"/>
        <v>BU$19</v>
      </c>
      <c r="BV2493" s="190" t="str">
        <f t="shared" si="4042"/>
        <v>BV$19</v>
      </c>
      <c r="BW2493" s="190" t="str">
        <f t="shared" si="4042"/>
        <v>BW$19</v>
      </c>
      <c r="BX2493" s="190" t="str">
        <f t="shared" si="4042"/>
        <v>BX$19</v>
      </c>
      <c r="BY2493" s="190" t="str">
        <f t="shared" si="4042"/>
        <v>BY$19</v>
      </c>
      <c r="BZ2493" s="190" t="str">
        <f t="shared" si="4042"/>
        <v>BZ$19</v>
      </c>
      <c r="CA2493" s="190" t="str">
        <f t="shared" si="4042"/>
        <v>CA$19</v>
      </c>
      <c r="CB2493" s="190" t="str">
        <f t="shared" si="4042"/>
        <v>CB$19</v>
      </c>
      <c r="CC2493" s="190" t="str">
        <f t="shared" si="4042"/>
        <v>CC$19</v>
      </c>
      <c r="CD2493" s="190" t="str">
        <f t="shared" si="4042"/>
        <v>CD$19</v>
      </c>
      <c r="CE2493" s="190" t="str">
        <f t="shared" ref="CE2493:CL2493" si="4043">CE$23</f>
        <v>CE$19</v>
      </c>
      <c r="CF2493" s="190" t="str">
        <f t="shared" si="4043"/>
        <v>CF$19</v>
      </c>
      <c r="CG2493" s="190" t="str">
        <f t="shared" si="4043"/>
        <v>CG$19</v>
      </c>
      <c r="CH2493" s="190" t="str">
        <f t="shared" si="4043"/>
        <v>CH$19</v>
      </c>
      <c r="CI2493" s="190" t="str">
        <f t="shared" si="4043"/>
        <v>CI$19</v>
      </c>
      <c r="CJ2493" s="190" t="str">
        <f t="shared" si="4043"/>
        <v>CJ$19</v>
      </c>
      <c r="CK2493" s="190" t="str">
        <f t="shared" si="4043"/>
        <v>CK$19</v>
      </c>
      <c r="CL2493" s="190" t="str">
        <f t="shared" si="4043"/>
        <v>CL$19</v>
      </c>
      <c r="CN2493" s="201"/>
      <c r="CO2493" s="190" t="str">
        <f t="shared" ref="CO2493:DL2493" si="4044">CO$23</f>
        <v>CO$19</v>
      </c>
      <c r="CP2493" s="190" t="str">
        <f t="shared" si="4044"/>
        <v>CP$19</v>
      </c>
      <c r="CQ2493" s="190" t="str">
        <f t="shared" si="4044"/>
        <v>CQ$19</v>
      </c>
      <c r="CR2493" s="190" t="str">
        <f t="shared" si="4044"/>
        <v>CR$19</v>
      </c>
      <c r="CS2493" s="190" t="str">
        <f t="shared" si="4044"/>
        <v>CS$19</v>
      </c>
      <c r="CT2493" s="190" t="str">
        <f t="shared" si="4044"/>
        <v>CT$19</v>
      </c>
      <c r="CU2493" s="190" t="str">
        <f t="shared" si="4044"/>
        <v>CU$19</v>
      </c>
      <c r="CV2493" s="190" t="str">
        <f t="shared" si="4044"/>
        <v>CV$19</v>
      </c>
      <c r="CW2493" s="190" t="str">
        <f t="shared" si="4044"/>
        <v>CW$19</v>
      </c>
      <c r="CX2493" s="190" t="str">
        <f t="shared" si="4044"/>
        <v>CX$19</v>
      </c>
      <c r="CY2493" s="190" t="str">
        <f t="shared" si="4044"/>
        <v>CY$19</v>
      </c>
      <c r="CZ2493" s="190" t="str">
        <f t="shared" si="4044"/>
        <v>CZ$19</v>
      </c>
      <c r="DA2493" s="190" t="str">
        <f t="shared" si="4044"/>
        <v>DA$19</v>
      </c>
      <c r="DB2493" s="190" t="str">
        <f t="shared" si="4044"/>
        <v>DB$19</v>
      </c>
      <c r="DC2493" s="190" t="str">
        <f t="shared" si="4044"/>
        <v>DC$19</v>
      </c>
      <c r="DD2493" s="190" t="str">
        <f t="shared" si="4044"/>
        <v>DD$19</v>
      </c>
      <c r="DE2493" s="190" t="str">
        <f t="shared" si="4044"/>
        <v>DE$19</v>
      </c>
      <c r="DF2493" s="190" t="str">
        <f t="shared" si="4044"/>
        <v>DF$19</v>
      </c>
      <c r="DG2493" s="190" t="str">
        <f t="shared" si="4044"/>
        <v>DG$19</v>
      </c>
      <c r="DH2493" s="190" t="str">
        <f t="shared" si="4044"/>
        <v>DH$19</v>
      </c>
      <c r="DI2493" s="190" t="str">
        <f t="shared" si="4044"/>
        <v>DI$19</v>
      </c>
      <c r="DJ2493" s="190" t="str">
        <f t="shared" si="4044"/>
        <v>DJ$19</v>
      </c>
      <c r="DK2493" s="190" t="str">
        <f t="shared" si="4044"/>
        <v>DK$19</v>
      </c>
      <c r="DL2493" s="190" t="str">
        <f t="shared" si="4044"/>
        <v>DL$19</v>
      </c>
    </row>
    <row r="2494" spans="1:116" x14ac:dyDescent="0.4">
      <c r="A2494" s="31" t="s">
        <v>218</v>
      </c>
      <c r="B2494" s="31" t="s">
        <v>395</v>
      </c>
      <c r="C2494" s="31"/>
      <c r="D2494" t="s">
        <v>523</v>
      </c>
      <c r="E2494" s="8" t="str">
        <f t="shared" ref="E2494:E2512" si="4045">ROW()&amp;" "&amp;D2494</f>
        <v>2494 WCPP-IS</v>
      </c>
      <c r="F2494" t="s">
        <v>525</v>
      </c>
      <c r="G2494" s="70" t="s">
        <v>402</v>
      </c>
      <c r="H2494" s="48"/>
      <c r="I2494" s="297"/>
      <c r="J2494" s="297"/>
      <c r="K2494" s="48"/>
      <c r="L2494" s="48"/>
      <c r="M2494" s="48"/>
      <c r="N2494" s="48"/>
      <c r="O2494" s="48"/>
      <c r="P2494" s="48"/>
      <c r="R2494" s="70"/>
      <c r="S2494" s="298"/>
      <c r="T2494" s="298"/>
      <c r="U2494" s="298"/>
      <c r="V2494" s="298"/>
      <c r="W2494" s="298"/>
      <c r="X2494" s="298"/>
      <c r="Y2494" s="298"/>
      <c r="Z2494" s="298"/>
      <c r="AA2494" s="298"/>
      <c r="AB2494" s="298"/>
      <c r="AC2494" s="298"/>
      <c r="AD2494" s="298"/>
      <c r="AE2494" s="298"/>
      <c r="AF2494" s="298"/>
      <c r="AG2494" s="298"/>
      <c r="AH2494" s="298"/>
      <c r="AI2494" s="298"/>
      <c r="AJ2494" s="298"/>
      <c r="AK2494" s="298"/>
      <c r="AL2494" s="298"/>
      <c r="AM2494" s="298"/>
      <c r="AN2494" s="298"/>
      <c r="AO2494" s="298"/>
      <c r="AP2494" s="298"/>
      <c r="AQ2494" s="298"/>
      <c r="AR2494" s="298"/>
      <c r="AS2494" s="298"/>
      <c r="AT2494" s="298"/>
      <c r="AU2494" s="298"/>
      <c r="AV2494" s="298"/>
      <c r="AW2494" s="298"/>
      <c r="AX2494" s="298"/>
      <c r="AY2494" s="298"/>
      <c r="AZ2494" s="298"/>
      <c r="BA2494" s="298"/>
      <c r="BB2494" s="298"/>
      <c r="BC2494" s="298"/>
      <c r="BD2494" s="298"/>
      <c r="BE2494" s="298"/>
      <c r="BF2494" s="298"/>
      <c r="BG2494" s="298"/>
      <c r="BH2494" s="298"/>
      <c r="BI2494" s="298"/>
      <c r="BJ2494" s="298"/>
      <c r="BK2494" s="298"/>
      <c r="BL2494" s="298"/>
      <c r="BM2494" s="298"/>
      <c r="BN2494" s="298"/>
      <c r="BO2494" s="298"/>
      <c r="BP2494" s="298"/>
      <c r="BQ2494" s="298"/>
      <c r="BR2494" s="298"/>
      <c r="BS2494" s="298"/>
      <c r="BT2494" s="298"/>
      <c r="BU2494" s="298"/>
      <c r="BV2494" s="298"/>
      <c r="BW2494" s="298"/>
      <c r="BX2494" s="298"/>
      <c r="BY2494" s="298"/>
      <c r="BZ2494" s="298"/>
      <c r="CA2494" s="298"/>
      <c r="CB2494" s="298"/>
      <c r="CC2494" s="298"/>
      <c r="CD2494" s="298"/>
      <c r="CE2494" s="298"/>
      <c r="CF2494" s="298"/>
      <c r="CG2494" s="298"/>
      <c r="CH2494" s="298"/>
      <c r="CI2494" s="298"/>
      <c r="CJ2494" s="298"/>
      <c r="CK2494" s="298"/>
      <c r="CL2494" s="298"/>
      <c r="CN2494" s="297"/>
      <c r="CO2494" s="298"/>
      <c r="CP2494" s="298"/>
      <c r="CQ2494" s="298"/>
      <c r="CR2494" s="298"/>
      <c r="CS2494" s="298"/>
      <c r="CT2494" s="298"/>
      <c r="CU2494" s="298"/>
      <c r="CV2494" s="298"/>
      <c r="CW2494" s="298"/>
      <c r="CX2494" s="298"/>
      <c r="CY2494" s="298"/>
      <c r="CZ2494" s="298"/>
      <c r="DA2494" s="298"/>
      <c r="DB2494" s="298"/>
      <c r="DC2494" s="298"/>
      <c r="DD2494" s="298"/>
      <c r="DE2494" s="298"/>
      <c r="DF2494" s="298"/>
      <c r="DG2494" s="298"/>
      <c r="DH2494" s="298"/>
      <c r="DI2494" s="298"/>
      <c r="DJ2494" s="298"/>
      <c r="DK2494" s="298"/>
      <c r="DL2494" s="298"/>
    </row>
    <row r="2495" spans="1:116" x14ac:dyDescent="0.4">
      <c r="A2495" s="31"/>
      <c r="B2495" t="str">
        <f t="shared" ref="B2495:B2504" si="4046">E2495</f>
        <v>2495 WCPP-IS</v>
      </c>
      <c r="D2495" t="s">
        <v>523</v>
      </c>
      <c r="E2495" s="8" t="str">
        <f t="shared" si="4045"/>
        <v>2495 WCPP-IS</v>
      </c>
      <c r="G2495" s="125" t="s">
        <v>524</v>
      </c>
      <c r="H2495" s="31"/>
      <c r="I2495" s="73"/>
      <c r="J2495" s="73"/>
      <c r="K2495" s="124">
        <f>'IS BS CF'!K$23+'IS BS CF'!K$37</f>
        <v>-5407350.4000000022</v>
      </c>
      <c r="L2495" s="124">
        <f>'IS BS CF'!L$23+'IS BS CF'!L$37</f>
        <v>-10527467.920000004</v>
      </c>
      <c r="M2495" s="124">
        <f>'IS BS CF'!M$23+'IS BS CF'!M$37</f>
        <v>-20648591.316000007</v>
      </c>
      <c r="N2495" s="124">
        <f>'IS BS CF'!N$23+'IS BS CF'!N$37</f>
        <v>-40870770.881800018</v>
      </c>
      <c r="O2495" s="124">
        <f>'IS BS CF'!O$23+'IS BS CF'!O$37</f>
        <v>-81294059.425890028</v>
      </c>
      <c r="P2495" s="124">
        <f>'IS BS CF'!P$23+'IS BS CF'!P$37</f>
        <v>-162118512.39718455</v>
      </c>
      <c r="Q2495" s="124"/>
      <c r="R2495" s="124">
        <f>'IS BS CF'!R$23+'IS BS CF'!R$37</f>
        <v>0</v>
      </c>
      <c r="S2495" s="124">
        <f>'IS BS CF'!S$23+'IS BS CF'!S$37</f>
        <v>-450612.53333333344</v>
      </c>
      <c r="T2495" s="124">
        <f>'IS BS CF'!T$23+'IS BS CF'!T$37</f>
        <v>-450612.53333333344</v>
      </c>
      <c r="U2495" s="124">
        <f>'IS BS CF'!U$23+'IS BS CF'!U$37</f>
        <v>-450612.53333333344</v>
      </c>
      <c r="V2495" s="124">
        <f>'IS BS CF'!V$23+'IS BS CF'!V$37</f>
        <v>-450612.53333333344</v>
      </c>
      <c r="W2495" s="124">
        <f>'IS BS CF'!W$23+'IS BS CF'!W$37</f>
        <v>-450612.53333333344</v>
      </c>
      <c r="X2495" s="124">
        <f>'IS BS CF'!X$23+'IS BS CF'!X$37</f>
        <v>-450612.53333333344</v>
      </c>
      <c r="Y2495" s="124">
        <f>'IS BS CF'!Y$23+'IS BS CF'!Y$37</f>
        <v>-450612.53333333344</v>
      </c>
      <c r="Z2495" s="124">
        <f>'IS BS CF'!Z$23+'IS BS CF'!Z$37</f>
        <v>-450612.53333333344</v>
      </c>
      <c r="AA2495" s="124">
        <f>'IS BS CF'!AA$23+'IS BS CF'!AA$37</f>
        <v>-450612.53333333344</v>
      </c>
      <c r="AB2495" s="124">
        <f>'IS BS CF'!AB$23+'IS BS CF'!AB$37</f>
        <v>-450612.53333333344</v>
      </c>
      <c r="AC2495" s="124">
        <f>'IS BS CF'!AC$23+'IS BS CF'!AC$37</f>
        <v>-450612.53333333344</v>
      </c>
      <c r="AD2495" s="124">
        <f>'IS BS CF'!AD$23+'IS BS CF'!AD$37</f>
        <v>-450612.53333333344</v>
      </c>
      <c r="AE2495" s="124">
        <f>'IS BS CF'!AE$23+'IS BS CF'!AE$37</f>
        <v>-877288.99333333352</v>
      </c>
      <c r="AF2495" s="124">
        <f>'IS BS CF'!AF$23+'IS BS CF'!AF$37</f>
        <v>-877288.99333333352</v>
      </c>
      <c r="AG2495" s="124">
        <f>'IS BS CF'!AG$23+'IS BS CF'!AG$37</f>
        <v>-877288.99333333352</v>
      </c>
      <c r="AH2495" s="124">
        <f>'IS BS CF'!AH$23+'IS BS CF'!AH$37</f>
        <v>-877288.99333333352</v>
      </c>
      <c r="AI2495" s="124">
        <f>'IS BS CF'!AI$23+'IS BS CF'!AI$37</f>
        <v>-877288.99333333352</v>
      </c>
      <c r="AJ2495" s="124">
        <f>'IS BS CF'!AJ$23+'IS BS CF'!AJ$37</f>
        <v>-877288.99333333352</v>
      </c>
      <c r="AK2495" s="124">
        <f>'IS BS CF'!AK$23+'IS BS CF'!AK$37</f>
        <v>-877288.99333333352</v>
      </c>
      <c r="AL2495" s="124">
        <f>'IS BS CF'!AL$23+'IS BS CF'!AL$37</f>
        <v>-877288.99333333352</v>
      </c>
      <c r="AM2495" s="124">
        <f>'IS BS CF'!AM$23+'IS BS CF'!AM$37</f>
        <v>-877288.99333333352</v>
      </c>
      <c r="AN2495" s="124">
        <f>'IS BS CF'!AN$23+'IS BS CF'!AN$37</f>
        <v>-877288.99333333352</v>
      </c>
      <c r="AO2495" s="124">
        <f>'IS BS CF'!AO$23+'IS BS CF'!AO$37</f>
        <v>-877288.99333333352</v>
      </c>
      <c r="AP2495" s="124">
        <f>'IS BS CF'!AP$23+'IS BS CF'!AP$37</f>
        <v>-877288.99333333352</v>
      </c>
      <c r="AQ2495" s="124">
        <f>'IS BS CF'!AQ$23+'IS BS CF'!AQ$37</f>
        <v>-1720715.9430000004</v>
      </c>
      <c r="AR2495" s="124">
        <f>'IS BS CF'!AR$23+'IS BS CF'!AR$37</f>
        <v>-1720715.9430000004</v>
      </c>
      <c r="AS2495" s="124">
        <f>'IS BS CF'!AS$23+'IS BS CF'!AS$37</f>
        <v>-1720715.9430000004</v>
      </c>
      <c r="AT2495" s="124">
        <f>'IS BS CF'!AT$23+'IS BS CF'!AT$37</f>
        <v>-1720715.9430000004</v>
      </c>
      <c r="AU2495" s="124">
        <f>'IS BS CF'!AU$23+'IS BS CF'!AU$37</f>
        <v>-1720715.9430000004</v>
      </c>
      <c r="AV2495" s="124">
        <f>'IS BS CF'!AV$23+'IS BS CF'!AV$37</f>
        <v>-1720715.9430000004</v>
      </c>
      <c r="AW2495" s="124">
        <f>'IS BS CF'!AW$23+'IS BS CF'!AW$37</f>
        <v>-1720715.9430000004</v>
      </c>
      <c r="AX2495" s="124">
        <f>'IS BS CF'!AX$23+'IS BS CF'!AX$37</f>
        <v>-1720715.9430000004</v>
      </c>
      <c r="AY2495" s="124">
        <f>'IS BS CF'!AY$23+'IS BS CF'!AY$37</f>
        <v>-1720715.9430000004</v>
      </c>
      <c r="AZ2495" s="124">
        <f>'IS BS CF'!AZ$23+'IS BS CF'!AZ$37</f>
        <v>-1720715.9430000004</v>
      </c>
      <c r="BA2495" s="124">
        <f>'IS BS CF'!BA$23+'IS BS CF'!BA$37</f>
        <v>-1720715.9430000004</v>
      </c>
      <c r="BB2495" s="124">
        <f>'IS BS CF'!BB$23+'IS BS CF'!BB$37</f>
        <v>-1720715.9430000004</v>
      </c>
      <c r="BC2495" s="124">
        <f>'IS BS CF'!BC$23+'IS BS CF'!BC$37</f>
        <v>-3405897.5734833339</v>
      </c>
      <c r="BD2495" s="124">
        <f>'IS BS CF'!BD$23+'IS BS CF'!BD$37</f>
        <v>-3405897.5734833339</v>
      </c>
      <c r="BE2495" s="124">
        <f>'IS BS CF'!BE$23+'IS BS CF'!BE$37</f>
        <v>-3405897.5734833339</v>
      </c>
      <c r="BF2495" s="124">
        <f>'IS BS CF'!BF$23+'IS BS CF'!BF$37</f>
        <v>-3405897.5734833339</v>
      </c>
      <c r="BG2495" s="124">
        <f>'IS BS CF'!BG$23+'IS BS CF'!BG$37</f>
        <v>-3405897.5734833339</v>
      </c>
      <c r="BH2495" s="124">
        <f>'IS BS CF'!BH$23+'IS BS CF'!BH$37</f>
        <v>-3405897.5734833339</v>
      </c>
      <c r="BI2495" s="124">
        <f>'IS BS CF'!BI$23+'IS BS CF'!BI$37</f>
        <v>-3405897.5734833339</v>
      </c>
      <c r="BJ2495" s="124">
        <f>'IS BS CF'!BJ$23+'IS BS CF'!BJ$37</f>
        <v>-3405897.5734833339</v>
      </c>
      <c r="BK2495" s="124">
        <f>'IS BS CF'!BK$23+'IS BS CF'!BK$37</f>
        <v>-3405897.5734833339</v>
      </c>
      <c r="BL2495" s="124">
        <f>'IS BS CF'!BL$23+'IS BS CF'!BL$37</f>
        <v>-3405897.5734833339</v>
      </c>
      <c r="BM2495" s="124">
        <f>'IS BS CF'!BM$23+'IS BS CF'!BM$37</f>
        <v>-3405897.5734833339</v>
      </c>
      <c r="BN2495" s="124">
        <f>'IS BS CF'!BN$23+'IS BS CF'!BN$37</f>
        <v>-3405897.5734833339</v>
      </c>
      <c r="BO2495" s="124">
        <f>'IS BS CF'!BO$23+'IS BS CF'!BO$37</f>
        <v>-6774504.9521575011</v>
      </c>
      <c r="BP2495" s="124">
        <f>'IS BS CF'!BP$23+'IS BS CF'!BP$37</f>
        <v>-6774504.9521575011</v>
      </c>
      <c r="BQ2495" s="124">
        <f>'IS BS CF'!BQ$23+'IS BS CF'!BQ$37</f>
        <v>-6774504.9521575011</v>
      </c>
      <c r="BR2495" s="124">
        <f>'IS BS CF'!BR$23+'IS BS CF'!BR$37</f>
        <v>-6774504.9521575011</v>
      </c>
      <c r="BS2495" s="124">
        <f>'IS BS CF'!BS$23+'IS BS CF'!BS$37</f>
        <v>-6774504.9521575011</v>
      </c>
      <c r="BT2495" s="124">
        <f>'IS BS CF'!BT$23+'IS BS CF'!BT$37</f>
        <v>-6774504.9521575011</v>
      </c>
      <c r="BU2495" s="124">
        <f>'IS BS CF'!BU$23+'IS BS CF'!BU$37</f>
        <v>-6774504.9521575011</v>
      </c>
      <c r="BV2495" s="124">
        <f>'IS BS CF'!BV$23+'IS BS CF'!BV$37</f>
        <v>-6774504.9521575011</v>
      </c>
      <c r="BW2495" s="124">
        <f>'IS BS CF'!BW$23+'IS BS CF'!BW$37</f>
        <v>-6774504.9521575011</v>
      </c>
      <c r="BX2495" s="124">
        <f>'IS BS CF'!BX$23+'IS BS CF'!BX$37</f>
        <v>-6774504.9521575011</v>
      </c>
      <c r="BY2495" s="124">
        <f>'IS BS CF'!BY$23+'IS BS CF'!BY$37</f>
        <v>-6774504.9521575011</v>
      </c>
      <c r="BZ2495" s="124">
        <f>'IS BS CF'!BZ$23+'IS BS CF'!BZ$37</f>
        <v>-6774504.9521575011</v>
      </c>
      <c r="CA2495" s="124">
        <f>'IS BS CF'!CA$23+'IS BS CF'!CA$37</f>
        <v>-13509876.033098711</v>
      </c>
      <c r="CB2495" s="124">
        <f>'IS BS CF'!CB$23+'IS BS CF'!CB$37</f>
        <v>-13509876.033098711</v>
      </c>
      <c r="CC2495" s="124">
        <f>'IS BS CF'!CC$23+'IS BS CF'!CC$37</f>
        <v>-13509876.033098711</v>
      </c>
      <c r="CD2495" s="124">
        <f>'IS BS CF'!CD$23+'IS BS CF'!CD$37</f>
        <v>-13509876.033098711</v>
      </c>
      <c r="CE2495" s="124">
        <f>'IS BS CF'!CE$23+'IS BS CF'!CE$37</f>
        <v>-13509876.033098711</v>
      </c>
      <c r="CF2495" s="124">
        <f>'IS BS CF'!CF$23+'IS BS CF'!CF$37</f>
        <v>-13509876.033098711</v>
      </c>
      <c r="CG2495" s="124">
        <f>'IS BS CF'!CG$23+'IS BS CF'!CG$37</f>
        <v>-13509876.033098711</v>
      </c>
      <c r="CH2495" s="124">
        <f>'IS BS CF'!CH$23+'IS BS CF'!CH$37</f>
        <v>-13509876.033098711</v>
      </c>
      <c r="CI2495" s="124">
        <f>'IS BS CF'!CI$23+'IS BS CF'!CI$37</f>
        <v>-13509876.033098711</v>
      </c>
      <c r="CJ2495" s="124">
        <f>'IS BS CF'!CJ$23+'IS BS CF'!CJ$37</f>
        <v>-13509876.033098711</v>
      </c>
      <c r="CK2495" s="124">
        <f>'IS BS CF'!CK$23+'IS BS CF'!CK$37</f>
        <v>-13509876.033098711</v>
      </c>
      <c r="CL2495" s="124">
        <f>'IS BS CF'!CL$23+'IS BS CF'!CL$37</f>
        <v>-13509876.033098711</v>
      </c>
      <c r="CN2495" s="73"/>
      <c r="CO2495" s="124" t="e">
        <f>#REF!</f>
        <v>#REF!</v>
      </c>
      <c r="CP2495" s="124" t="e">
        <f>#REF!</f>
        <v>#REF!</v>
      </c>
      <c r="CQ2495" s="124" t="e">
        <f>#REF!</f>
        <v>#REF!</v>
      </c>
      <c r="CR2495" s="124" t="e">
        <f>#REF!</f>
        <v>#REF!</v>
      </c>
      <c r="CS2495" s="124" t="e">
        <f>#REF!</f>
        <v>#REF!</v>
      </c>
      <c r="CT2495" s="124" t="e">
        <f>#REF!</f>
        <v>#REF!</v>
      </c>
      <c r="CU2495" s="124" t="e">
        <f>#REF!</f>
        <v>#REF!</v>
      </c>
      <c r="CV2495" s="124" t="e">
        <f>#REF!</f>
        <v>#REF!</v>
      </c>
      <c r="CW2495" s="124" t="e">
        <f>#REF!</f>
        <v>#REF!</v>
      </c>
      <c r="CX2495" s="124" t="e">
        <f>#REF!</f>
        <v>#REF!</v>
      </c>
      <c r="CY2495" s="124" t="e">
        <f>#REF!</f>
        <v>#REF!</v>
      </c>
      <c r="CZ2495" s="124" t="e">
        <f>#REF!</f>
        <v>#REF!</v>
      </c>
      <c r="DA2495" s="124" t="e">
        <f>#REF!</f>
        <v>#REF!</v>
      </c>
      <c r="DB2495" s="124" t="e">
        <f>#REF!</f>
        <v>#REF!</v>
      </c>
      <c r="DC2495" s="124" t="e">
        <f>#REF!</f>
        <v>#REF!</v>
      </c>
      <c r="DD2495" s="124" t="e">
        <f>#REF!</f>
        <v>#REF!</v>
      </c>
      <c r="DE2495" s="124" t="e">
        <f>#REF!</f>
        <v>#REF!</v>
      </c>
      <c r="DF2495" s="124" t="e">
        <f>#REF!</f>
        <v>#REF!</v>
      </c>
      <c r="DG2495" s="124" t="e">
        <f>#REF!</f>
        <v>#REF!</v>
      </c>
      <c r="DH2495" s="124" t="e">
        <f>#REF!</f>
        <v>#REF!</v>
      </c>
      <c r="DI2495" s="124" t="e">
        <f>#REF!</f>
        <v>#REF!</v>
      </c>
      <c r="DJ2495" s="124" t="e">
        <f>#REF!</f>
        <v>#REF!</v>
      </c>
      <c r="DK2495" s="124" t="e">
        <f>#REF!</f>
        <v>#REF!</v>
      </c>
      <c r="DL2495" s="124" t="e">
        <f>#REF!</f>
        <v>#REF!</v>
      </c>
    </row>
    <row r="2496" spans="1:116" x14ac:dyDescent="0.4">
      <c r="A2496" s="31"/>
      <c r="B2496" t="str">
        <f t="shared" si="4046"/>
        <v>2496 WCPP-IS</v>
      </c>
      <c r="D2496" t="s">
        <v>523</v>
      </c>
      <c r="E2496" s="8" t="str">
        <f t="shared" si="4045"/>
        <v>2496 WCPP-IS</v>
      </c>
      <c r="G2496" s="67"/>
      <c r="H2496" s="31"/>
      <c r="I2496" s="73"/>
      <c r="J2496" s="73"/>
      <c r="K2496" s="31"/>
      <c r="L2496" s="31"/>
      <c r="M2496" s="31"/>
      <c r="N2496" s="31"/>
      <c r="O2496" s="31"/>
      <c r="P2496" s="31"/>
      <c r="R2496" s="67"/>
      <c r="S2496" s="67"/>
      <c r="T2496" s="67"/>
      <c r="U2496" s="67"/>
      <c r="V2496" s="67"/>
      <c r="W2496" s="67"/>
      <c r="X2496" s="67"/>
      <c r="Y2496" s="67"/>
      <c r="Z2496" s="67"/>
      <c r="AA2496" s="67"/>
      <c r="AB2496" s="67"/>
      <c r="AC2496" s="67"/>
      <c r="AD2496" s="67"/>
      <c r="AE2496" s="67"/>
      <c r="AF2496" s="67"/>
      <c r="AG2496" s="67"/>
      <c r="AH2496" s="67"/>
      <c r="AI2496" s="67"/>
      <c r="AJ2496" s="67"/>
      <c r="AK2496" s="67"/>
      <c r="AL2496" s="67"/>
      <c r="AM2496" s="67"/>
      <c r="AN2496" s="67"/>
      <c r="AO2496" s="67"/>
      <c r="AP2496" s="67"/>
      <c r="AQ2496" s="67"/>
      <c r="AR2496" s="67"/>
      <c r="AS2496" s="67"/>
      <c r="AT2496" s="67"/>
      <c r="AU2496" s="67"/>
      <c r="AV2496" s="67"/>
      <c r="AW2496" s="67"/>
      <c r="AX2496" s="67"/>
      <c r="AY2496" s="67"/>
      <c r="AZ2496" s="67"/>
      <c r="BA2496" s="67"/>
      <c r="BB2496" s="67"/>
      <c r="BC2496" s="67"/>
      <c r="BD2496" s="67"/>
      <c r="BE2496" s="67"/>
      <c r="BF2496" s="67"/>
      <c r="BG2496" s="67"/>
      <c r="BH2496" s="67"/>
      <c r="BI2496" s="67"/>
      <c r="BJ2496" s="67"/>
      <c r="BK2496" s="67"/>
      <c r="BL2496" s="67"/>
      <c r="BM2496" s="67"/>
      <c r="BN2496" s="67"/>
      <c r="BO2496" s="67"/>
      <c r="BP2496" s="67"/>
      <c r="BQ2496" s="67"/>
      <c r="BR2496" s="67"/>
      <c r="BS2496" s="67"/>
      <c r="BT2496" s="67"/>
      <c r="BU2496" s="67"/>
      <c r="BV2496" s="67"/>
      <c r="BW2496" s="67"/>
      <c r="BX2496" s="67"/>
      <c r="BY2496" s="67"/>
      <c r="BZ2496" s="67"/>
      <c r="CA2496" s="67"/>
      <c r="CB2496" s="67"/>
      <c r="CC2496" s="67"/>
      <c r="CD2496" s="67"/>
      <c r="CE2496" s="67"/>
      <c r="CF2496" s="67"/>
      <c r="CG2496" s="67"/>
      <c r="CH2496" s="67"/>
      <c r="CI2496" s="67"/>
      <c r="CJ2496" s="67"/>
      <c r="CK2496" s="67"/>
      <c r="CL2496" s="67"/>
      <c r="CN2496" s="73"/>
      <c r="CO2496" s="67"/>
      <c r="CP2496" s="67"/>
      <c r="CQ2496" s="67"/>
      <c r="CR2496" s="67"/>
      <c r="CS2496" s="67"/>
      <c r="CT2496" s="67"/>
      <c r="CU2496" s="67"/>
      <c r="CV2496" s="67"/>
      <c r="CW2496" s="67"/>
      <c r="CX2496" s="67"/>
      <c r="CY2496" s="67"/>
      <c r="CZ2496" s="67"/>
      <c r="DA2496" s="67"/>
      <c r="DB2496" s="67"/>
      <c r="DC2496" s="67"/>
      <c r="DD2496" s="67"/>
      <c r="DE2496" s="67"/>
      <c r="DF2496" s="67"/>
      <c r="DG2496" s="67"/>
      <c r="DH2496" s="67"/>
      <c r="DI2496" s="67"/>
      <c r="DJ2496" s="67"/>
      <c r="DK2496" s="67"/>
      <c r="DL2496" s="67"/>
    </row>
    <row r="2497" spans="1:116" x14ac:dyDescent="0.4">
      <c r="B2497" t="str">
        <f t="shared" si="4046"/>
        <v>2497 WCPP-IS</v>
      </c>
      <c r="D2497" t="s">
        <v>523</v>
      </c>
      <c r="E2497" s="8" t="str">
        <f t="shared" si="4045"/>
        <v>2497 WCPP-IS</v>
      </c>
      <c r="G2497" s="129" t="str">
        <f>G2499&amp;":"</f>
        <v>Unearned revenue:</v>
      </c>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N2497"/>
    </row>
    <row r="2498" spans="1:116" x14ac:dyDescent="0.4">
      <c r="B2498" t="str">
        <f t="shared" si="4046"/>
        <v>2498 WCPP-IS</v>
      </c>
      <c r="D2498" t="s">
        <v>523</v>
      </c>
      <c r="E2498" s="8" t="str">
        <f t="shared" si="4045"/>
        <v>2498 WCPP-IS</v>
      </c>
      <c r="G2498" s="145" t="s">
        <v>403</v>
      </c>
      <c r="H2498" s="12"/>
      <c r="I2498" s="60"/>
      <c r="J2498" s="60"/>
      <c r="K2498" s="17">
        <v>30</v>
      </c>
      <c r="L2498" s="17">
        <v>5</v>
      </c>
      <c r="M2498" s="17">
        <v>5</v>
      </c>
      <c r="N2498" s="17">
        <v>5</v>
      </c>
      <c r="O2498" s="17">
        <v>5</v>
      </c>
      <c r="P2498" s="17">
        <v>5</v>
      </c>
      <c r="R2498" s="15"/>
      <c r="S2498" s="15" cm="1">
        <f t="array" ref="S2498">INDEX($K:$P,ROW(),MATCH(S$3,$K$2:$P$2,0))</f>
        <v>30</v>
      </c>
      <c r="T2498" s="15" cm="1">
        <f t="array" ref="T2498">INDEX($K:$P,ROW(),MATCH(T$3,$K$2:$P$2,0))</f>
        <v>30</v>
      </c>
      <c r="U2498" s="15" cm="1">
        <f t="array" ref="U2498">INDEX($K:$P,ROW(),MATCH(U$3,$K$2:$P$2,0))</f>
        <v>30</v>
      </c>
      <c r="V2498" s="15" cm="1">
        <f t="array" ref="V2498">INDEX($K:$P,ROW(),MATCH(V$3,$K$2:$P$2,0))</f>
        <v>30</v>
      </c>
      <c r="W2498" s="15" cm="1">
        <f t="array" ref="W2498">INDEX($K:$P,ROW(),MATCH(W$3,$K$2:$P$2,0))</f>
        <v>30</v>
      </c>
      <c r="X2498" s="15" cm="1">
        <f t="array" ref="X2498">INDEX($K:$P,ROW(),MATCH(X$3,$K$2:$P$2,0))</f>
        <v>30</v>
      </c>
      <c r="Y2498" s="15" cm="1">
        <f t="array" ref="Y2498">INDEX($K:$P,ROW(),MATCH(Y$3,$K$2:$P$2,0))</f>
        <v>30</v>
      </c>
      <c r="Z2498" s="15" cm="1">
        <f t="array" ref="Z2498">INDEX($K:$P,ROW(),MATCH(Z$3,$K$2:$P$2,0))</f>
        <v>30</v>
      </c>
      <c r="AA2498" s="15" cm="1">
        <f t="array" ref="AA2498">INDEX($K:$P,ROW(),MATCH(AA$3,$K$2:$P$2,0))</f>
        <v>30</v>
      </c>
      <c r="AB2498" s="15" cm="1">
        <f t="array" ref="AB2498">INDEX($K:$P,ROW(),MATCH(AB$3,$K$2:$P$2,0))</f>
        <v>30</v>
      </c>
      <c r="AC2498" s="15" cm="1">
        <f t="array" ref="AC2498">INDEX($K:$P,ROW(),MATCH(AC$3,$K$2:$P$2,0))</f>
        <v>30</v>
      </c>
      <c r="AD2498" s="15" cm="1">
        <f t="array" ref="AD2498">INDEX($K:$P,ROW(),MATCH(AD$3,$K$2:$P$2,0))</f>
        <v>30</v>
      </c>
      <c r="AE2498" s="15" cm="1">
        <f t="array" ref="AE2498">INDEX($K:$P,ROW(),MATCH(AE$3,$K$2:$P$2,0))</f>
        <v>5</v>
      </c>
      <c r="AF2498" s="15" cm="1">
        <f t="array" ref="AF2498">INDEX($K:$P,ROW(),MATCH(AF$3,$K$2:$P$2,0))</f>
        <v>5</v>
      </c>
      <c r="AG2498" s="15" cm="1">
        <f t="array" ref="AG2498">INDEX($K:$P,ROW(),MATCH(AG$3,$K$2:$P$2,0))</f>
        <v>5</v>
      </c>
      <c r="AH2498" s="15" cm="1">
        <f t="array" ref="AH2498">INDEX($K:$P,ROW(),MATCH(AH$3,$K$2:$P$2,0))</f>
        <v>5</v>
      </c>
      <c r="AI2498" s="15" cm="1">
        <f t="array" ref="AI2498">INDEX($K:$P,ROW(),MATCH(AI$3,$K$2:$P$2,0))</f>
        <v>5</v>
      </c>
      <c r="AJ2498" s="15" cm="1">
        <f t="array" ref="AJ2498">INDEX($K:$P,ROW(),MATCH(AJ$3,$K$2:$P$2,0))</f>
        <v>5</v>
      </c>
      <c r="AK2498" s="15" cm="1">
        <f t="array" ref="AK2498">INDEX($K:$P,ROW(),MATCH(AK$3,$K$2:$P$2,0))</f>
        <v>5</v>
      </c>
      <c r="AL2498" s="15" cm="1">
        <f t="array" ref="AL2498">INDEX($K:$P,ROW(),MATCH(AL$3,$K$2:$P$2,0))</f>
        <v>5</v>
      </c>
      <c r="AM2498" s="15" cm="1">
        <f t="array" ref="AM2498">INDEX($K:$P,ROW(),MATCH(AM$3,$K$2:$P$2,0))</f>
        <v>5</v>
      </c>
      <c r="AN2498" s="15" cm="1">
        <f t="array" ref="AN2498">INDEX($K:$P,ROW(),MATCH(AN$3,$K$2:$P$2,0))</f>
        <v>5</v>
      </c>
      <c r="AO2498" s="15" cm="1">
        <f t="array" ref="AO2498">INDEX($K:$P,ROW(),MATCH(AO$3,$K$2:$P$2,0))</f>
        <v>5</v>
      </c>
      <c r="AP2498" s="15" cm="1">
        <f t="array" ref="AP2498">INDEX($K:$P,ROW(),MATCH(AP$3,$K$2:$P$2,0))</f>
        <v>5</v>
      </c>
      <c r="AQ2498" s="15" cm="1">
        <f t="array" ref="AQ2498">INDEX($K:$P,ROW(),MATCH(AQ$3,$K$2:$P$2,0))</f>
        <v>5</v>
      </c>
      <c r="AR2498" s="15" cm="1">
        <f t="array" ref="AR2498">INDEX($K:$P,ROW(),MATCH(AR$3,$K$2:$P$2,0))</f>
        <v>5</v>
      </c>
      <c r="AS2498" s="15" cm="1">
        <f t="array" ref="AS2498">INDEX($K:$P,ROW(),MATCH(AS$3,$K$2:$P$2,0))</f>
        <v>5</v>
      </c>
      <c r="AT2498" s="15" cm="1">
        <f t="array" ref="AT2498">INDEX($K:$P,ROW(),MATCH(AT$3,$K$2:$P$2,0))</f>
        <v>5</v>
      </c>
      <c r="AU2498" s="15" cm="1">
        <f t="array" ref="AU2498">INDEX($K:$P,ROW(),MATCH(AU$3,$K$2:$P$2,0))</f>
        <v>5</v>
      </c>
      <c r="AV2498" s="15" cm="1">
        <f t="array" ref="AV2498">INDEX($K:$P,ROW(),MATCH(AV$3,$K$2:$P$2,0))</f>
        <v>5</v>
      </c>
      <c r="AW2498" s="15" cm="1">
        <f t="array" ref="AW2498">INDEX($K:$P,ROW(),MATCH(AW$3,$K$2:$P$2,0))</f>
        <v>5</v>
      </c>
      <c r="AX2498" s="15" cm="1">
        <f t="array" ref="AX2498">INDEX($K:$P,ROW(),MATCH(AX$3,$K$2:$P$2,0))</f>
        <v>5</v>
      </c>
      <c r="AY2498" s="15" cm="1">
        <f t="array" ref="AY2498">INDEX($K:$P,ROW(),MATCH(AY$3,$K$2:$P$2,0))</f>
        <v>5</v>
      </c>
      <c r="AZ2498" s="15" cm="1">
        <f t="array" ref="AZ2498">INDEX($K:$P,ROW(),MATCH(AZ$3,$K$2:$P$2,0))</f>
        <v>5</v>
      </c>
      <c r="BA2498" s="15" cm="1">
        <f t="array" ref="BA2498">INDEX($K:$P,ROW(),MATCH(BA$3,$K$2:$P$2,0))</f>
        <v>5</v>
      </c>
      <c r="BB2498" s="15" cm="1">
        <f t="array" ref="BB2498">INDEX($K:$P,ROW(),MATCH(BB$3,$K$2:$P$2,0))</f>
        <v>5</v>
      </c>
      <c r="BC2498" s="15" cm="1">
        <f t="array" ref="BC2498">INDEX($K:$P,ROW(),MATCH(BC$3,$K$2:$P$2,0))</f>
        <v>5</v>
      </c>
      <c r="BD2498" s="15" cm="1">
        <f t="array" ref="BD2498">INDEX($K:$P,ROW(),MATCH(BD$3,$K$2:$P$2,0))</f>
        <v>5</v>
      </c>
      <c r="BE2498" s="15" cm="1">
        <f t="array" ref="BE2498">INDEX($K:$P,ROW(),MATCH(BE$3,$K$2:$P$2,0))</f>
        <v>5</v>
      </c>
      <c r="BF2498" s="15" cm="1">
        <f t="array" ref="BF2498">INDEX($K:$P,ROW(),MATCH(BF$3,$K$2:$P$2,0))</f>
        <v>5</v>
      </c>
      <c r="BG2498" s="15" cm="1">
        <f t="array" ref="BG2498">INDEX($K:$P,ROW(),MATCH(BG$3,$K$2:$P$2,0))</f>
        <v>5</v>
      </c>
      <c r="BH2498" s="15" cm="1">
        <f t="array" ref="BH2498">INDEX($K:$P,ROW(),MATCH(BH$3,$K$2:$P$2,0))</f>
        <v>5</v>
      </c>
      <c r="BI2498" s="15" cm="1">
        <f t="array" ref="BI2498">INDEX($K:$P,ROW(),MATCH(BI$3,$K$2:$P$2,0))</f>
        <v>5</v>
      </c>
      <c r="BJ2498" s="15" cm="1">
        <f t="array" ref="BJ2498">INDEX($K:$P,ROW(),MATCH(BJ$3,$K$2:$P$2,0))</f>
        <v>5</v>
      </c>
      <c r="BK2498" s="15" cm="1">
        <f t="array" ref="BK2498">INDEX($K:$P,ROW(),MATCH(BK$3,$K$2:$P$2,0))</f>
        <v>5</v>
      </c>
      <c r="BL2498" s="15" cm="1">
        <f t="array" ref="BL2498">INDEX($K:$P,ROW(),MATCH(BL$3,$K$2:$P$2,0))</f>
        <v>5</v>
      </c>
      <c r="BM2498" s="15" cm="1">
        <f t="array" ref="BM2498">INDEX($K:$P,ROW(),MATCH(BM$3,$K$2:$P$2,0))</f>
        <v>5</v>
      </c>
      <c r="BN2498" s="15" cm="1">
        <f t="array" ref="BN2498">INDEX($K:$P,ROW(),MATCH(BN$3,$K$2:$P$2,0))</f>
        <v>5</v>
      </c>
      <c r="BO2498" s="15" cm="1">
        <f t="array" ref="BO2498">INDEX($K:$P,ROW(),MATCH(BO$3,$K$2:$P$2,0))</f>
        <v>5</v>
      </c>
      <c r="BP2498" s="15" cm="1">
        <f t="array" ref="BP2498">INDEX($K:$P,ROW(),MATCH(BP$3,$K$2:$P$2,0))</f>
        <v>5</v>
      </c>
      <c r="BQ2498" s="15" cm="1">
        <f t="array" ref="BQ2498">INDEX($K:$P,ROW(),MATCH(BQ$3,$K$2:$P$2,0))</f>
        <v>5</v>
      </c>
      <c r="BR2498" s="15" cm="1">
        <f t="array" ref="BR2498">INDEX($K:$P,ROW(),MATCH(BR$3,$K$2:$P$2,0))</f>
        <v>5</v>
      </c>
      <c r="BS2498" s="15" cm="1">
        <f t="array" ref="BS2498">INDEX($K:$P,ROW(),MATCH(BS$3,$K$2:$P$2,0))</f>
        <v>5</v>
      </c>
      <c r="BT2498" s="15" cm="1">
        <f t="array" ref="BT2498">INDEX($K:$P,ROW(),MATCH(BT$3,$K$2:$P$2,0))</f>
        <v>5</v>
      </c>
      <c r="BU2498" s="15" cm="1">
        <f t="array" ref="BU2498">INDEX($K:$P,ROW(),MATCH(BU$3,$K$2:$P$2,0))</f>
        <v>5</v>
      </c>
      <c r="BV2498" s="15" cm="1">
        <f t="array" ref="BV2498">INDEX($K:$P,ROW(),MATCH(BV$3,$K$2:$P$2,0))</f>
        <v>5</v>
      </c>
      <c r="BW2498" s="15" cm="1">
        <f t="array" ref="BW2498">INDEX($K:$P,ROW(),MATCH(BW$3,$K$2:$P$2,0))</f>
        <v>5</v>
      </c>
      <c r="BX2498" s="15" cm="1">
        <f t="array" ref="BX2498">INDEX($K:$P,ROW(),MATCH(BX$3,$K$2:$P$2,0))</f>
        <v>5</v>
      </c>
      <c r="BY2498" s="15" cm="1">
        <f t="array" ref="BY2498">INDEX($K:$P,ROW(),MATCH(BY$3,$K$2:$P$2,0))</f>
        <v>5</v>
      </c>
      <c r="BZ2498" s="15" cm="1">
        <f t="array" ref="BZ2498">INDEX($K:$P,ROW(),MATCH(BZ$3,$K$2:$P$2,0))</f>
        <v>5</v>
      </c>
      <c r="CA2498" s="15" cm="1">
        <f t="array" ref="CA2498">INDEX($K:$P,ROW(),MATCH(CA$3,$K$2:$P$2,0))</f>
        <v>5</v>
      </c>
      <c r="CB2498" s="15" cm="1">
        <f t="array" ref="CB2498">INDEX($K:$P,ROW(),MATCH(CB$3,$K$2:$P$2,0))</f>
        <v>5</v>
      </c>
      <c r="CC2498" s="15" cm="1">
        <f t="array" ref="CC2498">INDEX($K:$P,ROW(),MATCH(CC$3,$K$2:$P$2,0))</f>
        <v>5</v>
      </c>
      <c r="CD2498" s="15" cm="1">
        <f t="array" ref="CD2498">INDEX($K:$P,ROW(),MATCH(CD$3,$K$2:$P$2,0))</f>
        <v>5</v>
      </c>
      <c r="CE2498" s="15" cm="1">
        <f t="array" ref="CE2498">INDEX($K:$P,ROW(),MATCH(CE$3,$K$2:$P$2,0))</f>
        <v>5</v>
      </c>
      <c r="CF2498" s="15" cm="1">
        <f t="array" ref="CF2498">INDEX($K:$P,ROW(),MATCH(CF$3,$K$2:$P$2,0))</f>
        <v>5</v>
      </c>
      <c r="CG2498" s="15" cm="1">
        <f t="array" ref="CG2498">INDEX($K:$P,ROW(),MATCH(CG$3,$K$2:$P$2,0))</f>
        <v>5</v>
      </c>
      <c r="CH2498" s="15" cm="1">
        <f t="array" ref="CH2498">INDEX($K:$P,ROW(),MATCH(CH$3,$K$2:$P$2,0))</f>
        <v>5</v>
      </c>
      <c r="CI2498" s="15" cm="1">
        <f t="array" ref="CI2498">INDEX($K:$P,ROW(),MATCH(CI$3,$K$2:$P$2,0))</f>
        <v>5</v>
      </c>
      <c r="CJ2498" s="15" cm="1">
        <f t="array" ref="CJ2498">INDEX($K:$P,ROW(),MATCH(CJ$3,$K$2:$P$2,0))</f>
        <v>5</v>
      </c>
      <c r="CK2498" s="15" cm="1">
        <f t="array" ref="CK2498">INDEX($K:$P,ROW(),MATCH(CK$3,$K$2:$P$2,0))</f>
        <v>5</v>
      </c>
      <c r="CL2498" s="15" cm="1">
        <f t="array" ref="CL2498">INDEX($K:$P,ROW(),MATCH(CL$3,$K$2:$P$2,0))</f>
        <v>5</v>
      </c>
      <c r="CN2498"/>
      <c r="CO2498" s="15" t="e" cm="1">
        <f t="array" ref="CO2498">INDEX($K:$P,ROW(),MATCH(CO$3,$K$2:$P$2,0))</f>
        <v>#N/A</v>
      </c>
      <c r="CP2498" s="15" t="e" cm="1">
        <f t="array" ref="CP2498">INDEX($K:$P,ROW(),MATCH(CP$3,$K$2:$P$2,0))</f>
        <v>#N/A</v>
      </c>
      <c r="CQ2498" s="15" t="e" cm="1">
        <f t="array" ref="CQ2498">INDEX($K:$P,ROW(),MATCH(CQ$3,$K$2:$P$2,0))</f>
        <v>#N/A</v>
      </c>
      <c r="CR2498" s="15" t="e" cm="1">
        <f t="array" ref="CR2498">INDEX($K:$P,ROW(),MATCH(CR$3,$K$2:$P$2,0))</f>
        <v>#N/A</v>
      </c>
      <c r="CS2498" s="15" t="e" cm="1">
        <f t="array" ref="CS2498">INDEX($K:$P,ROW(),MATCH(CS$3,$K$2:$P$2,0))</f>
        <v>#N/A</v>
      </c>
      <c r="CT2498" s="15" t="e" cm="1">
        <f t="array" ref="CT2498">INDEX($K:$P,ROW(),MATCH(CT$3,$K$2:$P$2,0))</f>
        <v>#N/A</v>
      </c>
      <c r="CU2498" s="15" t="e" cm="1">
        <f t="array" ref="CU2498">INDEX($K:$P,ROW(),MATCH(CU$3,$K$2:$P$2,0))</f>
        <v>#N/A</v>
      </c>
      <c r="CV2498" s="15" t="e" cm="1">
        <f t="array" ref="CV2498">INDEX($K:$P,ROW(),MATCH(CV$3,$K$2:$P$2,0))</f>
        <v>#N/A</v>
      </c>
      <c r="CW2498" s="15" t="e" cm="1">
        <f t="array" ref="CW2498">INDEX($K:$P,ROW(),MATCH(CW$3,$K$2:$P$2,0))</f>
        <v>#N/A</v>
      </c>
      <c r="CX2498" s="15" t="e" cm="1">
        <f t="array" ref="CX2498">INDEX($K:$P,ROW(),MATCH(CX$3,$K$2:$P$2,0))</f>
        <v>#N/A</v>
      </c>
      <c r="CY2498" s="15" t="e" cm="1">
        <f t="array" ref="CY2498">INDEX($K:$P,ROW(),MATCH(CY$3,$K$2:$P$2,0))</f>
        <v>#N/A</v>
      </c>
      <c r="CZ2498" s="15" t="e" cm="1">
        <f t="array" ref="CZ2498">INDEX($K:$P,ROW(),MATCH(CZ$3,$K$2:$P$2,0))</f>
        <v>#N/A</v>
      </c>
      <c r="DA2498" s="15" t="e" cm="1">
        <f t="array" ref="DA2498">INDEX($K:$P,ROW(),MATCH(DA$3,$K$2:$P$2,0))</f>
        <v>#N/A</v>
      </c>
      <c r="DB2498" s="15" t="e" cm="1">
        <f t="array" ref="DB2498">INDEX($K:$P,ROW(),MATCH(DB$3,$K$2:$P$2,0))</f>
        <v>#N/A</v>
      </c>
      <c r="DC2498" s="15" t="e" cm="1">
        <f t="array" ref="DC2498">INDEX($K:$P,ROW(),MATCH(DC$3,$K$2:$P$2,0))</f>
        <v>#N/A</v>
      </c>
      <c r="DD2498" s="15" t="e" cm="1">
        <f t="array" ref="DD2498">INDEX($K:$P,ROW(),MATCH(DD$3,$K$2:$P$2,0))</f>
        <v>#N/A</v>
      </c>
      <c r="DE2498" s="15" t="e" cm="1">
        <f t="array" ref="DE2498">INDEX($K:$P,ROW(),MATCH(DE$3,$K$2:$P$2,0))</f>
        <v>#N/A</v>
      </c>
      <c r="DF2498" s="15" t="e" cm="1">
        <f t="array" ref="DF2498">INDEX($K:$P,ROW(),MATCH(DF$3,$K$2:$P$2,0))</f>
        <v>#N/A</v>
      </c>
      <c r="DG2498" s="15" t="e" cm="1">
        <f t="array" ref="DG2498">INDEX($K:$P,ROW(),MATCH(DG$3,$K$2:$P$2,0))</f>
        <v>#N/A</v>
      </c>
      <c r="DH2498" s="15" t="e" cm="1">
        <f t="array" ref="DH2498">INDEX($K:$P,ROW(),MATCH(DH$3,$K$2:$P$2,0))</f>
        <v>#N/A</v>
      </c>
      <c r="DI2498" s="15" t="e" cm="1">
        <f t="array" ref="DI2498">INDEX($K:$P,ROW(),MATCH(DI$3,$K$2:$P$2,0))</f>
        <v>#N/A</v>
      </c>
      <c r="DJ2498" s="15" t="e" cm="1">
        <f t="array" ref="DJ2498">INDEX($K:$P,ROW(),MATCH(DJ$3,$K$2:$P$2,0))</f>
        <v>#N/A</v>
      </c>
      <c r="DK2498" s="15" t="e" cm="1">
        <f t="array" ref="DK2498">INDEX($K:$P,ROW(),MATCH(DK$3,$K$2:$P$2,0))</f>
        <v>#N/A</v>
      </c>
      <c r="DL2498" s="15" t="e" cm="1">
        <f t="array" ref="DL2498">INDEX($K:$P,ROW(),MATCH(DL$3,$K$2:$P$2,0))</f>
        <v>#N/A</v>
      </c>
    </row>
    <row r="2499" spans="1:116" x14ac:dyDescent="0.4">
      <c r="B2499" t="str">
        <f t="shared" si="4046"/>
        <v>2499 WCPP-IS</v>
      </c>
      <c r="C2499" t="s">
        <v>224</v>
      </c>
      <c r="D2499" t="s">
        <v>523</v>
      </c>
      <c r="E2499" s="8" t="str">
        <f t="shared" si="4045"/>
        <v>2499 WCPP-IS</v>
      </c>
      <c r="G2499" s="126" t="s">
        <v>43</v>
      </c>
      <c r="H2499" s="27"/>
      <c r="I2499" s="78"/>
      <c r="J2499" s="78"/>
      <c r="K2499" s="118">
        <f t="shared" ref="K2499:P2499" si="4047">SUMIF($4:$4,K$2,2499:2499)</f>
        <v>450612.53333333344</v>
      </c>
      <c r="L2499" s="118">
        <f t="shared" si="4047"/>
        <v>146214.83222222223</v>
      </c>
      <c r="M2499" s="118">
        <f t="shared" si="4047"/>
        <v>286785.99050000007</v>
      </c>
      <c r="N2499" s="118">
        <f t="shared" si="4047"/>
        <v>567649.59558055562</v>
      </c>
      <c r="O2499" s="118">
        <f t="shared" si="4047"/>
        <v>1129084.1586929169</v>
      </c>
      <c r="P2499" s="118">
        <f t="shared" si="4047"/>
        <v>2251646.0055164518</v>
      </c>
      <c r="R2499" s="118"/>
      <c r="S2499" s="118">
        <f t="shared" ref="S2499:CD2501" si="4048">MIN(S2498/30*-S2495,R2499-S2495)</f>
        <v>450612.53333333344</v>
      </c>
      <c r="T2499" s="118">
        <f t="shared" si="4048"/>
        <v>450612.53333333344</v>
      </c>
      <c r="U2499" s="118">
        <f t="shared" si="4048"/>
        <v>450612.53333333344</v>
      </c>
      <c r="V2499" s="118">
        <f t="shared" si="4048"/>
        <v>450612.53333333344</v>
      </c>
      <c r="W2499" s="118">
        <f t="shared" si="4048"/>
        <v>450612.53333333344</v>
      </c>
      <c r="X2499" s="118">
        <f t="shared" si="4048"/>
        <v>450612.53333333344</v>
      </c>
      <c r="Y2499" s="118">
        <f t="shared" si="4048"/>
        <v>450612.53333333344</v>
      </c>
      <c r="Z2499" s="118">
        <f t="shared" si="4048"/>
        <v>450612.53333333344</v>
      </c>
      <c r="AA2499" s="118">
        <f t="shared" si="4048"/>
        <v>450612.53333333344</v>
      </c>
      <c r="AB2499" s="118">
        <f t="shared" si="4048"/>
        <v>450612.53333333344</v>
      </c>
      <c r="AC2499" s="118">
        <f t="shared" si="4048"/>
        <v>450612.53333333344</v>
      </c>
      <c r="AD2499" s="118">
        <f t="shared" si="4048"/>
        <v>450612.53333333344</v>
      </c>
      <c r="AE2499" s="118">
        <f t="shared" si="4048"/>
        <v>146214.83222222223</v>
      </c>
      <c r="AF2499" s="118">
        <f t="shared" si="4048"/>
        <v>146214.83222222223</v>
      </c>
      <c r="AG2499" s="118">
        <f t="shared" si="4048"/>
        <v>146214.83222222223</v>
      </c>
      <c r="AH2499" s="118">
        <f t="shared" si="4048"/>
        <v>146214.83222222223</v>
      </c>
      <c r="AI2499" s="118">
        <f t="shared" si="4048"/>
        <v>146214.83222222223</v>
      </c>
      <c r="AJ2499" s="118">
        <f t="shared" si="4048"/>
        <v>146214.83222222223</v>
      </c>
      <c r="AK2499" s="118">
        <f t="shared" si="4048"/>
        <v>146214.83222222223</v>
      </c>
      <c r="AL2499" s="118">
        <f t="shared" si="4048"/>
        <v>146214.83222222223</v>
      </c>
      <c r="AM2499" s="118">
        <f t="shared" si="4048"/>
        <v>146214.83222222223</v>
      </c>
      <c r="AN2499" s="118">
        <f t="shared" si="4048"/>
        <v>146214.83222222223</v>
      </c>
      <c r="AO2499" s="118">
        <f t="shared" si="4048"/>
        <v>146214.83222222223</v>
      </c>
      <c r="AP2499" s="118">
        <f t="shared" si="4048"/>
        <v>146214.83222222223</v>
      </c>
      <c r="AQ2499" s="118">
        <f t="shared" si="4048"/>
        <v>286785.99050000007</v>
      </c>
      <c r="AR2499" s="118">
        <f t="shared" si="4048"/>
        <v>286785.99050000007</v>
      </c>
      <c r="AS2499" s="118">
        <f t="shared" si="4048"/>
        <v>286785.99050000007</v>
      </c>
      <c r="AT2499" s="118">
        <f t="shared" si="4048"/>
        <v>286785.99050000007</v>
      </c>
      <c r="AU2499" s="118">
        <f t="shared" si="4048"/>
        <v>286785.99050000007</v>
      </c>
      <c r="AV2499" s="118">
        <f t="shared" si="4048"/>
        <v>286785.99050000007</v>
      </c>
      <c r="AW2499" s="118">
        <f t="shared" si="4048"/>
        <v>286785.99050000007</v>
      </c>
      <c r="AX2499" s="118">
        <f t="shared" si="4048"/>
        <v>286785.99050000007</v>
      </c>
      <c r="AY2499" s="118">
        <f t="shared" si="4048"/>
        <v>286785.99050000007</v>
      </c>
      <c r="AZ2499" s="118">
        <f t="shared" si="4048"/>
        <v>286785.99050000007</v>
      </c>
      <c r="BA2499" s="118">
        <f t="shared" si="4048"/>
        <v>286785.99050000007</v>
      </c>
      <c r="BB2499" s="118">
        <f t="shared" si="4048"/>
        <v>286785.99050000007</v>
      </c>
      <c r="BC2499" s="118">
        <f t="shared" si="4048"/>
        <v>567649.59558055562</v>
      </c>
      <c r="BD2499" s="118">
        <f t="shared" si="4048"/>
        <v>567649.59558055562</v>
      </c>
      <c r="BE2499" s="118">
        <f t="shared" si="4048"/>
        <v>567649.59558055562</v>
      </c>
      <c r="BF2499" s="118">
        <f t="shared" si="4048"/>
        <v>567649.59558055562</v>
      </c>
      <c r="BG2499" s="118">
        <f t="shared" si="4048"/>
        <v>567649.59558055562</v>
      </c>
      <c r="BH2499" s="118">
        <f t="shared" si="4048"/>
        <v>567649.59558055562</v>
      </c>
      <c r="BI2499" s="118">
        <f t="shared" si="4048"/>
        <v>567649.59558055562</v>
      </c>
      <c r="BJ2499" s="118">
        <f t="shared" si="4048"/>
        <v>567649.59558055562</v>
      </c>
      <c r="BK2499" s="118">
        <f t="shared" si="4048"/>
        <v>567649.59558055562</v>
      </c>
      <c r="BL2499" s="118">
        <f t="shared" si="4048"/>
        <v>567649.59558055562</v>
      </c>
      <c r="BM2499" s="118">
        <f t="shared" si="4048"/>
        <v>567649.59558055562</v>
      </c>
      <c r="BN2499" s="118">
        <f t="shared" si="4048"/>
        <v>567649.59558055562</v>
      </c>
      <c r="BO2499" s="118">
        <f t="shared" si="4048"/>
        <v>1129084.1586929169</v>
      </c>
      <c r="BP2499" s="118">
        <f t="shared" si="4048"/>
        <v>1129084.1586929169</v>
      </c>
      <c r="BQ2499" s="118">
        <f t="shared" si="4048"/>
        <v>1129084.1586929169</v>
      </c>
      <c r="BR2499" s="118">
        <f t="shared" si="4048"/>
        <v>1129084.1586929169</v>
      </c>
      <c r="BS2499" s="118">
        <f t="shared" si="4048"/>
        <v>1129084.1586929169</v>
      </c>
      <c r="BT2499" s="118">
        <f t="shared" si="4048"/>
        <v>1129084.1586929169</v>
      </c>
      <c r="BU2499" s="118">
        <f t="shared" si="4048"/>
        <v>1129084.1586929169</v>
      </c>
      <c r="BV2499" s="118">
        <f t="shared" si="4048"/>
        <v>1129084.1586929169</v>
      </c>
      <c r="BW2499" s="118">
        <f t="shared" si="4048"/>
        <v>1129084.1586929169</v>
      </c>
      <c r="BX2499" s="118">
        <f t="shared" si="4048"/>
        <v>1129084.1586929169</v>
      </c>
      <c r="BY2499" s="118">
        <f t="shared" si="4048"/>
        <v>1129084.1586929169</v>
      </c>
      <c r="BZ2499" s="118">
        <f t="shared" si="4048"/>
        <v>1129084.1586929169</v>
      </c>
      <c r="CA2499" s="118">
        <f t="shared" si="4048"/>
        <v>2251646.0055164518</v>
      </c>
      <c r="CB2499" s="118">
        <f t="shared" si="4048"/>
        <v>2251646.0055164518</v>
      </c>
      <c r="CC2499" s="118">
        <f t="shared" si="4048"/>
        <v>2251646.0055164518</v>
      </c>
      <c r="CD2499" s="118">
        <f t="shared" si="4048"/>
        <v>2251646.0055164518</v>
      </c>
      <c r="CE2499" s="118">
        <f t="shared" ref="CE2499:CK2501" si="4049">MIN(CE2498/30*-CE2495,CD2499-CE2495)</f>
        <v>2251646.0055164518</v>
      </c>
      <c r="CF2499" s="118">
        <f t="shared" si="4049"/>
        <v>2251646.0055164518</v>
      </c>
      <c r="CG2499" s="118">
        <f t="shared" si="4049"/>
        <v>2251646.0055164518</v>
      </c>
      <c r="CH2499" s="118">
        <f t="shared" si="4049"/>
        <v>2251646.0055164518</v>
      </c>
      <c r="CI2499" s="118">
        <f t="shared" si="4049"/>
        <v>2251646.0055164518</v>
      </c>
      <c r="CJ2499" s="118">
        <f t="shared" si="4049"/>
        <v>2251646.0055164518</v>
      </c>
      <c r="CK2499" s="118">
        <f t="shared" si="4049"/>
        <v>2251646.0055164518</v>
      </c>
      <c r="CL2499" s="118">
        <f>MIN(CL2498/30*-CL2495,CK2499-CL2495)</f>
        <v>2251646.0055164518</v>
      </c>
      <c r="CN2499"/>
      <c r="CO2499" s="118" t="e">
        <f>MIN(CO2498/90*-CO2495,CN2499-CO2495)</f>
        <v>#N/A</v>
      </c>
      <c r="CP2499" s="118" t="e">
        <f t="shared" ref="CP2499:DL2501" si="4050">MIN(CP2498/90*-CP2495,CO2499-CP2495)</f>
        <v>#N/A</v>
      </c>
      <c r="CQ2499" s="118" t="e">
        <f t="shared" si="4050"/>
        <v>#N/A</v>
      </c>
      <c r="CR2499" s="118" t="e">
        <f t="shared" si="4050"/>
        <v>#N/A</v>
      </c>
      <c r="CS2499" s="118" t="e">
        <f t="shared" si="4050"/>
        <v>#N/A</v>
      </c>
      <c r="CT2499" s="118" t="e">
        <f t="shared" si="4050"/>
        <v>#N/A</v>
      </c>
      <c r="CU2499" s="118" t="e">
        <f t="shared" si="4050"/>
        <v>#N/A</v>
      </c>
      <c r="CV2499" s="118" t="e">
        <f t="shared" si="4050"/>
        <v>#N/A</v>
      </c>
      <c r="CW2499" s="118" t="e">
        <f t="shared" si="4050"/>
        <v>#N/A</v>
      </c>
      <c r="CX2499" s="118" t="e">
        <f t="shared" si="4050"/>
        <v>#N/A</v>
      </c>
      <c r="CY2499" s="118" t="e">
        <f t="shared" si="4050"/>
        <v>#N/A</v>
      </c>
      <c r="CZ2499" s="118" t="e">
        <f t="shared" si="4050"/>
        <v>#N/A</v>
      </c>
      <c r="DA2499" s="118" t="e">
        <f t="shared" si="4050"/>
        <v>#N/A</v>
      </c>
      <c r="DB2499" s="118" t="e">
        <f t="shared" si="4050"/>
        <v>#N/A</v>
      </c>
      <c r="DC2499" s="118" t="e">
        <f t="shared" si="4050"/>
        <v>#N/A</v>
      </c>
      <c r="DD2499" s="118" t="e">
        <f t="shared" si="4050"/>
        <v>#N/A</v>
      </c>
      <c r="DE2499" s="118" t="e">
        <f t="shared" si="4050"/>
        <v>#N/A</v>
      </c>
      <c r="DF2499" s="118" t="e">
        <f t="shared" si="4050"/>
        <v>#N/A</v>
      </c>
      <c r="DG2499" s="118" t="e">
        <f t="shared" si="4050"/>
        <v>#N/A</v>
      </c>
      <c r="DH2499" s="118" t="e">
        <f t="shared" si="4050"/>
        <v>#N/A</v>
      </c>
      <c r="DI2499" s="118" t="e">
        <f t="shared" si="4050"/>
        <v>#N/A</v>
      </c>
      <c r="DJ2499" s="118" t="e">
        <f t="shared" si="4050"/>
        <v>#N/A</v>
      </c>
      <c r="DK2499" s="118" t="e">
        <f t="shared" si="4050"/>
        <v>#N/A</v>
      </c>
      <c r="DL2499" s="118" t="e">
        <f t="shared" si="4050"/>
        <v>#N/A</v>
      </c>
    </row>
    <row r="2500" spans="1:116" x14ac:dyDescent="0.4">
      <c r="B2500" t="str">
        <f t="shared" si="4046"/>
        <v>2500 WCPP-IS</v>
      </c>
      <c r="D2500" t="s">
        <v>523</v>
      </c>
      <c r="E2500" s="8" t="str">
        <f t="shared" si="4045"/>
        <v>2500 WCPP-IS</v>
      </c>
      <c r="G2500" s="126"/>
      <c r="H2500" s="27"/>
      <c r="I2500" s="78"/>
      <c r="J2500" s="78"/>
      <c r="K2500" s="33"/>
      <c r="L2500" s="33"/>
      <c r="M2500" s="33"/>
      <c r="N2500" s="33"/>
      <c r="O2500" s="33"/>
      <c r="P2500" s="33"/>
      <c r="R2500" s="33"/>
      <c r="S2500" s="33"/>
      <c r="T2500" s="33"/>
      <c r="U2500" s="33"/>
      <c r="V2500" s="33"/>
      <c r="W2500" s="33"/>
      <c r="X2500" s="33"/>
      <c r="Y2500" s="33"/>
      <c r="Z2500" s="33"/>
      <c r="AA2500" s="33"/>
      <c r="AB2500" s="33"/>
      <c r="AC2500" s="33"/>
      <c r="AD2500" s="33"/>
      <c r="AE2500" s="33"/>
      <c r="AF2500" s="33"/>
      <c r="AG2500" s="33"/>
      <c r="AH2500" s="33"/>
      <c r="AI2500" s="33"/>
      <c r="AJ2500" s="33"/>
      <c r="AK2500" s="33"/>
      <c r="AL2500" s="33"/>
      <c r="AM2500" s="33"/>
      <c r="AN2500" s="33"/>
      <c r="AO2500" s="33"/>
      <c r="AP2500" s="33"/>
      <c r="AQ2500" s="33"/>
      <c r="AR2500" s="33"/>
      <c r="AS2500" s="33"/>
      <c r="AT2500" s="33"/>
      <c r="AU2500" s="33"/>
      <c r="AV2500" s="33"/>
      <c r="AW2500" s="33"/>
      <c r="AX2500" s="33"/>
      <c r="AY2500" s="33"/>
      <c r="AZ2500" s="33"/>
      <c r="BA2500" s="33"/>
      <c r="BB2500" s="33"/>
      <c r="BC2500" s="33"/>
      <c r="BD2500" s="33"/>
      <c r="BE2500" s="33"/>
      <c r="BF2500" s="33"/>
      <c r="BG2500" s="33"/>
      <c r="BH2500" s="33"/>
      <c r="BI2500" s="33"/>
      <c r="BJ2500" s="33"/>
      <c r="BK2500" s="33"/>
      <c r="BL2500" s="33"/>
      <c r="BM2500" s="33"/>
      <c r="BN2500" s="33"/>
      <c r="BO2500" s="33"/>
      <c r="BP2500" s="33"/>
      <c r="BQ2500" s="33"/>
      <c r="BR2500" s="33"/>
      <c r="BS2500" s="33"/>
      <c r="BT2500" s="33"/>
      <c r="BU2500" s="33"/>
      <c r="BV2500" s="33"/>
      <c r="BW2500" s="33"/>
      <c r="BX2500" s="33"/>
      <c r="BY2500" s="33"/>
      <c r="BZ2500" s="33"/>
      <c r="CA2500" s="33"/>
      <c r="CB2500" s="33"/>
      <c r="CC2500" s="33"/>
      <c r="CD2500" s="33"/>
      <c r="CE2500" s="33"/>
      <c r="CF2500" s="33"/>
      <c r="CG2500" s="33"/>
      <c r="CH2500" s="33"/>
      <c r="CI2500" s="33"/>
      <c r="CJ2500" s="33"/>
      <c r="CK2500" s="33"/>
      <c r="CL2500" s="33"/>
      <c r="CN2500"/>
      <c r="CO2500" s="33"/>
      <c r="CP2500" s="33"/>
      <c r="CQ2500" s="33"/>
      <c r="CR2500" s="33"/>
      <c r="CS2500" s="33"/>
      <c r="CT2500" s="33"/>
      <c r="CU2500" s="33"/>
      <c r="CV2500" s="33"/>
      <c r="CW2500" s="33"/>
      <c r="CX2500" s="33"/>
      <c r="CY2500" s="33"/>
      <c r="CZ2500" s="33"/>
      <c r="DA2500" s="33"/>
      <c r="DB2500" s="33"/>
      <c r="DC2500" s="33"/>
      <c r="DD2500" s="33"/>
      <c r="DE2500" s="33"/>
      <c r="DF2500" s="33"/>
      <c r="DG2500" s="33"/>
      <c r="DH2500" s="33"/>
      <c r="DI2500" s="33"/>
      <c r="DJ2500" s="33"/>
      <c r="DK2500" s="33"/>
      <c r="DL2500" s="33"/>
    </row>
    <row r="2501" spans="1:116" x14ac:dyDescent="0.4">
      <c r="B2501" t="str">
        <f t="shared" si="4046"/>
        <v>2501 WCPP-IS</v>
      </c>
      <c r="C2501" t="s">
        <v>234</v>
      </c>
      <c r="D2501" t="s">
        <v>523</v>
      </c>
      <c r="E2501" s="8" t="str">
        <f t="shared" si="4045"/>
        <v>2501 WCPP-IS</v>
      </c>
      <c r="G2501" s="126" t="str">
        <f>"Change in "&amp;G2499</f>
        <v>Change in Unearned revenue</v>
      </c>
      <c r="K2501" s="33">
        <f t="shared" ref="K2501:P2501" si="4051">SUMIF($3:$3,K$2,2501:2501)</f>
        <v>-450612.53333333344</v>
      </c>
      <c r="L2501" s="33">
        <f t="shared" si="4051"/>
        <v>304397.70111111121</v>
      </c>
      <c r="M2501" s="33">
        <f t="shared" si="4051"/>
        <v>-140571.15827777784</v>
      </c>
      <c r="N2501" s="33">
        <f t="shared" si="4051"/>
        <v>-280863.60508055554</v>
      </c>
      <c r="O2501" s="33">
        <f t="shared" si="4051"/>
        <v>-561434.56311236124</v>
      </c>
      <c r="P2501" s="33">
        <f t="shared" si="4051"/>
        <v>-1122561.8468235349</v>
      </c>
      <c r="R2501" s="33"/>
      <c r="S2501" s="33">
        <f>R2499-S2499</f>
        <v>-450612.53333333344</v>
      </c>
      <c r="T2501" s="33">
        <f t="shared" ref="T2501:CE2503" si="4052">S2499-T2499</f>
        <v>0</v>
      </c>
      <c r="U2501" s="33">
        <f t="shared" si="4052"/>
        <v>0</v>
      </c>
      <c r="V2501" s="33">
        <f t="shared" si="4052"/>
        <v>0</v>
      </c>
      <c r="W2501" s="33">
        <f t="shared" si="4052"/>
        <v>0</v>
      </c>
      <c r="X2501" s="33">
        <f t="shared" si="4052"/>
        <v>0</v>
      </c>
      <c r="Y2501" s="33">
        <f t="shared" si="4052"/>
        <v>0</v>
      </c>
      <c r="Z2501" s="33">
        <f t="shared" si="4052"/>
        <v>0</v>
      </c>
      <c r="AA2501" s="33">
        <f t="shared" si="4052"/>
        <v>0</v>
      </c>
      <c r="AB2501" s="33">
        <f t="shared" si="4052"/>
        <v>0</v>
      </c>
      <c r="AC2501" s="33">
        <f t="shared" si="4052"/>
        <v>0</v>
      </c>
      <c r="AD2501" s="33">
        <f t="shared" si="4052"/>
        <v>0</v>
      </c>
      <c r="AE2501" s="33">
        <f t="shared" si="4052"/>
        <v>304397.70111111121</v>
      </c>
      <c r="AF2501" s="33">
        <f t="shared" si="4052"/>
        <v>0</v>
      </c>
      <c r="AG2501" s="33">
        <f t="shared" si="4052"/>
        <v>0</v>
      </c>
      <c r="AH2501" s="33">
        <f t="shared" si="4052"/>
        <v>0</v>
      </c>
      <c r="AI2501" s="33">
        <f t="shared" si="4052"/>
        <v>0</v>
      </c>
      <c r="AJ2501" s="33">
        <f t="shared" si="4052"/>
        <v>0</v>
      </c>
      <c r="AK2501" s="33">
        <f t="shared" si="4052"/>
        <v>0</v>
      </c>
      <c r="AL2501" s="33">
        <f t="shared" si="4052"/>
        <v>0</v>
      </c>
      <c r="AM2501" s="33">
        <f t="shared" si="4052"/>
        <v>0</v>
      </c>
      <c r="AN2501" s="33">
        <f t="shared" si="4052"/>
        <v>0</v>
      </c>
      <c r="AO2501" s="33">
        <f t="shared" si="4052"/>
        <v>0</v>
      </c>
      <c r="AP2501" s="33">
        <f t="shared" si="4052"/>
        <v>0</v>
      </c>
      <c r="AQ2501" s="33">
        <f t="shared" si="4052"/>
        <v>-140571.15827777784</v>
      </c>
      <c r="AR2501" s="33">
        <f t="shared" si="4052"/>
        <v>0</v>
      </c>
      <c r="AS2501" s="33">
        <f t="shared" si="4052"/>
        <v>0</v>
      </c>
      <c r="AT2501" s="33">
        <f t="shared" si="4052"/>
        <v>0</v>
      </c>
      <c r="AU2501" s="33">
        <f t="shared" si="4052"/>
        <v>0</v>
      </c>
      <c r="AV2501" s="33">
        <f t="shared" si="4052"/>
        <v>0</v>
      </c>
      <c r="AW2501" s="33">
        <f t="shared" si="4052"/>
        <v>0</v>
      </c>
      <c r="AX2501" s="33">
        <f t="shared" si="4052"/>
        <v>0</v>
      </c>
      <c r="AY2501" s="33">
        <f t="shared" si="4052"/>
        <v>0</v>
      </c>
      <c r="AZ2501" s="33">
        <f t="shared" si="4052"/>
        <v>0</v>
      </c>
      <c r="BA2501" s="33">
        <f t="shared" si="4052"/>
        <v>0</v>
      </c>
      <c r="BB2501" s="33">
        <f t="shared" si="4052"/>
        <v>0</v>
      </c>
      <c r="BC2501" s="33">
        <f t="shared" si="4052"/>
        <v>-280863.60508055554</v>
      </c>
      <c r="BD2501" s="33">
        <f t="shared" si="4052"/>
        <v>0</v>
      </c>
      <c r="BE2501" s="33">
        <f t="shared" si="4052"/>
        <v>0</v>
      </c>
      <c r="BF2501" s="33">
        <f t="shared" si="4052"/>
        <v>0</v>
      </c>
      <c r="BG2501" s="33">
        <f t="shared" si="4052"/>
        <v>0</v>
      </c>
      <c r="BH2501" s="33">
        <f t="shared" si="4052"/>
        <v>0</v>
      </c>
      <c r="BI2501" s="33">
        <f t="shared" si="4052"/>
        <v>0</v>
      </c>
      <c r="BJ2501" s="33">
        <f t="shared" si="4052"/>
        <v>0</v>
      </c>
      <c r="BK2501" s="33">
        <f t="shared" si="4052"/>
        <v>0</v>
      </c>
      <c r="BL2501" s="33">
        <f t="shared" si="4052"/>
        <v>0</v>
      </c>
      <c r="BM2501" s="33">
        <f t="shared" si="4052"/>
        <v>0</v>
      </c>
      <c r="BN2501" s="33">
        <f t="shared" si="4052"/>
        <v>0</v>
      </c>
      <c r="BO2501" s="33">
        <f t="shared" si="4052"/>
        <v>-561434.56311236124</v>
      </c>
      <c r="BP2501" s="33">
        <f t="shared" si="4052"/>
        <v>0</v>
      </c>
      <c r="BQ2501" s="33">
        <f t="shared" si="4052"/>
        <v>0</v>
      </c>
      <c r="BR2501" s="33">
        <f t="shared" si="4052"/>
        <v>0</v>
      </c>
      <c r="BS2501" s="33">
        <f t="shared" si="4052"/>
        <v>0</v>
      </c>
      <c r="BT2501" s="33">
        <f t="shared" si="4052"/>
        <v>0</v>
      </c>
      <c r="BU2501" s="33">
        <f t="shared" si="4052"/>
        <v>0</v>
      </c>
      <c r="BV2501" s="33">
        <f t="shared" si="4052"/>
        <v>0</v>
      </c>
      <c r="BW2501" s="33">
        <f t="shared" si="4052"/>
        <v>0</v>
      </c>
      <c r="BX2501" s="33">
        <f t="shared" si="4052"/>
        <v>0</v>
      </c>
      <c r="BY2501" s="33">
        <f t="shared" si="4052"/>
        <v>0</v>
      </c>
      <c r="BZ2501" s="33">
        <f t="shared" si="4052"/>
        <v>0</v>
      </c>
      <c r="CA2501" s="33">
        <f t="shared" si="4052"/>
        <v>-1122561.8468235349</v>
      </c>
      <c r="CB2501" s="33">
        <f t="shared" si="4052"/>
        <v>0</v>
      </c>
      <c r="CC2501" s="33">
        <f t="shared" si="4052"/>
        <v>0</v>
      </c>
      <c r="CD2501" s="33">
        <f t="shared" si="4052"/>
        <v>0</v>
      </c>
      <c r="CE2501" s="33">
        <f t="shared" si="4052"/>
        <v>0</v>
      </c>
      <c r="CF2501" s="33">
        <f t="shared" ref="CF2501:CL2503" si="4053">CE2499-CF2499</f>
        <v>0</v>
      </c>
      <c r="CG2501" s="33">
        <f t="shared" si="4053"/>
        <v>0</v>
      </c>
      <c r="CH2501" s="33">
        <f t="shared" si="4053"/>
        <v>0</v>
      </c>
      <c r="CI2501" s="33">
        <f t="shared" si="4053"/>
        <v>0</v>
      </c>
      <c r="CJ2501" s="33">
        <f t="shared" si="4053"/>
        <v>0</v>
      </c>
      <c r="CK2501" s="33">
        <f t="shared" si="4053"/>
        <v>0</v>
      </c>
      <c r="CL2501" s="33">
        <f t="shared" si="4053"/>
        <v>0</v>
      </c>
      <c r="CO2501" s="33" t="e">
        <f t="shared" ref="CO2501:CO2503" si="4054">CO2499-CN2499</f>
        <v>#N/A</v>
      </c>
      <c r="CP2501" s="33" t="e">
        <f t="shared" ref="CP2501:CP2503" si="4055">CP2499-CO2499</f>
        <v>#N/A</v>
      </c>
      <c r="CQ2501" s="33" t="e">
        <f t="shared" ref="CQ2501:CQ2503" si="4056">CQ2499-CP2499</f>
        <v>#N/A</v>
      </c>
      <c r="CR2501" s="33" t="e">
        <f t="shared" ref="CR2501:CR2503" si="4057">CR2499-CQ2499</f>
        <v>#N/A</v>
      </c>
      <c r="CS2501" s="33" t="e">
        <f t="shared" ref="CS2501:CS2503" si="4058">CS2499-CR2499</f>
        <v>#N/A</v>
      </c>
      <c r="CT2501" s="33" t="e">
        <f t="shared" ref="CT2501:CT2503" si="4059">CT2499-CS2499</f>
        <v>#N/A</v>
      </c>
      <c r="CU2501" s="33" t="e">
        <f t="shared" ref="CU2501:CU2503" si="4060">CU2499-CT2499</f>
        <v>#N/A</v>
      </c>
      <c r="CV2501" s="33" t="e">
        <f t="shared" ref="CV2501:CV2503" si="4061">CV2499-CU2499</f>
        <v>#N/A</v>
      </c>
      <c r="CW2501" s="33" t="e">
        <f t="shared" ref="CW2501:CW2503" si="4062">CW2499-CV2499</f>
        <v>#N/A</v>
      </c>
      <c r="CX2501" s="33" t="e">
        <f t="shared" ref="CX2501:CX2503" si="4063">CX2499-CW2499</f>
        <v>#N/A</v>
      </c>
      <c r="CY2501" s="33" t="e">
        <f t="shared" ref="CY2501:CY2503" si="4064">CY2499-CX2499</f>
        <v>#N/A</v>
      </c>
      <c r="CZ2501" s="33" t="e">
        <f t="shared" ref="CZ2501:CZ2503" si="4065">CZ2499-CY2499</f>
        <v>#N/A</v>
      </c>
      <c r="DA2501" s="33" t="e">
        <f t="shared" ref="DA2501:DA2503" si="4066">DA2499-CZ2499</f>
        <v>#N/A</v>
      </c>
      <c r="DB2501" s="33" t="e">
        <f t="shared" ref="DB2501:DB2503" si="4067">DB2499-DA2499</f>
        <v>#N/A</v>
      </c>
      <c r="DC2501" s="33" t="e">
        <f t="shared" ref="DC2501:DC2503" si="4068">DC2499-DB2499</f>
        <v>#N/A</v>
      </c>
      <c r="DD2501" s="33" t="e">
        <f t="shared" ref="DD2501:DD2503" si="4069">DD2499-DC2499</f>
        <v>#N/A</v>
      </c>
      <c r="DE2501" s="33" t="e">
        <f t="shared" ref="DE2501:DE2503" si="4070">DE2499-DD2499</f>
        <v>#N/A</v>
      </c>
      <c r="DF2501" s="33" t="e">
        <f t="shared" ref="DF2501:DF2503" si="4071">DF2499-DE2499</f>
        <v>#N/A</v>
      </c>
      <c r="DG2501" s="33" t="e">
        <f t="shared" ref="DG2501:DG2503" si="4072">DG2499-DF2499</f>
        <v>#N/A</v>
      </c>
      <c r="DH2501" s="33" t="e">
        <f t="shared" ref="DH2501:DH2503" si="4073">DH2499-DG2499</f>
        <v>#N/A</v>
      </c>
      <c r="DI2501" s="33" t="e">
        <f t="shared" ref="DI2501:DI2503" si="4074">DI2499-DH2499</f>
        <v>#N/A</v>
      </c>
      <c r="DJ2501" s="33" t="e">
        <f t="shared" ref="DJ2501:DJ2503" si="4075">DJ2499-DI2499</f>
        <v>#N/A</v>
      </c>
      <c r="DK2501" s="33" t="e">
        <f t="shared" ref="DK2501:DL2503" si="4076">DK2499-DJ2499</f>
        <v>#N/A</v>
      </c>
      <c r="DL2501" s="33" t="e">
        <f t="shared" si="4076"/>
        <v>#N/A</v>
      </c>
    </row>
    <row r="2502" spans="1:116" x14ac:dyDescent="0.4">
      <c r="B2502" t="str">
        <f t="shared" si="4046"/>
        <v>2502 WCPP-IS</v>
      </c>
      <c r="D2502" t="s">
        <v>523</v>
      </c>
      <c r="E2502" s="8" t="str">
        <f t="shared" si="4045"/>
        <v>2502 WCPP-IS</v>
      </c>
      <c r="G2502" s="125"/>
      <c r="K2502" s="53"/>
      <c r="L2502" s="53"/>
      <c r="M2502" s="53"/>
      <c r="N2502" s="53"/>
      <c r="O2502" s="53"/>
      <c r="P2502" s="53"/>
      <c r="R2502" s="24"/>
      <c r="S2502" s="24"/>
      <c r="T2502" s="24"/>
      <c r="U2502" s="24"/>
      <c r="V2502" s="24"/>
      <c r="W2502" s="24"/>
      <c r="X2502" s="24"/>
      <c r="Y2502" s="24"/>
      <c r="Z2502" s="24"/>
      <c r="AA2502" s="24"/>
      <c r="AB2502" s="24"/>
      <c r="AC2502" s="24"/>
      <c r="AD2502" s="24"/>
      <c r="AE2502" s="24"/>
      <c r="AF2502" s="24"/>
      <c r="AG2502" s="24"/>
      <c r="AH2502" s="24"/>
      <c r="AI2502" s="24"/>
      <c r="AJ2502" s="24"/>
      <c r="AK2502" s="24"/>
      <c r="AL2502" s="24"/>
      <c r="AM2502" s="24"/>
      <c r="AN2502" s="24"/>
      <c r="AO2502" s="24"/>
      <c r="AP2502" s="24"/>
      <c r="AQ2502" s="24"/>
      <c r="AR2502" s="24"/>
      <c r="AS2502" s="24"/>
      <c r="AT2502" s="24"/>
      <c r="AU2502" s="24"/>
      <c r="AV2502" s="24"/>
      <c r="AW2502" s="24"/>
      <c r="AX2502" s="24"/>
      <c r="AY2502" s="24"/>
      <c r="AZ2502" s="24"/>
      <c r="BA2502" s="24"/>
      <c r="BB2502" s="24"/>
      <c r="BC2502" s="24"/>
      <c r="BD2502" s="24"/>
      <c r="BE2502" s="24"/>
      <c r="BF2502" s="24"/>
      <c r="BG2502" s="24"/>
      <c r="BH2502" s="24"/>
      <c r="BI2502" s="24"/>
      <c r="BJ2502" s="24"/>
      <c r="BK2502" s="24"/>
      <c r="BL2502" s="24"/>
      <c r="BM2502" s="24"/>
      <c r="BN2502" s="24"/>
      <c r="BO2502" s="24"/>
      <c r="BP2502" s="24"/>
      <c r="BQ2502" s="24"/>
      <c r="BR2502" s="24"/>
      <c r="BS2502" s="24"/>
      <c r="BT2502" s="24"/>
      <c r="BU2502" s="24"/>
      <c r="BV2502" s="24"/>
      <c r="BW2502" s="24"/>
      <c r="BX2502" s="24"/>
      <c r="BY2502" s="24"/>
      <c r="BZ2502" s="24"/>
      <c r="CA2502" s="24"/>
      <c r="CB2502" s="24"/>
      <c r="CC2502" s="24"/>
      <c r="CD2502" s="24"/>
      <c r="CE2502" s="24"/>
      <c r="CF2502" s="24"/>
      <c r="CG2502" s="24"/>
      <c r="CH2502" s="24"/>
      <c r="CI2502" s="24"/>
      <c r="CJ2502" s="24"/>
      <c r="CK2502" s="24"/>
      <c r="CL2502" s="24"/>
      <c r="CO2502" s="24"/>
      <c r="CP2502" s="24"/>
      <c r="CQ2502" s="24"/>
      <c r="CR2502" s="24"/>
      <c r="CS2502" s="24"/>
      <c r="CT2502" s="24"/>
      <c r="CU2502" s="24"/>
      <c r="CV2502" s="24"/>
      <c r="CW2502" s="24"/>
      <c r="CX2502" s="24"/>
      <c r="CY2502" s="24"/>
      <c r="CZ2502" s="24"/>
      <c r="DA2502" s="24"/>
      <c r="DB2502" s="24"/>
      <c r="DC2502" s="24"/>
      <c r="DD2502" s="24"/>
      <c r="DE2502" s="24"/>
      <c r="DF2502" s="24"/>
      <c r="DG2502" s="24"/>
      <c r="DH2502" s="24"/>
      <c r="DI2502" s="24"/>
      <c r="DJ2502" s="24"/>
      <c r="DK2502" s="24"/>
      <c r="DL2502" s="24"/>
    </row>
    <row r="2503" spans="1:116" x14ac:dyDescent="0.4">
      <c r="B2503" t="s">
        <v>332</v>
      </c>
      <c r="D2503" t="s">
        <v>523</v>
      </c>
      <c r="E2503" s="8" t="str">
        <f t="shared" si="4045"/>
        <v>2503 WCPP-IS</v>
      </c>
      <c r="G2503" s="136" t="str">
        <f>G2477</f>
        <v>(Primary label)</v>
      </c>
      <c r="K2503" s="53"/>
      <c r="L2503" s="53"/>
      <c r="M2503" s="53"/>
      <c r="N2503" s="53"/>
      <c r="O2503" s="53"/>
      <c r="P2503" s="53"/>
      <c r="R2503" s="24"/>
      <c r="S2503" s="24"/>
      <c r="T2503" s="24"/>
      <c r="U2503" s="24"/>
      <c r="V2503" s="24"/>
      <c r="W2503" s="24"/>
      <c r="X2503" s="24"/>
      <c r="Y2503" s="24"/>
      <c r="Z2503" s="24"/>
      <c r="AA2503" s="24"/>
      <c r="AB2503" s="24"/>
      <c r="AC2503" s="24"/>
      <c r="AD2503" s="24"/>
      <c r="AE2503" s="24"/>
      <c r="AF2503" s="24"/>
      <c r="AG2503" s="24"/>
      <c r="AH2503" s="24"/>
      <c r="AI2503" s="24"/>
      <c r="AJ2503" s="24"/>
      <c r="AK2503" s="24"/>
      <c r="AL2503" s="24"/>
      <c r="AM2503" s="24"/>
      <c r="AN2503" s="24"/>
      <c r="AO2503" s="24"/>
      <c r="AP2503" s="24"/>
      <c r="AQ2503" s="24"/>
      <c r="AR2503" s="24"/>
      <c r="AS2503" s="24"/>
      <c r="AT2503" s="24"/>
      <c r="AU2503" s="24"/>
      <c r="AV2503" s="24"/>
      <c r="AW2503" s="24"/>
      <c r="AX2503" s="24"/>
      <c r="AY2503" s="24"/>
      <c r="AZ2503" s="24"/>
      <c r="BA2503" s="24"/>
      <c r="BB2503" s="24"/>
      <c r="BC2503" s="24"/>
      <c r="BD2503" s="24"/>
      <c r="BE2503" s="24"/>
      <c r="BF2503" s="24"/>
      <c r="BG2503" s="24"/>
      <c r="BH2503" s="24"/>
      <c r="BI2503" s="24"/>
      <c r="BJ2503" s="24"/>
      <c r="BK2503" s="24"/>
      <c r="BL2503" s="24"/>
      <c r="BM2503" s="24"/>
      <c r="BN2503" s="24"/>
      <c r="BO2503" s="24"/>
      <c r="BP2503" s="24"/>
      <c r="BQ2503" s="24"/>
      <c r="BR2503" s="24"/>
      <c r="BS2503" s="24"/>
      <c r="BT2503" s="24"/>
      <c r="BU2503" s="24"/>
      <c r="BV2503" s="24"/>
      <c r="BW2503" s="24"/>
      <c r="BX2503" s="24"/>
      <c r="BY2503" s="24"/>
      <c r="BZ2503" s="24"/>
      <c r="CA2503" s="24"/>
      <c r="CB2503" s="24"/>
      <c r="CC2503" s="24"/>
      <c r="CD2503" s="24"/>
      <c r="CE2503" s="24"/>
      <c r="CF2503" s="24"/>
      <c r="CG2503" s="24"/>
      <c r="CH2503" s="24"/>
      <c r="CI2503" s="24"/>
      <c r="CJ2503" s="24"/>
      <c r="CK2503" s="24"/>
      <c r="CL2503" s="24"/>
      <c r="CO2503" s="24"/>
      <c r="CP2503" s="24"/>
      <c r="CQ2503" s="24"/>
      <c r="CR2503" s="24"/>
      <c r="CS2503" s="24"/>
      <c r="CT2503" s="24"/>
      <c r="CU2503" s="24"/>
      <c r="CV2503" s="24"/>
      <c r="CW2503" s="24"/>
      <c r="CX2503" s="24"/>
      <c r="CY2503" s="24"/>
      <c r="CZ2503" s="24"/>
      <c r="DA2503" s="24"/>
      <c r="DB2503" s="24"/>
      <c r="DC2503" s="24"/>
      <c r="DD2503" s="24"/>
      <c r="DE2503" s="24"/>
      <c r="DF2503" s="24"/>
      <c r="DG2503" s="24"/>
      <c r="DH2503" s="24"/>
      <c r="DI2503" s="24"/>
      <c r="DJ2503" s="24"/>
      <c r="DK2503" s="24"/>
      <c r="DL2503" s="24"/>
    </row>
    <row r="2504" spans="1:116" x14ac:dyDescent="0.4">
      <c r="B2504" t="s">
        <v>332</v>
      </c>
      <c r="D2504" t="s">
        <v>523</v>
      </c>
      <c r="E2504" s="8" t="str">
        <f t="shared" si="4045"/>
        <v>2504 WCPP-IS</v>
      </c>
      <c r="G2504" s="136" t="str">
        <f t="shared" ref="G2504:G2512" si="4077">G2478</f>
        <v>primary unit</v>
      </c>
      <c r="K2504" s="53"/>
      <c r="L2504" s="53"/>
      <c r="M2504" s="53"/>
      <c r="N2504" s="53"/>
      <c r="O2504" s="53"/>
      <c r="P2504" s="53"/>
      <c r="R2504" s="24"/>
      <c r="S2504" s="24"/>
      <c r="T2504" s="24"/>
      <c r="U2504" s="24"/>
      <c r="V2504" s="24"/>
      <c r="W2504" s="24"/>
      <c r="X2504" s="24"/>
      <c r="Y2504" s="24"/>
      <c r="Z2504" s="24"/>
      <c r="AA2504" s="24"/>
      <c r="AB2504" s="24"/>
      <c r="AC2504" s="24"/>
      <c r="AD2504" s="24"/>
      <c r="AE2504" s="24"/>
      <c r="AF2504" s="24"/>
      <c r="AG2504" s="24"/>
      <c r="AH2504" s="24"/>
      <c r="AI2504" s="24"/>
      <c r="AJ2504" s="24"/>
      <c r="AK2504" s="24"/>
      <c r="AL2504" s="24"/>
      <c r="AM2504" s="24"/>
      <c r="AN2504" s="24"/>
      <c r="AO2504" s="24"/>
      <c r="AP2504" s="24"/>
      <c r="AQ2504" s="24"/>
      <c r="AR2504" s="24"/>
      <c r="AS2504" s="24"/>
      <c r="AT2504" s="24"/>
      <c r="AU2504" s="24"/>
      <c r="AV2504" s="24"/>
      <c r="AW2504" s="24"/>
      <c r="AX2504" s="24"/>
      <c r="AY2504" s="24"/>
      <c r="AZ2504" s="24"/>
      <c r="BA2504" s="24"/>
      <c r="BB2504" s="24"/>
      <c r="BC2504" s="24"/>
      <c r="BD2504" s="24"/>
      <c r="BE2504" s="24"/>
      <c r="BF2504" s="24"/>
      <c r="BG2504" s="24"/>
      <c r="BH2504" s="24"/>
      <c r="BI2504" s="24"/>
      <c r="BJ2504" s="24"/>
      <c r="BK2504" s="24"/>
      <c r="BL2504" s="24"/>
      <c r="BM2504" s="24"/>
      <c r="BN2504" s="24"/>
      <c r="BO2504" s="24"/>
      <c r="BP2504" s="24"/>
      <c r="BQ2504" s="24"/>
      <c r="BR2504" s="24"/>
      <c r="BS2504" s="24"/>
      <c r="BT2504" s="24"/>
      <c r="BU2504" s="24"/>
      <c r="BV2504" s="24"/>
      <c r="BW2504" s="24"/>
      <c r="BX2504" s="24"/>
      <c r="BY2504" s="24"/>
      <c r="BZ2504" s="24"/>
      <c r="CA2504" s="24"/>
      <c r="CB2504" s="24"/>
      <c r="CC2504" s="24"/>
      <c r="CD2504" s="24"/>
      <c r="CE2504" s="24"/>
      <c r="CF2504" s="24"/>
      <c r="CG2504" s="24"/>
      <c r="CH2504" s="24"/>
      <c r="CI2504" s="24"/>
      <c r="CJ2504" s="24"/>
      <c r="CK2504" s="24"/>
      <c r="CL2504" s="24"/>
      <c r="CO2504" s="24"/>
      <c r="CP2504" s="24"/>
      <c r="CQ2504" s="24"/>
      <c r="CR2504" s="24"/>
      <c r="CS2504" s="24"/>
      <c r="CT2504" s="24"/>
      <c r="CU2504" s="24"/>
      <c r="CV2504" s="24"/>
      <c r="CW2504" s="24"/>
      <c r="CX2504" s="24"/>
      <c r="CY2504" s="24"/>
      <c r="CZ2504" s="24"/>
      <c r="DA2504" s="24"/>
      <c r="DB2504" s="24"/>
      <c r="DC2504" s="24"/>
      <c r="DD2504" s="24"/>
      <c r="DE2504" s="24"/>
      <c r="DF2504" s="24"/>
      <c r="DG2504" s="24"/>
      <c r="DH2504" s="24"/>
      <c r="DI2504" s="24"/>
      <c r="DJ2504" s="24"/>
      <c r="DK2504" s="24"/>
      <c r="DL2504" s="24"/>
    </row>
    <row r="2505" spans="1:116" x14ac:dyDescent="0.4">
      <c r="B2505" t="s">
        <v>332</v>
      </c>
      <c r="D2505" t="s">
        <v>523</v>
      </c>
      <c r="E2505" s="8" t="str">
        <f t="shared" si="4045"/>
        <v>2505 WCPP-IS</v>
      </c>
      <c r="G2505" s="136" t="str">
        <f t="shared" si="4077"/>
        <v>Primary revenue driver</v>
      </c>
      <c r="K2505" s="53"/>
      <c r="L2505" s="53"/>
      <c r="M2505" s="53"/>
      <c r="N2505" s="53"/>
      <c r="O2505" s="53"/>
      <c r="P2505" s="53"/>
      <c r="R2505" s="24"/>
      <c r="S2505" s="179" t="str">
        <f>S2488</f>
        <v>S$16</v>
      </c>
      <c r="T2505" s="179" t="str">
        <f t="shared" ref="T2505:CE2507" si="4078">T2488</f>
        <v>T$16</v>
      </c>
      <c r="U2505" s="179" t="str">
        <f t="shared" si="4078"/>
        <v>U$16</v>
      </c>
      <c r="V2505" s="179" t="str">
        <f t="shared" si="4078"/>
        <v>V$16</v>
      </c>
      <c r="W2505" s="179" t="str">
        <f t="shared" si="4078"/>
        <v>W$16</v>
      </c>
      <c r="X2505" s="179" t="str">
        <f t="shared" si="4078"/>
        <v>X$16</v>
      </c>
      <c r="Y2505" s="179" t="str">
        <f t="shared" si="4078"/>
        <v>Y$16</v>
      </c>
      <c r="Z2505" s="179" t="str">
        <f t="shared" si="4078"/>
        <v>Z$16</v>
      </c>
      <c r="AA2505" s="179" t="str">
        <f t="shared" si="4078"/>
        <v>AA$16</v>
      </c>
      <c r="AB2505" s="179" t="str">
        <f t="shared" si="4078"/>
        <v>AB$16</v>
      </c>
      <c r="AC2505" s="179" t="str">
        <f t="shared" si="4078"/>
        <v>AC$16</v>
      </c>
      <c r="AD2505" s="179" t="str">
        <f t="shared" si="4078"/>
        <v>AD$16</v>
      </c>
      <c r="AE2505" s="179" t="str">
        <f t="shared" si="4078"/>
        <v>AE$16</v>
      </c>
      <c r="AF2505" s="179" t="str">
        <f t="shared" si="4078"/>
        <v>AF$16</v>
      </c>
      <c r="AG2505" s="179" t="str">
        <f t="shared" si="4078"/>
        <v>AG$16</v>
      </c>
      <c r="AH2505" s="179" t="str">
        <f t="shared" si="4078"/>
        <v>AH$16</v>
      </c>
      <c r="AI2505" s="179" t="str">
        <f t="shared" si="4078"/>
        <v>AI$16</v>
      </c>
      <c r="AJ2505" s="179" t="str">
        <f t="shared" si="4078"/>
        <v>AJ$16</v>
      </c>
      <c r="AK2505" s="179" t="str">
        <f t="shared" si="4078"/>
        <v>AK$16</v>
      </c>
      <c r="AL2505" s="179" t="str">
        <f t="shared" si="4078"/>
        <v>AL$16</v>
      </c>
      <c r="AM2505" s="179" t="str">
        <f t="shared" si="4078"/>
        <v>AM$16</v>
      </c>
      <c r="AN2505" s="179" t="str">
        <f t="shared" si="4078"/>
        <v>AN$16</v>
      </c>
      <c r="AO2505" s="179" t="str">
        <f t="shared" si="4078"/>
        <v>AO$16</v>
      </c>
      <c r="AP2505" s="179" t="str">
        <f t="shared" si="4078"/>
        <v>AP$16</v>
      </c>
      <c r="AQ2505" s="179" t="str">
        <f t="shared" si="4078"/>
        <v>AQ$16</v>
      </c>
      <c r="AR2505" s="179" t="str">
        <f t="shared" si="4078"/>
        <v>AR$16</v>
      </c>
      <c r="AS2505" s="179" t="str">
        <f t="shared" si="4078"/>
        <v>AS$16</v>
      </c>
      <c r="AT2505" s="179" t="str">
        <f t="shared" si="4078"/>
        <v>AT$16</v>
      </c>
      <c r="AU2505" s="179" t="str">
        <f t="shared" si="4078"/>
        <v>AU$16</v>
      </c>
      <c r="AV2505" s="179" t="str">
        <f t="shared" si="4078"/>
        <v>AV$16</v>
      </c>
      <c r="AW2505" s="179" t="str">
        <f t="shared" si="4078"/>
        <v>AW$16</v>
      </c>
      <c r="AX2505" s="179" t="str">
        <f t="shared" si="4078"/>
        <v>AX$16</v>
      </c>
      <c r="AY2505" s="179" t="str">
        <f t="shared" si="4078"/>
        <v>AY$16</v>
      </c>
      <c r="AZ2505" s="179" t="str">
        <f t="shared" si="4078"/>
        <v>AZ$16</v>
      </c>
      <c r="BA2505" s="179" t="str">
        <f t="shared" si="4078"/>
        <v>BA$16</v>
      </c>
      <c r="BB2505" s="179" t="str">
        <f t="shared" si="4078"/>
        <v>BB$16</v>
      </c>
      <c r="BC2505" s="179" t="str">
        <f t="shared" si="4078"/>
        <v>BC$16</v>
      </c>
      <c r="BD2505" s="179" t="str">
        <f t="shared" si="4078"/>
        <v>BD$16</v>
      </c>
      <c r="BE2505" s="179" t="str">
        <f t="shared" si="4078"/>
        <v>BE$16</v>
      </c>
      <c r="BF2505" s="179" t="str">
        <f t="shared" si="4078"/>
        <v>BF$16</v>
      </c>
      <c r="BG2505" s="179" t="str">
        <f t="shared" si="4078"/>
        <v>BG$16</v>
      </c>
      <c r="BH2505" s="179" t="str">
        <f t="shared" si="4078"/>
        <v>BH$16</v>
      </c>
      <c r="BI2505" s="179" t="str">
        <f t="shared" si="4078"/>
        <v>BI$16</v>
      </c>
      <c r="BJ2505" s="179" t="str">
        <f t="shared" si="4078"/>
        <v>BJ$16</v>
      </c>
      <c r="BK2505" s="179" t="str">
        <f t="shared" si="4078"/>
        <v>BK$16</v>
      </c>
      <c r="BL2505" s="179" t="str">
        <f t="shared" si="4078"/>
        <v>BL$16</v>
      </c>
      <c r="BM2505" s="179" t="str">
        <f t="shared" si="4078"/>
        <v>BM$16</v>
      </c>
      <c r="BN2505" s="179" t="str">
        <f t="shared" si="4078"/>
        <v>BN$16</v>
      </c>
      <c r="BO2505" s="179" t="str">
        <f t="shared" si="4078"/>
        <v>BO$16</v>
      </c>
      <c r="BP2505" s="179" t="str">
        <f t="shared" si="4078"/>
        <v>BP$16</v>
      </c>
      <c r="BQ2505" s="179" t="str">
        <f t="shared" si="4078"/>
        <v>BQ$16</v>
      </c>
      <c r="BR2505" s="179" t="str">
        <f t="shared" si="4078"/>
        <v>BR$16</v>
      </c>
      <c r="BS2505" s="179" t="str">
        <f t="shared" si="4078"/>
        <v>BS$16</v>
      </c>
      <c r="BT2505" s="179" t="str">
        <f t="shared" si="4078"/>
        <v>BT$16</v>
      </c>
      <c r="BU2505" s="179" t="str">
        <f t="shared" si="4078"/>
        <v>BU$16</v>
      </c>
      <c r="BV2505" s="179" t="str">
        <f t="shared" si="4078"/>
        <v>BV$16</v>
      </c>
      <c r="BW2505" s="179" t="str">
        <f t="shared" si="4078"/>
        <v>BW$16</v>
      </c>
      <c r="BX2505" s="179" t="str">
        <f t="shared" si="4078"/>
        <v>BX$16</v>
      </c>
      <c r="BY2505" s="179" t="str">
        <f t="shared" si="4078"/>
        <v>BY$16</v>
      </c>
      <c r="BZ2505" s="179" t="str">
        <f t="shared" si="4078"/>
        <v>BZ$16</v>
      </c>
      <c r="CA2505" s="179" t="str">
        <f t="shared" si="4078"/>
        <v>CA$16</v>
      </c>
      <c r="CB2505" s="179" t="str">
        <f t="shared" si="4078"/>
        <v>CB$16</v>
      </c>
      <c r="CC2505" s="179" t="str">
        <f t="shared" si="4078"/>
        <v>CC$16</v>
      </c>
      <c r="CD2505" s="179" t="str">
        <f t="shared" si="4078"/>
        <v>CD$16</v>
      </c>
      <c r="CE2505" s="179" t="str">
        <f t="shared" si="4078"/>
        <v>CE$16</v>
      </c>
      <c r="CF2505" s="179" t="str">
        <f t="shared" ref="CF2505:CL2507" si="4079">CF2488</f>
        <v>CF$16</v>
      </c>
      <c r="CG2505" s="179" t="str">
        <f t="shared" si="4079"/>
        <v>CG$16</v>
      </c>
      <c r="CH2505" s="179" t="str">
        <f t="shared" si="4079"/>
        <v>CH$16</v>
      </c>
      <c r="CI2505" s="179" t="str">
        <f t="shared" si="4079"/>
        <v>CI$16</v>
      </c>
      <c r="CJ2505" s="179" t="str">
        <f t="shared" si="4079"/>
        <v>CJ$16</v>
      </c>
      <c r="CK2505" s="179" t="str">
        <f t="shared" si="4079"/>
        <v>CK$16</v>
      </c>
      <c r="CL2505" s="179" t="str">
        <f t="shared" si="4079"/>
        <v>CL$16</v>
      </c>
      <c r="CO2505" s="179">
        <f t="shared" ref="CO2505:DL2507" si="4080">CO1242</f>
        <v>0</v>
      </c>
      <c r="CP2505" s="179">
        <f t="shared" si="4080"/>
        <v>0</v>
      </c>
      <c r="CQ2505" s="179">
        <f t="shared" si="4080"/>
        <v>0</v>
      </c>
      <c r="CR2505" s="179">
        <f t="shared" si="4080"/>
        <v>0</v>
      </c>
      <c r="CS2505" s="179">
        <f t="shared" si="4080"/>
        <v>0</v>
      </c>
      <c r="CT2505" s="179">
        <f t="shared" si="4080"/>
        <v>0</v>
      </c>
      <c r="CU2505" s="179">
        <f t="shared" si="4080"/>
        <v>0</v>
      </c>
      <c r="CV2505" s="179">
        <f t="shared" si="4080"/>
        <v>0</v>
      </c>
      <c r="CW2505" s="179">
        <f t="shared" si="4080"/>
        <v>0</v>
      </c>
      <c r="CX2505" s="179">
        <f t="shared" si="4080"/>
        <v>0</v>
      </c>
      <c r="CY2505" s="179">
        <f t="shared" si="4080"/>
        <v>0</v>
      </c>
      <c r="CZ2505" s="179">
        <f t="shared" si="4080"/>
        <v>0</v>
      </c>
      <c r="DA2505" s="179">
        <f t="shared" si="4080"/>
        <v>0</v>
      </c>
      <c r="DB2505" s="179">
        <f t="shared" si="4080"/>
        <v>0</v>
      </c>
      <c r="DC2505" s="179">
        <f t="shared" si="4080"/>
        <v>0</v>
      </c>
      <c r="DD2505" s="179">
        <f t="shared" si="4080"/>
        <v>0</v>
      </c>
      <c r="DE2505" s="179">
        <f t="shared" si="4080"/>
        <v>0</v>
      </c>
      <c r="DF2505" s="179">
        <f t="shared" si="4080"/>
        <v>0</v>
      </c>
      <c r="DG2505" s="179">
        <f t="shared" si="4080"/>
        <v>0</v>
      </c>
      <c r="DH2505" s="179">
        <f t="shared" si="4080"/>
        <v>0</v>
      </c>
      <c r="DI2505" s="179">
        <f t="shared" si="4080"/>
        <v>0</v>
      </c>
      <c r="DJ2505" s="179">
        <f t="shared" si="4080"/>
        <v>0</v>
      </c>
      <c r="DK2505" s="179">
        <f t="shared" si="4080"/>
        <v>0</v>
      </c>
      <c r="DL2505" s="179">
        <f t="shared" si="4080"/>
        <v>0</v>
      </c>
    </row>
    <row r="2506" spans="1:116" x14ac:dyDescent="0.4">
      <c r="B2506" t="s">
        <v>332</v>
      </c>
      <c r="D2506" t="s">
        <v>523</v>
      </c>
      <c r="E2506" s="8" t="str">
        <f t="shared" si="4045"/>
        <v>2506 WCPP-IS</v>
      </c>
      <c r="G2506" s="136" t="str">
        <f t="shared" si="4077"/>
        <v>Primary volume driver</v>
      </c>
      <c r="H2506" s="56"/>
      <c r="I2506" s="79"/>
      <c r="J2506" s="79"/>
      <c r="K2506" s="15"/>
      <c r="L2506" s="15"/>
      <c r="M2506" s="15"/>
      <c r="N2506" s="15"/>
      <c r="O2506" s="15"/>
      <c r="P2506" s="15"/>
      <c r="R2506" s="15"/>
      <c r="S2506" s="179" t="str">
        <f t="shared" ref="S2506:CD2508" si="4081">S2489</f>
        <v>S$17</v>
      </c>
      <c r="T2506" s="179" t="str">
        <f t="shared" si="4081"/>
        <v>T$17</v>
      </c>
      <c r="U2506" s="179" t="str">
        <f t="shared" si="4081"/>
        <v>U$17</v>
      </c>
      <c r="V2506" s="179" t="str">
        <f t="shared" si="4081"/>
        <v>V$17</v>
      </c>
      <c r="W2506" s="179" t="str">
        <f t="shared" si="4081"/>
        <v>W$17</v>
      </c>
      <c r="X2506" s="179" t="str">
        <f t="shared" si="4081"/>
        <v>X$17</v>
      </c>
      <c r="Y2506" s="179" t="str">
        <f t="shared" si="4081"/>
        <v>Y$17</v>
      </c>
      <c r="Z2506" s="179" t="str">
        <f t="shared" si="4081"/>
        <v>Z$17</v>
      </c>
      <c r="AA2506" s="179" t="str">
        <f t="shared" si="4081"/>
        <v>AA$17</v>
      </c>
      <c r="AB2506" s="179" t="str">
        <f t="shared" si="4081"/>
        <v>AB$17</v>
      </c>
      <c r="AC2506" s="179" t="str">
        <f t="shared" si="4081"/>
        <v>AC$17</v>
      </c>
      <c r="AD2506" s="179" t="str">
        <f t="shared" si="4081"/>
        <v>AD$17</v>
      </c>
      <c r="AE2506" s="179" t="str">
        <f t="shared" si="4081"/>
        <v>AE$17</v>
      </c>
      <c r="AF2506" s="179" t="str">
        <f t="shared" si="4081"/>
        <v>AF$17</v>
      </c>
      <c r="AG2506" s="179" t="str">
        <f t="shared" si="4081"/>
        <v>AG$17</v>
      </c>
      <c r="AH2506" s="179" t="str">
        <f t="shared" si="4081"/>
        <v>AH$17</v>
      </c>
      <c r="AI2506" s="179" t="str">
        <f t="shared" si="4081"/>
        <v>AI$17</v>
      </c>
      <c r="AJ2506" s="179" t="str">
        <f t="shared" si="4081"/>
        <v>AJ$17</v>
      </c>
      <c r="AK2506" s="179" t="str">
        <f t="shared" si="4081"/>
        <v>AK$17</v>
      </c>
      <c r="AL2506" s="179" t="str">
        <f t="shared" si="4081"/>
        <v>AL$17</v>
      </c>
      <c r="AM2506" s="179" t="str">
        <f t="shared" si="4081"/>
        <v>AM$17</v>
      </c>
      <c r="AN2506" s="179" t="str">
        <f t="shared" si="4081"/>
        <v>AN$17</v>
      </c>
      <c r="AO2506" s="179" t="str">
        <f t="shared" si="4081"/>
        <v>AO$17</v>
      </c>
      <c r="AP2506" s="179" t="str">
        <f t="shared" si="4081"/>
        <v>AP$17</v>
      </c>
      <c r="AQ2506" s="179" t="str">
        <f t="shared" si="4081"/>
        <v>AQ$17</v>
      </c>
      <c r="AR2506" s="179" t="str">
        <f t="shared" si="4081"/>
        <v>AR$17</v>
      </c>
      <c r="AS2506" s="179" t="str">
        <f t="shared" si="4081"/>
        <v>AS$17</v>
      </c>
      <c r="AT2506" s="179" t="str">
        <f t="shared" si="4081"/>
        <v>AT$17</v>
      </c>
      <c r="AU2506" s="179" t="str">
        <f t="shared" si="4081"/>
        <v>AU$17</v>
      </c>
      <c r="AV2506" s="179" t="str">
        <f t="shared" si="4081"/>
        <v>AV$17</v>
      </c>
      <c r="AW2506" s="179" t="str">
        <f t="shared" si="4081"/>
        <v>AW$17</v>
      </c>
      <c r="AX2506" s="179" t="str">
        <f t="shared" si="4081"/>
        <v>AX$17</v>
      </c>
      <c r="AY2506" s="179" t="str">
        <f t="shared" si="4081"/>
        <v>AY$17</v>
      </c>
      <c r="AZ2506" s="179" t="str">
        <f t="shared" si="4081"/>
        <v>AZ$17</v>
      </c>
      <c r="BA2506" s="179" t="str">
        <f t="shared" si="4081"/>
        <v>BA$17</v>
      </c>
      <c r="BB2506" s="179" t="str">
        <f t="shared" si="4081"/>
        <v>BB$17</v>
      </c>
      <c r="BC2506" s="179" t="str">
        <f t="shared" si="4081"/>
        <v>BC$17</v>
      </c>
      <c r="BD2506" s="179" t="str">
        <f t="shared" si="4081"/>
        <v>BD$17</v>
      </c>
      <c r="BE2506" s="179" t="str">
        <f t="shared" si="4081"/>
        <v>BE$17</v>
      </c>
      <c r="BF2506" s="179" t="str">
        <f t="shared" si="4081"/>
        <v>BF$17</v>
      </c>
      <c r="BG2506" s="179" t="str">
        <f t="shared" si="4081"/>
        <v>BG$17</v>
      </c>
      <c r="BH2506" s="179" t="str">
        <f t="shared" si="4081"/>
        <v>BH$17</v>
      </c>
      <c r="BI2506" s="179" t="str">
        <f t="shared" si="4081"/>
        <v>BI$17</v>
      </c>
      <c r="BJ2506" s="179" t="str">
        <f t="shared" si="4081"/>
        <v>BJ$17</v>
      </c>
      <c r="BK2506" s="179" t="str">
        <f t="shared" si="4081"/>
        <v>BK$17</v>
      </c>
      <c r="BL2506" s="179" t="str">
        <f t="shared" si="4081"/>
        <v>BL$17</v>
      </c>
      <c r="BM2506" s="179" t="str">
        <f t="shared" si="4081"/>
        <v>BM$17</v>
      </c>
      <c r="BN2506" s="179" t="str">
        <f t="shared" si="4081"/>
        <v>BN$17</v>
      </c>
      <c r="BO2506" s="179" t="str">
        <f t="shared" si="4081"/>
        <v>BO$17</v>
      </c>
      <c r="BP2506" s="179" t="str">
        <f t="shared" si="4081"/>
        <v>BP$17</v>
      </c>
      <c r="BQ2506" s="179" t="str">
        <f t="shared" si="4081"/>
        <v>BQ$17</v>
      </c>
      <c r="BR2506" s="179" t="str">
        <f t="shared" si="4081"/>
        <v>BR$17</v>
      </c>
      <c r="BS2506" s="179" t="str">
        <f t="shared" si="4081"/>
        <v>BS$17</v>
      </c>
      <c r="BT2506" s="179" t="str">
        <f t="shared" si="4081"/>
        <v>BT$17</v>
      </c>
      <c r="BU2506" s="179" t="str">
        <f t="shared" si="4081"/>
        <v>BU$17</v>
      </c>
      <c r="BV2506" s="179" t="str">
        <f t="shared" si="4081"/>
        <v>BV$17</v>
      </c>
      <c r="BW2506" s="179" t="str">
        <f t="shared" si="4081"/>
        <v>BW$17</v>
      </c>
      <c r="BX2506" s="179" t="str">
        <f t="shared" si="4081"/>
        <v>BX$17</v>
      </c>
      <c r="BY2506" s="179" t="str">
        <f t="shared" si="4081"/>
        <v>BY$17</v>
      </c>
      <c r="BZ2506" s="179" t="str">
        <f t="shared" si="4081"/>
        <v>BZ$17</v>
      </c>
      <c r="CA2506" s="179" t="str">
        <f t="shared" si="4081"/>
        <v>CA$17</v>
      </c>
      <c r="CB2506" s="179" t="str">
        <f t="shared" si="4081"/>
        <v>CB$17</v>
      </c>
      <c r="CC2506" s="179" t="str">
        <f t="shared" si="4081"/>
        <v>CC$17</v>
      </c>
      <c r="CD2506" s="179" t="str">
        <f t="shared" si="4081"/>
        <v>CD$17</v>
      </c>
      <c r="CE2506" s="179" t="str">
        <f t="shared" ref="CE2506:CL2508" si="4082">CE2489</f>
        <v>CE$17</v>
      </c>
      <c r="CF2506" s="179" t="str">
        <f t="shared" si="4082"/>
        <v>CF$17</v>
      </c>
      <c r="CG2506" s="179" t="str">
        <f t="shared" si="4082"/>
        <v>CG$17</v>
      </c>
      <c r="CH2506" s="179" t="str">
        <f t="shared" si="4082"/>
        <v>CH$17</v>
      </c>
      <c r="CI2506" s="179" t="str">
        <f t="shared" si="4082"/>
        <v>CI$17</v>
      </c>
      <c r="CJ2506" s="179" t="str">
        <f t="shared" si="4082"/>
        <v>CJ$17</v>
      </c>
      <c r="CK2506" s="179" t="str">
        <f t="shared" si="4082"/>
        <v>CK$17</v>
      </c>
      <c r="CL2506" s="179" t="str">
        <f t="shared" si="4082"/>
        <v>CL$17</v>
      </c>
      <c r="CN2506" s="79"/>
      <c r="CO2506" s="179">
        <f t="shared" ref="CO2506:DL2508" si="4083">CO1243</f>
        <v>0</v>
      </c>
      <c r="CP2506" s="179">
        <f t="shared" si="4083"/>
        <v>0</v>
      </c>
      <c r="CQ2506" s="179">
        <f t="shared" si="4083"/>
        <v>0</v>
      </c>
      <c r="CR2506" s="179">
        <f t="shared" si="4083"/>
        <v>0</v>
      </c>
      <c r="CS2506" s="179">
        <f t="shared" si="4083"/>
        <v>0</v>
      </c>
      <c r="CT2506" s="179">
        <f t="shared" si="4083"/>
        <v>0</v>
      </c>
      <c r="CU2506" s="179">
        <f t="shared" si="4083"/>
        <v>0</v>
      </c>
      <c r="CV2506" s="179">
        <f t="shared" si="4083"/>
        <v>0</v>
      </c>
      <c r="CW2506" s="179">
        <f t="shared" si="4083"/>
        <v>0</v>
      </c>
      <c r="CX2506" s="179">
        <f t="shared" si="4083"/>
        <v>0</v>
      </c>
      <c r="CY2506" s="179">
        <f t="shared" si="4083"/>
        <v>0</v>
      </c>
      <c r="CZ2506" s="179">
        <f t="shared" si="4083"/>
        <v>0</v>
      </c>
      <c r="DA2506" s="179">
        <f t="shared" si="4083"/>
        <v>0</v>
      </c>
      <c r="DB2506" s="179">
        <f t="shared" si="4083"/>
        <v>0</v>
      </c>
      <c r="DC2506" s="179">
        <f t="shared" si="4083"/>
        <v>0</v>
      </c>
      <c r="DD2506" s="179">
        <f t="shared" si="4083"/>
        <v>0</v>
      </c>
      <c r="DE2506" s="179">
        <f t="shared" si="4083"/>
        <v>0</v>
      </c>
      <c r="DF2506" s="179">
        <f t="shared" si="4083"/>
        <v>0</v>
      </c>
      <c r="DG2506" s="179">
        <f t="shared" si="4083"/>
        <v>0</v>
      </c>
      <c r="DH2506" s="179">
        <f t="shared" si="4083"/>
        <v>0</v>
      </c>
      <c r="DI2506" s="179">
        <f t="shared" si="4083"/>
        <v>0</v>
      </c>
      <c r="DJ2506" s="179">
        <f t="shared" si="4083"/>
        <v>0</v>
      </c>
      <c r="DK2506" s="179">
        <f t="shared" si="4083"/>
        <v>0</v>
      </c>
      <c r="DL2506" s="179">
        <f t="shared" si="4083"/>
        <v>0</v>
      </c>
    </row>
    <row r="2507" spans="1:116" x14ac:dyDescent="0.4">
      <c r="B2507" t="s">
        <v>332</v>
      </c>
      <c r="D2507" t="s">
        <v>523</v>
      </c>
      <c r="E2507" s="8" t="str">
        <f t="shared" si="4045"/>
        <v>2507 WCPP-IS</v>
      </c>
      <c r="G2507" s="136" t="str">
        <f t="shared" si="4077"/>
        <v>Simple accounts payble - IS driven:</v>
      </c>
      <c r="H2507" s="12"/>
      <c r="I2507" s="60"/>
      <c r="J2507" s="60"/>
      <c r="K2507" s="15"/>
      <c r="L2507" s="15"/>
      <c r="M2507" s="15"/>
      <c r="N2507" s="15"/>
      <c r="O2507" s="15"/>
      <c r="P2507" s="15"/>
      <c r="R2507" s="15"/>
      <c r="S2507" s="179">
        <f t="shared" ref="S2507:CD2509" si="4084">S2490</f>
        <v>0</v>
      </c>
      <c r="T2507" s="179">
        <f t="shared" si="4084"/>
        <v>0</v>
      </c>
      <c r="U2507" s="179">
        <f t="shared" si="4084"/>
        <v>0</v>
      </c>
      <c r="V2507" s="179">
        <f t="shared" si="4084"/>
        <v>0</v>
      </c>
      <c r="W2507" s="179">
        <f t="shared" si="4084"/>
        <v>0</v>
      </c>
      <c r="X2507" s="179">
        <f t="shared" si="4084"/>
        <v>0</v>
      </c>
      <c r="Y2507" s="179">
        <f t="shared" si="4084"/>
        <v>0</v>
      </c>
      <c r="Z2507" s="179">
        <f t="shared" si="4084"/>
        <v>0</v>
      </c>
      <c r="AA2507" s="179">
        <f t="shared" si="4084"/>
        <v>0</v>
      </c>
      <c r="AB2507" s="179">
        <f t="shared" si="4084"/>
        <v>0</v>
      </c>
      <c r="AC2507" s="179">
        <f t="shared" si="4084"/>
        <v>0</v>
      </c>
      <c r="AD2507" s="179">
        <f t="shared" si="4084"/>
        <v>0</v>
      </c>
      <c r="AE2507" s="179">
        <f t="shared" si="4084"/>
        <v>0</v>
      </c>
      <c r="AF2507" s="179">
        <f t="shared" si="4084"/>
        <v>0</v>
      </c>
      <c r="AG2507" s="179">
        <f t="shared" si="4084"/>
        <v>0</v>
      </c>
      <c r="AH2507" s="179">
        <f t="shared" si="4084"/>
        <v>0</v>
      </c>
      <c r="AI2507" s="179">
        <f t="shared" si="4084"/>
        <v>0</v>
      </c>
      <c r="AJ2507" s="179">
        <f t="shared" si="4084"/>
        <v>0</v>
      </c>
      <c r="AK2507" s="179">
        <f t="shared" si="4084"/>
        <v>0</v>
      </c>
      <c r="AL2507" s="179">
        <f t="shared" si="4084"/>
        <v>0</v>
      </c>
      <c r="AM2507" s="179">
        <f t="shared" si="4084"/>
        <v>0</v>
      </c>
      <c r="AN2507" s="179">
        <f t="shared" si="4084"/>
        <v>0</v>
      </c>
      <c r="AO2507" s="179">
        <f t="shared" si="4084"/>
        <v>0</v>
      </c>
      <c r="AP2507" s="179">
        <f t="shared" si="4084"/>
        <v>0</v>
      </c>
      <c r="AQ2507" s="179">
        <f t="shared" si="4084"/>
        <v>0</v>
      </c>
      <c r="AR2507" s="179">
        <f t="shared" si="4084"/>
        <v>0</v>
      </c>
      <c r="AS2507" s="179">
        <f t="shared" si="4084"/>
        <v>0</v>
      </c>
      <c r="AT2507" s="179">
        <f t="shared" si="4084"/>
        <v>0</v>
      </c>
      <c r="AU2507" s="179">
        <f t="shared" si="4084"/>
        <v>0</v>
      </c>
      <c r="AV2507" s="179">
        <f t="shared" si="4084"/>
        <v>0</v>
      </c>
      <c r="AW2507" s="179">
        <f t="shared" si="4084"/>
        <v>0</v>
      </c>
      <c r="AX2507" s="179">
        <f t="shared" si="4084"/>
        <v>0</v>
      </c>
      <c r="AY2507" s="179">
        <f t="shared" si="4084"/>
        <v>0</v>
      </c>
      <c r="AZ2507" s="179">
        <f t="shared" si="4084"/>
        <v>0</v>
      </c>
      <c r="BA2507" s="179">
        <f t="shared" si="4084"/>
        <v>0</v>
      </c>
      <c r="BB2507" s="179">
        <f t="shared" si="4084"/>
        <v>0</v>
      </c>
      <c r="BC2507" s="179">
        <f t="shared" si="4084"/>
        <v>0</v>
      </c>
      <c r="BD2507" s="179">
        <f t="shared" si="4084"/>
        <v>0</v>
      </c>
      <c r="BE2507" s="179">
        <f t="shared" si="4084"/>
        <v>0</v>
      </c>
      <c r="BF2507" s="179">
        <f t="shared" si="4084"/>
        <v>0</v>
      </c>
      <c r="BG2507" s="179">
        <f t="shared" si="4084"/>
        <v>0</v>
      </c>
      <c r="BH2507" s="179">
        <f t="shared" si="4084"/>
        <v>0</v>
      </c>
      <c r="BI2507" s="179">
        <f t="shared" si="4084"/>
        <v>0</v>
      </c>
      <c r="BJ2507" s="179">
        <f t="shared" si="4084"/>
        <v>0</v>
      </c>
      <c r="BK2507" s="179">
        <f t="shared" si="4084"/>
        <v>0</v>
      </c>
      <c r="BL2507" s="179">
        <f t="shared" si="4084"/>
        <v>0</v>
      </c>
      <c r="BM2507" s="179">
        <f t="shared" si="4084"/>
        <v>0</v>
      </c>
      <c r="BN2507" s="179">
        <f t="shared" si="4084"/>
        <v>0</v>
      </c>
      <c r="BO2507" s="179">
        <f t="shared" si="4084"/>
        <v>0</v>
      </c>
      <c r="BP2507" s="179">
        <f t="shared" si="4084"/>
        <v>0</v>
      </c>
      <c r="BQ2507" s="179">
        <f t="shared" si="4084"/>
        <v>0</v>
      </c>
      <c r="BR2507" s="179">
        <f t="shared" si="4084"/>
        <v>0</v>
      </c>
      <c r="BS2507" s="179">
        <f t="shared" si="4084"/>
        <v>0</v>
      </c>
      <c r="BT2507" s="179">
        <f t="shared" si="4084"/>
        <v>0</v>
      </c>
      <c r="BU2507" s="179">
        <f t="shared" si="4084"/>
        <v>0</v>
      </c>
      <c r="BV2507" s="179">
        <f t="shared" si="4084"/>
        <v>0</v>
      </c>
      <c r="BW2507" s="179">
        <f t="shared" si="4084"/>
        <v>0</v>
      </c>
      <c r="BX2507" s="179">
        <f t="shared" si="4084"/>
        <v>0</v>
      </c>
      <c r="BY2507" s="179">
        <f t="shared" si="4084"/>
        <v>0</v>
      </c>
      <c r="BZ2507" s="179">
        <f t="shared" si="4084"/>
        <v>0</v>
      </c>
      <c r="CA2507" s="179">
        <f t="shared" si="4084"/>
        <v>0</v>
      </c>
      <c r="CB2507" s="179">
        <f t="shared" si="4084"/>
        <v>0</v>
      </c>
      <c r="CC2507" s="179">
        <f t="shared" si="4084"/>
        <v>0</v>
      </c>
      <c r="CD2507" s="179">
        <f t="shared" si="4084"/>
        <v>0</v>
      </c>
      <c r="CE2507" s="179">
        <f t="shared" ref="CE2507:CL2509" si="4085">CE2490</f>
        <v>0</v>
      </c>
      <c r="CF2507" s="179">
        <f t="shared" si="4085"/>
        <v>0</v>
      </c>
      <c r="CG2507" s="179">
        <f t="shared" si="4085"/>
        <v>0</v>
      </c>
      <c r="CH2507" s="179">
        <f t="shared" si="4085"/>
        <v>0</v>
      </c>
      <c r="CI2507" s="179">
        <f t="shared" si="4085"/>
        <v>0</v>
      </c>
      <c r="CJ2507" s="179">
        <f t="shared" si="4085"/>
        <v>0</v>
      </c>
      <c r="CK2507" s="179">
        <f t="shared" si="4085"/>
        <v>0</v>
      </c>
      <c r="CL2507" s="179">
        <f t="shared" si="4085"/>
        <v>0</v>
      </c>
      <c r="CN2507" s="60"/>
      <c r="CO2507" s="179">
        <f t="shared" ref="CO2507:DL2509" si="4086">CO1244</f>
        <v>0</v>
      </c>
      <c r="CP2507" s="179">
        <f t="shared" si="4086"/>
        <v>0</v>
      </c>
      <c r="CQ2507" s="179">
        <f t="shared" si="4086"/>
        <v>0</v>
      </c>
      <c r="CR2507" s="179">
        <f t="shared" si="4086"/>
        <v>0</v>
      </c>
      <c r="CS2507" s="179">
        <f t="shared" si="4086"/>
        <v>0</v>
      </c>
      <c r="CT2507" s="179">
        <f t="shared" si="4086"/>
        <v>0</v>
      </c>
      <c r="CU2507" s="179">
        <f t="shared" si="4086"/>
        <v>0</v>
      </c>
      <c r="CV2507" s="179">
        <f t="shared" si="4086"/>
        <v>0</v>
      </c>
      <c r="CW2507" s="179">
        <f t="shared" si="4086"/>
        <v>0</v>
      </c>
      <c r="CX2507" s="179">
        <f t="shared" si="4086"/>
        <v>0</v>
      </c>
      <c r="CY2507" s="179">
        <f t="shared" si="4086"/>
        <v>0</v>
      </c>
      <c r="CZ2507" s="179">
        <f t="shared" si="4086"/>
        <v>0</v>
      </c>
      <c r="DA2507" s="179">
        <f t="shared" si="4086"/>
        <v>0</v>
      </c>
      <c r="DB2507" s="179">
        <f t="shared" si="4086"/>
        <v>0</v>
      </c>
      <c r="DC2507" s="179">
        <f t="shared" si="4086"/>
        <v>0</v>
      </c>
      <c r="DD2507" s="179">
        <f t="shared" si="4086"/>
        <v>0</v>
      </c>
      <c r="DE2507" s="179">
        <f t="shared" si="4086"/>
        <v>0</v>
      </c>
      <c r="DF2507" s="179">
        <f t="shared" si="4086"/>
        <v>0</v>
      </c>
      <c r="DG2507" s="179">
        <f t="shared" si="4086"/>
        <v>0</v>
      </c>
      <c r="DH2507" s="179">
        <f t="shared" si="4086"/>
        <v>0</v>
      </c>
      <c r="DI2507" s="179">
        <f t="shared" si="4086"/>
        <v>0</v>
      </c>
      <c r="DJ2507" s="179">
        <f t="shared" si="4086"/>
        <v>0</v>
      </c>
      <c r="DK2507" s="179">
        <f t="shared" si="4086"/>
        <v>0</v>
      </c>
      <c r="DL2507" s="179">
        <f t="shared" si="4086"/>
        <v>0</v>
      </c>
    </row>
    <row r="2508" spans="1:116" x14ac:dyDescent="0.4">
      <c r="B2508" t="s">
        <v>332</v>
      </c>
      <c r="D2508" t="s">
        <v>523</v>
      </c>
      <c r="E2508" s="8" t="str">
        <f t="shared" si="4045"/>
        <v>2508 WCPP-IS</v>
      </c>
      <c r="G2508" s="191" t="str">
        <f>SUBSTITUTE(TRIM(MID(G2494, SEARCH("-", G2494) + 1, LEN(G2494))),":","")</f>
        <v>IS driven</v>
      </c>
      <c r="H2508" s="12"/>
      <c r="I2508" s="60"/>
      <c r="J2508" s="60"/>
      <c r="K2508" s="15"/>
      <c r="L2508" s="15"/>
      <c r="M2508" s="15"/>
      <c r="N2508" s="15"/>
      <c r="O2508" s="15"/>
      <c r="P2508" s="15"/>
      <c r="R2508" s="15"/>
      <c r="CN2508" s="60"/>
      <c r="CO2508" s="8"/>
      <c r="CP2508" s="8"/>
      <c r="CQ2508" s="8"/>
      <c r="CR2508" s="8"/>
      <c r="CS2508" s="8"/>
      <c r="CT2508" s="8"/>
      <c r="CU2508" s="8"/>
      <c r="CV2508" s="8"/>
      <c r="CW2508" s="8"/>
      <c r="CX2508" s="8"/>
      <c r="CY2508" s="8"/>
      <c r="CZ2508" s="8"/>
      <c r="DA2508" s="8"/>
      <c r="DB2508" s="8"/>
      <c r="DC2508" s="8"/>
      <c r="DD2508" s="8"/>
      <c r="DE2508" s="8"/>
      <c r="DF2508" s="8"/>
      <c r="DG2508" s="8"/>
      <c r="DH2508" s="8"/>
      <c r="DI2508" s="8"/>
      <c r="DJ2508" s="8"/>
      <c r="DK2508" s="8"/>
      <c r="DL2508" s="8"/>
    </row>
    <row r="2509" spans="1:116" x14ac:dyDescent="0.4">
      <c r="B2509" t="s">
        <v>332</v>
      </c>
      <c r="D2509" t="s">
        <v>523</v>
      </c>
      <c r="E2509" s="8" t="str">
        <f t="shared" si="4045"/>
        <v>2509 WCPP-IS</v>
      </c>
      <c r="G2509" s="136" t="str">
        <f t="shared" si="4077"/>
        <v>Secondary revenue driver</v>
      </c>
      <c r="H2509" s="12"/>
      <c r="I2509" s="60"/>
      <c r="J2509" s="60"/>
      <c r="K2509" s="15"/>
      <c r="L2509" s="15"/>
      <c r="M2509" s="15"/>
      <c r="N2509" s="15"/>
      <c r="O2509" s="15"/>
      <c r="P2509" s="15"/>
      <c r="R2509" s="15"/>
      <c r="S2509" s="212" t="str">
        <f t="shared" ref="S2509:CD2511" si="4087">ADDRESS(ROW(S2498),COLUMN(S2498),2)</f>
        <v>S$2498</v>
      </c>
      <c r="T2509" s="212" t="str">
        <f t="shared" si="4087"/>
        <v>T$2498</v>
      </c>
      <c r="U2509" s="212" t="str">
        <f t="shared" si="4087"/>
        <v>U$2498</v>
      </c>
      <c r="V2509" s="212" t="str">
        <f t="shared" si="4087"/>
        <v>V$2498</v>
      </c>
      <c r="W2509" s="212" t="str">
        <f t="shared" si="4087"/>
        <v>W$2498</v>
      </c>
      <c r="X2509" s="212" t="str">
        <f t="shared" si="4087"/>
        <v>X$2498</v>
      </c>
      <c r="Y2509" s="212" t="str">
        <f t="shared" si="4087"/>
        <v>Y$2498</v>
      </c>
      <c r="Z2509" s="212" t="str">
        <f t="shared" si="4087"/>
        <v>Z$2498</v>
      </c>
      <c r="AA2509" s="212" t="str">
        <f t="shared" si="4087"/>
        <v>AA$2498</v>
      </c>
      <c r="AB2509" s="212" t="str">
        <f t="shared" si="4087"/>
        <v>AB$2498</v>
      </c>
      <c r="AC2509" s="212" t="str">
        <f t="shared" si="4087"/>
        <v>AC$2498</v>
      </c>
      <c r="AD2509" s="212" t="str">
        <f t="shared" si="4087"/>
        <v>AD$2498</v>
      </c>
      <c r="AE2509" s="212" t="str">
        <f t="shared" si="4087"/>
        <v>AE$2498</v>
      </c>
      <c r="AF2509" s="212" t="str">
        <f t="shared" si="4087"/>
        <v>AF$2498</v>
      </c>
      <c r="AG2509" s="212" t="str">
        <f t="shared" si="4087"/>
        <v>AG$2498</v>
      </c>
      <c r="AH2509" s="212" t="str">
        <f t="shared" si="4087"/>
        <v>AH$2498</v>
      </c>
      <c r="AI2509" s="212" t="str">
        <f t="shared" si="4087"/>
        <v>AI$2498</v>
      </c>
      <c r="AJ2509" s="212" t="str">
        <f t="shared" si="4087"/>
        <v>AJ$2498</v>
      </c>
      <c r="AK2509" s="212" t="str">
        <f t="shared" si="4087"/>
        <v>AK$2498</v>
      </c>
      <c r="AL2509" s="212" t="str">
        <f t="shared" si="4087"/>
        <v>AL$2498</v>
      </c>
      <c r="AM2509" s="212" t="str">
        <f t="shared" si="4087"/>
        <v>AM$2498</v>
      </c>
      <c r="AN2509" s="212" t="str">
        <f t="shared" si="4087"/>
        <v>AN$2498</v>
      </c>
      <c r="AO2509" s="212" t="str">
        <f t="shared" si="4087"/>
        <v>AO$2498</v>
      </c>
      <c r="AP2509" s="212" t="str">
        <f t="shared" si="4087"/>
        <v>AP$2498</v>
      </c>
      <c r="AQ2509" s="212" t="str">
        <f t="shared" si="4087"/>
        <v>AQ$2498</v>
      </c>
      <c r="AR2509" s="212" t="str">
        <f t="shared" si="4087"/>
        <v>AR$2498</v>
      </c>
      <c r="AS2509" s="212" t="str">
        <f t="shared" si="4087"/>
        <v>AS$2498</v>
      </c>
      <c r="AT2509" s="212" t="str">
        <f t="shared" si="4087"/>
        <v>AT$2498</v>
      </c>
      <c r="AU2509" s="212" t="str">
        <f t="shared" si="4087"/>
        <v>AU$2498</v>
      </c>
      <c r="AV2509" s="212" t="str">
        <f t="shared" si="4087"/>
        <v>AV$2498</v>
      </c>
      <c r="AW2509" s="212" t="str">
        <f t="shared" si="4087"/>
        <v>AW$2498</v>
      </c>
      <c r="AX2509" s="212" t="str">
        <f t="shared" si="4087"/>
        <v>AX$2498</v>
      </c>
      <c r="AY2509" s="212" t="str">
        <f t="shared" si="4087"/>
        <v>AY$2498</v>
      </c>
      <c r="AZ2509" s="212" t="str">
        <f t="shared" si="4087"/>
        <v>AZ$2498</v>
      </c>
      <c r="BA2509" s="212" t="str">
        <f t="shared" si="4087"/>
        <v>BA$2498</v>
      </c>
      <c r="BB2509" s="212" t="str">
        <f t="shared" si="4087"/>
        <v>BB$2498</v>
      </c>
      <c r="BC2509" s="212" t="str">
        <f t="shared" si="4087"/>
        <v>BC$2498</v>
      </c>
      <c r="BD2509" s="212" t="str">
        <f t="shared" si="4087"/>
        <v>BD$2498</v>
      </c>
      <c r="BE2509" s="212" t="str">
        <f t="shared" si="4087"/>
        <v>BE$2498</v>
      </c>
      <c r="BF2509" s="212" t="str">
        <f t="shared" si="4087"/>
        <v>BF$2498</v>
      </c>
      <c r="BG2509" s="212" t="str">
        <f t="shared" si="4087"/>
        <v>BG$2498</v>
      </c>
      <c r="BH2509" s="212" t="str">
        <f t="shared" si="4087"/>
        <v>BH$2498</v>
      </c>
      <c r="BI2509" s="212" t="str">
        <f t="shared" si="4087"/>
        <v>BI$2498</v>
      </c>
      <c r="BJ2509" s="212" t="str">
        <f t="shared" si="4087"/>
        <v>BJ$2498</v>
      </c>
      <c r="BK2509" s="212" t="str">
        <f t="shared" si="4087"/>
        <v>BK$2498</v>
      </c>
      <c r="BL2509" s="212" t="str">
        <f t="shared" si="4087"/>
        <v>BL$2498</v>
      </c>
      <c r="BM2509" s="212" t="str">
        <f t="shared" si="4087"/>
        <v>BM$2498</v>
      </c>
      <c r="BN2509" s="212" t="str">
        <f t="shared" si="4087"/>
        <v>BN$2498</v>
      </c>
      <c r="BO2509" s="212" t="str">
        <f t="shared" si="4087"/>
        <v>BO$2498</v>
      </c>
      <c r="BP2509" s="212" t="str">
        <f t="shared" si="4087"/>
        <v>BP$2498</v>
      </c>
      <c r="BQ2509" s="212" t="str">
        <f t="shared" si="4087"/>
        <v>BQ$2498</v>
      </c>
      <c r="BR2509" s="212" t="str">
        <f t="shared" si="4087"/>
        <v>BR$2498</v>
      </c>
      <c r="BS2509" s="212" t="str">
        <f t="shared" si="4087"/>
        <v>BS$2498</v>
      </c>
      <c r="BT2509" s="212" t="str">
        <f t="shared" si="4087"/>
        <v>BT$2498</v>
      </c>
      <c r="BU2509" s="212" t="str">
        <f t="shared" si="4087"/>
        <v>BU$2498</v>
      </c>
      <c r="BV2509" s="212" t="str">
        <f t="shared" si="4087"/>
        <v>BV$2498</v>
      </c>
      <c r="BW2509" s="212" t="str">
        <f t="shared" si="4087"/>
        <v>BW$2498</v>
      </c>
      <c r="BX2509" s="212" t="str">
        <f t="shared" si="4087"/>
        <v>BX$2498</v>
      </c>
      <c r="BY2509" s="212" t="str">
        <f t="shared" si="4087"/>
        <v>BY$2498</v>
      </c>
      <c r="BZ2509" s="212" t="str">
        <f t="shared" si="4087"/>
        <v>BZ$2498</v>
      </c>
      <c r="CA2509" s="212" t="str">
        <f t="shared" si="4087"/>
        <v>CA$2498</v>
      </c>
      <c r="CB2509" s="212" t="str">
        <f t="shared" si="4087"/>
        <v>CB$2498</v>
      </c>
      <c r="CC2509" s="212" t="str">
        <f t="shared" si="4087"/>
        <v>CC$2498</v>
      </c>
      <c r="CD2509" s="212" t="str">
        <f t="shared" si="4087"/>
        <v>CD$2498</v>
      </c>
      <c r="CE2509" s="212" t="str">
        <f t="shared" ref="CE2509:CL2511" si="4088">ADDRESS(ROW(CE2498),COLUMN(CE2498),2)</f>
        <v>CE$2498</v>
      </c>
      <c r="CF2509" s="212" t="str">
        <f t="shared" si="4088"/>
        <v>CF$2498</v>
      </c>
      <c r="CG2509" s="212" t="str">
        <f t="shared" si="4088"/>
        <v>CG$2498</v>
      </c>
      <c r="CH2509" s="212" t="str">
        <f t="shared" si="4088"/>
        <v>CH$2498</v>
      </c>
      <c r="CI2509" s="212" t="str">
        <f t="shared" si="4088"/>
        <v>CI$2498</v>
      </c>
      <c r="CJ2509" s="212" t="str">
        <f t="shared" si="4088"/>
        <v>CJ$2498</v>
      </c>
      <c r="CK2509" s="212" t="str">
        <f t="shared" si="4088"/>
        <v>CK$2498</v>
      </c>
      <c r="CL2509" s="212" t="str">
        <f t="shared" si="4088"/>
        <v>CL$2498</v>
      </c>
      <c r="CN2509" s="60"/>
      <c r="CO2509" s="212" t="str">
        <f t="shared" ref="CO2509:DL2511" si="4089">ADDRESS(ROW(CO1252),COLUMN(CO1252),2)</f>
        <v>CO$1252</v>
      </c>
      <c r="CP2509" s="212" t="str">
        <f t="shared" si="4089"/>
        <v>CP$1252</v>
      </c>
      <c r="CQ2509" s="212" t="str">
        <f t="shared" si="4089"/>
        <v>CQ$1252</v>
      </c>
      <c r="CR2509" s="212" t="str">
        <f t="shared" si="4089"/>
        <v>CR$1252</v>
      </c>
      <c r="CS2509" s="212" t="str">
        <f t="shared" si="4089"/>
        <v>CS$1252</v>
      </c>
      <c r="CT2509" s="212" t="str">
        <f t="shared" si="4089"/>
        <v>CT$1252</v>
      </c>
      <c r="CU2509" s="212" t="str">
        <f t="shared" si="4089"/>
        <v>CU$1252</v>
      </c>
      <c r="CV2509" s="212" t="str">
        <f t="shared" si="4089"/>
        <v>CV$1252</v>
      </c>
      <c r="CW2509" s="212" t="str">
        <f t="shared" si="4089"/>
        <v>CW$1252</v>
      </c>
      <c r="CX2509" s="212" t="str">
        <f t="shared" si="4089"/>
        <v>CX$1252</v>
      </c>
      <c r="CY2509" s="212" t="str">
        <f t="shared" si="4089"/>
        <v>CY$1252</v>
      </c>
      <c r="CZ2509" s="212" t="str">
        <f t="shared" si="4089"/>
        <v>CZ$1252</v>
      </c>
      <c r="DA2509" s="212" t="str">
        <f t="shared" si="4089"/>
        <v>DA$1252</v>
      </c>
      <c r="DB2509" s="212" t="str">
        <f t="shared" si="4089"/>
        <v>DB$1252</v>
      </c>
      <c r="DC2509" s="212" t="str">
        <f t="shared" si="4089"/>
        <v>DC$1252</v>
      </c>
      <c r="DD2509" s="212" t="str">
        <f t="shared" si="4089"/>
        <v>DD$1252</v>
      </c>
      <c r="DE2509" s="212" t="str">
        <f t="shared" si="4089"/>
        <v>DE$1252</v>
      </c>
      <c r="DF2509" s="212" t="str">
        <f t="shared" si="4089"/>
        <v>DF$1252</v>
      </c>
      <c r="DG2509" s="212" t="str">
        <f t="shared" si="4089"/>
        <v>DG$1252</v>
      </c>
      <c r="DH2509" s="212" t="str">
        <f t="shared" si="4089"/>
        <v>DH$1252</v>
      </c>
      <c r="DI2509" s="212" t="str">
        <f t="shared" si="4089"/>
        <v>DI$1252</v>
      </c>
      <c r="DJ2509" s="212" t="str">
        <f t="shared" si="4089"/>
        <v>DJ$1252</v>
      </c>
      <c r="DK2509" s="212" t="str">
        <f t="shared" si="4089"/>
        <v>DK$1252</v>
      </c>
      <c r="DL2509" s="212" t="str">
        <f t="shared" si="4089"/>
        <v>DL$1252</v>
      </c>
    </row>
    <row r="2510" spans="1:116" x14ac:dyDescent="0.4">
      <c r="B2510" t="s">
        <v>332</v>
      </c>
      <c r="D2510" t="s">
        <v>523</v>
      </c>
      <c r="E2510" s="8" t="str">
        <f t="shared" si="4045"/>
        <v>2510 WCPP-IS</v>
      </c>
      <c r="G2510" s="136" t="str">
        <f t="shared" si="4077"/>
        <v>Secondary volume driver</v>
      </c>
      <c r="S2510" s="212" t="str">
        <f t="shared" ref="S2510:CD2512" si="4090">ADDRESS(ROW(S2497),COLUMN(S2497),2)</f>
        <v>S$2497</v>
      </c>
      <c r="T2510" s="212" t="str">
        <f t="shared" si="4090"/>
        <v>T$2497</v>
      </c>
      <c r="U2510" s="212" t="str">
        <f t="shared" si="4090"/>
        <v>U$2497</v>
      </c>
      <c r="V2510" s="212" t="str">
        <f t="shared" si="4090"/>
        <v>V$2497</v>
      </c>
      <c r="W2510" s="212" t="str">
        <f t="shared" si="4090"/>
        <v>W$2497</v>
      </c>
      <c r="X2510" s="212" t="str">
        <f t="shared" si="4090"/>
        <v>X$2497</v>
      </c>
      <c r="Y2510" s="212" t="str">
        <f t="shared" si="4090"/>
        <v>Y$2497</v>
      </c>
      <c r="Z2510" s="212" t="str">
        <f t="shared" si="4090"/>
        <v>Z$2497</v>
      </c>
      <c r="AA2510" s="212" t="str">
        <f t="shared" si="4090"/>
        <v>AA$2497</v>
      </c>
      <c r="AB2510" s="212" t="str">
        <f t="shared" si="4090"/>
        <v>AB$2497</v>
      </c>
      <c r="AC2510" s="212" t="str">
        <f t="shared" si="4090"/>
        <v>AC$2497</v>
      </c>
      <c r="AD2510" s="212" t="str">
        <f t="shared" si="4090"/>
        <v>AD$2497</v>
      </c>
      <c r="AE2510" s="212" t="str">
        <f t="shared" si="4090"/>
        <v>AE$2497</v>
      </c>
      <c r="AF2510" s="212" t="str">
        <f t="shared" si="4090"/>
        <v>AF$2497</v>
      </c>
      <c r="AG2510" s="212" t="str">
        <f t="shared" si="4090"/>
        <v>AG$2497</v>
      </c>
      <c r="AH2510" s="212" t="str">
        <f t="shared" si="4090"/>
        <v>AH$2497</v>
      </c>
      <c r="AI2510" s="212" t="str">
        <f t="shared" si="4090"/>
        <v>AI$2497</v>
      </c>
      <c r="AJ2510" s="212" t="str">
        <f t="shared" si="4090"/>
        <v>AJ$2497</v>
      </c>
      <c r="AK2510" s="212" t="str">
        <f t="shared" si="4090"/>
        <v>AK$2497</v>
      </c>
      <c r="AL2510" s="212" t="str">
        <f t="shared" si="4090"/>
        <v>AL$2497</v>
      </c>
      <c r="AM2510" s="212" t="str">
        <f t="shared" si="4090"/>
        <v>AM$2497</v>
      </c>
      <c r="AN2510" s="212" t="str">
        <f t="shared" si="4090"/>
        <v>AN$2497</v>
      </c>
      <c r="AO2510" s="212" t="str">
        <f t="shared" si="4090"/>
        <v>AO$2497</v>
      </c>
      <c r="AP2510" s="212" t="str">
        <f t="shared" si="4090"/>
        <v>AP$2497</v>
      </c>
      <c r="AQ2510" s="212" t="str">
        <f t="shared" si="4090"/>
        <v>AQ$2497</v>
      </c>
      <c r="AR2510" s="212" t="str">
        <f t="shared" si="4090"/>
        <v>AR$2497</v>
      </c>
      <c r="AS2510" s="212" t="str">
        <f t="shared" si="4090"/>
        <v>AS$2497</v>
      </c>
      <c r="AT2510" s="212" t="str">
        <f t="shared" si="4090"/>
        <v>AT$2497</v>
      </c>
      <c r="AU2510" s="212" t="str">
        <f t="shared" si="4090"/>
        <v>AU$2497</v>
      </c>
      <c r="AV2510" s="212" t="str">
        <f t="shared" si="4090"/>
        <v>AV$2497</v>
      </c>
      <c r="AW2510" s="212" t="str">
        <f t="shared" si="4090"/>
        <v>AW$2497</v>
      </c>
      <c r="AX2510" s="212" t="str">
        <f t="shared" si="4090"/>
        <v>AX$2497</v>
      </c>
      <c r="AY2510" s="212" t="str">
        <f t="shared" si="4090"/>
        <v>AY$2497</v>
      </c>
      <c r="AZ2510" s="212" t="str">
        <f t="shared" si="4090"/>
        <v>AZ$2497</v>
      </c>
      <c r="BA2510" s="212" t="str">
        <f t="shared" si="4090"/>
        <v>BA$2497</v>
      </c>
      <c r="BB2510" s="212" t="str">
        <f t="shared" si="4090"/>
        <v>BB$2497</v>
      </c>
      <c r="BC2510" s="212" t="str">
        <f t="shared" si="4090"/>
        <v>BC$2497</v>
      </c>
      <c r="BD2510" s="212" t="str">
        <f t="shared" si="4090"/>
        <v>BD$2497</v>
      </c>
      <c r="BE2510" s="212" t="str">
        <f t="shared" si="4090"/>
        <v>BE$2497</v>
      </c>
      <c r="BF2510" s="212" t="str">
        <f t="shared" si="4090"/>
        <v>BF$2497</v>
      </c>
      <c r="BG2510" s="212" t="str">
        <f t="shared" si="4090"/>
        <v>BG$2497</v>
      </c>
      <c r="BH2510" s="212" t="str">
        <f t="shared" si="4090"/>
        <v>BH$2497</v>
      </c>
      <c r="BI2510" s="212" t="str">
        <f t="shared" si="4090"/>
        <v>BI$2497</v>
      </c>
      <c r="BJ2510" s="212" t="str">
        <f t="shared" si="4090"/>
        <v>BJ$2497</v>
      </c>
      <c r="BK2510" s="212" t="str">
        <f t="shared" si="4090"/>
        <v>BK$2497</v>
      </c>
      <c r="BL2510" s="212" t="str">
        <f t="shared" si="4090"/>
        <v>BL$2497</v>
      </c>
      <c r="BM2510" s="212" t="str">
        <f t="shared" si="4090"/>
        <v>BM$2497</v>
      </c>
      <c r="BN2510" s="212" t="str">
        <f t="shared" si="4090"/>
        <v>BN$2497</v>
      </c>
      <c r="BO2510" s="212" t="str">
        <f t="shared" si="4090"/>
        <v>BO$2497</v>
      </c>
      <c r="BP2510" s="212" t="str">
        <f t="shared" si="4090"/>
        <v>BP$2497</v>
      </c>
      <c r="BQ2510" s="212" t="str">
        <f t="shared" si="4090"/>
        <v>BQ$2497</v>
      </c>
      <c r="BR2510" s="212" t="str">
        <f t="shared" si="4090"/>
        <v>BR$2497</v>
      </c>
      <c r="BS2510" s="212" t="str">
        <f t="shared" si="4090"/>
        <v>BS$2497</v>
      </c>
      <c r="BT2510" s="212" t="str">
        <f t="shared" si="4090"/>
        <v>BT$2497</v>
      </c>
      <c r="BU2510" s="212" t="str">
        <f t="shared" si="4090"/>
        <v>BU$2497</v>
      </c>
      <c r="BV2510" s="212" t="str">
        <f t="shared" si="4090"/>
        <v>BV$2497</v>
      </c>
      <c r="BW2510" s="212" t="str">
        <f t="shared" si="4090"/>
        <v>BW$2497</v>
      </c>
      <c r="BX2510" s="212" t="str">
        <f t="shared" si="4090"/>
        <v>BX$2497</v>
      </c>
      <c r="BY2510" s="212" t="str">
        <f t="shared" si="4090"/>
        <v>BY$2497</v>
      </c>
      <c r="BZ2510" s="212" t="str">
        <f t="shared" si="4090"/>
        <v>BZ$2497</v>
      </c>
      <c r="CA2510" s="212" t="str">
        <f t="shared" si="4090"/>
        <v>CA$2497</v>
      </c>
      <c r="CB2510" s="212" t="str">
        <f t="shared" si="4090"/>
        <v>CB$2497</v>
      </c>
      <c r="CC2510" s="212" t="str">
        <f t="shared" si="4090"/>
        <v>CC$2497</v>
      </c>
      <c r="CD2510" s="212" t="str">
        <f t="shared" si="4090"/>
        <v>CD$2497</v>
      </c>
      <c r="CE2510" s="212" t="str">
        <f t="shared" ref="CE2510:CL2512" si="4091">ADDRESS(ROW(CE2497),COLUMN(CE2497),2)</f>
        <v>CE$2497</v>
      </c>
      <c r="CF2510" s="212" t="str">
        <f t="shared" si="4091"/>
        <v>CF$2497</v>
      </c>
      <c r="CG2510" s="212" t="str">
        <f t="shared" si="4091"/>
        <v>CG$2497</v>
      </c>
      <c r="CH2510" s="212" t="str">
        <f t="shared" si="4091"/>
        <v>CH$2497</v>
      </c>
      <c r="CI2510" s="212" t="str">
        <f t="shared" si="4091"/>
        <v>CI$2497</v>
      </c>
      <c r="CJ2510" s="212" t="str">
        <f t="shared" si="4091"/>
        <v>CJ$2497</v>
      </c>
      <c r="CK2510" s="212" t="str">
        <f t="shared" si="4091"/>
        <v>CK$2497</v>
      </c>
      <c r="CL2510" s="212" t="str">
        <f t="shared" si="4091"/>
        <v>CL$2497</v>
      </c>
      <c r="CO2510" s="212" t="str">
        <f t="shared" ref="CO2510:DL2512" si="4092">ADDRESS(ROW(CO1251),COLUMN(CO1251),2)</f>
        <v>CO$1251</v>
      </c>
      <c r="CP2510" s="212" t="str">
        <f t="shared" si="4092"/>
        <v>CP$1251</v>
      </c>
      <c r="CQ2510" s="212" t="str">
        <f t="shared" si="4092"/>
        <v>CQ$1251</v>
      </c>
      <c r="CR2510" s="212" t="str">
        <f t="shared" si="4092"/>
        <v>CR$1251</v>
      </c>
      <c r="CS2510" s="212" t="str">
        <f t="shared" si="4092"/>
        <v>CS$1251</v>
      </c>
      <c r="CT2510" s="212" t="str">
        <f t="shared" si="4092"/>
        <v>CT$1251</v>
      </c>
      <c r="CU2510" s="212" t="str">
        <f t="shared" si="4092"/>
        <v>CU$1251</v>
      </c>
      <c r="CV2510" s="212" t="str">
        <f t="shared" si="4092"/>
        <v>CV$1251</v>
      </c>
      <c r="CW2510" s="212" t="str">
        <f t="shared" si="4092"/>
        <v>CW$1251</v>
      </c>
      <c r="CX2510" s="212" t="str">
        <f t="shared" si="4092"/>
        <v>CX$1251</v>
      </c>
      <c r="CY2510" s="212" t="str">
        <f t="shared" si="4092"/>
        <v>CY$1251</v>
      </c>
      <c r="CZ2510" s="212" t="str">
        <f t="shared" si="4092"/>
        <v>CZ$1251</v>
      </c>
      <c r="DA2510" s="212" t="str">
        <f t="shared" si="4092"/>
        <v>DA$1251</v>
      </c>
      <c r="DB2510" s="212" t="str">
        <f t="shared" si="4092"/>
        <v>DB$1251</v>
      </c>
      <c r="DC2510" s="212" t="str">
        <f t="shared" si="4092"/>
        <v>DC$1251</v>
      </c>
      <c r="DD2510" s="212" t="str">
        <f t="shared" si="4092"/>
        <v>DD$1251</v>
      </c>
      <c r="DE2510" s="212" t="str">
        <f t="shared" si="4092"/>
        <v>DE$1251</v>
      </c>
      <c r="DF2510" s="212" t="str">
        <f t="shared" si="4092"/>
        <v>DF$1251</v>
      </c>
      <c r="DG2510" s="212" t="str">
        <f t="shared" si="4092"/>
        <v>DG$1251</v>
      </c>
      <c r="DH2510" s="212" t="str">
        <f t="shared" si="4092"/>
        <v>DH$1251</v>
      </c>
      <c r="DI2510" s="212" t="str">
        <f t="shared" si="4092"/>
        <v>DI$1251</v>
      </c>
      <c r="DJ2510" s="212" t="str">
        <f t="shared" si="4092"/>
        <v>DJ$1251</v>
      </c>
      <c r="DK2510" s="212" t="str">
        <f t="shared" si="4092"/>
        <v>DK$1251</v>
      </c>
      <c r="DL2510" s="212" t="str">
        <f t="shared" si="4092"/>
        <v>DL$1251</v>
      </c>
    </row>
    <row r="2512" spans="1:116" x14ac:dyDescent="0.4">
      <c r="A2512" s="174"/>
      <c r="E2512" s="8"/>
      <c r="G2512" s="175" t="s">
        <v>490</v>
      </c>
      <c r="H2512" s="174"/>
      <c r="I2512" s="176"/>
      <c r="J2512" s="176"/>
      <c r="K2512" s="197"/>
      <c r="L2512" s="197"/>
      <c r="M2512" s="197"/>
      <c r="N2512" s="197"/>
      <c r="O2512" s="197"/>
      <c r="P2512" s="197"/>
      <c r="R2512" s="198"/>
      <c r="S2512" s="174"/>
      <c r="T2512" s="174"/>
      <c r="U2512" s="174"/>
      <c r="V2512" s="174"/>
      <c r="W2512" s="174"/>
      <c r="X2512" s="174"/>
      <c r="Y2512" s="174"/>
      <c r="Z2512" s="174"/>
      <c r="AA2512" s="174"/>
      <c r="AB2512" s="174"/>
      <c r="AC2512" s="174"/>
      <c r="AD2512" s="174"/>
      <c r="AE2512" s="174"/>
      <c r="AF2512" s="174"/>
      <c r="AG2512" s="174"/>
      <c r="AH2512" s="174"/>
      <c r="AI2512" s="174"/>
      <c r="AJ2512" s="174"/>
      <c r="AK2512" s="174"/>
      <c r="AL2512" s="174"/>
      <c r="AM2512" s="174"/>
      <c r="AN2512" s="174"/>
      <c r="AO2512" s="174"/>
      <c r="AP2512" s="174"/>
      <c r="AQ2512" s="174"/>
      <c r="AR2512" s="174"/>
      <c r="AS2512" s="174"/>
      <c r="AT2512" s="174"/>
      <c r="AU2512" s="174"/>
      <c r="AV2512" s="174"/>
      <c r="AW2512" s="174"/>
      <c r="AX2512" s="174"/>
      <c r="AY2512" s="174"/>
      <c r="AZ2512" s="174"/>
      <c r="BA2512" s="174"/>
      <c r="BB2512" s="174"/>
      <c r="BC2512" s="174"/>
      <c r="BD2512" s="174"/>
      <c r="BE2512" s="174"/>
      <c r="BF2512" s="174"/>
      <c r="BG2512" s="174"/>
      <c r="BH2512" s="174"/>
      <c r="BI2512" s="174"/>
      <c r="BJ2512" s="174"/>
      <c r="BK2512" s="174"/>
      <c r="BL2512" s="174"/>
      <c r="BM2512" s="174"/>
      <c r="BN2512" s="174"/>
      <c r="BO2512" s="174"/>
      <c r="BP2512" s="174"/>
      <c r="BQ2512" s="174"/>
      <c r="BR2512" s="174"/>
      <c r="BS2512" s="174"/>
      <c r="BT2512" s="174"/>
      <c r="BU2512" s="174"/>
      <c r="BV2512" s="174"/>
      <c r="BW2512" s="174"/>
      <c r="BX2512" s="174"/>
      <c r="BY2512" s="174"/>
      <c r="BZ2512" s="174"/>
      <c r="CA2512" s="174"/>
      <c r="CB2512" s="174"/>
      <c r="CC2512" s="174"/>
      <c r="CD2512" s="174"/>
      <c r="CE2512" s="174"/>
      <c r="CF2512" s="174"/>
      <c r="CG2512" s="174"/>
      <c r="CH2512" s="174"/>
      <c r="CI2512" s="174"/>
      <c r="CJ2512" s="174"/>
      <c r="CK2512" s="174"/>
      <c r="CL2512" s="174"/>
      <c r="CN2512" s="176"/>
      <c r="CO2512" s="174"/>
      <c r="CP2512" s="174"/>
      <c r="CQ2512" s="174"/>
      <c r="CR2512" s="174"/>
      <c r="CS2512" s="174"/>
      <c r="CT2512" s="174"/>
      <c r="CU2512" s="174"/>
      <c r="CV2512" s="174"/>
      <c r="CW2512" s="174"/>
      <c r="CX2512" s="174"/>
      <c r="CY2512" s="174"/>
      <c r="CZ2512" s="174"/>
      <c r="DA2512" s="174"/>
      <c r="DB2512" s="174"/>
      <c r="DC2512" s="174"/>
      <c r="DD2512" s="174"/>
      <c r="DE2512" s="174"/>
      <c r="DF2512" s="174"/>
      <c r="DG2512" s="174"/>
      <c r="DH2512" s="174"/>
      <c r="DI2512" s="174"/>
      <c r="DJ2512" s="174"/>
      <c r="DK2512" s="174"/>
      <c r="DL2512" s="174"/>
    </row>
    <row r="2513" spans="1:116" x14ac:dyDescent="0.4">
      <c r="A2513" s="174"/>
      <c r="E2513" s="8"/>
      <c r="G2513" s="175" t="s">
        <v>492</v>
      </c>
      <c r="H2513" s="174"/>
      <c r="I2513" s="176"/>
      <c r="J2513" s="176"/>
      <c r="K2513" s="197"/>
      <c r="L2513" s="197"/>
      <c r="M2513" s="197"/>
      <c r="N2513" s="197"/>
      <c r="O2513" s="197"/>
      <c r="P2513" s="197"/>
      <c r="R2513" s="198"/>
      <c r="S2513" s="174"/>
      <c r="T2513" s="174"/>
      <c r="U2513" s="174"/>
      <c r="V2513" s="174"/>
      <c r="W2513" s="174"/>
      <c r="X2513" s="174"/>
      <c r="Y2513" s="174"/>
      <c r="Z2513" s="174"/>
      <c r="AA2513" s="174"/>
      <c r="AB2513" s="174"/>
      <c r="AC2513" s="174"/>
      <c r="AD2513" s="174"/>
      <c r="AE2513" s="174"/>
      <c r="AF2513" s="174"/>
      <c r="AG2513" s="174"/>
      <c r="AH2513" s="174"/>
      <c r="AI2513" s="174"/>
      <c r="AJ2513" s="174"/>
      <c r="AK2513" s="174"/>
      <c r="AL2513" s="174"/>
      <c r="AM2513" s="174"/>
      <c r="AN2513" s="174"/>
      <c r="AO2513" s="174"/>
      <c r="AP2513" s="174"/>
      <c r="AQ2513" s="174"/>
      <c r="AR2513" s="174"/>
      <c r="AS2513" s="174"/>
      <c r="AT2513" s="174"/>
      <c r="AU2513" s="174"/>
      <c r="AV2513" s="174"/>
      <c r="AW2513" s="174"/>
      <c r="AX2513" s="174"/>
      <c r="AY2513" s="174"/>
      <c r="AZ2513" s="174"/>
      <c r="BA2513" s="174"/>
      <c r="BB2513" s="174"/>
      <c r="BC2513" s="174"/>
      <c r="BD2513" s="174"/>
      <c r="BE2513" s="174"/>
      <c r="BF2513" s="174"/>
      <c r="BG2513" s="174"/>
      <c r="BH2513" s="174"/>
      <c r="BI2513" s="174"/>
      <c r="BJ2513" s="174"/>
      <c r="BK2513" s="174"/>
      <c r="BL2513" s="174"/>
      <c r="BM2513" s="174"/>
      <c r="BN2513" s="174"/>
      <c r="BO2513" s="174"/>
      <c r="BP2513" s="174"/>
      <c r="BQ2513" s="174"/>
      <c r="BR2513" s="174"/>
      <c r="BS2513" s="174"/>
      <c r="BT2513" s="174"/>
      <c r="BU2513" s="174"/>
      <c r="BV2513" s="174"/>
      <c r="BW2513" s="174"/>
      <c r="BX2513" s="174"/>
      <c r="BY2513" s="174"/>
      <c r="BZ2513" s="174"/>
      <c r="CA2513" s="174"/>
      <c r="CB2513" s="174"/>
      <c r="CC2513" s="174"/>
      <c r="CD2513" s="174"/>
      <c r="CE2513" s="174"/>
      <c r="CF2513" s="174"/>
      <c r="CG2513" s="174"/>
      <c r="CH2513" s="174"/>
      <c r="CI2513" s="174"/>
      <c r="CJ2513" s="174"/>
      <c r="CK2513" s="174"/>
      <c r="CL2513" s="174"/>
      <c r="CN2513" s="176"/>
      <c r="CO2513" s="174"/>
      <c r="CP2513" s="174"/>
      <c r="CQ2513" s="174"/>
      <c r="CR2513" s="174"/>
      <c r="CS2513" s="174"/>
      <c r="CT2513" s="174"/>
      <c r="CU2513" s="174"/>
      <c r="CV2513" s="174"/>
      <c r="CW2513" s="174"/>
      <c r="CX2513" s="174"/>
      <c r="CY2513" s="174"/>
      <c r="CZ2513" s="174"/>
      <c r="DA2513" s="174"/>
      <c r="DB2513" s="174"/>
      <c r="DC2513" s="174"/>
      <c r="DD2513" s="174"/>
      <c r="DE2513" s="174"/>
      <c r="DF2513" s="174"/>
      <c r="DG2513" s="174"/>
      <c r="DH2513" s="174"/>
      <c r="DI2513" s="174"/>
      <c r="DJ2513" s="174"/>
      <c r="DK2513" s="174"/>
      <c r="DL2513" s="174"/>
    </row>
    <row r="2514" spans="1:116" x14ac:dyDescent="0.4">
      <c r="A2514" s="174"/>
      <c r="E2514" s="8"/>
      <c r="G2514" s="175" t="s">
        <v>461</v>
      </c>
      <c r="H2514" s="174"/>
      <c r="I2514" s="176"/>
      <c r="J2514" s="176"/>
      <c r="K2514" s="197"/>
      <c r="L2514" s="197"/>
      <c r="M2514" s="197"/>
      <c r="N2514" s="197"/>
      <c r="O2514" s="197"/>
      <c r="P2514" s="197"/>
      <c r="R2514" s="198"/>
      <c r="S2514" s="199" t="str">
        <f t="shared" ref="S2514:AX2514" si="4093">S$20</f>
        <v>S$16</v>
      </c>
      <c r="T2514" s="199" t="str">
        <f t="shared" si="4093"/>
        <v>T$16</v>
      </c>
      <c r="U2514" s="199" t="str">
        <f t="shared" si="4093"/>
        <v>U$16</v>
      </c>
      <c r="V2514" s="199" t="str">
        <f t="shared" si="4093"/>
        <v>V$16</v>
      </c>
      <c r="W2514" s="199" t="str">
        <f t="shared" si="4093"/>
        <v>W$16</v>
      </c>
      <c r="X2514" s="199" t="str">
        <f t="shared" si="4093"/>
        <v>X$16</v>
      </c>
      <c r="Y2514" s="199" t="str">
        <f t="shared" si="4093"/>
        <v>Y$16</v>
      </c>
      <c r="Z2514" s="199" t="str">
        <f t="shared" si="4093"/>
        <v>Z$16</v>
      </c>
      <c r="AA2514" s="199" t="str">
        <f t="shared" si="4093"/>
        <v>AA$16</v>
      </c>
      <c r="AB2514" s="199" t="str">
        <f t="shared" si="4093"/>
        <v>AB$16</v>
      </c>
      <c r="AC2514" s="199" t="str">
        <f t="shared" si="4093"/>
        <v>AC$16</v>
      </c>
      <c r="AD2514" s="199" t="str">
        <f t="shared" si="4093"/>
        <v>AD$16</v>
      </c>
      <c r="AE2514" s="199" t="str">
        <f t="shared" si="4093"/>
        <v>AE$16</v>
      </c>
      <c r="AF2514" s="199" t="str">
        <f t="shared" si="4093"/>
        <v>AF$16</v>
      </c>
      <c r="AG2514" s="199" t="str">
        <f t="shared" si="4093"/>
        <v>AG$16</v>
      </c>
      <c r="AH2514" s="199" t="str">
        <f t="shared" si="4093"/>
        <v>AH$16</v>
      </c>
      <c r="AI2514" s="199" t="str">
        <f t="shared" si="4093"/>
        <v>AI$16</v>
      </c>
      <c r="AJ2514" s="199" t="str">
        <f t="shared" si="4093"/>
        <v>AJ$16</v>
      </c>
      <c r="AK2514" s="199" t="str">
        <f t="shared" si="4093"/>
        <v>AK$16</v>
      </c>
      <c r="AL2514" s="199" t="str">
        <f t="shared" si="4093"/>
        <v>AL$16</v>
      </c>
      <c r="AM2514" s="199" t="str">
        <f t="shared" si="4093"/>
        <v>AM$16</v>
      </c>
      <c r="AN2514" s="199" t="str">
        <f t="shared" si="4093"/>
        <v>AN$16</v>
      </c>
      <c r="AO2514" s="199" t="str">
        <f t="shared" si="4093"/>
        <v>AO$16</v>
      </c>
      <c r="AP2514" s="199" t="str">
        <f t="shared" si="4093"/>
        <v>AP$16</v>
      </c>
      <c r="AQ2514" s="199" t="str">
        <f t="shared" si="4093"/>
        <v>AQ$16</v>
      </c>
      <c r="AR2514" s="199" t="str">
        <f t="shared" si="4093"/>
        <v>AR$16</v>
      </c>
      <c r="AS2514" s="199" t="str">
        <f t="shared" si="4093"/>
        <v>AS$16</v>
      </c>
      <c r="AT2514" s="199" t="str">
        <f t="shared" si="4093"/>
        <v>AT$16</v>
      </c>
      <c r="AU2514" s="199" t="str">
        <f t="shared" si="4093"/>
        <v>AU$16</v>
      </c>
      <c r="AV2514" s="199" t="str">
        <f t="shared" si="4093"/>
        <v>AV$16</v>
      </c>
      <c r="AW2514" s="199" t="str">
        <f t="shared" si="4093"/>
        <v>AW$16</v>
      </c>
      <c r="AX2514" s="199" t="str">
        <f t="shared" si="4093"/>
        <v>AX$16</v>
      </c>
      <c r="AY2514" s="199" t="str">
        <f t="shared" ref="AY2514:CD2514" si="4094">AY$20</f>
        <v>AY$16</v>
      </c>
      <c r="AZ2514" s="199" t="str">
        <f t="shared" si="4094"/>
        <v>AZ$16</v>
      </c>
      <c r="BA2514" s="199" t="str">
        <f t="shared" si="4094"/>
        <v>BA$16</v>
      </c>
      <c r="BB2514" s="199" t="str">
        <f t="shared" si="4094"/>
        <v>BB$16</v>
      </c>
      <c r="BC2514" s="199" t="str">
        <f t="shared" si="4094"/>
        <v>BC$16</v>
      </c>
      <c r="BD2514" s="199" t="str">
        <f t="shared" si="4094"/>
        <v>BD$16</v>
      </c>
      <c r="BE2514" s="199" t="str">
        <f t="shared" si="4094"/>
        <v>BE$16</v>
      </c>
      <c r="BF2514" s="199" t="str">
        <f t="shared" si="4094"/>
        <v>BF$16</v>
      </c>
      <c r="BG2514" s="199" t="str">
        <f t="shared" si="4094"/>
        <v>BG$16</v>
      </c>
      <c r="BH2514" s="199" t="str">
        <f t="shared" si="4094"/>
        <v>BH$16</v>
      </c>
      <c r="BI2514" s="199" t="str">
        <f t="shared" si="4094"/>
        <v>BI$16</v>
      </c>
      <c r="BJ2514" s="199" t="str">
        <f t="shared" si="4094"/>
        <v>BJ$16</v>
      </c>
      <c r="BK2514" s="199" t="str">
        <f t="shared" si="4094"/>
        <v>BK$16</v>
      </c>
      <c r="BL2514" s="199" t="str">
        <f t="shared" si="4094"/>
        <v>BL$16</v>
      </c>
      <c r="BM2514" s="199" t="str">
        <f t="shared" si="4094"/>
        <v>BM$16</v>
      </c>
      <c r="BN2514" s="199" t="str">
        <f t="shared" si="4094"/>
        <v>BN$16</v>
      </c>
      <c r="BO2514" s="199" t="str">
        <f t="shared" si="4094"/>
        <v>BO$16</v>
      </c>
      <c r="BP2514" s="199" t="str">
        <f t="shared" si="4094"/>
        <v>BP$16</v>
      </c>
      <c r="BQ2514" s="199" t="str">
        <f t="shared" si="4094"/>
        <v>BQ$16</v>
      </c>
      <c r="BR2514" s="199" t="str">
        <f t="shared" si="4094"/>
        <v>BR$16</v>
      </c>
      <c r="BS2514" s="199" t="str">
        <f t="shared" si="4094"/>
        <v>BS$16</v>
      </c>
      <c r="BT2514" s="199" t="str">
        <f t="shared" si="4094"/>
        <v>BT$16</v>
      </c>
      <c r="BU2514" s="199" t="str">
        <f t="shared" si="4094"/>
        <v>BU$16</v>
      </c>
      <c r="BV2514" s="199" t="str">
        <f t="shared" si="4094"/>
        <v>BV$16</v>
      </c>
      <c r="BW2514" s="199" t="str">
        <f t="shared" si="4094"/>
        <v>BW$16</v>
      </c>
      <c r="BX2514" s="199" t="str">
        <f t="shared" si="4094"/>
        <v>BX$16</v>
      </c>
      <c r="BY2514" s="199" t="str">
        <f t="shared" si="4094"/>
        <v>BY$16</v>
      </c>
      <c r="BZ2514" s="199" t="str">
        <f t="shared" si="4094"/>
        <v>BZ$16</v>
      </c>
      <c r="CA2514" s="199" t="str">
        <f t="shared" si="4094"/>
        <v>CA$16</v>
      </c>
      <c r="CB2514" s="199" t="str">
        <f t="shared" si="4094"/>
        <v>CB$16</v>
      </c>
      <c r="CC2514" s="199" t="str">
        <f t="shared" si="4094"/>
        <v>CC$16</v>
      </c>
      <c r="CD2514" s="199" t="str">
        <f t="shared" si="4094"/>
        <v>CD$16</v>
      </c>
      <c r="CE2514" s="199" t="str">
        <f t="shared" ref="CE2514:CL2514" si="4095">CE$20</f>
        <v>CE$16</v>
      </c>
      <c r="CF2514" s="199" t="str">
        <f t="shared" si="4095"/>
        <v>CF$16</v>
      </c>
      <c r="CG2514" s="199" t="str">
        <f t="shared" si="4095"/>
        <v>CG$16</v>
      </c>
      <c r="CH2514" s="199" t="str">
        <f t="shared" si="4095"/>
        <v>CH$16</v>
      </c>
      <c r="CI2514" s="199" t="str">
        <f t="shared" si="4095"/>
        <v>CI$16</v>
      </c>
      <c r="CJ2514" s="199" t="str">
        <f t="shared" si="4095"/>
        <v>CJ$16</v>
      </c>
      <c r="CK2514" s="199" t="str">
        <f t="shared" si="4095"/>
        <v>CK$16</v>
      </c>
      <c r="CL2514" s="199" t="str">
        <f t="shared" si="4095"/>
        <v>CL$16</v>
      </c>
      <c r="CN2514" s="176"/>
      <c r="CO2514" s="199" t="str">
        <f t="shared" ref="CO2514:DL2514" si="4096">CO$20</f>
        <v>CO$16</v>
      </c>
      <c r="CP2514" s="199" t="str">
        <f t="shared" si="4096"/>
        <v>CP$16</v>
      </c>
      <c r="CQ2514" s="199" t="str">
        <f t="shared" si="4096"/>
        <v>CQ$16</v>
      </c>
      <c r="CR2514" s="199" t="str">
        <f t="shared" si="4096"/>
        <v>CR$16</v>
      </c>
      <c r="CS2514" s="199" t="str">
        <f t="shared" si="4096"/>
        <v>CS$16</v>
      </c>
      <c r="CT2514" s="199" t="str">
        <f t="shared" si="4096"/>
        <v>CT$16</v>
      </c>
      <c r="CU2514" s="199" t="str">
        <f t="shared" si="4096"/>
        <v>CU$16</v>
      </c>
      <c r="CV2514" s="199" t="str">
        <f t="shared" si="4096"/>
        <v>CV$16</v>
      </c>
      <c r="CW2514" s="199" t="str">
        <f t="shared" si="4096"/>
        <v>CW$16</v>
      </c>
      <c r="CX2514" s="199" t="str">
        <f t="shared" si="4096"/>
        <v>CX$16</v>
      </c>
      <c r="CY2514" s="199" t="str">
        <f t="shared" si="4096"/>
        <v>CY$16</v>
      </c>
      <c r="CZ2514" s="199" t="str">
        <f t="shared" si="4096"/>
        <v>CZ$16</v>
      </c>
      <c r="DA2514" s="199" t="str">
        <f t="shared" si="4096"/>
        <v>DA$16</v>
      </c>
      <c r="DB2514" s="199" t="str">
        <f t="shared" si="4096"/>
        <v>DB$16</v>
      </c>
      <c r="DC2514" s="199" t="str">
        <f t="shared" si="4096"/>
        <v>DC$16</v>
      </c>
      <c r="DD2514" s="199" t="str">
        <f t="shared" si="4096"/>
        <v>DD$16</v>
      </c>
      <c r="DE2514" s="199" t="str">
        <f t="shared" si="4096"/>
        <v>DE$16</v>
      </c>
      <c r="DF2514" s="199" t="str">
        <f t="shared" si="4096"/>
        <v>DF$16</v>
      </c>
      <c r="DG2514" s="199" t="str">
        <f t="shared" si="4096"/>
        <v>DG$16</v>
      </c>
      <c r="DH2514" s="199" t="str">
        <f t="shared" si="4096"/>
        <v>DH$16</v>
      </c>
      <c r="DI2514" s="199" t="str">
        <f t="shared" si="4096"/>
        <v>DI$16</v>
      </c>
      <c r="DJ2514" s="199" t="str">
        <f t="shared" si="4096"/>
        <v>DJ$16</v>
      </c>
      <c r="DK2514" s="199" t="str">
        <f t="shared" si="4096"/>
        <v>DK$16</v>
      </c>
      <c r="DL2514" s="199" t="str">
        <f t="shared" si="4096"/>
        <v>DL$16</v>
      </c>
    </row>
    <row r="2515" spans="1:116" x14ac:dyDescent="0.4">
      <c r="A2515" s="174"/>
      <c r="E2515" s="8"/>
      <c r="G2515" s="175" t="s">
        <v>462</v>
      </c>
      <c r="H2515" s="200"/>
      <c r="I2515" s="201"/>
      <c r="J2515" s="201"/>
      <c r="K2515" s="202"/>
      <c r="L2515" s="202"/>
      <c r="M2515" s="202"/>
      <c r="N2515" s="202"/>
      <c r="O2515" s="202"/>
      <c r="P2515" s="202"/>
      <c r="R2515" s="202"/>
      <c r="S2515" s="199" t="str">
        <f t="shared" ref="S2515:AX2515" si="4097">S$21</f>
        <v>S$17</v>
      </c>
      <c r="T2515" s="199" t="str">
        <f t="shared" si="4097"/>
        <v>T$17</v>
      </c>
      <c r="U2515" s="199" t="str">
        <f t="shared" si="4097"/>
        <v>U$17</v>
      </c>
      <c r="V2515" s="199" t="str">
        <f t="shared" si="4097"/>
        <v>V$17</v>
      </c>
      <c r="W2515" s="199" t="str">
        <f t="shared" si="4097"/>
        <v>W$17</v>
      </c>
      <c r="X2515" s="199" t="str">
        <f t="shared" si="4097"/>
        <v>X$17</v>
      </c>
      <c r="Y2515" s="199" t="str">
        <f t="shared" si="4097"/>
        <v>Y$17</v>
      </c>
      <c r="Z2515" s="199" t="str">
        <f t="shared" si="4097"/>
        <v>Z$17</v>
      </c>
      <c r="AA2515" s="199" t="str">
        <f t="shared" si="4097"/>
        <v>AA$17</v>
      </c>
      <c r="AB2515" s="199" t="str">
        <f t="shared" si="4097"/>
        <v>AB$17</v>
      </c>
      <c r="AC2515" s="199" t="str">
        <f t="shared" si="4097"/>
        <v>AC$17</v>
      </c>
      <c r="AD2515" s="199" t="str">
        <f t="shared" si="4097"/>
        <v>AD$17</v>
      </c>
      <c r="AE2515" s="199" t="str">
        <f t="shared" si="4097"/>
        <v>AE$17</v>
      </c>
      <c r="AF2515" s="199" t="str">
        <f t="shared" si="4097"/>
        <v>AF$17</v>
      </c>
      <c r="AG2515" s="199" t="str">
        <f t="shared" si="4097"/>
        <v>AG$17</v>
      </c>
      <c r="AH2515" s="199" t="str">
        <f t="shared" si="4097"/>
        <v>AH$17</v>
      </c>
      <c r="AI2515" s="199" t="str">
        <f t="shared" si="4097"/>
        <v>AI$17</v>
      </c>
      <c r="AJ2515" s="199" t="str">
        <f t="shared" si="4097"/>
        <v>AJ$17</v>
      </c>
      <c r="AK2515" s="199" t="str">
        <f t="shared" si="4097"/>
        <v>AK$17</v>
      </c>
      <c r="AL2515" s="199" t="str">
        <f t="shared" si="4097"/>
        <v>AL$17</v>
      </c>
      <c r="AM2515" s="199" t="str">
        <f t="shared" si="4097"/>
        <v>AM$17</v>
      </c>
      <c r="AN2515" s="199" t="str">
        <f t="shared" si="4097"/>
        <v>AN$17</v>
      </c>
      <c r="AO2515" s="199" t="str">
        <f t="shared" si="4097"/>
        <v>AO$17</v>
      </c>
      <c r="AP2515" s="199" t="str">
        <f t="shared" si="4097"/>
        <v>AP$17</v>
      </c>
      <c r="AQ2515" s="199" t="str">
        <f t="shared" si="4097"/>
        <v>AQ$17</v>
      </c>
      <c r="AR2515" s="199" t="str">
        <f t="shared" si="4097"/>
        <v>AR$17</v>
      </c>
      <c r="AS2515" s="199" t="str">
        <f t="shared" si="4097"/>
        <v>AS$17</v>
      </c>
      <c r="AT2515" s="199" t="str">
        <f t="shared" si="4097"/>
        <v>AT$17</v>
      </c>
      <c r="AU2515" s="199" t="str">
        <f t="shared" si="4097"/>
        <v>AU$17</v>
      </c>
      <c r="AV2515" s="199" t="str">
        <f t="shared" si="4097"/>
        <v>AV$17</v>
      </c>
      <c r="AW2515" s="199" t="str">
        <f t="shared" si="4097"/>
        <v>AW$17</v>
      </c>
      <c r="AX2515" s="199" t="str">
        <f t="shared" si="4097"/>
        <v>AX$17</v>
      </c>
      <c r="AY2515" s="199" t="str">
        <f t="shared" ref="AY2515:CD2515" si="4098">AY$21</f>
        <v>AY$17</v>
      </c>
      <c r="AZ2515" s="199" t="str">
        <f t="shared" si="4098"/>
        <v>AZ$17</v>
      </c>
      <c r="BA2515" s="199" t="str">
        <f t="shared" si="4098"/>
        <v>BA$17</v>
      </c>
      <c r="BB2515" s="199" t="str">
        <f t="shared" si="4098"/>
        <v>BB$17</v>
      </c>
      <c r="BC2515" s="199" t="str">
        <f t="shared" si="4098"/>
        <v>BC$17</v>
      </c>
      <c r="BD2515" s="199" t="str">
        <f t="shared" si="4098"/>
        <v>BD$17</v>
      </c>
      <c r="BE2515" s="199" t="str">
        <f t="shared" si="4098"/>
        <v>BE$17</v>
      </c>
      <c r="BF2515" s="199" t="str">
        <f t="shared" si="4098"/>
        <v>BF$17</v>
      </c>
      <c r="BG2515" s="199" t="str">
        <f t="shared" si="4098"/>
        <v>BG$17</v>
      </c>
      <c r="BH2515" s="199" t="str">
        <f t="shared" si="4098"/>
        <v>BH$17</v>
      </c>
      <c r="BI2515" s="199" t="str">
        <f t="shared" si="4098"/>
        <v>BI$17</v>
      </c>
      <c r="BJ2515" s="199" t="str">
        <f t="shared" si="4098"/>
        <v>BJ$17</v>
      </c>
      <c r="BK2515" s="199" t="str">
        <f t="shared" si="4098"/>
        <v>BK$17</v>
      </c>
      <c r="BL2515" s="199" t="str">
        <f t="shared" si="4098"/>
        <v>BL$17</v>
      </c>
      <c r="BM2515" s="199" t="str">
        <f t="shared" si="4098"/>
        <v>BM$17</v>
      </c>
      <c r="BN2515" s="199" t="str">
        <f t="shared" si="4098"/>
        <v>BN$17</v>
      </c>
      <c r="BO2515" s="199" t="str">
        <f t="shared" si="4098"/>
        <v>BO$17</v>
      </c>
      <c r="BP2515" s="199" t="str">
        <f t="shared" si="4098"/>
        <v>BP$17</v>
      </c>
      <c r="BQ2515" s="199" t="str">
        <f t="shared" si="4098"/>
        <v>BQ$17</v>
      </c>
      <c r="BR2515" s="199" t="str">
        <f t="shared" si="4098"/>
        <v>BR$17</v>
      </c>
      <c r="BS2515" s="199" t="str">
        <f t="shared" si="4098"/>
        <v>BS$17</v>
      </c>
      <c r="BT2515" s="199" t="str">
        <f t="shared" si="4098"/>
        <v>BT$17</v>
      </c>
      <c r="BU2515" s="199" t="str">
        <f t="shared" si="4098"/>
        <v>BU$17</v>
      </c>
      <c r="BV2515" s="199" t="str">
        <f t="shared" si="4098"/>
        <v>BV$17</v>
      </c>
      <c r="BW2515" s="199" t="str">
        <f t="shared" si="4098"/>
        <v>BW$17</v>
      </c>
      <c r="BX2515" s="199" t="str">
        <f t="shared" si="4098"/>
        <v>BX$17</v>
      </c>
      <c r="BY2515" s="199" t="str">
        <f t="shared" si="4098"/>
        <v>BY$17</v>
      </c>
      <c r="BZ2515" s="199" t="str">
        <f t="shared" si="4098"/>
        <v>BZ$17</v>
      </c>
      <c r="CA2515" s="199" t="str">
        <f t="shared" si="4098"/>
        <v>CA$17</v>
      </c>
      <c r="CB2515" s="199" t="str">
        <f t="shared" si="4098"/>
        <v>CB$17</v>
      </c>
      <c r="CC2515" s="199" t="str">
        <f t="shared" si="4098"/>
        <v>CC$17</v>
      </c>
      <c r="CD2515" s="199" t="str">
        <f t="shared" si="4098"/>
        <v>CD$17</v>
      </c>
      <c r="CE2515" s="199" t="str">
        <f t="shared" ref="CE2515:CL2515" si="4099">CE$21</f>
        <v>CE$17</v>
      </c>
      <c r="CF2515" s="199" t="str">
        <f t="shared" si="4099"/>
        <v>CF$17</v>
      </c>
      <c r="CG2515" s="199" t="str">
        <f t="shared" si="4099"/>
        <v>CG$17</v>
      </c>
      <c r="CH2515" s="199" t="str">
        <f t="shared" si="4099"/>
        <v>CH$17</v>
      </c>
      <c r="CI2515" s="199" t="str">
        <f t="shared" si="4099"/>
        <v>CI$17</v>
      </c>
      <c r="CJ2515" s="199" t="str">
        <f t="shared" si="4099"/>
        <v>CJ$17</v>
      </c>
      <c r="CK2515" s="199" t="str">
        <f t="shared" si="4099"/>
        <v>CK$17</v>
      </c>
      <c r="CL2515" s="199" t="str">
        <f t="shared" si="4099"/>
        <v>CL$17</v>
      </c>
      <c r="CN2515" s="201"/>
      <c r="CO2515" s="199" t="str">
        <f t="shared" ref="CO2515:DL2515" si="4100">CO$21</f>
        <v>CO$17</v>
      </c>
      <c r="CP2515" s="199" t="str">
        <f t="shared" si="4100"/>
        <v>CP$17</v>
      </c>
      <c r="CQ2515" s="199" t="str">
        <f t="shared" si="4100"/>
        <v>CQ$17</v>
      </c>
      <c r="CR2515" s="199" t="str">
        <f t="shared" si="4100"/>
        <v>CR$17</v>
      </c>
      <c r="CS2515" s="199" t="str">
        <f t="shared" si="4100"/>
        <v>CS$17</v>
      </c>
      <c r="CT2515" s="199" t="str">
        <f t="shared" si="4100"/>
        <v>CT$17</v>
      </c>
      <c r="CU2515" s="199" t="str">
        <f t="shared" si="4100"/>
        <v>CU$17</v>
      </c>
      <c r="CV2515" s="199" t="str">
        <f t="shared" si="4100"/>
        <v>CV$17</v>
      </c>
      <c r="CW2515" s="199" t="str">
        <f t="shared" si="4100"/>
        <v>CW$17</v>
      </c>
      <c r="CX2515" s="199" t="str">
        <f t="shared" si="4100"/>
        <v>CX$17</v>
      </c>
      <c r="CY2515" s="199" t="str">
        <f t="shared" si="4100"/>
        <v>CY$17</v>
      </c>
      <c r="CZ2515" s="199" t="str">
        <f t="shared" si="4100"/>
        <v>CZ$17</v>
      </c>
      <c r="DA2515" s="199" t="str">
        <f t="shared" si="4100"/>
        <v>DA$17</v>
      </c>
      <c r="DB2515" s="199" t="str">
        <f t="shared" si="4100"/>
        <v>DB$17</v>
      </c>
      <c r="DC2515" s="199" t="str">
        <f t="shared" si="4100"/>
        <v>DC$17</v>
      </c>
      <c r="DD2515" s="199" t="str">
        <f t="shared" si="4100"/>
        <v>DD$17</v>
      </c>
      <c r="DE2515" s="199" t="str">
        <f t="shared" si="4100"/>
        <v>DE$17</v>
      </c>
      <c r="DF2515" s="199" t="str">
        <f t="shared" si="4100"/>
        <v>DF$17</v>
      </c>
      <c r="DG2515" s="199" t="str">
        <f t="shared" si="4100"/>
        <v>DG$17</v>
      </c>
      <c r="DH2515" s="199" t="str">
        <f t="shared" si="4100"/>
        <v>DH$17</v>
      </c>
      <c r="DI2515" s="199" t="str">
        <f t="shared" si="4100"/>
        <v>DI$17</v>
      </c>
      <c r="DJ2515" s="199" t="str">
        <f t="shared" si="4100"/>
        <v>DJ$17</v>
      </c>
      <c r="DK2515" s="199" t="str">
        <f t="shared" si="4100"/>
        <v>DK$17</v>
      </c>
      <c r="DL2515" s="199" t="str">
        <f t="shared" si="4100"/>
        <v>DL$17</v>
      </c>
    </row>
    <row r="2516" spans="1:116" x14ac:dyDescent="0.4">
      <c r="A2516" s="174"/>
      <c r="E2516" s="8"/>
      <c r="G2516" s="175" t="s">
        <v>491</v>
      </c>
      <c r="H2516" s="200"/>
      <c r="I2516" s="201"/>
      <c r="J2516" s="201"/>
      <c r="K2516" s="202"/>
      <c r="L2516" s="202"/>
      <c r="M2516" s="202"/>
      <c r="N2516" s="202"/>
      <c r="O2516" s="202"/>
      <c r="P2516" s="202"/>
      <c r="R2516" s="202"/>
      <c r="S2516" s="190"/>
      <c r="T2516" s="190"/>
      <c r="U2516" s="190"/>
      <c r="V2516" s="190"/>
      <c r="W2516" s="190"/>
      <c r="X2516" s="190"/>
      <c r="Y2516" s="190"/>
      <c r="Z2516" s="190"/>
      <c r="AA2516" s="190"/>
      <c r="AB2516" s="190"/>
      <c r="AC2516" s="190"/>
      <c r="AD2516" s="190"/>
      <c r="AE2516" s="190"/>
      <c r="AF2516" s="190"/>
      <c r="AG2516" s="190"/>
      <c r="AH2516" s="190"/>
      <c r="AI2516" s="190"/>
      <c r="AJ2516" s="190"/>
      <c r="AK2516" s="190"/>
      <c r="AL2516" s="190"/>
      <c r="AM2516" s="190"/>
      <c r="AN2516" s="190"/>
      <c r="AO2516" s="190"/>
      <c r="AP2516" s="190"/>
      <c r="AQ2516" s="190"/>
      <c r="AR2516" s="190"/>
      <c r="AS2516" s="190"/>
      <c r="AT2516" s="190"/>
      <c r="AU2516" s="190"/>
      <c r="AV2516" s="190"/>
      <c r="AW2516" s="190"/>
      <c r="AX2516" s="190"/>
      <c r="AY2516" s="190"/>
      <c r="AZ2516" s="190"/>
      <c r="BA2516" s="190"/>
      <c r="BB2516" s="190"/>
      <c r="BC2516" s="190"/>
      <c r="BD2516" s="190"/>
      <c r="BE2516" s="190"/>
      <c r="BF2516" s="190"/>
      <c r="BG2516" s="190"/>
      <c r="BH2516" s="190"/>
      <c r="BI2516" s="190"/>
      <c r="BJ2516" s="190"/>
      <c r="BK2516" s="190"/>
      <c r="BL2516" s="190"/>
      <c r="BM2516" s="190"/>
      <c r="BN2516" s="190"/>
      <c r="BO2516" s="190"/>
      <c r="BP2516" s="190"/>
      <c r="BQ2516" s="190"/>
      <c r="BR2516" s="190"/>
      <c r="BS2516" s="190"/>
      <c r="BT2516" s="190"/>
      <c r="BU2516" s="190"/>
      <c r="BV2516" s="190"/>
      <c r="BW2516" s="190"/>
      <c r="BX2516" s="190"/>
      <c r="BY2516" s="190"/>
      <c r="BZ2516" s="190"/>
      <c r="CA2516" s="190"/>
      <c r="CB2516" s="190"/>
      <c r="CC2516" s="190"/>
      <c r="CD2516" s="190"/>
      <c r="CE2516" s="190"/>
      <c r="CF2516" s="190"/>
      <c r="CG2516" s="190"/>
      <c r="CH2516" s="190"/>
      <c r="CI2516" s="190"/>
      <c r="CJ2516" s="190"/>
      <c r="CK2516" s="190"/>
      <c r="CL2516" s="190"/>
      <c r="CN2516" s="201"/>
      <c r="CO2516" s="190"/>
      <c r="CP2516" s="190"/>
      <c r="CQ2516" s="190"/>
      <c r="CR2516" s="190"/>
      <c r="CS2516" s="190"/>
      <c r="CT2516" s="190"/>
      <c r="CU2516" s="190"/>
      <c r="CV2516" s="190"/>
      <c r="CW2516" s="190"/>
      <c r="CX2516" s="190"/>
      <c r="CY2516" s="190"/>
      <c r="CZ2516" s="190"/>
      <c r="DA2516" s="190"/>
      <c r="DB2516" s="190"/>
      <c r="DC2516" s="190"/>
      <c r="DD2516" s="190"/>
      <c r="DE2516" s="190"/>
      <c r="DF2516" s="190"/>
      <c r="DG2516" s="190"/>
      <c r="DH2516" s="190"/>
      <c r="DI2516" s="190"/>
      <c r="DJ2516" s="190"/>
      <c r="DK2516" s="190"/>
      <c r="DL2516" s="190"/>
    </row>
    <row r="2517" spans="1:116" x14ac:dyDescent="0.4">
      <c r="A2517" s="174"/>
      <c r="E2517" s="8"/>
      <c r="G2517" s="175" t="s">
        <v>505</v>
      </c>
      <c r="H2517" s="200"/>
      <c r="I2517" s="201"/>
      <c r="J2517" s="201"/>
      <c r="K2517" s="202"/>
      <c r="L2517" s="202"/>
      <c r="M2517" s="202"/>
      <c r="N2517" s="202"/>
      <c r="O2517" s="202"/>
      <c r="P2517" s="202"/>
      <c r="R2517" s="202"/>
      <c r="S2517" s="190"/>
      <c r="T2517" s="190"/>
      <c r="U2517" s="190"/>
      <c r="V2517" s="190"/>
      <c r="W2517" s="190"/>
      <c r="X2517" s="190"/>
      <c r="Y2517" s="190"/>
      <c r="Z2517" s="190"/>
      <c r="AA2517" s="190"/>
      <c r="AB2517" s="190"/>
      <c r="AC2517" s="190"/>
      <c r="AD2517" s="190"/>
      <c r="AE2517" s="190"/>
      <c r="AF2517" s="190"/>
      <c r="AG2517" s="190"/>
      <c r="AH2517" s="190"/>
      <c r="AI2517" s="190"/>
      <c r="AJ2517" s="190"/>
      <c r="AK2517" s="190"/>
      <c r="AL2517" s="190"/>
      <c r="AM2517" s="190"/>
      <c r="AN2517" s="190"/>
      <c r="AO2517" s="190"/>
      <c r="AP2517" s="190"/>
      <c r="AQ2517" s="190"/>
      <c r="AR2517" s="190"/>
      <c r="AS2517" s="190"/>
      <c r="AT2517" s="190"/>
      <c r="AU2517" s="190"/>
      <c r="AV2517" s="190"/>
      <c r="AW2517" s="190"/>
      <c r="AX2517" s="190"/>
      <c r="AY2517" s="190"/>
      <c r="AZ2517" s="190"/>
      <c r="BA2517" s="190"/>
      <c r="BB2517" s="190"/>
      <c r="BC2517" s="190"/>
      <c r="BD2517" s="190"/>
      <c r="BE2517" s="190"/>
      <c r="BF2517" s="190"/>
      <c r="BG2517" s="190"/>
      <c r="BH2517" s="190"/>
      <c r="BI2517" s="190"/>
      <c r="BJ2517" s="190"/>
      <c r="BK2517" s="190"/>
      <c r="BL2517" s="190"/>
      <c r="BM2517" s="190"/>
      <c r="BN2517" s="190"/>
      <c r="BO2517" s="190"/>
      <c r="BP2517" s="190"/>
      <c r="BQ2517" s="190"/>
      <c r="BR2517" s="190"/>
      <c r="BS2517" s="190"/>
      <c r="BT2517" s="190"/>
      <c r="BU2517" s="190"/>
      <c r="BV2517" s="190"/>
      <c r="BW2517" s="190"/>
      <c r="BX2517" s="190"/>
      <c r="BY2517" s="190"/>
      <c r="BZ2517" s="190"/>
      <c r="CA2517" s="190"/>
      <c r="CB2517" s="190"/>
      <c r="CC2517" s="190"/>
      <c r="CD2517" s="190"/>
      <c r="CE2517" s="190"/>
      <c r="CF2517" s="190"/>
      <c r="CG2517" s="190"/>
      <c r="CH2517" s="190"/>
      <c r="CI2517" s="190"/>
      <c r="CJ2517" s="190"/>
      <c r="CK2517" s="190"/>
      <c r="CL2517" s="190"/>
      <c r="CN2517" s="201"/>
      <c r="CO2517" s="190"/>
      <c r="CP2517" s="190"/>
      <c r="CQ2517" s="190"/>
      <c r="CR2517" s="190"/>
      <c r="CS2517" s="190"/>
      <c r="CT2517" s="190"/>
      <c r="CU2517" s="190"/>
      <c r="CV2517" s="190"/>
      <c r="CW2517" s="190"/>
      <c r="CX2517" s="190"/>
      <c r="CY2517" s="190"/>
      <c r="CZ2517" s="190"/>
      <c r="DA2517" s="190"/>
      <c r="DB2517" s="190"/>
      <c r="DC2517" s="190"/>
      <c r="DD2517" s="190"/>
      <c r="DE2517" s="190"/>
      <c r="DF2517" s="190"/>
      <c r="DG2517" s="190"/>
      <c r="DH2517" s="190"/>
      <c r="DI2517" s="190"/>
      <c r="DJ2517" s="190"/>
      <c r="DK2517" s="190"/>
      <c r="DL2517" s="190"/>
    </row>
    <row r="2518" spans="1:116" x14ac:dyDescent="0.4">
      <c r="A2518" s="174"/>
      <c r="E2518" s="8"/>
      <c r="G2518" s="175" t="s">
        <v>463</v>
      </c>
      <c r="H2518" s="200"/>
      <c r="I2518" s="201"/>
      <c r="J2518" s="201"/>
      <c r="K2518" s="202"/>
      <c r="L2518" s="202"/>
      <c r="M2518" s="202"/>
      <c r="N2518" s="202"/>
      <c r="O2518" s="202"/>
      <c r="P2518" s="202"/>
      <c r="R2518" s="202"/>
      <c r="S2518" s="190" t="str">
        <f t="shared" ref="S2518:AX2518" si="4101">S$22</f>
        <v>S$18</v>
      </c>
      <c r="T2518" s="190" t="str">
        <f t="shared" si="4101"/>
        <v>T$18</v>
      </c>
      <c r="U2518" s="190" t="str">
        <f t="shared" si="4101"/>
        <v>U$18</v>
      </c>
      <c r="V2518" s="190" t="str">
        <f t="shared" si="4101"/>
        <v>V$18</v>
      </c>
      <c r="W2518" s="190" t="str">
        <f t="shared" si="4101"/>
        <v>W$18</v>
      </c>
      <c r="X2518" s="190" t="str">
        <f t="shared" si="4101"/>
        <v>X$18</v>
      </c>
      <c r="Y2518" s="190" t="str">
        <f t="shared" si="4101"/>
        <v>Y$18</v>
      </c>
      <c r="Z2518" s="190" t="str">
        <f t="shared" si="4101"/>
        <v>Z$18</v>
      </c>
      <c r="AA2518" s="190" t="str">
        <f t="shared" si="4101"/>
        <v>AA$18</v>
      </c>
      <c r="AB2518" s="190" t="str">
        <f t="shared" si="4101"/>
        <v>AB$18</v>
      </c>
      <c r="AC2518" s="190" t="str">
        <f t="shared" si="4101"/>
        <v>AC$18</v>
      </c>
      <c r="AD2518" s="190" t="str">
        <f t="shared" si="4101"/>
        <v>AD$18</v>
      </c>
      <c r="AE2518" s="190" t="str">
        <f t="shared" si="4101"/>
        <v>AE$18</v>
      </c>
      <c r="AF2518" s="190" t="str">
        <f t="shared" si="4101"/>
        <v>AF$18</v>
      </c>
      <c r="AG2518" s="190" t="str">
        <f t="shared" si="4101"/>
        <v>AG$18</v>
      </c>
      <c r="AH2518" s="190" t="str">
        <f t="shared" si="4101"/>
        <v>AH$18</v>
      </c>
      <c r="AI2518" s="190" t="str">
        <f t="shared" si="4101"/>
        <v>AI$18</v>
      </c>
      <c r="AJ2518" s="190" t="str">
        <f t="shared" si="4101"/>
        <v>AJ$18</v>
      </c>
      <c r="AK2518" s="190" t="str">
        <f t="shared" si="4101"/>
        <v>AK$18</v>
      </c>
      <c r="AL2518" s="190" t="str">
        <f t="shared" si="4101"/>
        <v>AL$18</v>
      </c>
      <c r="AM2518" s="190" t="str">
        <f t="shared" si="4101"/>
        <v>AM$18</v>
      </c>
      <c r="AN2518" s="190" t="str">
        <f t="shared" si="4101"/>
        <v>AN$18</v>
      </c>
      <c r="AO2518" s="190" t="str">
        <f t="shared" si="4101"/>
        <v>AO$18</v>
      </c>
      <c r="AP2518" s="190" t="str">
        <f t="shared" si="4101"/>
        <v>AP$18</v>
      </c>
      <c r="AQ2518" s="190" t="str">
        <f t="shared" si="4101"/>
        <v>AQ$18</v>
      </c>
      <c r="AR2518" s="190" t="str">
        <f t="shared" si="4101"/>
        <v>AR$18</v>
      </c>
      <c r="AS2518" s="190" t="str">
        <f t="shared" si="4101"/>
        <v>AS$18</v>
      </c>
      <c r="AT2518" s="190" t="str">
        <f t="shared" si="4101"/>
        <v>AT$18</v>
      </c>
      <c r="AU2518" s="190" t="str">
        <f t="shared" si="4101"/>
        <v>AU$18</v>
      </c>
      <c r="AV2518" s="190" t="str">
        <f t="shared" si="4101"/>
        <v>AV$18</v>
      </c>
      <c r="AW2518" s="190" t="str">
        <f t="shared" si="4101"/>
        <v>AW$18</v>
      </c>
      <c r="AX2518" s="190" t="str">
        <f t="shared" si="4101"/>
        <v>AX$18</v>
      </c>
      <c r="AY2518" s="190" t="str">
        <f t="shared" ref="AY2518:CD2518" si="4102">AY$22</f>
        <v>AY$18</v>
      </c>
      <c r="AZ2518" s="190" t="str">
        <f t="shared" si="4102"/>
        <v>AZ$18</v>
      </c>
      <c r="BA2518" s="190" t="str">
        <f t="shared" si="4102"/>
        <v>BA$18</v>
      </c>
      <c r="BB2518" s="190" t="str">
        <f t="shared" si="4102"/>
        <v>BB$18</v>
      </c>
      <c r="BC2518" s="190" t="str">
        <f t="shared" si="4102"/>
        <v>BC$18</v>
      </c>
      <c r="BD2518" s="190" t="str">
        <f t="shared" si="4102"/>
        <v>BD$18</v>
      </c>
      <c r="BE2518" s="190" t="str">
        <f t="shared" si="4102"/>
        <v>BE$18</v>
      </c>
      <c r="BF2518" s="190" t="str">
        <f t="shared" si="4102"/>
        <v>BF$18</v>
      </c>
      <c r="BG2518" s="190" t="str">
        <f t="shared" si="4102"/>
        <v>BG$18</v>
      </c>
      <c r="BH2518" s="190" t="str">
        <f t="shared" si="4102"/>
        <v>BH$18</v>
      </c>
      <c r="BI2518" s="190" t="str">
        <f t="shared" si="4102"/>
        <v>BI$18</v>
      </c>
      <c r="BJ2518" s="190" t="str">
        <f t="shared" si="4102"/>
        <v>BJ$18</v>
      </c>
      <c r="BK2518" s="190" t="str">
        <f t="shared" si="4102"/>
        <v>BK$18</v>
      </c>
      <c r="BL2518" s="190" t="str">
        <f t="shared" si="4102"/>
        <v>BL$18</v>
      </c>
      <c r="BM2518" s="190" t="str">
        <f t="shared" si="4102"/>
        <v>BM$18</v>
      </c>
      <c r="BN2518" s="190" t="str">
        <f t="shared" si="4102"/>
        <v>BN$18</v>
      </c>
      <c r="BO2518" s="190" t="str">
        <f t="shared" si="4102"/>
        <v>BO$18</v>
      </c>
      <c r="BP2518" s="190" t="str">
        <f t="shared" si="4102"/>
        <v>BP$18</v>
      </c>
      <c r="BQ2518" s="190" t="str">
        <f t="shared" si="4102"/>
        <v>BQ$18</v>
      </c>
      <c r="BR2518" s="190" t="str">
        <f t="shared" si="4102"/>
        <v>BR$18</v>
      </c>
      <c r="BS2518" s="190" t="str">
        <f t="shared" si="4102"/>
        <v>BS$18</v>
      </c>
      <c r="BT2518" s="190" t="str">
        <f t="shared" si="4102"/>
        <v>BT$18</v>
      </c>
      <c r="BU2518" s="190" t="str">
        <f t="shared" si="4102"/>
        <v>BU$18</v>
      </c>
      <c r="BV2518" s="190" t="str">
        <f t="shared" si="4102"/>
        <v>BV$18</v>
      </c>
      <c r="BW2518" s="190" t="str">
        <f t="shared" si="4102"/>
        <v>BW$18</v>
      </c>
      <c r="BX2518" s="190" t="str">
        <f t="shared" si="4102"/>
        <v>BX$18</v>
      </c>
      <c r="BY2518" s="190" t="str">
        <f t="shared" si="4102"/>
        <v>BY$18</v>
      </c>
      <c r="BZ2518" s="190" t="str">
        <f t="shared" si="4102"/>
        <v>BZ$18</v>
      </c>
      <c r="CA2518" s="190" t="str">
        <f t="shared" si="4102"/>
        <v>CA$18</v>
      </c>
      <c r="CB2518" s="190" t="str">
        <f t="shared" si="4102"/>
        <v>CB$18</v>
      </c>
      <c r="CC2518" s="190" t="str">
        <f t="shared" si="4102"/>
        <v>CC$18</v>
      </c>
      <c r="CD2518" s="190" t="str">
        <f t="shared" si="4102"/>
        <v>CD$18</v>
      </c>
      <c r="CE2518" s="190" t="str">
        <f t="shared" ref="CE2518:CL2518" si="4103">CE$22</f>
        <v>CE$18</v>
      </c>
      <c r="CF2518" s="190" t="str">
        <f t="shared" si="4103"/>
        <v>CF$18</v>
      </c>
      <c r="CG2518" s="190" t="str">
        <f t="shared" si="4103"/>
        <v>CG$18</v>
      </c>
      <c r="CH2518" s="190" t="str">
        <f t="shared" si="4103"/>
        <v>CH$18</v>
      </c>
      <c r="CI2518" s="190" t="str">
        <f t="shared" si="4103"/>
        <v>CI$18</v>
      </c>
      <c r="CJ2518" s="190" t="str">
        <f t="shared" si="4103"/>
        <v>CJ$18</v>
      </c>
      <c r="CK2518" s="190" t="str">
        <f t="shared" si="4103"/>
        <v>CK$18</v>
      </c>
      <c r="CL2518" s="190" t="str">
        <f t="shared" si="4103"/>
        <v>CL$18</v>
      </c>
      <c r="CN2518" s="201"/>
      <c r="CO2518" s="190" t="str">
        <f t="shared" ref="CO2518:DL2518" si="4104">CO$22</f>
        <v>CO$18</v>
      </c>
      <c r="CP2518" s="190" t="str">
        <f t="shared" si="4104"/>
        <v>CP$18</v>
      </c>
      <c r="CQ2518" s="190" t="str">
        <f t="shared" si="4104"/>
        <v>CQ$18</v>
      </c>
      <c r="CR2518" s="190" t="str">
        <f t="shared" si="4104"/>
        <v>CR$18</v>
      </c>
      <c r="CS2518" s="190" t="str">
        <f t="shared" si="4104"/>
        <v>CS$18</v>
      </c>
      <c r="CT2518" s="190" t="str">
        <f t="shared" si="4104"/>
        <v>CT$18</v>
      </c>
      <c r="CU2518" s="190" t="str">
        <f t="shared" si="4104"/>
        <v>CU$18</v>
      </c>
      <c r="CV2518" s="190" t="str">
        <f t="shared" si="4104"/>
        <v>CV$18</v>
      </c>
      <c r="CW2518" s="190" t="str">
        <f t="shared" si="4104"/>
        <v>CW$18</v>
      </c>
      <c r="CX2518" s="190" t="str">
        <f t="shared" si="4104"/>
        <v>CX$18</v>
      </c>
      <c r="CY2518" s="190" t="str">
        <f t="shared" si="4104"/>
        <v>CY$18</v>
      </c>
      <c r="CZ2518" s="190" t="str">
        <f t="shared" si="4104"/>
        <v>CZ$18</v>
      </c>
      <c r="DA2518" s="190" t="str">
        <f t="shared" si="4104"/>
        <v>DA$18</v>
      </c>
      <c r="DB2518" s="190" t="str">
        <f t="shared" si="4104"/>
        <v>DB$18</v>
      </c>
      <c r="DC2518" s="190" t="str">
        <f t="shared" si="4104"/>
        <v>DC$18</v>
      </c>
      <c r="DD2518" s="190" t="str">
        <f t="shared" si="4104"/>
        <v>DD$18</v>
      </c>
      <c r="DE2518" s="190" t="str">
        <f t="shared" si="4104"/>
        <v>DE$18</v>
      </c>
      <c r="DF2518" s="190" t="str">
        <f t="shared" si="4104"/>
        <v>DF$18</v>
      </c>
      <c r="DG2518" s="190" t="str">
        <f t="shared" si="4104"/>
        <v>DG$18</v>
      </c>
      <c r="DH2518" s="190" t="str">
        <f t="shared" si="4104"/>
        <v>DH$18</v>
      </c>
      <c r="DI2518" s="190" t="str">
        <f t="shared" si="4104"/>
        <v>DI$18</v>
      </c>
      <c r="DJ2518" s="190" t="str">
        <f t="shared" si="4104"/>
        <v>DJ$18</v>
      </c>
      <c r="DK2518" s="190" t="str">
        <f t="shared" si="4104"/>
        <v>DK$18</v>
      </c>
      <c r="DL2518" s="190" t="str">
        <f t="shared" si="4104"/>
        <v>DL$18</v>
      </c>
    </row>
    <row r="2519" spans="1:116" x14ac:dyDescent="0.4">
      <c r="A2519" s="174"/>
      <c r="E2519" s="8"/>
      <c r="G2519" s="175" t="s">
        <v>464</v>
      </c>
      <c r="H2519" s="200"/>
      <c r="I2519" s="201"/>
      <c r="J2519" s="201"/>
      <c r="K2519" s="202"/>
      <c r="L2519" s="202"/>
      <c r="M2519" s="202"/>
      <c r="N2519" s="202"/>
      <c r="O2519" s="202"/>
      <c r="P2519" s="202"/>
      <c r="R2519" s="202"/>
      <c r="S2519" s="190" t="str">
        <f t="shared" ref="S2519:AX2519" si="4105">S$23</f>
        <v>S$19</v>
      </c>
      <c r="T2519" s="190" t="str">
        <f t="shared" si="4105"/>
        <v>T$19</v>
      </c>
      <c r="U2519" s="190" t="str">
        <f t="shared" si="4105"/>
        <v>U$19</v>
      </c>
      <c r="V2519" s="190" t="str">
        <f t="shared" si="4105"/>
        <v>V$19</v>
      </c>
      <c r="W2519" s="190" t="str">
        <f t="shared" si="4105"/>
        <v>W$19</v>
      </c>
      <c r="X2519" s="190" t="str">
        <f t="shared" si="4105"/>
        <v>X$19</v>
      </c>
      <c r="Y2519" s="190" t="str">
        <f t="shared" si="4105"/>
        <v>Y$19</v>
      </c>
      <c r="Z2519" s="190" t="str">
        <f t="shared" si="4105"/>
        <v>Z$19</v>
      </c>
      <c r="AA2519" s="190" t="str">
        <f t="shared" si="4105"/>
        <v>AA$19</v>
      </c>
      <c r="AB2519" s="190" t="str">
        <f t="shared" si="4105"/>
        <v>AB$19</v>
      </c>
      <c r="AC2519" s="190" t="str">
        <f t="shared" si="4105"/>
        <v>AC$19</v>
      </c>
      <c r="AD2519" s="190" t="str">
        <f t="shared" si="4105"/>
        <v>AD$19</v>
      </c>
      <c r="AE2519" s="190" t="str">
        <f t="shared" si="4105"/>
        <v>AE$19</v>
      </c>
      <c r="AF2519" s="190" t="str">
        <f t="shared" si="4105"/>
        <v>AF$19</v>
      </c>
      <c r="AG2519" s="190" t="str">
        <f t="shared" si="4105"/>
        <v>AG$19</v>
      </c>
      <c r="AH2519" s="190" t="str">
        <f t="shared" si="4105"/>
        <v>AH$19</v>
      </c>
      <c r="AI2519" s="190" t="str">
        <f t="shared" si="4105"/>
        <v>AI$19</v>
      </c>
      <c r="AJ2519" s="190" t="str">
        <f t="shared" si="4105"/>
        <v>AJ$19</v>
      </c>
      <c r="AK2519" s="190" t="str">
        <f t="shared" si="4105"/>
        <v>AK$19</v>
      </c>
      <c r="AL2519" s="190" t="str">
        <f t="shared" si="4105"/>
        <v>AL$19</v>
      </c>
      <c r="AM2519" s="190" t="str">
        <f t="shared" si="4105"/>
        <v>AM$19</v>
      </c>
      <c r="AN2519" s="190" t="str">
        <f t="shared" si="4105"/>
        <v>AN$19</v>
      </c>
      <c r="AO2519" s="190" t="str">
        <f t="shared" si="4105"/>
        <v>AO$19</v>
      </c>
      <c r="AP2519" s="190" t="str">
        <f t="shared" si="4105"/>
        <v>AP$19</v>
      </c>
      <c r="AQ2519" s="190" t="str">
        <f t="shared" si="4105"/>
        <v>AQ$19</v>
      </c>
      <c r="AR2519" s="190" t="str">
        <f t="shared" si="4105"/>
        <v>AR$19</v>
      </c>
      <c r="AS2519" s="190" t="str">
        <f t="shared" si="4105"/>
        <v>AS$19</v>
      </c>
      <c r="AT2519" s="190" t="str">
        <f t="shared" si="4105"/>
        <v>AT$19</v>
      </c>
      <c r="AU2519" s="190" t="str">
        <f t="shared" si="4105"/>
        <v>AU$19</v>
      </c>
      <c r="AV2519" s="190" t="str">
        <f t="shared" si="4105"/>
        <v>AV$19</v>
      </c>
      <c r="AW2519" s="190" t="str">
        <f t="shared" si="4105"/>
        <v>AW$19</v>
      </c>
      <c r="AX2519" s="190" t="str">
        <f t="shared" si="4105"/>
        <v>AX$19</v>
      </c>
      <c r="AY2519" s="190" t="str">
        <f t="shared" ref="AY2519:CD2519" si="4106">AY$23</f>
        <v>AY$19</v>
      </c>
      <c r="AZ2519" s="190" t="str">
        <f t="shared" si="4106"/>
        <v>AZ$19</v>
      </c>
      <c r="BA2519" s="190" t="str">
        <f t="shared" si="4106"/>
        <v>BA$19</v>
      </c>
      <c r="BB2519" s="190" t="str">
        <f t="shared" si="4106"/>
        <v>BB$19</v>
      </c>
      <c r="BC2519" s="190" t="str">
        <f t="shared" si="4106"/>
        <v>BC$19</v>
      </c>
      <c r="BD2519" s="190" t="str">
        <f t="shared" si="4106"/>
        <v>BD$19</v>
      </c>
      <c r="BE2519" s="190" t="str">
        <f t="shared" si="4106"/>
        <v>BE$19</v>
      </c>
      <c r="BF2519" s="190" t="str">
        <f t="shared" si="4106"/>
        <v>BF$19</v>
      </c>
      <c r="BG2519" s="190" t="str">
        <f t="shared" si="4106"/>
        <v>BG$19</v>
      </c>
      <c r="BH2519" s="190" t="str">
        <f t="shared" si="4106"/>
        <v>BH$19</v>
      </c>
      <c r="BI2519" s="190" t="str">
        <f t="shared" si="4106"/>
        <v>BI$19</v>
      </c>
      <c r="BJ2519" s="190" t="str">
        <f t="shared" si="4106"/>
        <v>BJ$19</v>
      </c>
      <c r="BK2519" s="190" t="str">
        <f t="shared" si="4106"/>
        <v>BK$19</v>
      </c>
      <c r="BL2519" s="190" t="str">
        <f t="shared" si="4106"/>
        <v>BL$19</v>
      </c>
      <c r="BM2519" s="190" t="str">
        <f t="shared" si="4106"/>
        <v>BM$19</v>
      </c>
      <c r="BN2519" s="190" t="str">
        <f t="shared" si="4106"/>
        <v>BN$19</v>
      </c>
      <c r="BO2519" s="190" t="str">
        <f t="shared" si="4106"/>
        <v>BO$19</v>
      </c>
      <c r="BP2519" s="190" t="str">
        <f t="shared" si="4106"/>
        <v>BP$19</v>
      </c>
      <c r="BQ2519" s="190" t="str">
        <f t="shared" si="4106"/>
        <v>BQ$19</v>
      </c>
      <c r="BR2519" s="190" t="str">
        <f t="shared" si="4106"/>
        <v>BR$19</v>
      </c>
      <c r="BS2519" s="190" t="str">
        <f t="shared" si="4106"/>
        <v>BS$19</v>
      </c>
      <c r="BT2519" s="190" t="str">
        <f t="shared" si="4106"/>
        <v>BT$19</v>
      </c>
      <c r="BU2519" s="190" t="str">
        <f t="shared" si="4106"/>
        <v>BU$19</v>
      </c>
      <c r="BV2519" s="190" t="str">
        <f t="shared" si="4106"/>
        <v>BV$19</v>
      </c>
      <c r="BW2519" s="190" t="str">
        <f t="shared" si="4106"/>
        <v>BW$19</v>
      </c>
      <c r="BX2519" s="190" t="str">
        <f t="shared" si="4106"/>
        <v>BX$19</v>
      </c>
      <c r="BY2519" s="190" t="str">
        <f t="shared" si="4106"/>
        <v>BY$19</v>
      </c>
      <c r="BZ2519" s="190" t="str">
        <f t="shared" si="4106"/>
        <v>BZ$19</v>
      </c>
      <c r="CA2519" s="190" t="str">
        <f t="shared" si="4106"/>
        <v>CA$19</v>
      </c>
      <c r="CB2519" s="190" t="str">
        <f t="shared" si="4106"/>
        <v>CB$19</v>
      </c>
      <c r="CC2519" s="190" t="str">
        <f t="shared" si="4106"/>
        <v>CC$19</v>
      </c>
      <c r="CD2519" s="190" t="str">
        <f t="shared" si="4106"/>
        <v>CD$19</v>
      </c>
      <c r="CE2519" s="190" t="str">
        <f t="shared" ref="CE2519:CL2519" si="4107">CE$23</f>
        <v>CE$19</v>
      </c>
      <c r="CF2519" s="190" t="str">
        <f t="shared" si="4107"/>
        <v>CF$19</v>
      </c>
      <c r="CG2519" s="190" t="str">
        <f t="shared" si="4107"/>
        <v>CG$19</v>
      </c>
      <c r="CH2519" s="190" t="str">
        <f t="shared" si="4107"/>
        <v>CH$19</v>
      </c>
      <c r="CI2519" s="190" t="str">
        <f t="shared" si="4107"/>
        <v>CI$19</v>
      </c>
      <c r="CJ2519" s="190" t="str">
        <f t="shared" si="4107"/>
        <v>CJ$19</v>
      </c>
      <c r="CK2519" s="190" t="str">
        <f t="shared" si="4107"/>
        <v>CK$19</v>
      </c>
      <c r="CL2519" s="190" t="str">
        <f t="shared" si="4107"/>
        <v>CL$19</v>
      </c>
      <c r="CN2519" s="201"/>
      <c r="CO2519" s="190" t="str">
        <f t="shared" ref="CO2519:DL2519" si="4108">CO$23</f>
        <v>CO$19</v>
      </c>
      <c r="CP2519" s="190" t="str">
        <f t="shared" si="4108"/>
        <v>CP$19</v>
      </c>
      <c r="CQ2519" s="190" t="str">
        <f t="shared" si="4108"/>
        <v>CQ$19</v>
      </c>
      <c r="CR2519" s="190" t="str">
        <f t="shared" si="4108"/>
        <v>CR$19</v>
      </c>
      <c r="CS2519" s="190" t="str">
        <f t="shared" si="4108"/>
        <v>CS$19</v>
      </c>
      <c r="CT2519" s="190" t="str">
        <f t="shared" si="4108"/>
        <v>CT$19</v>
      </c>
      <c r="CU2519" s="190" t="str">
        <f t="shared" si="4108"/>
        <v>CU$19</v>
      </c>
      <c r="CV2519" s="190" t="str">
        <f t="shared" si="4108"/>
        <v>CV$19</v>
      </c>
      <c r="CW2519" s="190" t="str">
        <f t="shared" si="4108"/>
        <v>CW$19</v>
      </c>
      <c r="CX2519" s="190" t="str">
        <f t="shared" si="4108"/>
        <v>CX$19</v>
      </c>
      <c r="CY2519" s="190" t="str">
        <f t="shared" si="4108"/>
        <v>CY$19</v>
      </c>
      <c r="CZ2519" s="190" t="str">
        <f t="shared" si="4108"/>
        <v>CZ$19</v>
      </c>
      <c r="DA2519" s="190" t="str">
        <f t="shared" si="4108"/>
        <v>DA$19</v>
      </c>
      <c r="DB2519" s="190" t="str">
        <f t="shared" si="4108"/>
        <v>DB$19</v>
      </c>
      <c r="DC2519" s="190" t="str">
        <f t="shared" si="4108"/>
        <v>DC$19</v>
      </c>
      <c r="DD2519" s="190" t="str">
        <f t="shared" si="4108"/>
        <v>DD$19</v>
      </c>
      <c r="DE2519" s="190" t="str">
        <f t="shared" si="4108"/>
        <v>DE$19</v>
      </c>
      <c r="DF2519" s="190" t="str">
        <f t="shared" si="4108"/>
        <v>DF$19</v>
      </c>
      <c r="DG2519" s="190" t="str">
        <f t="shared" si="4108"/>
        <v>DG$19</v>
      </c>
      <c r="DH2519" s="190" t="str">
        <f t="shared" si="4108"/>
        <v>DH$19</v>
      </c>
      <c r="DI2519" s="190" t="str">
        <f t="shared" si="4108"/>
        <v>DI$19</v>
      </c>
      <c r="DJ2519" s="190" t="str">
        <f t="shared" si="4108"/>
        <v>DJ$19</v>
      </c>
      <c r="DK2519" s="190" t="str">
        <f t="shared" si="4108"/>
        <v>DK$19</v>
      </c>
      <c r="DL2519" s="190" t="str">
        <f t="shared" si="4108"/>
        <v>DL$19</v>
      </c>
    </row>
    <row r="2520" spans="1:116" x14ac:dyDescent="0.4">
      <c r="A2520" s="31" t="s">
        <v>218</v>
      </c>
      <c r="B2520" s="31" t="s">
        <v>243</v>
      </c>
      <c r="C2520" s="31"/>
      <c r="D2520" t="s">
        <v>429</v>
      </c>
      <c r="E2520" s="8" t="str">
        <f t="shared" ref="E2520:E2535" si="4109">ROW()&amp;" "&amp;D2520</f>
        <v>2520 DCOPS-IS</v>
      </c>
      <c r="F2520" t="s">
        <v>315</v>
      </c>
      <c r="G2520" s="70" t="s">
        <v>314</v>
      </c>
      <c r="H2520" s="48"/>
      <c r="I2520" s="297"/>
      <c r="J2520" s="297"/>
      <c r="K2520" s="48"/>
      <c r="L2520" s="48"/>
      <c r="M2520" s="48"/>
      <c r="N2520" s="48"/>
      <c r="O2520" s="48"/>
      <c r="P2520" s="48"/>
      <c r="R2520" s="70"/>
      <c r="S2520" s="298"/>
      <c r="T2520" s="298"/>
      <c r="U2520" s="298"/>
      <c r="V2520" s="298"/>
      <c r="W2520" s="298"/>
      <c r="X2520" s="298"/>
      <c r="Y2520" s="298"/>
      <c r="Z2520" s="298"/>
      <c r="AA2520" s="298"/>
      <c r="AB2520" s="298"/>
      <c r="AC2520" s="298"/>
      <c r="AD2520" s="298"/>
      <c r="AE2520" s="298"/>
      <c r="AF2520" s="298"/>
      <c r="AG2520" s="298"/>
      <c r="AH2520" s="298"/>
      <c r="AI2520" s="298"/>
      <c r="AJ2520" s="298"/>
      <c r="AK2520" s="298"/>
      <c r="AL2520" s="298"/>
      <c r="AM2520" s="298"/>
      <c r="AN2520" s="298"/>
      <c r="AO2520" s="298"/>
      <c r="AP2520" s="298"/>
      <c r="AQ2520" s="298"/>
      <c r="AR2520" s="298"/>
      <c r="AS2520" s="298"/>
      <c r="AT2520" s="298"/>
      <c r="AU2520" s="298"/>
      <c r="AV2520" s="298"/>
      <c r="AW2520" s="298"/>
      <c r="AX2520" s="298"/>
      <c r="AY2520" s="298"/>
      <c r="AZ2520" s="298"/>
      <c r="BA2520" s="298"/>
      <c r="BB2520" s="298"/>
      <c r="BC2520" s="298"/>
      <c r="BD2520" s="298"/>
      <c r="BE2520" s="298"/>
      <c r="BF2520" s="298"/>
      <c r="BG2520" s="298"/>
      <c r="BH2520" s="298"/>
      <c r="BI2520" s="298"/>
      <c r="BJ2520" s="298"/>
      <c r="BK2520" s="298"/>
      <c r="BL2520" s="298"/>
      <c r="BM2520" s="298"/>
      <c r="BN2520" s="298"/>
      <c r="BO2520" s="298"/>
      <c r="BP2520" s="298"/>
      <c r="BQ2520" s="298"/>
      <c r="BR2520" s="298"/>
      <c r="BS2520" s="298"/>
      <c r="BT2520" s="298"/>
      <c r="BU2520" s="298"/>
      <c r="BV2520" s="298"/>
      <c r="BW2520" s="298"/>
      <c r="BX2520" s="298"/>
      <c r="BY2520" s="298"/>
      <c r="BZ2520" s="298"/>
      <c r="CA2520" s="298"/>
      <c r="CB2520" s="298"/>
      <c r="CC2520" s="298"/>
      <c r="CD2520" s="298"/>
      <c r="CE2520" s="298"/>
      <c r="CF2520" s="298"/>
      <c r="CG2520" s="298"/>
      <c r="CH2520" s="298"/>
      <c r="CI2520" s="298"/>
      <c r="CJ2520" s="298"/>
      <c r="CK2520" s="298"/>
      <c r="CL2520" s="298"/>
      <c r="CN2520" s="297"/>
      <c r="CO2520" s="298"/>
      <c r="CP2520" s="298"/>
      <c r="CQ2520" s="298"/>
      <c r="CR2520" s="298"/>
      <c r="CS2520" s="298"/>
      <c r="CT2520" s="298"/>
      <c r="CU2520" s="298"/>
      <c r="CV2520" s="298"/>
      <c r="CW2520" s="298"/>
      <c r="CX2520" s="298"/>
      <c r="CY2520" s="298"/>
      <c r="CZ2520" s="298"/>
      <c r="DA2520" s="298"/>
      <c r="DB2520" s="298"/>
      <c r="DC2520" s="298"/>
      <c r="DD2520" s="298"/>
      <c r="DE2520" s="298"/>
      <c r="DF2520" s="298"/>
      <c r="DG2520" s="298"/>
      <c r="DH2520" s="298"/>
      <c r="DI2520" s="298"/>
      <c r="DJ2520" s="298"/>
      <c r="DK2520" s="298"/>
      <c r="DL2520" s="298"/>
    </row>
    <row r="2521" spans="1:116" ht="1.5" customHeight="1" x14ac:dyDescent="0.4">
      <c r="D2521" t="s">
        <v>429</v>
      </c>
      <c r="E2521" s="8" t="str">
        <f t="shared" si="4109"/>
        <v>2521 DCOPS-IS</v>
      </c>
      <c r="G2521" s="125" t="s">
        <v>313</v>
      </c>
      <c r="H2521" s="12"/>
      <c r="I2521" s="60"/>
      <c r="J2521" s="60"/>
      <c r="K2521" s="23">
        <f>'IS BS CF'!K$39</f>
        <v>-407350.40000000014</v>
      </c>
      <c r="L2521" s="23">
        <f>'IS BS CF'!L$39</f>
        <v>-527467.92000000027</v>
      </c>
      <c r="M2521" s="23">
        <f>'IS BS CF'!M$39</f>
        <v>-648591.31600000011</v>
      </c>
      <c r="N2521" s="23">
        <f>'IS BS CF'!N$39</f>
        <v>-870770.88179999997</v>
      </c>
      <c r="O2521" s="23">
        <f>'IS BS CF'!O$39</f>
        <v>-1294059.4258900005</v>
      </c>
      <c r="P2521" s="23">
        <f>'IS BS CF'!P$39</f>
        <v>-2118512.3971845009</v>
      </c>
      <c r="Q2521" s="23"/>
      <c r="R2521" s="23">
        <f>'IS BS CF'!R$39</f>
        <v>0</v>
      </c>
      <c r="S2521" s="23">
        <f>'IS BS CF'!S$39</f>
        <v>-33945.866666666669</v>
      </c>
      <c r="T2521" s="23">
        <f>'IS BS CF'!T$39</f>
        <v>-33945.866666666669</v>
      </c>
      <c r="U2521" s="23">
        <f>'IS BS CF'!U$39</f>
        <v>-33945.866666666669</v>
      </c>
      <c r="V2521" s="23">
        <f>'IS BS CF'!V$39</f>
        <v>-33945.866666666669</v>
      </c>
      <c r="W2521" s="23">
        <f>'IS BS CF'!W$39</f>
        <v>-33945.866666666669</v>
      </c>
      <c r="X2521" s="23">
        <f>'IS BS CF'!X$39</f>
        <v>-33945.866666666669</v>
      </c>
      <c r="Y2521" s="23">
        <f>'IS BS CF'!Y$39</f>
        <v>-33945.866666666669</v>
      </c>
      <c r="Z2521" s="23">
        <f>'IS BS CF'!Z$39</f>
        <v>-33945.866666666669</v>
      </c>
      <c r="AA2521" s="23">
        <f>'IS BS CF'!AA$39</f>
        <v>-33945.866666666669</v>
      </c>
      <c r="AB2521" s="23">
        <f>'IS BS CF'!AB$39</f>
        <v>-33945.866666666669</v>
      </c>
      <c r="AC2521" s="23">
        <f>'IS BS CF'!AC$39</f>
        <v>-33945.866666666669</v>
      </c>
      <c r="AD2521" s="23">
        <f>'IS BS CF'!AD$39</f>
        <v>-33945.866666666669</v>
      </c>
      <c r="AE2521" s="23">
        <f>'IS BS CF'!AE$39</f>
        <v>-43955.660000000011</v>
      </c>
      <c r="AF2521" s="23">
        <f>'IS BS CF'!AF$39</f>
        <v>-43955.660000000011</v>
      </c>
      <c r="AG2521" s="23">
        <f>'IS BS CF'!AG$39</f>
        <v>-43955.660000000011</v>
      </c>
      <c r="AH2521" s="23">
        <f>'IS BS CF'!AH$39</f>
        <v>-43955.660000000011</v>
      </c>
      <c r="AI2521" s="23">
        <f>'IS BS CF'!AI$39</f>
        <v>-43955.660000000011</v>
      </c>
      <c r="AJ2521" s="23">
        <f>'IS BS CF'!AJ$39</f>
        <v>-43955.660000000011</v>
      </c>
      <c r="AK2521" s="23">
        <f>'IS BS CF'!AK$39</f>
        <v>-43955.660000000011</v>
      </c>
      <c r="AL2521" s="23">
        <f>'IS BS CF'!AL$39</f>
        <v>-43955.660000000011</v>
      </c>
      <c r="AM2521" s="23">
        <f>'IS BS CF'!AM$39</f>
        <v>-43955.660000000011</v>
      </c>
      <c r="AN2521" s="23">
        <f>'IS BS CF'!AN$39</f>
        <v>-43955.660000000011</v>
      </c>
      <c r="AO2521" s="23">
        <f>'IS BS CF'!AO$39</f>
        <v>-43955.660000000011</v>
      </c>
      <c r="AP2521" s="23">
        <f>'IS BS CF'!AP$39</f>
        <v>-43955.660000000011</v>
      </c>
      <c r="AQ2521" s="23">
        <f>'IS BS CF'!AQ$39</f>
        <v>-54049.276333333342</v>
      </c>
      <c r="AR2521" s="23">
        <f>'IS BS CF'!AR$39</f>
        <v>-54049.276333333342</v>
      </c>
      <c r="AS2521" s="23">
        <f>'IS BS CF'!AS$39</f>
        <v>-54049.276333333342</v>
      </c>
      <c r="AT2521" s="23">
        <f>'IS BS CF'!AT$39</f>
        <v>-54049.276333333342</v>
      </c>
      <c r="AU2521" s="23">
        <f>'IS BS CF'!AU$39</f>
        <v>-54049.276333333342</v>
      </c>
      <c r="AV2521" s="23">
        <f>'IS BS CF'!AV$39</f>
        <v>-54049.276333333342</v>
      </c>
      <c r="AW2521" s="23">
        <f>'IS BS CF'!AW$39</f>
        <v>-54049.276333333342</v>
      </c>
      <c r="AX2521" s="23">
        <f>'IS BS CF'!AX$39</f>
        <v>-54049.276333333342</v>
      </c>
      <c r="AY2521" s="23">
        <f>'IS BS CF'!AY$39</f>
        <v>-54049.276333333342</v>
      </c>
      <c r="AZ2521" s="23">
        <f>'IS BS CF'!AZ$39</f>
        <v>-54049.276333333342</v>
      </c>
      <c r="BA2521" s="23">
        <f>'IS BS CF'!BA$39</f>
        <v>-54049.276333333342</v>
      </c>
      <c r="BB2521" s="23">
        <f>'IS BS CF'!BB$39</f>
        <v>-54049.276333333342</v>
      </c>
      <c r="BC2521" s="23">
        <f>'IS BS CF'!BC$39</f>
        <v>-72564.240150000012</v>
      </c>
      <c r="BD2521" s="23">
        <f>'IS BS CF'!BD$39</f>
        <v>-72564.240150000012</v>
      </c>
      <c r="BE2521" s="23">
        <f>'IS BS CF'!BE$39</f>
        <v>-72564.240150000012</v>
      </c>
      <c r="BF2521" s="23">
        <f>'IS BS CF'!BF$39</f>
        <v>-72564.240150000012</v>
      </c>
      <c r="BG2521" s="23">
        <f>'IS BS CF'!BG$39</f>
        <v>-72564.240150000012</v>
      </c>
      <c r="BH2521" s="23">
        <f>'IS BS CF'!BH$39</f>
        <v>-72564.240150000012</v>
      </c>
      <c r="BI2521" s="23">
        <f>'IS BS CF'!BI$39</f>
        <v>-72564.240150000012</v>
      </c>
      <c r="BJ2521" s="23">
        <f>'IS BS CF'!BJ$39</f>
        <v>-72564.240150000012</v>
      </c>
      <c r="BK2521" s="23">
        <f>'IS BS CF'!BK$39</f>
        <v>-72564.240150000012</v>
      </c>
      <c r="BL2521" s="23">
        <f>'IS BS CF'!BL$39</f>
        <v>-72564.240150000012</v>
      </c>
      <c r="BM2521" s="23">
        <f>'IS BS CF'!BM$39</f>
        <v>-72564.240150000012</v>
      </c>
      <c r="BN2521" s="23">
        <f>'IS BS CF'!BN$39</f>
        <v>-72564.240150000012</v>
      </c>
      <c r="BO2521" s="23">
        <f>'IS BS CF'!BO$39</f>
        <v>-107838.28549083335</v>
      </c>
      <c r="BP2521" s="23">
        <f>'IS BS CF'!BP$39</f>
        <v>-107838.28549083335</v>
      </c>
      <c r="BQ2521" s="23">
        <f>'IS BS CF'!BQ$39</f>
        <v>-107838.28549083335</v>
      </c>
      <c r="BR2521" s="23">
        <f>'IS BS CF'!BR$39</f>
        <v>-107838.28549083335</v>
      </c>
      <c r="BS2521" s="23">
        <f>'IS BS CF'!BS$39</f>
        <v>-107838.28549083335</v>
      </c>
      <c r="BT2521" s="23">
        <f>'IS BS CF'!BT$39</f>
        <v>-107838.28549083335</v>
      </c>
      <c r="BU2521" s="23">
        <f>'IS BS CF'!BU$39</f>
        <v>-107838.28549083335</v>
      </c>
      <c r="BV2521" s="23">
        <f>'IS BS CF'!BV$39</f>
        <v>-107838.28549083335</v>
      </c>
      <c r="BW2521" s="23">
        <f>'IS BS CF'!BW$39</f>
        <v>-107838.28549083335</v>
      </c>
      <c r="BX2521" s="23">
        <f>'IS BS CF'!BX$39</f>
        <v>-107838.28549083335</v>
      </c>
      <c r="BY2521" s="23">
        <f>'IS BS CF'!BY$39</f>
        <v>-107838.28549083335</v>
      </c>
      <c r="BZ2521" s="23">
        <f>'IS BS CF'!BZ$39</f>
        <v>-107838.28549083335</v>
      </c>
      <c r="CA2521" s="23">
        <f>'IS BS CF'!CA$39</f>
        <v>-176542.69976537506</v>
      </c>
      <c r="CB2521" s="23">
        <f>'IS BS CF'!CB$39</f>
        <v>-176542.69976537506</v>
      </c>
      <c r="CC2521" s="23">
        <f>'IS BS CF'!CC$39</f>
        <v>-176542.69976537506</v>
      </c>
      <c r="CD2521" s="23">
        <f>'IS BS CF'!CD$39</f>
        <v>-176542.69976537506</v>
      </c>
      <c r="CE2521" s="23">
        <f>'IS BS CF'!CE$39</f>
        <v>-176542.69976537506</v>
      </c>
      <c r="CF2521" s="23">
        <f>'IS BS CF'!CF$39</f>
        <v>-176542.69976537506</v>
      </c>
      <c r="CG2521" s="23">
        <f>'IS BS CF'!CG$39</f>
        <v>-176542.69976537506</v>
      </c>
      <c r="CH2521" s="23">
        <f>'IS BS CF'!CH$39</f>
        <v>-176542.69976537506</v>
      </c>
      <c r="CI2521" s="23">
        <f>'IS BS CF'!CI$39</f>
        <v>-176542.69976537506</v>
      </c>
      <c r="CJ2521" s="23">
        <f>'IS BS CF'!CJ$39</f>
        <v>-176542.69976537506</v>
      </c>
      <c r="CK2521" s="23">
        <f>'IS BS CF'!CK$39</f>
        <v>-176542.69976537506</v>
      </c>
      <c r="CL2521" s="23">
        <f>'IS BS CF'!CL$39</f>
        <v>-176542.69976537506</v>
      </c>
      <c r="CN2521" s="60"/>
      <c r="CO2521" s="132" t="e">
        <f>#REF!</f>
        <v>#REF!</v>
      </c>
      <c r="CP2521" s="132" t="e">
        <f>#REF!</f>
        <v>#REF!</v>
      </c>
      <c r="CQ2521" s="132" t="e">
        <f>#REF!</f>
        <v>#REF!</v>
      </c>
      <c r="CR2521" s="132" t="e">
        <f>#REF!</f>
        <v>#REF!</v>
      </c>
      <c r="CS2521" s="132" t="e">
        <f>#REF!</f>
        <v>#REF!</v>
      </c>
      <c r="CT2521" s="132" t="e">
        <f>#REF!</f>
        <v>#REF!</v>
      </c>
      <c r="CU2521" s="132" t="e">
        <f>#REF!</f>
        <v>#REF!</v>
      </c>
      <c r="CV2521" s="132" t="e">
        <f>#REF!</f>
        <v>#REF!</v>
      </c>
      <c r="CW2521" s="132" t="e">
        <f>#REF!</f>
        <v>#REF!</v>
      </c>
      <c r="CX2521" s="132" t="e">
        <f>#REF!</f>
        <v>#REF!</v>
      </c>
      <c r="CY2521" s="132" t="e">
        <f>#REF!</f>
        <v>#REF!</v>
      </c>
      <c r="CZ2521" s="132" t="e">
        <f>#REF!</f>
        <v>#REF!</v>
      </c>
      <c r="DA2521" s="132" t="e">
        <f>#REF!</f>
        <v>#REF!</v>
      </c>
      <c r="DB2521" s="132" t="e">
        <f>#REF!</f>
        <v>#REF!</v>
      </c>
      <c r="DC2521" s="132" t="e">
        <f>#REF!</f>
        <v>#REF!</v>
      </c>
      <c r="DD2521" s="132" t="e">
        <f>#REF!</f>
        <v>#REF!</v>
      </c>
      <c r="DE2521" s="132" t="e">
        <f>#REF!</f>
        <v>#REF!</v>
      </c>
      <c r="DF2521" s="132" t="e">
        <f>#REF!</f>
        <v>#REF!</v>
      </c>
      <c r="DG2521" s="132" t="e">
        <f>#REF!</f>
        <v>#REF!</v>
      </c>
      <c r="DH2521" s="132" t="e">
        <f>#REF!</f>
        <v>#REF!</v>
      </c>
      <c r="DI2521" s="132" t="e">
        <f>#REF!</f>
        <v>#REF!</v>
      </c>
      <c r="DJ2521" s="132" t="e">
        <f>#REF!</f>
        <v>#REF!</v>
      </c>
      <c r="DK2521" s="132" t="e">
        <f>#REF!</f>
        <v>#REF!</v>
      </c>
      <c r="DL2521" s="132" t="e">
        <f>#REF!</f>
        <v>#REF!</v>
      </c>
    </row>
    <row r="2522" spans="1:116" x14ac:dyDescent="0.4">
      <c r="B2522" t="str">
        <f>E2522</f>
        <v>2522 DCOPS-IS</v>
      </c>
      <c r="C2522" t="s">
        <v>80</v>
      </c>
      <c r="D2522" t="s">
        <v>429</v>
      </c>
      <c r="E2522" s="8" t="str">
        <f t="shared" si="4109"/>
        <v>2522 DCOPS-IS</v>
      </c>
      <c r="G2522" s="145" t="str">
        <f>"% of EBITDA - "&amp;SUBSTITUTE(G2520,":","")</f>
        <v>% of EBITDA - % of operating income - direct cost</v>
      </c>
      <c r="H2522" s="12"/>
      <c r="I2522" s="60"/>
      <c r="J2522" s="60"/>
      <c r="K2522" s="16">
        <v>0.5</v>
      </c>
      <c r="L2522" s="16">
        <v>0.5</v>
      </c>
      <c r="M2522" s="16">
        <v>0.5</v>
      </c>
      <c r="N2522" s="16">
        <v>0.5</v>
      </c>
      <c r="O2522" s="16">
        <v>0.5</v>
      </c>
      <c r="P2522" s="16">
        <v>0.5</v>
      </c>
      <c r="R2522" s="19"/>
      <c r="S2522" s="150" cm="1">
        <f t="array" ref="S2522">INDEX($K:$P,ROW(),MATCH(S$3,$K$2:$P$2,0))</f>
        <v>0.5</v>
      </c>
      <c r="T2522" s="150" cm="1">
        <f t="array" ref="T2522">INDEX($K:$P,ROW(),MATCH(T$3,$K$2:$P$2,0))</f>
        <v>0.5</v>
      </c>
      <c r="U2522" s="150" cm="1">
        <f t="array" ref="U2522">INDEX($K:$P,ROW(),MATCH(U$3,$K$2:$P$2,0))</f>
        <v>0.5</v>
      </c>
      <c r="V2522" s="150" cm="1">
        <f t="array" ref="V2522">INDEX($K:$P,ROW(),MATCH(V$3,$K$2:$P$2,0))</f>
        <v>0.5</v>
      </c>
      <c r="W2522" s="150" cm="1">
        <f t="array" ref="W2522">INDEX($K:$P,ROW(),MATCH(W$3,$K$2:$P$2,0))</f>
        <v>0.5</v>
      </c>
      <c r="X2522" s="150" cm="1">
        <f t="array" ref="X2522">INDEX($K:$P,ROW(),MATCH(X$3,$K$2:$P$2,0))</f>
        <v>0.5</v>
      </c>
      <c r="Y2522" s="150" cm="1">
        <f t="array" ref="Y2522">INDEX($K:$P,ROW(),MATCH(Y$3,$K$2:$P$2,0))</f>
        <v>0.5</v>
      </c>
      <c r="Z2522" s="150" cm="1">
        <f t="array" ref="Z2522">INDEX($K:$P,ROW(),MATCH(Z$3,$K$2:$P$2,0))</f>
        <v>0.5</v>
      </c>
      <c r="AA2522" s="150" cm="1">
        <f t="array" ref="AA2522">INDEX($K:$P,ROW(),MATCH(AA$3,$K$2:$P$2,0))</f>
        <v>0.5</v>
      </c>
      <c r="AB2522" s="150" cm="1">
        <f t="array" ref="AB2522">INDEX($K:$P,ROW(),MATCH(AB$3,$K$2:$P$2,0))</f>
        <v>0.5</v>
      </c>
      <c r="AC2522" s="150" cm="1">
        <f t="array" ref="AC2522">INDEX($K:$P,ROW(),MATCH(AC$3,$K$2:$P$2,0))</f>
        <v>0.5</v>
      </c>
      <c r="AD2522" s="150" cm="1">
        <f t="array" ref="AD2522">INDEX($K:$P,ROW(),MATCH(AD$3,$K$2:$P$2,0))</f>
        <v>0.5</v>
      </c>
      <c r="AE2522" s="150" cm="1">
        <f t="array" ref="AE2522">INDEX($K:$P,ROW(),MATCH(AE$3,$K$2:$P$2,0))</f>
        <v>0.5</v>
      </c>
      <c r="AF2522" s="150" cm="1">
        <f t="array" ref="AF2522">INDEX($K:$P,ROW(),MATCH(AF$3,$K$2:$P$2,0))</f>
        <v>0.5</v>
      </c>
      <c r="AG2522" s="150" cm="1">
        <f t="array" ref="AG2522">INDEX($K:$P,ROW(),MATCH(AG$3,$K$2:$P$2,0))</f>
        <v>0.5</v>
      </c>
      <c r="AH2522" s="150" cm="1">
        <f t="array" ref="AH2522">INDEX($K:$P,ROW(),MATCH(AH$3,$K$2:$P$2,0))</f>
        <v>0.5</v>
      </c>
      <c r="AI2522" s="150" cm="1">
        <f t="array" ref="AI2522">INDEX($K:$P,ROW(),MATCH(AI$3,$K$2:$P$2,0))</f>
        <v>0.5</v>
      </c>
      <c r="AJ2522" s="150" cm="1">
        <f t="array" ref="AJ2522">INDEX($K:$P,ROW(),MATCH(AJ$3,$K$2:$P$2,0))</f>
        <v>0.5</v>
      </c>
      <c r="AK2522" s="150" cm="1">
        <f t="array" ref="AK2522">INDEX($K:$P,ROW(),MATCH(AK$3,$K$2:$P$2,0))</f>
        <v>0.5</v>
      </c>
      <c r="AL2522" s="150" cm="1">
        <f t="array" ref="AL2522">INDEX($K:$P,ROW(),MATCH(AL$3,$K$2:$P$2,0))</f>
        <v>0.5</v>
      </c>
      <c r="AM2522" s="150" cm="1">
        <f t="array" ref="AM2522">INDEX($K:$P,ROW(),MATCH(AM$3,$K$2:$P$2,0))</f>
        <v>0.5</v>
      </c>
      <c r="AN2522" s="150" cm="1">
        <f t="array" ref="AN2522">INDEX($K:$P,ROW(),MATCH(AN$3,$K$2:$P$2,0))</f>
        <v>0.5</v>
      </c>
      <c r="AO2522" s="150" cm="1">
        <f t="array" ref="AO2522">INDEX($K:$P,ROW(),MATCH(AO$3,$K$2:$P$2,0))</f>
        <v>0.5</v>
      </c>
      <c r="AP2522" s="150" cm="1">
        <f t="array" ref="AP2522">INDEX($K:$P,ROW(),MATCH(AP$3,$K$2:$P$2,0))</f>
        <v>0.5</v>
      </c>
      <c r="AQ2522" s="150" cm="1">
        <f t="array" ref="AQ2522">INDEX($K:$P,ROW(),MATCH(AQ$3,$K$2:$P$2,0))</f>
        <v>0.5</v>
      </c>
      <c r="AR2522" s="150" cm="1">
        <f t="array" ref="AR2522">INDEX($K:$P,ROW(),MATCH(AR$3,$K$2:$P$2,0))</f>
        <v>0.5</v>
      </c>
      <c r="AS2522" s="150" cm="1">
        <f t="array" ref="AS2522">INDEX($K:$P,ROW(),MATCH(AS$3,$K$2:$P$2,0))</f>
        <v>0.5</v>
      </c>
      <c r="AT2522" s="150" cm="1">
        <f t="array" ref="AT2522">INDEX($K:$P,ROW(),MATCH(AT$3,$K$2:$P$2,0))</f>
        <v>0.5</v>
      </c>
      <c r="AU2522" s="150" cm="1">
        <f t="array" ref="AU2522">INDEX($K:$P,ROW(),MATCH(AU$3,$K$2:$P$2,0))</f>
        <v>0.5</v>
      </c>
      <c r="AV2522" s="150" cm="1">
        <f t="array" ref="AV2522">INDEX($K:$P,ROW(),MATCH(AV$3,$K$2:$P$2,0))</f>
        <v>0.5</v>
      </c>
      <c r="AW2522" s="150" cm="1">
        <f t="array" ref="AW2522">INDEX($K:$P,ROW(),MATCH(AW$3,$K$2:$P$2,0))</f>
        <v>0.5</v>
      </c>
      <c r="AX2522" s="150" cm="1">
        <f t="array" ref="AX2522">INDEX($K:$P,ROW(),MATCH(AX$3,$K$2:$P$2,0))</f>
        <v>0.5</v>
      </c>
      <c r="AY2522" s="150" cm="1">
        <f t="array" ref="AY2522">INDEX($K:$P,ROW(),MATCH(AY$3,$K$2:$P$2,0))</f>
        <v>0.5</v>
      </c>
      <c r="AZ2522" s="150" cm="1">
        <f t="array" ref="AZ2522">INDEX($K:$P,ROW(),MATCH(AZ$3,$K$2:$P$2,0))</f>
        <v>0.5</v>
      </c>
      <c r="BA2522" s="150" cm="1">
        <f t="array" ref="BA2522">INDEX($K:$P,ROW(),MATCH(BA$3,$K$2:$P$2,0))</f>
        <v>0.5</v>
      </c>
      <c r="BB2522" s="150" cm="1">
        <f t="array" ref="BB2522">INDEX($K:$P,ROW(),MATCH(BB$3,$K$2:$P$2,0))</f>
        <v>0.5</v>
      </c>
      <c r="BC2522" s="150" cm="1">
        <f t="array" ref="BC2522">INDEX($K:$P,ROW(),MATCH(BC$3,$K$2:$P$2,0))</f>
        <v>0.5</v>
      </c>
      <c r="BD2522" s="150" cm="1">
        <f t="array" ref="BD2522">INDEX($K:$P,ROW(),MATCH(BD$3,$K$2:$P$2,0))</f>
        <v>0.5</v>
      </c>
      <c r="BE2522" s="150" cm="1">
        <f t="array" ref="BE2522">INDEX($K:$P,ROW(),MATCH(BE$3,$K$2:$P$2,0))</f>
        <v>0.5</v>
      </c>
      <c r="BF2522" s="150" cm="1">
        <f t="array" ref="BF2522">INDEX($K:$P,ROW(),MATCH(BF$3,$K$2:$P$2,0))</f>
        <v>0.5</v>
      </c>
      <c r="BG2522" s="150" cm="1">
        <f t="array" ref="BG2522">INDEX($K:$P,ROW(),MATCH(BG$3,$K$2:$P$2,0))</f>
        <v>0.5</v>
      </c>
      <c r="BH2522" s="150" cm="1">
        <f t="array" ref="BH2522">INDEX($K:$P,ROW(),MATCH(BH$3,$K$2:$P$2,0))</f>
        <v>0.5</v>
      </c>
      <c r="BI2522" s="150" cm="1">
        <f t="array" ref="BI2522">INDEX($K:$P,ROW(),MATCH(BI$3,$K$2:$P$2,0))</f>
        <v>0.5</v>
      </c>
      <c r="BJ2522" s="150" cm="1">
        <f t="array" ref="BJ2522">INDEX($K:$P,ROW(),MATCH(BJ$3,$K$2:$P$2,0))</f>
        <v>0.5</v>
      </c>
      <c r="BK2522" s="150" cm="1">
        <f t="array" ref="BK2522">INDEX($K:$P,ROW(),MATCH(BK$3,$K$2:$P$2,0))</f>
        <v>0.5</v>
      </c>
      <c r="BL2522" s="150" cm="1">
        <f t="array" ref="BL2522">INDEX($K:$P,ROW(),MATCH(BL$3,$K$2:$P$2,0))</f>
        <v>0.5</v>
      </c>
      <c r="BM2522" s="150" cm="1">
        <f t="array" ref="BM2522">INDEX($K:$P,ROW(),MATCH(BM$3,$K$2:$P$2,0))</f>
        <v>0.5</v>
      </c>
      <c r="BN2522" s="150" cm="1">
        <f t="array" ref="BN2522">INDEX($K:$P,ROW(),MATCH(BN$3,$K$2:$P$2,0))</f>
        <v>0.5</v>
      </c>
      <c r="BO2522" s="150" cm="1">
        <f t="array" ref="BO2522">INDEX($K:$P,ROW(),MATCH(BO$3,$K$2:$P$2,0))</f>
        <v>0.5</v>
      </c>
      <c r="BP2522" s="150" cm="1">
        <f t="array" ref="BP2522">INDEX($K:$P,ROW(),MATCH(BP$3,$K$2:$P$2,0))</f>
        <v>0.5</v>
      </c>
      <c r="BQ2522" s="150" cm="1">
        <f t="array" ref="BQ2522">INDEX($K:$P,ROW(),MATCH(BQ$3,$K$2:$P$2,0))</f>
        <v>0.5</v>
      </c>
      <c r="BR2522" s="150" cm="1">
        <f t="array" ref="BR2522">INDEX($K:$P,ROW(),MATCH(BR$3,$K$2:$P$2,0))</f>
        <v>0.5</v>
      </c>
      <c r="BS2522" s="150" cm="1">
        <f t="array" ref="BS2522">INDEX($K:$P,ROW(),MATCH(BS$3,$K$2:$P$2,0))</f>
        <v>0.5</v>
      </c>
      <c r="BT2522" s="150" cm="1">
        <f t="array" ref="BT2522">INDEX($K:$P,ROW(),MATCH(BT$3,$K$2:$P$2,0))</f>
        <v>0.5</v>
      </c>
      <c r="BU2522" s="150" cm="1">
        <f t="array" ref="BU2522">INDEX($K:$P,ROW(),MATCH(BU$3,$K$2:$P$2,0))</f>
        <v>0.5</v>
      </c>
      <c r="BV2522" s="150" cm="1">
        <f t="array" ref="BV2522">INDEX($K:$P,ROW(),MATCH(BV$3,$K$2:$P$2,0))</f>
        <v>0.5</v>
      </c>
      <c r="BW2522" s="150" cm="1">
        <f t="array" ref="BW2522">INDEX($K:$P,ROW(),MATCH(BW$3,$K$2:$P$2,0))</f>
        <v>0.5</v>
      </c>
      <c r="BX2522" s="150" cm="1">
        <f t="array" ref="BX2522">INDEX($K:$P,ROW(),MATCH(BX$3,$K$2:$P$2,0))</f>
        <v>0.5</v>
      </c>
      <c r="BY2522" s="150" cm="1">
        <f t="array" ref="BY2522">INDEX($K:$P,ROW(),MATCH(BY$3,$K$2:$P$2,0))</f>
        <v>0.5</v>
      </c>
      <c r="BZ2522" s="150" cm="1">
        <f t="array" ref="BZ2522">INDEX($K:$P,ROW(),MATCH(BZ$3,$K$2:$P$2,0))</f>
        <v>0.5</v>
      </c>
      <c r="CA2522" s="150" cm="1">
        <f t="array" ref="CA2522">INDEX($K:$P,ROW(),MATCH(CA$3,$K$2:$P$2,0))</f>
        <v>0.5</v>
      </c>
      <c r="CB2522" s="150" cm="1">
        <f t="array" ref="CB2522">INDEX($K:$P,ROW(),MATCH(CB$3,$K$2:$P$2,0))</f>
        <v>0.5</v>
      </c>
      <c r="CC2522" s="150" cm="1">
        <f t="array" ref="CC2522">INDEX($K:$P,ROW(),MATCH(CC$3,$K$2:$P$2,0))</f>
        <v>0.5</v>
      </c>
      <c r="CD2522" s="150" cm="1">
        <f t="array" ref="CD2522">INDEX($K:$P,ROW(),MATCH(CD$3,$K$2:$P$2,0))</f>
        <v>0.5</v>
      </c>
      <c r="CE2522" s="150" cm="1">
        <f t="array" ref="CE2522">INDEX($K:$P,ROW(),MATCH(CE$3,$K$2:$P$2,0))</f>
        <v>0.5</v>
      </c>
      <c r="CF2522" s="150" cm="1">
        <f t="array" ref="CF2522">INDEX($K:$P,ROW(),MATCH(CF$3,$K$2:$P$2,0))</f>
        <v>0.5</v>
      </c>
      <c r="CG2522" s="150" cm="1">
        <f t="array" ref="CG2522">INDEX($K:$P,ROW(),MATCH(CG$3,$K$2:$P$2,0))</f>
        <v>0.5</v>
      </c>
      <c r="CH2522" s="150" cm="1">
        <f t="array" ref="CH2522">INDEX($K:$P,ROW(),MATCH(CH$3,$K$2:$P$2,0))</f>
        <v>0.5</v>
      </c>
      <c r="CI2522" s="150" cm="1">
        <f t="array" ref="CI2522">INDEX($K:$P,ROW(),MATCH(CI$3,$K$2:$P$2,0))</f>
        <v>0.5</v>
      </c>
      <c r="CJ2522" s="150" cm="1">
        <f t="array" ref="CJ2522">INDEX($K:$P,ROW(),MATCH(CJ$3,$K$2:$P$2,0))</f>
        <v>0.5</v>
      </c>
      <c r="CK2522" s="150" cm="1">
        <f t="array" ref="CK2522">INDEX($K:$P,ROW(),MATCH(CK$3,$K$2:$P$2,0))</f>
        <v>0.5</v>
      </c>
      <c r="CL2522" s="150" cm="1">
        <f t="array" ref="CL2522">INDEX($K:$P,ROW(),MATCH(CL$3,$K$2:$P$2,0))</f>
        <v>0.5</v>
      </c>
      <c r="CN2522" s="60"/>
      <c r="CO2522" s="150" t="e" cm="1">
        <f t="array" ref="CO2522">INDEX($K:$P,ROW(),MATCH(CO$3,$K$2:$P$2,0))</f>
        <v>#N/A</v>
      </c>
      <c r="CP2522" s="150" t="e" cm="1">
        <f t="array" ref="CP2522">INDEX($K:$P,ROW(),MATCH(CP$3,$K$2:$P$2,0))</f>
        <v>#N/A</v>
      </c>
      <c r="CQ2522" s="150" t="e" cm="1">
        <f t="array" ref="CQ2522">INDEX($K:$P,ROW(),MATCH(CQ$3,$K$2:$P$2,0))</f>
        <v>#N/A</v>
      </c>
      <c r="CR2522" s="150" t="e" cm="1">
        <f t="array" ref="CR2522">INDEX($K:$P,ROW(),MATCH(CR$3,$K$2:$P$2,0))</f>
        <v>#N/A</v>
      </c>
      <c r="CS2522" s="150" t="e" cm="1">
        <f t="array" ref="CS2522">INDEX($K:$P,ROW(),MATCH(CS$3,$K$2:$P$2,0))</f>
        <v>#N/A</v>
      </c>
      <c r="CT2522" s="150" t="e" cm="1">
        <f t="array" ref="CT2522">INDEX($K:$P,ROW(),MATCH(CT$3,$K$2:$P$2,0))</f>
        <v>#N/A</v>
      </c>
      <c r="CU2522" s="150" t="e" cm="1">
        <f t="array" ref="CU2522">INDEX($K:$P,ROW(),MATCH(CU$3,$K$2:$P$2,0))</f>
        <v>#N/A</v>
      </c>
      <c r="CV2522" s="150" t="e" cm="1">
        <f t="array" ref="CV2522">INDEX($K:$P,ROW(),MATCH(CV$3,$K$2:$P$2,0))</f>
        <v>#N/A</v>
      </c>
      <c r="CW2522" s="150" t="e" cm="1">
        <f t="array" ref="CW2522">INDEX($K:$P,ROW(),MATCH(CW$3,$K$2:$P$2,0))</f>
        <v>#N/A</v>
      </c>
      <c r="CX2522" s="150" t="e" cm="1">
        <f t="array" ref="CX2522">INDEX($K:$P,ROW(),MATCH(CX$3,$K$2:$P$2,0))</f>
        <v>#N/A</v>
      </c>
      <c r="CY2522" s="150" t="e" cm="1">
        <f t="array" ref="CY2522">INDEX($K:$P,ROW(),MATCH(CY$3,$K$2:$P$2,0))</f>
        <v>#N/A</v>
      </c>
      <c r="CZ2522" s="150" t="e" cm="1">
        <f t="array" ref="CZ2522">INDEX($K:$P,ROW(),MATCH(CZ$3,$K$2:$P$2,0))</f>
        <v>#N/A</v>
      </c>
      <c r="DA2522" s="150" t="e" cm="1">
        <f t="array" ref="DA2522">INDEX($K:$P,ROW(),MATCH(DA$3,$K$2:$P$2,0))</f>
        <v>#N/A</v>
      </c>
      <c r="DB2522" s="150" t="e" cm="1">
        <f t="array" ref="DB2522">INDEX($K:$P,ROW(),MATCH(DB$3,$K$2:$P$2,0))</f>
        <v>#N/A</v>
      </c>
      <c r="DC2522" s="150" t="e" cm="1">
        <f t="array" ref="DC2522">INDEX($K:$P,ROW(),MATCH(DC$3,$K$2:$P$2,0))</f>
        <v>#N/A</v>
      </c>
      <c r="DD2522" s="150" t="e" cm="1">
        <f t="array" ref="DD2522">INDEX($K:$P,ROW(),MATCH(DD$3,$K$2:$P$2,0))</f>
        <v>#N/A</v>
      </c>
      <c r="DE2522" s="150" t="e" cm="1">
        <f t="array" ref="DE2522">INDEX($K:$P,ROW(),MATCH(DE$3,$K$2:$P$2,0))</f>
        <v>#N/A</v>
      </c>
      <c r="DF2522" s="150" t="e" cm="1">
        <f t="array" ref="DF2522">INDEX($K:$P,ROW(),MATCH(DF$3,$K$2:$P$2,0))</f>
        <v>#N/A</v>
      </c>
      <c r="DG2522" s="150" t="e" cm="1">
        <f t="array" ref="DG2522">INDEX($K:$P,ROW(),MATCH(DG$3,$K$2:$P$2,0))</f>
        <v>#N/A</v>
      </c>
      <c r="DH2522" s="150" t="e" cm="1">
        <f t="array" ref="DH2522">INDEX($K:$P,ROW(),MATCH(DH$3,$K$2:$P$2,0))</f>
        <v>#N/A</v>
      </c>
      <c r="DI2522" s="150" t="e" cm="1">
        <f t="array" ref="DI2522">INDEX($K:$P,ROW(),MATCH(DI$3,$K$2:$P$2,0))</f>
        <v>#N/A</v>
      </c>
      <c r="DJ2522" s="150" t="e" cm="1">
        <f t="array" ref="DJ2522">INDEX($K:$P,ROW(),MATCH(DJ$3,$K$2:$P$2,0))</f>
        <v>#N/A</v>
      </c>
      <c r="DK2522" s="150" t="e" cm="1">
        <f t="array" ref="DK2522">INDEX($K:$P,ROW(),MATCH(DK$3,$K$2:$P$2,0))</f>
        <v>#N/A</v>
      </c>
      <c r="DL2522" s="150" t="e" cm="1">
        <f t="array" ref="DL2522">INDEX($K:$P,ROW(),MATCH(DL$3,$K$2:$P$2,0))</f>
        <v>#N/A</v>
      </c>
    </row>
    <row r="2523" spans="1:116" x14ac:dyDescent="0.4">
      <c r="D2523" t="s">
        <v>429</v>
      </c>
      <c r="E2523" s="8"/>
      <c r="G2523" s="95"/>
      <c r="H2523" s="12"/>
      <c r="I2523" s="60"/>
      <c r="J2523" s="60"/>
      <c r="K2523" s="130"/>
      <c r="L2523" s="130"/>
      <c r="M2523" s="130"/>
      <c r="N2523" s="130"/>
      <c r="O2523" s="130"/>
      <c r="P2523" s="130"/>
      <c r="R2523" s="123"/>
      <c r="S2523" s="155"/>
      <c r="T2523" s="155"/>
      <c r="U2523" s="155"/>
      <c r="V2523" s="155"/>
      <c r="W2523" s="155"/>
      <c r="X2523" s="155"/>
      <c r="Y2523" s="155"/>
      <c r="Z2523" s="155"/>
      <c r="AA2523" s="155"/>
      <c r="AB2523" s="155"/>
      <c r="AC2523" s="155"/>
      <c r="AD2523" s="155"/>
      <c r="AE2523" s="155"/>
      <c r="AF2523" s="155"/>
      <c r="AG2523" s="155"/>
      <c r="AH2523" s="155"/>
      <c r="AI2523" s="155"/>
      <c r="AJ2523" s="155"/>
      <c r="AK2523" s="155"/>
      <c r="AL2523" s="155"/>
      <c r="AM2523" s="155"/>
      <c r="AN2523" s="155"/>
      <c r="AO2523" s="155"/>
      <c r="AP2523" s="155"/>
      <c r="AQ2523" s="155"/>
      <c r="AR2523" s="155"/>
      <c r="AS2523" s="155"/>
      <c r="AT2523" s="155"/>
      <c r="AU2523" s="155"/>
      <c r="AV2523" s="155"/>
      <c r="AW2523" s="155"/>
      <c r="AX2523" s="155"/>
      <c r="AY2523" s="155"/>
      <c r="AZ2523" s="155"/>
      <c r="BA2523" s="155"/>
      <c r="BB2523" s="155"/>
      <c r="BC2523" s="155"/>
      <c r="BD2523" s="155"/>
      <c r="BE2523" s="155"/>
      <c r="BF2523" s="155"/>
      <c r="BG2523" s="155"/>
      <c r="BH2523" s="155"/>
      <c r="BI2523" s="155"/>
      <c r="BJ2523" s="155"/>
      <c r="BK2523" s="155"/>
      <c r="BL2523" s="155"/>
      <c r="BM2523" s="155"/>
      <c r="BN2523" s="155"/>
      <c r="BO2523" s="155"/>
      <c r="BP2523" s="155"/>
      <c r="BQ2523" s="155"/>
      <c r="BR2523" s="155"/>
      <c r="BS2523" s="155"/>
      <c r="BT2523" s="155"/>
      <c r="BU2523" s="155"/>
      <c r="BV2523" s="155"/>
      <c r="BW2523" s="155"/>
      <c r="BX2523" s="155"/>
      <c r="BY2523" s="155"/>
      <c r="BZ2523" s="155"/>
      <c r="CA2523" s="155"/>
      <c r="CB2523" s="155"/>
      <c r="CC2523" s="155"/>
      <c r="CD2523" s="155"/>
      <c r="CE2523" s="155"/>
      <c r="CF2523" s="155"/>
      <c r="CG2523" s="155"/>
      <c r="CH2523" s="155"/>
      <c r="CI2523" s="155"/>
      <c r="CJ2523" s="155"/>
      <c r="CK2523" s="155"/>
      <c r="CL2523" s="155"/>
      <c r="CN2523" s="60"/>
      <c r="CO2523" s="155"/>
      <c r="CP2523" s="155"/>
      <c r="CQ2523" s="155"/>
      <c r="CR2523" s="155"/>
      <c r="CS2523" s="155"/>
      <c r="CT2523" s="155"/>
      <c r="CU2523" s="155"/>
      <c r="CV2523" s="155"/>
      <c r="CW2523" s="155"/>
      <c r="CX2523" s="155"/>
      <c r="CY2523" s="155"/>
      <c r="CZ2523" s="155"/>
      <c r="DA2523" s="155"/>
      <c r="DB2523" s="155"/>
      <c r="DC2523" s="155"/>
      <c r="DD2523" s="155"/>
      <c r="DE2523" s="155"/>
      <c r="DF2523" s="155"/>
      <c r="DG2523" s="155"/>
      <c r="DH2523" s="155"/>
      <c r="DI2523" s="155"/>
      <c r="DJ2523" s="155"/>
      <c r="DK2523" s="155"/>
      <c r="DL2523" s="155"/>
    </row>
    <row r="2524" spans="1:116" x14ac:dyDescent="0.4">
      <c r="C2524" t="s">
        <v>203</v>
      </c>
      <c r="D2524" t="s">
        <v>429</v>
      </c>
      <c r="E2524" s="8" t="str">
        <f t="shared" si="4109"/>
        <v>2524 DCOPS-IS</v>
      </c>
      <c r="G2524" s="126" t="str">
        <f>"Expense - "&amp;SUBSTITUTE(G2520,":","")</f>
        <v>Expense - % of operating income - direct cost</v>
      </c>
      <c r="H2524" s="27"/>
      <c r="I2524" s="78"/>
      <c r="J2524" s="78"/>
      <c r="K2524" s="33">
        <f t="shared" ref="K2524:P2524" si="4110">SUMIF($3:$3,K$2,2524:2524)</f>
        <v>203675.20000000007</v>
      </c>
      <c r="L2524" s="33">
        <f t="shared" si="4110"/>
        <v>263733.96000000014</v>
      </c>
      <c r="M2524" s="33">
        <f t="shared" si="4110"/>
        <v>324295.65800000005</v>
      </c>
      <c r="N2524" s="33">
        <f t="shared" si="4110"/>
        <v>435385.44089999999</v>
      </c>
      <c r="O2524" s="33">
        <f t="shared" si="4110"/>
        <v>647029.71294500027</v>
      </c>
      <c r="P2524" s="33">
        <f t="shared" si="4110"/>
        <v>1059256.1985922505</v>
      </c>
      <c r="R2524" s="33"/>
      <c r="S2524" s="77">
        <f>-S2522*S2521</f>
        <v>16972.933333333334</v>
      </c>
      <c r="T2524" s="77">
        <f t="shared" ref="T2524:CE2526" si="4111">-T2522*T2521</f>
        <v>16972.933333333334</v>
      </c>
      <c r="U2524" s="77">
        <f t="shared" si="4111"/>
        <v>16972.933333333334</v>
      </c>
      <c r="V2524" s="77">
        <f t="shared" si="4111"/>
        <v>16972.933333333334</v>
      </c>
      <c r="W2524" s="77">
        <f t="shared" si="4111"/>
        <v>16972.933333333334</v>
      </c>
      <c r="X2524" s="77">
        <f t="shared" si="4111"/>
        <v>16972.933333333334</v>
      </c>
      <c r="Y2524" s="77">
        <f t="shared" si="4111"/>
        <v>16972.933333333334</v>
      </c>
      <c r="Z2524" s="77">
        <f t="shared" si="4111"/>
        <v>16972.933333333334</v>
      </c>
      <c r="AA2524" s="77">
        <f t="shared" si="4111"/>
        <v>16972.933333333334</v>
      </c>
      <c r="AB2524" s="77">
        <f t="shared" si="4111"/>
        <v>16972.933333333334</v>
      </c>
      <c r="AC2524" s="77">
        <f t="shared" si="4111"/>
        <v>16972.933333333334</v>
      </c>
      <c r="AD2524" s="77">
        <f t="shared" si="4111"/>
        <v>16972.933333333334</v>
      </c>
      <c r="AE2524" s="77">
        <f t="shared" si="4111"/>
        <v>21977.830000000005</v>
      </c>
      <c r="AF2524" s="77">
        <f t="shared" si="4111"/>
        <v>21977.830000000005</v>
      </c>
      <c r="AG2524" s="77">
        <f t="shared" si="4111"/>
        <v>21977.830000000005</v>
      </c>
      <c r="AH2524" s="77">
        <f t="shared" si="4111"/>
        <v>21977.830000000005</v>
      </c>
      <c r="AI2524" s="77">
        <f t="shared" si="4111"/>
        <v>21977.830000000005</v>
      </c>
      <c r="AJ2524" s="77">
        <f t="shared" si="4111"/>
        <v>21977.830000000005</v>
      </c>
      <c r="AK2524" s="77">
        <f t="shared" si="4111"/>
        <v>21977.830000000005</v>
      </c>
      <c r="AL2524" s="77">
        <f t="shared" si="4111"/>
        <v>21977.830000000005</v>
      </c>
      <c r="AM2524" s="77">
        <f t="shared" si="4111"/>
        <v>21977.830000000005</v>
      </c>
      <c r="AN2524" s="77">
        <f t="shared" si="4111"/>
        <v>21977.830000000005</v>
      </c>
      <c r="AO2524" s="77">
        <f t="shared" si="4111"/>
        <v>21977.830000000005</v>
      </c>
      <c r="AP2524" s="77">
        <f t="shared" si="4111"/>
        <v>21977.830000000005</v>
      </c>
      <c r="AQ2524" s="77">
        <f t="shared" si="4111"/>
        <v>27024.638166666671</v>
      </c>
      <c r="AR2524" s="77">
        <f t="shared" si="4111"/>
        <v>27024.638166666671</v>
      </c>
      <c r="AS2524" s="77">
        <f t="shared" si="4111"/>
        <v>27024.638166666671</v>
      </c>
      <c r="AT2524" s="77">
        <f t="shared" si="4111"/>
        <v>27024.638166666671</v>
      </c>
      <c r="AU2524" s="77">
        <f t="shared" si="4111"/>
        <v>27024.638166666671</v>
      </c>
      <c r="AV2524" s="77">
        <f t="shared" si="4111"/>
        <v>27024.638166666671</v>
      </c>
      <c r="AW2524" s="77">
        <f t="shared" si="4111"/>
        <v>27024.638166666671</v>
      </c>
      <c r="AX2524" s="77">
        <f t="shared" si="4111"/>
        <v>27024.638166666671</v>
      </c>
      <c r="AY2524" s="77">
        <f t="shared" si="4111"/>
        <v>27024.638166666671</v>
      </c>
      <c r="AZ2524" s="77">
        <f t="shared" si="4111"/>
        <v>27024.638166666671</v>
      </c>
      <c r="BA2524" s="77">
        <f t="shared" si="4111"/>
        <v>27024.638166666671</v>
      </c>
      <c r="BB2524" s="77">
        <f t="shared" si="4111"/>
        <v>27024.638166666671</v>
      </c>
      <c r="BC2524" s="77">
        <f t="shared" si="4111"/>
        <v>36282.120075000006</v>
      </c>
      <c r="BD2524" s="77">
        <f t="shared" si="4111"/>
        <v>36282.120075000006</v>
      </c>
      <c r="BE2524" s="77">
        <f t="shared" si="4111"/>
        <v>36282.120075000006</v>
      </c>
      <c r="BF2524" s="77">
        <f t="shared" si="4111"/>
        <v>36282.120075000006</v>
      </c>
      <c r="BG2524" s="77">
        <f t="shared" si="4111"/>
        <v>36282.120075000006</v>
      </c>
      <c r="BH2524" s="77">
        <f t="shared" si="4111"/>
        <v>36282.120075000006</v>
      </c>
      <c r="BI2524" s="77">
        <f t="shared" si="4111"/>
        <v>36282.120075000006</v>
      </c>
      <c r="BJ2524" s="77">
        <f t="shared" si="4111"/>
        <v>36282.120075000006</v>
      </c>
      <c r="BK2524" s="77">
        <f t="shared" si="4111"/>
        <v>36282.120075000006</v>
      </c>
      <c r="BL2524" s="77">
        <f t="shared" si="4111"/>
        <v>36282.120075000006</v>
      </c>
      <c r="BM2524" s="77">
        <f t="shared" si="4111"/>
        <v>36282.120075000006</v>
      </c>
      <c r="BN2524" s="77">
        <f t="shared" si="4111"/>
        <v>36282.120075000006</v>
      </c>
      <c r="BO2524" s="77">
        <f t="shared" si="4111"/>
        <v>53919.142745416677</v>
      </c>
      <c r="BP2524" s="77">
        <f t="shared" si="4111"/>
        <v>53919.142745416677</v>
      </c>
      <c r="BQ2524" s="77">
        <f t="shared" si="4111"/>
        <v>53919.142745416677</v>
      </c>
      <c r="BR2524" s="77">
        <f t="shared" si="4111"/>
        <v>53919.142745416677</v>
      </c>
      <c r="BS2524" s="77">
        <f t="shared" si="4111"/>
        <v>53919.142745416677</v>
      </c>
      <c r="BT2524" s="77">
        <f t="shared" si="4111"/>
        <v>53919.142745416677</v>
      </c>
      <c r="BU2524" s="77">
        <f t="shared" si="4111"/>
        <v>53919.142745416677</v>
      </c>
      <c r="BV2524" s="77">
        <f t="shared" si="4111"/>
        <v>53919.142745416677</v>
      </c>
      <c r="BW2524" s="77">
        <f t="shared" si="4111"/>
        <v>53919.142745416677</v>
      </c>
      <c r="BX2524" s="77">
        <f t="shared" si="4111"/>
        <v>53919.142745416677</v>
      </c>
      <c r="BY2524" s="77">
        <f t="shared" si="4111"/>
        <v>53919.142745416677</v>
      </c>
      <c r="BZ2524" s="77">
        <f t="shared" si="4111"/>
        <v>53919.142745416677</v>
      </c>
      <c r="CA2524" s="77">
        <f t="shared" si="4111"/>
        <v>88271.349882687529</v>
      </c>
      <c r="CB2524" s="77">
        <f t="shared" si="4111"/>
        <v>88271.349882687529</v>
      </c>
      <c r="CC2524" s="77">
        <f t="shared" si="4111"/>
        <v>88271.349882687529</v>
      </c>
      <c r="CD2524" s="77">
        <f t="shared" si="4111"/>
        <v>88271.349882687529</v>
      </c>
      <c r="CE2524" s="77">
        <f t="shared" si="4111"/>
        <v>88271.349882687529</v>
      </c>
      <c r="CF2524" s="77">
        <f t="shared" ref="CF2524:CL2526" si="4112">-CF2522*CF2521</f>
        <v>88271.349882687529</v>
      </c>
      <c r="CG2524" s="77">
        <f t="shared" si="4112"/>
        <v>88271.349882687529</v>
      </c>
      <c r="CH2524" s="77">
        <f t="shared" si="4112"/>
        <v>88271.349882687529</v>
      </c>
      <c r="CI2524" s="77">
        <f t="shared" si="4112"/>
        <v>88271.349882687529</v>
      </c>
      <c r="CJ2524" s="77">
        <f t="shared" si="4112"/>
        <v>88271.349882687529</v>
      </c>
      <c r="CK2524" s="77">
        <f t="shared" si="4112"/>
        <v>88271.349882687529</v>
      </c>
      <c r="CL2524" s="77">
        <f t="shared" si="4112"/>
        <v>88271.349882687529</v>
      </c>
      <c r="CN2524" s="78"/>
      <c r="CO2524" s="77" t="e">
        <f t="shared" ref="CO2524:DK2526" si="4113">-CO2522*CO2521</f>
        <v>#N/A</v>
      </c>
      <c r="CP2524" s="77" t="e">
        <f t="shared" si="4113"/>
        <v>#N/A</v>
      </c>
      <c r="CQ2524" s="77" t="e">
        <f t="shared" si="4113"/>
        <v>#N/A</v>
      </c>
      <c r="CR2524" s="77" t="e">
        <f t="shared" si="4113"/>
        <v>#N/A</v>
      </c>
      <c r="CS2524" s="77" t="e">
        <f t="shared" si="4113"/>
        <v>#N/A</v>
      </c>
      <c r="CT2524" s="77" t="e">
        <f t="shared" si="4113"/>
        <v>#N/A</v>
      </c>
      <c r="CU2524" s="77" t="e">
        <f t="shared" si="4113"/>
        <v>#N/A</v>
      </c>
      <c r="CV2524" s="77" t="e">
        <f t="shared" si="4113"/>
        <v>#N/A</v>
      </c>
      <c r="CW2524" s="77" t="e">
        <f t="shared" si="4113"/>
        <v>#N/A</v>
      </c>
      <c r="CX2524" s="77" t="e">
        <f t="shared" si="4113"/>
        <v>#N/A</v>
      </c>
      <c r="CY2524" s="77" t="e">
        <f t="shared" si="4113"/>
        <v>#N/A</v>
      </c>
      <c r="CZ2524" s="77" t="e">
        <f t="shared" si="4113"/>
        <v>#N/A</v>
      </c>
      <c r="DA2524" s="77" t="e">
        <f t="shared" si="4113"/>
        <v>#N/A</v>
      </c>
      <c r="DB2524" s="77" t="e">
        <f t="shared" si="4113"/>
        <v>#N/A</v>
      </c>
      <c r="DC2524" s="77" t="e">
        <f t="shared" si="4113"/>
        <v>#N/A</v>
      </c>
      <c r="DD2524" s="77" t="e">
        <f t="shared" si="4113"/>
        <v>#N/A</v>
      </c>
      <c r="DE2524" s="77" t="e">
        <f t="shared" si="4113"/>
        <v>#N/A</v>
      </c>
      <c r="DF2524" s="77" t="e">
        <f t="shared" si="4113"/>
        <v>#N/A</v>
      </c>
      <c r="DG2524" s="77" t="e">
        <f t="shared" si="4113"/>
        <v>#N/A</v>
      </c>
      <c r="DH2524" s="77" t="e">
        <f t="shared" si="4113"/>
        <v>#N/A</v>
      </c>
      <c r="DI2524" s="77" t="e">
        <f t="shared" si="4113"/>
        <v>#N/A</v>
      </c>
      <c r="DJ2524" s="77" t="e">
        <f t="shared" si="4113"/>
        <v>#N/A</v>
      </c>
      <c r="DK2524" s="77" t="e">
        <f t="shared" si="4113"/>
        <v>#N/A</v>
      </c>
      <c r="DL2524" s="77" t="e">
        <f t="shared" ref="DL2524:DL2526" si="4114">-DL2522*DL2521</f>
        <v>#N/A</v>
      </c>
    </row>
    <row r="2525" spans="1:116" x14ac:dyDescent="0.4">
      <c r="B2525" t="s">
        <v>244</v>
      </c>
      <c r="D2525" t="s">
        <v>429</v>
      </c>
      <c r="E2525" s="8" t="str">
        <f t="shared" si="4109"/>
        <v>2525 DCOPS-IS</v>
      </c>
      <c r="S2525" s="72"/>
      <c r="T2525" s="72"/>
      <c r="U2525" s="72"/>
      <c r="V2525" s="72"/>
      <c r="W2525" s="72"/>
      <c r="X2525" s="72"/>
      <c r="Y2525" s="72"/>
      <c r="Z2525" s="72"/>
      <c r="AA2525" s="72"/>
      <c r="AB2525" s="72"/>
      <c r="AC2525" s="72"/>
      <c r="AD2525" s="72"/>
      <c r="AE2525" s="72"/>
      <c r="AF2525" s="72"/>
      <c r="AG2525" s="72"/>
      <c r="AH2525" s="72"/>
      <c r="AI2525" s="72"/>
      <c r="AJ2525" s="72"/>
      <c r="AK2525" s="72"/>
      <c r="AL2525" s="72"/>
      <c r="AM2525" s="72"/>
      <c r="AN2525" s="72"/>
      <c r="AO2525" s="72"/>
      <c r="AP2525" s="72"/>
      <c r="AQ2525" s="72"/>
      <c r="AR2525" s="72"/>
      <c r="AS2525" s="72"/>
      <c r="AT2525" s="72"/>
      <c r="AU2525" s="72"/>
      <c r="AV2525" s="72"/>
      <c r="AW2525" s="72"/>
      <c r="AX2525" s="72"/>
      <c r="AY2525" s="72"/>
      <c r="AZ2525" s="72"/>
      <c r="BA2525" s="72"/>
      <c r="BB2525" s="72"/>
      <c r="BC2525" s="72"/>
      <c r="BD2525" s="72"/>
      <c r="BE2525" s="72"/>
      <c r="BF2525" s="72"/>
      <c r="BG2525" s="72"/>
      <c r="BH2525" s="72"/>
      <c r="BI2525" s="72"/>
      <c r="BJ2525" s="72"/>
      <c r="BK2525" s="72"/>
      <c r="BL2525" s="72"/>
      <c r="BM2525" s="72"/>
      <c r="BN2525" s="72"/>
      <c r="BO2525" s="72"/>
      <c r="BP2525" s="72"/>
      <c r="BQ2525" s="72"/>
      <c r="BR2525" s="72"/>
      <c r="BS2525" s="72"/>
      <c r="BT2525" s="72"/>
      <c r="BU2525" s="72"/>
      <c r="BV2525" s="72"/>
      <c r="BW2525" s="72"/>
      <c r="BX2525" s="72"/>
      <c r="BY2525" s="72"/>
      <c r="BZ2525" s="72"/>
      <c r="CA2525" s="72"/>
      <c r="CB2525" s="72"/>
      <c r="CC2525" s="72"/>
      <c r="CD2525" s="72"/>
      <c r="CE2525" s="72"/>
      <c r="CF2525" s="72"/>
      <c r="CG2525" s="72"/>
      <c r="CH2525" s="72"/>
      <c r="CI2525" s="72"/>
      <c r="CJ2525" s="72"/>
      <c r="CK2525" s="72"/>
      <c r="CL2525" s="72"/>
      <c r="CO2525" s="72"/>
      <c r="CP2525" s="72"/>
      <c r="CQ2525" s="72"/>
      <c r="CR2525" s="72"/>
      <c r="CS2525" s="72"/>
      <c r="CT2525" s="72"/>
      <c r="CU2525" s="72"/>
      <c r="CV2525" s="72"/>
      <c r="CW2525" s="72"/>
      <c r="CX2525" s="72"/>
      <c r="CY2525" s="72"/>
      <c r="CZ2525" s="72"/>
      <c r="DA2525" s="72"/>
      <c r="DB2525" s="72"/>
      <c r="DC2525" s="72"/>
      <c r="DD2525" s="72"/>
      <c r="DE2525" s="72"/>
      <c r="DF2525" s="72"/>
      <c r="DG2525" s="72"/>
      <c r="DH2525" s="72"/>
      <c r="DI2525" s="72"/>
      <c r="DJ2525" s="72"/>
      <c r="DK2525" s="72"/>
      <c r="DL2525" s="72"/>
    </row>
    <row r="2526" spans="1:116" x14ac:dyDescent="0.4">
      <c r="B2526" t="s">
        <v>332</v>
      </c>
      <c r="D2526" t="s">
        <v>429</v>
      </c>
      <c r="E2526" s="8" t="str">
        <f t="shared" si="4109"/>
        <v>2526 DCOPS-IS</v>
      </c>
      <c r="G2526" s="136" t="str">
        <f>G2512</f>
        <v>(Primary label)</v>
      </c>
      <c r="H2526" s="27"/>
      <c r="I2526" s="78"/>
      <c r="J2526" s="78"/>
      <c r="K2526" s="33"/>
      <c r="L2526" s="33"/>
      <c r="M2526" s="33"/>
      <c r="N2526" s="33"/>
      <c r="O2526" s="33"/>
      <c r="P2526" s="33"/>
      <c r="R2526" s="33"/>
      <c r="S2526" s="77"/>
      <c r="T2526" s="77"/>
      <c r="U2526" s="77"/>
      <c r="V2526" s="77"/>
      <c r="W2526" s="77"/>
      <c r="X2526" s="77"/>
      <c r="Y2526" s="77"/>
      <c r="Z2526" s="77"/>
      <c r="AA2526" s="77"/>
      <c r="AB2526" s="77"/>
      <c r="AC2526" s="77"/>
      <c r="AD2526" s="77"/>
      <c r="AE2526" s="77"/>
      <c r="AF2526" s="77"/>
      <c r="AG2526" s="77"/>
      <c r="AH2526" s="77"/>
      <c r="AI2526" s="77"/>
      <c r="AJ2526" s="77"/>
      <c r="AK2526" s="77"/>
      <c r="AL2526" s="77"/>
      <c r="AM2526" s="77"/>
      <c r="AN2526" s="77"/>
      <c r="AO2526" s="77"/>
      <c r="AP2526" s="77"/>
      <c r="AQ2526" s="77"/>
      <c r="AR2526" s="77"/>
      <c r="AS2526" s="77"/>
      <c r="AT2526" s="77"/>
      <c r="AU2526" s="77"/>
      <c r="AV2526" s="77"/>
      <c r="AW2526" s="77"/>
      <c r="AX2526" s="77"/>
      <c r="AY2526" s="77"/>
      <c r="AZ2526" s="77"/>
      <c r="BA2526" s="77"/>
      <c r="BB2526" s="77"/>
      <c r="BC2526" s="77"/>
      <c r="BD2526" s="77"/>
      <c r="BE2526" s="77"/>
      <c r="BF2526" s="77"/>
      <c r="BG2526" s="77"/>
      <c r="BH2526" s="77"/>
      <c r="BI2526" s="77"/>
      <c r="BJ2526" s="77"/>
      <c r="BK2526" s="77"/>
      <c r="BL2526" s="77"/>
      <c r="BM2526" s="77"/>
      <c r="BN2526" s="77"/>
      <c r="BO2526" s="77"/>
      <c r="BP2526" s="77"/>
      <c r="BQ2526" s="77"/>
      <c r="BR2526" s="77"/>
      <c r="BS2526" s="77"/>
      <c r="BT2526" s="77"/>
      <c r="BU2526" s="77"/>
      <c r="BV2526" s="77"/>
      <c r="BW2526" s="77"/>
      <c r="BX2526" s="77"/>
      <c r="BY2526" s="77"/>
      <c r="BZ2526" s="77"/>
      <c r="CA2526" s="77"/>
      <c r="CB2526" s="77"/>
      <c r="CC2526" s="77"/>
      <c r="CD2526" s="77"/>
      <c r="CE2526" s="77"/>
      <c r="CF2526" s="77"/>
      <c r="CG2526" s="77"/>
      <c r="CH2526" s="77"/>
      <c r="CI2526" s="77"/>
      <c r="CJ2526" s="77"/>
      <c r="CK2526" s="77"/>
      <c r="CL2526" s="77"/>
      <c r="CN2526" s="78"/>
      <c r="CO2526" s="77"/>
      <c r="CP2526" s="77"/>
      <c r="CQ2526" s="77"/>
      <c r="CR2526" s="77"/>
      <c r="CS2526" s="77"/>
      <c r="CT2526" s="77"/>
      <c r="CU2526" s="77"/>
      <c r="CV2526" s="77"/>
      <c r="CW2526" s="77"/>
      <c r="CX2526" s="77"/>
      <c r="CY2526" s="77"/>
      <c r="CZ2526" s="77"/>
      <c r="DA2526" s="77"/>
      <c r="DB2526" s="77"/>
      <c r="DC2526" s="77"/>
      <c r="DD2526" s="77"/>
      <c r="DE2526" s="77"/>
      <c r="DF2526" s="77"/>
      <c r="DG2526" s="77"/>
      <c r="DH2526" s="77"/>
      <c r="DI2526" s="77"/>
      <c r="DJ2526" s="77"/>
      <c r="DK2526" s="77"/>
      <c r="DL2526" s="77"/>
    </row>
    <row r="2527" spans="1:116" x14ac:dyDescent="0.4">
      <c r="B2527" t="s">
        <v>332</v>
      </c>
      <c r="D2527" t="s">
        <v>429</v>
      </c>
      <c r="E2527" s="8" t="str">
        <f>ROW()&amp;" "&amp;D2527</f>
        <v>2527 DCOPS-IS</v>
      </c>
      <c r="G2527" s="136" t="str">
        <f>G2513</f>
        <v>primary unit</v>
      </c>
      <c r="H2527" s="27"/>
      <c r="I2527" s="78"/>
      <c r="J2527" s="78"/>
      <c r="K2527" s="33"/>
      <c r="L2527" s="33"/>
      <c r="M2527" s="33"/>
      <c r="N2527" s="33"/>
      <c r="O2527" s="33"/>
      <c r="P2527" s="33"/>
      <c r="R2527" s="33"/>
      <c r="S2527" s="77"/>
      <c r="T2527" s="77"/>
      <c r="U2527" s="77"/>
      <c r="V2527" s="77"/>
      <c r="W2527" s="77"/>
      <c r="X2527" s="77"/>
      <c r="Y2527" s="77"/>
      <c r="Z2527" s="77"/>
      <c r="AA2527" s="77"/>
      <c r="AB2527" s="77"/>
      <c r="AC2527" s="77"/>
      <c r="AD2527" s="77"/>
      <c r="AE2527" s="77"/>
      <c r="AF2527" s="77"/>
      <c r="AG2527" s="77"/>
      <c r="AH2527" s="77"/>
      <c r="AI2527" s="77"/>
      <c r="AJ2527" s="77"/>
      <c r="AK2527" s="77"/>
      <c r="AL2527" s="77"/>
      <c r="AM2527" s="77"/>
      <c r="AN2527" s="77"/>
      <c r="AO2527" s="77"/>
      <c r="AP2527" s="77"/>
      <c r="AQ2527" s="77"/>
      <c r="AR2527" s="77"/>
      <c r="AS2527" s="77"/>
      <c r="AT2527" s="77"/>
      <c r="AU2527" s="77"/>
      <c r="AV2527" s="77"/>
      <c r="AW2527" s="77"/>
      <c r="AX2527" s="77"/>
      <c r="AY2527" s="77"/>
      <c r="AZ2527" s="77"/>
      <c r="BA2527" s="77"/>
      <c r="BB2527" s="77"/>
      <c r="BC2527" s="77"/>
      <c r="BD2527" s="77"/>
      <c r="BE2527" s="77"/>
      <c r="BF2527" s="77"/>
      <c r="BG2527" s="77"/>
      <c r="BH2527" s="77"/>
      <c r="BI2527" s="77"/>
      <c r="BJ2527" s="77"/>
      <c r="BK2527" s="77"/>
      <c r="BL2527" s="77"/>
      <c r="BM2527" s="77"/>
      <c r="BN2527" s="77"/>
      <c r="BO2527" s="77"/>
      <c r="BP2527" s="77"/>
      <c r="BQ2527" s="77"/>
      <c r="BR2527" s="77"/>
      <c r="BS2527" s="77"/>
      <c r="BT2527" s="77"/>
      <c r="BU2527" s="77"/>
      <c r="BV2527" s="77"/>
      <c r="BW2527" s="77"/>
      <c r="BX2527" s="77"/>
      <c r="BY2527" s="77"/>
      <c r="BZ2527" s="77"/>
      <c r="CA2527" s="77"/>
      <c r="CB2527" s="77"/>
      <c r="CC2527" s="77"/>
      <c r="CD2527" s="77"/>
      <c r="CE2527" s="77"/>
      <c r="CF2527" s="77"/>
      <c r="CG2527" s="77"/>
      <c r="CH2527" s="77"/>
      <c r="CI2527" s="77"/>
      <c r="CJ2527" s="77"/>
      <c r="CK2527" s="77"/>
      <c r="CL2527" s="77"/>
      <c r="CN2527" s="78"/>
      <c r="CO2527" s="77"/>
      <c r="CP2527" s="77"/>
      <c r="CQ2527" s="77"/>
      <c r="CR2527" s="77"/>
      <c r="CS2527" s="77"/>
      <c r="CT2527" s="77"/>
      <c r="CU2527" s="77"/>
      <c r="CV2527" s="77"/>
      <c r="CW2527" s="77"/>
      <c r="CX2527" s="77"/>
      <c r="CY2527" s="77"/>
      <c r="CZ2527" s="77"/>
      <c r="DA2527" s="77"/>
      <c r="DB2527" s="77"/>
      <c r="DC2527" s="77"/>
      <c r="DD2527" s="77"/>
      <c r="DE2527" s="77"/>
      <c r="DF2527" s="77"/>
      <c r="DG2527" s="77"/>
      <c r="DH2527" s="77"/>
      <c r="DI2527" s="77"/>
      <c r="DJ2527" s="77"/>
      <c r="DK2527" s="77"/>
      <c r="DL2527" s="77"/>
    </row>
    <row r="2528" spans="1:116" x14ac:dyDescent="0.4">
      <c r="B2528" t="s">
        <v>332</v>
      </c>
      <c r="D2528" t="s">
        <v>429</v>
      </c>
      <c r="E2528" s="8" t="str">
        <f t="shared" si="4109"/>
        <v>2528 DCOPS-IS</v>
      </c>
      <c r="G2528" s="136" t="str">
        <f>G2514</f>
        <v>Primary revenue driver</v>
      </c>
      <c r="K2528" s="53"/>
      <c r="L2528" s="53"/>
      <c r="M2528" s="53"/>
      <c r="N2528" s="53"/>
      <c r="O2528" s="53"/>
      <c r="P2528" s="53"/>
      <c r="R2528" s="24"/>
      <c r="S2528" s="179" t="str">
        <f t="shared" ref="S2528:AX2530" si="4115">S2514</f>
        <v>S$16</v>
      </c>
      <c r="T2528" s="179" t="str">
        <f t="shared" si="4115"/>
        <v>T$16</v>
      </c>
      <c r="U2528" s="179" t="str">
        <f t="shared" si="4115"/>
        <v>U$16</v>
      </c>
      <c r="V2528" s="179" t="str">
        <f t="shared" si="4115"/>
        <v>V$16</v>
      </c>
      <c r="W2528" s="179" t="str">
        <f t="shared" si="4115"/>
        <v>W$16</v>
      </c>
      <c r="X2528" s="179" t="str">
        <f t="shared" si="4115"/>
        <v>X$16</v>
      </c>
      <c r="Y2528" s="179" t="str">
        <f t="shared" si="4115"/>
        <v>Y$16</v>
      </c>
      <c r="Z2528" s="179" t="str">
        <f t="shared" si="4115"/>
        <v>Z$16</v>
      </c>
      <c r="AA2528" s="179" t="str">
        <f t="shared" si="4115"/>
        <v>AA$16</v>
      </c>
      <c r="AB2528" s="179" t="str">
        <f t="shared" si="4115"/>
        <v>AB$16</v>
      </c>
      <c r="AC2528" s="179" t="str">
        <f t="shared" si="4115"/>
        <v>AC$16</v>
      </c>
      <c r="AD2528" s="179" t="str">
        <f t="shared" si="4115"/>
        <v>AD$16</v>
      </c>
      <c r="AE2528" s="179" t="str">
        <f t="shared" si="4115"/>
        <v>AE$16</v>
      </c>
      <c r="AF2528" s="179" t="str">
        <f t="shared" si="4115"/>
        <v>AF$16</v>
      </c>
      <c r="AG2528" s="179" t="str">
        <f t="shared" si="4115"/>
        <v>AG$16</v>
      </c>
      <c r="AH2528" s="179" t="str">
        <f t="shared" si="4115"/>
        <v>AH$16</v>
      </c>
      <c r="AI2528" s="179" t="str">
        <f t="shared" si="4115"/>
        <v>AI$16</v>
      </c>
      <c r="AJ2528" s="179" t="str">
        <f t="shared" si="4115"/>
        <v>AJ$16</v>
      </c>
      <c r="AK2528" s="179" t="str">
        <f t="shared" si="4115"/>
        <v>AK$16</v>
      </c>
      <c r="AL2528" s="179" t="str">
        <f t="shared" si="4115"/>
        <v>AL$16</v>
      </c>
      <c r="AM2528" s="179" t="str">
        <f t="shared" si="4115"/>
        <v>AM$16</v>
      </c>
      <c r="AN2528" s="179" t="str">
        <f t="shared" si="4115"/>
        <v>AN$16</v>
      </c>
      <c r="AO2528" s="179" t="str">
        <f t="shared" si="4115"/>
        <v>AO$16</v>
      </c>
      <c r="AP2528" s="179" t="str">
        <f t="shared" si="4115"/>
        <v>AP$16</v>
      </c>
      <c r="AQ2528" s="179" t="str">
        <f t="shared" si="4115"/>
        <v>AQ$16</v>
      </c>
      <c r="AR2528" s="179" t="str">
        <f t="shared" si="4115"/>
        <v>AR$16</v>
      </c>
      <c r="AS2528" s="179" t="str">
        <f t="shared" si="4115"/>
        <v>AS$16</v>
      </c>
      <c r="AT2528" s="179" t="str">
        <f t="shared" si="4115"/>
        <v>AT$16</v>
      </c>
      <c r="AU2528" s="179" t="str">
        <f t="shared" si="4115"/>
        <v>AU$16</v>
      </c>
      <c r="AV2528" s="179" t="str">
        <f t="shared" si="4115"/>
        <v>AV$16</v>
      </c>
      <c r="AW2528" s="179" t="str">
        <f t="shared" si="4115"/>
        <v>AW$16</v>
      </c>
      <c r="AX2528" s="179" t="str">
        <f t="shared" si="4115"/>
        <v>AX$16</v>
      </c>
      <c r="AY2528" s="179" t="str">
        <f t="shared" ref="AY2528:CD2530" si="4116">AY2514</f>
        <v>AY$16</v>
      </c>
      <c r="AZ2528" s="179" t="str">
        <f t="shared" si="4116"/>
        <v>AZ$16</v>
      </c>
      <c r="BA2528" s="179" t="str">
        <f t="shared" si="4116"/>
        <v>BA$16</v>
      </c>
      <c r="BB2528" s="179" t="str">
        <f t="shared" si="4116"/>
        <v>BB$16</v>
      </c>
      <c r="BC2528" s="179" t="str">
        <f t="shared" si="4116"/>
        <v>BC$16</v>
      </c>
      <c r="BD2528" s="179" t="str">
        <f t="shared" si="4116"/>
        <v>BD$16</v>
      </c>
      <c r="BE2528" s="179" t="str">
        <f t="shared" si="4116"/>
        <v>BE$16</v>
      </c>
      <c r="BF2528" s="179" t="str">
        <f t="shared" si="4116"/>
        <v>BF$16</v>
      </c>
      <c r="BG2528" s="179" t="str">
        <f t="shared" si="4116"/>
        <v>BG$16</v>
      </c>
      <c r="BH2528" s="179" t="str">
        <f t="shared" si="4116"/>
        <v>BH$16</v>
      </c>
      <c r="BI2528" s="179" t="str">
        <f t="shared" si="4116"/>
        <v>BI$16</v>
      </c>
      <c r="BJ2528" s="179" t="str">
        <f t="shared" si="4116"/>
        <v>BJ$16</v>
      </c>
      <c r="BK2528" s="179" t="str">
        <f t="shared" si="4116"/>
        <v>BK$16</v>
      </c>
      <c r="BL2528" s="179" t="str">
        <f t="shared" si="4116"/>
        <v>BL$16</v>
      </c>
      <c r="BM2528" s="179" t="str">
        <f t="shared" si="4116"/>
        <v>BM$16</v>
      </c>
      <c r="BN2528" s="179" t="str">
        <f t="shared" si="4116"/>
        <v>BN$16</v>
      </c>
      <c r="BO2528" s="179" t="str">
        <f t="shared" si="4116"/>
        <v>BO$16</v>
      </c>
      <c r="BP2528" s="179" t="str">
        <f t="shared" si="4116"/>
        <v>BP$16</v>
      </c>
      <c r="BQ2528" s="179" t="str">
        <f t="shared" si="4116"/>
        <v>BQ$16</v>
      </c>
      <c r="BR2528" s="179" t="str">
        <f t="shared" si="4116"/>
        <v>BR$16</v>
      </c>
      <c r="BS2528" s="179" t="str">
        <f t="shared" si="4116"/>
        <v>BS$16</v>
      </c>
      <c r="BT2528" s="179" t="str">
        <f t="shared" si="4116"/>
        <v>BT$16</v>
      </c>
      <c r="BU2528" s="179" t="str">
        <f t="shared" si="4116"/>
        <v>BU$16</v>
      </c>
      <c r="BV2528" s="179" t="str">
        <f t="shared" si="4116"/>
        <v>BV$16</v>
      </c>
      <c r="BW2528" s="179" t="str">
        <f t="shared" si="4116"/>
        <v>BW$16</v>
      </c>
      <c r="BX2528" s="179" t="str">
        <f t="shared" si="4116"/>
        <v>BX$16</v>
      </c>
      <c r="BY2528" s="179" t="str">
        <f t="shared" si="4116"/>
        <v>BY$16</v>
      </c>
      <c r="BZ2528" s="179" t="str">
        <f t="shared" si="4116"/>
        <v>BZ$16</v>
      </c>
      <c r="CA2528" s="179" t="str">
        <f t="shared" si="4116"/>
        <v>CA$16</v>
      </c>
      <c r="CB2528" s="179" t="str">
        <f t="shared" si="4116"/>
        <v>CB$16</v>
      </c>
      <c r="CC2528" s="179" t="str">
        <f t="shared" si="4116"/>
        <v>CC$16</v>
      </c>
      <c r="CD2528" s="179" t="str">
        <f t="shared" si="4116"/>
        <v>CD$16</v>
      </c>
      <c r="CE2528" s="179" t="str">
        <f t="shared" ref="CE2528:CL2530" si="4117">CE2514</f>
        <v>CE$16</v>
      </c>
      <c r="CF2528" s="179" t="str">
        <f t="shared" si="4117"/>
        <v>CF$16</v>
      </c>
      <c r="CG2528" s="179" t="str">
        <f t="shared" si="4117"/>
        <v>CG$16</v>
      </c>
      <c r="CH2528" s="179" t="str">
        <f t="shared" si="4117"/>
        <v>CH$16</v>
      </c>
      <c r="CI2528" s="179" t="str">
        <f t="shared" si="4117"/>
        <v>CI$16</v>
      </c>
      <c r="CJ2528" s="179" t="str">
        <f t="shared" si="4117"/>
        <v>CJ$16</v>
      </c>
      <c r="CK2528" s="179" t="str">
        <f t="shared" si="4117"/>
        <v>CK$16</v>
      </c>
      <c r="CL2528" s="179" t="str">
        <f t="shared" si="4117"/>
        <v>CL$16</v>
      </c>
      <c r="CO2528" s="179" t="str">
        <f t="shared" ref="CO2528:DK2530" si="4118">CO2514</f>
        <v>CO$16</v>
      </c>
      <c r="CP2528" s="179" t="str">
        <f t="shared" si="4118"/>
        <v>CP$16</v>
      </c>
      <c r="CQ2528" s="179" t="str">
        <f t="shared" si="4118"/>
        <v>CQ$16</v>
      </c>
      <c r="CR2528" s="179" t="str">
        <f t="shared" si="4118"/>
        <v>CR$16</v>
      </c>
      <c r="CS2528" s="179" t="str">
        <f t="shared" si="4118"/>
        <v>CS$16</v>
      </c>
      <c r="CT2528" s="179" t="str">
        <f t="shared" si="4118"/>
        <v>CT$16</v>
      </c>
      <c r="CU2528" s="179" t="str">
        <f t="shared" si="4118"/>
        <v>CU$16</v>
      </c>
      <c r="CV2528" s="179" t="str">
        <f t="shared" si="4118"/>
        <v>CV$16</v>
      </c>
      <c r="CW2528" s="179" t="str">
        <f t="shared" si="4118"/>
        <v>CW$16</v>
      </c>
      <c r="CX2528" s="179" t="str">
        <f t="shared" si="4118"/>
        <v>CX$16</v>
      </c>
      <c r="CY2528" s="179" t="str">
        <f t="shared" si="4118"/>
        <v>CY$16</v>
      </c>
      <c r="CZ2528" s="179" t="str">
        <f t="shared" si="4118"/>
        <v>CZ$16</v>
      </c>
      <c r="DA2528" s="179" t="str">
        <f t="shared" si="4118"/>
        <v>DA$16</v>
      </c>
      <c r="DB2528" s="179" t="str">
        <f t="shared" si="4118"/>
        <v>DB$16</v>
      </c>
      <c r="DC2528" s="179" t="str">
        <f t="shared" si="4118"/>
        <v>DC$16</v>
      </c>
      <c r="DD2528" s="179" t="str">
        <f t="shared" si="4118"/>
        <v>DD$16</v>
      </c>
      <c r="DE2528" s="179" t="str">
        <f t="shared" si="4118"/>
        <v>DE$16</v>
      </c>
      <c r="DF2528" s="179" t="str">
        <f t="shared" si="4118"/>
        <v>DF$16</v>
      </c>
      <c r="DG2528" s="179" t="str">
        <f t="shared" si="4118"/>
        <v>DG$16</v>
      </c>
      <c r="DH2528" s="179" t="str">
        <f t="shared" si="4118"/>
        <v>DH$16</v>
      </c>
      <c r="DI2528" s="179" t="str">
        <f t="shared" si="4118"/>
        <v>DI$16</v>
      </c>
      <c r="DJ2528" s="179" t="str">
        <f t="shared" si="4118"/>
        <v>DJ$16</v>
      </c>
      <c r="DK2528" s="179" t="str">
        <f t="shared" si="4118"/>
        <v>DK$16</v>
      </c>
      <c r="DL2528" s="179" t="str">
        <f t="shared" ref="DL2528:DL2530" si="4119">DL2514</f>
        <v>DL$16</v>
      </c>
    </row>
    <row r="2529" spans="2:116" x14ac:dyDescent="0.4">
      <c r="B2529" t="s">
        <v>332</v>
      </c>
      <c r="D2529" t="s">
        <v>429</v>
      </c>
      <c r="E2529" s="8" t="str">
        <f t="shared" si="4109"/>
        <v>2529 DCOPS-IS</v>
      </c>
      <c r="G2529" s="136" t="str">
        <f>G2515</f>
        <v>Primary volume driver</v>
      </c>
      <c r="H2529" s="12"/>
      <c r="I2529" s="60"/>
      <c r="J2529" s="60"/>
      <c r="K2529" s="15"/>
      <c r="L2529" s="15"/>
      <c r="M2529" s="15"/>
      <c r="N2529" s="15"/>
      <c r="O2529" s="15"/>
      <c r="P2529" s="15"/>
      <c r="R2529" s="15"/>
      <c r="S2529" s="179" t="str">
        <f t="shared" ref="S2529:AX2531" si="4120">S2515</f>
        <v>S$17</v>
      </c>
      <c r="T2529" s="179" t="str">
        <f t="shared" si="4120"/>
        <v>T$17</v>
      </c>
      <c r="U2529" s="179" t="str">
        <f t="shared" si="4120"/>
        <v>U$17</v>
      </c>
      <c r="V2529" s="179" t="str">
        <f t="shared" si="4120"/>
        <v>V$17</v>
      </c>
      <c r="W2529" s="179" t="str">
        <f t="shared" si="4120"/>
        <v>W$17</v>
      </c>
      <c r="X2529" s="179" t="str">
        <f t="shared" si="4120"/>
        <v>X$17</v>
      </c>
      <c r="Y2529" s="179" t="str">
        <f t="shared" si="4120"/>
        <v>Y$17</v>
      </c>
      <c r="Z2529" s="179" t="str">
        <f t="shared" si="4120"/>
        <v>Z$17</v>
      </c>
      <c r="AA2529" s="179" t="str">
        <f t="shared" si="4120"/>
        <v>AA$17</v>
      </c>
      <c r="AB2529" s="179" t="str">
        <f t="shared" si="4120"/>
        <v>AB$17</v>
      </c>
      <c r="AC2529" s="179" t="str">
        <f t="shared" si="4120"/>
        <v>AC$17</v>
      </c>
      <c r="AD2529" s="179" t="str">
        <f t="shared" si="4120"/>
        <v>AD$17</v>
      </c>
      <c r="AE2529" s="179" t="str">
        <f t="shared" si="4120"/>
        <v>AE$17</v>
      </c>
      <c r="AF2529" s="179" t="str">
        <f t="shared" si="4120"/>
        <v>AF$17</v>
      </c>
      <c r="AG2529" s="179" t="str">
        <f t="shared" si="4120"/>
        <v>AG$17</v>
      </c>
      <c r="AH2529" s="179" t="str">
        <f t="shared" si="4120"/>
        <v>AH$17</v>
      </c>
      <c r="AI2529" s="179" t="str">
        <f t="shared" si="4120"/>
        <v>AI$17</v>
      </c>
      <c r="AJ2529" s="179" t="str">
        <f t="shared" si="4120"/>
        <v>AJ$17</v>
      </c>
      <c r="AK2529" s="179" t="str">
        <f t="shared" si="4120"/>
        <v>AK$17</v>
      </c>
      <c r="AL2529" s="179" t="str">
        <f t="shared" si="4120"/>
        <v>AL$17</v>
      </c>
      <c r="AM2529" s="179" t="str">
        <f t="shared" si="4120"/>
        <v>AM$17</v>
      </c>
      <c r="AN2529" s="179" t="str">
        <f t="shared" si="4120"/>
        <v>AN$17</v>
      </c>
      <c r="AO2529" s="179" t="str">
        <f t="shared" si="4120"/>
        <v>AO$17</v>
      </c>
      <c r="AP2529" s="179" t="str">
        <f t="shared" si="4120"/>
        <v>AP$17</v>
      </c>
      <c r="AQ2529" s="179" t="str">
        <f t="shared" si="4120"/>
        <v>AQ$17</v>
      </c>
      <c r="AR2529" s="179" t="str">
        <f t="shared" si="4120"/>
        <v>AR$17</v>
      </c>
      <c r="AS2529" s="179" t="str">
        <f t="shared" si="4120"/>
        <v>AS$17</v>
      </c>
      <c r="AT2529" s="179" t="str">
        <f t="shared" si="4120"/>
        <v>AT$17</v>
      </c>
      <c r="AU2529" s="179" t="str">
        <f t="shared" si="4120"/>
        <v>AU$17</v>
      </c>
      <c r="AV2529" s="179" t="str">
        <f t="shared" si="4120"/>
        <v>AV$17</v>
      </c>
      <c r="AW2529" s="179" t="str">
        <f t="shared" si="4120"/>
        <v>AW$17</v>
      </c>
      <c r="AX2529" s="179" t="str">
        <f t="shared" si="4120"/>
        <v>AX$17</v>
      </c>
      <c r="AY2529" s="179" t="str">
        <f t="shared" ref="AY2529:CD2531" si="4121">AY2515</f>
        <v>AY$17</v>
      </c>
      <c r="AZ2529" s="179" t="str">
        <f t="shared" si="4121"/>
        <v>AZ$17</v>
      </c>
      <c r="BA2529" s="179" t="str">
        <f t="shared" si="4121"/>
        <v>BA$17</v>
      </c>
      <c r="BB2529" s="179" t="str">
        <f t="shared" si="4121"/>
        <v>BB$17</v>
      </c>
      <c r="BC2529" s="179" t="str">
        <f t="shared" si="4121"/>
        <v>BC$17</v>
      </c>
      <c r="BD2529" s="179" t="str">
        <f t="shared" si="4121"/>
        <v>BD$17</v>
      </c>
      <c r="BE2529" s="179" t="str">
        <f t="shared" si="4121"/>
        <v>BE$17</v>
      </c>
      <c r="BF2529" s="179" t="str">
        <f t="shared" si="4121"/>
        <v>BF$17</v>
      </c>
      <c r="BG2529" s="179" t="str">
        <f t="shared" si="4121"/>
        <v>BG$17</v>
      </c>
      <c r="BH2529" s="179" t="str">
        <f t="shared" si="4121"/>
        <v>BH$17</v>
      </c>
      <c r="BI2529" s="179" t="str">
        <f t="shared" si="4121"/>
        <v>BI$17</v>
      </c>
      <c r="BJ2529" s="179" t="str">
        <f t="shared" si="4121"/>
        <v>BJ$17</v>
      </c>
      <c r="BK2529" s="179" t="str">
        <f t="shared" si="4121"/>
        <v>BK$17</v>
      </c>
      <c r="BL2529" s="179" t="str">
        <f t="shared" si="4121"/>
        <v>BL$17</v>
      </c>
      <c r="BM2529" s="179" t="str">
        <f t="shared" si="4121"/>
        <v>BM$17</v>
      </c>
      <c r="BN2529" s="179" t="str">
        <f t="shared" si="4121"/>
        <v>BN$17</v>
      </c>
      <c r="BO2529" s="179" t="str">
        <f t="shared" si="4121"/>
        <v>BO$17</v>
      </c>
      <c r="BP2529" s="179" t="str">
        <f t="shared" si="4121"/>
        <v>BP$17</v>
      </c>
      <c r="BQ2529" s="179" t="str">
        <f t="shared" si="4121"/>
        <v>BQ$17</v>
      </c>
      <c r="BR2529" s="179" t="str">
        <f t="shared" si="4121"/>
        <v>BR$17</v>
      </c>
      <c r="BS2529" s="179" t="str">
        <f t="shared" si="4121"/>
        <v>BS$17</v>
      </c>
      <c r="BT2529" s="179" t="str">
        <f t="shared" si="4121"/>
        <v>BT$17</v>
      </c>
      <c r="BU2529" s="179" t="str">
        <f t="shared" si="4121"/>
        <v>BU$17</v>
      </c>
      <c r="BV2529" s="179" t="str">
        <f t="shared" si="4121"/>
        <v>BV$17</v>
      </c>
      <c r="BW2529" s="179" t="str">
        <f t="shared" si="4121"/>
        <v>BW$17</v>
      </c>
      <c r="BX2529" s="179" t="str">
        <f t="shared" si="4121"/>
        <v>BX$17</v>
      </c>
      <c r="BY2529" s="179" t="str">
        <f t="shared" si="4121"/>
        <v>BY$17</v>
      </c>
      <c r="BZ2529" s="179" t="str">
        <f t="shared" si="4121"/>
        <v>BZ$17</v>
      </c>
      <c r="CA2529" s="179" t="str">
        <f t="shared" si="4121"/>
        <v>CA$17</v>
      </c>
      <c r="CB2529" s="179" t="str">
        <f t="shared" si="4121"/>
        <v>CB$17</v>
      </c>
      <c r="CC2529" s="179" t="str">
        <f t="shared" si="4121"/>
        <v>CC$17</v>
      </c>
      <c r="CD2529" s="179" t="str">
        <f t="shared" si="4121"/>
        <v>CD$17</v>
      </c>
      <c r="CE2529" s="179" t="str">
        <f t="shared" ref="CE2529:CL2531" si="4122">CE2515</f>
        <v>CE$17</v>
      </c>
      <c r="CF2529" s="179" t="str">
        <f t="shared" si="4122"/>
        <v>CF$17</v>
      </c>
      <c r="CG2529" s="179" t="str">
        <f t="shared" si="4122"/>
        <v>CG$17</v>
      </c>
      <c r="CH2529" s="179" t="str">
        <f t="shared" si="4122"/>
        <v>CH$17</v>
      </c>
      <c r="CI2529" s="179" t="str">
        <f t="shared" si="4122"/>
        <v>CI$17</v>
      </c>
      <c r="CJ2529" s="179" t="str">
        <f t="shared" si="4122"/>
        <v>CJ$17</v>
      </c>
      <c r="CK2529" s="179" t="str">
        <f t="shared" si="4122"/>
        <v>CK$17</v>
      </c>
      <c r="CL2529" s="179" t="str">
        <f t="shared" si="4122"/>
        <v>CL$17</v>
      </c>
      <c r="CN2529" s="60"/>
      <c r="CO2529" s="179" t="str">
        <f t="shared" ref="CO2529:DK2531" si="4123">CO2515</f>
        <v>CO$17</v>
      </c>
      <c r="CP2529" s="179" t="str">
        <f t="shared" si="4123"/>
        <v>CP$17</v>
      </c>
      <c r="CQ2529" s="179" t="str">
        <f t="shared" si="4123"/>
        <v>CQ$17</v>
      </c>
      <c r="CR2529" s="179" t="str">
        <f t="shared" si="4123"/>
        <v>CR$17</v>
      </c>
      <c r="CS2529" s="179" t="str">
        <f t="shared" si="4123"/>
        <v>CS$17</v>
      </c>
      <c r="CT2529" s="179" t="str">
        <f t="shared" si="4123"/>
        <v>CT$17</v>
      </c>
      <c r="CU2529" s="179" t="str">
        <f t="shared" si="4123"/>
        <v>CU$17</v>
      </c>
      <c r="CV2529" s="179" t="str">
        <f t="shared" si="4123"/>
        <v>CV$17</v>
      </c>
      <c r="CW2529" s="179" t="str">
        <f t="shared" si="4123"/>
        <v>CW$17</v>
      </c>
      <c r="CX2529" s="179" t="str">
        <f t="shared" si="4123"/>
        <v>CX$17</v>
      </c>
      <c r="CY2529" s="179" t="str">
        <f t="shared" si="4123"/>
        <v>CY$17</v>
      </c>
      <c r="CZ2529" s="179" t="str">
        <f t="shared" si="4123"/>
        <v>CZ$17</v>
      </c>
      <c r="DA2529" s="179" t="str">
        <f t="shared" si="4123"/>
        <v>DA$17</v>
      </c>
      <c r="DB2529" s="179" t="str">
        <f t="shared" si="4123"/>
        <v>DB$17</v>
      </c>
      <c r="DC2529" s="179" t="str">
        <f t="shared" si="4123"/>
        <v>DC$17</v>
      </c>
      <c r="DD2529" s="179" t="str">
        <f t="shared" si="4123"/>
        <v>DD$17</v>
      </c>
      <c r="DE2529" s="179" t="str">
        <f t="shared" si="4123"/>
        <v>DE$17</v>
      </c>
      <c r="DF2529" s="179" t="str">
        <f t="shared" si="4123"/>
        <v>DF$17</v>
      </c>
      <c r="DG2529" s="179" t="str">
        <f t="shared" si="4123"/>
        <v>DG$17</v>
      </c>
      <c r="DH2529" s="179" t="str">
        <f t="shared" si="4123"/>
        <v>DH$17</v>
      </c>
      <c r="DI2529" s="179" t="str">
        <f t="shared" si="4123"/>
        <v>DI$17</v>
      </c>
      <c r="DJ2529" s="179" t="str">
        <f t="shared" si="4123"/>
        <v>DJ$17</v>
      </c>
      <c r="DK2529" s="179" t="str">
        <f t="shared" si="4123"/>
        <v>DK$17</v>
      </c>
      <c r="DL2529" s="179" t="str">
        <f t="shared" ref="DL2529:DL2531" si="4124">DL2515</f>
        <v>DL$17</v>
      </c>
    </row>
    <row r="2530" spans="2:116" x14ac:dyDescent="0.4">
      <c r="B2530" t="s">
        <v>332</v>
      </c>
      <c r="D2530" t="s">
        <v>429</v>
      </c>
      <c r="E2530" s="8" t="str">
        <f t="shared" si="4109"/>
        <v>2530 DCOPS-IS</v>
      </c>
      <c r="G2530" s="191" t="str">
        <f>G2520</f>
        <v>% of operating income - direct cost:</v>
      </c>
      <c r="H2530" s="12"/>
      <c r="I2530" s="60"/>
      <c r="J2530" s="60"/>
      <c r="K2530" s="15"/>
      <c r="L2530" s="15"/>
      <c r="M2530" s="15"/>
      <c r="N2530" s="15"/>
      <c r="O2530" s="15"/>
      <c r="P2530" s="15"/>
      <c r="R2530" s="15"/>
      <c r="S2530" s="179">
        <f t="shared" ref="S2530:AX2532" si="4125">S2516</f>
        <v>0</v>
      </c>
      <c r="T2530" s="179">
        <f t="shared" si="4125"/>
        <v>0</v>
      </c>
      <c r="U2530" s="179">
        <f t="shared" si="4125"/>
        <v>0</v>
      </c>
      <c r="V2530" s="179">
        <f t="shared" si="4125"/>
        <v>0</v>
      </c>
      <c r="W2530" s="179">
        <f t="shared" si="4125"/>
        <v>0</v>
      </c>
      <c r="X2530" s="179">
        <f t="shared" si="4125"/>
        <v>0</v>
      </c>
      <c r="Y2530" s="179">
        <f t="shared" si="4125"/>
        <v>0</v>
      </c>
      <c r="Z2530" s="179">
        <f t="shared" si="4125"/>
        <v>0</v>
      </c>
      <c r="AA2530" s="179">
        <f t="shared" si="4125"/>
        <v>0</v>
      </c>
      <c r="AB2530" s="179">
        <f t="shared" si="4125"/>
        <v>0</v>
      </c>
      <c r="AC2530" s="179">
        <f t="shared" si="4125"/>
        <v>0</v>
      </c>
      <c r="AD2530" s="179">
        <f t="shared" si="4125"/>
        <v>0</v>
      </c>
      <c r="AE2530" s="179">
        <f t="shared" si="4125"/>
        <v>0</v>
      </c>
      <c r="AF2530" s="179">
        <f t="shared" si="4125"/>
        <v>0</v>
      </c>
      <c r="AG2530" s="179">
        <f t="shared" si="4125"/>
        <v>0</v>
      </c>
      <c r="AH2530" s="179">
        <f t="shared" si="4125"/>
        <v>0</v>
      </c>
      <c r="AI2530" s="179">
        <f t="shared" si="4125"/>
        <v>0</v>
      </c>
      <c r="AJ2530" s="179">
        <f t="shared" si="4125"/>
        <v>0</v>
      </c>
      <c r="AK2530" s="179">
        <f t="shared" si="4125"/>
        <v>0</v>
      </c>
      <c r="AL2530" s="179">
        <f t="shared" si="4125"/>
        <v>0</v>
      </c>
      <c r="AM2530" s="179">
        <f t="shared" si="4125"/>
        <v>0</v>
      </c>
      <c r="AN2530" s="179">
        <f t="shared" si="4125"/>
        <v>0</v>
      </c>
      <c r="AO2530" s="179">
        <f t="shared" si="4125"/>
        <v>0</v>
      </c>
      <c r="AP2530" s="179">
        <f t="shared" si="4125"/>
        <v>0</v>
      </c>
      <c r="AQ2530" s="179">
        <f t="shared" si="4125"/>
        <v>0</v>
      </c>
      <c r="AR2530" s="179">
        <f t="shared" si="4125"/>
        <v>0</v>
      </c>
      <c r="AS2530" s="179">
        <f t="shared" si="4125"/>
        <v>0</v>
      </c>
      <c r="AT2530" s="179">
        <f t="shared" si="4125"/>
        <v>0</v>
      </c>
      <c r="AU2530" s="179">
        <f t="shared" si="4125"/>
        <v>0</v>
      </c>
      <c r="AV2530" s="179">
        <f t="shared" si="4125"/>
        <v>0</v>
      </c>
      <c r="AW2530" s="179">
        <f t="shared" si="4125"/>
        <v>0</v>
      </c>
      <c r="AX2530" s="179">
        <f t="shared" si="4125"/>
        <v>0</v>
      </c>
      <c r="AY2530" s="179">
        <f t="shared" ref="AY2530:CD2532" si="4126">AY2516</f>
        <v>0</v>
      </c>
      <c r="AZ2530" s="179">
        <f t="shared" si="4126"/>
        <v>0</v>
      </c>
      <c r="BA2530" s="179">
        <f t="shared" si="4126"/>
        <v>0</v>
      </c>
      <c r="BB2530" s="179">
        <f t="shared" si="4126"/>
        <v>0</v>
      </c>
      <c r="BC2530" s="179">
        <f t="shared" si="4126"/>
        <v>0</v>
      </c>
      <c r="BD2530" s="179">
        <f t="shared" si="4126"/>
        <v>0</v>
      </c>
      <c r="BE2530" s="179">
        <f t="shared" si="4126"/>
        <v>0</v>
      </c>
      <c r="BF2530" s="179">
        <f t="shared" si="4126"/>
        <v>0</v>
      </c>
      <c r="BG2530" s="179">
        <f t="shared" si="4126"/>
        <v>0</v>
      </c>
      <c r="BH2530" s="179">
        <f t="shared" si="4126"/>
        <v>0</v>
      </c>
      <c r="BI2530" s="179">
        <f t="shared" si="4126"/>
        <v>0</v>
      </c>
      <c r="BJ2530" s="179">
        <f t="shared" si="4126"/>
        <v>0</v>
      </c>
      <c r="BK2530" s="179">
        <f t="shared" si="4126"/>
        <v>0</v>
      </c>
      <c r="BL2530" s="179">
        <f t="shared" si="4126"/>
        <v>0</v>
      </c>
      <c r="BM2530" s="179">
        <f t="shared" si="4126"/>
        <v>0</v>
      </c>
      <c r="BN2530" s="179">
        <f t="shared" si="4126"/>
        <v>0</v>
      </c>
      <c r="BO2530" s="179">
        <f t="shared" si="4126"/>
        <v>0</v>
      </c>
      <c r="BP2530" s="179">
        <f t="shared" si="4126"/>
        <v>0</v>
      </c>
      <c r="BQ2530" s="179">
        <f t="shared" si="4126"/>
        <v>0</v>
      </c>
      <c r="BR2530" s="179">
        <f t="shared" si="4126"/>
        <v>0</v>
      </c>
      <c r="BS2530" s="179">
        <f t="shared" si="4126"/>
        <v>0</v>
      </c>
      <c r="BT2530" s="179">
        <f t="shared" si="4126"/>
        <v>0</v>
      </c>
      <c r="BU2530" s="179">
        <f t="shared" si="4126"/>
        <v>0</v>
      </c>
      <c r="BV2530" s="179">
        <f t="shared" si="4126"/>
        <v>0</v>
      </c>
      <c r="BW2530" s="179">
        <f t="shared" si="4126"/>
        <v>0</v>
      </c>
      <c r="BX2530" s="179">
        <f t="shared" si="4126"/>
        <v>0</v>
      </c>
      <c r="BY2530" s="179">
        <f t="shared" si="4126"/>
        <v>0</v>
      </c>
      <c r="BZ2530" s="179">
        <f t="shared" si="4126"/>
        <v>0</v>
      </c>
      <c r="CA2530" s="179">
        <f t="shared" si="4126"/>
        <v>0</v>
      </c>
      <c r="CB2530" s="179">
        <f t="shared" si="4126"/>
        <v>0</v>
      </c>
      <c r="CC2530" s="179">
        <f t="shared" si="4126"/>
        <v>0</v>
      </c>
      <c r="CD2530" s="179">
        <f t="shared" si="4126"/>
        <v>0</v>
      </c>
      <c r="CE2530" s="179">
        <f t="shared" ref="CE2530:CL2532" si="4127">CE2516</f>
        <v>0</v>
      </c>
      <c r="CF2530" s="179">
        <f t="shared" si="4127"/>
        <v>0</v>
      </c>
      <c r="CG2530" s="179">
        <f t="shared" si="4127"/>
        <v>0</v>
      </c>
      <c r="CH2530" s="179">
        <f t="shared" si="4127"/>
        <v>0</v>
      </c>
      <c r="CI2530" s="179">
        <f t="shared" si="4127"/>
        <v>0</v>
      </c>
      <c r="CJ2530" s="179">
        <f t="shared" si="4127"/>
        <v>0</v>
      </c>
      <c r="CK2530" s="179">
        <f t="shared" si="4127"/>
        <v>0</v>
      </c>
      <c r="CL2530" s="179">
        <f t="shared" si="4127"/>
        <v>0</v>
      </c>
      <c r="CN2530" s="60"/>
      <c r="CO2530" s="179">
        <f t="shared" ref="CO2530:DK2532" si="4128">CO2516</f>
        <v>0</v>
      </c>
      <c r="CP2530" s="179">
        <f t="shared" si="4128"/>
        <v>0</v>
      </c>
      <c r="CQ2530" s="179">
        <f t="shared" si="4128"/>
        <v>0</v>
      </c>
      <c r="CR2530" s="179">
        <f t="shared" si="4128"/>
        <v>0</v>
      </c>
      <c r="CS2530" s="179">
        <f t="shared" si="4128"/>
        <v>0</v>
      </c>
      <c r="CT2530" s="179">
        <f t="shared" si="4128"/>
        <v>0</v>
      </c>
      <c r="CU2530" s="179">
        <f t="shared" si="4128"/>
        <v>0</v>
      </c>
      <c r="CV2530" s="179">
        <f t="shared" si="4128"/>
        <v>0</v>
      </c>
      <c r="CW2530" s="179">
        <f t="shared" si="4128"/>
        <v>0</v>
      </c>
      <c r="CX2530" s="179">
        <f t="shared" si="4128"/>
        <v>0</v>
      </c>
      <c r="CY2530" s="179">
        <f t="shared" si="4128"/>
        <v>0</v>
      </c>
      <c r="CZ2530" s="179">
        <f t="shared" si="4128"/>
        <v>0</v>
      </c>
      <c r="DA2530" s="179">
        <f t="shared" si="4128"/>
        <v>0</v>
      </c>
      <c r="DB2530" s="179">
        <f t="shared" si="4128"/>
        <v>0</v>
      </c>
      <c r="DC2530" s="179">
        <f t="shared" si="4128"/>
        <v>0</v>
      </c>
      <c r="DD2530" s="179">
        <f t="shared" si="4128"/>
        <v>0</v>
      </c>
      <c r="DE2530" s="179">
        <f t="shared" si="4128"/>
        <v>0</v>
      </c>
      <c r="DF2530" s="179">
        <f t="shared" si="4128"/>
        <v>0</v>
      </c>
      <c r="DG2530" s="179">
        <f t="shared" si="4128"/>
        <v>0</v>
      </c>
      <c r="DH2530" s="179">
        <f t="shared" si="4128"/>
        <v>0</v>
      </c>
      <c r="DI2530" s="179">
        <f t="shared" si="4128"/>
        <v>0</v>
      </c>
      <c r="DJ2530" s="179">
        <f t="shared" si="4128"/>
        <v>0</v>
      </c>
      <c r="DK2530" s="179">
        <f t="shared" si="4128"/>
        <v>0</v>
      </c>
      <c r="DL2530" s="179">
        <f t="shared" ref="DL2530:DL2532" si="4129">DL2516</f>
        <v>0</v>
      </c>
    </row>
    <row r="2531" spans="2:116" x14ac:dyDescent="0.4">
      <c r="B2531" t="s">
        <v>332</v>
      </c>
      <c r="D2531" t="s">
        <v>429</v>
      </c>
      <c r="E2531" s="8" t="str">
        <f t="shared" ref="E2531:E2533" si="4130">ROW()&amp;" "&amp;D2531</f>
        <v>2531 DCOPS-IS</v>
      </c>
      <c r="G2531" s="241" t="str">
        <f>IFERROR(SUBSTITUTE(TRIM(MID(G2520, SEARCH("-", G2520) + 1, LEN(G2520))),":",""),"no unit")</f>
        <v>direct cost</v>
      </c>
      <c r="H2531" s="12"/>
      <c r="I2531" s="60"/>
      <c r="J2531" s="60"/>
      <c r="K2531" s="15"/>
      <c r="L2531" s="15"/>
      <c r="M2531" s="15"/>
      <c r="N2531" s="15"/>
      <c r="O2531" s="15"/>
      <c r="P2531" s="15"/>
      <c r="R2531" s="15"/>
      <c r="S2531" s="179"/>
      <c r="T2531" s="179"/>
      <c r="U2531" s="179"/>
      <c r="V2531" s="179"/>
      <c r="W2531" s="179"/>
      <c r="X2531" s="179"/>
      <c r="Y2531" s="179"/>
      <c r="Z2531" s="179"/>
      <c r="AA2531" s="179"/>
      <c r="AB2531" s="179"/>
      <c r="AC2531" s="179"/>
      <c r="AD2531" s="179"/>
      <c r="AE2531" s="179"/>
      <c r="AF2531" s="179"/>
      <c r="AG2531" s="179"/>
      <c r="AH2531" s="179"/>
      <c r="AI2531" s="179"/>
      <c r="AJ2531" s="179"/>
      <c r="AK2531" s="179"/>
      <c r="AL2531" s="179"/>
      <c r="AM2531" s="179"/>
      <c r="AN2531" s="179"/>
      <c r="AO2531" s="179"/>
      <c r="AP2531" s="179"/>
      <c r="AQ2531" s="179"/>
      <c r="AR2531" s="179"/>
      <c r="AS2531" s="179"/>
      <c r="AT2531" s="179"/>
      <c r="AU2531" s="179"/>
      <c r="AV2531" s="179"/>
      <c r="AW2531" s="179"/>
      <c r="AX2531" s="179"/>
      <c r="AY2531" s="179"/>
      <c r="AZ2531" s="179"/>
      <c r="BA2531" s="179"/>
      <c r="BB2531" s="179"/>
      <c r="BC2531" s="179"/>
      <c r="BD2531" s="179"/>
      <c r="BE2531" s="179"/>
      <c r="BF2531" s="179"/>
      <c r="BG2531" s="179"/>
      <c r="BH2531" s="179"/>
      <c r="BI2531" s="179"/>
      <c r="BJ2531" s="179"/>
      <c r="BK2531" s="179"/>
      <c r="BL2531" s="179"/>
      <c r="BM2531" s="179"/>
      <c r="BN2531" s="179"/>
      <c r="BO2531" s="179"/>
      <c r="BP2531" s="179"/>
      <c r="BQ2531" s="179"/>
      <c r="BR2531" s="179"/>
      <c r="BS2531" s="179"/>
      <c r="BT2531" s="179"/>
      <c r="BU2531" s="179"/>
      <c r="BV2531" s="179"/>
      <c r="BW2531" s="179"/>
      <c r="BX2531" s="179"/>
      <c r="BY2531" s="179"/>
      <c r="BZ2531" s="179"/>
      <c r="CA2531" s="179"/>
      <c r="CB2531" s="179"/>
      <c r="CC2531" s="179"/>
      <c r="CD2531" s="179"/>
      <c r="CE2531" s="179"/>
      <c r="CF2531" s="179"/>
      <c r="CG2531" s="179"/>
      <c r="CH2531" s="179"/>
      <c r="CI2531" s="179"/>
      <c r="CJ2531" s="179"/>
      <c r="CK2531" s="179"/>
      <c r="CL2531" s="179"/>
      <c r="CN2531" s="60"/>
      <c r="CO2531" s="179"/>
      <c r="CP2531" s="179"/>
      <c r="CQ2531" s="179"/>
      <c r="CR2531" s="179"/>
      <c r="CS2531" s="179"/>
      <c r="CT2531" s="179"/>
      <c r="CU2531" s="179"/>
      <c r="CV2531" s="179"/>
      <c r="CW2531" s="179"/>
      <c r="CX2531" s="179"/>
      <c r="CY2531" s="179"/>
      <c r="CZ2531" s="179"/>
      <c r="DA2531" s="179"/>
      <c r="DB2531" s="179"/>
      <c r="DC2531" s="179"/>
      <c r="DD2531" s="179"/>
      <c r="DE2531" s="179"/>
      <c r="DF2531" s="179"/>
      <c r="DG2531" s="179"/>
      <c r="DH2531" s="179"/>
      <c r="DI2531" s="179"/>
      <c r="DJ2531" s="179"/>
      <c r="DK2531" s="179"/>
      <c r="DL2531" s="179"/>
    </row>
    <row r="2532" spans="2:116" x14ac:dyDescent="0.4">
      <c r="B2532" t="s">
        <v>332</v>
      </c>
      <c r="D2532" t="s">
        <v>429</v>
      </c>
      <c r="E2532" s="8" t="str">
        <f t="shared" si="4109"/>
        <v>2532 DCOPS-IS</v>
      </c>
      <c r="G2532" s="136" t="str">
        <f>G2518</f>
        <v>Secondary revenue driver</v>
      </c>
      <c r="H2532" s="12"/>
      <c r="I2532" s="60"/>
      <c r="J2532" s="60"/>
      <c r="K2532" s="15"/>
      <c r="L2532" s="15"/>
      <c r="M2532" s="15"/>
      <c r="N2532" s="15"/>
      <c r="O2532" s="15"/>
      <c r="P2532" s="15"/>
      <c r="R2532" s="15"/>
      <c r="S2532" s="4" t="str">
        <f>ADDRESS(ROW(S2524),COLUMN(S2524),2)</f>
        <v>S$2524</v>
      </c>
      <c r="T2532" s="4" t="str">
        <f t="shared" ref="T2532:AY2534" si="4131">ADDRESS(ROW(T2513),COLUMN(T2513),2)</f>
        <v>T$2513</v>
      </c>
      <c r="U2532" s="4" t="str">
        <f t="shared" si="4131"/>
        <v>U$2513</v>
      </c>
      <c r="V2532" s="4" t="str">
        <f t="shared" si="4131"/>
        <v>V$2513</v>
      </c>
      <c r="W2532" s="4" t="str">
        <f t="shared" si="4131"/>
        <v>W$2513</v>
      </c>
      <c r="X2532" s="4" t="str">
        <f t="shared" si="4131"/>
        <v>X$2513</v>
      </c>
      <c r="Y2532" s="4" t="str">
        <f t="shared" si="4131"/>
        <v>Y$2513</v>
      </c>
      <c r="Z2532" s="4" t="str">
        <f t="shared" si="4131"/>
        <v>Z$2513</v>
      </c>
      <c r="AA2532" s="4" t="str">
        <f t="shared" si="4131"/>
        <v>AA$2513</v>
      </c>
      <c r="AB2532" s="4" t="str">
        <f t="shared" si="4131"/>
        <v>AB$2513</v>
      </c>
      <c r="AC2532" s="4" t="str">
        <f t="shared" si="4131"/>
        <v>AC$2513</v>
      </c>
      <c r="AD2532" s="4" t="str">
        <f t="shared" si="4131"/>
        <v>AD$2513</v>
      </c>
      <c r="AE2532" s="4" t="str">
        <f t="shared" si="4131"/>
        <v>AE$2513</v>
      </c>
      <c r="AF2532" s="4" t="str">
        <f t="shared" si="4131"/>
        <v>AF$2513</v>
      </c>
      <c r="AG2532" s="4" t="str">
        <f t="shared" si="4131"/>
        <v>AG$2513</v>
      </c>
      <c r="AH2532" s="4" t="str">
        <f t="shared" si="4131"/>
        <v>AH$2513</v>
      </c>
      <c r="AI2532" s="4" t="str">
        <f t="shared" si="4131"/>
        <v>AI$2513</v>
      </c>
      <c r="AJ2532" s="4" t="str">
        <f t="shared" si="4131"/>
        <v>AJ$2513</v>
      </c>
      <c r="AK2532" s="4" t="str">
        <f t="shared" si="4131"/>
        <v>AK$2513</v>
      </c>
      <c r="AL2532" s="4" t="str">
        <f t="shared" si="4131"/>
        <v>AL$2513</v>
      </c>
      <c r="AM2532" s="4" t="str">
        <f t="shared" si="4131"/>
        <v>AM$2513</v>
      </c>
      <c r="AN2532" s="4" t="str">
        <f t="shared" si="4131"/>
        <v>AN$2513</v>
      </c>
      <c r="AO2532" s="4" t="str">
        <f t="shared" si="4131"/>
        <v>AO$2513</v>
      </c>
      <c r="AP2532" s="4" t="str">
        <f t="shared" si="4131"/>
        <v>AP$2513</v>
      </c>
      <c r="AQ2532" s="4" t="str">
        <f t="shared" si="4131"/>
        <v>AQ$2513</v>
      </c>
      <c r="AR2532" s="4" t="str">
        <f t="shared" si="4131"/>
        <v>AR$2513</v>
      </c>
      <c r="AS2532" s="4" t="str">
        <f t="shared" si="4131"/>
        <v>AS$2513</v>
      </c>
      <c r="AT2532" s="4" t="str">
        <f t="shared" si="4131"/>
        <v>AT$2513</v>
      </c>
      <c r="AU2532" s="4" t="str">
        <f t="shared" si="4131"/>
        <v>AU$2513</v>
      </c>
      <c r="AV2532" s="4" t="str">
        <f t="shared" si="4131"/>
        <v>AV$2513</v>
      </c>
      <c r="AW2532" s="4" t="str">
        <f t="shared" si="4131"/>
        <v>AW$2513</v>
      </c>
      <c r="AX2532" s="4" t="str">
        <f t="shared" si="4131"/>
        <v>AX$2513</v>
      </c>
      <c r="AY2532" s="4" t="str">
        <f t="shared" si="4131"/>
        <v>AY$2513</v>
      </c>
      <c r="AZ2532" s="4" t="str">
        <f t="shared" ref="AZ2532:CE2534" si="4132">ADDRESS(ROW(AZ2513),COLUMN(AZ2513),2)</f>
        <v>AZ$2513</v>
      </c>
      <c r="BA2532" s="4" t="str">
        <f t="shared" si="4132"/>
        <v>BA$2513</v>
      </c>
      <c r="BB2532" s="4" t="str">
        <f t="shared" si="4132"/>
        <v>BB$2513</v>
      </c>
      <c r="BC2532" s="4" t="str">
        <f t="shared" si="4132"/>
        <v>BC$2513</v>
      </c>
      <c r="BD2532" s="4" t="str">
        <f t="shared" si="4132"/>
        <v>BD$2513</v>
      </c>
      <c r="BE2532" s="4" t="str">
        <f t="shared" si="4132"/>
        <v>BE$2513</v>
      </c>
      <c r="BF2532" s="4" t="str">
        <f t="shared" si="4132"/>
        <v>BF$2513</v>
      </c>
      <c r="BG2532" s="4" t="str">
        <f t="shared" si="4132"/>
        <v>BG$2513</v>
      </c>
      <c r="BH2532" s="4" t="str">
        <f t="shared" si="4132"/>
        <v>BH$2513</v>
      </c>
      <c r="BI2532" s="4" t="str">
        <f t="shared" si="4132"/>
        <v>BI$2513</v>
      </c>
      <c r="BJ2532" s="4" t="str">
        <f t="shared" si="4132"/>
        <v>BJ$2513</v>
      </c>
      <c r="BK2532" s="4" t="str">
        <f t="shared" si="4132"/>
        <v>BK$2513</v>
      </c>
      <c r="BL2532" s="4" t="str">
        <f t="shared" si="4132"/>
        <v>BL$2513</v>
      </c>
      <c r="BM2532" s="4" t="str">
        <f t="shared" si="4132"/>
        <v>BM$2513</v>
      </c>
      <c r="BN2532" s="4" t="str">
        <f t="shared" si="4132"/>
        <v>BN$2513</v>
      </c>
      <c r="BO2532" s="4" t="str">
        <f t="shared" si="4132"/>
        <v>BO$2513</v>
      </c>
      <c r="BP2532" s="4" t="str">
        <f t="shared" si="4132"/>
        <v>BP$2513</v>
      </c>
      <c r="BQ2532" s="4" t="str">
        <f t="shared" si="4132"/>
        <v>BQ$2513</v>
      </c>
      <c r="BR2532" s="4" t="str">
        <f t="shared" si="4132"/>
        <v>BR$2513</v>
      </c>
      <c r="BS2532" s="4" t="str">
        <f t="shared" si="4132"/>
        <v>BS$2513</v>
      </c>
      <c r="BT2532" s="4" t="str">
        <f t="shared" si="4132"/>
        <v>BT$2513</v>
      </c>
      <c r="BU2532" s="4" t="str">
        <f t="shared" si="4132"/>
        <v>BU$2513</v>
      </c>
      <c r="BV2532" s="4" t="str">
        <f t="shared" si="4132"/>
        <v>BV$2513</v>
      </c>
      <c r="BW2532" s="4" t="str">
        <f t="shared" si="4132"/>
        <v>BW$2513</v>
      </c>
      <c r="BX2532" s="4" t="str">
        <f t="shared" si="4132"/>
        <v>BX$2513</v>
      </c>
      <c r="BY2532" s="4" t="str">
        <f t="shared" si="4132"/>
        <v>BY$2513</v>
      </c>
      <c r="BZ2532" s="4" t="str">
        <f t="shared" si="4132"/>
        <v>BZ$2513</v>
      </c>
      <c r="CA2532" s="4" t="str">
        <f t="shared" si="4132"/>
        <v>CA$2513</v>
      </c>
      <c r="CB2532" s="4" t="str">
        <f t="shared" si="4132"/>
        <v>CB$2513</v>
      </c>
      <c r="CC2532" s="4" t="str">
        <f t="shared" si="4132"/>
        <v>CC$2513</v>
      </c>
      <c r="CD2532" s="4" t="str">
        <f t="shared" si="4132"/>
        <v>CD$2513</v>
      </c>
      <c r="CE2532" s="4" t="str">
        <f t="shared" si="4132"/>
        <v>CE$2513</v>
      </c>
      <c r="CF2532" s="4" t="str">
        <f t="shared" ref="CF2532:CL2534" si="4133">ADDRESS(ROW(CF2513),COLUMN(CF2513),2)</f>
        <v>CF$2513</v>
      </c>
      <c r="CG2532" s="4" t="str">
        <f t="shared" si="4133"/>
        <v>CG$2513</v>
      </c>
      <c r="CH2532" s="4" t="str">
        <f t="shared" si="4133"/>
        <v>CH$2513</v>
      </c>
      <c r="CI2532" s="4" t="str">
        <f t="shared" si="4133"/>
        <v>CI$2513</v>
      </c>
      <c r="CJ2532" s="4" t="str">
        <f t="shared" si="4133"/>
        <v>CJ$2513</v>
      </c>
      <c r="CK2532" s="4" t="str">
        <f t="shared" si="4133"/>
        <v>CK$2513</v>
      </c>
      <c r="CL2532" s="4" t="str">
        <f t="shared" si="4133"/>
        <v>CL$2513</v>
      </c>
      <c r="CN2532" s="60"/>
      <c r="CO2532" s="4" t="str">
        <f t="shared" ref="CO2532:DK2534" si="4134">ADDRESS(ROW(CO2513),COLUMN(CO2513),2)</f>
        <v>CO$2513</v>
      </c>
      <c r="CP2532" s="4" t="str">
        <f t="shared" si="4134"/>
        <v>CP$2513</v>
      </c>
      <c r="CQ2532" s="4" t="str">
        <f t="shared" si="4134"/>
        <v>CQ$2513</v>
      </c>
      <c r="CR2532" s="4" t="str">
        <f t="shared" si="4134"/>
        <v>CR$2513</v>
      </c>
      <c r="CS2532" s="4" t="str">
        <f t="shared" si="4134"/>
        <v>CS$2513</v>
      </c>
      <c r="CT2532" s="4" t="str">
        <f t="shared" si="4134"/>
        <v>CT$2513</v>
      </c>
      <c r="CU2532" s="4" t="str">
        <f t="shared" si="4134"/>
        <v>CU$2513</v>
      </c>
      <c r="CV2532" s="4" t="str">
        <f t="shared" si="4134"/>
        <v>CV$2513</v>
      </c>
      <c r="CW2532" s="4" t="str">
        <f t="shared" si="4134"/>
        <v>CW$2513</v>
      </c>
      <c r="CX2532" s="4" t="str">
        <f t="shared" si="4134"/>
        <v>CX$2513</v>
      </c>
      <c r="CY2532" s="4" t="str">
        <f t="shared" si="4134"/>
        <v>CY$2513</v>
      </c>
      <c r="CZ2532" s="4" t="str">
        <f t="shared" si="4134"/>
        <v>CZ$2513</v>
      </c>
      <c r="DA2532" s="4" t="str">
        <f t="shared" si="4134"/>
        <v>DA$2513</v>
      </c>
      <c r="DB2532" s="4" t="str">
        <f t="shared" si="4134"/>
        <v>DB$2513</v>
      </c>
      <c r="DC2532" s="4" t="str">
        <f t="shared" si="4134"/>
        <v>DC$2513</v>
      </c>
      <c r="DD2532" s="4" t="str">
        <f t="shared" si="4134"/>
        <v>DD$2513</v>
      </c>
      <c r="DE2532" s="4" t="str">
        <f t="shared" si="4134"/>
        <v>DE$2513</v>
      </c>
      <c r="DF2532" s="4" t="str">
        <f t="shared" si="4134"/>
        <v>DF$2513</v>
      </c>
      <c r="DG2532" s="4" t="str">
        <f t="shared" si="4134"/>
        <v>DG$2513</v>
      </c>
      <c r="DH2532" s="4" t="str">
        <f t="shared" si="4134"/>
        <v>DH$2513</v>
      </c>
      <c r="DI2532" s="4" t="str">
        <f t="shared" si="4134"/>
        <v>DI$2513</v>
      </c>
      <c r="DJ2532" s="4" t="str">
        <f t="shared" si="4134"/>
        <v>DJ$2513</v>
      </c>
      <c r="DK2532" s="4" t="str">
        <f t="shared" si="4134"/>
        <v>DK$2513</v>
      </c>
      <c r="DL2532" s="4" t="str">
        <f t="shared" ref="DL2532:DL2534" si="4135">ADDRESS(ROW(DL2513),COLUMN(DL2513),2)</f>
        <v>DL$2513</v>
      </c>
    </row>
    <row r="2533" spans="2:116" x14ac:dyDescent="0.4">
      <c r="B2533" t="s">
        <v>332</v>
      </c>
      <c r="D2533" t="s">
        <v>429</v>
      </c>
      <c r="E2533" s="8" t="str">
        <f t="shared" si="4109"/>
        <v>2533 DCOPS-IS</v>
      </c>
      <c r="G2533" s="136" t="str">
        <f>G2519</f>
        <v>Secondary volume driver</v>
      </c>
      <c r="H2533" s="12"/>
      <c r="I2533" s="60"/>
      <c r="J2533" s="60"/>
      <c r="K2533" s="15"/>
      <c r="L2533" s="15"/>
      <c r="M2533" s="15"/>
      <c r="N2533" s="15"/>
      <c r="O2533" s="15"/>
      <c r="P2533" s="15"/>
      <c r="R2533" s="15"/>
      <c r="S2533" s="179" t="str">
        <f t="shared" ref="S2533:AX2535" si="4136">S2519</f>
        <v>S$19</v>
      </c>
      <c r="T2533" s="179" t="str">
        <f t="shared" si="4136"/>
        <v>T$19</v>
      </c>
      <c r="U2533" s="179" t="str">
        <f t="shared" si="4136"/>
        <v>U$19</v>
      </c>
      <c r="V2533" s="179" t="str">
        <f t="shared" si="4136"/>
        <v>V$19</v>
      </c>
      <c r="W2533" s="179" t="str">
        <f t="shared" si="4136"/>
        <v>W$19</v>
      </c>
      <c r="X2533" s="179" t="str">
        <f t="shared" si="4136"/>
        <v>X$19</v>
      </c>
      <c r="Y2533" s="179" t="str">
        <f t="shared" si="4136"/>
        <v>Y$19</v>
      </c>
      <c r="Z2533" s="179" t="str">
        <f t="shared" si="4136"/>
        <v>Z$19</v>
      </c>
      <c r="AA2533" s="179" t="str">
        <f t="shared" si="4136"/>
        <v>AA$19</v>
      </c>
      <c r="AB2533" s="179" t="str">
        <f t="shared" si="4136"/>
        <v>AB$19</v>
      </c>
      <c r="AC2533" s="179" t="str">
        <f t="shared" si="4136"/>
        <v>AC$19</v>
      </c>
      <c r="AD2533" s="179" t="str">
        <f t="shared" si="4136"/>
        <v>AD$19</v>
      </c>
      <c r="AE2533" s="179" t="str">
        <f t="shared" si="4136"/>
        <v>AE$19</v>
      </c>
      <c r="AF2533" s="179" t="str">
        <f t="shared" si="4136"/>
        <v>AF$19</v>
      </c>
      <c r="AG2533" s="179" t="str">
        <f t="shared" si="4136"/>
        <v>AG$19</v>
      </c>
      <c r="AH2533" s="179" t="str">
        <f t="shared" si="4136"/>
        <v>AH$19</v>
      </c>
      <c r="AI2533" s="179" t="str">
        <f t="shared" si="4136"/>
        <v>AI$19</v>
      </c>
      <c r="AJ2533" s="179" t="str">
        <f t="shared" si="4136"/>
        <v>AJ$19</v>
      </c>
      <c r="AK2533" s="179" t="str">
        <f t="shared" si="4136"/>
        <v>AK$19</v>
      </c>
      <c r="AL2533" s="179" t="str">
        <f t="shared" si="4136"/>
        <v>AL$19</v>
      </c>
      <c r="AM2533" s="179" t="str">
        <f t="shared" si="4136"/>
        <v>AM$19</v>
      </c>
      <c r="AN2533" s="179" t="str">
        <f t="shared" si="4136"/>
        <v>AN$19</v>
      </c>
      <c r="AO2533" s="179" t="str">
        <f t="shared" si="4136"/>
        <v>AO$19</v>
      </c>
      <c r="AP2533" s="179" t="str">
        <f t="shared" si="4136"/>
        <v>AP$19</v>
      </c>
      <c r="AQ2533" s="179" t="str">
        <f t="shared" si="4136"/>
        <v>AQ$19</v>
      </c>
      <c r="AR2533" s="179" t="str">
        <f t="shared" si="4136"/>
        <v>AR$19</v>
      </c>
      <c r="AS2533" s="179" t="str">
        <f t="shared" si="4136"/>
        <v>AS$19</v>
      </c>
      <c r="AT2533" s="179" t="str">
        <f t="shared" si="4136"/>
        <v>AT$19</v>
      </c>
      <c r="AU2533" s="179" t="str">
        <f t="shared" si="4136"/>
        <v>AU$19</v>
      </c>
      <c r="AV2533" s="179" t="str">
        <f t="shared" si="4136"/>
        <v>AV$19</v>
      </c>
      <c r="AW2533" s="179" t="str">
        <f t="shared" si="4136"/>
        <v>AW$19</v>
      </c>
      <c r="AX2533" s="179" t="str">
        <f t="shared" si="4136"/>
        <v>AX$19</v>
      </c>
      <c r="AY2533" s="179" t="str">
        <f t="shared" ref="AY2533:CD2535" si="4137">AY2519</f>
        <v>AY$19</v>
      </c>
      <c r="AZ2533" s="179" t="str">
        <f t="shared" si="4137"/>
        <v>AZ$19</v>
      </c>
      <c r="BA2533" s="179" t="str">
        <f t="shared" si="4137"/>
        <v>BA$19</v>
      </c>
      <c r="BB2533" s="179" t="str">
        <f t="shared" si="4137"/>
        <v>BB$19</v>
      </c>
      <c r="BC2533" s="179" t="str">
        <f t="shared" si="4137"/>
        <v>BC$19</v>
      </c>
      <c r="BD2533" s="179" t="str">
        <f t="shared" si="4137"/>
        <v>BD$19</v>
      </c>
      <c r="BE2533" s="179" t="str">
        <f t="shared" si="4137"/>
        <v>BE$19</v>
      </c>
      <c r="BF2533" s="179" t="str">
        <f t="shared" si="4137"/>
        <v>BF$19</v>
      </c>
      <c r="BG2533" s="179" t="str">
        <f t="shared" si="4137"/>
        <v>BG$19</v>
      </c>
      <c r="BH2533" s="179" t="str">
        <f t="shared" si="4137"/>
        <v>BH$19</v>
      </c>
      <c r="BI2533" s="179" t="str">
        <f t="shared" si="4137"/>
        <v>BI$19</v>
      </c>
      <c r="BJ2533" s="179" t="str">
        <f t="shared" si="4137"/>
        <v>BJ$19</v>
      </c>
      <c r="BK2533" s="179" t="str">
        <f t="shared" si="4137"/>
        <v>BK$19</v>
      </c>
      <c r="BL2533" s="179" t="str">
        <f t="shared" si="4137"/>
        <v>BL$19</v>
      </c>
      <c r="BM2533" s="179" t="str">
        <f t="shared" si="4137"/>
        <v>BM$19</v>
      </c>
      <c r="BN2533" s="179" t="str">
        <f t="shared" si="4137"/>
        <v>BN$19</v>
      </c>
      <c r="BO2533" s="179" t="str">
        <f t="shared" si="4137"/>
        <v>BO$19</v>
      </c>
      <c r="BP2533" s="179" t="str">
        <f t="shared" si="4137"/>
        <v>BP$19</v>
      </c>
      <c r="BQ2533" s="179" t="str">
        <f t="shared" si="4137"/>
        <v>BQ$19</v>
      </c>
      <c r="BR2533" s="179" t="str">
        <f t="shared" si="4137"/>
        <v>BR$19</v>
      </c>
      <c r="BS2533" s="179" t="str">
        <f t="shared" si="4137"/>
        <v>BS$19</v>
      </c>
      <c r="BT2533" s="179" t="str">
        <f t="shared" si="4137"/>
        <v>BT$19</v>
      </c>
      <c r="BU2533" s="179" t="str">
        <f t="shared" si="4137"/>
        <v>BU$19</v>
      </c>
      <c r="BV2533" s="179" t="str">
        <f t="shared" si="4137"/>
        <v>BV$19</v>
      </c>
      <c r="BW2533" s="179" t="str">
        <f t="shared" si="4137"/>
        <v>BW$19</v>
      </c>
      <c r="BX2533" s="179" t="str">
        <f t="shared" si="4137"/>
        <v>BX$19</v>
      </c>
      <c r="BY2533" s="179" t="str">
        <f t="shared" si="4137"/>
        <v>BY$19</v>
      </c>
      <c r="BZ2533" s="179" t="str">
        <f t="shared" si="4137"/>
        <v>BZ$19</v>
      </c>
      <c r="CA2533" s="179" t="str">
        <f t="shared" si="4137"/>
        <v>CA$19</v>
      </c>
      <c r="CB2533" s="179" t="str">
        <f t="shared" si="4137"/>
        <v>CB$19</v>
      </c>
      <c r="CC2533" s="179" t="str">
        <f t="shared" si="4137"/>
        <v>CC$19</v>
      </c>
      <c r="CD2533" s="179" t="str">
        <f t="shared" si="4137"/>
        <v>CD$19</v>
      </c>
      <c r="CE2533" s="179" t="str">
        <f t="shared" ref="CE2533:CL2535" si="4138">CE2519</f>
        <v>CE$19</v>
      </c>
      <c r="CF2533" s="179" t="str">
        <f t="shared" si="4138"/>
        <v>CF$19</v>
      </c>
      <c r="CG2533" s="179" t="str">
        <f t="shared" si="4138"/>
        <v>CG$19</v>
      </c>
      <c r="CH2533" s="179" t="str">
        <f t="shared" si="4138"/>
        <v>CH$19</v>
      </c>
      <c r="CI2533" s="179" t="str">
        <f t="shared" si="4138"/>
        <v>CI$19</v>
      </c>
      <c r="CJ2533" s="179" t="str">
        <f t="shared" si="4138"/>
        <v>CJ$19</v>
      </c>
      <c r="CK2533" s="179" t="str">
        <f t="shared" si="4138"/>
        <v>CK$19</v>
      </c>
      <c r="CL2533" s="179" t="str">
        <f t="shared" si="4138"/>
        <v>CL$19</v>
      </c>
      <c r="CN2533" s="60"/>
      <c r="CO2533" s="179" t="str">
        <f t="shared" ref="CO2533:DK2535" si="4139">CO2519</f>
        <v>CO$19</v>
      </c>
      <c r="CP2533" s="179" t="str">
        <f t="shared" si="4139"/>
        <v>CP$19</v>
      </c>
      <c r="CQ2533" s="179" t="str">
        <f t="shared" si="4139"/>
        <v>CQ$19</v>
      </c>
      <c r="CR2533" s="179" t="str">
        <f t="shared" si="4139"/>
        <v>CR$19</v>
      </c>
      <c r="CS2533" s="179" t="str">
        <f t="shared" si="4139"/>
        <v>CS$19</v>
      </c>
      <c r="CT2533" s="179" t="str">
        <f t="shared" si="4139"/>
        <v>CT$19</v>
      </c>
      <c r="CU2533" s="179" t="str">
        <f t="shared" si="4139"/>
        <v>CU$19</v>
      </c>
      <c r="CV2533" s="179" t="str">
        <f t="shared" si="4139"/>
        <v>CV$19</v>
      </c>
      <c r="CW2533" s="179" t="str">
        <f t="shared" si="4139"/>
        <v>CW$19</v>
      </c>
      <c r="CX2533" s="179" t="str">
        <f t="shared" si="4139"/>
        <v>CX$19</v>
      </c>
      <c r="CY2533" s="179" t="str">
        <f t="shared" si="4139"/>
        <v>CY$19</v>
      </c>
      <c r="CZ2533" s="179" t="str">
        <f t="shared" si="4139"/>
        <v>CZ$19</v>
      </c>
      <c r="DA2533" s="179" t="str">
        <f t="shared" si="4139"/>
        <v>DA$19</v>
      </c>
      <c r="DB2533" s="179" t="str">
        <f t="shared" si="4139"/>
        <v>DB$19</v>
      </c>
      <c r="DC2533" s="179" t="str">
        <f t="shared" si="4139"/>
        <v>DC$19</v>
      </c>
      <c r="DD2533" s="179" t="str">
        <f t="shared" si="4139"/>
        <v>DD$19</v>
      </c>
      <c r="DE2533" s="179" t="str">
        <f t="shared" si="4139"/>
        <v>DE$19</v>
      </c>
      <c r="DF2533" s="179" t="str">
        <f t="shared" si="4139"/>
        <v>DF$19</v>
      </c>
      <c r="DG2533" s="179" t="str">
        <f t="shared" si="4139"/>
        <v>DG$19</v>
      </c>
      <c r="DH2533" s="179" t="str">
        <f t="shared" si="4139"/>
        <v>DH$19</v>
      </c>
      <c r="DI2533" s="179" t="str">
        <f t="shared" si="4139"/>
        <v>DI$19</v>
      </c>
      <c r="DJ2533" s="179" t="str">
        <f t="shared" si="4139"/>
        <v>DJ$19</v>
      </c>
      <c r="DK2533" s="179" t="str">
        <f t="shared" si="4139"/>
        <v>DK$19</v>
      </c>
      <c r="DL2533" s="179" t="str">
        <f t="shared" ref="DL2533:DL2535" si="4140">DL2519</f>
        <v>DL$19</v>
      </c>
    </row>
  </sheetData>
  <conditionalFormatting sqref="A1:XFD1">
    <cfRule type="cellIs" dxfId="8" priority="1" stopIfTrue="1" operator="notEqual">
      <formula>0.6545646468</formula>
    </cfRule>
  </conditionalFormatting>
  <dataValidations disablePrompts="1" count="2">
    <dataValidation type="whole" allowBlank="1" showInputMessage="1" showErrorMessage="1" sqref="K2260:P2260"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C445:C562 C2127:C1048576 C340:C361 C2049:C2125 C1935:C1967 C105:C149 C2:C4 C1901:C1909 C1205:C1355 C1911:C1933 C1714:C1799 C1801:C1899 C1969:C2030 C662:C737 C564:C660 C363:C443 C329:C337 C739:C867 C251:C317 C197:C217 C39:C103 C166:C184 C8:C24 C1357:C1711 C889:C1203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7"/>
  <sheetViews>
    <sheetView showGridLines="0" zoomScale="70" zoomScaleNormal="70" workbookViewId="0">
      <selection activeCell="S3" sqref="S3"/>
    </sheetView>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5" width="13.84375" style="53" bestFit="1" customWidth="1"/>
    <col min="16" max="16" width="14.4609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outlineLevel="1" x14ac:dyDescent="0.4">
      <c r="A3"/>
      <c r="J3">
        <f>K3-1</f>
        <v>2023</v>
      </c>
      <c r="K3">
        <f>YEAR(N12)</f>
        <v>2024</v>
      </c>
      <c r="L3">
        <f t="shared" si="4"/>
        <v>2025</v>
      </c>
      <c r="M3">
        <f t="shared" si="4"/>
        <v>2026</v>
      </c>
      <c r="N3">
        <f t="shared" si="4"/>
        <v>2027</v>
      </c>
      <c r="O3">
        <f t="shared" si="4"/>
        <v>2028</v>
      </c>
      <c r="P3">
        <f t="shared" si="4"/>
        <v>2029</v>
      </c>
      <c r="Q3"/>
      <c r="R3" s="362">
        <f>EOMONTH(S3,-1)</f>
        <v>45291</v>
      </c>
      <c r="S3" s="370">
        <f>+EOMONTH('IS BS CF'!$N$12,0)</f>
        <v>45322</v>
      </c>
      <c r="T3" s="362">
        <f t="shared" ref="T3:CE3" si="6">EOMONTH(S3,1)</f>
        <v>45351</v>
      </c>
      <c r="U3" s="362">
        <f t="shared" si="6"/>
        <v>45382</v>
      </c>
      <c r="V3" s="362">
        <f t="shared" si="6"/>
        <v>45412</v>
      </c>
      <c r="W3" s="362">
        <f t="shared" si="6"/>
        <v>45443</v>
      </c>
      <c r="X3" s="362">
        <f t="shared" si="6"/>
        <v>45473</v>
      </c>
      <c r="Y3" s="362">
        <f t="shared" si="6"/>
        <v>45504</v>
      </c>
      <c r="Z3" s="362">
        <f t="shared" si="6"/>
        <v>45535</v>
      </c>
      <c r="AA3" s="362">
        <f t="shared" si="6"/>
        <v>45565</v>
      </c>
      <c r="AB3" s="362">
        <f>EOMONTH(AA3,1)</f>
        <v>45596</v>
      </c>
      <c r="AC3" s="362">
        <f t="shared" si="6"/>
        <v>45626</v>
      </c>
      <c r="AD3" s="362">
        <f t="shared" si="6"/>
        <v>45657</v>
      </c>
      <c r="AE3" s="362">
        <f t="shared" si="6"/>
        <v>45688</v>
      </c>
      <c r="AF3" s="362">
        <f>EOMONTH(AE3,1)</f>
        <v>45716</v>
      </c>
      <c r="AG3" s="362">
        <f t="shared" si="6"/>
        <v>45747</v>
      </c>
      <c r="AH3" s="362">
        <f t="shared" si="6"/>
        <v>45777</v>
      </c>
      <c r="AI3" s="362">
        <f t="shared" si="6"/>
        <v>45808</v>
      </c>
      <c r="AJ3" s="362">
        <f t="shared" si="6"/>
        <v>45838</v>
      </c>
      <c r="AK3" s="362">
        <f t="shared" si="6"/>
        <v>45869</v>
      </c>
      <c r="AL3" s="362">
        <f t="shared" si="6"/>
        <v>45900</v>
      </c>
      <c r="AM3" s="362">
        <f t="shared" si="6"/>
        <v>45930</v>
      </c>
      <c r="AN3" s="362">
        <f t="shared" si="6"/>
        <v>45961</v>
      </c>
      <c r="AO3" s="362">
        <f t="shared" si="6"/>
        <v>45991</v>
      </c>
      <c r="AP3" s="362">
        <f t="shared" si="6"/>
        <v>46022</v>
      </c>
      <c r="AQ3" s="362">
        <f t="shared" si="6"/>
        <v>46053</v>
      </c>
      <c r="AR3" s="362">
        <f t="shared" si="6"/>
        <v>46081</v>
      </c>
      <c r="AS3" s="362">
        <f t="shared" si="6"/>
        <v>46112</v>
      </c>
      <c r="AT3" s="362">
        <f t="shared" si="6"/>
        <v>46142</v>
      </c>
      <c r="AU3" s="362">
        <f t="shared" si="6"/>
        <v>46173</v>
      </c>
      <c r="AV3" s="362">
        <f t="shared" si="6"/>
        <v>46203</v>
      </c>
      <c r="AW3" s="362">
        <f t="shared" si="6"/>
        <v>46234</v>
      </c>
      <c r="AX3" s="362">
        <f t="shared" si="6"/>
        <v>46265</v>
      </c>
      <c r="AY3" s="362">
        <f t="shared" si="6"/>
        <v>46295</v>
      </c>
      <c r="AZ3" s="362">
        <f t="shared" si="6"/>
        <v>46326</v>
      </c>
      <c r="BA3" s="362">
        <f t="shared" si="6"/>
        <v>46356</v>
      </c>
      <c r="BB3" s="362">
        <f t="shared" si="6"/>
        <v>46387</v>
      </c>
      <c r="BC3" s="362">
        <f t="shared" si="6"/>
        <v>46418</v>
      </c>
      <c r="BD3" s="362">
        <f t="shared" si="6"/>
        <v>46446</v>
      </c>
      <c r="BE3" s="362">
        <f t="shared" si="6"/>
        <v>46477</v>
      </c>
      <c r="BF3" s="362">
        <f t="shared" si="6"/>
        <v>46507</v>
      </c>
      <c r="BG3" s="362">
        <f t="shared" si="6"/>
        <v>46538</v>
      </c>
      <c r="BH3" s="362">
        <f t="shared" si="6"/>
        <v>46568</v>
      </c>
      <c r="BI3" s="362">
        <f t="shared" si="6"/>
        <v>46599</v>
      </c>
      <c r="BJ3" s="362">
        <f t="shared" si="6"/>
        <v>46630</v>
      </c>
      <c r="BK3" s="362">
        <f t="shared" si="6"/>
        <v>46660</v>
      </c>
      <c r="BL3" s="362">
        <f t="shared" si="6"/>
        <v>46691</v>
      </c>
      <c r="BM3" s="362">
        <f t="shared" si="6"/>
        <v>46721</v>
      </c>
      <c r="BN3" s="362">
        <f t="shared" si="6"/>
        <v>46752</v>
      </c>
      <c r="BO3" s="362">
        <f t="shared" si="6"/>
        <v>46783</v>
      </c>
      <c r="BP3" s="362">
        <f t="shared" si="6"/>
        <v>46812</v>
      </c>
      <c r="BQ3" s="362">
        <f t="shared" si="6"/>
        <v>46843</v>
      </c>
      <c r="BR3" s="362">
        <f t="shared" si="6"/>
        <v>46873</v>
      </c>
      <c r="BS3" s="362">
        <f t="shared" si="6"/>
        <v>46904</v>
      </c>
      <c r="BT3" s="362">
        <f t="shared" si="6"/>
        <v>46934</v>
      </c>
      <c r="BU3" s="362">
        <f t="shared" si="6"/>
        <v>46965</v>
      </c>
      <c r="BV3" s="362">
        <f t="shared" si="6"/>
        <v>46996</v>
      </c>
      <c r="BW3" s="362">
        <f t="shared" si="6"/>
        <v>47026</v>
      </c>
      <c r="BX3" s="362">
        <f t="shared" si="6"/>
        <v>47057</v>
      </c>
      <c r="BY3" s="362">
        <f t="shared" si="6"/>
        <v>47087</v>
      </c>
      <c r="BZ3" s="362">
        <f t="shared" si="6"/>
        <v>47118</v>
      </c>
      <c r="CA3" s="362">
        <f t="shared" si="6"/>
        <v>47149</v>
      </c>
      <c r="CB3" s="362">
        <f t="shared" si="6"/>
        <v>47177</v>
      </c>
      <c r="CC3" s="362">
        <f t="shared" si="6"/>
        <v>47208</v>
      </c>
      <c r="CD3" s="362">
        <f t="shared" si="6"/>
        <v>47238</v>
      </c>
      <c r="CE3" s="362">
        <f t="shared" si="6"/>
        <v>47269</v>
      </c>
      <c r="CF3" s="362">
        <f t="shared" ref="CF3:CL3" si="7">EOMONTH(CE3,1)</f>
        <v>47299</v>
      </c>
      <c r="CG3" s="362">
        <f t="shared" si="7"/>
        <v>47330</v>
      </c>
      <c r="CH3" s="362">
        <f t="shared" si="7"/>
        <v>47361</v>
      </c>
      <c r="CI3" s="362">
        <f t="shared" si="7"/>
        <v>47391</v>
      </c>
      <c r="CJ3" s="362">
        <f t="shared" si="7"/>
        <v>47422</v>
      </c>
      <c r="CK3" s="362">
        <f t="shared" si="7"/>
        <v>47452</v>
      </c>
      <c r="CL3" s="362">
        <f t="shared" si="7"/>
        <v>47483</v>
      </c>
      <c r="CN3" s="362">
        <f>EOMONTH(CO3,-3)</f>
        <v>45291</v>
      </c>
      <c r="CO3" s="362">
        <v>45352</v>
      </c>
      <c r="CP3" s="362">
        <f t="shared" ref="CP3:DL3" si="8">EOMONTH(CO3,3)</f>
        <v>45473</v>
      </c>
      <c r="CQ3" s="362">
        <f t="shared" si="8"/>
        <v>45565</v>
      </c>
      <c r="CR3" s="362">
        <f t="shared" si="8"/>
        <v>45657</v>
      </c>
      <c r="CS3" s="362">
        <f t="shared" si="8"/>
        <v>45747</v>
      </c>
      <c r="CT3" s="362">
        <f t="shared" si="8"/>
        <v>45838</v>
      </c>
      <c r="CU3" s="362">
        <f t="shared" si="8"/>
        <v>45930</v>
      </c>
      <c r="CV3" s="362">
        <f t="shared" si="8"/>
        <v>46022</v>
      </c>
      <c r="CW3" s="362">
        <f t="shared" si="8"/>
        <v>46112</v>
      </c>
      <c r="CX3" s="362">
        <f t="shared" si="8"/>
        <v>46203</v>
      </c>
      <c r="CY3" s="362">
        <f t="shared" si="8"/>
        <v>46295</v>
      </c>
      <c r="CZ3" s="362">
        <f t="shared" si="8"/>
        <v>46387</v>
      </c>
      <c r="DA3" s="362">
        <f t="shared" si="8"/>
        <v>46477</v>
      </c>
      <c r="DB3" s="362">
        <f t="shared" si="8"/>
        <v>46568</v>
      </c>
      <c r="DC3" s="362">
        <f t="shared" si="8"/>
        <v>46660</v>
      </c>
      <c r="DD3" s="362">
        <f t="shared" si="8"/>
        <v>46752</v>
      </c>
      <c r="DE3" s="362">
        <f t="shared" si="8"/>
        <v>46843</v>
      </c>
      <c r="DF3" s="362">
        <f t="shared" si="8"/>
        <v>46934</v>
      </c>
      <c r="DG3" s="362">
        <f t="shared" si="8"/>
        <v>47026</v>
      </c>
      <c r="DH3" s="362">
        <f t="shared" si="8"/>
        <v>47118</v>
      </c>
      <c r="DI3" s="362">
        <f t="shared" si="8"/>
        <v>47208</v>
      </c>
      <c r="DJ3" s="362">
        <f t="shared" si="8"/>
        <v>47299</v>
      </c>
      <c r="DK3" s="362">
        <f t="shared" si="8"/>
        <v>47391</v>
      </c>
      <c r="DL3" s="362">
        <f t="shared" si="8"/>
        <v>47483</v>
      </c>
    </row>
    <row r="4" spans="1:116" outlineLevel="1" x14ac:dyDescent="0.4">
      <c r="G4" s="12" t="s">
        <v>60</v>
      </c>
      <c r="H4" s="12"/>
      <c r="I4" s="12"/>
      <c r="J4" s="61"/>
      <c r="K4" s="12" t="s">
        <v>230</v>
      </c>
      <c r="L4"/>
      <c r="M4" s="363"/>
      <c r="N4" s="16">
        <v>0.25</v>
      </c>
      <c r="O4" s="12"/>
      <c r="P4" s="12"/>
      <c r="Q4" s="12"/>
      <c r="R4" s="14"/>
      <c r="S4" s="364">
        <f>YEAR(S3)*('IS BS CF'!$N$8="Monthly")</f>
        <v>2024</v>
      </c>
      <c r="T4" s="364">
        <f>YEAR(T3)*('IS BS CF'!$N$8="Monthly")</f>
        <v>2024</v>
      </c>
      <c r="U4" s="364">
        <f>YEAR(U3)*('IS BS CF'!$N$8="Monthly")</f>
        <v>2024</v>
      </c>
      <c r="V4" s="364">
        <f>YEAR(V3)*('IS BS CF'!$N$8="Monthly")</f>
        <v>2024</v>
      </c>
      <c r="W4" s="364">
        <f>YEAR(W3)*('IS BS CF'!$N$8="Monthly")</f>
        <v>2024</v>
      </c>
      <c r="X4" s="364">
        <f>YEAR(X3)*('IS BS CF'!$N$8="Monthly")</f>
        <v>2024</v>
      </c>
      <c r="Y4" s="364">
        <f>YEAR(Y3)*('IS BS CF'!$N$8="Monthly")</f>
        <v>2024</v>
      </c>
      <c r="Z4" s="364">
        <f>YEAR(Z3)*('IS BS CF'!$N$8="Monthly")</f>
        <v>2024</v>
      </c>
      <c r="AA4" s="364">
        <f>YEAR(AA3)*('IS BS CF'!$N$8="Monthly")</f>
        <v>2024</v>
      </c>
      <c r="AB4" s="364">
        <f>YEAR(AB3)*('IS BS CF'!$N$8="Monthly")</f>
        <v>2024</v>
      </c>
      <c r="AC4" s="364">
        <f>YEAR(AC3)*('IS BS CF'!$N$8="Monthly")</f>
        <v>2024</v>
      </c>
      <c r="AD4" s="364">
        <f>YEAR(AD3)*('IS BS CF'!$N$8="Monthly")</f>
        <v>2024</v>
      </c>
      <c r="AE4" s="364">
        <f>YEAR(AE3)*('IS BS CF'!$N$8="Monthly")</f>
        <v>2025</v>
      </c>
      <c r="AF4" s="364">
        <f>YEAR(AF3)*('IS BS CF'!$N$8="Monthly")</f>
        <v>2025</v>
      </c>
      <c r="AG4" s="364">
        <f>YEAR(AG3)*('IS BS CF'!$N$8="Monthly")</f>
        <v>2025</v>
      </c>
      <c r="AH4" s="364">
        <f>YEAR(AH3)*('IS BS CF'!$N$8="Monthly")</f>
        <v>2025</v>
      </c>
      <c r="AI4" s="364">
        <f>YEAR(AI3)*('IS BS CF'!$N$8="Monthly")</f>
        <v>2025</v>
      </c>
      <c r="AJ4" s="364">
        <f>YEAR(AJ3)*('IS BS CF'!$N$8="Monthly")</f>
        <v>2025</v>
      </c>
      <c r="AK4" s="364">
        <f>YEAR(AK3)*('IS BS CF'!$N$8="Monthly")</f>
        <v>2025</v>
      </c>
      <c r="AL4" s="364">
        <f>YEAR(AL3)*('IS BS CF'!$N$8="Monthly")</f>
        <v>2025</v>
      </c>
      <c r="AM4" s="364">
        <f>YEAR(AM3)*('IS BS CF'!$N$8="Monthly")</f>
        <v>2025</v>
      </c>
      <c r="AN4" s="364">
        <f>YEAR(AN3)*('IS BS CF'!$N$8="Monthly")</f>
        <v>2025</v>
      </c>
      <c r="AO4" s="364">
        <f>YEAR(AO3)*('IS BS CF'!$N$8="Monthly")</f>
        <v>2025</v>
      </c>
      <c r="AP4" s="364">
        <f>YEAR(AP3)*('IS BS CF'!$N$8="Monthly")</f>
        <v>2025</v>
      </c>
      <c r="AQ4" s="364">
        <f>YEAR(AQ3)*('IS BS CF'!$N$8="Monthly")</f>
        <v>2026</v>
      </c>
      <c r="AR4" s="364">
        <f>YEAR(AR3)*('IS BS CF'!$N$8="Monthly")</f>
        <v>2026</v>
      </c>
      <c r="AS4" s="364">
        <f>YEAR(AS3)*('IS BS CF'!$N$8="Monthly")</f>
        <v>2026</v>
      </c>
      <c r="AT4" s="364">
        <f>YEAR(AT3)*('IS BS CF'!$N$8="Monthly")</f>
        <v>2026</v>
      </c>
      <c r="AU4" s="364">
        <f>YEAR(AU3)*('IS BS CF'!$N$8="Monthly")</f>
        <v>2026</v>
      </c>
      <c r="AV4" s="364">
        <f>YEAR(AV3)*('IS BS CF'!$N$8="Monthly")</f>
        <v>2026</v>
      </c>
      <c r="AW4" s="364">
        <f>YEAR(AW3)*('IS BS CF'!$N$8="Monthly")</f>
        <v>2026</v>
      </c>
      <c r="AX4" s="364">
        <f>YEAR(AX3)*('IS BS CF'!$N$8="Monthly")</f>
        <v>2026</v>
      </c>
      <c r="AY4" s="364">
        <f>YEAR(AY3)*('IS BS CF'!$N$8="Monthly")</f>
        <v>2026</v>
      </c>
      <c r="AZ4" s="364">
        <f>YEAR(AZ3)*('IS BS CF'!$N$8="Monthly")</f>
        <v>2026</v>
      </c>
      <c r="BA4" s="364">
        <f>YEAR(BA3)*('IS BS CF'!$N$8="Monthly")</f>
        <v>2026</v>
      </c>
      <c r="BB4" s="364">
        <f>YEAR(BB3)*('IS BS CF'!$N$8="Monthly")</f>
        <v>2026</v>
      </c>
      <c r="BC4" s="364">
        <f>YEAR(BC3)*('IS BS CF'!$N$8="Monthly")</f>
        <v>2027</v>
      </c>
      <c r="BD4" s="364">
        <f>YEAR(BD3)*('IS BS CF'!$N$8="Monthly")</f>
        <v>2027</v>
      </c>
      <c r="BE4" s="364">
        <f>YEAR(BE3)*('IS BS CF'!$N$8="Monthly")</f>
        <v>2027</v>
      </c>
      <c r="BF4" s="364">
        <f>YEAR(BF3)*('IS BS CF'!$N$8="Monthly")</f>
        <v>2027</v>
      </c>
      <c r="BG4" s="364">
        <f>YEAR(BG3)*('IS BS CF'!$N$8="Monthly")</f>
        <v>2027</v>
      </c>
      <c r="BH4" s="364">
        <f>YEAR(BH3)*('IS BS CF'!$N$8="Monthly")</f>
        <v>2027</v>
      </c>
      <c r="BI4" s="364">
        <f>YEAR(BI3)*('IS BS CF'!$N$8="Monthly")</f>
        <v>2027</v>
      </c>
      <c r="BJ4" s="364">
        <f>YEAR(BJ3)*('IS BS CF'!$N$8="Monthly")</f>
        <v>2027</v>
      </c>
      <c r="BK4" s="364">
        <f>YEAR(BK3)*('IS BS CF'!$N$8="Monthly")</f>
        <v>2027</v>
      </c>
      <c r="BL4" s="364">
        <f>YEAR(BL3)*('IS BS CF'!$N$8="Monthly")</f>
        <v>2027</v>
      </c>
      <c r="BM4" s="364">
        <f>YEAR(BM3)*('IS BS CF'!$N$8="Monthly")</f>
        <v>2027</v>
      </c>
      <c r="BN4" s="364">
        <f>YEAR(BN3)*('IS BS CF'!$N$8="Monthly")</f>
        <v>2027</v>
      </c>
      <c r="BO4" s="364">
        <f>YEAR(BO3)*('IS BS CF'!$N$8="Monthly")</f>
        <v>2028</v>
      </c>
      <c r="BP4" s="364">
        <f>YEAR(BP3)*('IS BS CF'!$N$8="Monthly")</f>
        <v>2028</v>
      </c>
      <c r="BQ4" s="364">
        <f>YEAR(BQ3)*('IS BS CF'!$N$8="Monthly")</f>
        <v>2028</v>
      </c>
      <c r="BR4" s="364">
        <f>YEAR(BR3)*('IS BS CF'!$N$8="Monthly")</f>
        <v>2028</v>
      </c>
      <c r="BS4" s="364">
        <f>YEAR(BS3)*('IS BS CF'!$N$8="Monthly")</f>
        <v>2028</v>
      </c>
      <c r="BT4" s="364">
        <f>YEAR(BT3)*('IS BS CF'!$N$8="Monthly")</f>
        <v>2028</v>
      </c>
      <c r="BU4" s="364">
        <f>YEAR(BU3)*('IS BS CF'!$N$8="Monthly")</f>
        <v>2028</v>
      </c>
      <c r="BV4" s="364">
        <f>YEAR(BV3)*('IS BS CF'!$N$8="Monthly")</f>
        <v>2028</v>
      </c>
      <c r="BW4" s="364">
        <f>YEAR(BW3)*('IS BS CF'!$N$8="Monthly")</f>
        <v>2028</v>
      </c>
      <c r="BX4" s="364">
        <f>YEAR(BX3)*('IS BS CF'!$N$8="Monthly")</f>
        <v>2028</v>
      </c>
      <c r="BY4" s="364">
        <f>YEAR(BY3)*('IS BS CF'!$N$8="Monthly")</f>
        <v>2028</v>
      </c>
      <c r="BZ4" s="364">
        <f>YEAR(BZ3)*('IS BS CF'!$N$8="Monthly")</f>
        <v>2028</v>
      </c>
      <c r="CA4" s="364">
        <f>YEAR(CA3)*('IS BS CF'!$N$8="Monthly")</f>
        <v>2029</v>
      </c>
      <c r="CB4" s="364">
        <f>YEAR(CB3)*('IS BS CF'!$N$8="Monthly")</f>
        <v>2029</v>
      </c>
      <c r="CC4" s="364">
        <f>YEAR(CC3)*('IS BS CF'!$N$8="Monthly")</f>
        <v>2029</v>
      </c>
      <c r="CD4" s="364">
        <f>YEAR(CD3)*('IS BS CF'!$N$8="Monthly")</f>
        <v>2029</v>
      </c>
      <c r="CE4" s="364">
        <f>YEAR(CE3)*('IS BS CF'!$N$8="Monthly")</f>
        <v>2029</v>
      </c>
      <c r="CF4" s="364">
        <f>YEAR(CF3)*('IS BS CF'!$N$8="Monthly")</f>
        <v>2029</v>
      </c>
      <c r="CG4" s="364">
        <f>YEAR(CG3)*('IS BS CF'!$N$8="Monthly")</f>
        <v>2029</v>
      </c>
      <c r="CH4" s="364">
        <f>YEAR(CH3)*('IS BS CF'!$N$8="Monthly")</f>
        <v>2029</v>
      </c>
      <c r="CI4" s="364">
        <f>YEAR(CI3)*('IS BS CF'!$N$8="Monthly")</f>
        <v>2029</v>
      </c>
      <c r="CJ4" s="364">
        <f>YEAR(CJ3)*('IS BS CF'!$N$8="Monthly")</f>
        <v>2029</v>
      </c>
      <c r="CK4" s="364">
        <f>YEAR(CK3)*('IS BS CF'!$N$8="Monthly")</f>
        <v>2029</v>
      </c>
      <c r="CL4" s="364">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outlineLevel="1" x14ac:dyDescent="0.4">
      <c r="G5" s="12" t="s">
        <v>61</v>
      </c>
      <c r="H5" s="12"/>
      <c r="I5" s="12"/>
      <c r="J5" s="61"/>
      <c r="N5" s="53">
        <f>'Calcs.'!I7</f>
        <v>0</v>
      </c>
      <c r="O5" s="12"/>
      <c r="P5" s="12"/>
      <c r="Q5" s="12"/>
      <c r="R5" s="14"/>
      <c r="S5" s="364">
        <f>S4*(MONTH(S3)=12)*('IS BS CF'!$N$8="Monthly")</f>
        <v>0</v>
      </c>
      <c r="T5" s="364">
        <f>T4*(MONTH(T3)=12)*('IS BS CF'!$N$8="Monthly")</f>
        <v>0</v>
      </c>
      <c r="U5" s="364">
        <f>U4*(MONTH(U3)=12)*('IS BS CF'!$N$8="Monthly")</f>
        <v>0</v>
      </c>
      <c r="V5" s="364">
        <f>V4*(MONTH(V3)=12)*('IS BS CF'!$N$8="Monthly")</f>
        <v>0</v>
      </c>
      <c r="W5" s="364">
        <f>W4*(MONTH(W3)=12)*('IS BS CF'!$N$8="Monthly")</f>
        <v>0</v>
      </c>
      <c r="X5" s="364">
        <f>X4*(MONTH(X3)=12)*('IS BS CF'!$N$8="Monthly")</f>
        <v>0</v>
      </c>
      <c r="Y5" s="364">
        <f>Y4*(MONTH(Y3)=12)*('IS BS CF'!$N$8="Monthly")</f>
        <v>0</v>
      </c>
      <c r="Z5" s="364">
        <f>Z4*(MONTH(Z3)=12)*('IS BS CF'!$N$8="Monthly")</f>
        <v>0</v>
      </c>
      <c r="AA5" s="364">
        <f>AA4*(MONTH(AA3)=12)*('IS BS CF'!$N$8="Monthly")</f>
        <v>0</v>
      </c>
      <c r="AB5" s="364">
        <f>AB4*(MONTH(AB3)=12)*('IS BS CF'!$N$8="Monthly")</f>
        <v>0</v>
      </c>
      <c r="AC5" s="364">
        <f>AC4*(MONTH(AC3)=12)*('IS BS CF'!$N$8="Monthly")</f>
        <v>0</v>
      </c>
      <c r="AD5" s="364">
        <f>AD4*(MONTH(AD3)=12)*('IS BS CF'!$N$8="Monthly")</f>
        <v>2024</v>
      </c>
      <c r="AE5" s="364">
        <f>AE4*(MONTH(AE3)=12)*('IS BS CF'!$N$8="Monthly")</f>
        <v>0</v>
      </c>
      <c r="AF5" s="364">
        <f>AF4*(MONTH(AF3)=12)*('IS BS CF'!$N$8="Monthly")</f>
        <v>0</v>
      </c>
      <c r="AG5" s="364">
        <f>AG4*(MONTH(AG3)=12)*('IS BS CF'!$N$8="Monthly")</f>
        <v>0</v>
      </c>
      <c r="AH5" s="364">
        <f>AH4*(MONTH(AH3)=12)*('IS BS CF'!$N$8="Monthly")</f>
        <v>0</v>
      </c>
      <c r="AI5" s="364">
        <f>AI4*(MONTH(AI3)=12)*('IS BS CF'!$N$8="Monthly")</f>
        <v>0</v>
      </c>
      <c r="AJ5" s="364">
        <f>AJ4*(MONTH(AJ3)=12)*('IS BS CF'!$N$8="Monthly")</f>
        <v>0</v>
      </c>
      <c r="AK5" s="364">
        <f>AK4*(MONTH(AK3)=12)*('IS BS CF'!$N$8="Monthly")</f>
        <v>0</v>
      </c>
      <c r="AL5" s="364">
        <f>AL4*(MONTH(AL3)=12)*('IS BS CF'!$N$8="Monthly")</f>
        <v>0</v>
      </c>
      <c r="AM5" s="364">
        <f>AM4*(MONTH(AM3)=12)*('IS BS CF'!$N$8="Monthly")</f>
        <v>0</v>
      </c>
      <c r="AN5" s="364">
        <f>AN4*(MONTH(AN3)=12)*('IS BS CF'!$N$8="Monthly")</f>
        <v>0</v>
      </c>
      <c r="AO5" s="364">
        <f>AO4*(MONTH(AO3)=12)*('IS BS CF'!$N$8="Monthly")</f>
        <v>0</v>
      </c>
      <c r="AP5" s="364">
        <f>AP4*(MONTH(AP3)=12)*('IS BS CF'!$N$8="Monthly")</f>
        <v>2025</v>
      </c>
      <c r="AQ5" s="364">
        <f>AQ4*(MONTH(AQ3)=12)*('IS BS CF'!$N$8="Monthly")</f>
        <v>0</v>
      </c>
      <c r="AR5" s="364">
        <f>AR4*(MONTH(AR3)=12)*('IS BS CF'!$N$8="Monthly")</f>
        <v>0</v>
      </c>
      <c r="AS5" s="364">
        <f>AS4*(MONTH(AS3)=12)*('IS BS CF'!$N$8="Monthly")</f>
        <v>0</v>
      </c>
      <c r="AT5" s="364">
        <f>AT4*(MONTH(AT3)=12)*('IS BS CF'!$N$8="Monthly")</f>
        <v>0</v>
      </c>
      <c r="AU5" s="364">
        <f>AU4*(MONTH(AU3)=12)*('IS BS CF'!$N$8="Monthly")</f>
        <v>0</v>
      </c>
      <c r="AV5" s="364">
        <f>AV4*(MONTH(AV3)=12)*('IS BS CF'!$N$8="Monthly")</f>
        <v>0</v>
      </c>
      <c r="AW5" s="364">
        <f>AW4*(MONTH(AW3)=12)*('IS BS CF'!$N$8="Monthly")</f>
        <v>0</v>
      </c>
      <c r="AX5" s="364">
        <f>AX4*(MONTH(AX3)=12)*('IS BS CF'!$N$8="Monthly")</f>
        <v>0</v>
      </c>
      <c r="AY5" s="364">
        <f>AY4*(MONTH(AY3)=12)*('IS BS CF'!$N$8="Monthly")</f>
        <v>0</v>
      </c>
      <c r="AZ5" s="364">
        <f>AZ4*(MONTH(AZ3)=12)*('IS BS CF'!$N$8="Monthly")</f>
        <v>0</v>
      </c>
      <c r="BA5" s="364">
        <f>BA4*(MONTH(BA3)=12)*('IS BS CF'!$N$8="Monthly")</f>
        <v>0</v>
      </c>
      <c r="BB5" s="364">
        <f>BB4*(MONTH(BB3)=12)*('IS BS CF'!$N$8="Monthly")</f>
        <v>2026</v>
      </c>
      <c r="BC5" s="364">
        <f>BC4*(MONTH(BC3)=12)*('IS BS CF'!$N$8="Monthly")</f>
        <v>0</v>
      </c>
      <c r="BD5" s="364">
        <f>BD4*(MONTH(BD3)=12)*('IS BS CF'!$N$8="Monthly")</f>
        <v>0</v>
      </c>
      <c r="BE5" s="364">
        <f>BE4*(MONTH(BE3)=12)*('IS BS CF'!$N$8="Monthly")</f>
        <v>0</v>
      </c>
      <c r="BF5" s="364">
        <f>BF4*(MONTH(BF3)=12)*('IS BS CF'!$N$8="Monthly")</f>
        <v>0</v>
      </c>
      <c r="BG5" s="364">
        <f>BG4*(MONTH(BG3)=12)*('IS BS CF'!$N$8="Monthly")</f>
        <v>0</v>
      </c>
      <c r="BH5" s="364">
        <f>BH4*(MONTH(BH3)=12)*('IS BS CF'!$N$8="Monthly")</f>
        <v>0</v>
      </c>
      <c r="BI5" s="364">
        <f>BI4*(MONTH(BI3)=12)*('IS BS CF'!$N$8="Monthly")</f>
        <v>0</v>
      </c>
      <c r="BJ5" s="364">
        <f>BJ4*(MONTH(BJ3)=12)*('IS BS CF'!$N$8="Monthly")</f>
        <v>0</v>
      </c>
      <c r="BK5" s="364">
        <f>BK4*(MONTH(BK3)=12)*('IS BS CF'!$N$8="Monthly")</f>
        <v>0</v>
      </c>
      <c r="BL5" s="364">
        <f>BL4*(MONTH(BL3)=12)*('IS BS CF'!$N$8="Monthly")</f>
        <v>0</v>
      </c>
      <c r="BM5" s="364">
        <f>BM4*(MONTH(BM3)=12)*('IS BS CF'!$N$8="Monthly")</f>
        <v>0</v>
      </c>
      <c r="BN5" s="364">
        <f>BN4*(MONTH(BN3)=12)*('IS BS CF'!$N$8="Monthly")</f>
        <v>2027</v>
      </c>
      <c r="BO5" s="364">
        <f>BO4*(MONTH(BO3)=12)*('IS BS CF'!$N$8="Monthly")</f>
        <v>0</v>
      </c>
      <c r="BP5" s="364">
        <f>BP4*(MONTH(BP3)=12)*('IS BS CF'!$N$8="Monthly")</f>
        <v>0</v>
      </c>
      <c r="BQ5" s="364">
        <f>BQ4*(MONTH(BQ3)=12)*('IS BS CF'!$N$8="Monthly")</f>
        <v>0</v>
      </c>
      <c r="BR5" s="364">
        <f>BR4*(MONTH(BR3)=12)*('IS BS CF'!$N$8="Monthly")</f>
        <v>0</v>
      </c>
      <c r="BS5" s="364">
        <f>BS4*(MONTH(BS3)=12)*('IS BS CF'!$N$8="Monthly")</f>
        <v>0</v>
      </c>
      <c r="BT5" s="364">
        <f>BT4*(MONTH(BT3)=12)*('IS BS CF'!$N$8="Monthly")</f>
        <v>0</v>
      </c>
      <c r="BU5" s="364">
        <f>BU4*(MONTH(BU3)=12)*('IS BS CF'!$N$8="Monthly")</f>
        <v>0</v>
      </c>
      <c r="BV5" s="364">
        <f>BV4*(MONTH(BV3)=12)*('IS BS CF'!$N$8="Monthly")</f>
        <v>0</v>
      </c>
      <c r="BW5" s="364">
        <f>BW4*(MONTH(BW3)=12)*('IS BS CF'!$N$8="Monthly")</f>
        <v>0</v>
      </c>
      <c r="BX5" s="364">
        <f>BX4*(MONTH(BX3)=12)*('IS BS CF'!$N$8="Monthly")</f>
        <v>0</v>
      </c>
      <c r="BY5" s="364">
        <f>BY4*(MONTH(BY3)=12)*('IS BS CF'!$N$8="Monthly")</f>
        <v>0</v>
      </c>
      <c r="BZ5" s="364">
        <f>BZ4*(MONTH(BZ3)=12)*('IS BS CF'!$N$8="Monthly")</f>
        <v>2028</v>
      </c>
      <c r="CA5" s="364">
        <f>CA4*(MONTH(CA3)=12)*('IS BS CF'!$N$8="Monthly")</f>
        <v>0</v>
      </c>
      <c r="CB5" s="364">
        <f>CB4*(MONTH(CB3)=12)*('IS BS CF'!$N$8="Monthly")</f>
        <v>0</v>
      </c>
      <c r="CC5" s="364">
        <f>CC4*(MONTH(CC3)=12)*('IS BS CF'!$N$8="Monthly")</f>
        <v>0</v>
      </c>
      <c r="CD5" s="364">
        <f>CD4*(MONTH(CD3)=12)*('IS BS CF'!$N$8="Monthly")</f>
        <v>0</v>
      </c>
      <c r="CE5" s="364">
        <f>CE4*(MONTH(CE3)=12)*('IS BS CF'!$N$8="Monthly")</f>
        <v>0</v>
      </c>
      <c r="CF5" s="364">
        <f>CF4*(MONTH(CF3)=12)*('IS BS CF'!$N$8="Monthly")</f>
        <v>0</v>
      </c>
      <c r="CG5" s="364">
        <f>CG4*(MONTH(CG3)=12)*('IS BS CF'!$N$8="Monthly")</f>
        <v>0</v>
      </c>
      <c r="CH5" s="364">
        <f>CH4*(MONTH(CH3)=12)*('IS BS CF'!$N$8="Monthly")</f>
        <v>0</v>
      </c>
      <c r="CI5" s="364">
        <f>CI4*(MONTH(CI3)=12)*('IS BS CF'!$N$8="Monthly")</f>
        <v>0</v>
      </c>
      <c r="CJ5" s="364">
        <f>CJ4*(MONTH(CJ3)=12)*('IS BS CF'!$N$8="Monthly")</f>
        <v>0</v>
      </c>
      <c r="CK5" s="364">
        <f>CK4*(MONTH(CK3)=12)*('IS BS CF'!$N$8="Monthly")</f>
        <v>0</v>
      </c>
      <c r="CL5" s="36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outlineLevel="1" x14ac:dyDescent="0.4">
      <c r="G7" s="12" t="s">
        <v>591</v>
      </c>
      <c r="H7" s="12"/>
      <c r="I7" s="12"/>
      <c r="J7" s="61"/>
      <c r="K7" t="s">
        <v>592</v>
      </c>
      <c r="L7"/>
      <c r="M7"/>
      <c r="N7" s="365">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outlineLevel="1" x14ac:dyDescent="0.4">
      <c r="G8" s="12" t="s">
        <v>593</v>
      </c>
      <c r="H8" s="1"/>
      <c r="I8" s="1"/>
      <c r="J8" s="62"/>
      <c r="K8" s="1" t="s">
        <v>594</v>
      </c>
      <c r="L8" s="1"/>
      <c r="M8" s="1" t="s">
        <v>500</v>
      </c>
      <c r="N8" s="366" t="s">
        <v>500</v>
      </c>
      <c r="O8" s="1"/>
      <c r="P8" s="1"/>
      <c r="Q8" s="1"/>
      <c r="R8" s="366"/>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outlineLevel="1" x14ac:dyDescent="0.4">
      <c r="G9" s="12"/>
      <c r="H9" s="1"/>
      <c r="I9" s="1"/>
      <c r="J9" s="62"/>
      <c r="O9" s="1"/>
      <c r="P9" s="1"/>
      <c r="Q9" s="1"/>
      <c r="R9" s="366"/>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outlineLevel="1" x14ac:dyDescent="0.4">
      <c r="G10" s="12"/>
      <c r="H10" s="1"/>
      <c r="I10" s="1"/>
      <c r="J10" s="62"/>
      <c r="O10" s="1"/>
      <c r="P10" s="1"/>
      <c r="Q10" s="1"/>
      <c r="R10" s="366"/>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outlineLevel="1" x14ac:dyDescent="0.4">
      <c r="G11" s="12"/>
      <c r="H11" s="1"/>
      <c r="I11" s="1"/>
      <c r="J11" s="62"/>
      <c r="K11" s="1"/>
      <c r="L11" s="1"/>
      <c r="M11" s="1"/>
      <c r="N11" s="1"/>
      <c r="O11" s="1"/>
      <c r="P11" s="1"/>
      <c r="Q11" s="1"/>
      <c r="R11" s="366"/>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outlineLevel="1" x14ac:dyDescent="0.4">
      <c r="G12" s="12"/>
      <c r="H12" s="60"/>
      <c r="I12" s="60"/>
      <c r="J12" s="367"/>
      <c r="K12" t="s">
        <v>595</v>
      </c>
      <c r="L12"/>
      <c r="M12"/>
      <c r="N12" s="101">
        <v>45292</v>
      </c>
      <c r="O12" s="60"/>
      <c r="P12" s="60"/>
      <c r="Q12" s="60"/>
      <c r="R12" s="368"/>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11"/>
      <c r="CN15" s="309"/>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row>
    <row r="17" spans="1:116" s="359" customFormat="1" x14ac:dyDescent="0.4">
      <c r="B17" s="359" t="str">
        <f>IF('Calcs.'!B38="","",'Calcs.'!B38)</f>
        <v/>
      </c>
      <c r="C17" s="359" t="str">
        <f>IF('Calcs.'!C38="","",'Calcs.'!C38)</f>
        <v>IS: revenue</v>
      </c>
      <c r="D17" s="359" t="str">
        <f>IF('Calcs.'!D38="","",'Calcs.'!D38)</f>
        <v>VOLLIST-EVP</v>
      </c>
      <c r="E17" s="359" t="str">
        <f>IF('Calcs.'!E38="","",'Calcs.'!E38)</f>
        <v>38 VOLLIST-EVP</v>
      </c>
      <c r="F17" s="359" t="str">
        <f>IF('Calcs.'!F38="","",'Calcs.'!F38)</f>
        <v/>
      </c>
      <c r="G17" s="322" t="str">
        <f>IF('Calcs.'!G38="","",'Calcs.'!G38)</f>
        <v>Total sales</v>
      </c>
      <c r="H17" s="360"/>
      <c r="I17" s="361" t="str">
        <f>IF('Calcs.'!I38="","",'Calcs.'!I38)</f>
        <v/>
      </c>
      <c r="J17" s="361" t="str">
        <f>IF('Calcs.'!J38="","",'Calcs.'!J38)</f>
        <v/>
      </c>
      <c r="K17" s="260">
        <f>IF('Calcs.'!K38="","",'Calcs.'!K38)</f>
        <v>5000000.0000000019</v>
      </c>
      <c r="L17" s="260">
        <f>IF('Calcs.'!L38="","",'Calcs.'!L38)</f>
        <v>10000000.000000004</v>
      </c>
      <c r="M17" s="260">
        <f>IF('Calcs.'!M38="","",'Calcs.'!M38)</f>
        <v>20000000.000000007</v>
      </c>
      <c r="N17" s="260">
        <f>IF('Calcs.'!N38="","",'Calcs.'!N38)</f>
        <v>40000000.000000015</v>
      </c>
      <c r="O17" s="260">
        <f>IF('Calcs.'!O38="","",'Calcs.'!O38)</f>
        <v>80000000.00000003</v>
      </c>
      <c r="P17" s="260">
        <f>IF('Calcs.'!P38="","",'Calcs.'!P38)</f>
        <v>160000000.00000006</v>
      </c>
      <c r="Q17" s="359" t="str">
        <f>IF('Calcs.'!Q38="","",'Calcs.'!Q38)</f>
        <v/>
      </c>
      <c r="R17" s="260" t="str">
        <f>IF('Calcs.'!R38="","",'Calcs.'!R38)</f>
        <v/>
      </c>
      <c r="S17" s="260">
        <f>IF('Calcs.'!S38="","",'Calcs.'!S38)</f>
        <v>416666.66666666674</v>
      </c>
      <c r="T17" s="260">
        <f>IF('Calcs.'!T38="","",'Calcs.'!T38)</f>
        <v>416666.66666666674</v>
      </c>
      <c r="U17" s="260">
        <f>IF('Calcs.'!U38="","",'Calcs.'!U38)</f>
        <v>416666.66666666674</v>
      </c>
      <c r="V17" s="260">
        <f>IF('Calcs.'!V38="","",'Calcs.'!V38)</f>
        <v>416666.66666666674</v>
      </c>
      <c r="W17" s="260">
        <f>IF('Calcs.'!W38="","",'Calcs.'!W38)</f>
        <v>416666.66666666674</v>
      </c>
      <c r="X17" s="260">
        <f>IF('Calcs.'!X38="","",'Calcs.'!X38)</f>
        <v>416666.66666666674</v>
      </c>
      <c r="Y17" s="260">
        <f>IF('Calcs.'!Y38="","",'Calcs.'!Y38)</f>
        <v>416666.66666666674</v>
      </c>
      <c r="Z17" s="260">
        <f>IF('Calcs.'!Z38="","",'Calcs.'!Z38)</f>
        <v>416666.66666666674</v>
      </c>
      <c r="AA17" s="260">
        <f>IF('Calcs.'!AA38="","",'Calcs.'!AA38)</f>
        <v>416666.66666666674</v>
      </c>
      <c r="AB17" s="260">
        <f>IF('Calcs.'!AB38="","",'Calcs.'!AB38)</f>
        <v>416666.66666666674</v>
      </c>
      <c r="AC17" s="260">
        <f>IF('Calcs.'!AC38="","",'Calcs.'!AC38)</f>
        <v>416666.66666666674</v>
      </c>
      <c r="AD17" s="260">
        <f>IF('Calcs.'!AD38="","",'Calcs.'!AD38)</f>
        <v>416666.66666666674</v>
      </c>
      <c r="AE17" s="260">
        <f>IF('Calcs.'!AE38="","",'Calcs.'!AE38)</f>
        <v>833333.33333333349</v>
      </c>
      <c r="AF17" s="260">
        <f>IF('Calcs.'!AF38="","",'Calcs.'!AF38)</f>
        <v>833333.33333333349</v>
      </c>
      <c r="AG17" s="260">
        <f>IF('Calcs.'!AG38="","",'Calcs.'!AG38)</f>
        <v>833333.33333333349</v>
      </c>
      <c r="AH17" s="260">
        <f>IF('Calcs.'!AH38="","",'Calcs.'!AH38)</f>
        <v>833333.33333333349</v>
      </c>
      <c r="AI17" s="260">
        <f>IF('Calcs.'!AI38="","",'Calcs.'!AI38)</f>
        <v>833333.33333333349</v>
      </c>
      <c r="AJ17" s="260">
        <f>IF('Calcs.'!AJ38="","",'Calcs.'!AJ38)</f>
        <v>833333.33333333349</v>
      </c>
      <c r="AK17" s="260">
        <f>IF('Calcs.'!AK38="","",'Calcs.'!AK38)</f>
        <v>833333.33333333349</v>
      </c>
      <c r="AL17" s="260">
        <f>IF('Calcs.'!AL38="","",'Calcs.'!AL38)</f>
        <v>833333.33333333349</v>
      </c>
      <c r="AM17" s="260">
        <f>IF('Calcs.'!AM38="","",'Calcs.'!AM38)</f>
        <v>833333.33333333349</v>
      </c>
      <c r="AN17" s="260">
        <f>IF('Calcs.'!AN38="","",'Calcs.'!AN38)</f>
        <v>833333.33333333349</v>
      </c>
      <c r="AO17" s="260">
        <f>IF('Calcs.'!AO38="","",'Calcs.'!AO38)</f>
        <v>833333.33333333349</v>
      </c>
      <c r="AP17" s="260">
        <f>IF('Calcs.'!AP38="","",'Calcs.'!AP38)</f>
        <v>833333.33333333349</v>
      </c>
      <c r="AQ17" s="260">
        <f>IF('Calcs.'!AQ38="","",'Calcs.'!AQ38)</f>
        <v>1666666.666666667</v>
      </c>
      <c r="AR17" s="260">
        <f>IF('Calcs.'!AR38="","",'Calcs.'!AR38)</f>
        <v>1666666.666666667</v>
      </c>
      <c r="AS17" s="260">
        <f>IF('Calcs.'!AS38="","",'Calcs.'!AS38)</f>
        <v>1666666.666666667</v>
      </c>
      <c r="AT17" s="260">
        <f>IF('Calcs.'!AT38="","",'Calcs.'!AT38)</f>
        <v>1666666.666666667</v>
      </c>
      <c r="AU17" s="260">
        <f>IF('Calcs.'!AU38="","",'Calcs.'!AU38)</f>
        <v>1666666.666666667</v>
      </c>
      <c r="AV17" s="260">
        <f>IF('Calcs.'!AV38="","",'Calcs.'!AV38)</f>
        <v>1666666.666666667</v>
      </c>
      <c r="AW17" s="260">
        <f>IF('Calcs.'!AW38="","",'Calcs.'!AW38)</f>
        <v>1666666.666666667</v>
      </c>
      <c r="AX17" s="260">
        <f>IF('Calcs.'!AX38="","",'Calcs.'!AX38)</f>
        <v>1666666.666666667</v>
      </c>
      <c r="AY17" s="260">
        <f>IF('Calcs.'!AY38="","",'Calcs.'!AY38)</f>
        <v>1666666.666666667</v>
      </c>
      <c r="AZ17" s="260">
        <f>IF('Calcs.'!AZ38="","",'Calcs.'!AZ38)</f>
        <v>1666666.666666667</v>
      </c>
      <c r="BA17" s="260">
        <f>IF('Calcs.'!BA38="","",'Calcs.'!BA38)</f>
        <v>1666666.666666667</v>
      </c>
      <c r="BB17" s="260">
        <f>IF('Calcs.'!BB38="","",'Calcs.'!BB38)</f>
        <v>1666666.666666667</v>
      </c>
      <c r="BC17" s="260">
        <f>IF('Calcs.'!BC38="","",'Calcs.'!BC38)</f>
        <v>3333333.333333334</v>
      </c>
      <c r="BD17" s="260">
        <f>IF('Calcs.'!BD38="","",'Calcs.'!BD38)</f>
        <v>3333333.333333334</v>
      </c>
      <c r="BE17" s="260">
        <f>IF('Calcs.'!BE38="","",'Calcs.'!BE38)</f>
        <v>3333333.333333334</v>
      </c>
      <c r="BF17" s="260">
        <f>IF('Calcs.'!BF38="","",'Calcs.'!BF38)</f>
        <v>3333333.333333334</v>
      </c>
      <c r="BG17" s="260">
        <f>IF('Calcs.'!BG38="","",'Calcs.'!BG38)</f>
        <v>3333333.333333334</v>
      </c>
      <c r="BH17" s="260">
        <f>IF('Calcs.'!BH38="","",'Calcs.'!BH38)</f>
        <v>3333333.333333334</v>
      </c>
      <c r="BI17" s="260">
        <f>IF('Calcs.'!BI38="","",'Calcs.'!BI38)</f>
        <v>3333333.333333334</v>
      </c>
      <c r="BJ17" s="260">
        <f>IF('Calcs.'!BJ38="","",'Calcs.'!BJ38)</f>
        <v>3333333.333333334</v>
      </c>
      <c r="BK17" s="260">
        <f>IF('Calcs.'!BK38="","",'Calcs.'!BK38)</f>
        <v>3333333.333333334</v>
      </c>
      <c r="BL17" s="260">
        <f>IF('Calcs.'!BL38="","",'Calcs.'!BL38)</f>
        <v>3333333.333333334</v>
      </c>
      <c r="BM17" s="260">
        <f>IF('Calcs.'!BM38="","",'Calcs.'!BM38)</f>
        <v>3333333.333333334</v>
      </c>
      <c r="BN17" s="260">
        <f>IF('Calcs.'!BN38="","",'Calcs.'!BN38)</f>
        <v>3333333.333333334</v>
      </c>
      <c r="BO17" s="260">
        <f>IF('Calcs.'!BO38="","",'Calcs.'!BO38)</f>
        <v>6666666.6666666679</v>
      </c>
      <c r="BP17" s="260">
        <f>IF('Calcs.'!BP38="","",'Calcs.'!BP38)</f>
        <v>6666666.6666666679</v>
      </c>
      <c r="BQ17" s="260">
        <f>IF('Calcs.'!BQ38="","",'Calcs.'!BQ38)</f>
        <v>6666666.6666666679</v>
      </c>
      <c r="BR17" s="260">
        <f>IF('Calcs.'!BR38="","",'Calcs.'!BR38)</f>
        <v>6666666.6666666679</v>
      </c>
      <c r="BS17" s="260">
        <f>IF('Calcs.'!BS38="","",'Calcs.'!BS38)</f>
        <v>6666666.6666666679</v>
      </c>
      <c r="BT17" s="260">
        <f>IF('Calcs.'!BT38="","",'Calcs.'!BT38)</f>
        <v>6666666.6666666679</v>
      </c>
      <c r="BU17" s="260">
        <f>IF('Calcs.'!BU38="","",'Calcs.'!BU38)</f>
        <v>6666666.6666666679</v>
      </c>
      <c r="BV17" s="260">
        <f>IF('Calcs.'!BV38="","",'Calcs.'!BV38)</f>
        <v>6666666.6666666679</v>
      </c>
      <c r="BW17" s="260">
        <f>IF('Calcs.'!BW38="","",'Calcs.'!BW38)</f>
        <v>6666666.6666666679</v>
      </c>
      <c r="BX17" s="260">
        <f>IF('Calcs.'!BX38="","",'Calcs.'!BX38)</f>
        <v>6666666.6666666679</v>
      </c>
      <c r="BY17" s="260">
        <f>IF('Calcs.'!BY38="","",'Calcs.'!BY38)</f>
        <v>6666666.6666666679</v>
      </c>
      <c r="BZ17" s="260">
        <f>IF('Calcs.'!BZ38="","",'Calcs.'!BZ38)</f>
        <v>6666666.6666666679</v>
      </c>
      <c r="CA17" s="260">
        <f>IF('Calcs.'!CA38="","",'Calcs.'!CA38)</f>
        <v>13333333.333333336</v>
      </c>
      <c r="CB17" s="260">
        <f>IF('Calcs.'!CB38="","",'Calcs.'!CB38)</f>
        <v>13333333.333333336</v>
      </c>
      <c r="CC17" s="260">
        <f>IF('Calcs.'!CC38="","",'Calcs.'!CC38)</f>
        <v>13333333.333333336</v>
      </c>
      <c r="CD17" s="260">
        <f>IF('Calcs.'!CD38="","",'Calcs.'!CD38)</f>
        <v>13333333.333333336</v>
      </c>
      <c r="CE17" s="260">
        <f>IF('Calcs.'!CE38="","",'Calcs.'!CE38)</f>
        <v>13333333.333333336</v>
      </c>
      <c r="CF17" s="260">
        <f>IF('Calcs.'!CF38="","",'Calcs.'!CF38)</f>
        <v>13333333.333333336</v>
      </c>
      <c r="CG17" s="260">
        <f>IF('Calcs.'!CG38="","",'Calcs.'!CG38)</f>
        <v>13333333.333333336</v>
      </c>
      <c r="CH17" s="260">
        <f>IF('Calcs.'!CH38="","",'Calcs.'!CH38)</f>
        <v>13333333.333333336</v>
      </c>
      <c r="CI17" s="260">
        <f>IF('Calcs.'!CI38="","",'Calcs.'!CI38)</f>
        <v>13333333.333333336</v>
      </c>
      <c r="CJ17" s="260">
        <f>IF('Calcs.'!CJ38="","",'Calcs.'!CJ38)</f>
        <v>13333333.333333336</v>
      </c>
      <c r="CK17" s="260">
        <f>IF('Calcs.'!CK38="","",'Calcs.'!CK38)</f>
        <v>13333333.333333336</v>
      </c>
      <c r="CL17" s="260">
        <f>IF('Calcs.'!CL38="","",'Calcs.'!CL38)</f>
        <v>13333333.333333336</v>
      </c>
      <c r="CM17" s="260" t="e">
        <f>SUM(#REF!)</f>
        <v>#REF!</v>
      </c>
      <c r="CN17" s="260" t="e">
        <f>SUM(#REF!)</f>
        <v>#REF!</v>
      </c>
      <c r="CO17" s="260" t="e">
        <f>SUM(#REF!)</f>
        <v>#REF!</v>
      </c>
      <c r="CP17" s="260" t="e">
        <f>SUM(#REF!)</f>
        <v>#REF!</v>
      </c>
      <c r="CQ17" s="260" t="e">
        <f>SUM(#REF!)</f>
        <v>#REF!</v>
      </c>
      <c r="CR17" s="260" t="e">
        <f>SUM(#REF!)</f>
        <v>#REF!</v>
      </c>
      <c r="CS17" s="260" t="e">
        <f>SUM(#REF!)</f>
        <v>#REF!</v>
      </c>
      <c r="CT17" s="260" t="e">
        <f>SUM(#REF!)</f>
        <v>#REF!</v>
      </c>
      <c r="CU17" s="260" t="e">
        <f>SUM(#REF!)</f>
        <v>#REF!</v>
      </c>
      <c r="CV17" s="260" t="e">
        <f>SUM(#REF!)</f>
        <v>#REF!</v>
      </c>
      <c r="CW17" s="260" t="e">
        <f>SUM(#REF!)</f>
        <v>#REF!</v>
      </c>
      <c r="CX17" s="260" t="e">
        <f>SUM(#REF!)</f>
        <v>#REF!</v>
      </c>
      <c r="CY17" s="260" t="e">
        <f>SUM(#REF!)</f>
        <v>#REF!</v>
      </c>
      <c r="CZ17" s="260" t="e">
        <f>SUM(#REF!)</f>
        <v>#REF!</v>
      </c>
      <c r="DA17" s="260" t="e">
        <f>SUM(#REF!)</f>
        <v>#REF!</v>
      </c>
      <c r="DB17" s="260" t="e">
        <f>SUM(#REF!)</f>
        <v>#REF!</v>
      </c>
      <c r="DC17" s="260" t="e">
        <f>SUM(#REF!)</f>
        <v>#REF!</v>
      </c>
      <c r="DD17" s="260" t="e">
        <f>SUM(#REF!)</f>
        <v>#REF!</v>
      </c>
      <c r="DE17" s="260" t="e">
        <f>SUM(#REF!)</f>
        <v>#REF!</v>
      </c>
      <c r="DF17" s="260" t="e">
        <f>SUM(#REF!)</f>
        <v>#REF!</v>
      </c>
      <c r="DG17" s="260" t="e">
        <f>SUM(#REF!)</f>
        <v>#REF!</v>
      </c>
      <c r="DH17" s="260" t="e">
        <f>SUM(#REF!)</f>
        <v>#REF!</v>
      </c>
      <c r="DI17" s="260" t="e">
        <f>SUM(#REF!)</f>
        <v>#REF!</v>
      </c>
      <c r="DJ17" s="260" t="e">
        <f>SUM(#REF!)</f>
        <v>#REF!</v>
      </c>
      <c r="DK17" s="260" t="e">
        <f>SUM(#REF!)</f>
        <v>#REF!</v>
      </c>
      <c r="DL17" s="260" t="e">
        <f>SUM(#REF!)</f>
        <v>#REF!</v>
      </c>
    </row>
    <row r="18" spans="1:116" x14ac:dyDescent="0.4">
      <c r="B18" t="s">
        <v>198</v>
      </c>
      <c r="E18" t="s">
        <v>198</v>
      </c>
      <c r="F18" t="s">
        <v>198</v>
      </c>
      <c r="G18" s="27" t="s">
        <v>596</v>
      </c>
      <c r="H18" s="27"/>
      <c r="I18" s="27"/>
      <c r="J18" s="28"/>
      <c r="K18" s="63">
        <f t="shared" ref="K18:P18" si="17">SUMIF($4:$4,K$3,18:18)</f>
        <v>5000000.0000000019</v>
      </c>
      <c r="L18" s="63">
        <f t="shared" si="17"/>
        <v>10000000.000000004</v>
      </c>
      <c r="M18" s="63">
        <f t="shared" si="17"/>
        <v>20000000.000000007</v>
      </c>
      <c r="N18" s="63">
        <f t="shared" si="17"/>
        <v>40000000.000000015</v>
      </c>
      <c r="O18" s="63">
        <f t="shared" si="17"/>
        <v>80000000.00000003</v>
      </c>
      <c r="P18" s="63">
        <f t="shared" si="17"/>
        <v>160000000.00000006</v>
      </c>
      <c r="Q18" s="28"/>
      <c r="R18"/>
      <c r="S18" s="261">
        <f t="shared" ref="S18:AX18" si="18">SUMIF($C:$C,$F18,S:S)</f>
        <v>416666.66666666674</v>
      </c>
      <c r="T18" s="261">
        <f t="shared" si="18"/>
        <v>416666.66666666674</v>
      </c>
      <c r="U18" s="261">
        <f t="shared" si="18"/>
        <v>416666.66666666674</v>
      </c>
      <c r="V18" s="261">
        <f t="shared" si="18"/>
        <v>416666.66666666674</v>
      </c>
      <c r="W18" s="261">
        <f t="shared" si="18"/>
        <v>416666.66666666674</v>
      </c>
      <c r="X18" s="261">
        <f t="shared" si="18"/>
        <v>416666.66666666674</v>
      </c>
      <c r="Y18" s="261">
        <f t="shared" si="18"/>
        <v>416666.66666666674</v>
      </c>
      <c r="Z18" s="261">
        <f t="shared" si="18"/>
        <v>416666.66666666674</v>
      </c>
      <c r="AA18" s="261">
        <f t="shared" si="18"/>
        <v>416666.66666666674</v>
      </c>
      <c r="AB18" s="261">
        <f t="shared" si="18"/>
        <v>416666.66666666674</v>
      </c>
      <c r="AC18" s="261">
        <f t="shared" si="18"/>
        <v>416666.66666666674</v>
      </c>
      <c r="AD18" s="261">
        <f t="shared" si="18"/>
        <v>416666.66666666674</v>
      </c>
      <c r="AE18" s="261">
        <f t="shared" si="18"/>
        <v>833333.33333333349</v>
      </c>
      <c r="AF18" s="261">
        <f t="shared" si="18"/>
        <v>833333.33333333349</v>
      </c>
      <c r="AG18" s="261">
        <f t="shared" si="18"/>
        <v>833333.33333333349</v>
      </c>
      <c r="AH18" s="261">
        <f t="shared" si="18"/>
        <v>833333.33333333349</v>
      </c>
      <c r="AI18" s="261">
        <f t="shared" si="18"/>
        <v>833333.33333333349</v>
      </c>
      <c r="AJ18" s="261">
        <f t="shared" si="18"/>
        <v>833333.33333333349</v>
      </c>
      <c r="AK18" s="261">
        <f t="shared" si="18"/>
        <v>833333.33333333349</v>
      </c>
      <c r="AL18" s="261">
        <f t="shared" si="18"/>
        <v>833333.33333333349</v>
      </c>
      <c r="AM18" s="261">
        <f t="shared" si="18"/>
        <v>833333.33333333349</v>
      </c>
      <c r="AN18" s="261">
        <f t="shared" si="18"/>
        <v>833333.33333333349</v>
      </c>
      <c r="AO18" s="261">
        <f t="shared" si="18"/>
        <v>833333.33333333349</v>
      </c>
      <c r="AP18" s="261">
        <f t="shared" si="18"/>
        <v>833333.33333333349</v>
      </c>
      <c r="AQ18" s="261">
        <f t="shared" si="18"/>
        <v>1666666.666666667</v>
      </c>
      <c r="AR18" s="261">
        <f t="shared" si="18"/>
        <v>1666666.666666667</v>
      </c>
      <c r="AS18" s="261">
        <f t="shared" si="18"/>
        <v>1666666.666666667</v>
      </c>
      <c r="AT18" s="261">
        <f t="shared" si="18"/>
        <v>1666666.666666667</v>
      </c>
      <c r="AU18" s="261">
        <f t="shared" si="18"/>
        <v>1666666.666666667</v>
      </c>
      <c r="AV18" s="261">
        <f t="shared" si="18"/>
        <v>1666666.666666667</v>
      </c>
      <c r="AW18" s="261">
        <f t="shared" si="18"/>
        <v>1666666.666666667</v>
      </c>
      <c r="AX18" s="261">
        <f t="shared" si="18"/>
        <v>1666666.666666667</v>
      </c>
      <c r="AY18" s="261">
        <f t="shared" ref="AY18:CD18" si="19">SUMIF($C:$C,$F18,AY:AY)</f>
        <v>1666666.666666667</v>
      </c>
      <c r="AZ18" s="261">
        <f t="shared" si="19"/>
        <v>1666666.666666667</v>
      </c>
      <c r="BA18" s="261">
        <f t="shared" si="19"/>
        <v>1666666.666666667</v>
      </c>
      <c r="BB18" s="261">
        <f t="shared" si="19"/>
        <v>1666666.666666667</v>
      </c>
      <c r="BC18" s="261">
        <f t="shared" si="19"/>
        <v>3333333.333333334</v>
      </c>
      <c r="BD18" s="261">
        <f t="shared" si="19"/>
        <v>3333333.333333334</v>
      </c>
      <c r="BE18" s="261">
        <f t="shared" si="19"/>
        <v>3333333.333333334</v>
      </c>
      <c r="BF18" s="261">
        <f t="shared" si="19"/>
        <v>3333333.333333334</v>
      </c>
      <c r="BG18" s="261">
        <f t="shared" si="19"/>
        <v>3333333.333333334</v>
      </c>
      <c r="BH18" s="261">
        <f t="shared" si="19"/>
        <v>3333333.333333334</v>
      </c>
      <c r="BI18" s="261">
        <f t="shared" si="19"/>
        <v>3333333.333333334</v>
      </c>
      <c r="BJ18" s="261">
        <f t="shared" si="19"/>
        <v>3333333.333333334</v>
      </c>
      <c r="BK18" s="261">
        <f t="shared" si="19"/>
        <v>3333333.333333334</v>
      </c>
      <c r="BL18" s="261">
        <f t="shared" si="19"/>
        <v>3333333.333333334</v>
      </c>
      <c r="BM18" s="261">
        <f t="shared" si="19"/>
        <v>3333333.333333334</v>
      </c>
      <c r="BN18" s="261">
        <f t="shared" si="19"/>
        <v>3333333.333333334</v>
      </c>
      <c r="BO18" s="261">
        <f t="shared" si="19"/>
        <v>6666666.6666666679</v>
      </c>
      <c r="BP18" s="261">
        <f t="shared" si="19"/>
        <v>6666666.6666666679</v>
      </c>
      <c r="BQ18" s="261">
        <f t="shared" si="19"/>
        <v>6666666.6666666679</v>
      </c>
      <c r="BR18" s="261">
        <f t="shared" si="19"/>
        <v>6666666.6666666679</v>
      </c>
      <c r="BS18" s="261">
        <f t="shared" si="19"/>
        <v>6666666.6666666679</v>
      </c>
      <c r="BT18" s="261">
        <f t="shared" si="19"/>
        <v>6666666.6666666679</v>
      </c>
      <c r="BU18" s="261">
        <f t="shared" si="19"/>
        <v>6666666.6666666679</v>
      </c>
      <c r="BV18" s="261">
        <f t="shared" si="19"/>
        <v>6666666.6666666679</v>
      </c>
      <c r="BW18" s="261">
        <f t="shared" si="19"/>
        <v>6666666.6666666679</v>
      </c>
      <c r="BX18" s="261">
        <f t="shared" si="19"/>
        <v>6666666.6666666679</v>
      </c>
      <c r="BY18" s="261">
        <f t="shared" si="19"/>
        <v>6666666.6666666679</v>
      </c>
      <c r="BZ18" s="261">
        <f t="shared" si="19"/>
        <v>6666666.6666666679</v>
      </c>
      <c r="CA18" s="261">
        <f t="shared" si="19"/>
        <v>13333333.333333336</v>
      </c>
      <c r="CB18" s="261">
        <f t="shared" si="19"/>
        <v>13333333.333333336</v>
      </c>
      <c r="CC18" s="261">
        <f t="shared" si="19"/>
        <v>13333333.333333336</v>
      </c>
      <c r="CD18" s="261">
        <f t="shared" si="19"/>
        <v>13333333.333333336</v>
      </c>
      <c r="CE18" s="261">
        <f t="shared" ref="CE18:CL18" si="20">SUMIF($C:$C,$F18,CE:CE)</f>
        <v>13333333.333333336</v>
      </c>
      <c r="CF18" s="261">
        <f t="shared" si="20"/>
        <v>13333333.333333336</v>
      </c>
      <c r="CG18" s="261">
        <f t="shared" si="20"/>
        <v>13333333.333333336</v>
      </c>
      <c r="CH18" s="261">
        <f t="shared" si="20"/>
        <v>13333333.333333336</v>
      </c>
      <c r="CI18" s="261">
        <f t="shared" si="20"/>
        <v>13333333.333333336</v>
      </c>
      <c r="CJ18" s="261">
        <f t="shared" si="20"/>
        <v>13333333.333333336</v>
      </c>
      <c r="CK18" s="261">
        <f t="shared" si="20"/>
        <v>13333333.333333336</v>
      </c>
      <c r="CL18" s="261">
        <f t="shared" si="20"/>
        <v>13333333.333333336</v>
      </c>
      <c r="CN18" s="261" t="e">
        <f t="shared" ref="CN18:DL18" si="21">SUMIF($C:$C,$F18,CN:CN)</f>
        <v>#REF!</v>
      </c>
      <c r="CO18" s="261" t="e">
        <f t="shared" si="21"/>
        <v>#REF!</v>
      </c>
      <c r="CP18" s="261" t="e">
        <f t="shared" si="21"/>
        <v>#REF!</v>
      </c>
      <c r="CQ18" s="261" t="e">
        <f t="shared" si="21"/>
        <v>#REF!</v>
      </c>
      <c r="CR18" s="261" t="e">
        <f t="shared" si="21"/>
        <v>#REF!</v>
      </c>
      <c r="CS18" s="261" t="e">
        <f t="shared" si="21"/>
        <v>#REF!</v>
      </c>
      <c r="CT18" s="261" t="e">
        <f t="shared" si="21"/>
        <v>#REF!</v>
      </c>
      <c r="CU18" s="261" t="e">
        <f t="shared" si="21"/>
        <v>#REF!</v>
      </c>
      <c r="CV18" s="261" t="e">
        <f t="shared" si="21"/>
        <v>#REF!</v>
      </c>
      <c r="CW18" s="261" t="e">
        <f t="shared" si="21"/>
        <v>#REF!</v>
      </c>
      <c r="CX18" s="261" t="e">
        <f t="shared" si="21"/>
        <v>#REF!</v>
      </c>
      <c r="CY18" s="261" t="e">
        <f t="shared" si="21"/>
        <v>#REF!</v>
      </c>
      <c r="CZ18" s="261" t="e">
        <f t="shared" si="21"/>
        <v>#REF!</v>
      </c>
      <c r="DA18" s="261" t="e">
        <f t="shared" si="21"/>
        <v>#REF!</v>
      </c>
      <c r="DB18" s="261" t="e">
        <f t="shared" si="21"/>
        <v>#REF!</v>
      </c>
      <c r="DC18" s="261" t="e">
        <f t="shared" si="21"/>
        <v>#REF!</v>
      </c>
      <c r="DD18" s="261" t="e">
        <f t="shared" si="21"/>
        <v>#REF!</v>
      </c>
      <c r="DE18" s="261" t="e">
        <f t="shared" si="21"/>
        <v>#REF!</v>
      </c>
      <c r="DF18" s="261" t="e">
        <f t="shared" si="21"/>
        <v>#REF!</v>
      </c>
      <c r="DG18" s="261" t="e">
        <f t="shared" si="21"/>
        <v>#REF!</v>
      </c>
      <c r="DH18" s="261" t="e">
        <f t="shared" si="21"/>
        <v>#REF!</v>
      </c>
      <c r="DI18" s="261" t="e">
        <f t="shared" si="21"/>
        <v>#REF!</v>
      </c>
      <c r="DJ18" s="261" t="e">
        <f t="shared" si="21"/>
        <v>#REF!</v>
      </c>
      <c r="DK18" s="261" t="e">
        <f t="shared" si="21"/>
        <v>#REF!</v>
      </c>
      <c r="DL18" s="261" t="e">
        <f t="shared" si="21"/>
        <v>#REF!</v>
      </c>
    </row>
    <row r="19" spans="1:116" x14ac:dyDescent="0.4">
      <c r="B19" t="s">
        <v>198</v>
      </c>
      <c r="G19" s="129" t="s">
        <v>597</v>
      </c>
      <c r="H19" s="27"/>
      <c r="I19" s="27"/>
      <c r="J19" s="28"/>
      <c r="K19" s="262"/>
      <c r="L19" s="263">
        <f>IFERROR(L18/K18-1,0)</f>
        <v>1</v>
      </c>
      <c r="M19" s="263">
        <f>IFERROR(M18/L18-1,0)</f>
        <v>1</v>
      </c>
      <c r="N19" s="263">
        <f>IFERROR(N18/M18-1,0)</f>
        <v>1</v>
      </c>
      <c r="O19" s="263">
        <f>IFERROR(O18/N18-1,0)</f>
        <v>1</v>
      </c>
      <c r="P19" s="263">
        <f>IFERROR(P18/O18-1,0)</f>
        <v>1</v>
      </c>
      <c r="Q19" s="28"/>
      <c r="R19"/>
      <c r="S19" s="264"/>
      <c r="T19" s="264"/>
      <c r="U19" s="264"/>
      <c r="V19" s="264"/>
      <c r="W19" s="264"/>
      <c r="X19" s="264"/>
      <c r="Y19" s="264"/>
      <c r="Z19" s="264"/>
      <c r="AA19" s="264"/>
      <c r="AB19" s="264"/>
      <c r="AC19" s="264"/>
      <c r="AD19" s="264"/>
      <c r="AE19" s="264"/>
      <c r="AF19" s="264"/>
      <c r="AG19" s="264"/>
      <c r="AH19" s="264"/>
      <c r="AI19" s="264"/>
      <c r="AJ19" s="264"/>
      <c r="AK19" s="264"/>
      <c r="AL19" s="264"/>
      <c r="AM19" s="264"/>
      <c r="AN19" s="264"/>
      <c r="AO19" s="264"/>
      <c r="AP19" s="264"/>
      <c r="AQ19" s="264"/>
      <c r="AR19" s="264"/>
      <c r="AS19" s="264"/>
      <c r="AT19" s="264"/>
      <c r="AU19" s="264"/>
      <c r="AV19" s="264"/>
      <c r="AW19" s="264"/>
      <c r="AX19" s="264"/>
      <c r="AY19" s="264"/>
      <c r="AZ19" s="264"/>
      <c r="BA19" s="264"/>
      <c r="BB19" s="264"/>
      <c r="BC19" s="264"/>
      <c r="BD19" s="264"/>
      <c r="BE19" s="264"/>
      <c r="BF19" s="264"/>
      <c r="BG19" s="264"/>
      <c r="BH19" s="264"/>
      <c r="BI19" s="264"/>
      <c r="BJ19" s="264"/>
      <c r="BK19" s="264"/>
      <c r="BL19" s="264"/>
      <c r="BM19" s="264"/>
      <c r="BN19" s="264"/>
      <c r="BO19" s="264"/>
      <c r="BP19" s="264"/>
      <c r="BQ19" s="264"/>
      <c r="BR19" s="264"/>
      <c r="BS19" s="264"/>
      <c r="BT19" s="264"/>
      <c r="BU19" s="264"/>
      <c r="BV19" s="264"/>
      <c r="BW19" s="264"/>
      <c r="BX19" s="264"/>
      <c r="BY19" s="264"/>
      <c r="BZ19" s="264"/>
      <c r="CA19" s="264"/>
      <c r="CB19" s="264"/>
      <c r="CC19" s="264"/>
      <c r="CD19" s="264"/>
      <c r="CE19" s="264"/>
      <c r="CF19" s="264"/>
      <c r="CG19" s="264"/>
      <c r="CH19" s="264"/>
      <c r="CI19" s="264"/>
      <c r="CJ19" s="264"/>
      <c r="CK19" s="264"/>
      <c r="CL19" s="264"/>
      <c r="CN19" s="264"/>
      <c r="CO19" s="264"/>
      <c r="CP19" s="264"/>
      <c r="CQ19" s="264"/>
      <c r="CR19" s="264"/>
      <c r="CS19" s="264"/>
      <c r="CT19" s="264"/>
      <c r="CU19" s="264"/>
      <c r="CV19" s="264"/>
      <c r="CW19" s="264"/>
      <c r="CX19" s="264"/>
      <c r="CY19" s="264"/>
      <c r="CZ19" s="264"/>
      <c r="DA19" s="264"/>
      <c r="DB19" s="264"/>
      <c r="DC19" s="264"/>
      <c r="DD19" s="264"/>
      <c r="DE19" s="264"/>
      <c r="DF19" s="264"/>
      <c r="DG19" s="264"/>
      <c r="DH19" s="264"/>
      <c r="DI19" s="264"/>
      <c r="DJ19" s="264"/>
      <c r="DK19" s="264"/>
      <c r="DL19" s="264"/>
    </row>
    <row r="20" spans="1:116" x14ac:dyDescent="0.4">
      <c r="G20" s="129"/>
      <c r="H20" s="27"/>
      <c r="I20" s="27"/>
      <c r="J20" s="28"/>
      <c r="K20" s="262"/>
      <c r="L20" s="263"/>
      <c r="M20" s="263"/>
      <c r="N20" s="263"/>
      <c r="O20" s="263"/>
      <c r="P20" s="263"/>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B21" t="s">
        <v>203</v>
      </c>
      <c r="G21" s="31" t="s">
        <v>226</v>
      </c>
      <c r="H21" s="27"/>
      <c r="I21" s="27"/>
      <c r="J21" s="28"/>
      <c r="K21" s="262"/>
      <c r="L21" s="262"/>
      <c r="M21" s="262"/>
      <c r="N21" s="262"/>
      <c r="O21" s="262"/>
      <c r="P21" s="262"/>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s="359" customFormat="1" x14ac:dyDescent="0.4">
      <c r="B22" s="359" t="str">
        <f>IF('Calcs.'!B53="","",'Calcs.'!B53)</f>
        <v/>
      </c>
      <c r="C22" s="359" t="str">
        <f>IF('Calcs.'!C53="","",'Calcs.'!C53)</f>
        <v>IS: direct costs</v>
      </c>
      <c r="D22" s="359" t="str">
        <f>IF('Calcs.'!D53="","",'Calcs.'!D53)</f>
        <v>VOLLIST-EVP</v>
      </c>
      <c r="E22" s="359" t="str">
        <f>IF('Calcs.'!E53="","",'Calcs.'!E53)</f>
        <v>53 VOLLIST-EVP</v>
      </c>
      <c r="F22" s="359" t="str">
        <f>IF('Calcs.'!F53="","",'Calcs.'!F53)</f>
        <v/>
      </c>
      <c r="G22" s="322" t="str">
        <f>IF('Calcs.'!G53="","",'Calcs.'!G53)</f>
        <v>Total COGS</v>
      </c>
      <c r="H22" s="360"/>
      <c r="I22" s="361" t="str">
        <f>IF('Calcs.'!I53="","",'Calcs.'!I53)</f>
        <v/>
      </c>
      <c r="J22" s="361" t="str">
        <f>IF('Calcs.'!J53="","",'Calcs.'!J53)</f>
        <v/>
      </c>
      <c r="K22" s="260">
        <f>IF('Calcs.'!K53="","",'Calcs.'!K53)</f>
        <v>-5000000.0000000019</v>
      </c>
      <c r="L22" s="260">
        <f>IF('Calcs.'!L53="","",'Calcs.'!L53)</f>
        <v>-10000000.000000004</v>
      </c>
      <c r="M22" s="260">
        <f>IF('Calcs.'!M53="","",'Calcs.'!M53)</f>
        <v>-20000000.000000007</v>
      </c>
      <c r="N22" s="260">
        <f>IF('Calcs.'!N53="","",'Calcs.'!N53)</f>
        <v>-40000000.000000015</v>
      </c>
      <c r="O22" s="260">
        <f>IF('Calcs.'!O53="","",'Calcs.'!O53)</f>
        <v>-80000000.00000003</v>
      </c>
      <c r="P22" s="260">
        <f>IF('Calcs.'!P53="","",'Calcs.'!P53)</f>
        <v>-160000000.00000006</v>
      </c>
      <c r="Q22" s="359" t="str">
        <f>IF('Calcs.'!Q53="","",'Calcs.'!Q53)</f>
        <v/>
      </c>
      <c r="R22" s="260" t="str">
        <f>IF('Calcs.'!R53="","",'Calcs.'!R53)</f>
        <v/>
      </c>
      <c r="S22" s="260">
        <f>IF('Calcs.'!S53="","",'Calcs.'!S53)</f>
        <v>-416666.66666666674</v>
      </c>
      <c r="T22" s="260">
        <f>IF('Calcs.'!T53="","",'Calcs.'!T53)</f>
        <v>-416666.66666666674</v>
      </c>
      <c r="U22" s="260">
        <f>IF('Calcs.'!U53="","",'Calcs.'!U53)</f>
        <v>-416666.66666666674</v>
      </c>
      <c r="V22" s="260">
        <f>IF('Calcs.'!V53="","",'Calcs.'!V53)</f>
        <v>-416666.66666666674</v>
      </c>
      <c r="W22" s="260">
        <f>IF('Calcs.'!W53="","",'Calcs.'!W53)</f>
        <v>-416666.66666666674</v>
      </c>
      <c r="X22" s="260">
        <f>IF('Calcs.'!X53="","",'Calcs.'!X53)</f>
        <v>-416666.66666666674</v>
      </c>
      <c r="Y22" s="260">
        <f>IF('Calcs.'!Y53="","",'Calcs.'!Y53)</f>
        <v>-416666.66666666674</v>
      </c>
      <c r="Z22" s="260">
        <f>IF('Calcs.'!Z53="","",'Calcs.'!Z53)</f>
        <v>-416666.66666666674</v>
      </c>
      <c r="AA22" s="260">
        <f>IF('Calcs.'!AA53="","",'Calcs.'!AA53)</f>
        <v>-416666.66666666674</v>
      </c>
      <c r="AB22" s="260">
        <f>IF('Calcs.'!AB53="","",'Calcs.'!AB53)</f>
        <v>-416666.66666666674</v>
      </c>
      <c r="AC22" s="260">
        <f>IF('Calcs.'!AC53="","",'Calcs.'!AC53)</f>
        <v>-416666.66666666674</v>
      </c>
      <c r="AD22" s="260">
        <f>IF('Calcs.'!AD53="","",'Calcs.'!AD53)</f>
        <v>-416666.66666666674</v>
      </c>
      <c r="AE22" s="260">
        <f>IF('Calcs.'!AE53="","",'Calcs.'!AE53)</f>
        <v>-833333.33333333349</v>
      </c>
      <c r="AF22" s="260">
        <f>IF('Calcs.'!AF53="","",'Calcs.'!AF53)</f>
        <v>-833333.33333333349</v>
      </c>
      <c r="AG22" s="260">
        <f>IF('Calcs.'!AG53="","",'Calcs.'!AG53)</f>
        <v>-833333.33333333349</v>
      </c>
      <c r="AH22" s="260">
        <f>IF('Calcs.'!AH53="","",'Calcs.'!AH53)</f>
        <v>-833333.33333333349</v>
      </c>
      <c r="AI22" s="260">
        <f>IF('Calcs.'!AI53="","",'Calcs.'!AI53)</f>
        <v>-833333.33333333349</v>
      </c>
      <c r="AJ22" s="260">
        <f>IF('Calcs.'!AJ53="","",'Calcs.'!AJ53)</f>
        <v>-833333.33333333349</v>
      </c>
      <c r="AK22" s="260">
        <f>IF('Calcs.'!AK53="","",'Calcs.'!AK53)</f>
        <v>-833333.33333333349</v>
      </c>
      <c r="AL22" s="260">
        <f>IF('Calcs.'!AL53="","",'Calcs.'!AL53)</f>
        <v>-833333.33333333349</v>
      </c>
      <c r="AM22" s="260">
        <f>IF('Calcs.'!AM53="","",'Calcs.'!AM53)</f>
        <v>-833333.33333333349</v>
      </c>
      <c r="AN22" s="260">
        <f>IF('Calcs.'!AN53="","",'Calcs.'!AN53)</f>
        <v>-833333.33333333349</v>
      </c>
      <c r="AO22" s="260">
        <f>IF('Calcs.'!AO53="","",'Calcs.'!AO53)</f>
        <v>-833333.33333333349</v>
      </c>
      <c r="AP22" s="260">
        <f>IF('Calcs.'!AP53="","",'Calcs.'!AP53)</f>
        <v>-833333.33333333349</v>
      </c>
      <c r="AQ22" s="260">
        <f>IF('Calcs.'!AQ53="","",'Calcs.'!AQ53)</f>
        <v>-1666666.666666667</v>
      </c>
      <c r="AR22" s="260">
        <f>IF('Calcs.'!AR53="","",'Calcs.'!AR53)</f>
        <v>-1666666.666666667</v>
      </c>
      <c r="AS22" s="260">
        <f>IF('Calcs.'!AS53="","",'Calcs.'!AS53)</f>
        <v>-1666666.666666667</v>
      </c>
      <c r="AT22" s="260">
        <f>IF('Calcs.'!AT53="","",'Calcs.'!AT53)</f>
        <v>-1666666.666666667</v>
      </c>
      <c r="AU22" s="260">
        <f>IF('Calcs.'!AU53="","",'Calcs.'!AU53)</f>
        <v>-1666666.666666667</v>
      </c>
      <c r="AV22" s="260">
        <f>IF('Calcs.'!AV53="","",'Calcs.'!AV53)</f>
        <v>-1666666.666666667</v>
      </c>
      <c r="AW22" s="260">
        <f>IF('Calcs.'!AW53="","",'Calcs.'!AW53)</f>
        <v>-1666666.666666667</v>
      </c>
      <c r="AX22" s="260">
        <f>IF('Calcs.'!AX53="","",'Calcs.'!AX53)</f>
        <v>-1666666.666666667</v>
      </c>
      <c r="AY22" s="260">
        <f>IF('Calcs.'!AY53="","",'Calcs.'!AY53)</f>
        <v>-1666666.666666667</v>
      </c>
      <c r="AZ22" s="260">
        <f>IF('Calcs.'!AZ53="","",'Calcs.'!AZ53)</f>
        <v>-1666666.666666667</v>
      </c>
      <c r="BA22" s="260">
        <f>IF('Calcs.'!BA53="","",'Calcs.'!BA53)</f>
        <v>-1666666.666666667</v>
      </c>
      <c r="BB22" s="260">
        <f>IF('Calcs.'!BB53="","",'Calcs.'!BB53)</f>
        <v>-1666666.666666667</v>
      </c>
      <c r="BC22" s="260">
        <f>IF('Calcs.'!BC53="","",'Calcs.'!BC53)</f>
        <v>-3333333.333333334</v>
      </c>
      <c r="BD22" s="260">
        <f>IF('Calcs.'!BD53="","",'Calcs.'!BD53)</f>
        <v>-3333333.333333334</v>
      </c>
      <c r="BE22" s="260">
        <f>IF('Calcs.'!BE53="","",'Calcs.'!BE53)</f>
        <v>-3333333.333333334</v>
      </c>
      <c r="BF22" s="260">
        <f>IF('Calcs.'!BF53="","",'Calcs.'!BF53)</f>
        <v>-3333333.333333334</v>
      </c>
      <c r="BG22" s="260">
        <f>IF('Calcs.'!BG53="","",'Calcs.'!BG53)</f>
        <v>-3333333.333333334</v>
      </c>
      <c r="BH22" s="260">
        <f>IF('Calcs.'!BH53="","",'Calcs.'!BH53)</f>
        <v>-3333333.333333334</v>
      </c>
      <c r="BI22" s="260">
        <f>IF('Calcs.'!BI53="","",'Calcs.'!BI53)</f>
        <v>-3333333.333333334</v>
      </c>
      <c r="BJ22" s="260">
        <f>IF('Calcs.'!BJ53="","",'Calcs.'!BJ53)</f>
        <v>-3333333.333333334</v>
      </c>
      <c r="BK22" s="260">
        <f>IF('Calcs.'!BK53="","",'Calcs.'!BK53)</f>
        <v>-3333333.333333334</v>
      </c>
      <c r="BL22" s="260">
        <f>IF('Calcs.'!BL53="","",'Calcs.'!BL53)</f>
        <v>-3333333.333333334</v>
      </c>
      <c r="BM22" s="260">
        <f>IF('Calcs.'!BM53="","",'Calcs.'!BM53)</f>
        <v>-3333333.333333334</v>
      </c>
      <c r="BN22" s="260">
        <f>IF('Calcs.'!BN53="","",'Calcs.'!BN53)</f>
        <v>-3333333.333333334</v>
      </c>
      <c r="BO22" s="260">
        <f>IF('Calcs.'!BO53="","",'Calcs.'!BO53)</f>
        <v>-6666666.6666666679</v>
      </c>
      <c r="BP22" s="260">
        <f>IF('Calcs.'!BP53="","",'Calcs.'!BP53)</f>
        <v>-6666666.6666666679</v>
      </c>
      <c r="BQ22" s="260">
        <f>IF('Calcs.'!BQ53="","",'Calcs.'!BQ53)</f>
        <v>-6666666.6666666679</v>
      </c>
      <c r="BR22" s="260">
        <f>IF('Calcs.'!BR53="","",'Calcs.'!BR53)</f>
        <v>-6666666.6666666679</v>
      </c>
      <c r="BS22" s="260">
        <f>IF('Calcs.'!BS53="","",'Calcs.'!BS53)</f>
        <v>-6666666.6666666679</v>
      </c>
      <c r="BT22" s="260">
        <f>IF('Calcs.'!BT53="","",'Calcs.'!BT53)</f>
        <v>-6666666.6666666679</v>
      </c>
      <c r="BU22" s="260">
        <f>IF('Calcs.'!BU53="","",'Calcs.'!BU53)</f>
        <v>-6666666.6666666679</v>
      </c>
      <c r="BV22" s="260">
        <f>IF('Calcs.'!BV53="","",'Calcs.'!BV53)</f>
        <v>-6666666.6666666679</v>
      </c>
      <c r="BW22" s="260">
        <f>IF('Calcs.'!BW53="","",'Calcs.'!BW53)</f>
        <v>-6666666.6666666679</v>
      </c>
      <c r="BX22" s="260">
        <f>IF('Calcs.'!BX53="","",'Calcs.'!BX53)</f>
        <v>-6666666.6666666679</v>
      </c>
      <c r="BY22" s="260">
        <f>IF('Calcs.'!BY53="","",'Calcs.'!BY53)</f>
        <v>-6666666.6666666679</v>
      </c>
      <c r="BZ22" s="260">
        <f>IF('Calcs.'!BZ53="","",'Calcs.'!BZ53)</f>
        <v>-6666666.6666666679</v>
      </c>
      <c r="CA22" s="260">
        <f>IF('Calcs.'!CA53="","",'Calcs.'!CA53)</f>
        <v>-13333333.333333336</v>
      </c>
      <c r="CB22" s="260">
        <f>IF('Calcs.'!CB53="","",'Calcs.'!CB53)</f>
        <v>-13333333.333333336</v>
      </c>
      <c r="CC22" s="260">
        <f>IF('Calcs.'!CC53="","",'Calcs.'!CC53)</f>
        <v>-13333333.333333336</v>
      </c>
      <c r="CD22" s="260">
        <f>IF('Calcs.'!CD53="","",'Calcs.'!CD53)</f>
        <v>-13333333.333333336</v>
      </c>
      <c r="CE22" s="260">
        <f>IF('Calcs.'!CE53="","",'Calcs.'!CE53)</f>
        <v>-13333333.333333336</v>
      </c>
      <c r="CF22" s="260">
        <f>IF('Calcs.'!CF53="","",'Calcs.'!CF53)</f>
        <v>-13333333.333333336</v>
      </c>
      <c r="CG22" s="260">
        <f>IF('Calcs.'!CG53="","",'Calcs.'!CG53)</f>
        <v>-13333333.333333336</v>
      </c>
      <c r="CH22" s="260">
        <f>IF('Calcs.'!CH53="","",'Calcs.'!CH53)</f>
        <v>-13333333.333333336</v>
      </c>
      <c r="CI22" s="260">
        <f>IF('Calcs.'!CI53="","",'Calcs.'!CI53)</f>
        <v>-13333333.333333336</v>
      </c>
      <c r="CJ22" s="260">
        <f>IF('Calcs.'!CJ53="","",'Calcs.'!CJ53)</f>
        <v>-13333333.333333336</v>
      </c>
      <c r="CK22" s="260">
        <f>IF('Calcs.'!CK53="","",'Calcs.'!CK53)</f>
        <v>-13333333.333333336</v>
      </c>
      <c r="CL22" s="260">
        <f>IF('Calcs.'!CL53="","",'Calcs.'!CL53)</f>
        <v>-13333333.333333336</v>
      </c>
      <c r="CM22" s="260" t="e">
        <f>SUM(#REF!)</f>
        <v>#REF!</v>
      </c>
      <c r="CN22" s="260" t="e">
        <f>SUM(#REF!)</f>
        <v>#REF!</v>
      </c>
      <c r="CO22" s="260" t="e">
        <f>SUM(#REF!)</f>
        <v>#REF!</v>
      </c>
      <c r="CP22" s="260" t="e">
        <f>SUM(#REF!)</f>
        <v>#REF!</v>
      </c>
      <c r="CQ22" s="260" t="e">
        <f>SUM(#REF!)</f>
        <v>#REF!</v>
      </c>
      <c r="CR22" s="260" t="e">
        <f>SUM(#REF!)</f>
        <v>#REF!</v>
      </c>
      <c r="CS22" s="260" t="e">
        <f>SUM(#REF!)</f>
        <v>#REF!</v>
      </c>
      <c r="CT22" s="260" t="e">
        <f>SUM(#REF!)</f>
        <v>#REF!</v>
      </c>
      <c r="CU22" s="260" t="e">
        <f>SUM(#REF!)</f>
        <v>#REF!</v>
      </c>
      <c r="CV22" s="260" t="e">
        <f>SUM(#REF!)</f>
        <v>#REF!</v>
      </c>
      <c r="CW22" s="260" t="e">
        <f>SUM(#REF!)</f>
        <v>#REF!</v>
      </c>
      <c r="CX22" s="260" t="e">
        <f>SUM(#REF!)</f>
        <v>#REF!</v>
      </c>
      <c r="CY22" s="260" t="e">
        <f>SUM(#REF!)</f>
        <v>#REF!</v>
      </c>
      <c r="CZ22" s="260" t="e">
        <f>SUM(#REF!)</f>
        <v>#REF!</v>
      </c>
      <c r="DA22" s="260" t="e">
        <f>SUM(#REF!)</f>
        <v>#REF!</v>
      </c>
      <c r="DB22" s="260" t="e">
        <f>SUM(#REF!)</f>
        <v>#REF!</v>
      </c>
      <c r="DC22" s="260" t="e">
        <f>SUM(#REF!)</f>
        <v>#REF!</v>
      </c>
      <c r="DD22" s="260" t="e">
        <f>SUM(#REF!)</f>
        <v>#REF!</v>
      </c>
      <c r="DE22" s="260" t="e">
        <f>SUM(#REF!)</f>
        <v>#REF!</v>
      </c>
      <c r="DF22" s="260" t="e">
        <f>SUM(#REF!)</f>
        <v>#REF!</v>
      </c>
      <c r="DG22" s="260" t="e">
        <f>SUM(#REF!)</f>
        <v>#REF!</v>
      </c>
      <c r="DH22" s="260" t="e">
        <f>SUM(#REF!)</f>
        <v>#REF!</v>
      </c>
      <c r="DI22" s="260" t="e">
        <f>SUM(#REF!)</f>
        <v>#REF!</v>
      </c>
      <c r="DJ22" s="260" t="e">
        <f>SUM(#REF!)</f>
        <v>#REF!</v>
      </c>
      <c r="DK22" s="260" t="e">
        <f>SUM(#REF!)</f>
        <v>#REF!</v>
      </c>
      <c r="DL22" s="260" t="e">
        <f>SUM(#REF!)</f>
        <v>#REF!</v>
      </c>
    </row>
    <row r="23" spans="1:116" x14ac:dyDescent="0.4">
      <c r="B23" t="s">
        <v>203</v>
      </c>
      <c r="E23" t="s">
        <v>203</v>
      </c>
      <c r="F23" t="s">
        <v>203</v>
      </c>
      <c r="G23" s="27" t="s">
        <v>598</v>
      </c>
      <c r="H23" s="27"/>
      <c r="I23" s="27"/>
      <c r="J23" s="28"/>
      <c r="K23" s="63">
        <f t="shared" ref="K23:P23" si="22">SUMIF($4:$4,K$3,23:23)</f>
        <v>-5000000.0000000019</v>
      </c>
      <c r="L23" s="63">
        <f t="shared" si="22"/>
        <v>-10000000.000000004</v>
      </c>
      <c r="M23" s="63">
        <f t="shared" si="22"/>
        <v>-20000000.000000007</v>
      </c>
      <c r="N23" s="63">
        <f t="shared" si="22"/>
        <v>-40000000.000000015</v>
      </c>
      <c r="O23" s="63">
        <f t="shared" si="22"/>
        <v>-80000000.00000003</v>
      </c>
      <c r="P23" s="63">
        <f t="shared" si="22"/>
        <v>-160000000.00000006</v>
      </c>
      <c r="Q23" s="28"/>
      <c r="R23"/>
      <c r="S23" s="261">
        <f t="shared" ref="S23:AX23" si="23">SUMIF($C:$C,$F23,S:S)</f>
        <v>-416666.66666666674</v>
      </c>
      <c r="T23" s="261">
        <f t="shared" si="23"/>
        <v>-416666.66666666674</v>
      </c>
      <c r="U23" s="261">
        <f t="shared" si="23"/>
        <v>-416666.66666666674</v>
      </c>
      <c r="V23" s="261">
        <f t="shared" si="23"/>
        <v>-416666.66666666674</v>
      </c>
      <c r="W23" s="261">
        <f t="shared" si="23"/>
        <v>-416666.66666666674</v>
      </c>
      <c r="X23" s="261">
        <f t="shared" si="23"/>
        <v>-416666.66666666674</v>
      </c>
      <c r="Y23" s="261">
        <f t="shared" si="23"/>
        <v>-416666.66666666674</v>
      </c>
      <c r="Z23" s="261">
        <f t="shared" si="23"/>
        <v>-416666.66666666674</v>
      </c>
      <c r="AA23" s="261">
        <f t="shared" si="23"/>
        <v>-416666.66666666674</v>
      </c>
      <c r="AB23" s="261">
        <f t="shared" si="23"/>
        <v>-416666.66666666674</v>
      </c>
      <c r="AC23" s="261">
        <f t="shared" si="23"/>
        <v>-416666.66666666674</v>
      </c>
      <c r="AD23" s="261">
        <f t="shared" si="23"/>
        <v>-416666.66666666674</v>
      </c>
      <c r="AE23" s="261">
        <f t="shared" si="23"/>
        <v>-833333.33333333349</v>
      </c>
      <c r="AF23" s="261">
        <f t="shared" si="23"/>
        <v>-833333.33333333349</v>
      </c>
      <c r="AG23" s="261">
        <f t="shared" si="23"/>
        <v>-833333.33333333349</v>
      </c>
      <c r="AH23" s="261">
        <f t="shared" si="23"/>
        <v>-833333.33333333349</v>
      </c>
      <c r="AI23" s="261">
        <f t="shared" si="23"/>
        <v>-833333.33333333349</v>
      </c>
      <c r="AJ23" s="261">
        <f t="shared" si="23"/>
        <v>-833333.33333333349</v>
      </c>
      <c r="AK23" s="261">
        <f t="shared" si="23"/>
        <v>-833333.33333333349</v>
      </c>
      <c r="AL23" s="261">
        <f t="shared" si="23"/>
        <v>-833333.33333333349</v>
      </c>
      <c r="AM23" s="261">
        <f t="shared" si="23"/>
        <v>-833333.33333333349</v>
      </c>
      <c r="AN23" s="261">
        <f t="shared" si="23"/>
        <v>-833333.33333333349</v>
      </c>
      <c r="AO23" s="261">
        <f t="shared" si="23"/>
        <v>-833333.33333333349</v>
      </c>
      <c r="AP23" s="261">
        <f t="shared" si="23"/>
        <v>-833333.33333333349</v>
      </c>
      <c r="AQ23" s="261">
        <f t="shared" si="23"/>
        <v>-1666666.666666667</v>
      </c>
      <c r="AR23" s="261">
        <f t="shared" si="23"/>
        <v>-1666666.666666667</v>
      </c>
      <c r="AS23" s="261">
        <f t="shared" si="23"/>
        <v>-1666666.666666667</v>
      </c>
      <c r="AT23" s="261">
        <f t="shared" si="23"/>
        <v>-1666666.666666667</v>
      </c>
      <c r="AU23" s="261">
        <f t="shared" si="23"/>
        <v>-1666666.666666667</v>
      </c>
      <c r="AV23" s="261">
        <f t="shared" si="23"/>
        <v>-1666666.666666667</v>
      </c>
      <c r="AW23" s="261">
        <f t="shared" si="23"/>
        <v>-1666666.666666667</v>
      </c>
      <c r="AX23" s="261">
        <f t="shared" si="23"/>
        <v>-1666666.666666667</v>
      </c>
      <c r="AY23" s="261">
        <f t="shared" ref="AY23:CD23" si="24">SUMIF($C:$C,$F23,AY:AY)</f>
        <v>-1666666.666666667</v>
      </c>
      <c r="AZ23" s="261">
        <f t="shared" si="24"/>
        <v>-1666666.666666667</v>
      </c>
      <c r="BA23" s="261">
        <f t="shared" si="24"/>
        <v>-1666666.666666667</v>
      </c>
      <c r="BB23" s="261">
        <f t="shared" si="24"/>
        <v>-1666666.666666667</v>
      </c>
      <c r="BC23" s="261">
        <f t="shared" si="24"/>
        <v>-3333333.333333334</v>
      </c>
      <c r="BD23" s="261">
        <f t="shared" si="24"/>
        <v>-3333333.333333334</v>
      </c>
      <c r="BE23" s="261">
        <f t="shared" si="24"/>
        <v>-3333333.333333334</v>
      </c>
      <c r="BF23" s="261">
        <f t="shared" si="24"/>
        <v>-3333333.333333334</v>
      </c>
      <c r="BG23" s="261">
        <f t="shared" si="24"/>
        <v>-3333333.333333334</v>
      </c>
      <c r="BH23" s="261">
        <f t="shared" si="24"/>
        <v>-3333333.333333334</v>
      </c>
      <c r="BI23" s="261">
        <f t="shared" si="24"/>
        <v>-3333333.333333334</v>
      </c>
      <c r="BJ23" s="261">
        <f t="shared" si="24"/>
        <v>-3333333.333333334</v>
      </c>
      <c r="BK23" s="261">
        <f t="shared" si="24"/>
        <v>-3333333.333333334</v>
      </c>
      <c r="BL23" s="261">
        <f t="shared" si="24"/>
        <v>-3333333.333333334</v>
      </c>
      <c r="BM23" s="261">
        <f t="shared" si="24"/>
        <v>-3333333.333333334</v>
      </c>
      <c r="BN23" s="261">
        <f t="shared" si="24"/>
        <v>-3333333.333333334</v>
      </c>
      <c r="BO23" s="261">
        <f t="shared" si="24"/>
        <v>-6666666.6666666679</v>
      </c>
      <c r="BP23" s="261">
        <f t="shared" si="24"/>
        <v>-6666666.6666666679</v>
      </c>
      <c r="BQ23" s="261">
        <f t="shared" si="24"/>
        <v>-6666666.6666666679</v>
      </c>
      <c r="BR23" s="261">
        <f t="shared" si="24"/>
        <v>-6666666.6666666679</v>
      </c>
      <c r="BS23" s="261">
        <f t="shared" si="24"/>
        <v>-6666666.6666666679</v>
      </c>
      <c r="BT23" s="261">
        <f t="shared" si="24"/>
        <v>-6666666.6666666679</v>
      </c>
      <c r="BU23" s="261">
        <f t="shared" si="24"/>
        <v>-6666666.6666666679</v>
      </c>
      <c r="BV23" s="261">
        <f t="shared" si="24"/>
        <v>-6666666.6666666679</v>
      </c>
      <c r="BW23" s="261">
        <f t="shared" si="24"/>
        <v>-6666666.6666666679</v>
      </c>
      <c r="BX23" s="261">
        <f t="shared" si="24"/>
        <v>-6666666.6666666679</v>
      </c>
      <c r="BY23" s="261">
        <f t="shared" si="24"/>
        <v>-6666666.6666666679</v>
      </c>
      <c r="BZ23" s="261">
        <f t="shared" si="24"/>
        <v>-6666666.6666666679</v>
      </c>
      <c r="CA23" s="261">
        <f t="shared" si="24"/>
        <v>-13333333.333333336</v>
      </c>
      <c r="CB23" s="261">
        <f t="shared" si="24"/>
        <v>-13333333.333333336</v>
      </c>
      <c r="CC23" s="261">
        <f t="shared" si="24"/>
        <v>-13333333.333333336</v>
      </c>
      <c r="CD23" s="261">
        <f t="shared" si="24"/>
        <v>-13333333.333333336</v>
      </c>
      <c r="CE23" s="261">
        <f t="shared" ref="CE23:CL23" si="25">SUMIF($C:$C,$F23,CE:CE)</f>
        <v>-13333333.333333336</v>
      </c>
      <c r="CF23" s="261">
        <f t="shared" si="25"/>
        <v>-13333333.333333336</v>
      </c>
      <c r="CG23" s="261">
        <f t="shared" si="25"/>
        <v>-13333333.333333336</v>
      </c>
      <c r="CH23" s="261">
        <f t="shared" si="25"/>
        <v>-13333333.333333336</v>
      </c>
      <c r="CI23" s="261">
        <f t="shared" si="25"/>
        <v>-13333333.333333336</v>
      </c>
      <c r="CJ23" s="261">
        <f t="shared" si="25"/>
        <v>-13333333.333333336</v>
      </c>
      <c r="CK23" s="261">
        <f t="shared" si="25"/>
        <v>-13333333.333333336</v>
      </c>
      <c r="CL23" s="261">
        <f t="shared" si="25"/>
        <v>-13333333.333333336</v>
      </c>
      <c r="CN23" s="261" t="e">
        <f t="shared" ref="CN23:DL23" si="26">SUMIF($C:$C,$F23,CN:CN)</f>
        <v>#REF!</v>
      </c>
      <c r="CO23" s="261" t="e">
        <f t="shared" si="26"/>
        <v>#REF!</v>
      </c>
      <c r="CP23" s="261" t="e">
        <f t="shared" si="26"/>
        <v>#REF!</v>
      </c>
      <c r="CQ23" s="261" t="e">
        <f t="shared" si="26"/>
        <v>#REF!</v>
      </c>
      <c r="CR23" s="261" t="e">
        <f t="shared" si="26"/>
        <v>#REF!</v>
      </c>
      <c r="CS23" s="261" t="e">
        <f t="shared" si="26"/>
        <v>#REF!</v>
      </c>
      <c r="CT23" s="261" t="e">
        <f t="shared" si="26"/>
        <v>#REF!</v>
      </c>
      <c r="CU23" s="261" t="e">
        <f t="shared" si="26"/>
        <v>#REF!</v>
      </c>
      <c r="CV23" s="261" t="e">
        <f t="shared" si="26"/>
        <v>#REF!</v>
      </c>
      <c r="CW23" s="261" t="e">
        <f t="shared" si="26"/>
        <v>#REF!</v>
      </c>
      <c r="CX23" s="261" t="e">
        <f t="shared" si="26"/>
        <v>#REF!</v>
      </c>
      <c r="CY23" s="261" t="e">
        <f t="shared" si="26"/>
        <v>#REF!</v>
      </c>
      <c r="CZ23" s="261" t="e">
        <f t="shared" si="26"/>
        <v>#REF!</v>
      </c>
      <c r="DA23" s="261" t="e">
        <f t="shared" si="26"/>
        <v>#REF!</v>
      </c>
      <c r="DB23" s="261" t="e">
        <f t="shared" si="26"/>
        <v>#REF!</v>
      </c>
      <c r="DC23" s="261" t="e">
        <f t="shared" si="26"/>
        <v>#REF!</v>
      </c>
      <c r="DD23" s="261" t="e">
        <f t="shared" si="26"/>
        <v>#REF!</v>
      </c>
      <c r="DE23" s="261" t="e">
        <f t="shared" si="26"/>
        <v>#REF!</v>
      </c>
      <c r="DF23" s="261" t="e">
        <f t="shared" si="26"/>
        <v>#REF!</v>
      </c>
      <c r="DG23" s="261" t="e">
        <f t="shared" si="26"/>
        <v>#REF!</v>
      </c>
      <c r="DH23" s="261" t="e">
        <f t="shared" si="26"/>
        <v>#REF!</v>
      </c>
      <c r="DI23" s="261" t="e">
        <f t="shared" si="26"/>
        <v>#REF!</v>
      </c>
      <c r="DJ23" s="261" t="e">
        <f t="shared" si="26"/>
        <v>#REF!</v>
      </c>
      <c r="DK23" s="261" t="e">
        <f t="shared" si="26"/>
        <v>#REF!</v>
      </c>
      <c r="DL23" s="261" t="e">
        <f t="shared" si="26"/>
        <v>#REF!</v>
      </c>
    </row>
    <row r="24" spans="1:116"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hidden="1"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hidden="1" collapsed="1" x14ac:dyDescent="0.4">
      <c r="A26" s="65"/>
      <c r="B26" s="27" t="s">
        <v>599</v>
      </c>
      <c r="C26" s="27"/>
      <c r="D26" s="27"/>
      <c r="E26" s="27" t="s">
        <v>599</v>
      </c>
      <c r="F26" s="27" t="s">
        <v>599</v>
      </c>
      <c r="G26" s="27" t="s">
        <v>601</v>
      </c>
      <c r="H26" s="27"/>
      <c r="I26" s="27"/>
      <c r="J26" s="28"/>
      <c r="K26" s="63">
        <f t="shared" ref="K26:P26" si="27">SUMIF($4:$4,K$3,26:26)</f>
        <v>0</v>
      </c>
      <c r="L26" s="63">
        <f t="shared" si="27"/>
        <v>0</v>
      </c>
      <c r="M26" s="63">
        <f t="shared" si="27"/>
        <v>0</v>
      </c>
      <c r="N26" s="63">
        <f t="shared" si="27"/>
        <v>0</v>
      </c>
      <c r="O26" s="63">
        <f t="shared" si="27"/>
        <v>0</v>
      </c>
      <c r="P26" s="63">
        <f t="shared" si="27"/>
        <v>0</v>
      </c>
      <c r="Q26" s="28"/>
      <c r="R26"/>
      <c r="S26" s="261">
        <f t="shared" ref="S26:AX26" si="28">SUMIF($C:$C,$F26,S:S)</f>
        <v>0</v>
      </c>
      <c r="T26" s="261">
        <f t="shared" si="28"/>
        <v>0</v>
      </c>
      <c r="U26" s="261">
        <f t="shared" si="28"/>
        <v>0</v>
      </c>
      <c r="V26" s="261">
        <f t="shared" si="28"/>
        <v>0</v>
      </c>
      <c r="W26" s="261">
        <f t="shared" si="28"/>
        <v>0</v>
      </c>
      <c r="X26" s="261">
        <f t="shared" si="28"/>
        <v>0</v>
      </c>
      <c r="Y26" s="261">
        <f t="shared" si="28"/>
        <v>0</v>
      </c>
      <c r="Z26" s="261">
        <f t="shared" si="28"/>
        <v>0</v>
      </c>
      <c r="AA26" s="261">
        <f t="shared" si="28"/>
        <v>0</v>
      </c>
      <c r="AB26" s="261">
        <f t="shared" si="28"/>
        <v>0</v>
      </c>
      <c r="AC26" s="261">
        <f t="shared" si="28"/>
        <v>0</v>
      </c>
      <c r="AD26" s="261">
        <f t="shared" si="28"/>
        <v>0</v>
      </c>
      <c r="AE26" s="261">
        <f t="shared" si="28"/>
        <v>0</v>
      </c>
      <c r="AF26" s="261">
        <f t="shared" si="28"/>
        <v>0</v>
      </c>
      <c r="AG26" s="261">
        <f t="shared" si="28"/>
        <v>0</v>
      </c>
      <c r="AH26" s="261">
        <f t="shared" si="28"/>
        <v>0</v>
      </c>
      <c r="AI26" s="261">
        <f t="shared" si="28"/>
        <v>0</v>
      </c>
      <c r="AJ26" s="261">
        <f t="shared" si="28"/>
        <v>0</v>
      </c>
      <c r="AK26" s="261">
        <f t="shared" si="28"/>
        <v>0</v>
      </c>
      <c r="AL26" s="261">
        <f t="shared" si="28"/>
        <v>0</v>
      </c>
      <c r="AM26" s="261">
        <f t="shared" si="28"/>
        <v>0</v>
      </c>
      <c r="AN26" s="261">
        <f t="shared" si="28"/>
        <v>0</v>
      </c>
      <c r="AO26" s="261">
        <f t="shared" si="28"/>
        <v>0</v>
      </c>
      <c r="AP26" s="261">
        <f t="shared" si="28"/>
        <v>0</v>
      </c>
      <c r="AQ26" s="261">
        <f t="shared" si="28"/>
        <v>0</v>
      </c>
      <c r="AR26" s="261">
        <f t="shared" si="28"/>
        <v>0</v>
      </c>
      <c r="AS26" s="261">
        <f t="shared" si="28"/>
        <v>0</v>
      </c>
      <c r="AT26" s="261">
        <f t="shared" si="28"/>
        <v>0</v>
      </c>
      <c r="AU26" s="261">
        <f t="shared" si="28"/>
        <v>0</v>
      </c>
      <c r="AV26" s="261">
        <f t="shared" si="28"/>
        <v>0</v>
      </c>
      <c r="AW26" s="261">
        <f t="shared" si="28"/>
        <v>0</v>
      </c>
      <c r="AX26" s="261">
        <f t="shared" si="28"/>
        <v>0</v>
      </c>
      <c r="AY26" s="261">
        <f t="shared" ref="AY26:CD26" si="29">SUMIF($C:$C,$F26,AY:AY)</f>
        <v>0</v>
      </c>
      <c r="AZ26" s="261">
        <f t="shared" si="29"/>
        <v>0</v>
      </c>
      <c r="BA26" s="261">
        <f t="shared" si="29"/>
        <v>0</v>
      </c>
      <c r="BB26" s="261">
        <f t="shared" si="29"/>
        <v>0</v>
      </c>
      <c r="BC26" s="261">
        <f t="shared" si="29"/>
        <v>0</v>
      </c>
      <c r="BD26" s="261">
        <f t="shared" si="29"/>
        <v>0</v>
      </c>
      <c r="BE26" s="261">
        <f t="shared" si="29"/>
        <v>0</v>
      </c>
      <c r="BF26" s="261">
        <f t="shared" si="29"/>
        <v>0</v>
      </c>
      <c r="BG26" s="261">
        <f t="shared" si="29"/>
        <v>0</v>
      </c>
      <c r="BH26" s="261">
        <f t="shared" si="29"/>
        <v>0</v>
      </c>
      <c r="BI26" s="261">
        <f t="shared" si="29"/>
        <v>0</v>
      </c>
      <c r="BJ26" s="261">
        <f t="shared" si="29"/>
        <v>0</v>
      </c>
      <c r="BK26" s="261">
        <f t="shared" si="29"/>
        <v>0</v>
      </c>
      <c r="BL26" s="261">
        <f t="shared" si="29"/>
        <v>0</v>
      </c>
      <c r="BM26" s="261">
        <f t="shared" si="29"/>
        <v>0</v>
      </c>
      <c r="BN26" s="261">
        <f t="shared" si="29"/>
        <v>0</v>
      </c>
      <c r="BO26" s="261">
        <f t="shared" si="29"/>
        <v>0</v>
      </c>
      <c r="BP26" s="261">
        <f t="shared" si="29"/>
        <v>0</v>
      </c>
      <c r="BQ26" s="261">
        <f t="shared" si="29"/>
        <v>0</v>
      </c>
      <c r="BR26" s="261">
        <f t="shared" si="29"/>
        <v>0</v>
      </c>
      <c r="BS26" s="261">
        <f t="shared" si="29"/>
        <v>0</v>
      </c>
      <c r="BT26" s="261">
        <f t="shared" si="29"/>
        <v>0</v>
      </c>
      <c r="BU26" s="261">
        <f t="shared" si="29"/>
        <v>0</v>
      </c>
      <c r="BV26" s="261">
        <f t="shared" si="29"/>
        <v>0</v>
      </c>
      <c r="BW26" s="261">
        <f t="shared" si="29"/>
        <v>0</v>
      </c>
      <c r="BX26" s="261">
        <f t="shared" si="29"/>
        <v>0</v>
      </c>
      <c r="BY26" s="261">
        <f t="shared" si="29"/>
        <v>0</v>
      </c>
      <c r="BZ26" s="261">
        <f t="shared" si="29"/>
        <v>0</v>
      </c>
      <c r="CA26" s="261">
        <f t="shared" si="29"/>
        <v>0</v>
      </c>
      <c r="CB26" s="261">
        <f t="shared" si="29"/>
        <v>0</v>
      </c>
      <c r="CC26" s="261">
        <f t="shared" si="29"/>
        <v>0</v>
      </c>
      <c r="CD26" s="261">
        <f t="shared" si="29"/>
        <v>0</v>
      </c>
      <c r="CE26" s="261">
        <f t="shared" ref="CE26:CL26" si="30">SUMIF($C:$C,$F26,CE:CE)</f>
        <v>0</v>
      </c>
      <c r="CF26" s="261">
        <f t="shared" si="30"/>
        <v>0</v>
      </c>
      <c r="CG26" s="261">
        <f t="shared" si="30"/>
        <v>0</v>
      </c>
      <c r="CH26" s="261">
        <f t="shared" si="30"/>
        <v>0</v>
      </c>
      <c r="CI26" s="261">
        <f t="shared" si="30"/>
        <v>0</v>
      </c>
      <c r="CJ26" s="261">
        <f t="shared" si="30"/>
        <v>0</v>
      </c>
      <c r="CK26" s="261">
        <f t="shared" si="30"/>
        <v>0</v>
      </c>
      <c r="CL26" s="261">
        <f t="shared" si="30"/>
        <v>0</v>
      </c>
      <c r="CN26" s="261">
        <f t="shared" ref="CN26:DL26" si="31">SUMIF($C:$C,$F26,CN:CN)</f>
        <v>0</v>
      </c>
      <c r="CO26" s="261">
        <f t="shared" si="31"/>
        <v>0</v>
      </c>
      <c r="CP26" s="261">
        <f t="shared" si="31"/>
        <v>0</v>
      </c>
      <c r="CQ26" s="261">
        <f t="shared" si="31"/>
        <v>0</v>
      </c>
      <c r="CR26" s="261">
        <f t="shared" si="31"/>
        <v>0</v>
      </c>
      <c r="CS26" s="261">
        <f t="shared" si="31"/>
        <v>0</v>
      </c>
      <c r="CT26" s="261">
        <f t="shared" si="31"/>
        <v>0</v>
      </c>
      <c r="CU26" s="261">
        <f t="shared" si="31"/>
        <v>0</v>
      </c>
      <c r="CV26" s="261">
        <f t="shared" si="31"/>
        <v>0</v>
      </c>
      <c r="CW26" s="261">
        <f t="shared" si="31"/>
        <v>0</v>
      </c>
      <c r="CX26" s="261">
        <f t="shared" si="31"/>
        <v>0</v>
      </c>
      <c r="CY26" s="261">
        <f t="shared" si="31"/>
        <v>0</v>
      </c>
      <c r="CZ26" s="261">
        <f t="shared" si="31"/>
        <v>0</v>
      </c>
      <c r="DA26" s="261">
        <f t="shared" si="31"/>
        <v>0</v>
      </c>
      <c r="DB26" s="261">
        <f t="shared" si="31"/>
        <v>0</v>
      </c>
      <c r="DC26" s="261">
        <f t="shared" si="31"/>
        <v>0</v>
      </c>
      <c r="DD26" s="261">
        <f t="shared" si="31"/>
        <v>0</v>
      </c>
      <c r="DE26" s="261">
        <f t="shared" si="31"/>
        <v>0</v>
      </c>
      <c r="DF26" s="261">
        <f t="shared" si="31"/>
        <v>0</v>
      </c>
      <c r="DG26" s="261">
        <f t="shared" si="31"/>
        <v>0</v>
      </c>
      <c r="DH26" s="261">
        <f t="shared" si="31"/>
        <v>0</v>
      </c>
      <c r="DI26" s="261">
        <f t="shared" si="31"/>
        <v>0</v>
      </c>
      <c r="DJ26" s="261">
        <f t="shared" si="31"/>
        <v>0</v>
      </c>
      <c r="DK26" s="261">
        <f t="shared" si="31"/>
        <v>0</v>
      </c>
      <c r="DL26" s="261">
        <f t="shared" si="31"/>
        <v>0</v>
      </c>
    </row>
    <row r="27" spans="1:116" hidden="1"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 t="shared" ref="K28:P28" si="32">SUMIF($4:$4,K$3,28:28)</f>
        <v>0</v>
      </c>
      <c r="L28" s="28">
        <f t="shared" si="32"/>
        <v>0</v>
      </c>
      <c r="M28" s="28">
        <f t="shared" si="32"/>
        <v>0</v>
      </c>
      <c r="N28" s="28">
        <f t="shared" si="32"/>
        <v>0</v>
      </c>
      <c r="O28" s="28">
        <f t="shared" si="32"/>
        <v>0</v>
      </c>
      <c r="P28" s="28">
        <f t="shared" si="32"/>
        <v>0</v>
      </c>
      <c r="Q28" s="28"/>
      <c r="R28"/>
      <c r="S28" s="28">
        <f t="shared" ref="S28:AX28" si="33">IFERROR(S18,0)+IFERROR(S23,0)+IFERROR(S26,0)</f>
        <v>0</v>
      </c>
      <c r="T28" s="28">
        <f t="shared" si="33"/>
        <v>0</v>
      </c>
      <c r="U28" s="28">
        <f t="shared" si="33"/>
        <v>0</v>
      </c>
      <c r="V28" s="28">
        <f t="shared" si="33"/>
        <v>0</v>
      </c>
      <c r="W28" s="28">
        <f t="shared" si="33"/>
        <v>0</v>
      </c>
      <c r="X28" s="28">
        <f t="shared" si="33"/>
        <v>0</v>
      </c>
      <c r="Y28" s="28">
        <f t="shared" si="33"/>
        <v>0</v>
      </c>
      <c r="Z28" s="28">
        <f t="shared" si="33"/>
        <v>0</v>
      </c>
      <c r="AA28" s="28">
        <f t="shared" si="33"/>
        <v>0</v>
      </c>
      <c r="AB28" s="28">
        <f t="shared" si="33"/>
        <v>0</v>
      </c>
      <c r="AC28" s="28">
        <f t="shared" si="33"/>
        <v>0</v>
      </c>
      <c r="AD28" s="28">
        <f t="shared" si="33"/>
        <v>0</v>
      </c>
      <c r="AE28" s="28">
        <f t="shared" si="33"/>
        <v>0</v>
      </c>
      <c r="AF28" s="28">
        <f t="shared" si="33"/>
        <v>0</v>
      </c>
      <c r="AG28" s="28">
        <f t="shared" si="33"/>
        <v>0</v>
      </c>
      <c r="AH28" s="28">
        <f t="shared" si="33"/>
        <v>0</v>
      </c>
      <c r="AI28" s="28">
        <f t="shared" si="33"/>
        <v>0</v>
      </c>
      <c r="AJ28" s="28">
        <f t="shared" si="33"/>
        <v>0</v>
      </c>
      <c r="AK28" s="28">
        <f t="shared" si="33"/>
        <v>0</v>
      </c>
      <c r="AL28" s="28">
        <f t="shared" si="33"/>
        <v>0</v>
      </c>
      <c r="AM28" s="28">
        <f t="shared" si="33"/>
        <v>0</v>
      </c>
      <c r="AN28" s="28">
        <f t="shared" si="33"/>
        <v>0</v>
      </c>
      <c r="AO28" s="28">
        <f t="shared" si="33"/>
        <v>0</v>
      </c>
      <c r="AP28" s="28">
        <f t="shared" si="33"/>
        <v>0</v>
      </c>
      <c r="AQ28" s="28">
        <f t="shared" si="33"/>
        <v>0</v>
      </c>
      <c r="AR28" s="28">
        <f t="shared" si="33"/>
        <v>0</v>
      </c>
      <c r="AS28" s="28">
        <f t="shared" si="33"/>
        <v>0</v>
      </c>
      <c r="AT28" s="28">
        <f t="shared" si="33"/>
        <v>0</v>
      </c>
      <c r="AU28" s="28">
        <f t="shared" si="33"/>
        <v>0</v>
      </c>
      <c r="AV28" s="28">
        <f t="shared" si="33"/>
        <v>0</v>
      </c>
      <c r="AW28" s="28">
        <f t="shared" si="33"/>
        <v>0</v>
      </c>
      <c r="AX28" s="28">
        <f t="shared" si="33"/>
        <v>0</v>
      </c>
      <c r="AY28" s="28">
        <f t="shared" ref="AY28:CD28" si="34">IFERROR(AY18,0)+IFERROR(AY23,0)+IFERROR(AY26,0)</f>
        <v>0</v>
      </c>
      <c r="AZ28" s="28">
        <f t="shared" si="34"/>
        <v>0</v>
      </c>
      <c r="BA28" s="28">
        <f t="shared" si="34"/>
        <v>0</v>
      </c>
      <c r="BB28" s="28">
        <f t="shared" si="34"/>
        <v>0</v>
      </c>
      <c r="BC28" s="28">
        <f t="shared" si="34"/>
        <v>0</v>
      </c>
      <c r="BD28" s="28">
        <f t="shared" si="34"/>
        <v>0</v>
      </c>
      <c r="BE28" s="28">
        <f t="shared" si="34"/>
        <v>0</v>
      </c>
      <c r="BF28" s="28">
        <f t="shared" si="34"/>
        <v>0</v>
      </c>
      <c r="BG28" s="28">
        <f t="shared" si="34"/>
        <v>0</v>
      </c>
      <c r="BH28" s="28">
        <f t="shared" si="34"/>
        <v>0</v>
      </c>
      <c r="BI28" s="28">
        <f t="shared" si="34"/>
        <v>0</v>
      </c>
      <c r="BJ28" s="28">
        <f t="shared" si="34"/>
        <v>0</v>
      </c>
      <c r="BK28" s="28">
        <f t="shared" si="34"/>
        <v>0</v>
      </c>
      <c r="BL28" s="28">
        <f t="shared" si="34"/>
        <v>0</v>
      </c>
      <c r="BM28" s="28">
        <f t="shared" si="34"/>
        <v>0</v>
      </c>
      <c r="BN28" s="28">
        <f t="shared" si="34"/>
        <v>0</v>
      </c>
      <c r="BO28" s="28">
        <f t="shared" si="34"/>
        <v>0</v>
      </c>
      <c r="BP28" s="28">
        <f t="shared" si="34"/>
        <v>0</v>
      </c>
      <c r="BQ28" s="28">
        <f t="shared" si="34"/>
        <v>0</v>
      </c>
      <c r="BR28" s="28">
        <f t="shared" si="34"/>
        <v>0</v>
      </c>
      <c r="BS28" s="28">
        <f t="shared" si="34"/>
        <v>0</v>
      </c>
      <c r="BT28" s="28">
        <f t="shared" si="34"/>
        <v>0</v>
      </c>
      <c r="BU28" s="28">
        <f t="shared" si="34"/>
        <v>0</v>
      </c>
      <c r="BV28" s="28">
        <f t="shared" si="34"/>
        <v>0</v>
      </c>
      <c r="BW28" s="28">
        <f t="shared" si="34"/>
        <v>0</v>
      </c>
      <c r="BX28" s="28">
        <f t="shared" si="34"/>
        <v>0</v>
      </c>
      <c r="BY28" s="28">
        <f t="shared" si="34"/>
        <v>0</v>
      </c>
      <c r="BZ28" s="28">
        <f t="shared" si="34"/>
        <v>0</v>
      </c>
      <c r="CA28" s="28">
        <f t="shared" si="34"/>
        <v>0</v>
      </c>
      <c r="CB28" s="28">
        <f t="shared" si="34"/>
        <v>0</v>
      </c>
      <c r="CC28" s="28">
        <f t="shared" si="34"/>
        <v>0</v>
      </c>
      <c r="CD28" s="28">
        <f t="shared" si="34"/>
        <v>0</v>
      </c>
      <c r="CE28" s="28">
        <f t="shared" ref="CE28:CL28" si="35">IFERROR(CE18,0)+IFERROR(CE23,0)+IFERROR(CE26,0)</f>
        <v>0</v>
      </c>
      <c r="CF28" s="28">
        <f t="shared" si="35"/>
        <v>0</v>
      </c>
      <c r="CG28" s="28">
        <f t="shared" si="35"/>
        <v>0</v>
      </c>
      <c r="CH28" s="28">
        <f t="shared" si="35"/>
        <v>0</v>
      </c>
      <c r="CI28" s="28">
        <f t="shared" si="35"/>
        <v>0</v>
      </c>
      <c r="CJ28" s="28">
        <f t="shared" si="35"/>
        <v>0</v>
      </c>
      <c r="CK28" s="28">
        <f t="shared" si="35"/>
        <v>0</v>
      </c>
      <c r="CL28" s="28">
        <f t="shared" si="35"/>
        <v>0</v>
      </c>
      <c r="CN28" s="28">
        <f t="shared" ref="CN28:DL28" si="36">IFERROR(CN18,0)+IFERROR(CN23,0)+IFERROR(CN26,0)</f>
        <v>0</v>
      </c>
      <c r="CO28" s="28">
        <f t="shared" si="36"/>
        <v>0</v>
      </c>
      <c r="CP28" s="28">
        <f t="shared" si="36"/>
        <v>0</v>
      </c>
      <c r="CQ28" s="28">
        <f t="shared" si="36"/>
        <v>0</v>
      </c>
      <c r="CR28" s="28">
        <f t="shared" si="36"/>
        <v>0</v>
      </c>
      <c r="CS28" s="28">
        <f t="shared" si="36"/>
        <v>0</v>
      </c>
      <c r="CT28" s="28">
        <f t="shared" si="36"/>
        <v>0</v>
      </c>
      <c r="CU28" s="28">
        <f t="shared" si="36"/>
        <v>0</v>
      </c>
      <c r="CV28" s="28">
        <f t="shared" si="36"/>
        <v>0</v>
      </c>
      <c r="CW28" s="28">
        <f t="shared" si="36"/>
        <v>0</v>
      </c>
      <c r="CX28" s="28">
        <f t="shared" si="36"/>
        <v>0</v>
      </c>
      <c r="CY28" s="28">
        <f t="shared" si="36"/>
        <v>0</v>
      </c>
      <c r="CZ28" s="28">
        <f t="shared" si="36"/>
        <v>0</v>
      </c>
      <c r="DA28" s="28">
        <f t="shared" si="36"/>
        <v>0</v>
      </c>
      <c r="DB28" s="28">
        <f t="shared" si="36"/>
        <v>0</v>
      </c>
      <c r="DC28" s="28">
        <f t="shared" si="36"/>
        <v>0</v>
      </c>
      <c r="DD28" s="28">
        <f t="shared" si="36"/>
        <v>0</v>
      </c>
      <c r="DE28" s="28">
        <f t="shared" si="36"/>
        <v>0</v>
      </c>
      <c r="DF28" s="28">
        <f t="shared" si="36"/>
        <v>0</v>
      </c>
      <c r="DG28" s="28">
        <f t="shared" si="36"/>
        <v>0</v>
      </c>
      <c r="DH28" s="28">
        <f t="shared" si="36"/>
        <v>0</v>
      </c>
      <c r="DI28" s="28">
        <f t="shared" si="36"/>
        <v>0</v>
      </c>
      <c r="DJ28" s="28">
        <f t="shared" si="36"/>
        <v>0</v>
      </c>
      <c r="DK28" s="28">
        <f t="shared" si="36"/>
        <v>0</v>
      </c>
      <c r="DL28" s="28">
        <f t="shared" si="36"/>
        <v>0</v>
      </c>
    </row>
    <row r="29" spans="1:116" x14ac:dyDescent="0.4">
      <c r="A29" s="65"/>
      <c r="B29" s="27"/>
      <c r="C29" s="27"/>
      <c r="D29" s="27"/>
      <c r="E29" s="27"/>
      <c r="F29" s="27"/>
      <c r="G29" s="129" t="s">
        <v>225</v>
      </c>
      <c r="H29" s="27"/>
      <c r="I29" s="27"/>
      <c r="J29" s="28"/>
      <c r="K29" s="21">
        <f t="shared" ref="K29:P29" si="37">IFERROR(K28/K18,0)</f>
        <v>0</v>
      </c>
      <c r="L29" s="21">
        <f t="shared" si="37"/>
        <v>0</v>
      </c>
      <c r="M29" s="21">
        <f t="shared" si="37"/>
        <v>0</v>
      </c>
      <c r="N29" s="21">
        <f t="shared" si="37"/>
        <v>0</v>
      </c>
      <c r="O29" s="21">
        <f t="shared" si="37"/>
        <v>0</v>
      </c>
      <c r="P29" s="21">
        <f t="shared" si="37"/>
        <v>0</v>
      </c>
      <c r="Q29" s="265"/>
      <c r="R29"/>
      <c r="S29" s="21">
        <f t="shared" ref="S29:AX29" si="38">IFERROR(S28/S18,0)</f>
        <v>0</v>
      </c>
      <c r="T29" s="21">
        <f t="shared" si="38"/>
        <v>0</v>
      </c>
      <c r="U29" s="21">
        <f t="shared" si="38"/>
        <v>0</v>
      </c>
      <c r="V29" s="21">
        <f t="shared" si="38"/>
        <v>0</v>
      </c>
      <c r="W29" s="21">
        <f t="shared" si="38"/>
        <v>0</v>
      </c>
      <c r="X29" s="21">
        <f t="shared" si="38"/>
        <v>0</v>
      </c>
      <c r="Y29" s="21">
        <f t="shared" si="38"/>
        <v>0</v>
      </c>
      <c r="Z29" s="21">
        <f t="shared" si="38"/>
        <v>0</v>
      </c>
      <c r="AA29" s="21">
        <f t="shared" si="38"/>
        <v>0</v>
      </c>
      <c r="AB29" s="21">
        <f t="shared" si="38"/>
        <v>0</v>
      </c>
      <c r="AC29" s="21">
        <f t="shared" si="38"/>
        <v>0</v>
      </c>
      <c r="AD29" s="21">
        <f t="shared" si="38"/>
        <v>0</v>
      </c>
      <c r="AE29" s="21">
        <f t="shared" si="38"/>
        <v>0</v>
      </c>
      <c r="AF29" s="21">
        <f t="shared" si="38"/>
        <v>0</v>
      </c>
      <c r="AG29" s="21">
        <f t="shared" si="38"/>
        <v>0</v>
      </c>
      <c r="AH29" s="21">
        <f t="shared" si="38"/>
        <v>0</v>
      </c>
      <c r="AI29" s="21">
        <f t="shared" si="38"/>
        <v>0</v>
      </c>
      <c r="AJ29" s="21">
        <f t="shared" si="38"/>
        <v>0</v>
      </c>
      <c r="AK29" s="21">
        <f t="shared" si="38"/>
        <v>0</v>
      </c>
      <c r="AL29" s="21">
        <f t="shared" si="38"/>
        <v>0</v>
      </c>
      <c r="AM29" s="21">
        <f t="shared" si="38"/>
        <v>0</v>
      </c>
      <c r="AN29" s="21">
        <f t="shared" si="38"/>
        <v>0</v>
      </c>
      <c r="AO29" s="21">
        <f t="shared" si="38"/>
        <v>0</v>
      </c>
      <c r="AP29" s="21">
        <f t="shared" si="38"/>
        <v>0</v>
      </c>
      <c r="AQ29" s="21">
        <f t="shared" si="38"/>
        <v>0</v>
      </c>
      <c r="AR29" s="21">
        <f t="shared" si="38"/>
        <v>0</v>
      </c>
      <c r="AS29" s="21">
        <f t="shared" si="38"/>
        <v>0</v>
      </c>
      <c r="AT29" s="21">
        <f t="shared" si="38"/>
        <v>0</v>
      </c>
      <c r="AU29" s="21">
        <f t="shared" si="38"/>
        <v>0</v>
      </c>
      <c r="AV29" s="21">
        <f t="shared" si="38"/>
        <v>0</v>
      </c>
      <c r="AW29" s="21">
        <f t="shared" si="38"/>
        <v>0</v>
      </c>
      <c r="AX29" s="21">
        <f t="shared" si="38"/>
        <v>0</v>
      </c>
      <c r="AY29" s="21">
        <f t="shared" ref="AY29:CD29" si="39">IFERROR(AY28/AY18,0)</f>
        <v>0</v>
      </c>
      <c r="AZ29" s="21">
        <f t="shared" si="39"/>
        <v>0</v>
      </c>
      <c r="BA29" s="21">
        <f t="shared" si="39"/>
        <v>0</v>
      </c>
      <c r="BB29" s="21">
        <f t="shared" si="39"/>
        <v>0</v>
      </c>
      <c r="BC29" s="21">
        <f t="shared" si="39"/>
        <v>0</v>
      </c>
      <c r="BD29" s="21">
        <f t="shared" si="39"/>
        <v>0</v>
      </c>
      <c r="BE29" s="21">
        <f t="shared" si="39"/>
        <v>0</v>
      </c>
      <c r="BF29" s="21">
        <f t="shared" si="39"/>
        <v>0</v>
      </c>
      <c r="BG29" s="21">
        <f t="shared" si="39"/>
        <v>0</v>
      </c>
      <c r="BH29" s="21">
        <f t="shared" si="39"/>
        <v>0</v>
      </c>
      <c r="BI29" s="21">
        <f t="shared" si="39"/>
        <v>0</v>
      </c>
      <c r="BJ29" s="21">
        <f t="shared" si="39"/>
        <v>0</v>
      </c>
      <c r="BK29" s="21">
        <f t="shared" si="39"/>
        <v>0</v>
      </c>
      <c r="BL29" s="21">
        <f t="shared" si="39"/>
        <v>0</v>
      </c>
      <c r="BM29" s="21">
        <f t="shared" si="39"/>
        <v>0</v>
      </c>
      <c r="BN29" s="21">
        <f t="shared" si="39"/>
        <v>0</v>
      </c>
      <c r="BO29" s="21">
        <f t="shared" si="39"/>
        <v>0</v>
      </c>
      <c r="BP29" s="21">
        <f t="shared" si="39"/>
        <v>0</v>
      </c>
      <c r="BQ29" s="21">
        <f t="shared" si="39"/>
        <v>0</v>
      </c>
      <c r="BR29" s="21">
        <f t="shared" si="39"/>
        <v>0</v>
      </c>
      <c r="BS29" s="21">
        <f t="shared" si="39"/>
        <v>0</v>
      </c>
      <c r="BT29" s="21">
        <f t="shared" si="39"/>
        <v>0</v>
      </c>
      <c r="BU29" s="21">
        <f t="shared" si="39"/>
        <v>0</v>
      </c>
      <c r="BV29" s="21">
        <f t="shared" si="39"/>
        <v>0</v>
      </c>
      <c r="BW29" s="21">
        <f t="shared" si="39"/>
        <v>0</v>
      </c>
      <c r="BX29" s="21">
        <f t="shared" si="39"/>
        <v>0</v>
      </c>
      <c r="BY29" s="21">
        <f t="shared" si="39"/>
        <v>0</v>
      </c>
      <c r="BZ29" s="21">
        <f t="shared" si="39"/>
        <v>0</v>
      </c>
      <c r="CA29" s="21">
        <f t="shared" si="39"/>
        <v>0</v>
      </c>
      <c r="CB29" s="21">
        <f t="shared" si="39"/>
        <v>0</v>
      </c>
      <c r="CC29" s="21">
        <f t="shared" si="39"/>
        <v>0</v>
      </c>
      <c r="CD29" s="21">
        <f t="shared" si="39"/>
        <v>0</v>
      </c>
      <c r="CE29" s="21">
        <f t="shared" ref="CE29:CL29" si="40">IFERROR(CE28/CE18,0)</f>
        <v>0</v>
      </c>
      <c r="CF29" s="21">
        <f t="shared" si="40"/>
        <v>0</v>
      </c>
      <c r="CG29" s="21">
        <f t="shared" si="40"/>
        <v>0</v>
      </c>
      <c r="CH29" s="21">
        <f t="shared" si="40"/>
        <v>0</v>
      </c>
      <c r="CI29" s="21">
        <f t="shared" si="40"/>
        <v>0</v>
      </c>
      <c r="CJ29" s="21">
        <f t="shared" si="40"/>
        <v>0</v>
      </c>
      <c r="CK29" s="21">
        <f t="shared" si="40"/>
        <v>0</v>
      </c>
      <c r="CL29" s="21">
        <f t="shared" si="40"/>
        <v>0</v>
      </c>
      <c r="CN29" s="21">
        <f t="shared" ref="CN29:DL29" si="41">IFERROR(CN28/CN18,0)</f>
        <v>0</v>
      </c>
      <c r="CO29" s="21">
        <f t="shared" si="41"/>
        <v>0</v>
      </c>
      <c r="CP29" s="21">
        <f t="shared" si="41"/>
        <v>0</v>
      </c>
      <c r="CQ29" s="21">
        <f t="shared" si="41"/>
        <v>0</v>
      </c>
      <c r="CR29" s="21">
        <f t="shared" si="41"/>
        <v>0</v>
      </c>
      <c r="CS29" s="21">
        <f t="shared" si="41"/>
        <v>0</v>
      </c>
      <c r="CT29" s="21">
        <f t="shared" si="41"/>
        <v>0</v>
      </c>
      <c r="CU29" s="21">
        <f t="shared" si="41"/>
        <v>0</v>
      </c>
      <c r="CV29" s="21">
        <f t="shared" si="41"/>
        <v>0</v>
      </c>
      <c r="CW29" s="21">
        <f t="shared" si="41"/>
        <v>0</v>
      </c>
      <c r="CX29" s="21">
        <f t="shared" si="41"/>
        <v>0</v>
      </c>
      <c r="CY29" s="21">
        <f t="shared" si="41"/>
        <v>0</v>
      </c>
      <c r="CZ29" s="21">
        <f t="shared" si="41"/>
        <v>0</v>
      </c>
      <c r="DA29" s="21">
        <f t="shared" si="41"/>
        <v>0</v>
      </c>
      <c r="DB29" s="21">
        <f t="shared" si="41"/>
        <v>0</v>
      </c>
      <c r="DC29" s="21">
        <f t="shared" si="41"/>
        <v>0</v>
      </c>
      <c r="DD29" s="21">
        <f t="shared" si="41"/>
        <v>0</v>
      </c>
      <c r="DE29" s="21">
        <f t="shared" si="41"/>
        <v>0</v>
      </c>
      <c r="DF29" s="21">
        <f t="shared" si="41"/>
        <v>0</v>
      </c>
      <c r="DG29" s="21">
        <f t="shared" si="41"/>
        <v>0</v>
      </c>
      <c r="DH29" s="21">
        <f t="shared" si="41"/>
        <v>0</v>
      </c>
      <c r="DI29" s="21">
        <f t="shared" si="41"/>
        <v>0</v>
      </c>
      <c r="DJ29" s="21">
        <f t="shared" si="41"/>
        <v>0</v>
      </c>
      <c r="DK29" s="21">
        <f t="shared" si="41"/>
        <v>0</v>
      </c>
      <c r="DL29" s="21">
        <f t="shared" si="41"/>
        <v>0</v>
      </c>
    </row>
    <row r="30" spans="1:116" x14ac:dyDescent="0.4">
      <c r="A30" s="65"/>
      <c r="B30" s="27"/>
      <c r="C30" s="27"/>
      <c r="D30" s="27"/>
      <c r="E30" s="27"/>
      <c r="F30" s="27"/>
      <c r="R30"/>
    </row>
    <row r="31" spans="1:116" x14ac:dyDescent="0.4">
      <c r="B31" t="s">
        <v>227</v>
      </c>
      <c r="C31" t="s">
        <v>227</v>
      </c>
      <c r="G31" s="129" t="s">
        <v>602</v>
      </c>
      <c r="H31" s="12"/>
      <c r="I31" s="12"/>
      <c r="J31" s="61"/>
      <c r="K31" s="61"/>
      <c r="L31" s="61"/>
      <c r="M31" s="61"/>
      <c r="N31" s="61"/>
      <c r="O31" s="61"/>
      <c r="P31" s="61"/>
      <c r="Q31" s="61"/>
      <c r="R31"/>
    </row>
    <row r="32" spans="1:116" x14ac:dyDescent="0.4">
      <c r="C32" t="s">
        <v>227</v>
      </c>
      <c r="G32" s="322" t="s">
        <v>603</v>
      </c>
      <c r="H32" s="12"/>
      <c r="I32" s="12"/>
      <c r="J32" s="61"/>
      <c r="K32" s="53">
        <f t="shared" ref="K32:P37" si="42">SUMIF($4:$4,K$3,32:32)</f>
        <v>-402350.40000000008</v>
      </c>
      <c r="L32" s="53">
        <f t="shared" si="42"/>
        <v>-422467.92000000016</v>
      </c>
      <c r="M32" s="53">
        <f t="shared" si="42"/>
        <v>-443591.31599999988</v>
      </c>
      <c r="N32" s="53">
        <f t="shared" si="42"/>
        <v>-465770.88179999986</v>
      </c>
      <c r="O32" s="53">
        <f t="shared" si="42"/>
        <v>-489059.42589000013</v>
      </c>
      <c r="P32" s="53">
        <f t="shared" si="42"/>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22" t="str">
        <f>'Corporate Overhead'!G22</f>
        <v>G&amp;A</v>
      </c>
      <c r="H33" s="12"/>
      <c r="I33" s="12"/>
      <c r="J33" s="61"/>
      <c r="K33" s="53">
        <f t="shared" si="42"/>
        <v>-4000.0000000000005</v>
      </c>
      <c r="L33" s="53">
        <f t="shared" si="42"/>
        <v>-4000.0000000000005</v>
      </c>
      <c r="M33" s="53">
        <f t="shared" si="42"/>
        <v>-4000.0000000000005</v>
      </c>
      <c r="N33" s="53">
        <f t="shared" si="42"/>
        <v>-4000.0000000000005</v>
      </c>
      <c r="O33" s="53">
        <f t="shared" si="42"/>
        <v>-4000.0000000000005</v>
      </c>
      <c r="P33" s="53">
        <f t="shared" si="42"/>
        <v>-4000.0000000000005</v>
      </c>
      <c r="Q33" s="53" t="str">
        <f>IF('Corporate Overhead'!Q22="","",'Corporate Overhead'!Q22)</f>
        <v/>
      </c>
      <c r="R33"/>
      <c r="S33" s="260">
        <f>IF('Corporate Overhead'!S22="","",'Corporate Overhead'!S22)</f>
        <v>-333.33333333333331</v>
      </c>
      <c r="T33" s="260">
        <f>IF('Corporate Overhead'!T22="","",'Corporate Overhead'!T22)</f>
        <v>-333.33333333333331</v>
      </c>
      <c r="U33" s="260">
        <f>IF('Corporate Overhead'!U22="","",'Corporate Overhead'!U22)</f>
        <v>-333.33333333333331</v>
      </c>
      <c r="V33" s="260">
        <f>IF('Corporate Overhead'!V22="","",'Corporate Overhead'!V22)</f>
        <v>-333.33333333333331</v>
      </c>
      <c r="W33" s="260">
        <f>IF('Corporate Overhead'!W22="","",'Corporate Overhead'!W22)</f>
        <v>-333.33333333333331</v>
      </c>
      <c r="X33" s="260">
        <f>IF('Corporate Overhead'!X22="","",'Corporate Overhead'!X22)</f>
        <v>-333.33333333333331</v>
      </c>
      <c r="Y33" s="260">
        <f>IF('Corporate Overhead'!Y22="","",'Corporate Overhead'!Y22)</f>
        <v>-333.33333333333331</v>
      </c>
      <c r="Z33" s="260">
        <f>IF('Corporate Overhead'!Z22="","",'Corporate Overhead'!Z22)</f>
        <v>-333.33333333333331</v>
      </c>
      <c r="AA33" s="260">
        <f>IF('Corporate Overhead'!AA22="","",'Corporate Overhead'!AA22)</f>
        <v>-333.33333333333331</v>
      </c>
      <c r="AB33" s="260">
        <f>IF('Corporate Overhead'!AB22="","",'Corporate Overhead'!AB22)</f>
        <v>-333.33333333333331</v>
      </c>
      <c r="AC33" s="260">
        <f>IF('Corporate Overhead'!AC22="","",'Corporate Overhead'!AC22)</f>
        <v>-333.33333333333331</v>
      </c>
      <c r="AD33" s="260">
        <f>IF('Corporate Overhead'!AD22="","",'Corporate Overhead'!AD22)</f>
        <v>-333.33333333333331</v>
      </c>
      <c r="AE33" s="260">
        <f>IF('Corporate Overhead'!AE22="","",'Corporate Overhead'!AE22)</f>
        <v>-333.33333333333331</v>
      </c>
      <c r="AF33" s="260">
        <f>IF('Corporate Overhead'!AF22="","",'Corporate Overhead'!AF22)</f>
        <v>-333.33333333333331</v>
      </c>
      <c r="AG33" s="260">
        <f>IF('Corporate Overhead'!AG22="","",'Corporate Overhead'!AG22)</f>
        <v>-333.33333333333331</v>
      </c>
      <c r="AH33" s="260">
        <f>IF('Corporate Overhead'!AH22="","",'Corporate Overhead'!AH22)</f>
        <v>-333.33333333333331</v>
      </c>
      <c r="AI33" s="260">
        <f>IF('Corporate Overhead'!AI22="","",'Corporate Overhead'!AI22)</f>
        <v>-333.33333333333331</v>
      </c>
      <c r="AJ33" s="260">
        <f>IF('Corporate Overhead'!AJ22="","",'Corporate Overhead'!AJ22)</f>
        <v>-333.33333333333331</v>
      </c>
      <c r="AK33" s="260">
        <f>IF('Corporate Overhead'!AK22="","",'Corporate Overhead'!AK22)</f>
        <v>-333.33333333333331</v>
      </c>
      <c r="AL33" s="260">
        <f>IF('Corporate Overhead'!AL22="","",'Corporate Overhead'!AL22)</f>
        <v>-333.33333333333331</v>
      </c>
      <c r="AM33" s="260">
        <f>IF('Corporate Overhead'!AM22="","",'Corporate Overhead'!AM22)</f>
        <v>-333.33333333333331</v>
      </c>
      <c r="AN33" s="260">
        <f>IF('Corporate Overhead'!AN22="","",'Corporate Overhead'!AN22)</f>
        <v>-333.33333333333331</v>
      </c>
      <c r="AO33" s="260">
        <f>IF('Corporate Overhead'!AO22="","",'Corporate Overhead'!AO22)</f>
        <v>-333.33333333333331</v>
      </c>
      <c r="AP33" s="260">
        <f>IF('Corporate Overhead'!AP22="","",'Corporate Overhead'!AP22)</f>
        <v>-333.33333333333331</v>
      </c>
      <c r="AQ33" s="260">
        <f>IF('Corporate Overhead'!AQ22="","",'Corporate Overhead'!AQ22)</f>
        <v>-333.33333333333331</v>
      </c>
      <c r="AR33" s="260">
        <f>IF('Corporate Overhead'!AR22="","",'Corporate Overhead'!AR22)</f>
        <v>-333.33333333333331</v>
      </c>
      <c r="AS33" s="260">
        <f>IF('Corporate Overhead'!AS22="","",'Corporate Overhead'!AS22)</f>
        <v>-333.33333333333331</v>
      </c>
      <c r="AT33" s="260">
        <f>IF('Corporate Overhead'!AT22="","",'Corporate Overhead'!AT22)</f>
        <v>-333.33333333333331</v>
      </c>
      <c r="AU33" s="260">
        <f>IF('Corporate Overhead'!AU22="","",'Corporate Overhead'!AU22)</f>
        <v>-333.33333333333331</v>
      </c>
      <c r="AV33" s="260">
        <f>IF('Corporate Overhead'!AV22="","",'Corporate Overhead'!AV22)</f>
        <v>-333.33333333333331</v>
      </c>
      <c r="AW33" s="260">
        <f>IF('Corporate Overhead'!AW22="","",'Corporate Overhead'!AW22)</f>
        <v>-333.33333333333331</v>
      </c>
      <c r="AX33" s="260">
        <f>IF('Corporate Overhead'!AX22="","",'Corporate Overhead'!AX22)</f>
        <v>-333.33333333333331</v>
      </c>
      <c r="AY33" s="260">
        <f>IF('Corporate Overhead'!AY22="","",'Corporate Overhead'!AY22)</f>
        <v>-333.33333333333331</v>
      </c>
      <c r="AZ33" s="260">
        <f>IF('Corporate Overhead'!AZ22="","",'Corporate Overhead'!AZ22)</f>
        <v>-333.33333333333331</v>
      </c>
      <c r="BA33" s="260">
        <f>IF('Corporate Overhead'!BA22="","",'Corporate Overhead'!BA22)</f>
        <v>-333.33333333333331</v>
      </c>
      <c r="BB33" s="260">
        <f>IF('Corporate Overhead'!BB22="","",'Corporate Overhead'!BB22)</f>
        <v>-333.33333333333331</v>
      </c>
      <c r="BC33" s="260">
        <f>IF('Corporate Overhead'!BC22="","",'Corporate Overhead'!BC22)</f>
        <v>-333.33333333333331</v>
      </c>
      <c r="BD33" s="260">
        <f>IF('Corporate Overhead'!BD22="","",'Corporate Overhead'!BD22)</f>
        <v>-333.33333333333331</v>
      </c>
      <c r="BE33" s="260">
        <f>IF('Corporate Overhead'!BE22="","",'Corporate Overhead'!BE22)</f>
        <v>-333.33333333333331</v>
      </c>
      <c r="BF33" s="260">
        <f>IF('Corporate Overhead'!BF22="","",'Corporate Overhead'!BF22)</f>
        <v>-333.33333333333331</v>
      </c>
      <c r="BG33" s="260">
        <f>IF('Corporate Overhead'!BG22="","",'Corporate Overhead'!BG22)</f>
        <v>-333.33333333333331</v>
      </c>
      <c r="BH33" s="260">
        <f>IF('Corporate Overhead'!BH22="","",'Corporate Overhead'!BH22)</f>
        <v>-333.33333333333331</v>
      </c>
      <c r="BI33" s="260">
        <f>IF('Corporate Overhead'!BI22="","",'Corporate Overhead'!BI22)</f>
        <v>-333.33333333333331</v>
      </c>
      <c r="BJ33" s="260">
        <f>IF('Corporate Overhead'!BJ22="","",'Corporate Overhead'!BJ22)</f>
        <v>-333.33333333333331</v>
      </c>
      <c r="BK33" s="260">
        <f>IF('Corporate Overhead'!BK22="","",'Corporate Overhead'!BK22)</f>
        <v>-333.33333333333331</v>
      </c>
      <c r="BL33" s="260">
        <f>IF('Corporate Overhead'!BL22="","",'Corporate Overhead'!BL22)</f>
        <v>-333.33333333333331</v>
      </c>
      <c r="BM33" s="260">
        <f>IF('Corporate Overhead'!BM22="","",'Corporate Overhead'!BM22)</f>
        <v>-333.33333333333331</v>
      </c>
      <c r="BN33" s="260">
        <f>IF('Corporate Overhead'!BN22="","",'Corporate Overhead'!BN22)</f>
        <v>-333.33333333333331</v>
      </c>
      <c r="BO33" s="260">
        <f>IF('Corporate Overhead'!BO22="","",'Corporate Overhead'!BO22)</f>
        <v>-333.33333333333331</v>
      </c>
      <c r="BP33" s="260">
        <f>IF('Corporate Overhead'!BP22="","",'Corporate Overhead'!BP22)</f>
        <v>-333.33333333333331</v>
      </c>
      <c r="BQ33" s="260">
        <f>IF('Corporate Overhead'!BQ22="","",'Corporate Overhead'!BQ22)</f>
        <v>-333.33333333333331</v>
      </c>
      <c r="BR33" s="260">
        <f>IF('Corporate Overhead'!BR22="","",'Corporate Overhead'!BR22)</f>
        <v>-333.33333333333331</v>
      </c>
      <c r="BS33" s="260">
        <f>IF('Corporate Overhead'!BS22="","",'Corporate Overhead'!BS22)</f>
        <v>-333.33333333333331</v>
      </c>
      <c r="BT33" s="260">
        <f>IF('Corporate Overhead'!BT22="","",'Corporate Overhead'!BT22)</f>
        <v>-333.33333333333331</v>
      </c>
      <c r="BU33" s="260">
        <f>IF('Corporate Overhead'!BU22="","",'Corporate Overhead'!BU22)</f>
        <v>-333.33333333333331</v>
      </c>
      <c r="BV33" s="260">
        <f>IF('Corporate Overhead'!BV22="","",'Corporate Overhead'!BV22)</f>
        <v>-333.33333333333331</v>
      </c>
      <c r="BW33" s="260">
        <f>IF('Corporate Overhead'!BW22="","",'Corporate Overhead'!BW22)</f>
        <v>-333.33333333333331</v>
      </c>
      <c r="BX33" s="260">
        <f>IF('Corporate Overhead'!BX22="","",'Corporate Overhead'!BX22)</f>
        <v>-333.33333333333331</v>
      </c>
      <c r="BY33" s="260">
        <f>IF('Corporate Overhead'!BY22="","",'Corporate Overhead'!BY22)</f>
        <v>-333.33333333333331</v>
      </c>
      <c r="BZ33" s="260">
        <f>IF('Corporate Overhead'!BZ22="","",'Corporate Overhead'!BZ22)</f>
        <v>-333.33333333333331</v>
      </c>
      <c r="CA33" s="260">
        <f>IF('Corporate Overhead'!CA22="","",'Corporate Overhead'!CA22)</f>
        <v>-333.33333333333331</v>
      </c>
      <c r="CB33" s="260">
        <f>IF('Corporate Overhead'!CB22="","",'Corporate Overhead'!CB22)</f>
        <v>-333.33333333333331</v>
      </c>
      <c r="CC33" s="260">
        <f>IF('Corporate Overhead'!CC22="","",'Corporate Overhead'!CC22)</f>
        <v>-333.33333333333331</v>
      </c>
      <c r="CD33" s="260">
        <f>IF('Corporate Overhead'!CD22="","",'Corporate Overhead'!CD22)</f>
        <v>-333.33333333333331</v>
      </c>
      <c r="CE33" s="260">
        <f>IF('Corporate Overhead'!CE22="","",'Corporate Overhead'!CE22)</f>
        <v>-333.33333333333331</v>
      </c>
      <c r="CF33" s="260">
        <f>IF('Corporate Overhead'!CF22="","",'Corporate Overhead'!CF22)</f>
        <v>-333.33333333333331</v>
      </c>
      <c r="CG33" s="260">
        <f>IF('Corporate Overhead'!CG22="","",'Corporate Overhead'!CG22)</f>
        <v>-333.33333333333331</v>
      </c>
      <c r="CH33" s="260">
        <f>IF('Corporate Overhead'!CH22="","",'Corporate Overhead'!CH22)</f>
        <v>-333.33333333333331</v>
      </c>
      <c r="CI33" s="260">
        <f>IF('Corporate Overhead'!CI22="","",'Corporate Overhead'!CI22)</f>
        <v>-333.33333333333331</v>
      </c>
      <c r="CJ33" s="260">
        <f>IF('Corporate Overhead'!CJ22="","",'Corporate Overhead'!CJ22)</f>
        <v>-333.33333333333331</v>
      </c>
      <c r="CK33" s="260">
        <f>IF('Corporate Overhead'!CK22="","",'Corporate Overhead'!CK22)</f>
        <v>-333.33333333333331</v>
      </c>
      <c r="CL33" s="260">
        <f>IF('Corporate Overhead'!CL22="","",'Corporate Overhead'!CL22)</f>
        <v>-333.33333333333331</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22" t="str">
        <f>'Corporate Overhead'!G23</f>
        <v>S&amp;M</v>
      </c>
      <c r="H34" s="12"/>
      <c r="I34" s="12"/>
      <c r="J34" s="61"/>
      <c r="K34" s="53">
        <f t="shared" si="42"/>
        <v>0</v>
      </c>
      <c r="L34" s="53">
        <f t="shared" si="42"/>
        <v>-100000.00000000006</v>
      </c>
      <c r="M34" s="53">
        <f t="shared" si="42"/>
        <v>-200000.00000000012</v>
      </c>
      <c r="N34" s="53">
        <f t="shared" si="42"/>
        <v>-400000.00000000023</v>
      </c>
      <c r="O34" s="53">
        <f t="shared" si="42"/>
        <v>-800000.00000000047</v>
      </c>
      <c r="P34" s="53">
        <f t="shared" si="42"/>
        <v>-1600000.0000000009</v>
      </c>
      <c r="Q34" s="53" t="str">
        <f>IF('Corporate Overhead'!Q23="","",'Corporate Overhead'!Q23)</f>
        <v/>
      </c>
      <c r="R34"/>
      <c r="S34" s="260">
        <f>IF('Corporate Overhead'!S23="","",'Corporate Overhead'!S23)</f>
        <v>0</v>
      </c>
      <c r="T34" s="260">
        <f>IF('Corporate Overhead'!T23="","",'Corporate Overhead'!T23)</f>
        <v>0</v>
      </c>
      <c r="U34" s="260">
        <f>IF('Corporate Overhead'!U23="","",'Corporate Overhead'!U23)</f>
        <v>0</v>
      </c>
      <c r="V34" s="260">
        <f>IF('Corporate Overhead'!V23="","",'Corporate Overhead'!V23)</f>
        <v>0</v>
      </c>
      <c r="W34" s="260">
        <f>IF('Corporate Overhead'!W23="","",'Corporate Overhead'!W23)</f>
        <v>0</v>
      </c>
      <c r="X34" s="260">
        <f>IF('Corporate Overhead'!X23="","",'Corporate Overhead'!X23)</f>
        <v>0</v>
      </c>
      <c r="Y34" s="260">
        <f>IF('Corporate Overhead'!Y23="","",'Corporate Overhead'!Y23)</f>
        <v>0</v>
      </c>
      <c r="Z34" s="260">
        <f>IF('Corporate Overhead'!Z23="","",'Corporate Overhead'!Z23)</f>
        <v>0</v>
      </c>
      <c r="AA34" s="260">
        <f>IF('Corporate Overhead'!AA23="","",'Corporate Overhead'!AA23)</f>
        <v>0</v>
      </c>
      <c r="AB34" s="260">
        <f>IF('Corporate Overhead'!AB23="","",'Corporate Overhead'!AB23)</f>
        <v>0</v>
      </c>
      <c r="AC34" s="260">
        <f>IF('Corporate Overhead'!AC23="","",'Corporate Overhead'!AC23)</f>
        <v>0</v>
      </c>
      <c r="AD34" s="260">
        <f>IF('Corporate Overhead'!AD23="","",'Corporate Overhead'!AD23)</f>
        <v>0</v>
      </c>
      <c r="AE34" s="260">
        <f>IF('Corporate Overhead'!AE23="","",'Corporate Overhead'!AE23)</f>
        <v>-8333.3333333333358</v>
      </c>
      <c r="AF34" s="260">
        <f>IF('Corporate Overhead'!AF23="","",'Corporate Overhead'!AF23)</f>
        <v>-8333.3333333333358</v>
      </c>
      <c r="AG34" s="260">
        <f>IF('Corporate Overhead'!AG23="","",'Corporate Overhead'!AG23)</f>
        <v>-8333.3333333333358</v>
      </c>
      <c r="AH34" s="260">
        <f>IF('Corporate Overhead'!AH23="","",'Corporate Overhead'!AH23)</f>
        <v>-8333.3333333333358</v>
      </c>
      <c r="AI34" s="260">
        <f>IF('Corporate Overhead'!AI23="","",'Corporate Overhead'!AI23)</f>
        <v>-8333.3333333333358</v>
      </c>
      <c r="AJ34" s="260">
        <f>IF('Corporate Overhead'!AJ23="","",'Corporate Overhead'!AJ23)</f>
        <v>-8333.3333333333358</v>
      </c>
      <c r="AK34" s="260">
        <f>IF('Corporate Overhead'!AK23="","",'Corporate Overhead'!AK23)</f>
        <v>-8333.3333333333358</v>
      </c>
      <c r="AL34" s="260">
        <f>IF('Corporate Overhead'!AL23="","",'Corporate Overhead'!AL23)</f>
        <v>-8333.3333333333358</v>
      </c>
      <c r="AM34" s="260">
        <f>IF('Corporate Overhead'!AM23="","",'Corporate Overhead'!AM23)</f>
        <v>-8333.3333333333358</v>
      </c>
      <c r="AN34" s="260">
        <f>IF('Corporate Overhead'!AN23="","",'Corporate Overhead'!AN23)</f>
        <v>-8333.3333333333358</v>
      </c>
      <c r="AO34" s="260">
        <f>IF('Corporate Overhead'!AO23="","",'Corporate Overhead'!AO23)</f>
        <v>-8333.3333333333358</v>
      </c>
      <c r="AP34" s="260">
        <f>IF('Corporate Overhead'!AP23="","",'Corporate Overhead'!AP23)</f>
        <v>-8333.3333333333358</v>
      </c>
      <c r="AQ34" s="260">
        <f>IF('Corporate Overhead'!AQ23="","",'Corporate Overhead'!AQ23)</f>
        <v>-16666.666666666672</v>
      </c>
      <c r="AR34" s="260">
        <f>IF('Corporate Overhead'!AR23="","",'Corporate Overhead'!AR23)</f>
        <v>-16666.666666666672</v>
      </c>
      <c r="AS34" s="260">
        <f>IF('Corporate Overhead'!AS23="","",'Corporate Overhead'!AS23)</f>
        <v>-16666.666666666672</v>
      </c>
      <c r="AT34" s="260">
        <f>IF('Corporate Overhead'!AT23="","",'Corporate Overhead'!AT23)</f>
        <v>-16666.666666666672</v>
      </c>
      <c r="AU34" s="260">
        <f>IF('Corporate Overhead'!AU23="","",'Corporate Overhead'!AU23)</f>
        <v>-16666.666666666672</v>
      </c>
      <c r="AV34" s="260">
        <f>IF('Corporate Overhead'!AV23="","",'Corporate Overhead'!AV23)</f>
        <v>-16666.666666666672</v>
      </c>
      <c r="AW34" s="260">
        <f>IF('Corporate Overhead'!AW23="","",'Corporate Overhead'!AW23)</f>
        <v>-16666.666666666672</v>
      </c>
      <c r="AX34" s="260">
        <f>IF('Corporate Overhead'!AX23="","",'Corporate Overhead'!AX23)</f>
        <v>-16666.666666666672</v>
      </c>
      <c r="AY34" s="260">
        <f>IF('Corporate Overhead'!AY23="","",'Corporate Overhead'!AY23)</f>
        <v>-16666.666666666672</v>
      </c>
      <c r="AZ34" s="260">
        <f>IF('Corporate Overhead'!AZ23="","",'Corporate Overhead'!AZ23)</f>
        <v>-16666.666666666672</v>
      </c>
      <c r="BA34" s="260">
        <f>IF('Corporate Overhead'!BA23="","",'Corporate Overhead'!BA23)</f>
        <v>-16666.666666666672</v>
      </c>
      <c r="BB34" s="260">
        <f>IF('Corporate Overhead'!BB23="","",'Corporate Overhead'!BB23)</f>
        <v>-16666.666666666672</v>
      </c>
      <c r="BC34" s="260">
        <f>IF('Corporate Overhead'!BC23="","",'Corporate Overhead'!BC23)</f>
        <v>-33333.333333333343</v>
      </c>
      <c r="BD34" s="260">
        <f>IF('Corporate Overhead'!BD23="","",'Corporate Overhead'!BD23)</f>
        <v>-33333.333333333343</v>
      </c>
      <c r="BE34" s="260">
        <f>IF('Corporate Overhead'!BE23="","",'Corporate Overhead'!BE23)</f>
        <v>-33333.333333333343</v>
      </c>
      <c r="BF34" s="260">
        <f>IF('Corporate Overhead'!BF23="","",'Corporate Overhead'!BF23)</f>
        <v>-33333.333333333343</v>
      </c>
      <c r="BG34" s="260">
        <f>IF('Corporate Overhead'!BG23="","",'Corporate Overhead'!BG23)</f>
        <v>-33333.333333333343</v>
      </c>
      <c r="BH34" s="260">
        <f>IF('Corporate Overhead'!BH23="","",'Corporate Overhead'!BH23)</f>
        <v>-33333.333333333343</v>
      </c>
      <c r="BI34" s="260">
        <f>IF('Corporate Overhead'!BI23="","",'Corporate Overhead'!BI23)</f>
        <v>-33333.333333333343</v>
      </c>
      <c r="BJ34" s="260">
        <f>IF('Corporate Overhead'!BJ23="","",'Corporate Overhead'!BJ23)</f>
        <v>-33333.333333333343</v>
      </c>
      <c r="BK34" s="260">
        <f>IF('Corporate Overhead'!BK23="","",'Corporate Overhead'!BK23)</f>
        <v>-33333.333333333343</v>
      </c>
      <c r="BL34" s="260">
        <f>IF('Corporate Overhead'!BL23="","",'Corporate Overhead'!BL23)</f>
        <v>-33333.333333333343</v>
      </c>
      <c r="BM34" s="260">
        <f>IF('Corporate Overhead'!BM23="","",'Corporate Overhead'!BM23)</f>
        <v>-33333.333333333343</v>
      </c>
      <c r="BN34" s="260">
        <f>IF('Corporate Overhead'!BN23="","",'Corporate Overhead'!BN23)</f>
        <v>-33333.333333333343</v>
      </c>
      <c r="BO34" s="260">
        <f>IF('Corporate Overhead'!BO23="","",'Corporate Overhead'!BO23)</f>
        <v>-66666.666666666686</v>
      </c>
      <c r="BP34" s="260">
        <f>IF('Corporate Overhead'!BP23="","",'Corporate Overhead'!BP23)</f>
        <v>-66666.666666666686</v>
      </c>
      <c r="BQ34" s="260">
        <f>IF('Corporate Overhead'!BQ23="","",'Corporate Overhead'!BQ23)</f>
        <v>-66666.666666666686</v>
      </c>
      <c r="BR34" s="260">
        <f>IF('Corporate Overhead'!BR23="","",'Corporate Overhead'!BR23)</f>
        <v>-66666.666666666686</v>
      </c>
      <c r="BS34" s="260">
        <f>IF('Corporate Overhead'!BS23="","",'Corporate Overhead'!BS23)</f>
        <v>-66666.666666666686</v>
      </c>
      <c r="BT34" s="260">
        <f>IF('Corporate Overhead'!BT23="","",'Corporate Overhead'!BT23)</f>
        <v>-66666.666666666686</v>
      </c>
      <c r="BU34" s="260">
        <f>IF('Corporate Overhead'!BU23="","",'Corporate Overhead'!BU23)</f>
        <v>-66666.666666666686</v>
      </c>
      <c r="BV34" s="260">
        <f>IF('Corporate Overhead'!BV23="","",'Corporate Overhead'!BV23)</f>
        <v>-66666.666666666686</v>
      </c>
      <c r="BW34" s="260">
        <f>IF('Corporate Overhead'!BW23="","",'Corporate Overhead'!BW23)</f>
        <v>-66666.666666666686</v>
      </c>
      <c r="BX34" s="260">
        <f>IF('Corporate Overhead'!BX23="","",'Corporate Overhead'!BX23)</f>
        <v>-66666.666666666686</v>
      </c>
      <c r="BY34" s="260">
        <f>IF('Corporate Overhead'!BY23="","",'Corporate Overhead'!BY23)</f>
        <v>-66666.666666666686</v>
      </c>
      <c r="BZ34" s="260">
        <f>IF('Corporate Overhead'!BZ23="","",'Corporate Overhead'!BZ23)</f>
        <v>-66666.666666666686</v>
      </c>
      <c r="CA34" s="260">
        <f>IF('Corporate Overhead'!CA23="","",'Corporate Overhead'!CA23)</f>
        <v>-133333.33333333337</v>
      </c>
      <c r="CB34" s="260">
        <f>IF('Corporate Overhead'!CB23="","",'Corporate Overhead'!CB23)</f>
        <v>-133333.33333333337</v>
      </c>
      <c r="CC34" s="260">
        <f>IF('Corporate Overhead'!CC23="","",'Corporate Overhead'!CC23)</f>
        <v>-133333.33333333337</v>
      </c>
      <c r="CD34" s="260">
        <f>IF('Corporate Overhead'!CD23="","",'Corporate Overhead'!CD23)</f>
        <v>-133333.33333333337</v>
      </c>
      <c r="CE34" s="260">
        <f>IF('Corporate Overhead'!CE23="","",'Corporate Overhead'!CE23)</f>
        <v>-133333.33333333337</v>
      </c>
      <c r="CF34" s="260">
        <f>IF('Corporate Overhead'!CF23="","",'Corporate Overhead'!CF23)</f>
        <v>-133333.33333333337</v>
      </c>
      <c r="CG34" s="260">
        <f>IF('Corporate Overhead'!CG23="","",'Corporate Overhead'!CG23)</f>
        <v>-133333.33333333337</v>
      </c>
      <c r="CH34" s="260">
        <f>IF('Corporate Overhead'!CH23="","",'Corporate Overhead'!CH23)</f>
        <v>-133333.33333333337</v>
      </c>
      <c r="CI34" s="260">
        <f>IF('Corporate Overhead'!CI23="","",'Corporate Overhead'!CI23)</f>
        <v>-133333.33333333337</v>
      </c>
      <c r="CJ34" s="260">
        <f>IF('Corporate Overhead'!CJ23="","",'Corporate Overhead'!CJ23)</f>
        <v>-133333.33333333337</v>
      </c>
      <c r="CK34" s="260">
        <f>IF('Corporate Overhead'!CK23="","",'Corporate Overhead'!CK23)</f>
        <v>-133333.33333333337</v>
      </c>
      <c r="CL34" s="260">
        <f>IF('Corporate Overhead'!CL23="","",'Corporate Overhead'!CL23)</f>
        <v>-133333.33333333337</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22" t="str">
        <f>'Corporate Overhead'!G24</f>
        <v>R&amp;D</v>
      </c>
      <c r="H35" s="12"/>
      <c r="I35" s="12"/>
      <c r="J35" s="61"/>
      <c r="K35" s="53">
        <f t="shared" si="42"/>
        <v>0</v>
      </c>
      <c r="L35" s="53">
        <f t="shared" si="42"/>
        <v>0</v>
      </c>
      <c r="M35" s="53">
        <f t="shared" si="42"/>
        <v>0</v>
      </c>
      <c r="N35" s="53">
        <f t="shared" si="42"/>
        <v>0</v>
      </c>
      <c r="O35" s="53">
        <f t="shared" si="42"/>
        <v>0</v>
      </c>
      <c r="P35" s="53">
        <f t="shared" si="42"/>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22" t="str">
        <f>'Corporate Overhead'!G25</f>
        <v>(Placeholder)</v>
      </c>
      <c r="H36" s="12"/>
      <c r="I36" s="12"/>
      <c r="J36" s="61"/>
      <c r="K36" s="53">
        <f t="shared" si="42"/>
        <v>-1000.0000000000001</v>
      </c>
      <c r="L36" s="53">
        <f t="shared" si="42"/>
        <v>-1000.0000000000001</v>
      </c>
      <c r="M36" s="53">
        <f t="shared" si="42"/>
        <v>-1000.0000000000001</v>
      </c>
      <c r="N36" s="53">
        <f t="shared" si="42"/>
        <v>-1000.0000000000001</v>
      </c>
      <c r="O36" s="53">
        <f t="shared" si="42"/>
        <v>-1000.0000000000001</v>
      </c>
      <c r="P36" s="53">
        <f t="shared" si="42"/>
        <v>-1000.0000000000001</v>
      </c>
      <c r="Q36" s="53" t="str">
        <f>IF('Corporate Overhead'!Q25="","",'Corporate Overhead'!Q25)</f>
        <v/>
      </c>
      <c r="R36"/>
      <c r="S36" s="260">
        <f>IF('Corporate Overhead'!S25="","",'Corporate Overhead'!S25)</f>
        <v>-83.333333333333329</v>
      </c>
      <c r="T36" s="260">
        <f>IF('Corporate Overhead'!T25="","",'Corporate Overhead'!T25)</f>
        <v>-83.333333333333329</v>
      </c>
      <c r="U36" s="260">
        <f>IF('Corporate Overhead'!U25="","",'Corporate Overhead'!U25)</f>
        <v>-83.333333333333329</v>
      </c>
      <c r="V36" s="260">
        <f>IF('Corporate Overhead'!V25="","",'Corporate Overhead'!V25)</f>
        <v>-83.333333333333329</v>
      </c>
      <c r="W36" s="260">
        <f>IF('Corporate Overhead'!W25="","",'Corporate Overhead'!W25)</f>
        <v>-83.333333333333329</v>
      </c>
      <c r="X36" s="260">
        <f>IF('Corporate Overhead'!X25="","",'Corporate Overhead'!X25)</f>
        <v>-83.333333333333329</v>
      </c>
      <c r="Y36" s="260">
        <f>IF('Corporate Overhead'!Y25="","",'Corporate Overhead'!Y25)</f>
        <v>-83.333333333333329</v>
      </c>
      <c r="Z36" s="260">
        <f>IF('Corporate Overhead'!Z25="","",'Corporate Overhead'!Z25)</f>
        <v>-83.333333333333329</v>
      </c>
      <c r="AA36" s="260">
        <f>IF('Corporate Overhead'!AA25="","",'Corporate Overhead'!AA25)</f>
        <v>-83.333333333333329</v>
      </c>
      <c r="AB36" s="260">
        <f>IF('Corporate Overhead'!AB25="","",'Corporate Overhead'!AB25)</f>
        <v>-83.333333333333329</v>
      </c>
      <c r="AC36" s="260">
        <f>IF('Corporate Overhead'!AC25="","",'Corporate Overhead'!AC25)</f>
        <v>-83.333333333333329</v>
      </c>
      <c r="AD36" s="260">
        <f>IF('Corporate Overhead'!AD25="","",'Corporate Overhead'!AD25)</f>
        <v>-83.333333333333329</v>
      </c>
      <c r="AE36" s="260">
        <f>IF('Corporate Overhead'!AE25="","",'Corporate Overhead'!AE25)</f>
        <v>-83.333333333333329</v>
      </c>
      <c r="AF36" s="260">
        <f>IF('Corporate Overhead'!AF25="","",'Corporate Overhead'!AF25)</f>
        <v>-83.333333333333329</v>
      </c>
      <c r="AG36" s="260">
        <f>IF('Corporate Overhead'!AG25="","",'Corporate Overhead'!AG25)</f>
        <v>-83.333333333333329</v>
      </c>
      <c r="AH36" s="260">
        <f>IF('Corporate Overhead'!AH25="","",'Corporate Overhead'!AH25)</f>
        <v>-83.333333333333329</v>
      </c>
      <c r="AI36" s="260">
        <f>IF('Corporate Overhead'!AI25="","",'Corporate Overhead'!AI25)</f>
        <v>-83.333333333333329</v>
      </c>
      <c r="AJ36" s="260">
        <f>IF('Corporate Overhead'!AJ25="","",'Corporate Overhead'!AJ25)</f>
        <v>-83.333333333333329</v>
      </c>
      <c r="AK36" s="260">
        <f>IF('Corporate Overhead'!AK25="","",'Corporate Overhead'!AK25)</f>
        <v>-83.333333333333329</v>
      </c>
      <c r="AL36" s="260">
        <f>IF('Corporate Overhead'!AL25="","",'Corporate Overhead'!AL25)</f>
        <v>-83.333333333333329</v>
      </c>
      <c r="AM36" s="260">
        <f>IF('Corporate Overhead'!AM25="","",'Corporate Overhead'!AM25)</f>
        <v>-83.333333333333329</v>
      </c>
      <c r="AN36" s="260">
        <f>IF('Corporate Overhead'!AN25="","",'Corporate Overhead'!AN25)</f>
        <v>-83.333333333333329</v>
      </c>
      <c r="AO36" s="260">
        <f>IF('Corporate Overhead'!AO25="","",'Corporate Overhead'!AO25)</f>
        <v>-83.333333333333329</v>
      </c>
      <c r="AP36" s="260">
        <f>IF('Corporate Overhead'!AP25="","",'Corporate Overhead'!AP25)</f>
        <v>-83.333333333333329</v>
      </c>
      <c r="AQ36" s="260">
        <f>IF('Corporate Overhead'!AQ25="","",'Corporate Overhead'!AQ25)</f>
        <v>-83.333333333333329</v>
      </c>
      <c r="AR36" s="260">
        <f>IF('Corporate Overhead'!AR25="","",'Corporate Overhead'!AR25)</f>
        <v>-83.333333333333329</v>
      </c>
      <c r="AS36" s="260">
        <f>IF('Corporate Overhead'!AS25="","",'Corporate Overhead'!AS25)</f>
        <v>-83.333333333333329</v>
      </c>
      <c r="AT36" s="260">
        <f>IF('Corporate Overhead'!AT25="","",'Corporate Overhead'!AT25)</f>
        <v>-83.333333333333329</v>
      </c>
      <c r="AU36" s="260">
        <f>IF('Corporate Overhead'!AU25="","",'Corporate Overhead'!AU25)</f>
        <v>-83.333333333333329</v>
      </c>
      <c r="AV36" s="260">
        <f>IF('Corporate Overhead'!AV25="","",'Corporate Overhead'!AV25)</f>
        <v>-83.333333333333329</v>
      </c>
      <c r="AW36" s="260">
        <f>IF('Corporate Overhead'!AW25="","",'Corporate Overhead'!AW25)</f>
        <v>-83.333333333333329</v>
      </c>
      <c r="AX36" s="260">
        <f>IF('Corporate Overhead'!AX25="","",'Corporate Overhead'!AX25)</f>
        <v>-83.333333333333329</v>
      </c>
      <c r="AY36" s="260">
        <f>IF('Corporate Overhead'!AY25="","",'Corporate Overhead'!AY25)</f>
        <v>-83.333333333333329</v>
      </c>
      <c r="AZ36" s="260">
        <f>IF('Corporate Overhead'!AZ25="","",'Corporate Overhead'!AZ25)</f>
        <v>-83.333333333333329</v>
      </c>
      <c r="BA36" s="260">
        <f>IF('Corporate Overhead'!BA25="","",'Corporate Overhead'!BA25)</f>
        <v>-83.333333333333329</v>
      </c>
      <c r="BB36" s="260">
        <f>IF('Corporate Overhead'!BB25="","",'Corporate Overhead'!BB25)</f>
        <v>-83.333333333333329</v>
      </c>
      <c r="BC36" s="260">
        <f>IF('Corporate Overhead'!BC25="","",'Corporate Overhead'!BC25)</f>
        <v>-83.333333333333329</v>
      </c>
      <c r="BD36" s="260">
        <f>IF('Corporate Overhead'!BD25="","",'Corporate Overhead'!BD25)</f>
        <v>-83.333333333333329</v>
      </c>
      <c r="BE36" s="260">
        <f>IF('Corporate Overhead'!BE25="","",'Corporate Overhead'!BE25)</f>
        <v>-83.333333333333329</v>
      </c>
      <c r="BF36" s="260">
        <f>IF('Corporate Overhead'!BF25="","",'Corporate Overhead'!BF25)</f>
        <v>-83.333333333333329</v>
      </c>
      <c r="BG36" s="260">
        <f>IF('Corporate Overhead'!BG25="","",'Corporate Overhead'!BG25)</f>
        <v>-83.333333333333329</v>
      </c>
      <c r="BH36" s="260">
        <f>IF('Corporate Overhead'!BH25="","",'Corporate Overhead'!BH25)</f>
        <v>-83.333333333333329</v>
      </c>
      <c r="BI36" s="260">
        <f>IF('Corporate Overhead'!BI25="","",'Corporate Overhead'!BI25)</f>
        <v>-83.333333333333329</v>
      </c>
      <c r="BJ36" s="260">
        <f>IF('Corporate Overhead'!BJ25="","",'Corporate Overhead'!BJ25)</f>
        <v>-83.333333333333329</v>
      </c>
      <c r="BK36" s="260">
        <f>IF('Corporate Overhead'!BK25="","",'Corporate Overhead'!BK25)</f>
        <v>-83.333333333333329</v>
      </c>
      <c r="BL36" s="260">
        <f>IF('Corporate Overhead'!BL25="","",'Corporate Overhead'!BL25)</f>
        <v>-83.333333333333329</v>
      </c>
      <c r="BM36" s="260">
        <f>IF('Corporate Overhead'!BM25="","",'Corporate Overhead'!BM25)</f>
        <v>-83.333333333333329</v>
      </c>
      <c r="BN36" s="260">
        <f>IF('Corporate Overhead'!BN25="","",'Corporate Overhead'!BN25)</f>
        <v>-83.333333333333329</v>
      </c>
      <c r="BO36" s="260">
        <f>IF('Corporate Overhead'!BO25="","",'Corporate Overhead'!BO25)</f>
        <v>-83.333333333333329</v>
      </c>
      <c r="BP36" s="260">
        <f>IF('Corporate Overhead'!BP25="","",'Corporate Overhead'!BP25)</f>
        <v>-83.333333333333329</v>
      </c>
      <c r="BQ36" s="260">
        <f>IF('Corporate Overhead'!BQ25="","",'Corporate Overhead'!BQ25)</f>
        <v>-83.333333333333329</v>
      </c>
      <c r="BR36" s="260">
        <f>IF('Corporate Overhead'!BR25="","",'Corporate Overhead'!BR25)</f>
        <v>-83.333333333333329</v>
      </c>
      <c r="BS36" s="260">
        <f>IF('Corporate Overhead'!BS25="","",'Corporate Overhead'!BS25)</f>
        <v>-83.333333333333329</v>
      </c>
      <c r="BT36" s="260">
        <f>IF('Corporate Overhead'!BT25="","",'Corporate Overhead'!BT25)</f>
        <v>-83.333333333333329</v>
      </c>
      <c r="BU36" s="260">
        <f>IF('Corporate Overhead'!BU25="","",'Corporate Overhead'!BU25)</f>
        <v>-83.333333333333329</v>
      </c>
      <c r="BV36" s="260">
        <f>IF('Corporate Overhead'!BV25="","",'Corporate Overhead'!BV25)</f>
        <v>-83.333333333333329</v>
      </c>
      <c r="BW36" s="260">
        <f>IF('Corporate Overhead'!BW25="","",'Corporate Overhead'!BW25)</f>
        <v>-83.333333333333329</v>
      </c>
      <c r="BX36" s="260">
        <f>IF('Corporate Overhead'!BX25="","",'Corporate Overhead'!BX25)</f>
        <v>-83.333333333333329</v>
      </c>
      <c r="BY36" s="260">
        <f>IF('Corporate Overhead'!BY25="","",'Corporate Overhead'!BY25)</f>
        <v>-83.333333333333329</v>
      </c>
      <c r="BZ36" s="260">
        <f>IF('Corporate Overhead'!BZ25="","",'Corporate Overhead'!BZ25)</f>
        <v>-83.333333333333329</v>
      </c>
      <c r="CA36" s="260">
        <f>IF('Corporate Overhead'!CA25="","",'Corporate Overhead'!CA25)</f>
        <v>-83.333333333333329</v>
      </c>
      <c r="CB36" s="260">
        <f>IF('Corporate Overhead'!CB25="","",'Corporate Overhead'!CB25)</f>
        <v>-83.333333333333329</v>
      </c>
      <c r="CC36" s="260">
        <f>IF('Corporate Overhead'!CC25="","",'Corporate Overhead'!CC25)</f>
        <v>-83.333333333333329</v>
      </c>
      <c r="CD36" s="260">
        <f>IF('Corporate Overhead'!CD25="","",'Corporate Overhead'!CD25)</f>
        <v>-83.333333333333329</v>
      </c>
      <c r="CE36" s="260">
        <f>IF('Corporate Overhead'!CE25="","",'Corporate Overhead'!CE25)</f>
        <v>-83.333333333333329</v>
      </c>
      <c r="CF36" s="260">
        <f>IF('Corporate Overhead'!CF25="","",'Corporate Overhead'!CF25)</f>
        <v>-83.333333333333329</v>
      </c>
      <c r="CG36" s="260">
        <f>IF('Corporate Overhead'!CG25="","",'Corporate Overhead'!CG25)</f>
        <v>-83.333333333333329</v>
      </c>
      <c r="CH36" s="260">
        <f>IF('Corporate Overhead'!CH25="","",'Corporate Overhead'!CH25)</f>
        <v>-83.333333333333329</v>
      </c>
      <c r="CI36" s="260">
        <f>IF('Corporate Overhead'!CI25="","",'Corporate Overhead'!CI25)</f>
        <v>-83.333333333333329</v>
      </c>
      <c r="CJ36" s="260">
        <f>IF('Corporate Overhead'!CJ25="","",'Corporate Overhead'!CJ25)</f>
        <v>-83.333333333333329</v>
      </c>
      <c r="CK36" s="260">
        <f>IF('Corporate Overhead'!CK25="","",'Corporate Overhead'!CK25)</f>
        <v>-83.333333333333329</v>
      </c>
      <c r="CL36" s="260">
        <f>IF('Corporate Overhead'!CL25="","",'Corporate Overhead'!CL25)</f>
        <v>-83.333333333333329</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x14ac:dyDescent="0.4">
      <c r="B37" t="s">
        <v>227</v>
      </c>
      <c r="E37" t="s">
        <v>227</v>
      </c>
      <c r="F37" t="s">
        <v>227</v>
      </c>
      <c r="G37" s="27" t="s">
        <v>604</v>
      </c>
      <c r="H37" s="27"/>
      <c r="I37" s="27"/>
      <c r="J37" s="28"/>
      <c r="K37" s="63">
        <f t="shared" si="42"/>
        <v>-407350.40000000014</v>
      </c>
      <c r="L37" s="63">
        <f t="shared" si="42"/>
        <v>-527467.92000000027</v>
      </c>
      <c r="M37" s="63">
        <f t="shared" si="42"/>
        <v>-648591.31600000011</v>
      </c>
      <c r="N37" s="63">
        <f t="shared" si="42"/>
        <v>-870770.88179999997</v>
      </c>
      <c r="O37" s="63">
        <f t="shared" si="42"/>
        <v>-1294059.4258900005</v>
      </c>
      <c r="P37" s="63">
        <f t="shared" si="42"/>
        <v>-2118512.3971845009</v>
      </c>
      <c r="Q37" s="28"/>
      <c r="R37"/>
      <c r="S37" s="261">
        <f t="shared" ref="S37:AX37" si="43">SUMIF($C:$C,$F37,S:S)</f>
        <v>-33945.866666666669</v>
      </c>
      <c r="T37" s="261">
        <f t="shared" si="43"/>
        <v>-33945.866666666669</v>
      </c>
      <c r="U37" s="261">
        <f t="shared" si="43"/>
        <v>-33945.866666666669</v>
      </c>
      <c r="V37" s="261">
        <f t="shared" si="43"/>
        <v>-33945.866666666669</v>
      </c>
      <c r="W37" s="261">
        <f t="shared" si="43"/>
        <v>-33945.866666666669</v>
      </c>
      <c r="X37" s="261">
        <f t="shared" si="43"/>
        <v>-33945.866666666669</v>
      </c>
      <c r="Y37" s="261">
        <f t="shared" si="43"/>
        <v>-33945.866666666669</v>
      </c>
      <c r="Z37" s="261">
        <f t="shared" si="43"/>
        <v>-33945.866666666669</v>
      </c>
      <c r="AA37" s="261">
        <f t="shared" si="43"/>
        <v>-33945.866666666669</v>
      </c>
      <c r="AB37" s="261">
        <f t="shared" si="43"/>
        <v>-33945.866666666669</v>
      </c>
      <c r="AC37" s="261">
        <f t="shared" si="43"/>
        <v>-33945.866666666669</v>
      </c>
      <c r="AD37" s="261">
        <f t="shared" si="43"/>
        <v>-33945.866666666669</v>
      </c>
      <c r="AE37" s="261">
        <f t="shared" si="43"/>
        <v>-43955.660000000011</v>
      </c>
      <c r="AF37" s="261">
        <f t="shared" si="43"/>
        <v>-43955.660000000011</v>
      </c>
      <c r="AG37" s="261">
        <f t="shared" si="43"/>
        <v>-43955.660000000011</v>
      </c>
      <c r="AH37" s="261">
        <f t="shared" si="43"/>
        <v>-43955.660000000011</v>
      </c>
      <c r="AI37" s="261">
        <f t="shared" si="43"/>
        <v>-43955.660000000011</v>
      </c>
      <c r="AJ37" s="261">
        <f t="shared" si="43"/>
        <v>-43955.660000000011</v>
      </c>
      <c r="AK37" s="261">
        <f t="shared" si="43"/>
        <v>-43955.660000000011</v>
      </c>
      <c r="AL37" s="261">
        <f t="shared" si="43"/>
        <v>-43955.660000000011</v>
      </c>
      <c r="AM37" s="261">
        <f t="shared" si="43"/>
        <v>-43955.660000000011</v>
      </c>
      <c r="AN37" s="261">
        <f t="shared" si="43"/>
        <v>-43955.660000000011</v>
      </c>
      <c r="AO37" s="261">
        <f t="shared" si="43"/>
        <v>-43955.660000000011</v>
      </c>
      <c r="AP37" s="261">
        <f t="shared" si="43"/>
        <v>-43955.660000000011</v>
      </c>
      <c r="AQ37" s="261">
        <f t="shared" si="43"/>
        <v>-54049.276333333342</v>
      </c>
      <c r="AR37" s="261">
        <f t="shared" si="43"/>
        <v>-54049.276333333342</v>
      </c>
      <c r="AS37" s="261">
        <f t="shared" si="43"/>
        <v>-54049.276333333342</v>
      </c>
      <c r="AT37" s="261">
        <f t="shared" si="43"/>
        <v>-54049.276333333342</v>
      </c>
      <c r="AU37" s="261">
        <f t="shared" si="43"/>
        <v>-54049.276333333342</v>
      </c>
      <c r="AV37" s="261">
        <f t="shared" si="43"/>
        <v>-54049.276333333342</v>
      </c>
      <c r="AW37" s="261">
        <f t="shared" si="43"/>
        <v>-54049.276333333342</v>
      </c>
      <c r="AX37" s="261">
        <f t="shared" si="43"/>
        <v>-54049.276333333342</v>
      </c>
      <c r="AY37" s="261">
        <f t="shared" ref="AY37:CD37" si="44">SUMIF($C:$C,$F37,AY:AY)</f>
        <v>-54049.276333333342</v>
      </c>
      <c r="AZ37" s="261">
        <f t="shared" si="44"/>
        <v>-54049.276333333342</v>
      </c>
      <c r="BA37" s="261">
        <f t="shared" si="44"/>
        <v>-54049.276333333342</v>
      </c>
      <c r="BB37" s="261">
        <f t="shared" si="44"/>
        <v>-54049.276333333342</v>
      </c>
      <c r="BC37" s="261">
        <f t="shared" si="44"/>
        <v>-72564.240150000012</v>
      </c>
      <c r="BD37" s="261">
        <f t="shared" si="44"/>
        <v>-72564.240150000012</v>
      </c>
      <c r="BE37" s="261">
        <f t="shared" si="44"/>
        <v>-72564.240150000012</v>
      </c>
      <c r="BF37" s="261">
        <f t="shared" si="44"/>
        <v>-72564.240150000012</v>
      </c>
      <c r="BG37" s="261">
        <f t="shared" si="44"/>
        <v>-72564.240150000012</v>
      </c>
      <c r="BH37" s="261">
        <f t="shared" si="44"/>
        <v>-72564.240150000012</v>
      </c>
      <c r="BI37" s="261">
        <f t="shared" si="44"/>
        <v>-72564.240150000012</v>
      </c>
      <c r="BJ37" s="261">
        <f t="shared" si="44"/>
        <v>-72564.240150000012</v>
      </c>
      <c r="BK37" s="261">
        <f t="shared" si="44"/>
        <v>-72564.240150000012</v>
      </c>
      <c r="BL37" s="261">
        <f t="shared" si="44"/>
        <v>-72564.240150000012</v>
      </c>
      <c r="BM37" s="261">
        <f t="shared" si="44"/>
        <v>-72564.240150000012</v>
      </c>
      <c r="BN37" s="261">
        <f t="shared" si="44"/>
        <v>-72564.240150000012</v>
      </c>
      <c r="BO37" s="261">
        <f t="shared" si="44"/>
        <v>-107838.28549083335</v>
      </c>
      <c r="BP37" s="261">
        <f t="shared" si="44"/>
        <v>-107838.28549083335</v>
      </c>
      <c r="BQ37" s="261">
        <f t="shared" si="44"/>
        <v>-107838.28549083335</v>
      </c>
      <c r="BR37" s="261">
        <f t="shared" si="44"/>
        <v>-107838.28549083335</v>
      </c>
      <c r="BS37" s="261">
        <f t="shared" si="44"/>
        <v>-107838.28549083335</v>
      </c>
      <c r="BT37" s="261">
        <f t="shared" si="44"/>
        <v>-107838.28549083335</v>
      </c>
      <c r="BU37" s="261">
        <f t="shared" si="44"/>
        <v>-107838.28549083335</v>
      </c>
      <c r="BV37" s="261">
        <f t="shared" si="44"/>
        <v>-107838.28549083335</v>
      </c>
      <c r="BW37" s="261">
        <f t="shared" si="44"/>
        <v>-107838.28549083335</v>
      </c>
      <c r="BX37" s="261">
        <f t="shared" si="44"/>
        <v>-107838.28549083335</v>
      </c>
      <c r="BY37" s="261">
        <f t="shared" si="44"/>
        <v>-107838.28549083335</v>
      </c>
      <c r="BZ37" s="261">
        <f t="shared" si="44"/>
        <v>-107838.28549083335</v>
      </c>
      <c r="CA37" s="261">
        <f t="shared" si="44"/>
        <v>-176542.69976537506</v>
      </c>
      <c r="CB37" s="261">
        <f t="shared" si="44"/>
        <v>-176542.69976537506</v>
      </c>
      <c r="CC37" s="261">
        <f t="shared" si="44"/>
        <v>-176542.69976537506</v>
      </c>
      <c r="CD37" s="261">
        <f t="shared" si="44"/>
        <v>-176542.69976537506</v>
      </c>
      <c r="CE37" s="261">
        <f t="shared" ref="CE37:CL37" si="45">SUMIF($C:$C,$F37,CE:CE)</f>
        <v>-176542.69976537506</v>
      </c>
      <c r="CF37" s="261">
        <f t="shared" si="45"/>
        <v>-176542.69976537506</v>
      </c>
      <c r="CG37" s="261">
        <f t="shared" si="45"/>
        <v>-176542.69976537506</v>
      </c>
      <c r="CH37" s="261">
        <f t="shared" si="45"/>
        <v>-176542.69976537506</v>
      </c>
      <c r="CI37" s="261">
        <f t="shared" si="45"/>
        <v>-176542.69976537506</v>
      </c>
      <c r="CJ37" s="261">
        <f t="shared" si="45"/>
        <v>-176542.69976537506</v>
      </c>
      <c r="CK37" s="261">
        <f t="shared" si="45"/>
        <v>-176542.69976537506</v>
      </c>
      <c r="CL37" s="261">
        <f t="shared" si="45"/>
        <v>-176542.69976537506</v>
      </c>
      <c r="CN37" s="261">
        <f t="shared" ref="CN37:DL37" si="46">SUMIF($C:$C,$F37,CN:CN)</f>
        <v>0</v>
      </c>
      <c r="CO37" s="261" t="e">
        <f t="shared" si="46"/>
        <v>#N/A</v>
      </c>
      <c r="CP37" s="261" t="e">
        <f t="shared" si="46"/>
        <v>#N/A</v>
      </c>
      <c r="CQ37" s="261" t="e">
        <f t="shared" si="46"/>
        <v>#N/A</v>
      </c>
      <c r="CR37" s="261" t="e">
        <f t="shared" si="46"/>
        <v>#N/A</v>
      </c>
      <c r="CS37" s="261" t="e">
        <f t="shared" si="46"/>
        <v>#N/A</v>
      </c>
      <c r="CT37" s="261" t="e">
        <f t="shared" si="46"/>
        <v>#N/A</v>
      </c>
      <c r="CU37" s="261" t="e">
        <f t="shared" si="46"/>
        <v>#N/A</v>
      </c>
      <c r="CV37" s="261" t="e">
        <f t="shared" si="46"/>
        <v>#N/A</v>
      </c>
      <c r="CW37" s="261" t="e">
        <f t="shared" si="46"/>
        <v>#N/A</v>
      </c>
      <c r="CX37" s="261" t="e">
        <f t="shared" si="46"/>
        <v>#N/A</v>
      </c>
      <c r="CY37" s="261" t="e">
        <f t="shared" si="46"/>
        <v>#N/A</v>
      </c>
      <c r="CZ37" s="261" t="e">
        <f t="shared" si="46"/>
        <v>#N/A</v>
      </c>
      <c r="DA37" s="261" t="e">
        <f t="shared" si="46"/>
        <v>#N/A</v>
      </c>
      <c r="DB37" s="261" t="e">
        <f t="shared" si="46"/>
        <v>#N/A</v>
      </c>
      <c r="DC37" s="261" t="e">
        <f t="shared" si="46"/>
        <v>#N/A</v>
      </c>
      <c r="DD37" s="261" t="e">
        <f t="shared" si="46"/>
        <v>#N/A</v>
      </c>
      <c r="DE37" s="261" t="e">
        <f t="shared" si="46"/>
        <v>#N/A</v>
      </c>
      <c r="DF37" s="261" t="e">
        <f t="shared" si="46"/>
        <v>#N/A</v>
      </c>
      <c r="DG37" s="261" t="e">
        <f t="shared" si="46"/>
        <v>#N/A</v>
      </c>
      <c r="DH37" s="261" t="e">
        <f t="shared" si="46"/>
        <v>#N/A</v>
      </c>
      <c r="DI37" s="261" t="e">
        <f t="shared" si="46"/>
        <v>#N/A</v>
      </c>
      <c r="DJ37" s="261" t="e">
        <f t="shared" si="46"/>
        <v>#N/A</v>
      </c>
      <c r="DK37" s="261" t="e">
        <f t="shared" si="46"/>
        <v>#N/A</v>
      </c>
      <c r="DL37" s="261" t="e">
        <f t="shared" si="46"/>
        <v>#N/A</v>
      </c>
    </row>
    <row r="38" spans="2:116" x14ac:dyDescent="0.4">
      <c r="B38" t="s">
        <v>227</v>
      </c>
      <c r="R38"/>
    </row>
    <row r="39" spans="2:116" x14ac:dyDescent="0.4">
      <c r="G39" s="27" t="s">
        <v>605</v>
      </c>
      <c r="H39" s="27"/>
      <c r="I39" s="27"/>
      <c r="J39" s="28"/>
      <c r="K39" s="28">
        <f t="shared" ref="K39:P39" si="47">SUMIF($4:$4,K$3,39:39)</f>
        <v>-407350.40000000014</v>
      </c>
      <c r="L39" s="28">
        <f t="shared" si="47"/>
        <v>-527467.92000000027</v>
      </c>
      <c r="M39" s="28">
        <f t="shared" si="47"/>
        <v>-648591.31600000011</v>
      </c>
      <c r="N39" s="28">
        <f t="shared" si="47"/>
        <v>-870770.88179999997</v>
      </c>
      <c r="O39" s="28">
        <f t="shared" si="47"/>
        <v>-1294059.4258900005</v>
      </c>
      <c r="P39" s="28">
        <f t="shared" si="47"/>
        <v>-2118512.3971845009</v>
      </c>
      <c r="Q39" s="28"/>
      <c r="R39"/>
      <c r="S39" s="28">
        <f t="shared" ref="S39:AX39" si="48">IFERROR(S28,0)+IFERROR(S37,0)</f>
        <v>-33945.866666666669</v>
      </c>
      <c r="T39" s="28">
        <f t="shared" si="48"/>
        <v>-33945.866666666669</v>
      </c>
      <c r="U39" s="28">
        <f t="shared" si="48"/>
        <v>-33945.866666666669</v>
      </c>
      <c r="V39" s="28">
        <f t="shared" si="48"/>
        <v>-33945.866666666669</v>
      </c>
      <c r="W39" s="28">
        <f t="shared" si="48"/>
        <v>-33945.866666666669</v>
      </c>
      <c r="X39" s="28">
        <f t="shared" si="48"/>
        <v>-33945.866666666669</v>
      </c>
      <c r="Y39" s="28">
        <f t="shared" si="48"/>
        <v>-33945.866666666669</v>
      </c>
      <c r="Z39" s="28">
        <f t="shared" si="48"/>
        <v>-33945.866666666669</v>
      </c>
      <c r="AA39" s="28">
        <f t="shared" si="48"/>
        <v>-33945.866666666669</v>
      </c>
      <c r="AB39" s="28">
        <f t="shared" si="48"/>
        <v>-33945.866666666669</v>
      </c>
      <c r="AC39" s="28">
        <f t="shared" si="48"/>
        <v>-33945.866666666669</v>
      </c>
      <c r="AD39" s="28">
        <f t="shared" si="48"/>
        <v>-33945.866666666669</v>
      </c>
      <c r="AE39" s="28">
        <f t="shared" si="48"/>
        <v>-43955.660000000011</v>
      </c>
      <c r="AF39" s="28">
        <f t="shared" si="48"/>
        <v>-43955.660000000011</v>
      </c>
      <c r="AG39" s="28">
        <f t="shared" si="48"/>
        <v>-43955.660000000011</v>
      </c>
      <c r="AH39" s="28">
        <f t="shared" si="48"/>
        <v>-43955.660000000011</v>
      </c>
      <c r="AI39" s="28">
        <f t="shared" si="48"/>
        <v>-43955.660000000011</v>
      </c>
      <c r="AJ39" s="28">
        <f t="shared" si="48"/>
        <v>-43955.660000000011</v>
      </c>
      <c r="AK39" s="28">
        <f t="shared" si="48"/>
        <v>-43955.660000000011</v>
      </c>
      <c r="AL39" s="28">
        <f t="shared" si="48"/>
        <v>-43955.660000000011</v>
      </c>
      <c r="AM39" s="28">
        <f t="shared" si="48"/>
        <v>-43955.660000000011</v>
      </c>
      <c r="AN39" s="28">
        <f t="shared" si="48"/>
        <v>-43955.660000000011</v>
      </c>
      <c r="AO39" s="28">
        <f t="shared" si="48"/>
        <v>-43955.660000000011</v>
      </c>
      <c r="AP39" s="28">
        <f t="shared" si="48"/>
        <v>-43955.660000000011</v>
      </c>
      <c r="AQ39" s="28">
        <f t="shared" si="48"/>
        <v>-54049.276333333342</v>
      </c>
      <c r="AR39" s="28">
        <f t="shared" si="48"/>
        <v>-54049.276333333342</v>
      </c>
      <c r="AS39" s="28">
        <f t="shared" si="48"/>
        <v>-54049.276333333342</v>
      </c>
      <c r="AT39" s="28">
        <f t="shared" si="48"/>
        <v>-54049.276333333342</v>
      </c>
      <c r="AU39" s="28">
        <f t="shared" si="48"/>
        <v>-54049.276333333342</v>
      </c>
      <c r="AV39" s="28">
        <f t="shared" si="48"/>
        <v>-54049.276333333342</v>
      </c>
      <c r="AW39" s="28">
        <f t="shared" si="48"/>
        <v>-54049.276333333342</v>
      </c>
      <c r="AX39" s="28">
        <f t="shared" si="48"/>
        <v>-54049.276333333342</v>
      </c>
      <c r="AY39" s="28">
        <f t="shared" ref="AY39:CD39" si="49">IFERROR(AY28,0)+IFERROR(AY37,0)</f>
        <v>-54049.276333333342</v>
      </c>
      <c r="AZ39" s="28">
        <f t="shared" si="49"/>
        <v>-54049.276333333342</v>
      </c>
      <c r="BA39" s="28">
        <f t="shared" si="49"/>
        <v>-54049.276333333342</v>
      </c>
      <c r="BB39" s="28">
        <f t="shared" si="49"/>
        <v>-54049.276333333342</v>
      </c>
      <c r="BC39" s="28">
        <f t="shared" si="49"/>
        <v>-72564.240150000012</v>
      </c>
      <c r="BD39" s="28">
        <f t="shared" si="49"/>
        <v>-72564.240150000012</v>
      </c>
      <c r="BE39" s="28">
        <f t="shared" si="49"/>
        <v>-72564.240150000012</v>
      </c>
      <c r="BF39" s="28">
        <f t="shared" si="49"/>
        <v>-72564.240150000012</v>
      </c>
      <c r="BG39" s="28">
        <f t="shared" si="49"/>
        <v>-72564.240150000012</v>
      </c>
      <c r="BH39" s="28">
        <f t="shared" si="49"/>
        <v>-72564.240150000012</v>
      </c>
      <c r="BI39" s="28">
        <f t="shared" si="49"/>
        <v>-72564.240150000012</v>
      </c>
      <c r="BJ39" s="28">
        <f t="shared" si="49"/>
        <v>-72564.240150000012</v>
      </c>
      <c r="BK39" s="28">
        <f t="shared" si="49"/>
        <v>-72564.240150000012</v>
      </c>
      <c r="BL39" s="28">
        <f t="shared" si="49"/>
        <v>-72564.240150000012</v>
      </c>
      <c r="BM39" s="28">
        <f t="shared" si="49"/>
        <v>-72564.240150000012</v>
      </c>
      <c r="BN39" s="28">
        <f t="shared" si="49"/>
        <v>-72564.240150000012</v>
      </c>
      <c r="BO39" s="28">
        <f t="shared" si="49"/>
        <v>-107838.28549083335</v>
      </c>
      <c r="BP39" s="28">
        <f t="shared" si="49"/>
        <v>-107838.28549083335</v>
      </c>
      <c r="BQ39" s="28">
        <f t="shared" si="49"/>
        <v>-107838.28549083335</v>
      </c>
      <c r="BR39" s="28">
        <f t="shared" si="49"/>
        <v>-107838.28549083335</v>
      </c>
      <c r="BS39" s="28">
        <f t="shared" si="49"/>
        <v>-107838.28549083335</v>
      </c>
      <c r="BT39" s="28">
        <f t="shared" si="49"/>
        <v>-107838.28549083335</v>
      </c>
      <c r="BU39" s="28">
        <f t="shared" si="49"/>
        <v>-107838.28549083335</v>
      </c>
      <c r="BV39" s="28">
        <f t="shared" si="49"/>
        <v>-107838.28549083335</v>
      </c>
      <c r="BW39" s="28">
        <f t="shared" si="49"/>
        <v>-107838.28549083335</v>
      </c>
      <c r="BX39" s="28">
        <f t="shared" si="49"/>
        <v>-107838.28549083335</v>
      </c>
      <c r="BY39" s="28">
        <f t="shared" si="49"/>
        <v>-107838.28549083335</v>
      </c>
      <c r="BZ39" s="28">
        <f t="shared" si="49"/>
        <v>-107838.28549083335</v>
      </c>
      <c r="CA39" s="28">
        <f t="shared" si="49"/>
        <v>-176542.69976537506</v>
      </c>
      <c r="CB39" s="28">
        <f t="shared" si="49"/>
        <v>-176542.69976537506</v>
      </c>
      <c r="CC39" s="28">
        <f t="shared" si="49"/>
        <v>-176542.69976537506</v>
      </c>
      <c r="CD39" s="28">
        <f t="shared" si="49"/>
        <v>-176542.69976537506</v>
      </c>
      <c r="CE39" s="28">
        <f t="shared" ref="CE39:CL39" si="50">IFERROR(CE28,0)+IFERROR(CE37,0)</f>
        <v>-176542.69976537506</v>
      </c>
      <c r="CF39" s="28">
        <f t="shared" si="50"/>
        <v>-176542.69976537506</v>
      </c>
      <c r="CG39" s="28">
        <f t="shared" si="50"/>
        <v>-176542.69976537506</v>
      </c>
      <c r="CH39" s="28">
        <f t="shared" si="50"/>
        <v>-176542.69976537506</v>
      </c>
      <c r="CI39" s="28">
        <f t="shared" si="50"/>
        <v>-176542.69976537506</v>
      </c>
      <c r="CJ39" s="28">
        <f t="shared" si="50"/>
        <v>-176542.69976537506</v>
      </c>
      <c r="CK39" s="28">
        <f t="shared" si="50"/>
        <v>-176542.69976537506</v>
      </c>
      <c r="CL39" s="28">
        <f t="shared" si="50"/>
        <v>-176542.69976537506</v>
      </c>
      <c r="CN39" s="28">
        <f t="shared" ref="CN39:DL39" si="51">IFERROR(CN28,0)+IFERROR(CN37,0)</f>
        <v>0</v>
      </c>
      <c r="CO39" s="28">
        <f t="shared" si="51"/>
        <v>0</v>
      </c>
      <c r="CP39" s="28">
        <f t="shared" si="51"/>
        <v>0</v>
      </c>
      <c r="CQ39" s="28">
        <f t="shared" si="51"/>
        <v>0</v>
      </c>
      <c r="CR39" s="28">
        <f t="shared" si="51"/>
        <v>0</v>
      </c>
      <c r="CS39" s="28">
        <f t="shared" si="51"/>
        <v>0</v>
      </c>
      <c r="CT39" s="28">
        <f t="shared" si="51"/>
        <v>0</v>
      </c>
      <c r="CU39" s="28">
        <f t="shared" si="51"/>
        <v>0</v>
      </c>
      <c r="CV39" s="28">
        <f t="shared" si="51"/>
        <v>0</v>
      </c>
      <c r="CW39" s="28">
        <f t="shared" si="51"/>
        <v>0</v>
      </c>
      <c r="CX39" s="28">
        <f t="shared" si="51"/>
        <v>0</v>
      </c>
      <c r="CY39" s="28">
        <f t="shared" si="51"/>
        <v>0</v>
      </c>
      <c r="CZ39" s="28">
        <f t="shared" si="51"/>
        <v>0</v>
      </c>
      <c r="DA39" s="28">
        <f t="shared" si="51"/>
        <v>0</v>
      </c>
      <c r="DB39" s="28">
        <f t="shared" si="51"/>
        <v>0</v>
      </c>
      <c r="DC39" s="28">
        <f t="shared" si="51"/>
        <v>0</v>
      </c>
      <c r="DD39" s="28">
        <f t="shared" si="51"/>
        <v>0</v>
      </c>
      <c r="DE39" s="28">
        <f t="shared" si="51"/>
        <v>0</v>
      </c>
      <c r="DF39" s="28">
        <f t="shared" si="51"/>
        <v>0</v>
      </c>
      <c r="DG39" s="28">
        <f t="shared" si="51"/>
        <v>0</v>
      </c>
      <c r="DH39" s="28">
        <f t="shared" si="51"/>
        <v>0</v>
      </c>
      <c r="DI39" s="28">
        <f t="shared" si="51"/>
        <v>0</v>
      </c>
      <c r="DJ39" s="28">
        <f t="shared" si="51"/>
        <v>0</v>
      </c>
      <c r="DK39" s="28">
        <f t="shared" si="51"/>
        <v>0</v>
      </c>
      <c r="DL39" s="28">
        <f t="shared" si="51"/>
        <v>0</v>
      </c>
    </row>
    <row r="40" spans="2:116" x14ac:dyDescent="0.4">
      <c r="G40" s="129" t="s">
        <v>606</v>
      </c>
      <c r="H40" s="27"/>
      <c r="I40" s="27"/>
      <c r="J40" s="28"/>
      <c r="K40" s="21">
        <f t="shared" ref="K40:P40" si="52">IFERROR(K39/K18,0)</f>
        <v>-8.147008E-2</v>
      </c>
      <c r="L40" s="21">
        <f t="shared" si="52"/>
        <v>-5.2746792000000008E-2</v>
      </c>
      <c r="M40" s="21">
        <f t="shared" si="52"/>
        <v>-3.242956579999999E-2</v>
      </c>
      <c r="N40" s="21">
        <f t="shared" si="52"/>
        <v>-2.1769272044999993E-2</v>
      </c>
      <c r="O40" s="21">
        <f t="shared" si="52"/>
        <v>-1.6175742823625001E-2</v>
      </c>
      <c r="P40" s="21">
        <f t="shared" si="52"/>
        <v>-1.3240702482403126E-2</v>
      </c>
      <c r="Q40" s="265"/>
      <c r="R40"/>
      <c r="S40" s="21">
        <f t="shared" ref="S40:AX40" si="53">IFERROR(S39/S18,0)</f>
        <v>-8.1470079999999986E-2</v>
      </c>
      <c r="T40" s="21">
        <f t="shared" si="53"/>
        <v>-8.1470079999999986E-2</v>
      </c>
      <c r="U40" s="21">
        <f t="shared" si="53"/>
        <v>-8.1470079999999986E-2</v>
      </c>
      <c r="V40" s="21">
        <f t="shared" si="53"/>
        <v>-8.1470079999999986E-2</v>
      </c>
      <c r="W40" s="21">
        <f t="shared" si="53"/>
        <v>-8.1470079999999986E-2</v>
      </c>
      <c r="X40" s="21">
        <f t="shared" si="53"/>
        <v>-8.1470079999999986E-2</v>
      </c>
      <c r="Y40" s="21">
        <f t="shared" si="53"/>
        <v>-8.1470079999999986E-2</v>
      </c>
      <c r="Z40" s="21">
        <f t="shared" si="53"/>
        <v>-8.1470079999999986E-2</v>
      </c>
      <c r="AA40" s="21">
        <f t="shared" si="53"/>
        <v>-8.1470079999999986E-2</v>
      </c>
      <c r="AB40" s="21">
        <f t="shared" si="53"/>
        <v>-8.1470079999999986E-2</v>
      </c>
      <c r="AC40" s="21">
        <f t="shared" si="53"/>
        <v>-8.1470079999999986E-2</v>
      </c>
      <c r="AD40" s="21">
        <f t="shared" si="53"/>
        <v>-8.1470079999999986E-2</v>
      </c>
      <c r="AE40" s="21">
        <f t="shared" si="53"/>
        <v>-5.2746792000000001E-2</v>
      </c>
      <c r="AF40" s="21">
        <f t="shared" si="53"/>
        <v>-5.2746792000000001E-2</v>
      </c>
      <c r="AG40" s="21">
        <f t="shared" si="53"/>
        <v>-5.2746792000000001E-2</v>
      </c>
      <c r="AH40" s="21">
        <f t="shared" si="53"/>
        <v>-5.2746792000000001E-2</v>
      </c>
      <c r="AI40" s="21">
        <f t="shared" si="53"/>
        <v>-5.2746792000000001E-2</v>
      </c>
      <c r="AJ40" s="21">
        <f t="shared" si="53"/>
        <v>-5.2746792000000001E-2</v>
      </c>
      <c r="AK40" s="21">
        <f t="shared" si="53"/>
        <v>-5.2746792000000001E-2</v>
      </c>
      <c r="AL40" s="21">
        <f t="shared" si="53"/>
        <v>-5.2746792000000001E-2</v>
      </c>
      <c r="AM40" s="21">
        <f t="shared" si="53"/>
        <v>-5.2746792000000001E-2</v>
      </c>
      <c r="AN40" s="21">
        <f t="shared" si="53"/>
        <v>-5.2746792000000001E-2</v>
      </c>
      <c r="AO40" s="21">
        <f t="shared" si="53"/>
        <v>-5.2746792000000001E-2</v>
      </c>
      <c r="AP40" s="21">
        <f t="shared" si="53"/>
        <v>-5.2746792000000001E-2</v>
      </c>
      <c r="AQ40" s="21">
        <f t="shared" si="53"/>
        <v>-3.2429565799999997E-2</v>
      </c>
      <c r="AR40" s="21">
        <f t="shared" si="53"/>
        <v>-3.2429565799999997E-2</v>
      </c>
      <c r="AS40" s="21">
        <f t="shared" si="53"/>
        <v>-3.2429565799999997E-2</v>
      </c>
      <c r="AT40" s="21">
        <f t="shared" si="53"/>
        <v>-3.2429565799999997E-2</v>
      </c>
      <c r="AU40" s="21">
        <f t="shared" si="53"/>
        <v>-3.2429565799999997E-2</v>
      </c>
      <c r="AV40" s="21">
        <f t="shared" si="53"/>
        <v>-3.2429565799999997E-2</v>
      </c>
      <c r="AW40" s="21">
        <f t="shared" si="53"/>
        <v>-3.2429565799999997E-2</v>
      </c>
      <c r="AX40" s="21">
        <f t="shared" si="53"/>
        <v>-3.2429565799999997E-2</v>
      </c>
      <c r="AY40" s="21">
        <f t="shared" ref="AY40:CD40" si="54">IFERROR(AY39/AY18,0)</f>
        <v>-3.2429565799999997E-2</v>
      </c>
      <c r="AZ40" s="21">
        <f t="shared" si="54"/>
        <v>-3.2429565799999997E-2</v>
      </c>
      <c r="BA40" s="21">
        <f t="shared" si="54"/>
        <v>-3.2429565799999997E-2</v>
      </c>
      <c r="BB40" s="21">
        <f t="shared" si="54"/>
        <v>-3.2429565799999997E-2</v>
      </c>
      <c r="BC40" s="21">
        <f t="shared" si="54"/>
        <v>-2.1769272044999999E-2</v>
      </c>
      <c r="BD40" s="21">
        <f t="shared" si="54"/>
        <v>-2.1769272044999999E-2</v>
      </c>
      <c r="BE40" s="21">
        <f t="shared" si="54"/>
        <v>-2.1769272044999999E-2</v>
      </c>
      <c r="BF40" s="21">
        <f t="shared" si="54"/>
        <v>-2.1769272044999999E-2</v>
      </c>
      <c r="BG40" s="21">
        <f t="shared" si="54"/>
        <v>-2.1769272044999999E-2</v>
      </c>
      <c r="BH40" s="21">
        <f t="shared" si="54"/>
        <v>-2.1769272044999999E-2</v>
      </c>
      <c r="BI40" s="21">
        <f t="shared" si="54"/>
        <v>-2.1769272044999999E-2</v>
      </c>
      <c r="BJ40" s="21">
        <f t="shared" si="54"/>
        <v>-2.1769272044999999E-2</v>
      </c>
      <c r="BK40" s="21">
        <f t="shared" si="54"/>
        <v>-2.1769272044999999E-2</v>
      </c>
      <c r="BL40" s="21">
        <f t="shared" si="54"/>
        <v>-2.1769272044999999E-2</v>
      </c>
      <c r="BM40" s="21">
        <f t="shared" si="54"/>
        <v>-2.1769272044999999E-2</v>
      </c>
      <c r="BN40" s="21">
        <f t="shared" si="54"/>
        <v>-2.1769272044999999E-2</v>
      </c>
      <c r="BO40" s="21">
        <f t="shared" si="54"/>
        <v>-1.6175742823625001E-2</v>
      </c>
      <c r="BP40" s="21">
        <f t="shared" si="54"/>
        <v>-1.6175742823625001E-2</v>
      </c>
      <c r="BQ40" s="21">
        <f t="shared" si="54"/>
        <v>-1.6175742823625001E-2</v>
      </c>
      <c r="BR40" s="21">
        <f t="shared" si="54"/>
        <v>-1.6175742823625001E-2</v>
      </c>
      <c r="BS40" s="21">
        <f t="shared" si="54"/>
        <v>-1.6175742823625001E-2</v>
      </c>
      <c r="BT40" s="21">
        <f t="shared" si="54"/>
        <v>-1.6175742823625001E-2</v>
      </c>
      <c r="BU40" s="21">
        <f t="shared" si="54"/>
        <v>-1.6175742823625001E-2</v>
      </c>
      <c r="BV40" s="21">
        <f t="shared" si="54"/>
        <v>-1.6175742823625001E-2</v>
      </c>
      <c r="BW40" s="21">
        <f t="shared" si="54"/>
        <v>-1.6175742823625001E-2</v>
      </c>
      <c r="BX40" s="21">
        <f t="shared" si="54"/>
        <v>-1.6175742823625001E-2</v>
      </c>
      <c r="BY40" s="21">
        <f t="shared" si="54"/>
        <v>-1.6175742823625001E-2</v>
      </c>
      <c r="BZ40" s="21">
        <f t="shared" si="54"/>
        <v>-1.6175742823625001E-2</v>
      </c>
      <c r="CA40" s="21">
        <f t="shared" si="54"/>
        <v>-1.3240702482403126E-2</v>
      </c>
      <c r="CB40" s="21">
        <f t="shared" si="54"/>
        <v>-1.3240702482403126E-2</v>
      </c>
      <c r="CC40" s="21">
        <f t="shared" si="54"/>
        <v>-1.3240702482403126E-2</v>
      </c>
      <c r="CD40" s="21">
        <f t="shared" si="54"/>
        <v>-1.3240702482403126E-2</v>
      </c>
      <c r="CE40" s="21">
        <f t="shared" ref="CE40:CL40" si="55">IFERROR(CE39/CE18,0)</f>
        <v>-1.3240702482403126E-2</v>
      </c>
      <c r="CF40" s="21">
        <f t="shared" si="55"/>
        <v>-1.3240702482403126E-2</v>
      </c>
      <c r="CG40" s="21">
        <f t="shared" si="55"/>
        <v>-1.3240702482403126E-2</v>
      </c>
      <c r="CH40" s="21">
        <f t="shared" si="55"/>
        <v>-1.3240702482403126E-2</v>
      </c>
      <c r="CI40" s="21">
        <f t="shared" si="55"/>
        <v>-1.3240702482403126E-2</v>
      </c>
      <c r="CJ40" s="21">
        <f t="shared" si="55"/>
        <v>-1.3240702482403126E-2</v>
      </c>
      <c r="CK40" s="21">
        <f t="shared" si="55"/>
        <v>-1.3240702482403126E-2</v>
      </c>
      <c r="CL40" s="21">
        <f t="shared" si="55"/>
        <v>-1.3240702482403126E-2</v>
      </c>
      <c r="CN40" s="266">
        <f t="shared" ref="CN40:DL40" si="56">IFERROR(CN39/CN18,0)</f>
        <v>0</v>
      </c>
      <c r="CO40" s="266">
        <f t="shared" si="56"/>
        <v>0</v>
      </c>
      <c r="CP40" s="266">
        <f t="shared" si="56"/>
        <v>0</v>
      </c>
      <c r="CQ40" s="266">
        <f t="shared" si="56"/>
        <v>0</v>
      </c>
      <c r="CR40" s="266">
        <f t="shared" si="56"/>
        <v>0</v>
      </c>
      <c r="CS40" s="266">
        <f t="shared" si="56"/>
        <v>0</v>
      </c>
      <c r="CT40" s="266">
        <f t="shared" si="56"/>
        <v>0</v>
      </c>
      <c r="CU40" s="266">
        <f t="shared" si="56"/>
        <v>0</v>
      </c>
      <c r="CV40" s="266">
        <f t="shared" si="56"/>
        <v>0</v>
      </c>
      <c r="CW40" s="266">
        <f t="shared" si="56"/>
        <v>0</v>
      </c>
      <c r="CX40" s="266">
        <f t="shared" si="56"/>
        <v>0</v>
      </c>
      <c r="CY40" s="266">
        <f t="shared" si="56"/>
        <v>0</v>
      </c>
      <c r="CZ40" s="266">
        <f t="shared" si="56"/>
        <v>0</v>
      </c>
      <c r="DA40" s="266">
        <f t="shared" si="56"/>
        <v>0</v>
      </c>
      <c r="DB40" s="266">
        <f t="shared" si="56"/>
        <v>0</v>
      </c>
      <c r="DC40" s="266">
        <f t="shared" si="56"/>
        <v>0</v>
      </c>
      <c r="DD40" s="266">
        <f t="shared" si="56"/>
        <v>0</v>
      </c>
      <c r="DE40" s="266">
        <f t="shared" si="56"/>
        <v>0</v>
      </c>
      <c r="DF40" s="266">
        <f t="shared" si="56"/>
        <v>0</v>
      </c>
      <c r="DG40" s="266">
        <f t="shared" si="56"/>
        <v>0</v>
      </c>
      <c r="DH40" s="266">
        <f t="shared" si="56"/>
        <v>0</v>
      </c>
      <c r="DI40" s="266">
        <f t="shared" si="56"/>
        <v>0</v>
      </c>
      <c r="DJ40" s="266">
        <f t="shared" si="56"/>
        <v>0</v>
      </c>
      <c r="DK40" s="266">
        <f t="shared" si="56"/>
        <v>0</v>
      </c>
      <c r="DL40" s="266">
        <f t="shared" si="56"/>
        <v>0</v>
      </c>
    </row>
    <row r="41" spans="2:116" x14ac:dyDescent="0.4">
      <c r="G41" s="12"/>
      <c r="H41" s="27"/>
      <c r="I41" s="27"/>
      <c r="J41" s="28"/>
      <c r="K41" s="61"/>
      <c r="L41" s="61"/>
      <c r="M41" s="61"/>
      <c r="N41" s="61"/>
      <c r="O41" s="61"/>
      <c r="P41" s="61"/>
      <c r="Q41" s="28"/>
      <c r="R41"/>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7"/>
      <c r="BW41" s="267"/>
      <c r="BX41" s="267"/>
      <c r="BY41" s="267"/>
      <c r="BZ41" s="267"/>
      <c r="CA41" s="267"/>
      <c r="CB41" s="267"/>
      <c r="CC41" s="267"/>
      <c r="CD41" s="267"/>
      <c r="CE41" s="267"/>
      <c r="CF41" s="267"/>
      <c r="CG41" s="267"/>
      <c r="CH41" s="267"/>
      <c r="CI41" s="267"/>
      <c r="CJ41" s="267"/>
      <c r="CK41" s="267"/>
      <c r="CL41" s="267"/>
      <c r="CN41" s="267"/>
      <c r="CO41" s="267"/>
      <c r="CP41" s="267"/>
      <c r="CQ41" s="267"/>
      <c r="CR41" s="267"/>
      <c r="CS41" s="267"/>
      <c r="CT41" s="267"/>
      <c r="CU41" s="267"/>
      <c r="CV41" s="267"/>
      <c r="CW41" s="267"/>
      <c r="CX41" s="267"/>
      <c r="CY41" s="267"/>
      <c r="CZ41" s="267"/>
      <c r="DA41" s="267"/>
      <c r="DB41" s="267"/>
      <c r="DC41" s="267"/>
      <c r="DD41" s="267"/>
      <c r="DE41" s="267"/>
      <c r="DF41" s="267"/>
      <c r="DG41" s="267"/>
      <c r="DH41" s="267"/>
      <c r="DI41" s="267"/>
      <c r="DJ41" s="267"/>
      <c r="DK41" s="267"/>
      <c r="DL41" s="267"/>
    </row>
    <row r="42" spans="2:116" hidden="1" x14ac:dyDescent="0.4">
      <c r="B42" t="s">
        <v>228</v>
      </c>
      <c r="G42" s="12" t="s">
        <v>607</v>
      </c>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hidden="1" x14ac:dyDescent="0.4">
      <c r="B43" t="s">
        <v>228</v>
      </c>
      <c r="E43" t="s">
        <v>228</v>
      </c>
      <c r="F43" t="s">
        <v>228</v>
      </c>
      <c r="G43" s="27" t="s">
        <v>608</v>
      </c>
      <c r="H43" s="27"/>
      <c r="I43" s="27"/>
      <c r="J43" s="28"/>
      <c r="K43" s="63">
        <f t="shared" ref="K43:P43" si="57">SUMIF($4:$4,K$3,43:43)</f>
        <v>0</v>
      </c>
      <c r="L43" s="63">
        <f t="shared" si="57"/>
        <v>0</v>
      </c>
      <c r="M43" s="63">
        <f t="shared" si="57"/>
        <v>0</v>
      </c>
      <c r="N43" s="63">
        <f t="shared" si="57"/>
        <v>0</v>
      </c>
      <c r="O43" s="63">
        <f t="shared" si="57"/>
        <v>0</v>
      </c>
      <c r="P43" s="63">
        <f t="shared" si="57"/>
        <v>0</v>
      </c>
      <c r="Q43" s="28"/>
      <c r="R43"/>
      <c r="S43" s="261">
        <f t="shared" ref="S43:AX43" si="58">SUMIF($C:$C,$F43,S:S)</f>
        <v>0</v>
      </c>
      <c r="T43" s="261">
        <f t="shared" si="58"/>
        <v>0</v>
      </c>
      <c r="U43" s="261">
        <f t="shared" si="58"/>
        <v>0</v>
      </c>
      <c r="V43" s="261">
        <f t="shared" si="58"/>
        <v>0</v>
      </c>
      <c r="W43" s="261">
        <f t="shared" si="58"/>
        <v>0</v>
      </c>
      <c r="X43" s="261">
        <f t="shared" si="58"/>
        <v>0</v>
      </c>
      <c r="Y43" s="261">
        <f t="shared" si="58"/>
        <v>0</v>
      </c>
      <c r="Z43" s="261">
        <f t="shared" si="58"/>
        <v>0</v>
      </c>
      <c r="AA43" s="261">
        <f t="shared" si="58"/>
        <v>0</v>
      </c>
      <c r="AB43" s="261">
        <f t="shared" si="58"/>
        <v>0</v>
      </c>
      <c r="AC43" s="261">
        <f t="shared" si="58"/>
        <v>0</v>
      </c>
      <c r="AD43" s="261">
        <f t="shared" si="58"/>
        <v>0</v>
      </c>
      <c r="AE43" s="261">
        <f t="shared" si="58"/>
        <v>0</v>
      </c>
      <c r="AF43" s="261">
        <f t="shared" si="58"/>
        <v>0</v>
      </c>
      <c r="AG43" s="261">
        <f t="shared" si="58"/>
        <v>0</v>
      </c>
      <c r="AH43" s="261">
        <f t="shared" si="58"/>
        <v>0</v>
      </c>
      <c r="AI43" s="261">
        <f t="shared" si="58"/>
        <v>0</v>
      </c>
      <c r="AJ43" s="261">
        <f t="shared" si="58"/>
        <v>0</v>
      </c>
      <c r="AK43" s="261">
        <f t="shared" si="58"/>
        <v>0</v>
      </c>
      <c r="AL43" s="261">
        <f t="shared" si="58"/>
        <v>0</v>
      </c>
      <c r="AM43" s="261">
        <f t="shared" si="58"/>
        <v>0</v>
      </c>
      <c r="AN43" s="261">
        <f t="shared" si="58"/>
        <v>0</v>
      </c>
      <c r="AO43" s="261">
        <f t="shared" si="58"/>
        <v>0</v>
      </c>
      <c r="AP43" s="261">
        <f t="shared" si="58"/>
        <v>0</v>
      </c>
      <c r="AQ43" s="261">
        <f t="shared" si="58"/>
        <v>0</v>
      </c>
      <c r="AR43" s="261">
        <f t="shared" si="58"/>
        <v>0</v>
      </c>
      <c r="AS43" s="261">
        <f t="shared" si="58"/>
        <v>0</v>
      </c>
      <c r="AT43" s="261">
        <f t="shared" si="58"/>
        <v>0</v>
      </c>
      <c r="AU43" s="261">
        <f t="shared" si="58"/>
        <v>0</v>
      </c>
      <c r="AV43" s="261">
        <f t="shared" si="58"/>
        <v>0</v>
      </c>
      <c r="AW43" s="261">
        <f t="shared" si="58"/>
        <v>0</v>
      </c>
      <c r="AX43" s="261">
        <f t="shared" si="58"/>
        <v>0</v>
      </c>
      <c r="AY43" s="261">
        <f t="shared" ref="AY43:CD43" si="59">SUMIF($C:$C,$F43,AY:AY)</f>
        <v>0</v>
      </c>
      <c r="AZ43" s="261">
        <f t="shared" si="59"/>
        <v>0</v>
      </c>
      <c r="BA43" s="261">
        <f t="shared" si="59"/>
        <v>0</v>
      </c>
      <c r="BB43" s="261">
        <f t="shared" si="59"/>
        <v>0</v>
      </c>
      <c r="BC43" s="261">
        <f t="shared" si="59"/>
        <v>0</v>
      </c>
      <c r="BD43" s="261">
        <f t="shared" si="59"/>
        <v>0</v>
      </c>
      <c r="BE43" s="261">
        <f t="shared" si="59"/>
        <v>0</v>
      </c>
      <c r="BF43" s="261">
        <f t="shared" si="59"/>
        <v>0</v>
      </c>
      <c r="BG43" s="261">
        <f t="shared" si="59"/>
        <v>0</v>
      </c>
      <c r="BH43" s="261">
        <f t="shared" si="59"/>
        <v>0</v>
      </c>
      <c r="BI43" s="261">
        <f t="shared" si="59"/>
        <v>0</v>
      </c>
      <c r="BJ43" s="261">
        <f t="shared" si="59"/>
        <v>0</v>
      </c>
      <c r="BK43" s="261">
        <f t="shared" si="59"/>
        <v>0</v>
      </c>
      <c r="BL43" s="261">
        <f t="shared" si="59"/>
        <v>0</v>
      </c>
      <c r="BM43" s="261">
        <f t="shared" si="59"/>
        <v>0</v>
      </c>
      <c r="BN43" s="261">
        <f t="shared" si="59"/>
        <v>0</v>
      </c>
      <c r="BO43" s="261">
        <f t="shared" si="59"/>
        <v>0</v>
      </c>
      <c r="BP43" s="261">
        <f t="shared" si="59"/>
        <v>0</v>
      </c>
      <c r="BQ43" s="261">
        <f t="shared" si="59"/>
        <v>0</v>
      </c>
      <c r="BR43" s="261">
        <f t="shared" si="59"/>
        <v>0</v>
      </c>
      <c r="BS43" s="261">
        <f t="shared" si="59"/>
        <v>0</v>
      </c>
      <c r="BT43" s="261">
        <f t="shared" si="59"/>
        <v>0</v>
      </c>
      <c r="BU43" s="261">
        <f t="shared" si="59"/>
        <v>0</v>
      </c>
      <c r="BV43" s="261">
        <f t="shared" si="59"/>
        <v>0</v>
      </c>
      <c r="BW43" s="261">
        <f t="shared" si="59"/>
        <v>0</v>
      </c>
      <c r="BX43" s="261">
        <f t="shared" si="59"/>
        <v>0</v>
      </c>
      <c r="BY43" s="261">
        <f t="shared" si="59"/>
        <v>0</v>
      </c>
      <c r="BZ43" s="261">
        <f t="shared" si="59"/>
        <v>0</v>
      </c>
      <c r="CA43" s="261">
        <f t="shared" si="59"/>
        <v>0</v>
      </c>
      <c r="CB43" s="261">
        <f t="shared" si="59"/>
        <v>0</v>
      </c>
      <c r="CC43" s="261">
        <f t="shared" si="59"/>
        <v>0</v>
      </c>
      <c r="CD43" s="261">
        <f t="shared" si="59"/>
        <v>0</v>
      </c>
      <c r="CE43" s="261">
        <f t="shared" ref="CE43:CL43" si="60">SUMIF($C:$C,$F43,CE:CE)</f>
        <v>0</v>
      </c>
      <c r="CF43" s="261">
        <f t="shared" si="60"/>
        <v>0</v>
      </c>
      <c r="CG43" s="261">
        <f t="shared" si="60"/>
        <v>0</v>
      </c>
      <c r="CH43" s="261">
        <f t="shared" si="60"/>
        <v>0</v>
      </c>
      <c r="CI43" s="261">
        <f t="shared" si="60"/>
        <v>0</v>
      </c>
      <c r="CJ43" s="261">
        <f t="shared" si="60"/>
        <v>0</v>
      </c>
      <c r="CK43" s="261">
        <f t="shared" si="60"/>
        <v>0</v>
      </c>
      <c r="CL43" s="261">
        <f t="shared" si="60"/>
        <v>0</v>
      </c>
      <c r="CN43" s="261">
        <f t="shared" ref="CN43:DL43" si="61">SUMIF($C:$C,$F43,CN:CN)</f>
        <v>0</v>
      </c>
      <c r="CO43" s="261">
        <f t="shared" si="61"/>
        <v>0</v>
      </c>
      <c r="CP43" s="261">
        <f t="shared" si="61"/>
        <v>0</v>
      </c>
      <c r="CQ43" s="261">
        <f t="shared" si="61"/>
        <v>0</v>
      </c>
      <c r="CR43" s="261">
        <f t="shared" si="61"/>
        <v>0</v>
      </c>
      <c r="CS43" s="261">
        <f t="shared" si="61"/>
        <v>0</v>
      </c>
      <c r="CT43" s="261">
        <f t="shared" si="61"/>
        <v>0</v>
      </c>
      <c r="CU43" s="261">
        <f t="shared" si="61"/>
        <v>0</v>
      </c>
      <c r="CV43" s="261">
        <f t="shared" si="61"/>
        <v>0</v>
      </c>
      <c r="CW43" s="261">
        <f t="shared" si="61"/>
        <v>0</v>
      </c>
      <c r="CX43" s="261">
        <f t="shared" si="61"/>
        <v>0</v>
      </c>
      <c r="CY43" s="261">
        <f t="shared" si="61"/>
        <v>0</v>
      </c>
      <c r="CZ43" s="261">
        <f t="shared" si="61"/>
        <v>0</v>
      </c>
      <c r="DA43" s="261">
        <f t="shared" si="61"/>
        <v>0</v>
      </c>
      <c r="DB43" s="261">
        <f t="shared" si="61"/>
        <v>0</v>
      </c>
      <c r="DC43" s="261">
        <f t="shared" si="61"/>
        <v>0</v>
      </c>
      <c r="DD43" s="261">
        <f t="shared" si="61"/>
        <v>0</v>
      </c>
      <c r="DE43" s="261">
        <f t="shared" si="61"/>
        <v>0</v>
      </c>
      <c r="DF43" s="261">
        <f t="shared" si="61"/>
        <v>0</v>
      </c>
      <c r="DG43" s="261">
        <f t="shared" si="61"/>
        <v>0</v>
      </c>
      <c r="DH43" s="261">
        <f t="shared" si="61"/>
        <v>0</v>
      </c>
      <c r="DI43" s="261">
        <f t="shared" si="61"/>
        <v>0</v>
      </c>
      <c r="DJ43" s="261">
        <f t="shared" si="61"/>
        <v>0</v>
      </c>
      <c r="DK43" s="261">
        <f t="shared" si="61"/>
        <v>0</v>
      </c>
      <c r="DL43" s="261">
        <f t="shared" si="61"/>
        <v>0</v>
      </c>
    </row>
    <row r="44" spans="2:116" hidden="1" x14ac:dyDescent="0.4">
      <c r="B44" t="s">
        <v>228</v>
      </c>
      <c r="G44" s="27"/>
      <c r="H44" s="27"/>
      <c r="I44" s="27"/>
      <c r="J44" s="28"/>
      <c r="K44" s="61"/>
      <c r="L44" s="61"/>
      <c r="M44" s="61"/>
      <c r="N44" s="61"/>
      <c r="O44" s="61"/>
      <c r="P44" s="61"/>
      <c r="Q44" s="28"/>
      <c r="R44"/>
      <c r="S44" s="267"/>
      <c r="T44" s="267"/>
      <c r="U44" s="267"/>
      <c r="V44" s="267"/>
      <c r="W44" s="267"/>
      <c r="X44" s="267"/>
      <c r="Y44" s="267"/>
      <c r="Z44" s="267"/>
      <c r="AA44" s="267"/>
      <c r="AB44" s="267"/>
      <c r="AC44" s="267"/>
      <c r="AD44" s="267"/>
      <c r="AE44" s="267"/>
      <c r="AF44" s="267"/>
      <c r="AG44" s="267"/>
      <c r="AH44" s="267"/>
      <c r="AI44" s="267"/>
      <c r="AJ44" s="267"/>
      <c r="AK44" s="267"/>
      <c r="AL44" s="267"/>
      <c r="AM44" s="267"/>
      <c r="AN44" s="267"/>
      <c r="AO44" s="267"/>
      <c r="AP44" s="267"/>
      <c r="AQ44" s="267"/>
      <c r="AR44" s="267"/>
      <c r="AS44" s="267"/>
      <c r="AT44" s="267"/>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7"/>
      <c r="BW44" s="267"/>
      <c r="BX44" s="267"/>
      <c r="BY44" s="267"/>
      <c r="BZ44" s="267"/>
      <c r="CA44" s="267"/>
      <c r="CB44" s="267"/>
      <c r="CC44" s="267"/>
      <c r="CD44" s="267"/>
      <c r="CE44" s="267"/>
      <c r="CF44" s="267"/>
      <c r="CG44" s="267"/>
      <c r="CH44" s="267"/>
      <c r="CI44" s="267"/>
      <c r="CJ44" s="267"/>
      <c r="CK44" s="267"/>
      <c r="CL44" s="267"/>
      <c r="CN44" s="267"/>
      <c r="CO44" s="267"/>
      <c r="CP44" s="267"/>
      <c r="CQ44" s="267"/>
      <c r="CR44" s="267"/>
      <c r="CS44" s="267"/>
      <c r="CT44" s="267"/>
      <c r="CU44" s="267"/>
      <c r="CV44" s="267"/>
      <c r="CW44" s="267"/>
      <c r="CX44" s="267"/>
      <c r="CY44" s="267"/>
      <c r="CZ44" s="267"/>
      <c r="DA44" s="267"/>
      <c r="DB44" s="267"/>
      <c r="DC44" s="267"/>
      <c r="DD44" s="267"/>
      <c r="DE44" s="267"/>
      <c r="DF44" s="267"/>
      <c r="DG44" s="267"/>
      <c r="DH44" s="267"/>
      <c r="DI44" s="267"/>
      <c r="DJ44" s="267"/>
      <c r="DK44" s="267"/>
      <c r="DL44" s="267"/>
    </row>
    <row r="45" spans="2:116" hidden="1" x14ac:dyDescent="0.4">
      <c r="B45" t="s">
        <v>233</v>
      </c>
      <c r="G45" s="12" t="s">
        <v>609</v>
      </c>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hidden="1" x14ac:dyDescent="0.4">
      <c r="B46" t="s">
        <v>233</v>
      </c>
      <c r="E46" t="s">
        <v>233</v>
      </c>
      <c r="F46" t="s">
        <v>233</v>
      </c>
      <c r="G46" s="27" t="s">
        <v>610</v>
      </c>
      <c r="H46" s="27"/>
      <c r="I46" s="27"/>
      <c r="J46" s="28"/>
      <c r="K46" s="63">
        <f t="shared" ref="K46:P46" si="62">SUMIF($4:$4,K$3,46:46)</f>
        <v>0</v>
      </c>
      <c r="L46" s="63">
        <f t="shared" si="62"/>
        <v>0</v>
      </c>
      <c r="M46" s="63">
        <f t="shared" si="62"/>
        <v>0</v>
      </c>
      <c r="N46" s="63">
        <f t="shared" si="62"/>
        <v>0</v>
      </c>
      <c r="O46" s="63">
        <f t="shared" si="62"/>
        <v>0</v>
      </c>
      <c r="P46" s="63">
        <f t="shared" si="62"/>
        <v>0</v>
      </c>
      <c r="Q46" s="28"/>
      <c r="R46"/>
      <c r="S46" s="261">
        <f t="shared" ref="S46:AX46" si="63">SUMIF($C:$C,$F46,S:S)</f>
        <v>0</v>
      </c>
      <c r="T46" s="261">
        <f t="shared" si="63"/>
        <v>0</v>
      </c>
      <c r="U46" s="261">
        <f t="shared" si="63"/>
        <v>0</v>
      </c>
      <c r="V46" s="261">
        <f t="shared" si="63"/>
        <v>0</v>
      </c>
      <c r="W46" s="261">
        <f t="shared" si="63"/>
        <v>0</v>
      </c>
      <c r="X46" s="261">
        <f t="shared" si="63"/>
        <v>0</v>
      </c>
      <c r="Y46" s="261">
        <f t="shared" si="63"/>
        <v>0</v>
      </c>
      <c r="Z46" s="261">
        <f t="shared" si="63"/>
        <v>0</v>
      </c>
      <c r="AA46" s="261">
        <f t="shared" si="63"/>
        <v>0</v>
      </c>
      <c r="AB46" s="261">
        <f t="shared" si="63"/>
        <v>0</v>
      </c>
      <c r="AC46" s="261">
        <f t="shared" si="63"/>
        <v>0</v>
      </c>
      <c r="AD46" s="261">
        <f t="shared" si="63"/>
        <v>0</v>
      </c>
      <c r="AE46" s="261">
        <f t="shared" si="63"/>
        <v>0</v>
      </c>
      <c r="AF46" s="261">
        <f t="shared" si="63"/>
        <v>0</v>
      </c>
      <c r="AG46" s="261">
        <f t="shared" si="63"/>
        <v>0</v>
      </c>
      <c r="AH46" s="261">
        <f t="shared" si="63"/>
        <v>0</v>
      </c>
      <c r="AI46" s="261">
        <f t="shared" si="63"/>
        <v>0</v>
      </c>
      <c r="AJ46" s="261">
        <f t="shared" si="63"/>
        <v>0</v>
      </c>
      <c r="AK46" s="261">
        <f t="shared" si="63"/>
        <v>0</v>
      </c>
      <c r="AL46" s="261">
        <f t="shared" si="63"/>
        <v>0</v>
      </c>
      <c r="AM46" s="261">
        <f t="shared" si="63"/>
        <v>0</v>
      </c>
      <c r="AN46" s="261">
        <f t="shared" si="63"/>
        <v>0</v>
      </c>
      <c r="AO46" s="261">
        <f t="shared" si="63"/>
        <v>0</v>
      </c>
      <c r="AP46" s="261">
        <f t="shared" si="63"/>
        <v>0</v>
      </c>
      <c r="AQ46" s="261">
        <f t="shared" si="63"/>
        <v>0</v>
      </c>
      <c r="AR46" s="261">
        <f t="shared" si="63"/>
        <v>0</v>
      </c>
      <c r="AS46" s="261">
        <f t="shared" si="63"/>
        <v>0</v>
      </c>
      <c r="AT46" s="261">
        <f t="shared" si="63"/>
        <v>0</v>
      </c>
      <c r="AU46" s="261">
        <f t="shared" si="63"/>
        <v>0</v>
      </c>
      <c r="AV46" s="261">
        <f t="shared" si="63"/>
        <v>0</v>
      </c>
      <c r="AW46" s="261">
        <f t="shared" si="63"/>
        <v>0</v>
      </c>
      <c r="AX46" s="261">
        <f t="shared" si="63"/>
        <v>0</v>
      </c>
      <c r="AY46" s="261">
        <f t="shared" ref="AY46:CD46" si="64">SUMIF($C:$C,$F46,AY:AY)</f>
        <v>0</v>
      </c>
      <c r="AZ46" s="261">
        <f t="shared" si="64"/>
        <v>0</v>
      </c>
      <c r="BA46" s="261">
        <f t="shared" si="64"/>
        <v>0</v>
      </c>
      <c r="BB46" s="261">
        <f t="shared" si="64"/>
        <v>0</v>
      </c>
      <c r="BC46" s="261">
        <f t="shared" si="64"/>
        <v>0</v>
      </c>
      <c r="BD46" s="261">
        <f t="shared" si="64"/>
        <v>0</v>
      </c>
      <c r="BE46" s="261">
        <f t="shared" si="64"/>
        <v>0</v>
      </c>
      <c r="BF46" s="261">
        <f t="shared" si="64"/>
        <v>0</v>
      </c>
      <c r="BG46" s="261">
        <f t="shared" si="64"/>
        <v>0</v>
      </c>
      <c r="BH46" s="261">
        <f t="shared" si="64"/>
        <v>0</v>
      </c>
      <c r="BI46" s="261">
        <f t="shared" si="64"/>
        <v>0</v>
      </c>
      <c r="BJ46" s="261">
        <f t="shared" si="64"/>
        <v>0</v>
      </c>
      <c r="BK46" s="261">
        <f t="shared" si="64"/>
        <v>0</v>
      </c>
      <c r="BL46" s="261">
        <f t="shared" si="64"/>
        <v>0</v>
      </c>
      <c r="BM46" s="261">
        <f t="shared" si="64"/>
        <v>0</v>
      </c>
      <c r="BN46" s="261">
        <f t="shared" si="64"/>
        <v>0</v>
      </c>
      <c r="BO46" s="261">
        <f t="shared" si="64"/>
        <v>0</v>
      </c>
      <c r="BP46" s="261">
        <f t="shared" si="64"/>
        <v>0</v>
      </c>
      <c r="BQ46" s="261">
        <f t="shared" si="64"/>
        <v>0</v>
      </c>
      <c r="BR46" s="261">
        <f t="shared" si="64"/>
        <v>0</v>
      </c>
      <c r="BS46" s="261">
        <f t="shared" si="64"/>
        <v>0</v>
      </c>
      <c r="BT46" s="261">
        <f t="shared" si="64"/>
        <v>0</v>
      </c>
      <c r="BU46" s="261">
        <f t="shared" si="64"/>
        <v>0</v>
      </c>
      <c r="BV46" s="261">
        <f t="shared" si="64"/>
        <v>0</v>
      </c>
      <c r="BW46" s="261">
        <f t="shared" si="64"/>
        <v>0</v>
      </c>
      <c r="BX46" s="261">
        <f t="shared" si="64"/>
        <v>0</v>
      </c>
      <c r="BY46" s="261">
        <f t="shared" si="64"/>
        <v>0</v>
      </c>
      <c r="BZ46" s="261">
        <f t="shared" si="64"/>
        <v>0</v>
      </c>
      <c r="CA46" s="261">
        <f t="shared" si="64"/>
        <v>0</v>
      </c>
      <c r="CB46" s="261">
        <f t="shared" si="64"/>
        <v>0</v>
      </c>
      <c r="CC46" s="261">
        <f t="shared" si="64"/>
        <v>0</v>
      </c>
      <c r="CD46" s="261">
        <f t="shared" si="64"/>
        <v>0</v>
      </c>
      <c r="CE46" s="261">
        <f t="shared" ref="CE46:CL46" si="65">SUMIF($C:$C,$F46,CE:CE)</f>
        <v>0</v>
      </c>
      <c r="CF46" s="261">
        <f t="shared" si="65"/>
        <v>0</v>
      </c>
      <c r="CG46" s="261">
        <f t="shared" si="65"/>
        <v>0</v>
      </c>
      <c r="CH46" s="261">
        <f t="shared" si="65"/>
        <v>0</v>
      </c>
      <c r="CI46" s="261">
        <f t="shared" si="65"/>
        <v>0</v>
      </c>
      <c r="CJ46" s="261">
        <f t="shared" si="65"/>
        <v>0</v>
      </c>
      <c r="CK46" s="261">
        <f t="shared" si="65"/>
        <v>0</v>
      </c>
      <c r="CL46" s="261">
        <f t="shared" si="65"/>
        <v>0</v>
      </c>
      <c r="CN46" s="261">
        <f t="shared" ref="CN46:DL46" si="66">SUMIF($C:$C,$F46,CN:CN)</f>
        <v>0</v>
      </c>
      <c r="CO46" s="261">
        <f t="shared" si="66"/>
        <v>0</v>
      </c>
      <c r="CP46" s="261">
        <f t="shared" si="66"/>
        <v>0</v>
      </c>
      <c r="CQ46" s="261">
        <f t="shared" si="66"/>
        <v>0</v>
      </c>
      <c r="CR46" s="261">
        <f t="shared" si="66"/>
        <v>0</v>
      </c>
      <c r="CS46" s="261">
        <f t="shared" si="66"/>
        <v>0</v>
      </c>
      <c r="CT46" s="261">
        <f t="shared" si="66"/>
        <v>0</v>
      </c>
      <c r="CU46" s="261">
        <f t="shared" si="66"/>
        <v>0</v>
      </c>
      <c r="CV46" s="261">
        <f t="shared" si="66"/>
        <v>0</v>
      </c>
      <c r="CW46" s="261">
        <f t="shared" si="66"/>
        <v>0</v>
      </c>
      <c r="CX46" s="261">
        <f t="shared" si="66"/>
        <v>0</v>
      </c>
      <c r="CY46" s="261">
        <f t="shared" si="66"/>
        <v>0</v>
      </c>
      <c r="CZ46" s="261">
        <f t="shared" si="66"/>
        <v>0</v>
      </c>
      <c r="DA46" s="261">
        <f t="shared" si="66"/>
        <v>0</v>
      </c>
      <c r="DB46" s="261">
        <f t="shared" si="66"/>
        <v>0</v>
      </c>
      <c r="DC46" s="261">
        <f t="shared" si="66"/>
        <v>0</v>
      </c>
      <c r="DD46" s="261">
        <f t="shared" si="66"/>
        <v>0</v>
      </c>
      <c r="DE46" s="261">
        <f t="shared" si="66"/>
        <v>0</v>
      </c>
      <c r="DF46" s="261">
        <f t="shared" si="66"/>
        <v>0</v>
      </c>
      <c r="DG46" s="261">
        <f t="shared" si="66"/>
        <v>0</v>
      </c>
      <c r="DH46" s="261">
        <f t="shared" si="66"/>
        <v>0</v>
      </c>
      <c r="DI46" s="261">
        <f t="shared" si="66"/>
        <v>0</v>
      </c>
      <c r="DJ46" s="261">
        <f t="shared" si="66"/>
        <v>0</v>
      </c>
      <c r="DK46" s="261">
        <f t="shared" si="66"/>
        <v>0</v>
      </c>
      <c r="DL46" s="261">
        <f t="shared" si="66"/>
        <v>0</v>
      </c>
    </row>
    <row r="47" spans="2:116" hidden="1" x14ac:dyDescent="0.4">
      <c r="B47" t="s">
        <v>233</v>
      </c>
      <c r="R47"/>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8"/>
      <c r="BW47" s="268"/>
      <c r="BX47" s="268"/>
      <c r="BY47" s="268"/>
      <c r="BZ47" s="268"/>
      <c r="CA47" s="268"/>
      <c r="CB47" s="268"/>
      <c r="CC47" s="268"/>
      <c r="CD47" s="268"/>
      <c r="CE47" s="268"/>
      <c r="CF47" s="268"/>
      <c r="CG47" s="268"/>
      <c r="CH47" s="268"/>
      <c r="CI47" s="268"/>
      <c r="CJ47" s="268"/>
      <c r="CK47" s="268"/>
      <c r="CL47" s="268"/>
      <c r="CN47" s="268"/>
      <c r="CO47" s="268"/>
      <c r="CP47" s="268"/>
      <c r="CQ47" s="268"/>
      <c r="CR47" s="268"/>
      <c r="CS47" s="268"/>
      <c r="CT47" s="268"/>
      <c r="CU47" s="268"/>
      <c r="CV47" s="268"/>
      <c r="CW47" s="268"/>
      <c r="CX47" s="268"/>
      <c r="CY47" s="268"/>
      <c r="CZ47" s="268"/>
      <c r="DA47" s="268"/>
      <c r="DB47" s="268"/>
      <c r="DC47" s="268"/>
      <c r="DD47" s="268"/>
      <c r="DE47" s="268"/>
      <c r="DF47" s="268"/>
      <c r="DG47" s="268"/>
      <c r="DH47" s="268"/>
      <c r="DI47" s="268"/>
      <c r="DJ47" s="268"/>
      <c r="DK47" s="268"/>
      <c r="DL47" s="268"/>
    </row>
    <row r="48" spans="2:116" hidden="1" x14ac:dyDescent="0.4">
      <c r="B48" t="s">
        <v>317</v>
      </c>
      <c r="G48" s="12" t="s">
        <v>611</v>
      </c>
      <c r="H48" s="27"/>
      <c r="I48" s="27"/>
      <c r="J48" s="28"/>
      <c r="K48" s="61"/>
      <c r="L48" s="61"/>
      <c r="M48" s="61"/>
      <c r="N48" s="61"/>
      <c r="O48" s="61"/>
      <c r="P48" s="61"/>
      <c r="Q48" s="28"/>
      <c r="R48"/>
      <c r="S48" s="267"/>
      <c r="T48" s="267"/>
      <c r="U48" s="267"/>
      <c r="V48" s="267"/>
      <c r="W48" s="267"/>
      <c r="X48" s="267"/>
      <c r="Y48" s="267"/>
      <c r="Z48" s="267"/>
      <c r="AA48" s="267"/>
      <c r="AB48" s="267"/>
      <c r="AC48" s="267"/>
      <c r="AD48" s="267"/>
      <c r="AE48" s="267"/>
      <c r="AF48" s="267"/>
      <c r="AG48" s="267"/>
      <c r="AH48" s="267"/>
      <c r="AI48" s="267"/>
      <c r="AJ48" s="267"/>
      <c r="AK48" s="267"/>
      <c r="AL48" s="267"/>
      <c r="AM48" s="267"/>
      <c r="AN48" s="267"/>
      <c r="AO48" s="267"/>
      <c r="AP48" s="267"/>
      <c r="AQ48" s="267"/>
      <c r="AR48" s="267"/>
      <c r="AS48" s="267"/>
      <c r="AT48" s="267"/>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7"/>
      <c r="BW48" s="267"/>
      <c r="BX48" s="267"/>
      <c r="BY48" s="267"/>
      <c r="BZ48" s="267"/>
      <c r="CA48" s="267"/>
      <c r="CB48" s="267"/>
      <c r="CC48" s="267"/>
      <c r="CD48" s="267"/>
      <c r="CE48" s="267"/>
      <c r="CF48" s="267"/>
      <c r="CG48" s="267"/>
      <c r="CH48" s="267"/>
      <c r="CI48" s="267"/>
      <c r="CJ48" s="267"/>
      <c r="CK48" s="267"/>
      <c r="CL48" s="267"/>
      <c r="CN48" s="267"/>
      <c r="CO48" s="267"/>
      <c r="CP48" s="267"/>
      <c r="CQ48" s="267"/>
      <c r="CR48" s="267"/>
      <c r="CS48" s="267"/>
      <c r="CT48" s="267"/>
      <c r="CU48" s="267"/>
      <c r="CV48" s="267"/>
      <c r="CW48" s="267"/>
      <c r="CX48" s="267"/>
      <c r="CY48" s="267"/>
      <c r="CZ48" s="267"/>
      <c r="DA48" s="267"/>
      <c r="DB48" s="267"/>
      <c r="DC48" s="267"/>
      <c r="DD48" s="267"/>
      <c r="DE48" s="267"/>
      <c r="DF48" s="267"/>
      <c r="DG48" s="267"/>
      <c r="DH48" s="267"/>
      <c r="DI48" s="267"/>
      <c r="DJ48" s="267"/>
      <c r="DK48" s="267"/>
      <c r="DL48" s="267"/>
    </row>
    <row r="49" spans="1:116" hidden="1" x14ac:dyDescent="0.4">
      <c r="B49" t="s">
        <v>317</v>
      </c>
      <c r="E49" t="s">
        <v>317</v>
      </c>
      <c r="F49" t="s">
        <v>317</v>
      </c>
      <c r="G49" s="27" t="s">
        <v>612</v>
      </c>
      <c r="H49" s="27"/>
      <c r="I49" s="27"/>
      <c r="J49" s="28"/>
      <c r="K49" s="63">
        <f t="shared" ref="K49:P49" si="67">SUMIF($4:$4,K$3,49:49)</f>
        <v>0</v>
      </c>
      <c r="L49" s="63">
        <f t="shared" si="67"/>
        <v>0</v>
      </c>
      <c r="M49" s="63">
        <f t="shared" si="67"/>
        <v>0</v>
      </c>
      <c r="N49" s="63">
        <f t="shared" si="67"/>
        <v>0</v>
      </c>
      <c r="O49" s="63">
        <f t="shared" si="67"/>
        <v>0</v>
      </c>
      <c r="P49" s="63">
        <f t="shared" si="67"/>
        <v>0</v>
      </c>
      <c r="Q49" s="28"/>
      <c r="R49"/>
      <c r="S49" s="261">
        <f t="shared" ref="S49:AX49" si="68">SUMIF($C:$C,$F49,S:S)</f>
        <v>0</v>
      </c>
      <c r="T49" s="261">
        <f t="shared" si="68"/>
        <v>0</v>
      </c>
      <c r="U49" s="261">
        <f t="shared" si="68"/>
        <v>0</v>
      </c>
      <c r="V49" s="261">
        <f t="shared" si="68"/>
        <v>0</v>
      </c>
      <c r="W49" s="261">
        <f t="shared" si="68"/>
        <v>0</v>
      </c>
      <c r="X49" s="261">
        <f t="shared" si="68"/>
        <v>0</v>
      </c>
      <c r="Y49" s="261">
        <f t="shared" si="68"/>
        <v>0</v>
      </c>
      <c r="Z49" s="261">
        <f t="shared" si="68"/>
        <v>0</v>
      </c>
      <c r="AA49" s="261">
        <f t="shared" si="68"/>
        <v>0</v>
      </c>
      <c r="AB49" s="261">
        <f t="shared" si="68"/>
        <v>0</v>
      </c>
      <c r="AC49" s="261">
        <f t="shared" si="68"/>
        <v>0</v>
      </c>
      <c r="AD49" s="261">
        <f t="shared" si="68"/>
        <v>0</v>
      </c>
      <c r="AE49" s="261">
        <f t="shared" si="68"/>
        <v>0</v>
      </c>
      <c r="AF49" s="261">
        <f t="shared" si="68"/>
        <v>0</v>
      </c>
      <c r="AG49" s="261">
        <f t="shared" si="68"/>
        <v>0</v>
      </c>
      <c r="AH49" s="261">
        <f t="shared" si="68"/>
        <v>0</v>
      </c>
      <c r="AI49" s="261">
        <f t="shared" si="68"/>
        <v>0</v>
      </c>
      <c r="AJ49" s="261">
        <f t="shared" si="68"/>
        <v>0</v>
      </c>
      <c r="AK49" s="261">
        <f t="shared" si="68"/>
        <v>0</v>
      </c>
      <c r="AL49" s="261">
        <f t="shared" si="68"/>
        <v>0</v>
      </c>
      <c r="AM49" s="261">
        <f t="shared" si="68"/>
        <v>0</v>
      </c>
      <c r="AN49" s="261">
        <f t="shared" si="68"/>
        <v>0</v>
      </c>
      <c r="AO49" s="261">
        <f t="shared" si="68"/>
        <v>0</v>
      </c>
      <c r="AP49" s="261">
        <f t="shared" si="68"/>
        <v>0</v>
      </c>
      <c r="AQ49" s="261">
        <f t="shared" si="68"/>
        <v>0</v>
      </c>
      <c r="AR49" s="261">
        <f t="shared" si="68"/>
        <v>0</v>
      </c>
      <c r="AS49" s="261">
        <f t="shared" si="68"/>
        <v>0</v>
      </c>
      <c r="AT49" s="261">
        <f t="shared" si="68"/>
        <v>0</v>
      </c>
      <c r="AU49" s="261">
        <f t="shared" si="68"/>
        <v>0</v>
      </c>
      <c r="AV49" s="261">
        <f t="shared" si="68"/>
        <v>0</v>
      </c>
      <c r="AW49" s="261">
        <f t="shared" si="68"/>
        <v>0</v>
      </c>
      <c r="AX49" s="261">
        <f t="shared" si="68"/>
        <v>0</v>
      </c>
      <c r="AY49" s="261">
        <f t="shared" ref="AY49:CD49" si="69">SUMIF($C:$C,$F49,AY:AY)</f>
        <v>0</v>
      </c>
      <c r="AZ49" s="261">
        <f t="shared" si="69"/>
        <v>0</v>
      </c>
      <c r="BA49" s="261">
        <f t="shared" si="69"/>
        <v>0</v>
      </c>
      <c r="BB49" s="261">
        <f t="shared" si="69"/>
        <v>0</v>
      </c>
      <c r="BC49" s="261">
        <f t="shared" si="69"/>
        <v>0</v>
      </c>
      <c r="BD49" s="261">
        <f t="shared" si="69"/>
        <v>0</v>
      </c>
      <c r="BE49" s="261">
        <f t="shared" si="69"/>
        <v>0</v>
      </c>
      <c r="BF49" s="261">
        <f t="shared" si="69"/>
        <v>0</v>
      </c>
      <c r="BG49" s="261">
        <f t="shared" si="69"/>
        <v>0</v>
      </c>
      <c r="BH49" s="261">
        <f t="shared" si="69"/>
        <v>0</v>
      </c>
      <c r="BI49" s="261">
        <f t="shared" si="69"/>
        <v>0</v>
      </c>
      <c r="BJ49" s="261">
        <f t="shared" si="69"/>
        <v>0</v>
      </c>
      <c r="BK49" s="261">
        <f t="shared" si="69"/>
        <v>0</v>
      </c>
      <c r="BL49" s="261">
        <f t="shared" si="69"/>
        <v>0</v>
      </c>
      <c r="BM49" s="261">
        <f t="shared" si="69"/>
        <v>0</v>
      </c>
      <c r="BN49" s="261">
        <f t="shared" si="69"/>
        <v>0</v>
      </c>
      <c r="BO49" s="261">
        <f t="shared" si="69"/>
        <v>0</v>
      </c>
      <c r="BP49" s="261">
        <f t="shared" si="69"/>
        <v>0</v>
      </c>
      <c r="BQ49" s="261">
        <f t="shared" si="69"/>
        <v>0</v>
      </c>
      <c r="BR49" s="261">
        <f t="shared" si="69"/>
        <v>0</v>
      </c>
      <c r="BS49" s="261">
        <f t="shared" si="69"/>
        <v>0</v>
      </c>
      <c r="BT49" s="261">
        <f t="shared" si="69"/>
        <v>0</v>
      </c>
      <c r="BU49" s="261">
        <f t="shared" si="69"/>
        <v>0</v>
      </c>
      <c r="BV49" s="261">
        <f t="shared" si="69"/>
        <v>0</v>
      </c>
      <c r="BW49" s="261">
        <f t="shared" si="69"/>
        <v>0</v>
      </c>
      <c r="BX49" s="261">
        <f t="shared" si="69"/>
        <v>0</v>
      </c>
      <c r="BY49" s="261">
        <f t="shared" si="69"/>
        <v>0</v>
      </c>
      <c r="BZ49" s="261">
        <f t="shared" si="69"/>
        <v>0</v>
      </c>
      <c r="CA49" s="261">
        <f t="shared" si="69"/>
        <v>0</v>
      </c>
      <c r="CB49" s="261">
        <f t="shared" si="69"/>
        <v>0</v>
      </c>
      <c r="CC49" s="261">
        <f t="shared" si="69"/>
        <v>0</v>
      </c>
      <c r="CD49" s="261">
        <f t="shared" si="69"/>
        <v>0</v>
      </c>
      <c r="CE49" s="261">
        <f t="shared" ref="CE49:CL49" si="70">SUMIF($C:$C,$F49,CE:CE)</f>
        <v>0</v>
      </c>
      <c r="CF49" s="261">
        <f t="shared" si="70"/>
        <v>0</v>
      </c>
      <c r="CG49" s="261">
        <f t="shared" si="70"/>
        <v>0</v>
      </c>
      <c r="CH49" s="261">
        <f t="shared" si="70"/>
        <v>0</v>
      </c>
      <c r="CI49" s="261">
        <f t="shared" si="70"/>
        <v>0</v>
      </c>
      <c r="CJ49" s="261">
        <f t="shared" si="70"/>
        <v>0</v>
      </c>
      <c r="CK49" s="261">
        <f t="shared" si="70"/>
        <v>0</v>
      </c>
      <c r="CL49" s="261">
        <f t="shared" si="70"/>
        <v>0</v>
      </c>
      <c r="CN49" s="261">
        <f t="shared" ref="CN49:DL49" si="71">SUMIF($C:$C,$F49,CN:CN)</f>
        <v>0</v>
      </c>
      <c r="CO49" s="261">
        <f t="shared" si="71"/>
        <v>0</v>
      </c>
      <c r="CP49" s="261">
        <f t="shared" si="71"/>
        <v>0</v>
      </c>
      <c r="CQ49" s="261">
        <f t="shared" si="71"/>
        <v>0</v>
      </c>
      <c r="CR49" s="261">
        <f t="shared" si="71"/>
        <v>0</v>
      </c>
      <c r="CS49" s="261">
        <f t="shared" si="71"/>
        <v>0</v>
      </c>
      <c r="CT49" s="261">
        <f t="shared" si="71"/>
        <v>0</v>
      </c>
      <c r="CU49" s="261">
        <f t="shared" si="71"/>
        <v>0</v>
      </c>
      <c r="CV49" s="261">
        <f t="shared" si="71"/>
        <v>0</v>
      </c>
      <c r="CW49" s="261">
        <f t="shared" si="71"/>
        <v>0</v>
      </c>
      <c r="CX49" s="261">
        <f t="shared" si="71"/>
        <v>0</v>
      </c>
      <c r="CY49" s="261">
        <f t="shared" si="71"/>
        <v>0</v>
      </c>
      <c r="CZ49" s="261">
        <f t="shared" si="71"/>
        <v>0</v>
      </c>
      <c r="DA49" s="261">
        <f t="shared" si="71"/>
        <v>0</v>
      </c>
      <c r="DB49" s="261">
        <f t="shared" si="71"/>
        <v>0</v>
      </c>
      <c r="DC49" s="261">
        <f t="shared" si="71"/>
        <v>0</v>
      </c>
      <c r="DD49" s="261">
        <f t="shared" si="71"/>
        <v>0</v>
      </c>
      <c r="DE49" s="261">
        <f t="shared" si="71"/>
        <v>0</v>
      </c>
      <c r="DF49" s="261">
        <f t="shared" si="71"/>
        <v>0</v>
      </c>
      <c r="DG49" s="261">
        <f t="shared" si="71"/>
        <v>0</v>
      </c>
      <c r="DH49" s="261">
        <f t="shared" si="71"/>
        <v>0</v>
      </c>
      <c r="DI49" s="261">
        <f t="shared" si="71"/>
        <v>0</v>
      </c>
      <c r="DJ49" s="261">
        <f t="shared" si="71"/>
        <v>0</v>
      </c>
      <c r="DK49" s="261">
        <f t="shared" si="71"/>
        <v>0</v>
      </c>
      <c r="DL49" s="261">
        <f t="shared" si="71"/>
        <v>0</v>
      </c>
    </row>
    <row r="50" spans="1:116" hidden="1" x14ac:dyDescent="0.4">
      <c r="B50" t="s">
        <v>317</v>
      </c>
      <c r="R50"/>
      <c r="S50" s="268"/>
      <c r="T50" s="268"/>
      <c r="U50" s="268"/>
      <c r="V50" s="268"/>
      <c r="W50" s="268"/>
      <c r="X50" s="268"/>
      <c r="Y50" s="268"/>
      <c r="Z50" s="268"/>
      <c r="AA50" s="268"/>
      <c r="AB50" s="268"/>
      <c r="AC50" s="268"/>
      <c r="AD50" s="268"/>
      <c r="AE50" s="268"/>
      <c r="AF50" s="268"/>
      <c r="AG50" s="268"/>
      <c r="AH50" s="268"/>
      <c r="AI50" s="268"/>
      <c r="AJ50" s="268"/>
      <c r="AK50" s="268"/>
      <c r="AL50" s="268"/>
      <c r="AM50" s="268"/>
      <c r="AN50" s="268"/>
      <c r="AO50" s="268"/>
      <c r="AP50" s="268"/>
      <c r="AQ50" s="268"/>
      <c r="AR50" s="268"/>
      <c r="AS50" s="268"/>
      <c r="AT50" s="268"/>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8"/>
      <c r="BW50" s="268"/>
      <c r="BX50" s="268"/>
      <c r="BY50" s="268"/>
      <c r="BZ50" s="268"/>
      <c r="CA50" s="268"/>
      <c r="CB50" s="268"/>
      <c r="CC50" s="268"/>
      <c r="CD50" s="268"/>
      <c r="CE50" s="268"/>
      <c r="CF50" s="268"/>
      <c r="CG50" s="268"/>
      <c r="CH50" s="268"/>
      <c r="CI50" s="268"/>
      <c r="CJ50" s="268"/>
      <c r="CK50" s="268"/>
      <c r="CL50" s="268"/>
      <c r="CN50" s="268"/>
      <c r="CO50" s="268"/>
      <c r="CP50" s="268"/>
      <c r="CQ50" s="268"/>
      <c r="CR50" s="268"/>
      <c r="CS50" s="268"/>
      <c r="CT50" s="268"/>
      <c r="CU50" s="268"/>
      <c r="CV50" s="268"/>
      <c r="CW50" s="268"/>
      <c r="CX50" s="268"/>
      <c r="CY50" s="268"/>
      <c r="CZ50" s="268"/>
      <c r="DA50" s="268"/>
      <c r="DB50" s="268"/>
      <c r="DC50" s="268"/>
      <c r="DD50" s="268"/>
      <c r="DE50" s="268"/>
      <c r="DF50" s="268"/>
      <c r="DG50" s="268"/>
      <c r="DH50" s="268"/>
      <c r="DI50" s="268"/>
      <c r="DJ50" s="268"/>
      <c r="DK50" s="268"/>
      <c r="DL50" s="268"/>
    </row>
    <row r="51" spans="1:116" x14ac:dyDescent="0.4">
      <c r="G51" s="27" t="s">
        <v>613</v>
      </c>
      <c r="H51" s="27"/>
      <c r="I51" s="27"/>
      <c r="J51" s="28"/>
      <c r="K51" s="28">
        <f t="shared" ref="K51:P53" si="72">SUMIF($4:$4,K$3,51:51)</f>
        <v>-407350.40000000014</v>
      </c>
      <c r="L51" s="28">
        <f t="shared" si="72"/>
        <v>-527467.92000000027</v>
      </c>
      <c r="M51" s="28">
        <f t="shared" si="72"/>
        <v>-648591.31600000011</v>
      </c>
      <c r="N51" s="28">
        <f t="shared" si="72"/>
        <v>-870770.88179999997</v>
      </c>
      <c r="O51" s="28">
        <f t="shared" si="72"/>
        <v>-1294059.4258900005</v>
      </c>
      <c r="P51" s="28">
        <f t="shared" si="72"/>
        <v>-2118512.3971845009</v>
      </c>
      <c r="Q51" s="28"/>
      <c r="R51"/>
      <c r="S51" s="28">
        <f t="shared" ref="S51:AX51" si="73">+S39+S43+S46+S49</f>
        <v>-33945.866666666669</v>
      </c>
      <c r="T51" s="28">
        <f t="shared" si="73"/>
        <v>-33945.866666666669</v>
      </c>
      <c r="U51" s="28">
        <f t="shared" si="73"/>
        <v>-33945.866666666669</v>
      </c>
      <c r="V51" s="28">
        <f t="shared" si="73"/>
        <v>-33945.866666666669</v>
      </c>
      <c r="W51" s="28">
        <f t="shared" si="73"/>
        <v>-33945.866666666669</v>
      </c>
      <c r="X51" s="28">
        <f t="shared" si="73"/>
        <v>-33945.866666666669</v>
      </c>
      <c r="Y51" s="28">
        <f t="shared" si="73"/>
        <v>-33945.866666666669</v>
      </c>
      <c r="Z51" s="28">
        <f t="shared" si="73"/>
        <v>-33945.866666666669</v>
      </c>
      <c r="AA51" s="28">
        <f t="shared" si="73"/>
        <v>-33945.866666666669</v>
      </c>
      <c r="AB51" s="28">
        <f t="shared" si="73"/>
        <v>-33945.866666666669</v>
      </c>
      <c r="AC51" s="28">
        <f t="shared" si="73"/>
        <v>-33945.866666666669</v>
      </c>
      <c r="AD51" s="28">
        <f t="shared" si="73"/>
        <v>-33945.866666666669</v>
      </c>
      <c r="AE51" s="28">
        <f t="shared" si="73"/>
        <v>-43955.660000000011</v>
      </c>
      <c r="AF51" s="28">
        <f t="shared" si="73"/>
        <v>-43955.660000000011</v>
      </c>
      <c r="AG51" s="28">
        <f t="shared" si="73"/>
        <v>-43955.660000000011</v>
      </c>
      <c r="AH51" s="28">
        <f t="shared" si="73"/>
        <v>-43955.660000000011</v>
      </c>
      <c r="AI51" s="28">
        <f t="shared" si="73"/>
        <v>-43955.660000000011</v>
      </c>
      <c r="AJ51" s="28">
        <f t="shared" si="73"/>
        <v>-43955.660000000011</v>
      </c>
      <c r="AK51" s="28">
        <f t="shared" si="73"/>
        <v>-43955.660000000011</v>
      </c>
      <c r="AL51" s="28">
        <f t="shared" si="73"/>
        <v>-43955.660000000011</v>
      </c>
      <c r="AM51" s="28">
        <f t="shared" si="73"/>
        <v>-43955.660000000011</v>
      </c>
      <c r="AN51" s="28">
        <f t="shared" si="73"/>
        <v>-43955.660000000011</v>
      </c>
      <c r="AO51" s="28">
        <f t="shared" si="73"/>
        <v>-43955.660000000011</v>
      </c>
      <c r="AP51" s="28">
        <f t="shared" si="73"/>
        <v>-43955.660000000011</v>
      </c>
      <c r="AQ51" s="28">
        <f t="shared" si="73"/>
        <v>-54049.276333333342</v>
      </c>
      <c r="AR51" s="28">
        <f t="shared" si="73"/>
        <v>-54049.276333333342</v>
      </c>
      <c r="AS51" s="28">
        <f t="shared" si="73"/>
        <v>-54049.276333333342</v>
      </c>
      <c r="AT51" s="28">
        <f t="shared" si="73"/>
        <v>-54049.276333333342</v>
      </c>
      <c r="AU51" s="28">
        <f t="shared" si="73"/>
        <v>-54049.276333333342</v>
      </c>
      <c r="AV51" s="28">
        <f t="shared" si="73"/>
        <v>-54049.276333333342</v>
      </c>
      <c r="AW51" s="28">
        <f t="shared" si="73"/>
        <v>-54049.276333333342</v>
      </c>
      <c r="AX51" s="28">
        <f t="shared" si="73"/>
        <v>-54049.276333333342</v>
      </c>
      <c r="AY51" s="28">
        <f t="shared" ref="AY51:CD51" si="74">+AY39+AY43+AY46+AY49</f>
        <v>-54049.276333333342</v>
      </c>
      <c r="AZ51" s="28">
        <f t="shared" si="74"/>
        <v>-54049.276333333342</v>
      </c>
      <c r="BA51" s="28">
        <f t="shared" si="74"/>
        <v>-54049.276333333342</v>
      </c>
      <c r="BB51" s="28">
        <f t="shared" si="74"/>
        <v>-54049.276333333342</v>
      </c>
      <c r="BC51" s="28">
        <f t="shared" si="74"/>
        <v>-72564.240150000012</v>
      </c>
      <c r="BD51" s="28">
        <f t="shared" si="74"/>
        <v>-72564.240150000012</v>
      </c>
      <c r="BE51" s="28">
        <f t="shared" si="74"/>
        <v>-72564.240150000012</v>
      </c>
      <c r="BF51" s="28">
        <f t="shared" si="74"/>
        <v>-72564.240150000012</v>
      </c>
      <c r="BG51" s="28">
        <f t="shared" si="74"/>
        <v>-72564.240150000012</v>
      </c>
      <c r="BH51" s="28">
        <f t="shared" si="74"/>
        <v>-72564.240150000012</v>
      </c>
      <c r="BI51" s="28">
        <f t="shared" si="74"/>
        <v>-72564.240150000012</v>
      </c>
      <c r="BJ51" s="28">
        <f t="shared" si="74"/>
        <v>-72564.240150000012</v>
      </c>
      <c r="BK51" s="28">
        <f t="shared" si="74"/>
        <v>-72564.240150000012</v>
      </c>
      <c r="BL51" s="28">
        <f t="shared" si="74"/>
        <v>-72564.240150000012</v>
      </c>
      <c r="BM51" s="28">
        <f t="shared" si="74"/>
        <v>-72564.240150000012</v>
      </c>
      <c r="BN51" s="28">
        <f t="shared" si="74"/>
        <v>-72564.240150000012</v>
      </c>
      <c r="BO51" s="28">
        <f t="shared" si="74"/>
        <v>-107838.28549083335</v>
      </c>
      <c r="BP51" s="28">
        <f t="shared" si="74"/>
        <v>-107838.28549083335</v>
      </c>
      <c r="BQ51" s="28">
        <f t="shared" si="74"/>
        <v>-107838.28549083335</v>
      </c>
      <c r="BR51" s="28">
        <f t="shared" si="74"/>
        <v>-107838.28549083335</v>
      </c>
      <c r="BS51" s="28">
        <f t="shared" si="74"/>
        <v>-107838.28549083335</v>
      </c>
      <c r="BT51" s="28">
        <f t="shared" si="74"/>
        <v>-107838.28549083335</v>
      </c>
      <c r="BU51" s="28">
        <f t="shared" si="74"/>
        <v>-107838.28549083335</v>
      </c>
      <c r="BV51" s="28">
        <f t="shared" si="74"/>
        <v>-107838.28549083335</v>
      </c>
      <c r="BW51" s="28">
        <f t="shared" si="74"/>
        <v>-107838.28549083335</v>
      </c>
      <c r="BX51" s="28">
        <f t="shared" si="74"/>
        <v>-107838.28549083335</v>
      </c>
      <c r="BY51" s="28">
        <f t="shared" si="74"/>
        <v>-107838.28549083335</v>
      </c>
      <c r="BZ51" s="28">
        <f t="shared" si="74"/>
        <v>-107838.28549083335</v>
      </c>
      <c r="CA51" s="28">
        <f t="shared" si="74"/>
        <v>-176542.69976537506</v>
      </c>
      <c r="CB51" s="28">
        <f t="shared" si="74"/>
        <v>-176542.69976537506</v>
      </c>
      <c r="CC51" s="28">
        <f t="shared" si="74"/>
        <v>-176542.69976537506</v>
      </c>
      <c r="CD51" s="28">
        <f t="shared" si="74"/>
        <v>-176542.69976537506</v>
      </c>
      <c r="CE51" s="28">
        <f t="shared" ref="CE51:CL51" si="75">+CE39+CE43+CE46+CE49</f>
        <v>-176542.69976537506</v>
      </c>
      <c r="CF51" s="28">
        <f t="shared" si="75"/>
        <v>-176542.69976537506</v>
      </c>
      <c r="CG51" s="28">
        <f t="shared" si="75"/>
        <v>-176542.69976537506</v>
      </c>
      <c r="CH51" s="28">
        <f t="shared" si="75"/>
        <v>-176542.69976537506</v>
      </c>
      <c r="CI51" s="28">
        <f t="shared" si="75"/>
        <v>-176542.69976537506</v>
      </c>
      <c r="CJ51" s="28">
        <f t="shared" si="75"/>
        <v>-176542.69976537506</v>
      </c>
      <c r="CK51" s="28">
        <f t="shared" si="75"/>
        <v>-176542.69976537506</v>
      </c>
      <c r="CL51" s="28">
        <f t="shared" si="75"/>
        <v>-176542.69976537506</v>
      </c>
      <c r="CN51" s="28">
        <f t="shared" ref="CN51:DL51" si="76">+CN39+CN43+CN46+CN49</f>
        <v>0</v>
      </c>
      <c r="CO51" s="28">
        <f t="shared" si="76"/>
        <v>0</v>
      </c>
      <c r="CP51" s="28">
        <f t="shared" si="76"/>
        <v>0</v>
      </c>
      <c r="CQ51" s="28">
        <f t="shared" si="76"/>
        <v>0</v>
      </c>
      <c r="CR51" s="28">
        <f t="shared" si="76"/>
        <v>0</v>
      </c>
      <c r="CS51" s="28">
        <f t="shared" si="76"/>
        <v>0</v>
      </c>
      <c r="CT51" s="28">
        <f t="shared" si="76"/>
        <v>0</v>
      </c>
      <c r="CU51" s="28">
        <f t="shared" si="76"/>
        <v>0</v>
      </c>
      <c r="CV51" s="28">
        <f t="shared" si="76"/>
        <v>0</v>
      </c>
      <c r="CW51" s="28">
        <f t="shared" si="76"/>
        <v>0</v>
      </c>
      <c r="CX51" s="28">
        <f t="shared" si="76"/>
        <v>0</v>
      </c>
      <c r="CY51" s="28">
        <f t="shared" si="76"/>
        <v>0</v>
      </c>
      <c r="CZ51" s="28">
        <f t="shared" si="76"/>
        <v>0</v>
      </c>
      <c r="DA51" s="28">
        <f t="shared" si="76"/>
        <v>0</v>
      </c>
      <c r="DB51" s="28">
        <f t="shared" si="76"/>
        <v>0</v>
      </c>
      <c r="DC51" s="28">
        <f t="shared" si="76"/>
        <v>0</v>
      </c>
      <c r="DD51" s="28">
        <f t="shared" si="76"/>
        <v>0</v>
      </c>
      <c r="DE51" s="28">
        <f t="shared" si="76"/>
        <v>0</v>
      </c>
      <c r="DF51" s="28">
        <f t="shared" si="76"/>
        <v>0</v>
      </c>
      <c r="DG51" s="28">
        <f t="shared" si="76"/>
        <v>0</v>
      </c>
      <c r="DH51" s="28">
        <f t="shared" si="76"/>
        <v>0</v>
      </c>
      <c r="DI51" s="28">
        <f t="shared" si="76"/>
        <v>0</v>
      </c>
      <c r="DJ51" s="28">
        <f t="shared" si="76"/>
        <v>0</v>
      </c>
      <c r="DK51" s="28">
        <f t="shared" si="76"/>
        <v>0</v>
      </c>
      <c r="DL51" s="28">
        <f t="shared" si="76"/>
        <v>0</v>
      </c>
    </row>
    <row r="52" spans="1:116" x14ac:dyDescent="0.4">
      <c r="G52" s="322" t="s">
        <v>614</v>
      </c>
      <c r="K52" s="238">
        <f t="shared" si="72"/>
        <v>101837.60000000003</v>
      </c>
      <c r="L52" s="238">
        <f t="shared" si="72"/>
        <v>131866.98000000007</v>
      </c>
      <c r="M52" s="238">
        <f t="shared" si="72"/>
        <v>162147.82900000003</v>
      </c>
      <c r="N52" s="238">
        <f t="shared" si="72"/>
        <v>217692.72044999999</v>
      </c>
      <c r="O52" s="238">
        <f t="shared" si="72"/>
        <v>323514.85647250013</v>
      </c>
      <c r="P52" s="238">
        <f t="shared" si="72"/>
        <v>529628.09929612523</v>
      </c>
      <c r="R52"/>
      <c r="S52" s="238">
        <f t="shared" ref="S52:CC52" si="77">-S51*$N$4</f>
        <v>8486.4666666666672</v>
      </c>
      <c r="T52" s="238">
        <f t="shared" si="77"/>
        <v>8486.4666666666672</v>
      </c>
      <c r="U52" s="238">
        <f t="shared" si="77"/>
        <v>8486.4666666666672</v>
      </c>
      <c r="V52" s="238">
        <f t="shared" si="77"/>
        <v>8486.4666666666672</v>
      </c>
      <c r="W52" s="238">
        <f t="shared" si="77"/>
        <v>8486.4666666666672</v>
      </c>
      <c r="X52" s="238">
        <f t="shared" si="77"/>
        <v>8486.4666666666672</v>
      </c>
      <c r="Y52" s="238">
        <f t="shared" si="77"/>
        <v>8486.4666666666672</v>
      </c>
      <c r="Z52" s="238">
        <f t="shared" si="77"/>
        <v>8486.4666666666672</v>
      </c>
      <c r="AA52" s="238">
        <f t="shared" si="77"/>
        <v>8486.4666666666672</v>
      </c>
      <c r="AB52" s="238">
        <f t="shared" si="77"/>
        <v>8486.4666666666672</v>
      </c>
      <c r="AC52" s="238">
        <f t="shared" si="77"/>
        <v>8486.4666666666672</v>
      </c>
      <c r="AD52" s="238">
        <f t="shared" si="77"/>
        <v>8486.4666666666672</v>
      </c>
      <c r="AE52" s="238">
        <f t="shared" si="77"/>
        <v>10988.915000000003</v>
      </c>
      <c r="AF52" s="238">
        <f t="shared" si="77"/>
        <v>10988.915000000003</v>
      </c>
      <c r="AG52" s="238">
        <f t="shared" si="77"/>
        <v>10988.915000000003</v>
      </c>
      <c r="AH52" s="238">
        <f t="shared" si="77"/>
        <v>10988.915000000003</v>
      </c>
      <c r="AI52" s="238">
        <f t="shared" si="77"/>
        <v>10988.915000000003</v>
      </c>
      <c r="AJ52" s="238">
        <f t="shared" si="77"/>
        <v>10988.915000000003</v>
      </c>
      <c r="AK52" s="238">
        <f t="shared" si="77"/>
        <v>10988.915000000003</v>
      </c>
      <c r="AL52" s="238">
        <f t="shared" si="77"/>
        <v>10988.915000000003</v>
      </c>
      <c r="AM52" s="238">
        <f t="shared" si="77"/>
        <v>10988.915000000003</v>
      </c>
      <c r="AN52" s="238">
        <f t="shared" si="77"/>
        <v>10988.915000000003</v>
      </c>
      <c r="AO52" s="238">
        <f t="shared" si="77"/>
        <v>10988.915000000003</v>
      </c>
      <c r="AP52" s="238">
        <f t="shared" si="77"/>
        <v>10988.915000000003</v>
      </c>
      <c r="AQ52" s="238">
        <f t="shared" si="77"/>
        <v>13512.319083333336</v>
      </c>
      <c r="AR52" s="238">
        <f t="shared" si="77"/>
        <v>13512.319083333336</v>
      </c>
      <c r="AS52" s="238">
        <f t="shared" si="77"/>
        <v>13512.319083333336</v>
      </c>
      <c r="AT52" s="238">
        <f t="shared" si="77"/>
        <v>13512.319083333336</v>
      </c>
      <c r="AU52" s="238">
        <f t="shared" si="77"/>
        <v>13512.319083333336</v>
      </c>
      <c r="AV52" s="238">
        <f t="shared" si="77"/>
        <v>13512.319083333336</v>
      </c>
      <c r="AW52" s="238">
        <f t="shared" si="77"/>
        <v>13512.319083333336</v>
      </c>
      <c r="AX52" s="238">
        <f t="shared" si="77"/>
        <v>13512.319083333336</v>
      </c>
      <c r="AY52" s="238">
        <f t="shared" si="77"/>
        <v>13512.319083333336</v>
      </c>
      <c r="AZ52" s="238">
        <f t="shared" si="77"/>
        <v>13512.319083333336</v>
      </c>
      <c r="BA52" s="238">
        <f t="shared" si="77"/>
        <v>13512.319083333336</v>
      </c>
      <c r="BB52" s="238">
        <f t="shared" si="77"/>
        <v>13512.319083333336</v>
      </c>
      <c r="BC52" s="238">
        <f t="shared" si="77"/>
        <v>18141.060037500003</v>
      </c>
      <c r="BD52" s="238">
        <f t="shared" si="77"/>
        <v>18141.060037500003</v>
      </c>
      <c r="BE52" s="238">
        <f t="shared" si="77"/>
        <v>18141.060037500003</v>
      </c>
      <c r="BF52" s="238">
        <f t="shared" si="77"/>
        <v>18141.060037500003</v>
      </c>
      <c r="BG52" s="238">
        <f t="shared" si="77"/>
        <v>18141.060037500003</v>
      </c>
      <c r="BH52" s="238">
        <f t="shared" si="77"/>
        <v>18141.060037500003</v>
      </c>
      <c r="BI52" s="238">
        <f t="shared" si="77"/>
        <v>18141.060037500003</v>
      </c>
      <c r="BJ52" s="238">
        <f t="shared" si="77"/>
        <v>18141.060037500003</v>
      </c>
      <c r="BK52" s="238">
        <f t="shared" si="77"/>
        <v>18141.060037500003</v>
      </c>
      <c r="BL52" s="238">
        <f t="shared" si="77"/>
        <v>18141.060037500003</v>
      </c>
      <c r="BM52" s="238">
        <f t="shared" si="77"/>
        <v>18141.060037500003</v>
      </c>
      <c r="BN52" s="238">
        <f t="shared" si="77"/>
        <v>18141.060037500003</v>
      </c>
      <c r="BO52" s="238">
        <f t="shared" si="77"/>
        <v>26959.571372708338</v>
      </c>
      <c r="BP52" s="238">
        <f t="shared" si="77"/>
        <v>26959.571372708338</v>
      </c>
      <c r="BQ52" s="238">
        <f t="shared" si="77"/>
        <v>26959.571372708338</v>
      </c>
      <c r="BR52" s="238">
        <f t="shared" si="77"/>
        <v>26959.571372708338</v>
      </c>
      <c r="BS52" s="238">
        <f t="shared" si="77"/>
        <v>26959.571372708338</v>
      </c>
      <c r="BT52" s="238">
        <f t="shared" si="77"/>
        <v>26959.571372708338</v>
      </c>
      <c r="BU52" s="238">
        <f t="shared" si="77"/>
        <v>26959.571372708338</v>
      </c>
      <c r="BV52" s="238">
        <f t="shared" si="77"/>
        <v>26959.571372708338</v>
      </c>
      <c r="BW52" s="238">
        <f t="shared" si="77"/>
        <v>26959.571372708338</v>
      </c>
      <c r="BX52" s="238">
        <f t="shared" si="77"/>
        <v>26959.571372708338</v>
      </c>
      <c r="BY52" s="238">
        <f t="shared" si="77"/>
        <v>26959.571372708338</v>
      </c>
      <c r="BZ52" s="238">
        <f t="shared" si="77"/>
        <v>26959.571372708338</v>
      </c>
      <c r="CA52" s="238">
        <f t="shared" si="77"/>
        <v>44135.674941343765</v>
      </c>
      <c r="CB52" s="238">
        <f t="shared" si="77"/>
        <v>44135.674941343765</v>
      </c>
      <c r="CC52" s="238">
        <f t="shared" si="77"/>
        <v>44135.674941343765</v>
      </c>
      <c r="CD52" s="238">
        <f t="shared" ref="CD52:CL52" si="78">-CD51*$N$4</f>
        <v>44135.674941343765</v>
      </c>
      <c r="CE52" s="238">
        <f t="shared" si="78"/>
        <v>44135.674941343765</v>
      </c>
      <c r="CF52" s="238">
        <f t="shared" si="78"/>
        <v>44135.674941343765</v>
      </c>
      <c r="CG52" s="238">
        <f t="shared" si="78"/>
        <v>44135.674941343765</v>
      </c>
      <c r="CH52" s="238">
        <f t="shared" si="78"/>
        <v>44135.674941343765</v>
      </c>
      <c r="CI52" s="238">
        <f t="shared" si="78"/>
        <v>44135.674941343765</v>
      </c>
      <c r="CJ52" s="238">
        <f t="shared" si="78"/>
        <v>44135.674941343765</v>
      </c>
      <c r="CK52" s="238">
        <f t="shared" si="78"/>
        <v>44135.674941343765</v>
      </c>
      <c r="CL52" s="238">
        <f t="shared" si="78"/>
        <v>44135.674941343765</v>
      </c>
      <c r="CN52" s="238">
        <f t="shared" ref="CN52:DL52" si="79">-CN51*$N$4</f>
        <v>0</v>
      </c>
      <c r="CO52" s="238">
        <f t="shared" si="79"/>
        <v>0</v>
      </c>
      <c r="CP52" s="238">
        <f t="shared" si="79"/>
        <v>0</v>
      </c>
      <c r="CQ52" s="238">
        <f t="shared" si="79"/>
        <v>0</v>
      </c>
      <c r="CR52" s="238">
        <f t="shared" si="79"/>
        <v>0</v>
      </c>
      <c r="CS52" s="238">
        <f t="shared" si="79"/>
        <v>0</v>
      </c>
      <c r="CT52" s="238">
        <f t="shared" si="79"/>
        <v>0</v>
      </c>
      <c r="CU52" s="238">
        <f t="shared" si="79"/>
        <v>0</v>
      </c>
      <c r="CV52" s="238">
        <f t="shared" si="79"/>
        <v>0</v>
      </c>
      <c r="CW52" s="238">
        <f t="shared" si="79"/>
        <v>0</v>
      </c>
      <c r="CX52" s="238">
        <f t="shared" si="79"/>
        <v>0</v>
      </c>
      <c r="CY52" s="238">
        <f t="shared" si="79"/>
        <v>0</v>
      </c>
      <c r="CZ52" s="238">
        <f t="shared" si="79"/>
        <v>0</v>
      </c>
      <c r="DA52" s="238">
        <f t="shared" si="79"/>
        <v>0</v>
      </c>
      <c r="DB52" s="238">
        <f t="shared" si="79"/>
        <v>0</v>
      </c>
      <c r="DC52" s="238">
        <f t="shared" si="79"/>
        <v>0</v>
      </c>
      <c r="DD52" s="238">
        <f t="shared" si="79"/>
        <v>0</v>
      </c>
      <c r="DE52" s="238">
        <f t="shared" si="79"/>
        <v>0</v>
      </c>
      <c r="DF52" s="238">
        <f t="shared" si="79"/>
        <v>0</v>
      </c>
      <c r="DG52" s="238">
        <f t="shared" si="79"/>
        <v>0</v>
      </c>
      <c r="DH52" s="238">
        <f t="shared" si="79"/>
        <v>0</v>
      </c>
      <c r="DI52" s="238">
        <f t="shared" si="79"/>
        <v>0</v>
      </c>
      <c r="DJ52" s="238">
        <f t="shared" si="79"/>
        <v>0</v>
      </c>
      <c r="DK52" s="238">
        <f t="shared" si="79"/>
        <v>0</v>
      </c>
      <c r="DL52" s="238">
        <f t="shared" si="79"/>
        <v>0</v>
      </c>
    </row>
    <row r="53" spans="1:116" x14ac:dyDescent="0.4">
      <c r="G53" s="27" t="s">
        <v>615</v>
      </c>
      <c r="H53" s="27"/>
      <c r="I53" s="27"/>
      <c r="J53" s="28"/>
      <c r="K53" s="28">
        <f t="shared" si="72"/>
        <v>-305512.8</v>
      </c>
      <c r="L53" s="28">
        <f t="shared" si="72"/>
        <v>-395600.94</v>
      </c>
      <c r="M53" s="28">
        <f t="shared" si="72"/>
        <v>-486443.48699999996</v>
      </c>
      <c r="N53" s="28">
        <f t="shared" si="72"/>
        <v>-653078.16134999983</v>
      </c>
      <c r="O53" s="28">
        <f t="shared" si="72"/>
        <v>-970544.56941750029</v>
      </c>
      <c r="P53" s="28">
        <f t="shared" si="72"/>
        <v>-1588884.2978883749</v>
      </c>
      <c r="Q53" s="28"/>
      <c r="R53"/>
      <c r="S53" s="28">
        <f t="shared" ref="S53:CC53" si="80">SUM(S51:S52)</f>
        <v>-25459.4</v>
      </c>
      <c r="T53" s="28">
        <f t="shared" si="80"/>
        <v>-25459.4</v>
      </c>
      <c r="U53" s="28">
        <f t="shared" si="80"/>
        <v>-25459.4</v>
      </c>
      <c r="V53" s="28">
        <f t="shared" si="80"/>
        <v>-25459.4</v>
      </c>
      <c r="W53" s="28">
        <f t="shared" si="80"/>
        <v>-25459.4</v>
      </c>
      <c r="X53" s="28">
        <f t="shared" si="80"/>
        <v>-25459.4</v>
      </c>
      <c r="Y53" s="28">
        <f t="shared" si="80"/>
        <v>-25459.4</v>
      </c>
      <c r="Z53" s="28">
        <f t="shared" si="80"/>
        <v>-25459.4</v>
      </c>
      <c r="AA53" s="28">
        <f t="shared" si="80"/>
        <v>-25459.4</v>
      </c>
      <c r="AB53" s="28">
        <f t="shared" si="80"/>
        <v>-25459.4</v>
      </c>
      <c r="AC53" s="28">
        <f t="shared" si="80"/>
        <v>-25459.4</v>
      </c>
      <c r="AD53" s="28">
        <f t="shared" si="80"/>
        <v>-25459.4</v>
      </c>
      <c r="AE53" s="28">
        <f t="shared" si="80"/>
        <v>-32966.74500000001</v>
      </c>
      <c r="AF53" s="28">
        <f t="shared" si="80"/>
        <v>-32966.74500000001</v>
      </c>
      <c r="AG53" s="28">
        <f t="shared" si="80"/>
        <v>-32966.74500000001</v>
      </c>
      <c r="AH53" s="28">
        <f t="shared" si="80"/>
        <v>-32966.74500000001</v>
      </c>
      <c r="AI53" s="28">
        <f t="shared" si="80"/>
        <v>-32966.74500000001</v>
      </c>
      <c r="AJ53" s="28">
        <f t="shared" si="80"/>
        <v>-32966.74500000001</v>
      </c>
      <c r="AK53" s="28">
        <f t="shared" si="80"/>
        <v>-32966.74500000001</v>
      </c>
      <c r="AL53" s="28">
        <f t="shared" si="80"/>
        <v>-32966.74500000001</v>
      </c>
      <c r="AM53" s="28">
        <f t="shared" si="80"/>
        <v>-32966.74500000001</v>
      </c>
      <c r="AN53" s="28">
        <f t="shared" si="80"/>
        <v>-32966.74500000001</v>
      </c>
      <c r="AO53" s="28">
        <f t="shared" si="80"/>
        <v>-32966.74500000001</v>
      </c>
      <c r="AP53" s="28">
        <f t="shared" si="80"/>
        <v>-32966.74500000001</v>
      </c>
      <c r="AQ53" s="28">
        <f t="shared" si="80"/>
        <v>-40536.957250000007</v>
      </c>
      <c r="AR53" s="28">
        <f t="shared" si="80"/>
        <v>-40536.957250000007</v>
      </c>
      <c r="AS53" s="28">
        <f t="shared" si="80"/>
        <v>-40536.957250000007</v>
      </c>
      <c r="AT53" s="28">
        <f t="shared" si="80"/>
        <v>-40536.957250000007</v>
      </c>
      <c r="AU53" s="28">
        <f t="shared" si="80"/>
        <v>-40536.957250000007</v>
      </c>
      <c r="AV53" s="28">
        <f t="shared" si="80"/>
        <v>-40536.957250000007</v>
      </c>
      <c r="AW53" s="28">
        <f t="shared" si="80"/>
        <v>-40536.957250000007</v>
      </c>
      <c r="AX53" s="28">
        <f t="shared" si="80"/>
        <v>-40536.957250000007</v>
      </c>
      <c r="AY53" s="28">
        <f t="shared" si="80"/>
        <v>-40536.957250000007</v>
      </c>
      <c r="AZ53" s="28">
        <f t="shared" si="80"/>
        <v>-40536.957250000007</v>
      </c>
      <c r="BA53" s="28">
        <f t="shared" si="80"/>
        <v>-40536.957250000007</v>
      </c>
      <c r="BB53" s="28">
        <f t="shared" si="80"/>
        <v>-40536.957250000007</v>
      </c>
      <c r="BC53" s="28">
        <f t="shared" si="80"/>
        <v>-54423.180112500006</v>
      </c>
      <c r="BD53" s="28">
        <f t="shared" si="80"/>
        <v>-54423.180112500006</v>
      </c>
      <c r="BE53" s="28">
        <f t="shared" si="80"/>
        <v>-54423.180112500006</v>
      </c>
      <c r="BF53" s="28">
        <f t="shared" si="80"/>
        <v>-54423.180112500006</v>
      </c>
      <c r="BG53" s="28">
        <f t="shared" si="80"/>
        <v>-54423.180112500006</v>
      </c>
      <c r="BH53" s="28">
        <f t="shared" si="80"/>
        <v>-54423.180112500006</v>
      </c>
      <c r="BI53" s="28">
        <f t="shared" si="80"/>
        <v>-54423.180112500006</v>
      </c>
      <c r="BJ53" s="28">
        <f t="shared" si="80"/>
        <v>-54423.180112500006</v>
      </c>
      <c r="BK53" s="28">
        <f t="shared" si="80"/>
        <v>-54423.180112500006</v>
      </c>
      <c r="BL53" s="28">
        <f t="shared" si="80"/>
        <v>-54423.180112500006</v>
      </c>
      <c r="BM53" s="28">
        <f t="shared" si="80"/>
        <v>-54423.180112500006</v>
      </c>
      <c r="BN53" s="28">
        <f t="shared" si="80"/>
        <v>-54423.180112500006</v>
      </c>
      <c r="BO53" s="28">
        <f t="shared" si="80"/>
        <v>-80878.714118125019</v>
      </c>
      <c r="BP53" s="28">
        <f t="shared" si="80"/>
        <v>-80878.714118125019</v>
      </c>
      <c r="BQ53" s="28">
        <f t="shared" si="80"/>
        <v>-80878.714118125019</v>
      </c>
      <c r="BR53" s="28">
        <f t="shared" si="80"/>
        <v>-80878.714118125019</v>
      </c>
      <c r="BS53" s="28">
        <f t="shared" si="80"/>
        <v>-80878.714118125019</v>
      </c>
      <c r="BT53" s="28">
        <f t="shared" si="80"/>
        <v>-80878.714118125019</v>
      </c>
      <c r="BU53" s="28">
        <f t="shared" si="80"/>
        <v>-80878.714118125019</v>
      </c>
      <c r="BV53" s="28">
        <f t="shared" si="80"/>
        <v>-80878.714118125019</v>
      </c>
      <c r="BW53" s="28">
        <f t="shared" si="80"/>
        <v>-80878.714118125019</v>
      </c>
      <c r="BX53" s="28">
        <f t="shared" si="80"/>
        <v>-80878.714118125019</v>
      </c>
      <c r="BY53" s="28">
        <f t="shared" si="80"/>
        <v>-80878.714118125019</v>
      </c>
      <c r="BZ53" s="28">
        <f t="shared" si="80"/>
        <v>-80878.714118125019</v>
      </c>
      <c r="CA53" s="28">
        <f t="shared" si="80"/>
        <v>-132407.02482403128</v>
      </c>
      <c r="CB53" s="28">
        <f t="shared" si="80"/>
        <v>-132407.02482403128</v>
      </c>
      <c r="CC53" s="28">
        <f t="shared" si="80"/>
        <v>-132407.02482403128</v>
      </c>
      <c r="CD53" s="28">
        <f t="shared" ref="CD53:CL53" si="81">SUM(CD51:CD52)</f>
        <v>-132407.02482403128</v>
      </c>
      <c r="CE53" s="28">
        <f t="shared" si="81"/>
        <v>-132407.02482403128</v>
      </c>
      <c r="CF53" s="28">
        <f t="shared" si="81"/>
        <v>-132407.02482403128</v>
      </c>
      <c r="CG53" s="28">
        <f t="shared" si="81"/>
        <v>-132407.02482403128</v>
      </c>
      <c r="CH53" s="28">
        <f t="shared" si="81"/>
        <v>-132407.02482403128</v>
      </c>
      <c r="CI53" s="28">
        <f t="shared" si="81"/>
        <v>-132407.02482403128</v>
      </c>
      <c r="CJ53" s="28">
        <f t="shared" si="81"/>
        <v>-132407.02482403128</v>
      </c>
      <c r="CK53" s="28">
        <f t="shared" si="81"/>
        <v>-132407.02482403128</v>
      </c>
      <c r="CL53" s="28">
        <f t="shared" si="81"/>
        <v>-132407.02482403128</v>
      </c>
      <c r="CN53" s="28">
        <f t="shared" ref="CN53:DL53" si="82">SUM(CN51:CN52)</f>
        <v>0</v>
      </c>
      <c r="CO53" s="28">
        <f t="shared" si="82"/>
        <v>0</v>
      </c>
      <c r="CP53" s="28">
        <f t="shared" si="82"/>
        <v>0</v>
      </c>
      <c r="CQ53" s="28">
        <f t="shared" si="82"/>
        <v>0</v>
      </c>
      <c r="CR53" s="28">
        <f t="shared" si="82"/>
        <v>0</v>
      </c>
      <c r="CS53" s="28">
        <f t="shared" si="82"/>
        <v>0</v>
      </c>
      <c r="CT53" s="28">
        <f t="shared" si="82"/>
        <v>0</v>
      </c>
      <c r="CU53" s="28">
        <f t="shared" si="82"/>
        <v>0</v>
      </c>
      <c r="CV53" s="28">
        <f t="shared" si="82"/>
        <v>0</v>
      </c>
      <c r="CW53" s="28">
        <f t="shared" si="82"/>
        <v>0</v>
      </c>
      <c r="CX53" s="28">
        <f t="shared" si="82"/>
        <v>0</v>
      </c>
      <c r="CY53" s="28">
        <f t="shared" si="82"/>
        <v>0</v>
      </c>
      <c r="CZ53" s="28">
        <f t="shared" si="82"/>
        <v>0</v>
      </c>
      <c r="DA53" s="28">
        <f t="shared" si="82"/>
        <v>0</v>
      </c>
      <c r="DB53" s="28">
        <f t="shared" si="82"/>
        <v>0</v>
      </c>
      <c r="DC53" s="28">
        <f t="shared" si="82"/>
        <v>0</v>
      </c>
      <c r="DD53" s="28">
        <f t="shared" si="82"/>
        <v>0</v>
      </c>
      <c r="DE53" s="28">
        <f t="shared" si="82"/>
        <v>0</v>
      </c>
      <c r="DF53" s="28">
        <f t="shared" si="82"/>
        <v>0</v>
      </c>
      <c r="DG53" s="28">
        <f t="shared" si="82"/>
        <v>0</v>
      </c>
      <c r="DH53" s="28">
        <f t="shared" si="82"/>
        <v>0</v>
      </c>
      <c r="DI53" s="28">
        <f t="shared" si="82"/>
        <v>0</v>
      </c>
      <c r="DJ53" s="28">
        <f t="shared" si="82"/>
        <v>0</v>
      </c>
      <c r="DK53" s="28">
        <f t="shared" si="82"/>
        <v>0</v>
      </c>
      <c r="DL53" s="28">
        <f t="shared" si="82"/>
        <v>0</v>
      </c>
    </row>
    <row r="54" spans="1:116" x14ac:dyDescent="0.4">
      <c r="G54" s="129" t="s">
        <v>69</v>
      </c>
      <c r="H54" s="27"/>
      <c r="I54" s="27"/>
      <c r="J54" s="28"/>
      <c r="K54" s="21">
        <f t="shared" ref="K54:P54" si="83">IFERROR(K53/K18,0)</f>
        <v>-6.1102559999999972E-2</v>
      </c>
      <c r="L54" s="21">
        <f t="shared" si="83"/>
        <v>-3.9560093999999983E-2</v>
      </c>
      <c r="M54" s="21">
        <f t="shared" si="83"/>
        <v>-2.4322174349999989E-2</v>
      </c>
      <c r="N54" s="21">
        <f t="shared" si="83"/>
        <v>-1.632695403374999E-2</v>
      </c>
      <c r="O54" s="21">
        <f t="shared" si="83"/>
        <v>-1.2131807117718749E-2</v>
      </c>
      <c r="P54" s="21">
        <f t="shared" si="83"/>
        <v>-9.9305268618023398E-3</v>
      </c>
      <c r="Q54" s="265"/>
      <c r="R54"/>
      <c r="S54" s="21">
        <f t="shared" ref="S54:AX54" si="84">IFERROR(S53/S18,0)</f>
        <v>-6.1102559999999993E-2</v>
      </c>
      <c r="T54" s="21">
        <f t="shared" si="84"/>
        <v>-6.1102559999999993E-2</v>
      </c>
      <c r="U54" s="21">
        <f t="shared" si="84"/>
        <v>-6.1102559999999993E-2</v>
      </c>
      <c r="V54" s="21">
        <f t="shared" si="84"/>
        <v>-6.1102559999999993E-2</v>
      </c>
      <c r="W54" s="21">
        <f t="shared" si="84"/>
        <v>-6.1102559999999993E-2</v>
      </c>
      <c r="X54" s="21">
        <f t="shared" si="84"/>
        <v>-6.1102559999999993E-2</v>
      </c>
      <c r="Y54" s="21">
        <f t="shared" si="84"/>
        <v>-6.1102559999999993E-2</v>
      </c>
      <c r="Z54" s="21">
        <f t="shared" si="84"/>
        <v>-6.1102559999999993E-2</v>
      </c>
      <c r="AA54" s="21">
        <f t="shared" si="84"/>
        <v>-6.1102559999999993E-2</v>
      </c>
      <c r="AB54" s="21">
        <f t="shared" si="84"/>
        <v>-6.1102559999999993E-2</v>
      </c>
      <c r="AC54" s="21">
        <f t="shared" si="84"/>
        <v>-6.1102559999999993E-2</v>
      </c>
      <c r="AD54" s="21">
        <f t="shared" si="84"/>
        <v>-6.1102559999999993E-2</v>
      </c>
      <c r="AE54" s="21">
        <f t="shared" si="84"/>
        <v>-3.9560094000000004E-2</v>
      </c>
      <c r="AF54" s="21">
        <f t="shared" si="84"/>
        <v>-3.9560094000000004E-2</v>
      </c>
      <c r="AG54" s="21">
        <f t="shared" si="84"/>
        <v>-3.9560094000000004E-2</v>
      </c>
      <c r="AH54" s="21">
        <f t="shared" si="84"/>
        <v>-3.9560094000000004E-2</v>
      </c>
      <c r="AI54" s="21">
        <f t="shared" si="84"/>
        <v>-3.9560094000000004E-2</v>
      </c>
      <c r="AJ54" s="21">
        <f t="shared" si="84"/>
        <v>-3.9560094000000004E-2</v>
      </c>
      <c r="AK54" s="21">
        <f t="shared" si="84"/>
        <v>-3.9560094000000004E-2</v>
      </c>
      <c r="AL54" s="21">
        <f t="shared" si="84"/>
        <v>-3.9560094000000004E-2</v>
      </c>
      <c r="AM54" s="21">
        <f t="shared" si="84"/>
        <v>-3.9560094000000004E-2</v>
      </c>
      <c r="AN54" s="21">
        <f t="shared" si="84"/>
        <v>-3.9560094000000004E-2</v>
      </c>
      <c r="AO54" s="21">
        <f t="shared" si="84"/>
        <v>-3.9560094000000004E-2</v>
      </c>
      <c r="AP54" s="21">
        <f t="shared" si="84"/>
        <v>-3.9560094000000004E-2</v>
      </c>
      <c r="AQ54" s="21">
        <f t="shared" si="84"/>
        <v>-2.432217435E-2</v>
      </c>
      <c r="AR54" s="21">
        <f t="shared" si="84"/>
        <v>-2.432217435E-2</v>
      </c>
      <c r="AS54" s="21">
        <f t="shared" si="84"/>
        <v>-2.432217435E-2</v>
      </c>
      <c r="AT54" s="21">
        <f t="shared" si="84"/>
        <v>-2.432217435E-2</v>
      </c>
      <c r="AU54" s="21">
        <f t="shared" si="84"/>
        <v>-2.432217435E-2</v>
      </c>
      <c r="AV54" s="21">
        <f t="shared" si="84"/>
        <v>-2.432217435E-2</v>
      </c>
      <c r="AW54" s="21">
        <f t="shared" si="84"/>
        <v>-2.432217435E-2</v>
      </c>
      <c r="AX54" s="21">
        <f t="shared" si="84"/>
        <v>-2.432217435E-2</v>
      </c>
      <c r="AY54" s="21">
        <f t="shared" ref="AY54:CD54" si="85">IFERROR(AY53/AY18,0)</f>
        <v>-2.432217435E-2</v>
      </c>
      <c r="AZ54" s="21">
        <f t="shared" si="85"/>
        <v>-2.432217435E-2</v>
      </c>
      <c r="BA54" s="21">
        <f t="shared" si="85"/>
        <v>-2.432217435E-2</v>
      </c>
      <c r="BB54" s="21">
        <f t="shared" si="85"/>
        <v>-2.432217435E-2</v>
      </c>
      <c r="BC54" s="21">
        <f t="shared" si="85"/>
        <v>-1.6326954033749997E-2</v>
      </c>
      <c r="BD54" s="21">
        <f t="shared" si="85"/>
        <v>-1.6326954033749997E-2</v>
      </c>
      <c r="BE54" s="21">
        <f t="shared" si="85"/>
        <v>-1.6326954033749997E-2</v>
      </c>
      <c r="BF54" s="21">
        <f t="shared" si="85"/>
        <v>-1.6326954033749997E-2</v>
      </c>
      <c r="BG54" s="21">
        <f t="shared" si="85"/>
        <v>-1.6326954033749997E-2</v>
      </c>
      <c r="BH54" s="21">
        <f t="shared" si="85"/>
        <v>-1.6326954033749997E-2</v>
      </c>
      <c r="BI54" s="21">
        <f t="shared" si="85"/>
        <v>-1.6326954033749997E-2</v>
      </c>
      <c r="BJ54" s="21">
        <f t="shared" si="85"/>
        <v>-1.6326954033749997E-2</v>
      </c>
      <c r="BK54" s="21">
        <f t="shared" si="85"/>
        <v>-1.6326954033749997E-2</v>
      </c>
      <c r="BL54" s="21">
        <f t="shared" si="85"/>
        <v>-1.6326954033749997E-2</v>
      </c>
      <c r="BM54" s="21">
        <f t="shared" si="85"/>
        <v>-1.6326954033749997E-2</v>
      </c>
      <c r="BN54" s="21">
        <f t="shared" si="85"/>
        <v>-1.6326954033749997E-2</v>
      </c>
      <c r="BO54" s="21">
        <f t="shared" si="85"/>
        <v>-1.2131807117718751E-2</v>
      </c>
      <c r="BP54" s="21">
        <f t="shared" si="85"/>
        <v>-1.2131807117718751E-2</v>
      </c>
      <c r="BQ54" s="21">
        <f t="shared" si="85"/>
        <v>-1.2131807117718751E-2</v>
      </c>
      <c r="BR54" s="21">
        <f t="shared" si="85"/>
        <v>-1.2131807117718751E-2</v>
      </c>
      <c r="BS54" s="21">
        <f t="shared" si="85"/>
        <v>-1.2131807117718751E-2</v>
      </c>
      <c r="BT54" s="21">
        <f t="shared" si="85"/>
        <v>-1.2131807117718751E-2</v>
      </c>
      <c r="BU54" s="21">
        <f t="shared" si="85"/>
        <v>-1.2131807117718751E-2</v>
      </c>
      <c r="BV54" s="21">
        <f t="shared" si="85"/>
        <v>-1.2131807117718751E-2</v>
      </c>
      <c r="BW54" s="21">
        <f t="shared" si="85"/>
        <v>-1.2131807117718751E-2</v>
      </c>
      <c r="BX54" s="21">
        <f t="shared" si="85"/>
        <v>-1.2131807117718751E-2</v>
      </c>
      <c r="BY54" s="21">
        <f t="shared" si="85"/>
        <v>-1.2131807117718751E-2</v>
      </c>
      <c r="BZ54" s="21">
        <f t="shared" si="85"/>
        <v>-1.2131807117718751E-2</v>
      </c>
      <c r="CA54" s="21">
        <f t="shared" si="85"/>
        <v>-9.9305268618023433E-3</v>
      </c>
      <c r="CB54" s="21">
        <f t="shared" si="85"/>
        <v>-9.9305268618023433E-3</v>
      </c>
      <c r="CC54" s="21">
        <f t="shared" si="85"/>
        <v>-9.9305268618023433E-3</v>
      </c>
      <c r="CD54" s="21">
        <f t="shared" si="85"/>
        <v>-9.9305268618023433E-3</v>
      </c>
      <c r="CE54" s="21">
        <f t="shared" ref="CE54:CL54" si="86">IFERROR(CE53/CE18,0)</f>
        <v>-9.9305268618023433E-3</v>
      </c>
      <c r="CF54" s="21">
        <f t="shared" si="86"/>
        <v>-9.9305268618023433E-3</v>
      </c>
      <c r="CG54" s="21">
        <f t="shared" si="86"/>
        <v>-9.9305268618023433E-3</v>
      </c>
      <c r="CH54" s="21">
        <f t="shared" si="86"/>
        <v>-9.9305268618023433E-3</v>
      </c>
      <c r="CI54" s="21">
        <f t="shared" si="86"/>
        <v>-9.9305268618023433E-3</v>
      </c>
      <c r="CJ54" s="21">
        <f t="shared" si="86"/>
        <v>-9.9305268618023433E-3</v>
      </c>
      <c r="CK54" s="21">
        <f t="shared" si="86"/>
        <v>-9.9305268618023433E-3</v>
      </c>
      <c r="CL54" s="21">
        <f t="shared" si="86"/>
        <v>-9.9305268618023433E-3</v>
      </c>
      <c r="CN54" s="21">
        <f t="shared" ref="CN54:DL54" si="87">IFERROR(CN53/CN18,0)</f>
        <v>0</v>
      </c>
      <c r="CO54" s="21">
        <f t="shared" si="87"/>
        <v>0</v>
      </c>
      <c r="CP54" s="21">
        <f t="shared" si="87"/>
        <v>0</v>
      </c>
      <c r="CQ54" s="21">
        <f t="shared" si="87"/>
        <v>0</v>
      </c>
      <c r="CR54" s="21">
        <f t="shared" si="87"/>
        <v>0</v>
      </c>
      <c r="CS54" s="21">
        <f t="shared" si="87"/>
        <v>0</v>
      </c>
      <c r="CT54" s="21">
        <f t="shared" si="87"/>
        <v>0</v>
      </c>
      <c r="CU54" s="21">
        <f t="shared" si="87"/>
        <v>0</v>
      </c>
      <c r="CV54" s="21">
        <f t="shared" si="87"/>
        <v>0</v>
      </c>
      <c r="CW54" s="21">
        <f t="shared" si="87"/>
        <v>0</v>
      </c>
      <c r="CX54" s="21">
        <f t="shared" si="87"/>
        <v>0</v>
      </c>
      <c r="CY54" s="21">
        <f t="shared" si="87"/>
        <v>0</v>
      </c>
      <c r="CZ54" s="21">
        <f t="shared" si="87"/>
        <v>0</v>
      </c>
      <c r="DA54" s="21">
        <f t="shared" si="87"/>
        <v>0</v>
      </c>
      <c r="DB54" s="21">
        <f t="shared" si="87"/>
        <v>0</v>
      </c>
      <c r="DC54" s="21">
        <f t="shared" si="87"/>
        <v>0</v>
      </c>
      <c r="DD54" s="21">
        <f t="shared" si="87"/>
        <v>0</v>
      </c>
      <c r="DE54" s="21">
        <f t="shared" si="87"/>
        <v>0</v>
      </c>
      <c r="DF54" s="21">
        <f t="shared" si="87"/>
        <v>0</v>
      </c>
      <c r="DG54" s="21">
        <f t="shared" si="87"/>
        <v>0</v>
      </c>
      <c r="DH54" s="21">
        <f t="shared" si="87"/>
        <v>0</v>
      </c>
      <c r="DI54" s="21">
        <f t="shared" si="87"/>
        <v>0</v>
      </c>
      <c r="DJ54" s="21">
        <f t="shared" si="87"/>
        <v>0</v>
      </c>
      <c r="DK54" s="21">
        <f t="shared" si="87"/>
        <v>0</v>
      </c>
      <c r="DL54" s="21">
        <f t="shared" si="87"/>
        <v>0</v>
      </c>
    </row>
    <row r="56" spans="1:116" x14ac:dyDescent="0.4">
      <c r="A56" s="64" t="s">
        <v>218</v>
      </c>
      <c r="F56" t="s">
        <v>781</v>
      </c>
      <c r="G56" s="304" t="s">
        <v>205</v>
      </c>
      <c r="H56" s="303"/>
      <c r="I56" s="303"/>
      <c r="J56" s="307"/>
      <c r="K56" s="307"/>
      <c r="L56" s="307"/>
      <c r="M56" s="307"/>
      <c r="N56" s="307"/>
      <c r="O56" s="307"/>
      <c r="P56" s="310"/>
      <c r="Q56" s="259"/>
      <c r="R56" s="309"/>
      <c r="S56" s="308"/>
      <c r="T56" s="308"/>
      <c r="U56" s="308"/>
      <c r="V56" s="308"/>
      <c r="W56" s="308"/>
      <c r="X56" s="308"/>
      <c r="Y56" s="308"/>
      <c r="Z56" s="308"/>
      <c r="AA56" s="308"/>
      <c r="AB56" s="308"/>
      <c r="AC56" s="308"/>
      <c r="AD56" s="308"/>
      <c r="AE56" s="308"/>
      <c r="AF56" s="308"/>
      <c r="AG56" s="308"/>
      <c r="AH56" s="308"/>
      <c r="AI56" s="308"/>
      <c r="AJ56" s="308"/>
      <c r="AK56" s="308"/>
      <c r="AL56" s="308"/>
      <c r="AM56" s="308"/>
      <c r="AN56" s="308"/>
      <c r="AO56" s="308"/>
      <c r="AP56" s="308"/>
      <c r="AQ56" s="308"/>
      <c r="AR56" s="308"/>
      <c r="AS56" s="308"/>
      <c r="AT56" s="308"/>
      <c r="AU56" s="308"/>
      <c r="AV56" s="308"/>
      <c r="AW56" s="308"/>
      <c r="AX56" s="308"/>
      <c r="AY56" s="308"/>
      <c r="AZ56" s="308"/>
      <c r="BA56" s="308"/>
      <c r="BB56" s="308"/>
      <c r="BC56" s="308"/>
      <c r="BD56" s="308"/>
      <c r="BE56" s="308"/>
      <c r="BF56" s="308"/>
      <c r="BG56" s="308"/>
      <c r="BH56" s="308"/>
      <c r="BI56" s="308"/>
      <c r="BJ56" s="308"/>
      <c r="BK56" s="308"/>
      <c r="BL56" s="308"/>
      <c r="BM56" s="308"/>
      <c r="BN56" s="308"/>
      <c r="BO56" s="308"/>
      <c r="BP56" s="308"/>
      <c r="BQ56" s="308"/>
      <c r="BR56" s="308"/>
      <c r="BS56" s="308"/>
      <c r="BT56" s="308"/>
      <c r="BU56" s="308"/>
      <c r="BV56" s="308"/>
      <c r="BW56" s="308"/>
      <c r="BX56" s="308"/>
      <c r="BY56" s="308"/>
      <c r="BZ56" s="308"/>
      <c r="CA56" s="308"/>
      <c r="CB56" s="308"/>
      <c r="CC56" s="308"/>
      <c r="CD56" s="308"/>
      <c r="CE56" s="308"/>
      <c r="CF56" s="308"/>
      <c r="CG56" s="308"/>
      <c r="CH56" s="308"/>
      <c r="CI56" s="308"/>
      <c r="CJ56" s="308"/>
      <c r="CK56" s="308"/>
      <c r="CL56" s="311"/>
      <c r="CN56" s="309"/>
      <c r="CO56" s="308"/>
      <c r="CP56" s="308"/>
      <c r="CQ56" s="308"/>
      <c r="CR56" s="308"/>
      <c r="CS56" s="308"/>
      <c r="CT56" s="308"/>
      <c r="CU56" s="308"/>
      <c r="CV56" s="308"/>
      <c r="CW56" s="308"/>
      <c r="CX56" s="308"/>
      <c r="CY56" s="308"/>
      <c r="CZ56" s="308"/>
      <c r="DA56" s="308"/>
      <c r="DB56" s="308"/>
      <c r="DC56" s="308"/>
      <c r="DD56" s="308"/>
      <c r="DE56" s="308"/>
      <c r="DF56" s="308"/>
      <c r="DG56" s="308"/>
      <c r="DH56" s="308"/>
      <c r="DI56" s="308"/>
      <c r="DJ56" s="308"/>
      <c r="DK56" s="308"/>
      <c r="DL56" s="311"/>
    </row>
    <row r="57" spans="1:116" x14ac:dyDescent="0.4">
      <c r="G57" s="12" t="s">
        <v>616</v>
      </c>
      <c r="H57" s="12"/>
      <c r="I57" s="12"/>
      <c r="J57" s="61"/>
      <c r="K57" s="61"/>
      <c r="L57" s="61"/>
      <c r="M57" s="61"/>
      <c r="N57" s="61"/>
      <c r="O57" s="61"/>
      <c r="P57" s="61"/>
      <c r="Q57" s="61"/>
      <c r="R57" s="18"/>
    </row>
    <row r="58" spans="1:116" x14ac:dyDescent="0.4">
      <c r="C58" s="8" t="s">
        <v>224</v>
      </c>
      <c r="D58" t="s">
        <v>224</v>
      </c>
      <c r="G58" s="322" t="s">
        <v>617</v>
      </c>
      <c r="H58" s="269"/>
      <c r="I58" s="269"/>
      <c r="J58" s="269"/>
      <c r="K58" s="53">
        <f t="shared" ref="K58:P59" ca="1" si="88">SUMIF($5:$5,K$3,58:58)</f>
        <v>169694487.19999993</v>
      </c>
      <c r="L58" s="53">
        <f t="shared" ca="1" si="88"/>
        <v>169298886.25999987</v>
      </c>
      <c r="M58" s="53">
        <f t="shared" ca="1" si="88"/>
        <v>168812442.77299988</v>
      </c>
      <c r="N58" s="53">
        <f t="shared" ca="1" si="88"/>
        <v>168159364.61164975</v>
      </c>
      <c r="O58" s="53">
        <f t="shared" ca="1" si="88"/>
        <v>167188820.04223228</v>
      </c>
      <c r="P58" s="53">
        <f t="shared" ca="1" si="88"/>
        <v>165599935.744344</v>
      </c>
      <c r="Q58" s="269"/>
      <c r="R58" s="325">
        <v>0</v>
      </c>
      <c r="S58" s="53">
        <f t="shared" ref="S58:AX58" ca="1" si="89">R58+S97</f>
        <v>169974540.59999999</v>
      </c>
      <c r="T58" s="53">
        <f t="shared" ca="1" si="89"/>
        <v>169949081.19999999</v>
      </c>
      <c r="U58" s="53">
        <f t="shared" ca="1" si="89"/>
        <v>169923621.79999998</v>
      </c>
      <c r="V58" s="53">
        <f t="shared" ca="1" si="89"/>
        <v>169898162.39999998</v>
      </c>
      <c r="W58" s="53">
        <f t="shared" ca="1" si="89"/>
        <v>169872702.99999997</v>
      </c>
      <c r="X58" s="53">
        <f t="shared" ca="1" si="89"/>
        <v>169847243.59999996</v>
      </c>
      <c r="Y58" s="53">
        <f t="shared" ca="1" si="89"/>
        <v>169821784.19999996</v>
      </c>
      <c r="Z58" s="53">
        <f t="shared" ca="1" si="89"/>
        <v>169796324.79999995</v>
      </c>
      <c r="AA58" s="53">
        <f t="shared" ca="1" si="89"/>
        <v>169770865.39999995</v>
      </c>
      <c r="AB58" s="53">
        <f t="shared" ca="1" si="89"/>
        <v>169745405.99999994</v>
      </c>
      <c r="AC58" s="53">
        <f t="shared" ca="1" si="89"/>
        <v>169719946.59999993</v>
      </c>
      <c r="AD58" s="53">
        <f t="shared" ca="1" si="89"/>
        <v>169694487.19999993</v>
      </c>
      <c r="AE58" s="53">
        <f t="shared" ca="1" si="89"/>
        <v>169661520.45499992</v>
      </c>
      <c r="AF58" s="53">
        <f t="shared" ca="1" si="89"/>
        <v>169628553.70999992</v>
      </c>
      <c r="AG58" s="53">
        <f t="shared" ca="1" si="89"/>
        <v>169595586.96499991</v>
      </c>
      <c r="AH58" s="53">
        <f t="shared" ca="1" si="89"/>
        <v>169562620.21999991</v>
      </c>
      <c r="AI58" s="53">
        <f t="shared" ca="1" si="89"/>
        <v>169529653.4749999</v>
      </c>
      <c r="AJ58" s="53">
        <f t="shared" ca="1" si="89"/>
        <v>169496686.7299999</v>
      </c>
      <c r="AK58" s="53">
        <f t="shared" ca="1" si="89"/>
        <v>169463719.9849999</v>
      </c>
      <c r="AL58" s="53">
        <f t="shared" ca="1" si="89"/>
        <v>169430753.23999989</v>
      </c>
      <c r="AM58" s="53">
        <f t="shared" ca="1" si="89"/>
        <v>169397786.49499989</v>
      </c>
      <c r="AN58" s="53">
        <f t="shared" ca="1" si="89"/>
        <v>169364819.74999988</v>
      </c>
      <c r="AO58" s="53">
        <f t="shared" ca="1" si="89"/>
        <v>169331853.00499988</v>
      </c>
      <c r="AP58" s="53">
        <f t="shared" ca="1" si="89"/>
        <v>169298886.25999987</v>
      </c>
      <c r="AQ58" s="53">
        <f t="shared" ca="1" si="89"/>
        <v>169258349.30274987</v>
      </c>
      <c r="AR58" s="53">
        <f t="shared" ca="1" si="89"/>
        <v>169217812.34549987</v>
      </c>
      <c r="AS58" s="53">
        <f t="shared" ca="1" si="89"/>
        <v>169177275.38824987</v>
      </c>
      <c r="AT58" s="53">
        <f t="shared" ca="1" si="89"/>
        <v>169136738.43099988</v>
      </c>
      <c r="AU58" s="53">
        <f t="shared" ca="1" si="89"/>
        <v>169096201.47374988</v>
      </c>
      <c r="AV58" s="53">
        <f t="shared" ca="1" si="89"/>
        <v>169055664.51649988</v>
      </c>
      <c r="AW58" s="53">
        <f t="shared" ca="1" si="89"/>
        <v>169015127.55924988</v>
      </c>
      <c r="AX58" s="53">
        <f t="shared" ca="1" si="89"/>
        <v>168974590.60199988</v>
      </c>
      <c r="AY58" s="53">
        <f t="shared" ref="AY58:CD58" ca="1" si="90">AX58+AY97</f>
        <v>168934053.64474988</v>
      </c>
      <c r="AZ58" s="53">
        <f t="shared" ca="1" si="90"/>
        <v>168893516.68749988</v>
      </c>
      <c r="BA58" s="53">
        <f t="shared" ca="1" si="90"/>
        <v>168852979.73024988</v>
      </c>
      <c r="BB58" s="53">
        <f t="shared" ca="1" si="90"/>
        <v>168812442.77299988</v>
      </c>
      <c r="BC58" s="53">
        <f t="shared" ca="1" si="90"/>
        <v>168758019.59288737</v>
      </c>
      <c r="BD58" s="53">
        <f t="shared" ca="1" si="90"/>
        <v>168703596.41277486</v>
      </c>
      <c r="BE58" s="53">
        <f t="shared" ca="1" si="90"/>
        <v>168649173.23266235</v>
      </c>
      <c r="BF58" s="53">
        <f t="shared" ca="1" si="90"/>
        <v>168594750.05254984</v>
      </c>
      <c r="BG58" s="53">
        <f t="shared" ca="1" si="90"/>
        <v>168540326.87243733</v>
      </c>
      <c r="BH58" s="53">
        <f t="shared" ca="1" si="90"/>
        <v>168485903.69232482</v>
      </c>
      <c r="BI58" s="53">
        <f t="shared" ca="1" si="90"/>
        <v>168431480.51221231</v>
      </c>
      <c r="BJ58" s="53">
        <f t="shared" ca="1" si="90"/>
        <v>168377057.3320998</v>
      </c>
      <c r="BK58" s="53">
        <f t="shared" ca="1" si="90"/>
        <v>168322634.15198728</v>
      </c>
      <c r="BL58" s="53">
        <f t="shared" ca="1" si="90"/>
        <v>168268210.97187477</v>
      </c>
      <c r="BM58" s="53">
        <f t="shared" ca="1" si="90"/>
        <v>168213787.79176226</v>
      </c>
      <c r="BN58" s="53">
        <f t="shared" ca="1" si="90"/>
        <v>168159364.61164975</v>
      </c>
      <c r="BO58" s="53">
        <f t="shared" ca="1" si="90"/>
        <v>168078485.89753163</v>
      </c>
      <c r="BP58" s="53">
        <f t="shared" ca="1" si="90"/>
        <v>167997607.18341351</v>
      </c>
      <c r="BQ58" s="53">
        <f t="shared" ca="1" si="90"/>
        <v>167916728.46929538</v>
      </c>
      <c r="BR58" s="53">
        <f t="shared" ca="1" si="90"/>
        <v>167835849.75517726</v>
      </c>
      <c r="BS58" s="53">
        <f t="shared" ca="1" si="90"/>
        <v>167754971.04105914</v>
      </c>
      <c r="BT58" s="53">
        <f t="shared" ca="1" si="90"/>
        <v>167674092.32694101</v>
      </c>
      <c r="BU58" s="53">
        <f t="shared" ca="1" si="90"/>
        <v>167593213.61282289</v>
      </c>
      <c r="BV58" s="53">
        <f t="shared" ca="1" si="90"/>
        <v>167512334.89870477</v>
      </c>
      <c r="BW58" s="53">
        <f t="shared" ca="1" si="90"/>
        <v>167431456.18458664</v>
      </c>
      <c r="BX58" s="53">
        <f t="shared" ca="1" si="90"/>
        <v>167350577.47046852</v>
      </c>
      <c r="BY58" s="53">
        <f t="shared" ca="1" si="90"/>
        <v>167269698.7563504</v>
      </c>
      <c r="BZ58" s="53">
        <f t="shared" ca="1" si="90"/>
        <v>167188820.04223228</v>
      </c>
      <c r="CA58" s="53">
        <f t="shared" ca="1" si="90"/>
        <v>167056413.01740825</v>
      </c>
      <c r="CB58" s="53">
        <f t="shared" ca="1" si="90"/>
        <v>166924005.99258423</v>
      </c>
      <c r="CC58" s="53">
        <f t="shared" ca="1" si="90"/>
        <v>166791598.96776021</v>
      </c>
      <c r="CD58" s="53">
        <f t="shared" ca="1" si="90"/>
        <v>166659191.94293618</v>
      </c>
      <c r="CE58" s="53">
        <f t="shared" ref="CE58:CL58" ca="1" si="91">CD58+CE97</f>
        <v>166526784.91811216</v>
      </c>
      <c r="CF58" s="53">
        <f t="shared" ca="1" si="91"/>
        <v>166394377.89328814</v>
      </c>
      <c r="CG58" s="53">
        <f t="shared" ca="1" si="91"/>
        <v>166261970.86846411</v>
      </c>
      <c r="CH58" s="53">
        <f t="shared" ca="1" si="91"/>
        <v>166129563.84364009</v>
      </c>
      <c r="CI58" s="53">
        <f t="shared" ca="1" si="91"/>
        <v>165997156.81881607</v>
      </c>
      <c r="CJ58" s="53">
        <f t="shared" ca="1" si="91"/>
        <v>165864749.79399204</v>
      </c>
      <c r="CK58" s="53">
        <f t="shared" ca="1" si="91"/>
        <v>165732342.76916802</v>
      </c>
      <c r="CL58" s="53">
        <f t="shared" ca="1" si="91"/>
        <v>165599935.744344</v>
      </c>
      <c r="CN58" s="53">
        <f t="shared" ref="CN58:DL58" ca="1" si="92">CM58+CN97</f>
        <v>0</v>
      </c>
      <c r="CO58" s="53">
        <f t="shared" ca="1" si="92"/>
        <v>0</v>
      </c>
      <c r="CP58" s="53">
        <f t="shared" ca="1" si="92"/>
        <v>0</v>
      </c>
      <c r="CQ58" s="53">
        <f t="shared" ca="1" si="92"/>
        <v>0</v>
      </c>
      <c r="CR58" s="53">
        <f t="shared" ca="1" si="92"/>
        <v>0</v>
      </c>
      <c r="CS58" s="53">
        <f t="shared" ca="1" si="92"/>
        <v>0</v>
      </c>
      <c r="CT58" s="53">
        <f t="shared" ca="1" si="92"/>
        <v>0</v>
      </c>
      <c r="CU58" s="53">
        <f t="shared" ca="1" si="92"/>
        <v>0</v>
      </c>
      <c r="CV58" s="53">
        <f t="shared" ca="1" si="92"/>
        <v>0</v>
      </c>
      <c r="CW58" s="53">
        <f t="shared" ca="1" si="92"/>
        <v>0</v>
      </c>
      <c r="CX58" s="53">
        <f t="shared" ca="1" si="92"/>
        <v>0</v>
      </c>
      <c r="CY58" s="53">
        <f t="shared" ca="1" si="92"/>
        <v>0</v>
      </c>
      <c r="CZ58" s="53">
        <f t="shared" ca="1" si="92"/>
        <v>0</v>
      </c>
      <c r="DA58" s="53">
        <f t="shared" ca="1" si="92"/>
        <v>0</v>
      </c>
      <c r="DB58" s="53">
        <f t="shared" ca="1" si="92"/>
        <v>0</v>
      </c>
      <c r="DC58" s="53">
        <f t="shared" ca="1" si="92"/>
        <v>0</v>
      </c>
      <c r="DD58" s="53">
        <f t="shared" ca="1" si="92"/>
        <v>0</v>
      </c>
      <c r="DE58" s="53">
        <f t="shared" ca="1" si="92"/>
        <v>0</v>
      </c>
      <c r="DF58" s="53">
        <f t="shared" ca="1" si="92"/>
        <v>0</v>
      </c>
      <c r="DG58" s="53">
        <f t="shared" ca="1" si="92"/>
        <v>0</v>
      </c>
      <c r="DH58" s="53">
        <f t="shared" ca="1" si="92"/>
        <v>0</v>
      </c>
      <c r="DI58" s="53">
        <f t="shared" ca="1" si="92"/>
        <v>0</v>
      </c>
      <c r="DJ58" s="53">
        <f t="shared" ca="1" si="92"/>
        <v>0</v>
      </c>
      <c r="DK58" s="53">
        <f t="shared" ca="1" si="92"/>
        <v>0</v>
      </c>
      <c r="DL58" s="53">
        <f t="shared" ca="1" si="92"/>
        <v>0</v>
      </c>
    </row>
    <row r="59" spans="1:116" x14ac:dyDescent="0.4">
      <c r="A59" s="65"/>
      <c r="B59" s="27"/>
      <c r="C59" s="27"/>
      <c r="D59" s="27"/>
      <c r="E59" s="27" t="s">
        <v>224</v>
      </c>
      <c r="F59" s="27" t="s">
        <v>224</v>
      </c>
      <c r="G59" s="27" t="s">
        <v>618</v>
      </c>
      <c r="H59" s="28"/>
      <c r="I59" s="28"/>
      <c r="J59" s="28"/>
      <c r="K59" s="63">
        <f t="shared" ca="1" si="88"/>
        <v>169694487.19999993</v>
      </c>
      <c r="L59" s="63">
        <f t="shared" ca="1" si="88"/>
        <v>169298886.25999987</v>
      </c>
      <c r="M59" s="63">
        <f t="shared" ca="1" si="88"/>
        <v>168812442.77299988</v>
      </c>
      <c r="N59" s="63">
        <f t="shared" ca="1" si="88"/>
        <v>168159364.61164975</v>
      </c>
      <c r="O59" s="63">
        <f t="shared" ca="1" si="88"/>
        <v>167188820.04223228</v>
      </c>
      <c r="P59" s="63">
        <f t="shared" ca="1" si="88"/>
        <v>165599935.744344</v>
      </c>
      <c r="Q59" s="28"/>
      <c r="R59" s="118">
        <f t="shared" ref="R59:AW59" si="93">SUMIF($C:$C,$F59,R:R)</f>
        <v>0</v>
      </c>
      <c r="S59" s="261">
        <f t="shared" ca="1" si="93"/>
        <v>169974540.59999999</v>
      </c>
      <c r="T59" s="261">
        <f t="shared" ca="1" si="93"/>
        <v>169949081.19999999</v>
      </c>
      <c r="U59" s="261">
        <f t="shared" ca="1" si="93"/>
        <v>169923621.79999998</v>
      </c>
      <c r="V59" s="261">
        <f t="shared" ca="1" si="93"/>
        <v>169898162.39999998</v>
      </c>
      <c r="W59" s="261">
        <f t="shared" ca="1" si="93"/>
        <v>169872702.99999997</v>
      </c>
      <c r="X59" s="261">
        <f t="shared" ca="1" si="93"/>
        <v>169847243.59999996</v>
      </c>
      <c r="Y59" s="261">
        <f t="shared" ca="1" si="93"/>
        <v>169821784.19999996</v>
      </c>
      <c r="Z59" s="261">
        <f t="shared" ca="1" si="93"/>
        <v>169796324.79999995</v>
      </c>
      <c r="AA59" s="261">
        <f t="shared" ca="1" si="93"/>
        <v>169770865.39999995</v>
      </c>
      <c r="AB59" s="261">
        <f t="shared" ca="1" si="93"/>
        <v>169745405.99999994</v>
      </c>
      <c r="AC59" s="261">
        <f t="shared" ca="1" si="93"/>
        <v>169719946.59999993</v>
      </c>
      <c r="AD59" s="261">
        <f t="shared" ca="1" si="93"/>
        <v>169694487.19999993</v>
      </c>
      <c r="AE59" s="261">
        <f t="shared" ca="1" si="93"/>
        <v>169661520.45499992</v>
      </c>
      <c r="AF59" s="261">
        <f t="shared" ca="1" si="93"/>
        <v>169628553.70999992</v>
      </c>
      <c r="AG59" s="261">
        <f t="shared" ca="1" si="93"/>
        <v>169595586.96499991</v>
      </c>
      <c r="AH59" s="261">
        <f t="shared" ca="1" si="93"/>
        <v>169562620.21999991</v>
      </c>
      <c r="AI59" s="261">
        <f t="shared" ca="1" si="93"/>
        <v>169529653.4749999</v>
      </c>
      <c r="AJ59" s="261">
        <f t="shared" ca="1" si="93"/>
        <v>169496686.7299999</v>
      </c>
      <c r="AK59" s="261">
        <f t="shared" ca="1" si="93"/>
        <v>169463719.9849999</v>
      </c>
      <c r="AL59" s="261">
        <f t="shared" ca="1" si="93"/>
        <v>169430753.23999989</v>
      </c>
      <c r="AM59" s="261">
        <f t="shared" ca="1" si="93"/>
        <v>169397786.49499989</v>
      </c>
      <c r="AN59" s="261">
        <f t="shared" ca="1" si="93"/>
        <v>169364819.74999988</v>
      </c>
      <c r="AO59" s="261">
        <f t="shared" ca="1" si="93"/>
        <v>169331853.00499988</v>
      </c>
      <c r="AP59" s="261">
        <f t="shared" ca="1" si="93"/>
        <v>169298886.25999987</v>
      </c>
      <c r="AQ59" s="261">
        <f t="shared" ca="1" si="93"/>
        <v>169258349.30274987</v>
      </c>
      <c r="AR59" s="261">
        <f t="shared" ca="1" si="93"/>
        <v>169217812.34549987</v>
      </c>
      <c r="AS59" s="261">
        <f t="shared" ca="1" si="93"/>
        <v>169177275.38824987</v>
      </c>
      <c r="AT59" s="261">
        <f t="shared" ca="1" si="93"/>
        <v>169136738.43099988</v>
      </c>
      <c r="AU59" s="261">
        <f t="shared" ca="1" si="93"/>
        <v>169096201.47374988</v>
      </c>
      <c r="AV59" s="261">
        <f t="shared" ca="1" si="93"/>
        <v>169055664.51649988</v>
      </c>
      <c r="AW59" s="261">
        <f t="shared" ca="1" si="93"/>
        <v>169015127.55924988</v>
      </c>
      <c r="AX59" s="261">
        <f t="shared" ref="AX59:CC59" ca="1" si="94">SUMIF($C:$C,$F59,AX:AX)</f>
        <v>168974590.60199988</v>
      </c>
      <c r="AY59" s="261">
        <f t="shared" ca="1" si="94"/>
        <v>168934053.64474988</v>
      </c>
      <c r="AZ59" s="261">
        <f t="shared" ca="1" si="94"/>
        <v>168893516.68749988</v>
      </c>
      <c r="BA59" s="261">
        <f t="shared" ca="1" si="94"/>
        <v>168852979.73024988</v>
      </c>
      <c r="BB59" s="261">
        <f t="shared" ca="1" si="94"/>
        <v>168812442.77299988</v>
      </c>
      <c r="BC59" s="261">
        <f t="shared" ca="1" si="94"/>
        <v>168758019.59288737</v>
      </c>
      <c r="BD59" s="261">
        <f t="shared" ca="1" si="94"/>
        <v>168703596.41277486</v>
      </c>
      <c r="BE59" s="261">
        <f t="shared" ca="1" si="94"/>
        <v>168649173.23266235</v>
      </c>
      <c r="BF59" s="261">
        <f t="shared" ca="1" si="94"/>
        <v>168594750.05254984</v>
      </c>
      <c r="BG59" s="261">
        <f t="shared" ca="1" si="94"/>
        <v>168540326.87243733</v>
      </c>
      <c r="BH59" s="261">
        <f t="shared" ca="1" si="94"/>
        <v>168485903.69232482</v>
      </c>
      <c r="BI59" s="261">
        <f t="shared" ca="1" si="94"/>
        <v>168431480.51221231</v>
      </c>
      <c r="BJ59" s="261">
        <f t="shared" ca="1" si="94"/>
        <v>168377057.3320998</v>
      </c>
      <c r="BK59" s="261">
        <f t="shared" ca="1" si="94"/>
        <v>168322634.15198728</v>
      </c>
      <c r="BL59" s="261">
        <f t="shared" ca="1" si="94"/>
        <v>168268210.97187477</v>
      </c>
      <c r="BM59" s="261">
        <f t="shared" ca="1" si="94"/>
        <v>168213787.79176226</v>
      </c>
      <c r="BN59" s="261">
        <f t="shared" ca="1" si="94"/>
        <v>168159364.61164975</v>
      </c>
      <c r="BO59" s="261">
        <f t="shared" ca="1" si="94"/>
        <v>168078485.89753163</v>
      </c>
      <c r="BP59" s="261">
        <f t="shared" ca="1" si="94"/>
        <v>167997607.18341351</v>
      </c>
      <c r="BQ59" s="261">
        <f t="shared" ca="1" si="94"/>
        <v>167916728.46929538</v>
      </c>
      <c r="BR59" s="261">
        <f t="shared" ca="1" si="94"/>
        <v>167835849.75517726</v>
      </c>
      <c r="BS59" s="261">
        <f t="shared" ca="1" si="94"/>
        <v>167754971.04105914</v>
      </c>
      <c r="BT59" s="261">
        <f t="shared" ca="1" si="94"/>
        <v>167674092.32694101</v>
      </c>
      <c r="BU59" s="261">
        <f t="shared" ca="1" si="94"/>
        <v>167593213.61282289</v>
      </c>
      <c r="BV59" s="261">
        <f t="shared" ca="1" si="94"/>
        <v>167512334.89870477</v>
      </c>
      <c r="BW59" s="261">
        <f t="shared" ca="1" si="94"/>
        <v>167431456.18458664</v>
      </c>
      <c r="BX59" s="261">
        <f t="shared" ca="1" si="94"/>
        <v>167350577.47046852</v>
      </c>
      <c r="BY59" s="261">
        <f t="shared" ca="1" si="94"/>
        <v>167269698.7563504</v>
      </c>
      <c r="BZ59" s="261">
        <f t="shared" ca="1" si="94"/>
        <v>167188820.04223228</v>
      </c>
      <c r="CA59" s="261">
        <f t="shared" ca="1" si="94"/>
        <v>167056413.01740825</v>
      </c>
      <c r="CB59" s="261">
        <f t="shared" ca="1" si="94"/>
        <v>166924005.99258423</v>
      </c>
      <c r="CC59" s="261">
        <f t="shared" ca="1" si="94"/>
        <v>166791598.96776021</v>
      </c>
      <c r="CD59" s="261">
        <f t="shared" ref="CD59:CL59" ca="1" si="95">SUMIF($C:$C,$F59,CD:CD)</f>
        <v>166659191.94293618</v>
      </c>
      <c r="CE59" s="261">
        <f t="shared" ca="1" si="95"/>
        <v>166526784.91811216</v>
      </c>
      <c r="CF59" s="261">
        <f t="shared" ca="1" si="95"/>
        <v>166394377.89328814</v>
      </c>
      <c r="CG59" s="261">
        <f t="shared" ca="1" si="95"/>
        <v>166261970.86846411</v>
      </c>
      <c r="CH59" s="261">
        <f t="shared" ca="1" si="95"/>
        <v>166129563.84364009</v>
      </c>
      <c r="CI59" s="261">
        <f t="shared" ca="1" si="95"/>
        <v>165997156.81881607</v>
      </c>
      <c r="CJ59" s="261">
        <f t="shared" ca="1" si="95"/>
        <v>165864749.79399204</v>
      </c>
      <c r="CK59" s="261">
        <f t="shared" ca="1" si="95"/>
        <v>165732342.76916802</v>
      </c>
      <c r="CL59" s="261">
        <f t="shared" ca="1" si="95"/>
        <v>165599935.744344</v>
      </c>
      <c r="CN59" s="261">
        <f t="shared" ref="CN59:DL59" ca="1" si="96">SUMIF($C:$C,$F59,CN:CN)</f>
        <v>0</v>
      </c>
      <c r="CO59" s="261">
        <f t="shared" ca="1" si="96"/>
        <v>0</v>
      </c>
      <c r="CP59" s="261">
        <f t="shared" ca="1" si="96"/>
        <v>0</v>
      </c>
      <c r="CQ59" s="261">
        <f t="shared" ca="1" si="96"/>
        <v>0</v>
      </c>
      <c r="CR59" s="261">
        <f t="shared" ca="1" si="96"/>
        <v>0</v>
      </c>
      <c r="CS59" s="261">
        <f t="shared" ca="1" si="96"/>
        <v>0</v>
      </c>
      <c r="CT59" s="261">
        <f t="shared" ca="1" si="96"/>
        <v>0</v>
      </c>
      <c r="CU59" s="261">
        <f t="shared" ca="1" si="96"/>
        <v>0</v>
      </c>
      <c r="CV59" s="261">
        <f t="shared" ca="1" si="96"/>
        <v>0</v>
      </c>
      <c r="CW59" s="261">
        <f t="shared" ca="1" si="96"/>
        <v>0</v>
      </c>
      <c r="CX59" s="261">
        <f t="shared" ca="1" si="96"/>
        <v>0</v>
      </c>
      <c r="CY59" s="261">
        <f t="shared" ca="1" si="96"/>
        <v>0</v>
      </c>
      <c r="CZ59" s="261">
        <f t="shared" ca="1" si="96"/>
        <v>0</v>
      </c>
      <c r="DA59" s="261">
        <f t="shared" ca="1" si="96"/>
        <v>0</v>
      </c>
      <c r="DB59" s="261">
        <f t="shared" ca="1" si="96"/>
        <v>0</v>
      </c>
      <c r="DC59" s="261">
        <f t="shared" ca="1" si="96"/>
        <v>0</v>
      </c>
      <c r="DD59" s="261">
        <f t="shared" ca="1" si="96"/>
        <v>0</v>
      </c>
      <c r="DE59" s="261">
        <f t="shared" ca="1" si="96"/>
        <v>0</v>
      </c>
      <c r="DF59" s="261">
        <f t="shared" ca="1" si="96"/>
        <v>0</v>
      </c>
      <c r="DG59" s="261">
        <f t="shared" ca="1" si="96"/>
        <v>0</v>
      </c>
      <c r="DH59" s="261">
        <f t="shared" ca="1" si="96"/>
        <v>0</v>
      </c>
      <c r="DI59" s="261">
        <f t="shared" ca="1" si="96"/>
        <v>0</v>
      </c>
      <c r="DJ59" s="261">
        <f t="shared" ca="1" si="96"/>
        <v>0</v>
      </c>
      <c r="DK59" s="261">
        <f t="shared" ca="1" si="96"/>
        <v>0</v>
      </c>
      <c r="DL59" s="261">
        <f t="shared" ca="1" si="96"/>
        <v>0</v>
      </c>
    </row>
    <row r="61" spans="1:116" hidden="1" x14ac:dyDescent="0.4">
      <c r="B61" s="27" t="s">
        <v>240</v>
      </c>
      <c r="G61" s="12" t="s">
        <v>619</v>
      </c>
    </row>
    <row r="62" spans="1:116" hidden="1" x14ac:dyDescent="0.4">
      <c r="A62" s="65"/>
      <c r="B62" s="27" t="s">
        <v>240</v>
      </c>
      <c r="C62" s="27"/>
      <c r="D62" s="27"/>
      <c r="E62" s="27"/>
      <c r="F62" s="27" t="s">
        <v>240</v>
      </c>
      <c r="G62" s="27" t="s">
        <v>620</v>
      </c>
      <c r="H62" s="27"/>
      <c r="I62" s="27"/>
      <c r="J62" s="28"/>
      <c r="K62" s="63">
        <f t="shared" ref="K62:P62" si="97">SUMIF($5:$5,K$3,62:62)</f>
        <v>0</v>
      </c>
      <c r="L62" s="63">
        <f t="shared" si="97"/>
        <v>0</v>
      </c>
      <c r="M62" s="63">
        <f t="shared" si="97"/>
        <v>0</v>
      </c>
      <c r="N62" s="63">
        <f t="shared" si="97"/>
        <v>0</v>
      </c>
      <c r="O62" s="63">
        <f t="shared" si="97"/>
        <v>0</v>
      </c>
      <c r="P62" s="63">
        <f t="shared" si="97"/>
        <v>0</v>
      </c>
      <c r="Q62" s="28"/>
      <c r="R62" s="252">
        <f t="shared" ref="R62:AW62" si="98">SUMIF($C:$C,$F62,R:R)</f>
        <v>0</v>
      </c>
      <c r="S62" s="261">
        <f t="shared" si="98"/>
        <v>0</v>
      </c>
      <c r="T62" s="261">
        <f t="shared" si="98"/>
        <v>0</v>
      </c>
      <c r="U62" s="261">
        <f t="shared" si="98"/>
        <v>0</v>
      </c>
      <c r="V62" s="261">
        <f t="shared" si="98"/>
        <v>0</v>
      </c>
      <c r="W62" s="261">
        <f t="shared" si="98"/>
        <v>0</v>
      </c>
      <c r="X62" s="261">
        <f t="shared" si="98"/>
        <v>0</v>
      </c>
      <c r="Y62" s="261">
        <f t="shared" si="98"/>
        <v>0</v>
      </c>
      <c r="Z62" s="261">
        <f t="shared" si="98"/>
        <v>0</v>
      </c>
      <c r="AA62" s="261">
        <f t="shared" si="98"/>
        <v>0</v>
      </c>
      <c r="AB62" s="261">
        <f t="shared" si="98"/>
        <v>0</v>
      </c>
      <c r="AC62" s="261">
        <f t="shared" si="98"/>
        <v>0</v>
      </c>
      <c r="AD62" s="261">
        <f t="shared" si="98"/>
        <v>0</v>
      </c>
      <c r="AE62" s="261">
        <f t="shared" si="98"/>
        <v>0</v>
      </c>
      <c r="AF62" s="261">
        <f t="shared" si="98"/>
        <v>0</v>
      </c>
      <c r="AG62" s="261">
        <f t="shared" si="98"/>
        <v>0</v>
      </c>
      <c r="AH62" s="261">
        <f t="shared" si="98"/>
        <v>0</v>
      </c>
      <c r="AI62" s="261">
        <f t="shared" si="98"/>
        <v>0</v>
      </c>
      <c r="AJ62" s="261">
        <f t="shared" si="98"/>
        <v>0</v>
      </c>
      <c r="AK62" s="261">
        <f t="shared" si="98"/>
        <v>0</v>
      </c>
      <c r="AL62" s="261">
        <f t="shared" si="98"/>
        <v>0</v>
      </c>
      <c r="AM62" s="261">
        <f t="shared" si="98"/>
        <v>0</v>
      </c>
      <c r="AN62" s="261">
        <f t="shared" si="98"/>
        <v>0</v>
      </c>
      <c r="AO62" s="261">
        <f t="shared" si="98"/>
        <v>0</v>
      </c>
      <c r="AP62" s="261">
        <f t="shared" si="98"/>
        <v>0</v>
      </c>
      <c r="AQ62" s="261">
        <f t="shared" si="98"/>
        <v>0</v>
      </c>
      <c r="AR62" s="261">
        <f t="shared" si="98"/>
        <v>0</v>
      </c>
      <c r="AS62" s="261">
        <f t="shared" si="98"/>
        <v>0</v>
      </c>
      <c r="AT62" s="261">
        <f t="shared" si="98"/>
        <v>0</v>
      </c>
      <c r="AU62" s="261">
        <f t="shared" si="98"/>
        <v>0</v>
      </c>
      <c r="AV62" s="261">
        <f t="shared" si="98"/>
        <v>0</v>
      </c>
      <c r="AW62" s="261">
        <f t="shared" si="98"/>
        <v>0</v>
      </c>
      <c r="AX62" s="261">
        <f t="shared" ref="AX62:CC62" si="99">SUMIF($C:$C,$F62,AX:AX)</f>
        <v>0</v>
      </c>
      <c r="AY62" s="261">
        <f t="shared" si="99"/>
        <v>0</v>
      </c>
      <c r="AZ62" s="261">
        <f t="shared" si="99"/>
        <v>0</v>
      </c>
      <c r="BA62" s="261">
        <f t="shared" si="99"/>
        <v>0</v>
      </c>
      <c r="BB62" s="261">
        <f t="shared" si="99"/>
        <v>0</v>
      </c>
      <c r="BC62" s="261">
        <f t="shared" si="99"/>
        <v>0</v>
      </c>
      <c r="BD62" s="261">
        <f t="shared" si="99"/>
        <v>0</v>
      </c>
      <c r="BE62" s="261">
        <f t="shared" si="99"/>
        <v>0</v>
      </c>
      <c r="BF62" s="261">
        <f t="shared" si="99"/>
        <v>0</v>
      </c>
      <c r="BG62" s="261">
        <f t="shared" si="99"/>
        <v>0</v>
      </c>
      <c r="BH62" s="261">
        <f t="shared" si="99"/>
        <v>0</v>
      </c>
      <c r="BI62" s="261">
        <f t="shared" si="99"/>
        <v>0</v>
      </c>
      <c r="BJ62" s="261">
        <f t="shared" si="99"/>
        <v>0</v>
      </c>
      <c r="BK62" s="261">
        <f t="shared" si="99"/>
        <v>0</v>
      </c>
      <c r="BL62" s="261">
        <f t="shared" si="99"/>
        <v>0</v>
      </c>
      <c r="BM62" s="261">
        <f t="shared" si="99"/>
        <v>0</v>
      </c>
      <c r="BN62" s="261">
        <f t="shared" si="99"/>
        <v>0</v>
      </c>
      <c r="BO62" s="261">
        <f t="shared" si="99"/>
        <v>0</v>
      </c>
      <c r="BP62" s="261">
        <f t="shared" si="99"/>
        <v>0</v>
      </c>
      <c r="BQ62" s="261">
        <f t="shared" si="99"/>
        <v>0</v>
      </c>
      <c r="BR62" s="261">
        <f t="shared" si="99"/>
        <v>0</v>
      </c>
      <c r="BS62" s="261">
        <f t="shared" si="99"/>
        <v>0</v>
      </c>
      <c r="BT62" s="261">
        <f t="shared" si="99"/>
        <v>0</v>
      </c>
      <c r="BU62" s="261">
        <f t="shared" si="99"/>
        <v>0</v>
      </c>
      <c r="BV62" s="261">
        <f t="shared" si="99"/>
        <v>0</v>
      </c>
      <c r="BW62" s="261">
        <f t="shared" si="99"/>
        <v>0</v>
      </c>
      <c r="BX62" s="261">
        <f t="shared" si="99"/>
        <v>0</v>
      </c>
      <c r="BY62" s="261">
        <f t="shared" si="99"/>
        <v>0</v>
      </c>
      <c r="BZ62" s="261">
        <f t="shared" si="99"/>
        <v>0</v>
      </c>
      <c r="CA62" s="261">
        <f t="shared" si="99"/>
        <v>0</v>
      </c>
      <c r="CB62" s="261">
        <f t="shared" si="99"/>
        <v>0</v>
      </c>
      <c r="CC62" s="261">
        <f t="shared" si="99"/>
        <v>0</v>
      </c>
      <c r="CD62" s="261">
        <f t="shared" ref="CD62:CL62" si="100">SUMIF($C:$C,$F62,CD:CD)</f>
        <v>0</v>
      </c>
      <c r="CE62" s="261">
        <f t="shared" si="100"/>
        <v>0</v>
      </c>
      <c r="CF62" s="261">
        <f t="shared" si="100"/>
        <v>0</v>
      </c>
      <c r="CG62" s="261">
        <f t="shared" si="100"/>
        <v>0</v>
      </c>
      <c r="CH62" s="261">
        <f t="shared" si="100"/>
        <v>0</v>
      </c>
      <c r="CI62" s="261">
        <f t="shared" si="100"/>
        <v>0</v>
      </c>
      <c r="CJ62" s="261">
        <f t="shared" si="100"/>
        <v>0</v>
      </c>
      <c r="CK62" s="261">
        <f t="shared" si="100"/>
        <v>0</v>
      </c>
      <c r="CL62" s="261">
        <f t="shared" si="100"/>
        <v>0</v>
      </c>
      <c r="CN62" s="261">
        <f t="shared" ref="CN62:DL62" si="101">SUMIF($C:$C,$F62,CN:CN)</f>
        <v>0</v>
      </c>
      <c r="CO62" s="261">
        <f t="shared" si="101"/>
        <v>0</v>
      </c>
      <c r="CP62" s="261">
        <f t="shared" si="101"/>
        <v>0</v>
      </c>
      <c r="CQ62" s="261">
        <f t="shared" si="101"/>
        <v>0</v>
      </c>
      <c r="CR62" s="261">
        <f t="shared" si="101"/>
        <v>0</v>
      </c>
      <c r="CS62" s="261">
        <f t="shared" si="101"/>
        <v>0</v>
      </c>
      <c r="CT62" s="261">
        <f t="shared" si="101"/>
        <v>0</v>
      </c>
      <c r="CU62" s="261">
        <f t="shared" si="101"/>
        <v>0</v>
      </c>
      <c r="CV62" s="261">
        <f t="shared" si="101"/>
        <v>0</v>
      </c>
      <c r="CW62" s="261">
        <f t="shared" si="101"/>
        <v>0</v>
      </c>
      <c r="CX62" s="261">
        <f t="shared" si="101"/>
        <v>0</v>
      </c>
      <c r="CY62" s="261">
        <f t="shared" si="101"/>
        <v>0</v>
      </c>
      <c r="CZ62" s="261">
        <f t="shared" si="101"/>
        <v>0</v>
      </c>
      <c r="DA62" s="261">
        <f t="shared" si="101"/>
        <v>0</v>
      </c>
      <c r="DB62" s="261">
        <f t="shared" si="101"/>
        <v>0</v>
      </c>
      <c r="DC62" s="261">
        <f t="shared" si="101"/>
        <v>0</v>
      </c>
      <c r="DD62" s="261">
        <f t="shared" si="101"/>
        <v>0</v>
      </c>
      <c r="DE62" s="261">
        <f t="shared" si="101"/>
        <v>0</v>
      </c>
      <c r="DF62" s="261">
        <f t="shared" si="101"/>
        <v>0</v>
      </c>
      <c r="DG62" s="261">
        <f t="shared" si="101"/>
        <v>0</v>
      </c>
      <c r="DH62" s="261">
        <f t="shared" si="101"/>
        <v>0</v>
      </c>
      <c r="DI62" s="261">
        <f t="shared" si="101"/>
        <v>0</v>
      </c>
      <c r="DJ62" s="261">
        <f t="shared" si="101"/>
        <v>0</v>
      </c>
      <c r="DK62" s="261">
        <f t="shared" si="101"/>
        <v>0</v>
      </c>
      <c r="DL62" s="261">
        <f t="shared" si="101"/>
        <v>0</v>
      </c>
    </row>
    <row r="63" spans="1:116" hidden="1" x14ac:dyDescent="0.4">
      <c r="A63" s="65"/>
      <c r="B63" s="27" t="s">
        <v>240</v>
      </c>
    </row>
    <row r="64" spans="1:116" x14ac:dyDescent="0.4">
      <c r="A64" s="65"/>
      <c r="B64" s="27"/>
      <c r="C64" s="27"/>
      <c r="D64" s="27"/>
      <c r="E64" s="27"/>
      <c r="F64" s="27"/>
      <c r="G64" s="27" t="s">
        <v>621</v>
      </c>
      <c r="H64" s="27"/>
      <c r="I64" s="27"/>
      <c r="J64" s="28"/>
      <c r="K64" s="28">
        <f t="shared" ref="K64:P64" ca="1" si="102">SUMIF($5:$5,K$3,64:64)</f>
        <v>169694487.19999993</v>
      </c>
      <c r="L64" s="28">
        <f t="shared" ca="1" si="102"/>
        <v>169298886.25999987</v>
      </c>
      <c r="M64" s="28">
        <f t="shared" ca="1" si="102"/>
        <v>168812442.77299988</v>
      </c>
      <c r="N64" s="28">
        <f t="shared" ca="1" si="102"/>
        <v>168159364.61164975</v>
      </c>
      <c r="O64" s="28">
        <f t="shared" ca="1" si="102"/>
        <v>167188820.04223228</v>
      </c>
      <c r="P64" s="28">
        <f t="shared" ca="1" si="102"/>
        <v>165599935.744344</v>
      </c>
      <c r="Q64" s="28"/>
      <c r="R64" s="33">
        <f t="shared" ref="R64:AW64" si="103">R59+R62</f>
        <v>0</v>
      </c>
      <c r="S64" s="28">
        <f t="shared" ca="1" si="103"/>
        <v>169974540.59999999</v>
      </c>
      <c r="T64" s="28">
        <f t="shared" ca="1" si="103"/>
        <v>169949081.19999999</v>
      </c>
      <c r="U64" s="28">
        <f t="shared" ca="1" si="103"/>
        <v>169923621.79999998</v>
      </c>
      <c r="V64" s="28">
        <f t="shared" ca="1" si="103"/>
        <v>169898162.39999998</v>
      </c>
      <c r="W64" s="28">
        <f t="shared" ca="1" si="103"/>
        <v>169872702.99999997</v>
      </c>
      <c r="X64" s="28">
        <f t="shared" ca="1" si="103"/>
        <v>169847243.59999996</v>
      </c>
      <c r="Y64" s="28">
        <f t="shared" ca="1" si="103"/>
        <v>169821784.19999996</v>
      </c>
      <c r="Z64" s="28">
        <f t="shared" ca="1" si="103"/>
        <v>169796324.79999995</v>
      </c>
      <c r="AA64" s="28">
        <f t="shared" ca="1" si="103"/>
        <v>169770865.39999995</v>
      </c>
      <c r="AB64" s="28">
        <f t="shared" ca="1" si="103"/>
        <v>169745405.99999994</v>
      </c>
      <c r="AC64" s="28">
        <f t="shared" ca="1" si="103"/>
        <v>169719946.59999993</v>
      </c>
      <c r="AD64" s="28">
        <f t="shared" ca="1" si="103"/>
        <v>169694487.19999993</v>
      </c>
      <c r="AE64" s="28">
        <f t="shared" ca="1" si="103"/>
        <v>169661520.45499992</v>
      </c>
      <c r="AF64" s="28">
        <f t="shared" ca="1" si="103"/>
        <v>169628553.70999992</v>
      </c>
      <c r="AG64" s="28">
        <f t="shared" ca="1" si="103"/>
        <v>169595586.96499991</v>
      </c>
      <c r="AH64" s="28">
        <f t="shared" ca="1" si="103"/>
        <v>169562620.21999991</v>
      </c>
      <c r="AI64" s="28">
        <f t="shared" ca="1" si="103"/>
        <v>169529653.4749999</v>
      </c>
      <c r="AJ64" s="28">
        <f t="shared" ca="1" si="103"/>
        <v>169496686.7299999</v>
      </c>
      <c r="AK64" s="28">
        <f t="shared" ca="1" si="103"/>
        <v>169463719.9849999</v>
      </c>
      <c r="AL64" s="28">
        <f t="shared" ca="1" si="103"/>
        <v>169430753.23999989</v>
      </c>
      <c r="AM64" s="28">
        <f t="shared" ca="1" si="103"/>
        <v>169397786.49499989</v>
      </c>
      <c r="AN64" s="28">
        <f t="shared" ca="1" si="103"/>
        <v>169364819.74999988</v>
      </c>
      <c r="AO64" s="28">
        <f t="shared" ca="1" si="103"/>
        <v>169331853.00499988</v>
      </c>
      <c r="AP64" s="28">
        <f t="shared" ca="1" si="103"/>
        <v>169298886.25999987</v>
      </c>
      <c r="AQ64" s="28">
        <f t="shared" ca="1" si="103"/>
        <v>169258349.30274987</v>
      </c>
      <c r="AR64" s="28">
        <f t="shared" ca="1" si="103"/>
        <v>169217812.34549987</v>
      </c>
      <c r="AS64" s="28">
        <f t="shared" ca="1" si="103"/>
        <v>169177275.38824987</v>
      </c>
      <c r="AT64" s="28">
        <f t="shared" ca="1" si="103"/>
        <v>169136738.43099988</v>
      </c>
      <c r="AU64" s="28">
        <f t="shared" ca="1" si="103"/>
        <v>169096201.47374988</v>
      </c>
      <c r="AV64" s="28">
        <f t="shared" ca="1" si="103"/>
        <v>169055664.51649988</v>
      </c>
      <c r="AW64" s="28">
        <f t="shared" ca="1" si="103"/>
        <v>169015127.55924988</v>
      </c>
      <c r="AX64" s="28">
        <f t="shared" ref="AX64:CC64" ca="1" si="104">AX59+AX62</f>
        <v>168974590.60199988</v>
      </c>
      <c r="AY64" s="28">
        <f t="shared" ca="1" si="104"/>
        <v>168934053.64474988</v>
      </c>
      <c r="AZ64" s="28">
        <f t="shared" ca="1" si="104"/>
        <v>168893516.68749988</v>
      </c>
      <c r="BA64" s="28">
        <f t="shared" ca="1" si="104"/>
        <v>168852979.73024988</v>
      </c>
      <c r="BB64" s="28">
        <f t="shared" ca="1" si="104"/>
        <v>168812442.77299988</v>
      </c>
      <c r="BC64" s="28">
        <f t="shared" ca="1" si="104"/>
        <v>168758019.59288737</v>
      </c>
      <c r="BD64" s="28">
        <f t="shared" ca="1" si="104"/>
        <v>168703596.41277486</v>
      </c>
      <c r="BE64" s="28">
        <f t="shared" ca="1" si="104"/>
        <v>168649173.23266235</v>
      </c>
      <c r="BF64" s="28">
        <f t="shared" ca="1" si="104"/>
        <v>168594750.05254984</v>
      </c>
      <c r="BG64" s="28">
        <f t="shared" ca="1" si="104"/>
        <v>168540326.87243733</v>
      </c>
      <c r="BH64" s="28">
        <f t="shared" ca="1" si="104"/>
        <v>168485903.69232482</v>
      </c>
      <c r="BI64" s="28">
        <f t="shared" ca="1" si="104"/>
        <v>168431480.51221231</v>
      </c>
      <c r="BJ64" s="28">
        <f t="shared" ca="1" si="104"/>
        <v>168377057.3320998</v>
      </c>
      <c r="BK64" s="28">
        <f t="shared" ca="1" si="104"/>
        <v>168322634.15198728</v>
      </c>
      <c r="BL64" s="28">
        <f t="shared" ca="1" si="104"/>
        <v>168268210.97187477</v>
      </c>
      <c r="BM64" s="28">
        <f t="shared" ca="1" si="104"/>
        <v>168213787.79176226</v>
      </c>
      <c r="BN64" s="28">
        <f t="shared" ca="1" si="104"/>
        <v>168159364.61164975</v>
      </c>
      <c r="BO64" s="28">
        <f t="shared" ca="1" si="104"/>
        <v>168078485.89753163</v>
      </c>
      <c r="BP64" s="28">
        <f t="shared" ca="1" si="104"/>
        <v>167997607.18341351</v>
      </c>
      <c r="BQ64" s="28">
        <f t="shared" ca="1" si="104"/>
        <v>167916728.46929538</v>
      </c>
      <c r="BR64" s="28">
        <f t="shared" ca="1" si="104"/>
        <v>167835849.75517726</v>
      </c>
      <c r="BS64" s="28">
        <f t="shared" ca="1" si="104"/>
        <v>167754971.04105914</v>
      </c>
      <c r="BT64" s="28">
        <f t="shared" ca="1" si="104"/>
        <v>167674092.32694101</v>
      </c>
      <c r="BU64" s="28">
        <f t="shared" ca="1" si="104"/>
        <v>167593213.61282289</v>
      </c>
      <c r="BV64" s="28">
        <f t="shared" ca="1" si="104"/>
        <v>167512334.89870477</v>
      </c>
      <c r="BW64" s="28">
        <f t="shared" ca="1" si="104"/>
        <v>167431456.18458664</v>
      </c>
      <c r="BX64" s="28">
        <f t="shared" ca="1" si="104"/>
        <v>167350577.47046852</v>
      </c>
      <c r="BY64" s="28">
        <f t="shared" ca="1" si="104"/>
        <v>167269698.7563504</v>
      </c>
      <c r="BZ64" s="28">
        <f t="shared" ca="1" si="104"/>
        <v>167188820.04223228</v>
      </c>
      <c r="CA64" s="28">
        <f t="shared" ca="1" si="104"/>
        <v>167056413.01740825</v>
      </c>
      <c r="CB64" s="28">
        <f t="shared" ca="1" si="104"/>
        <v>166924005.99258423</v>
      </c>
      <c r="CC64" s="28">
        <f t="shared" ca="1" si="104"/>
        <v>166791598.96776021</v>
      </c>
      <c r="CD64" s="28">
        <f t="shared" ref="CD64:CL64" ca="1" si="105">CD59+CD62</f>
        <v>166659191.94293618</v>
      </c>
      <c r="CE64" s="28">
        <f t="shared" ca="1" si="105"/>
        <v>166526784.91811216</v>
      </c>
      <c r="CF64" s="28">
        <f t="shared" ca="1" si="105"/>
        <v>166394377.89328814</v>
      </c>
      <c r="CG64" s="28">
        <f t="shared" ca="1" si="105"/>
        <v>166261970.86846411</v>
      </c>
      <c r="CH64" s="28">
        <f t="shared" ca="1" si="105"/>
        <v>166129563.84364009</v>
      </c>
      <c r="CI64" s="28">
        <f t="shared" ca="1" si="105"/>
        <v>165997156.81881607</v>
      </c>
      <c r="CJ64" s="28">
        <f t="shared" ca="1" si="105"/>
        <v>165864749.79399204</v>
      </c>
      <c r="CK64" s="28">
        <f t="shared" ca="1" si="105"/>
        <v>165732342.76916802</v>
      </c>
      <c r="CL64" s="28">
        <f t="shared" ca="1" si="105"/>
        <v>165599935.744344</v>
      </c>
      <c r="CN64" s="28">
        <f t="shared" ref="CN64:DL64" ca="1" si="106">CN59+CN62</f>
        <v>0</v>
      </c>
      <c r="CO64" s="28">
        <f t="shared" ca="1" si="106"/>
        <v>0</v>
      </c>
      <c r="CP64" s="28">
        <f t="shared" ca="1" si="106"/>
        <v>0</v>
      </c>
      <c r="CQ64" s="28">
        <f t="shared" ca="1" si="106"/>
        <v>0</v>
      </c>
      <c r="CR64" s="28">
        <f t="shared" ca="1" si="106"/>
        <v>0</v>
      </c>
      <c r="CS64" s="28">
        <f t="shared" ca="1" si="106"/>
        <v>0</v>
      </c>
      <c r="CT64" s="28">
        <f t="shared" ca="1" si="106"/>
        <v>0</v>
      </c>
      <c r="CU64" s="28">
        <f t="shared" ca="1" si="106"/>
        <v>0</v>
      </c>
      <c r="CV64" s="28">
        <f t="shared" ca="1" si="106"/>
        <v>0</v>
      </c>
      <c r="CW64" s="28">
        <f t="shared" ca="1" si="106"/>
        <v>0</v>
      </c>
      <c r="CX64" s="28">
        <f t="shared" ca="1" si="106"/>
        <v>0</v>
      </c>
      <c r="CY64" s="28">
        <f t="shared" ca="1" si="106"/>
        <v>0</v>
      </c>
      <c r="CZ64" s="28">
        <f t="shared" ca="1" si="106"/>
        <v>0</v>
      </c>
      <c r="DA64" s="28">
        <f t="shared" ca="1" si="106"/>
        <v>0</v>
      </c>
      <c r="DB64" s="28">
        <f t="shared" ca="1" si="106"/>
        <v>0</v>
      </c>
      <c r="DC64" s="28">
        <f t="shared" ca="1" si="106"/>
        <v>0</v>
      </c>
      <c r="DD64" s="28">
        <f t="shared" ca="1" si="106"/>
        <v>0</v>
      </c>
      <c r="DE64" s="28">
        <f t="shared" ca="1" si="106"/>
        <v>0</v>
      </c>
      <c r="DF64" s="28">
        <f t="shared" ca="1" si="106"/>
        <v>0</v>
      </c>
      <c r="DG64" s="28">
        <f t="shared" ca="1" si="106"/>
        <v>0</v>
      </c>
      <c r="DH64" s="28">
        <f t="shared" ca="1" si="106"/>
        <v>0</v>
      </c>
      <c r="DI64" s="28">
        <f t="shared" ca="1" si="106"/>
        <v>0</v>
      </c>
      <c r="DJ64" s="28">
        <f t="shared" ca="1" si="106"/>
        <v>0</v>
      </c>
      <c r="DK64" s="28">
        <f t="shared" ca="1" si="106"/>
        <v>0</v>
      </c>
      <c r="DL64" s="28">
        <f t="shared" ca="1" si="106"/>
        <v>0</v>
      </c>
    </row>
    <row r="66" spans="1:116" hidden="1" x14ac:dyDescent="0.4">
      <c r="B66" s="27" t="s">
        <v>232</v>
      </c>
      <c r="G66" s="12" t="s">
        <v>622</v>
      </c>
    </row>
    <row r="67" spans="1:116" hidden="1" x14ac:dyDescent="0.4">
      <c r="A67" s="65"/>
      <c r="B67" s="27" t="s">
        <v>232</v>
      </c>
      <c r="C67" s="27"/>
      <c r="D67" s="27"/>
      <c r="E67" s="27"/>
      <c r="F67" s="27" t="s">
        <v>232</v>
      </c>
      <c r="G67" s="27" t="s">
        <v>623</v>
      </c>
      <c r="H67" s="28"/>
      <c r="I67" s="28"/>
      <c r="J67" s="28"/>
      <c r="K67" s="63">
        <f t="shared" ref="K67:P67" si="107">SUMIF($5:$5,K$3,67:67)</f>
        <v>0</v>
      </c>
      <c r="L67" s="63">
        <f t="shared" si="107"/>
        <v>0</v>
      </c>
      <c r="M67" s="63">
        <f t="shared" si="107"/>
        <v>0</v>
      </c>
      <c r="N67" s="63">
        <f t="shared" si="107"/>
        <v>0</v>
      </c>
      <c r="O67" s="63">
        <f t="shared" si="107"/>
        <v>0</v>
      </c>
      <c r="P67" s="63">
        <f t="shared" si="107"/>
        <v>0</v>
      </c>
      <c r="Q67" s="28"/>
      <c r="R67" s="252">
        <f t="shared" ref="R67:AW67" si="108">SUMIF($C:$C,$F67,R:R)</f>
        <v>0</v>
      </c>
      <c r="S67" s="261">
        <f t="shared" si="108"/>
        <v>0</v>
      </c>
      <c r="T67" s="261">
        <f t="shared" si="108"/>
        <v>0</v>
      </c>
      <c r="U67" s="261">
        <f t="shared" si="108"/>
        <v>0</v>
      </c>
      <c r="V67" s="261">
        <f t="shared" si="108"/>
        <v>0</v>
      </c>
      <c r="W67" s="261">
        <f t="shared" si="108"/>
        <v>0</v>
      </c>
      <c r="X67" s="261">
        <f t="shared" si="108"/>
        <v>0</v>
      </c>
      <c r="Y67" s="261">
        <f t="shared" si="108"/>
        <v>0</v>
      </c>
      <c r="Z67" s="261">
        <f t="shared" si="108"/>
        <v>0</v>
      </c>
      <c r="AA67" s="261">
        <f t="shared" si="108"/>
        <v>0</v>
      </c>
      <c r="AB67" s="261">
        <f t="shared" si="108"/>
        <v>0</v>
      </c>
      <c r="AC67" s="261">
        <f t="shared" si="108"/>
        <v>0</v>
      </c>
      <c r="AD67" s="261">
        <f t="shared" si="108"/>
        <v>0</v>
      </c>
      <c r="AE67" s="261">
        <f t="shared" si="108"/>
        <v>0</v>
      </c>
      <c r="AF67" s="261">
        <f t="shared" si="108"/>
        <v>0</v>
      </c>
      <c r="AG67" s="261">
        <f t="shared" si="108"/>
        <v>0</v>
      </c>
      <c r="AH67" s="261">
        <f t="shared" si="108"/>
        <v>0</v>
      </c>
      <c r="AI67" s="261">
        <f t="shared" si="108"/>
        <v>0</v>
      </c>
      <c r="AJ67" s="261">
        <f t="shared" si="108"/>
        <v>0</v>
      </c>
      <c r="AK67" s="261">
        <f t="shared" si="108"/>
        <v>0</v>
      </c>
      <c r="AL67" s="261">
        <f t="shared" si="108"/>
        <v>0</v>
      </c>
      <c r="AM67" s="261">
        <f t="shared" si="108"/>
        <v>0</v>
      </c>
      <c r="AN67" s="261">
        <f t="shared" si="108"/>
        <v>0</v>
      </c>
      <c r="AO67" s="261">
        <f t="shared" si="108"/>
        <v>0</v>
      </c>
      <c r="AP67" s="261">
        <f t="shared" si="108"/>
        <v>0</v>
      </c>
      <c r="AQ67" s="261">
        <f t="shared" si="108"/>
        <v>0</v>
      </c>
      <c r="AR67" s="261">
        <f t="shared" si="108"/>
        <v>0</v>
      </c>
      <c r="AS67" s="261">
        <f t="shared" si="108"/>
        <v>0</v>
      </c>
      <c r="AT67" s="261">
        <f t="shared" si="108"/>
        <v>0</v>
      </c>
      <c r="AU67" s="261">
        <f t="shared" si="108"/>
        <v>0</v>
      </c>
      <c r="AV67" s="261">
        <f t="shared" si="108"/>
        <v>0</v>
      </c>
      <c r="AW67" s="261">
        <f t="shared" si="108"/>
        <v>0</v>
      </c>
      <c r="AX67" s="261">
        <f t="shared" ref="AX67:CC67" si="109">SUMIF($C:$C,$F67,AX:AX)</f>
        <v>0</v>
      </c>
      <c r="AY67" s="261">
        <f t="shared" si="109"/>
        <v>0</v>
      </c>
      <c r="AZ67" s="261">
        <f t="shared" si="109"/>
        <v>0</v>
      </c>
      <c r="BA67" s="261">
        <f t="shared" si="109"/>
        <v>0</v>
      </c>
      <c r="BB67" s="261">
        <f t="shared" si="109"/>
        <v>0</v>
      </c>
      <c r="BC67" s="261">
        <f t="shared" si="109"/>
        <v>0</v>
      </c>
      <c r="BD67" s="261">
        <f t="shared" si="109"/>
        <v>0</v>
      </c>
      <c r="BE67" s="261">
        <f t="shared" si="109"/>
        <v>0</v>
      </c>
      <c r="BF67" s="261">
        <f t="shared" si="109"/>
        <v>0</v>
      </c>
      <c r="BG67" s="261">
        <f t="shared" si="109"/>
        <v>0</v>
      </c>
      <c r="BH67" s="261">
        <f t="shared" si="109"/>
        <v>0</v>
      </c>
      <c r="BI67" s="261">
        <f t="shared" si="109"/>
        <v>0</v>
      </c>
      <c r="BJ67" s="261">
        <f t="shared" si="109"/>
        <v>0</v>
      </c>
      <c r="BK67" s="261">
        <f t="shared" si="109"/>
        <v>0</v>
      </c>
      <c r="BL67" s="261">
        <f t="shared" si="109"/>
        <v>0</v>
      </c>
      <c r="BM67" s="261">
        <f t="shared" si="109"/>
        <v>0</v>
      </c>
      <c r="BN67" s="261">
        <f t="shared" si="109"/>
        <v>0</v>
      </c>
      <c r="BO67" s="261">
        <f t="shared" si="109"/>
        <v>0</v>
      </c>
      <c r="BP67" s="261">
        <f t="shared" si="109"/>
        <v>0</v>
      </c>
      <c r="BQ67" s="261">
        <f t="shared" si="109"/>
        <v>0</v>
      </c>
      <c r="BR67" s="261">
        <f t="shared" si="109"/>
        <v>0</v>
      </c>
      <c r="BS67" s="261">
        <f t="shared" si="109"/>
        <v>0</v>
      </c>
      <c r="BT67" s="261">
        <f t="shared" si="109"/>
        <v>0</v>
      </c>
      <c r="BU67" s="261">
        <f t="shared" si="109"/>
        <v>0</v>
      </c>
      <c r="BV67" s="261">
        <f t="shared" si="109"/>
        <v>0</v>
      </c>
      <c r="BW67" s="261">
        <f t="shared" si="109"/>
        <v>0</v>
      </c>
      <c r="BX67" s="261">
        <f t="shared" si="109"/>
        <v>0</v>
      </c>
      <c r="BY67" s="261">
        <f t="shared" si="109"/>
        <v>0</v>
      </c>
      <c r="BZ67" s="261">
        <f t="shared" si="109"/>
        <v>0</v>
      </c>
      <c r="CA67" s="261">
        <f t="shared" si="109"/>
        <v>0</v>
      </c>
      <c r="CB67" s="261">
        <f t="shared" si="109"/>
        <v>0</v>
      </c>
      <c r="CC67" s="261">
        <f t="shared" si="109"/>
        <v>0</v>
      </c>
      <c r="CD67" s="261">
        <f t="shared" ref="CD67:CL67" si="110">SUMIF($C:$C,$F67,CD:CD)</f>
        <v>0</v>
      </c>
      <c r="CE67" s="261">
        <f t="shared" si="110"/>
        <v>0</v>
      </c>
      <c r="CF67" s="261">
        <f t="shared" si="110"/>
        <v>0</v>
      </c>
      <c r="CG67" s="261">
        <f t="shared" si="110"/>
        <v>0</v>
      </c>
      <c r="CH67" s="261">
        <f t="shared" si="110"/>
        <v>0</v>
      </c>
      <c r="CI67" s="261">
        <f t="shared" si="110"/>
        <v>0</v>
      </c>
      <c r="CJ67" s="261">
        <f t="shared" si="110"/>
        <v>0</v>
      </c>
      <c r="CK67" s="261">
        <f t="shared" si="110"/>
        <v>0</v>
      </c>
      <c r="CL67" s="261">
        <f t="shared" si="110"/>
        <v>0</v>
      </c>
      <c r="CN67" s="261">
        <f t="shared" ref="CN67:DL67" si="111">SUMIF($C:$C,$F67,CN:CN)</f>
        <v>0</v>
      </c>
      <c r="CO67" s="261">
        <f t="shared" si="111"/>
        <v>0</v>
      </c>
      <c r="CP67" s="261">
        <f t="shared" si="111"/>
        <v>0</v>
      </c>
      <c r="CQ67" s="261">
        <f t="shared" si="111"/>
        <v>0</v>
      </c>
      <c r="CR67" s="261">
        <f t="shared" si="111"/>
        <v>0</v>
      </c>
      <c r="CS67" s="261">
        <f t="shared" si="111"/>
        <v>0</v>
      </c>
      <c r="CT67" s="261">
        <f t="shared" si="111"/>
        <v>0</v>
      </c>
      <c r="CU67" s="261">
        <f t="shared" si="111"/>
        <v>0</v>
      </c>
      <c r="CV67" s="261">
        <f t="shared" si="111"/>
        <v>0</v>
      </c>
      <c r="CW67" s="261">
        <f t="shared" si="111"/>
        <v>0</v>
      </c>
      <c r="CX67" s="261">
        <f t="shared" si="111"/>
        <v>0</v>
      </c>
      <c r="CY67" s="261">
        <f t="shared" si="111"/>
        <v>0</v>
      </c>
      <c r="CZ67" s="261">
        <f t="shared" si="111"/>
        <v>0</v>
      </c>
      <c r="DA67" s="261">
        <f t="shared" si="111"/>
        <v>0</v>
      </c>
      <c r="DB67" s="261">
        <f t="shared" si="111"/>
        <v>0</v>
      </c>
      <c r="DC67" s="261">
        <f t="shared" si="111"/>
        <v>0</v>
      </c>
      <c r="DD67" s="261">
        <f t="shared" si="111"/>
        <v>0</v>
      </c>
      <c r="DE67" s="261">
        <f t="shared" si="111"/>
        <v>0</v>
      </c>
      <c r="DF67" s="261">
        <f t="shared" si="111"/>
        <v>0</v>
      </c>
      <c r="DG67" s="261">
        <f t="shared" si="111"/>
        <v>0</v>
      </c>
      <c r="DH67" s="261">
        <f t="shared" si="111"/>
        <v>0</v>
      </c>
      <c r="DI67" s="261">
        <f t="shared" si="111"/>
        <v>0</v>
      </c>
      <c r="DJ67" s="261">
        <f t="shared" si="111"/>
        <v>0</v>
      </c>
      <c r="DK67" s="261">
        <f t="shared" si="111"/>
        <v>0</v>
      </c>
      <c r="DL67" s="261">
        <f t="shared" si="111"/>
        <v>0</v>
      </c>
    </row>
    <row r="68" spans="1:116" hidden="1" x14ac:dyDescent="0.4">
      <c r="A68" s="65"/>
      <c r="B68" s="27" t="s">
        <v>232</v>
      </c>
    </row>
    <row r="69" spans="1:116" hidden="1" x14ac:dyDescent="0.4">
      <c r="B69" s="27" t="s">
        <v>237</v>
      </c>
      <c r="G69" s="12" t="s">
        <v>624</v>
      </c>
    </row>
    <row r="70" spans="1:116" hidden="1" x14ac:dyDescent="0.4">
      <c r="A70" s="65"/>
      <c r="B70" s="27" t="s">
        <v>237</v>
      </c>
      <c r="C70" s="27"/>
      <c r="D70" s="27"/>
      <c r="E70" s="27"/>
      <c r="F70" s="27" t="s">
        <v>237</v>
      </c>
      <c r="G70" s="27" t="s">
        <v>625</v>
      </c>
      <c r="H70" s="27"/>
      <c r="I70" s="27"/>
      <c r="J70" s="28"/>
      <c r="K70" s="63">
        <f t="shared" ref="K70:P70" si="112">SUMIF($5:$5,K$3,70:70)</f>
        <v>0</v>
      </c>
      <c r="L70" s="63">
        <f t="shared" si="112"/>
        <v>0</v>
      </c>
      <c r="M70" s="63">
        <f t="shared" si="112"/>
        <v>0</v>
      </c>
      <c r="N70" s="63">
        <f t="shared" si="112"/>
        <v>0</v>
      </c>
      <c r="O70" s="63">
        <f t="shared" si="112"/>
        <v>0</v>
      </c>
      <c r="P70" s="63">
        <f t="shared" si="112"/>
        <v>0</v>
      </c>
      <c r="Q70" s="28"/>
      <c r="R70" s="252">
        <f t="shared" ref="R70:AW70" si="113">SUMIF($C:$C,$F70,R:R)</f>
        <v>0</v>
      </c>
      <c r="S70" s="261">
        <f t="shared" si="113"/>
        <v>0</v>
      </c>
      <c r="T70" s="261">
        <f t="shared" si="113"/>
        <v>0</v>
      </c>
      <c r="U70" s="261">
        <f t="shared" si="113"/>
        <v>0</v>
      </c>
      <c r="V70" s="261">
        <f t="shared" si="113"/>
        <v>0</v>
      </c>
      <c r="W70" s="261">
        <f t="shared" si="113"/>
        <v>0</v>
      </c>
      <c r="X70" s="261">
        <f t="shared" si="113"/>
        <v>0</v>
      </c>
      <c r="Y70" s="261">
        <f t="shared" si="113"/>
        <v>0</v>
      </c>
      <c r="Z70" s="261">
        <f t="shared" si="113"/>
        <v>0</v>
      </c>
      <c r="AA70" s="261">
        <f t="shared" si="113"/>
        <v>0</v>
      </c>
      <c r="AB70" s="261">
        <f t="shared" si="113"/>
        <v>0</v>
      </c>
      <c r="AC70" s="261">
        <f t="shared" si="113"/>
        <v>0</v>
      </c>
      <c r="AD70" s="261">
        <f t="shared" si="113"/>
        <v>0</v>
      </c>
      <c r="AE70" s="261">
        <f t="shared" si="113"/>
        <v>0</v>
      </c>
      <c r="AF70" s="261">
        <f t="shared" si="113"/>
        <v>0</v>
      </c>
      <c r="AG70" s="261">
        <f t="shared" si="113"/>
        <v>0</v>
      </c>
      <c r="AH70" s="261">
        <f t="shared" si="113"/>
        <v>0</v>
      </c>
      <c r="AI70" s="261">
        <f t="shared" si="113"/>
        <v>0</v>
      </c>
      <c r="AJ70" s="261">
        <f t="shared" si="113"/>
        <v>0</v>
      </c>
      <c r="AK70" s="261">
        <f t="shared" si="113"/>
        <v>0</v>
      </c>
      <c r="AL70" s="261">
        <f t="shared" si="113"/>
        <v>0</v>
      </c>
      <c r="AM70" s="261">
        <f t="shared" si="113"/>
        <v>0</v>
      </c>
      <c r="AN70" s="261">
        <f t="shared" si="113"/>
        <v>0</v>
      </c>
      <c r="AO70" s="261">
        <f t="shared" si="113"/>
        <v>0</v>
      </c>
      <c r="AP70" s="261">
        <f t="shared" si="113"/>
        <v>0</v>
      </c>
      <c r="AQ70" s="261">
        <f t="shared" si="113"/>
        <v>0</v>
      </c>
      <c r="AR70" s="261">
        <f t="shared" si="113"/>
        <v>0</v>
      </c>
      <c r="AS70" s="261">
        <f t="shared" si="113"/>
        <v>0</v>
      </c>
      <c r="AT70" s="261">
        <f t="shared" si="113"/>
        <v>0</v>
      </c>
      <c r="AU70" s="261">
        <f t="shared" si="113"/>
        <v>0</v>
      </c>
      <c r="AV70" s="261">
        <f t="shared" si="113"/>
        <v>0</v>
      </c>
      <c r="AW70" s="261">
        <f t="shared" si="113"/>
        <v>0</v>
      </c>
      <c r="AX70" s="261">
        <f t="shared" ref="AX70:CC70" si="114">SUMIF($C:$C,$F70,AX:AX)</f>
        <v>0</v>
      </c>
      <c r="AY70" s="261">
        <f t="shared" si="114"/>
        <v>0</v>
      </c>
      <c r="AZ70" s="261">
        <f t="shared" si="114"/>
        <v>0</v>
      </c>
      <c r="BA70" s="261">
        <f t="shared" si="114"/>
        <v>0</v>
      </c>
      <c r="BB70" s="261">
        <f t="shared" si="114"/>
        <v>0</v>
      </c>
      <c r="BC70" s="261">
        <f t="shared" si="114"/>
        <v>0</v>
      </c>
      <c r="BD70" s="261">
        <f t="shared" si="114"/>
        <v>0</v>
      </c>
      <c r="BE70" s="261">
        <f t="shared" si="114"/>
        <v>0</v>
      </c>
      <c r="BF70" s="261">
        <f t="shared" si="114"/>
        <v>0</v>
      </c>
      <c r="BG70" s="261">
        <f t="shared" si="114"/>
        <v>0</v>
      </c>
      <c r="BH70" s="261">
        <f t="shared" si="114"/>
        <v>0</v>
      </c>
      <c r="BI70" s="261">
        <f t="shared" si="114"/>
        <v>0</v>
      </c>
      <c r="BJ70" s="261">
        <f t="shared" si="114"/>
        <v>0</v>
      </c>
      <c r="BK70" s="261">
        <f t="shared" si="114"/>
        <v>0</v>
      </c>
      <c r="BL70" s="261">
        <f t="shared" si="114"/>
        <v>0</v>
      </c>
      <c r="BM70" s="261">
        <f t="shared" si="114"/>
        <v>0</v>
      </c>
      <c r="BN70" s="261">
        <f t="shared" si="114"/>
        <v>0</v>
      </c>
      <c r="BO70" s="261">
        <f t="shared" si="114"/>
        <v>0</v>
      </c>
      <c r="BP70" s="261">
        <f t="shared" si="114"/>
        <v>0</v>
      </c>
      <c r="BQ70" s="261">
        <f t="shared" si="114"/>
        <v>0</v>
      </c>
      <c r="BR70" s="261">
        <f t="shared" si="114"/>
        <v>0</v>
      </c>
      <c r="BS70" s="261">
        <f t="shared" si="114"/>
        <v>0</v>
      </c>
      <c r="BT70" s="261">
        <f t="shared" si="114"/>
        <v>0</v>
      </c>
      <c r="BU70" s="261">
        <f t="shared" si="114"/>
        <v>0</v>
      </c>
      <c r="BV70" s="261">
        <f t="shared" si="114"/>
        <v>0</v>
      </c>
      <c r="BW70" s="261">
        <f t="shared" si="114"/>
        <v>0</v>
      </c>
      <c r="BX70" s="261">
        <f t="shared" si="114"/>
        <v>0</v>
      </c>
      <c r="BY70" s="261">
        <f t="shared" si="114"/>
        <v>0</v>
      </c>
      <c r="BZ70" s="261">
        <f t="shared" si="114"/>
        <v>0</v>
      </c>
      <c r="CA70" s="261">
        <f t="shared" si="114"/>
        <v>0</v>
      </c>
      <c r="CB70" s="261">
        <f t="shared" si="114"/>
        <v>0</v>
      </c>
      <c r="CC70" s="261">
        <f t="shared" si="114"/>
        <v>0</v>
      </c>
      <c r="CD70" s="261">
        <f t="shared" ref="CD70:CL70" si="115">SUMIF($C:$C,$F70,CD:CD)</f>
        <v>0</v>
      </c>
      <c r="CE70" s="261">
        <f t="shared" si="115"/>
        <v>0</v>
      </c>
      <c r="CF70" s="261">
        <f t="shared" si="115"/>
        <v>0</v>
      </c>
      <c r="CG70" s="261">
        <f t="shared" si="115"/>
        <v>0</v>
      </c>
      <c r="CH70" s="261">
        <f t="shared" si="115"/>
        <v>0</v>
      </c>
      <c r="CI70" s="261">
        <f t="shared" si="115"/>
        <v>0</v>
      </c>
      <c r="CJ70" s="261">
        <f t="shared" si="115"/>
        <v>0</v>
      </c>
      <c r="CK70" s="261">
        <f t="shared" si="115"/>
        <v>0</v>
      </c>
      <c r="CL70" s="261">
        <f t="shared" si="115"/>
        <v>0</v>
      </c>
      <c r="CN70" s="261">
        <f t="shared" ref="CN70:DL70" si="116">SUMIF($C:$C,$F70,CN:CN)</f>
        <v>0</v>
      </c>
      <c r="CO70" s="261">
        <f t="shared" si="116"/>
        <v>0</v>
      </c>
      <c r="CP70" s="261">
        <f t="shared" si="116"/>
        <v>0</v>
      </c>
      <c r="CQ70" s="261">
        <f t="shared" si="116"/>
        <v>0</v>
      </c>
      <c r="CR70" s="261">
        <f t="shared" si="116"/>
        <v>0</v>
      </c>
      <c r="CS70" s="261">
        <f t="shared" si="116"/>
        <v>0</v>
      </c>
      <c r="CT70" s="261">
        <f t="shared" si="116"/>
        <v>0</v>
      </c>
      <c r="CU70" s="261">
        <f t="shared" si="116"/>
        <v>0</v>
      </c>
      <c r="CV70" s="261">
        <f t="shared" si="116"/>
        <v>0</v>
      </c>
      <c r="CW70" s="261">
        <f t="shared" si="116"/>
        <v>0</v>
      </c>
      <c r="CX70" s="261">
        <f t="shared" si="116"/>
        <v>0</v>
      </c>
      <c r="CY70" s="261">
        <f t="shared" si="116"/>
        <v>0</v>
      </c>
      <c r="CZ70" s="261">
        <f t="shared" si="116"/>
        <v>0</v>
      </c>
      <c r="DA70" s="261">
        <f t="shared" si="116"/>
        <v>0</v>
      </c>
      <c r="DB70" s="261">
        <f t="shared" si="116"/>
        <v>0</v>
      </c>
      <c r="DC70" s="261">
        <f t="shared" si="116"/>
        <v>0</v>
      </c>
      <c r="DD70" s="261">
        <f t="shared" si="116"/>
        <v>0</v>
      </c>
      <c r="DE70" s="261">
        <f t="shared" si="116"/>
        <v>0</v>
      </c>
      <c r="DF70" s="261">
        <f t="shared" si="116"/>
        <v>0</v>
      </c>
      <c r="DG70" s="261">
        <f t="shared" si="116"/>
        <v>0</v>
      </c>
      <c r="DH70" s="261">
        <f t="shared" si="116"/>
        <v>0</v>
      </c>
      <c r="DI70" s="261">
        <f t="shared" si="116"/>
        <v>0</v>
      </c>
      <c r="DJ70" s="261">
        <f t="shared" si="116"/>
        <v>0</v>
      </c>
      <c r="DK70" s="261">
        <f t="shared" si="116"/>
        <v>0</v>
      </c>
      <c r="DL70" s="261">
        <f t="shared" si="116"/>
        <v>0</v>
      </c>
    </row>
    <row r="71" spans="1:116" hidden="1" x14ac:dyDescent="0.4">
      <c r="A71" s="65"/>
      <c r="B71" s="27" t="s">
        <v>237</v>
      </c>
    </row>
    <row r="72" spans="1:116" x14ac:dyDescent="0.4">
      <c r="A72" s="65"/>
      <c r="B72" s="27"/>
      <c r="C72" s="27"/>
      <c r="D72" s="27"/>
      <c r="E72" s="27"/>
      <c r="F72" s="27"/>
      <c r="G72" s="27" t="s">
        <v>626</v>
      </c>
      <c r="H72" s="27"/>
      <c r="I72" s="27"/>
      <c r="J72" s="28"/>
      <c r="K72" s="28">
        <f t="shared" ref="K72:P72" si="117">SUMIF($5:$5,K$3,72:72)</f>
        <v>0</v>
      </c>
      <c r="L72" s="28">
        <f t="shared" si="117"/>
        <v>0</v>
      </c>
      <c r="M72" s="28">
        <f t="shared" si="117"/>
        <v>0</v>
      </c>
      <c r="N72" s="28">
        <f t="shared" si="117"/>
        <v>0</v>
      </c>
      <c r="O72" s="28">
        <f t="shared" si="117"/>
        <v>0</v>
      </c>
      <c r="P72" s="28">
        <f t="shared" si="117"/>
        <v>0</v>
      </c>
      <c r="Q72" s="28"/>
      <c r="R72" s="33">
        <f t="shared" ref="R72:AW72" si="118">R67+R70</f>
        <v>0</v>
      </c>
      <c r="S72" s="28">
        <f t="shared" si="118"/>
        <v>0</v>
      </c>
      <c r="T72" s="28">
        <f t="shared" si="118"/>
        <v>0</v>
      </c>
      <c r="U72" s="28">
        <f t="shared" si="118"/>
        <v>0</v>
      </c>
      <c r="V72" s="28">
        <f t="shared" si="118"/>
        <v>0</v>
      </c>
      <c r="W72" s="28">
        <f t="shared" si="118"/>
        <v>0</v>
      </c>
      <c r="X72" s="28">
        <f t="shared" si="118"/>
        <v>0</v>
      </c>
      <c r="Y72" s="28">
        <f t="shared" si="118"/>
        <v>0</v>
      </c>
      <c r="Z72" s="28">
        <f t="shared" si="118"/>
        <v>0</v>
      </c>
      <c r="AA72" s="28">
        <f t="shared" si="118"/>
        <v>0</v>
      </c>
      <c r="AB72" s="28">
        <f t="shared" si="118"/>
        <v>0</v>
      </c>
      <c r="AC72" s="28">
        <f t="shared" si="118"/>
        <v>0</v>
      </c>
      <c r="AD72" s="28">
        <f t="shared" si="118"/>
        <v>0</v>
      </c>
      <c r="AE72" s="28">
        <f t="shared" si="118"/>
        <v>0</v>
      </c>
      <c r="AF72" s="28">
        <f t="shared" si="118"/>
        <v>0</v>
      </c>
      <c r="AG72" s="28">
        <f t="shared" si="118"/>
        <v>0</v>
      </c>
      <c r="AH72" s="28">
        <f t="shared" si="118"/>
        <v>0</v>
      </c>
      <c r="AI72" s="28">
        <f t="shared" si="118"/>
        <v>0</v>
      </c>
      <c r="AJ72" s="28">
        <f t="shared" si="118"/>
        <v>0</v>
      </c>
      <c r="AK72" s="28">
        <f t="shared" si="118"/>
        <v>0</v>
      </c>
      <c r="AL72" s="28">
        <f t="shared" si="118"/>
        <v>0</v>
      </c>
      <c r="AM72" s="28">
        <f t="shared" si="118"/>
        <v>0</v>
      </c>
      <c r="AN72" s="28">
        <f t="shared" si="118"/>
        <v>0</v>
      </c>
      <c r="AO72" s="28">
        <f t="shared" si="118"/>
        <v>0</v>
      </c>
      <c r="AP72" s="28">
        <f t="shared" si="118"/>
        <v>0</v>
      </c>
      <c r="AQ72" s="28">
        <f t="shared" si="118"/>
        <v>0</v>
      </c>
      <c r="AR72" s="28">
        <f t="shared" si="118"/>
        <v>0</v>
      </c>
      <c r="AS72" s="28">
        <f t="shared" si="118"/>
        <v>0</v>
      </c>
      <c r="AT72" s="28">
        <f t="shared" si="118"/>
        <v>0</v>
      </c>
      <c r="AU72" s="28">
        <f t="shared" si="118"/>
        <v>0</v>
      </c>
      <c r="AV72" s="28">
        <f t="shared" si="118"/>
        <v>0</v>
      </c>
      <c r="AW72" s="28">
        <f t="shared" si="118"/>
        <v>0</v>
      </c>
      <c r="AX72" s="28">
        <f t="shared" ref="AX72:CC72" si="119">AX67+AX70</f>
        <v>0</v>
      </c>
      <c r="AY72" s="28">
        <f t="shared" si="119"/>
        <v>0</v>
      </c>
      <c r="AZ72" s="28">
        <f t="shared" si="119"/>
        <v>0</v>
      </c>
      <c r="BA72" s="28">
        <f t="shared" si="119"/>
        <v>0</v>
      </c>
      <c r="BB72" s="28">
        <f t="shared" si="119"/>
        <v>0</v>
      </c>
      <c r="BC72" s="28">
        <f t="shared" si="119"/>
        <v>0</v>
      </c>
      <c r="BD72" s="28">
        <f t="shared" si="119"/>
        <v>0</v>
      </c>
      <c r="BE72" s="28">
        <f t="shared" si="119"/>
        <v>0</v>
      </c>
      <c r="BF72" s="28">
        <f t="shared" si="119"/>
        <v>0</v>
      </c>
      <c r="BG72" s="28">
        <f t="shared" si="119"/>
        <v>0</v>
      </c>
      <c r="BH72" s="28">
        <f t="shared" si="119"/>
        <v>0</v>
      </c>
      <c r="BI72" s="28">
        <f t="shared" si="119"/>
        <v>0</v>
      </c>
      <c r="BJ72" s="28">
        <f t="shared" si="119"/>
        <v>0</v>
      </c>
      <c r="BK72" s="28">
        <f t="shared" si="119"/>
        <v>0</v>
      </c>
      <c r="BL72" s="28">
        <f t="shared" si="119"/>
        <v>0</v>
      </c>
      <c r="BM72" s="28">
        <f t="shared" si="119"/>
        <v>0</v>
      </c>
      <c r="BN72" s="28">
        <f t="shared" si="119"/>
        <v>0</v>
      </c>
      <c r="BO72" s="28">
        <f t="shared" si="119"/>
        <v>0</v>
      </c>
      <c r="BP72" s="28">
        <f t="shared" si="119"/>
        <v>0</v>
      </c>
      <c r="BQ72" s="28">
        <f t="shared" si="119"/>
        <v>0</v>
      </c>
      <c r="BR72" s="28">
        <f t="shared" si="119"/>
        <v>0</v>
      </c>
      <c r="BS72" s="28">
        <f t="shared" si="119"/>
        <v>0</v>
      </c>
      <c r="BT72" s="28">
        <f t="shared" si="119"/>
        <v>0</v>
      </c>
      <c r="BU72" s="28">
        <f t="shared" si="119"/>
        <v>0</v>
      </c>
      <c r="BV72" s="28">
        <f t="shared" si="119"/>
        <v>0</v>
      </c>
      <c r="BW72" s="28">
        <f t="shared" si="119"/>
        <v>0</v>
      </c>
      <c r="BX72" s="28">
        <f t="shared" si="119"/>
        <v>0</v>
      </c>
      <c r="BY72" s="28">
        <f t="shared" si="119"/>
        <v>0</v>
      </c>
      <c r="BZ72" s="28">
        <f t="shared" si="119"/>
        <v>0</v>
      </c>
      <c r="CA72" s="28">
        <f t="shared" si="119"/>
        <v>0</v>
      </c>
      <c r="CB72" s="28">
        <f t="shared" si="119"/>
        <v>0</v>
      </c>
      <c r="CC72" s="28">
        <f t="shared" si="119"/>
        <v>0</v>
      </c>
      <c r="CD72" s="28">
        <f t="shared" ref="CD72:CL72" si="120">CD67+CD70</f>
        <v>0</v>
      </c>
      <c r="CE72" s="28">
        <f t="shared" si="120"/>
        <v>0</v>
      </c>
      <c r="CF72" s="28">
        <f t="shared" si="120"/>
        <v>0</v>
      </c>
      <c r="CG72" s="28">
        <f t="shared" si="120"/>
        <v>0</v>
      </c>
      <c r="CH72" s="28">
        <f t="shared" si="120"/>
        <v>0</v>
      </c>
      <c r="CI72" s="28">
        <f t="shared" si="120"/>
        <v>0</v>
      </c>
      <c r="CJ72" s="28">
        <f t="shared" si="120"/>
        <v>0</v>
      </c>
      <c r="CK72" s="28">
        <f t="shared" si="120"/>
        <v>0</v>
      </c>
      <c r="CL72" s="28">
        <f t="shared" si="120"/>
        <v>0</v>
      </c>
      <c r="CN72" s="28">
        <f t="shared" ref="CN72:DL72" si="121">CN67+CN70</f>
        <v>0</v>
      </c>
      <c r="CO72" s="28">
        <f t="shared" si="121"/>
        <v>0</v>
      </c>
      <c r="CP72" s="28">
        <f t="shared" si="121"/>
        <v>0</v>
      </c>
      <c r="CQ72" s="28">
        <f t="shared" si="121"/>
        <v>0</v>
      </c>
      <c r="CR72" s="28">
        <f t="shared" si="121"/>
        <v>0</v>
      </c>
      <c r="CS72" s="28">
        <f t="shared" si="121"/>
        <v>0</v>
      </c>
      <c r="CT72" s="28">
        <f t="shared" si="121"/>
        <v>0</v>
      </c>
      <c r="CU72" s="28">
        <f t="shared" si="121"/>
        <v>0</v>
      </c>
      <c r="CV72" s="28">
        <f t="shared" si="121"/>
        <v>0</v>
      </c>
      <c r="CW72" s="28">
        <f t="shared" si="121"/>
        <v>0</v>
      </c>
      <c r="CX72" s="28">
        <f t="shared" si="121"/>
        <v>0</v>
      </c>
      <c r="CY72" s="28">
        <f t="shared" si="121"/>
        <v>0</v>
      </c>
      <c r="CZ72" s="28">
        <f t="shared" si="121"/>
        <v>0</v>
      </c>
      <c r="DA72" s="28">
        <f t="shared" si="121"/>
        <v>0</v>
      </c>
      <c r="DB72" s="28">
        <f t="shared" si="121"/>
        <v>0</v>
      </c>
      <c r="DC72" s="28">
        <f t="shared" si="121"/>
        <v>0</v>
      </c>
      <c r="DD72" s="28">
        <f t="shared" si="121"/>
        <v>0</v>
      </c>
      <c r="DE72" s="28">
        <f t="shared" si="121"/>
        <v>0</v>
      </c>
      <c r="DF72" s="28">
        <f t="shared" si="121"/>
        <v>0</v>
      </c>
      <c r="DG72" s="28">
        <f t="shared" si="121"/>
        <v>0</v>
      </c>
      <c r="DH72" s="28">
        <f t="shared" si="121"/>
        <v>0</v>
      </c>
      <c r="DI72" s="28">
        <f t="shared" si="121"/>
        <v>0</v>
      </c>
      <c r="DJ72" s="28">
        <f t="shared" si="121"/>
        <v>0</v>
      </c>
      <c r="DK72" s="28">
        <f t="shared" si="121"/>
        <v>0</v>
      </c>
      <c r="DL72" s="28">
        <f t="shared" si="121"/>
        <v>0</v>
      </c>
    </row>
    <row r="74" spans="1:116" x14ac:dyDescent="0.4">
      <c r="B74" t="s">
        <v>231</v>
      </c>
      <c r="G74" s="12" t="s">
        <v>627</v>
      </c>
    </row>
    <row r="75" spans="1:116" x14ac:dyDescent="0.4">
      <c r="C75" t="s">
        <v>231</v>
      </c>
      <c r="F75" s="27" t="s">
        <v>231</v>
      </c>
      <c r="G75" s="322" t="s">
        <v>581</v>
      </c>
      <c r="K75" s="260">
        <f>Equity!K26</f>
        <v>170000000</v>
      </c>
      <c r="L75" s="260">
        <f>Equity!L26</f>
        <v>170000000</v>
      </c>
      <c r="M75" s="260">
        <f>Equity!M26</f>
        <v>170000000</v>
      </c>
      <c r="N75" s="260">
        <f>Equity!N26</f>
        <v>170000000</v>
      </c>
      <c r="O75" s="260">
        <f>Equity!O26</f>
        <v>170000000</v>
      </c>
      <c r="P75" s="260">
        <f>Equity!P26</f>
        <v>170000000</v>
      </c>
      <c r="Q75" s="260"/>
      <c r="R75" s="325">
        <v>0</v>
      </c>
      <c r="S75" s="260">
        <f>Equity!S26</f>
        <v>170000000</v>
      </c>
      <c r="T75" s="260">
        <f>Equity!T26</f>
        <v>170000000</v>
      </c>
      <c r="U75" s="260">
        <f>Equity!U26</f>
        <v>170000000</v>
      </c>
      <c r="V75" s="260">
        <f>Equity!V26</f>
        <v>170000000</v>
      </c>
      <c r="W75" s="260">
        <f>Equity!W26</f>
        <v>170000000</v>
      </c>
      <c r="X75" s="260">
        <f>Equity!X26</f>
        <v>170000000</v>
      </c>
      <c r="Y75" s="260">
        <f>Equity!Y26</f>
        <v>170000000</v>
      </c>
      <c r="Z75" s="260">
        <f>Equity!Z26</f>
        <v>170000000</v>
      </c>
      <c r="AA75" s="260">
        <f>Equity!AA26</f>
        <v>170000000</v>
      </c>
      <c r="AB75" s="260">
        <f>Equity!AB26</f>
        <v>170000000</v>
      </c>
      <c r="AC75" s="260">
        <f>Equity!AC26</f>
        <v>170000000</v>
      </c>
      <c r="AD75" s="260">
        <f>Equity!AD26</f>
        <v>170000000</v>
      </c>
      <c r="AE75" s="260">
        <f>Equity!AE26</f>
        <v>170000000</v>
      </c>
      <c r="AF75" s="260">
        <f>Equity!AF26</f>
        <v>170000000</v>
      </c>
      <c r="AG75" s="260">
        <f>Equity!AG26</f>
        <v>170000000</v>
      </c>
      <c r="AH75" s="260">
        <f>Equity!AH26</f>
        <v>170000000</v>
      </c>
      <c r="AI75" s="260">
        <f>Equity!AI26</f>
        <v>170000000</v>
      </c>
      <c r="AJ75" s="260">
        <f>Equity!AJ26</f>
        <v>170000000</v>
      </c>
      <c r="AK75" s="260">
        <f>Equity!AK26</f>
        <v>170000000</v>
      </c>
      <c r="AL75" s="260">
        <f>Equity!AL26</f>
        <v>170000000</v>
      </c>
      <c r="AM75" s="260">
        <f>Equity!AM26</f>
        <v>170000000</v>
      </c>
      <c r="AN75" s="260">
        <f>Equity!AN26</f>
        <v>170000000</v>
      </c>
      <c r="AO75" s="260">
        <f>Equity!AO26</f>
        <v>170000000</v>
      </c>
      <c r="AP75" s="260">
        <f>Equity!AP26</f>
        <v>170000000</v>
      </c>
      <c r="AQ75" s="260">
        <f>Equity!AQ26</f>
        <v>170000000</v>
      </c>
      <c r="AR75" s="260">
        <f>Equity!AR26</f>
        <v>170000000</v>
      </c>
      <c r="AS75" s="260">
        <f>Equity!AS26</f>
        <v>170000000</v>
      </c>
      <c r="AT75" s="260">
        <f>Equity!AT26</f>
        <v>170000000</v>
      </c>
      <c r="AU75" s="260">
        <f>Equity!AU26</f>
        <v>170000000</v>
      </c>
      <c r="AV75" s="260">
        <f>Equity!AV26</f>
        <v>170000000</v>
      </c>
      <c r="AW75" s="260">
        <f>Equity!AW26</f>
        <v>170000000</v>
      </c>
      <c r="AX75" s="260">
        <f>Equity!AX26</f>
        <v>170000000</v>
      </c>
      <c r="AY75" s="260">
        <f>Equity!AY26</f>
        <v>170000000</v>
      </c>
      <c r="AZ75" s="260">
        <f>Equity!AZ26</f>
        <v>170000000</v>
      </c>
      <c r="BA75" s="260">
        <f>Equity!BA26</f>
        <v>170000000</v>
      </c>
      <c r="BB75" s="260">
        <f>Equity!BB26</f>
        <v>170000000</v>
      </c>
      <c r="BC75" s="260">
        <f>Equity!BC26</f>
        <v>170000000</v>
      </c>
      <c r="BD75" s="260">
        <f>Equity!BD26</f>
        <v>170000000</v>
      </c>
      <c r="BE75" s="260">
        <f>Equity!BE26</f>
        <v>170000000</v>
      </c>
      <c r="BF75" s="260">
        <f>Equity!BF26</f>
        <v>170000000</v>
      </c>
      <c r="BG75" s="260">
        <f>Equity!BG26</f>
        <v>170000000</v>
      </c>
      <c r="BH75" s="260">
        <f>Equity!BH26</f>
        <v>170000000</v>
      </c>
      <c r="BI75" s="260">
        <f>Equity!BI26</f>
        <v>170000000</v>
      </c>
      <c r="BJ75" s="260">
        <f>Equity!BJ26</f>
        <v>170000000</v>
      </c>
      <c r="BK75" s="260">
        <f>Equity!BK26</f>
        <v>170000000</v>
      </c>
      <c r="BL75" s="260">
        <f>Equity!BL26</f>
        <v>170000000</v>
      </c>
      <c r="BM75" s="260">
        <f>Equity!BM26</f>
        <v>170000000</v>
      </c>
      <c r="BN75" s="260">
        <f>Equity!BN26</f>
        <v>170000000</v>
      </c>
      <c r="BO75" s="260">
        <f>Equity!BO26</f>
        <v>170000000</v>
      </c>
      <c r="BP75" s="260">
        <f>Equity!BP26</f>
        <v>170000000</v>
      </c>
      <c r="BQ75" s="260">
        <f>Equity!BQ26</f>
        <v>170000000</v>
      </c>
      <c r="BR75" s="260">
        <f>Equity!BR26</f>
        <v>170000000</v>
      </c>
      <c r="BS75" s="260">
        <f>Equity!BS26</f>
        <v>170000000</v>
      </c>
      <c r="BT75" s="260">
        <f>Equity!BT26</f>
        <v>170000000</v>
      </c>
      <c r="BU75" s="260">
        <f>Equity!BU26</f>
        <v>170000000</v>
      </c>
      <c r="BV75" s="260">
        <f>Equity!BV26</f>
        <v>170000000</v>
      </c>
      <c r="BW75" s="260">
        <f>Equity!BW26</f>
        <v>170000000</v>
      </c>
      <c r="BX75" s="260">
        <f>Equity!BX26</f>
        <v>170000000</v>
      </c>
      <c r="BY75" s="260">
        <f>Equity!BY26</f>
        <v>170000000</v>
      </c>
      <c r="BZ75" s="260">
        <f>Equity!BZ26</f>
        <v>170000000</v>
      </c>
      <c r="CA75" s="260">
        <f>Equity!CA26</f>
        <v>170000000</v>
      </c>
      <c r="CB75" s="260">
        <f>Equity!CB26</f>
        <v>170000000</v>
      </c>
      <c r="CC75" s="260">
        <f>Equity!CC26</f>
        <v>170000000</v>
      </c>
      <c r="CD75" s="260">
        <f>Equity!CD26</f>
        <v>170000000</v>
      </c>
      <c r="CE75" s="260">
        <f>Equity!CE26</f>
        <v>170000000</v>
      </c>
      <c r="CF75" s="260">
        <f>Equity!CF26</f>
        <v>170000000</v>
      </c>
      <c r="CG75" s="260">
        <f>Equity!CG26</f>
        <v>170000000</v>
      </c>
      <c r="CH75" s="260">
        <f>Equity!CH26</f>
        <v>170000000</v>
      </c>
      <c r="CI75" s="260">
        <f>Equity!CI26</f>
        <v>170000000</v>
      </c>
      <c r="CJ75" s="260">
        <f>Equity!CJ26</f>
        <v>170000000</v>
      </c>
      <c r="CK75" s="260">
        <f>Equity!CK26</f>
        <v>170000000</v>
      </c>
      <c r="CL75" s="260">
        <f>Equity!CL26</f>
        <v>170000000</v>
      </c>
    </row>
    <row r="76" spans="1:116" x14ac:dyDescent="0.4">
      <c r="C76" t="s">
        <v>231</v>
      </c>
      <c r="D76" t="s">
        <v>231</v>
      </c>
      <c r="E76" t="s">
        <v>785</v>
      </c>
      <c r="F76" s="27" t="s">
        <v>231</v>
      </c>
      <c r="G76" s="322" t="s">
        <v>628</v>
      </c>
      <c r="H76" s="270"/>
      <c r="I76" s="270"/>
      <c r="J76" s="270"/>
      <c r="K76" s="238">
        <f ca="1">SUMIF($5:$5,K$3,76:76)</f>
        <v>-305512.8</v>
      </c>
      <c r="L76" s="238">
        <f ca="1">K76+L53</f>
        <v>-701113.74</v>
      </c>
      <c r="M76" s="238">
        <f ca="1">L76+M53</f>
        <v>-1187557.227</v>
      </c>
      <c r="N76" s="238">
        <f ca="1">M76+N53</f>
        <v>-1840635.3883499997</v>
      </c>
      <c r="O76" s="238">
        <f ca="1">N76+O53</f>
        <v>-2811179.9577675001</v>
      </c>
      <c r="P76" s="238">
        <f ca="1">O76+P53</f>
        <v>-4400064.2556558754</v>
      </c>
      <c r="Q76" s="269"/>
      <c r="R76" s="138">
        <f ca="1">R77-SUM(R75:OFFSET(R76,-1,0))</f>
        <v>0</v>
      </c>
      <c r="S76" s="238">
        <f t="shared" ref="S76:AX76" ca="1" si="122">R76+S53</f>
        <v>-25459.4</v>
      </c>
      <c r="T76" s="238">
        <f t="shared" ca="1" si="122"/>
        <v>-50918.8</v>
      </c>
      <c r="U76" s="238">
        <f t="shared" ca="1" si="122"/>
        <v>-76378.200000000012</v>
      </c>
      <c r="V76" s="238">
        <f t="shared" ca="1" si="122"/>
        <v>-101837.6</v>
      </c>
      <c r="W76" s="238">
        <f t="shared" ca="1" si="122"/>
        <v>-127297</v>
      </c>
      <c r="X76" s="238">
        <f t="shared" ca="1" si="122"/>
        <v>-152756.4</v>
      </c>
      <c r="Y76" s="238">
        <f t="shared" ca="1" si="122"/>
        <v>-178215.8</v>
      </c>
      <c r="Z76" s="238">
        <f t="shared" ca="1" si="122"/>
        <v>-203675.19999999998</v>
      </c>
      <c r="AA76" s="238">
        <f t="shared" ca="1" si="122"/>
        <v>-229134.59999999998</v>
      </c>
      <c r="AB76" s="238">
        <f t="shared" ca="1" si="122"/>
        <v>-254593.99999999997</v>
      </c>
      <c r="AC76" s="238">
        <f t="shared" ca="1" si="122"/>
        <v>-280053.39999999997</v>
      </c>
      <c r="AD76" s="238">
        <f t="shared" ca="1" si="122"/>
        <v>-305512.8</v>
      </c>
      <c r="AE76" s="238">
        <f t="shared" ca="1" si="122"/>
        <v>-338479.54499999998</v>
      </c>
      <c r="AF76" s="238">
        <f t="shared" ca="1" si="122"/>
        <v>-371446.29</v>
      </c>
      <c r="AG76" s="238">
        <f t="shared" ca="1" si="122"/>
        <v>-404413.03499999997</v>
      </c>
      <c r="AH76" s="238">
        <f t="shared" ca="1" si="122"/>
        <v>-437379.77999999997</v>
      </c>
      <c r="AI76" s="238">
        <f t="shared" ca="1" si="122"/>
        <v>-470346.52499999997</v>
      </c>
      <c r="AJ76" s="238">
        <f t="shared" ca="1" si="122"/>
        <v>-503313.26999999996</v>
      </c>
      <c r="AK76" s="238">
        <f t="shared" ca="1" si="122"/>
        <v>-536280.01500000001</v>
      </c>
      <c r="AL76" s="238">
        <f t="shared" ca="1" si="122"/>
        <v>-569246.76</v>
      </c>
      <c r="AM76" s="238">
        <f t="shared" ca="1" si="122"/>
        <v>-602213.505</v>
      </c>
      <c r="AN76" s="238">
        <f t="shared" ca="1" si="122"/>
        <v>-635180.25</v>
      </c>
      <c r="AO76" s="238">
        <f t="shared" ca="1" si="122"/>
        <v>-668146.995</v>
      </c>
      <c r="AP76" s="238">
        <f t="shared" ca="1" si="122"/>
        <v>-701113.74</v>
      </c>
      <c r="AQ76" s="238">
        <f t="shared" ca="1" si="122"/>
        <v>-741650.69724999997</v>
      </c>
      <c r="AR76" s="238">
        <f t="shared" ca="1" si="122"/>
        <v>-782187.65449999995</v>
      </c>
      <c r="AS76" s="238">
        <f t="shared" ca="1" si="122"/>
        <v>-822724.61174999992</v>
      </c>
      <c r="AT76" s="238">
        <f t="shared" ca="1" si="122"/>
        <v>-863261.5689999999</v>
      </c>
      <c r="AU76" s="238">
        <f t="shared" ca="1" si="122"/>
        <v>-903798.52624999988</v>
      </c>
      <c r="AV76" s="238">
        <f t="shared" ca="1" si="122"/>
        <v>-944335.48349999986</v>
      </c>
      <c r="AW76" s="238">
        <f t="shared" ca="1" si="122"/>
        <v>-984872.44074999983</v>
      </c>
      <c r="AX76" s="238">
        <f t="shared" ca="1" si="122"/>
        <v>-1025409.3979999998</v>
      </c>
      <c r="AY76" s="238">
        <f t="shared" ref="AY76:CD76" ca="1" si="123">AX76+AY53</f>
        <v>-1065946.3552499998</v>
      </c>
      <c r="AZ76" s="238">
        <f t="shared" ca="1" si="123"/>
        <v>-1106483.3124999998</v>
      </c>
      <c r="BA76" s="238">
        <f t="shared" ca="1" si="123"/>
        <v>-1147020.2697499997</v>
      </c>
      <c r="BB76" s="238">
        <f t="shared" ca="1" si="123"/>
        <v>-1187557.2269999997</v>
      </c>
      <c r="BC76" s="238">
        <f t="shared" ca="1" si="123"/>
        <v>-1241980.4071124997</v>
      </c>
      <c r="BD76" s="238">
        <f t="shared" ca="1" si="123"/>
        <v>-1296403.5872249997</v>
      </c>
      <c r="BE76" s="238">
        <f t="shared" ca="1" si="123"/>
        <v>-1350826.7673374997</v>
      </c>
      <c r="BF76" s="238">
        <f t="shared" ca="1" si="123"/>
        <v>-1405249.9474499996</v>
      </c>
      <c r="BG76" s="238">
        <f t="shared" ca="1" si="123"/>
        <v>-1459673.1275624996</v>
      </c>
      <c r="BH76" s="238">
        <f t="shared" ca="1" si="123"/>
        <v>-1514096.3076749996</v>
      </c>
      <c r="BI76" s="238">
        <f t="shared" ca="1" si="123"/>
        <v>-1568519.4877874996</v>
      </c>
      <c r="BJ76" s="238">
        <f t="shared" ca="1" si="123"/>
        <v>-1622942.6678999995</v>
      </c>
      <c r="BK76" s="238">
        <f t="shared" ca="1" si="123"/>
        <v>-1677365.8480124995</v>
      </c>
      <c r="BL76" s="238">
        <f t="shared" ca="1" si="123"/>
        <v>-1731789.0281249995</v>
      </c>
      <c r="BM76" s="238">
        <f t="shared" ca="1" si="123"/>
        <v>-1786212.2082374995</v>
      </c>
      <c r="BN76" s="238">
        <f t="shared" ca="1" si="123"/>
        <v>-1840635.3883499994</v>
      </c>
      <c r="BO76" s="238">
        <f t="shared" ca="1" si="123"/>
        <v>-1921514.1024681244</v>
      </c>
      <c r="BP76" s="238">
        <f t="shared" ca="1" si="123"/>
        <v>-2002392.8165862493</v>
      </c>
      <c r="BQ76" s="238">
        <f t="shared" ca="1" si="123"/>
        <v>-2083271.5307043742</v>
      </c>
      <c r="BR76" s="238">
        <f t="shared" ca="1" si="123"/>
        <v>-2164150.2448224993</v>
      </c>
      <c r="BS76" s="238">
        <f t="shared" ca="1" si="123"/>
        <v>-2245028.9589406243</v>
      </c>
      <c r="BT76" s="238">
        <f t="shared" ca="1" si="123"/>
        <v>-2325907.6730587492</v>
      </c>
      <c r="BU76" s="238">
        <f t="shared" ca="1" si="123"/>
        <v>-2406786.3871768741</v>
      </c>
      <c r="BV76" s="238">
        <f t="shared" ca="1" si="123"/>
        <v>-2487665.101294999</v>
      </c>
      <c r="BW76" s="238">
        <f t="shared" ca="1" si="123"/>
        <v>-2568543.8154131239</v>
      </c>
      <c r="BX76" s="238">
        <f t="shared" ca="1" si="123"/>
        <v>-2649422.5295312488</v>
      </c>
      <c r="BY76" s="238">
        <f t="shared" ca="1" si="123"/>
        <v>-2730301.2436493738</v>
      </c>
      <c r="BZ76" s="238">
        <f t="shared" ca="1" si="123"/>
        <v>-2811179.9577674987</v>
      </c>
      <c r="CA76" s="238">
        <f t="shared" ca="1" si="123"/>
        <v>-2943586.9825915298</v>
      </c>
      <c r="CB76" s="238">
        <f t="shared" ca="1" si="123"/>
        <v>-3075994.007415561</v>
      </c>
      <c r="CC76" s="238">
        <f t="shared" ca="1" si="123"/>
        <v>-3208401.0322395922</v>
      </c>
      <c r="CD76" s="238">
        <f t="shared" ca="1" si="123"/>
        <v>-3340808.0570636233</v>
      </c>
      <c r="CE76" s="238">
        <f t="shared" ref="CE76:CL76" ca="1" si="124">CD76+CE53</f>
        <v>-3473215.0818876545</v>
      </c>
      <c r="CF76" s="238">
        <f t="shared" ca="1" si="124"/>
        <v>-3605622.1067116857</v>
      </c>
      <c r="CG76" s="238">
        <f t="shared" ca="1" si="124"/>
        <v>-3738029.1315357168</v>
      </c>
      <c r="CH76" s="238">
        <f t="shared" ca="1" si="124"/>
        <v>-3870436.156359748</v>
      </c>
      <c r="CI76" s="238">
        <f t="shared" ca="1" si="124"/>
        <v>-4002843.1811837791</v>
      </c>
      <c r="CJ76" s="238">
        <f t="shared" ca="1" si="124"/>
        <v>-4135250.2060078103</v>
      </c>
      <c r="CK76" s="238">
        <f t="shared" ca="1" si="124"/>
        <v>-4267657.2308318419</v>
      </c>
      <c r="CL76" s="238">
        <f t="shared" ca="1" si="124"/>
        <v>-4400064.2556558736</v>
      </c>
      <c r="CN76" s="238">
        <f t="shared" ref="CN76:DL76" si="125">CM76+CN53</f>
        <v>0</v>
      </c>
      <c r="CO76" s="238">
        <f t="shared" si="125"/>
        <v>0</v>
      </c>
      <c r="CP76" s="238">
        <f t="shared" si="125"/>
        <v>0</v>
      </c>
      <c r="CQ76" s="238">
        <f t="shared" si="125"/>
        <v>0</v>
      </c>
      <c r="CR76" s="238">
        <f t="shared" si="125"/>
        <v>0</v>
      </c>
      <c r="CS76" s="238">
        <f t="shared" si="125"/>
        <v>0</v>
      </c>
      <c r="CT76" s="238">
        <f t="shared" si="125"/>
        <v>0</v>
      </c>
      <c r="CU76" s="238">
        <f t="shared" si="125"/>
        <v>0</v>
      </c>
      <c r="CV76" s="238">
        <f t="shared" si="125"/>
        <v>0</v>
      </c>
      <c r="CW76" s="238">
        <f t="shared" si="125"/>
        <v>0</v>
      </c>
      <c r="CX76" s="238">
        <f t="shared" si="125"/>
        <v>0</v>
      </c>
      <c r="CY76" s="238">
        <f t="shared" si="125"/>
        <v>0</v>
      </c>
      <c r="CZ76" s="238">
        <f t="shared" si="125"/>
        <v>0</v>
      </c>
      <c r="DA76" s="238">
        <f t="shared" si="125"/>
        <v>0</v>
      </c>
      <c r="DB76" s="238">
        <f t="shared" si="125"/>
        <v>0</v>
      </c>
      <c r="DC76" s="238">
        <f t="shared" si="125"/>
        <v>0</v>
      </c>
      <c r="DD76" s="238">
        <f t="shared" si="125"/>
        <v>0</v>
      </c>
      <c r="DE76" s="238">
        <f t="shared" si="125"/>
        <v>0</v>
      </c>
      <c r="DF76" s="238">
        <f t="shared" si="125"/>
        <v>0</v>
      </c>
      <c r="DG76" s="238">
        <f t="shared" si="125"/>
        <v>0</v>
      </c>
      <c r="DH76" s="238">
        <f t="shared" si="125"/>
        <v>0</v>
      </c>
      <c r="DI76" s="238">
        <f t="shared" si="125"/>
        <v>0</v>
      </c>
      <c r="DJ76" s="238">
        <f t="shared" si="125"/>
        <v>0</v>
      </c>
      <c r="DK76" s="238">
        <f t="shared" si="125"/>
        <v>0</v>
      </c>
      <c r="DL76" s="238">
        <f t="shared" si="125"/>
        <v>0</v>
      </c>
    </row>
    <row r="77" spans="1:116" x14ac:dyDescent="0.4">
      <c r="B77" t="s">
        <v>231</v>
      </c>
      <c r="C77" s="27"/>
      <c r="D77" s="27"/>
      <c r="E77" s="27"/>
      <c r="F77" s="28"/>
      <c r="G77" s="27" t="s">
        <v>629</v>
      </c>
      <c r="H77" s="28"/>
      <c r="I77" s="28"/>
      <c r="J77" s="28"/>
      <c r="K77" s="28">
        <f ca="1">SUMIF($5:$5,K$3,77:77)</f>
        <v>169694487.19999999</v>
      </c>
      <c r="L77" s="28">
        <f ca="1">SUMIF($5:$5,L$3,77:77)</f>
        <v>169298886.25999999</v>
      </c>
      <c r="M77" s="28">
        <f ca="1">SUMIF($5:$5,M$3,77:77)</f>
        <v>168812442.773</v>
      </c>
      <c r="N77" s="28">
        <f ca="1">SUMIF($5:$5,N$3,77:77)</f>
        <v>168159364.61164999</v>
      </c>
      <c r="O77" s="28">
        <f ca="1">SUMIF($5:$5,O$3,77:77)</f>
        <v>167188820.04223251</v>
      </c>
      <c r="P77" s="28">
        <f ca="1">SUMIF($5:$5,P$3,77:77)</f>
        <v>165599935.74434412</v>
      </c>
      <c r="Q77" s="28"/>
      <c r="R77" s="33">
        <f>R64-R72</f>
        <v>0</v>
      </c>
      <c r="S77" s="264">
        <f t="shared" ref="S77:AX77" ca="1" si="126">SUMIF($C:$C,$F76,S:S)</f>
        <v>169974540.59999999</v>
      </c>
      <c r="T77" s="264">
        <f t="shared" ca="1" si="126"/>
        <v>169949081.19999999</v>
      </c>
      <c r="U77" s="264">
        <f t="shared" ca="1" si="126"/>
        <v>169923621.80000001</v>
      </c>
      <c r="V77" s="264">
        <f t="shared" ca="1" si="126"/>
        <v>169898162.40000001</v>
      </c>
      <c r="W77" s="264">
        <f t="shared" ca="1" si="126"/>
        <v>169872703</v>
      </c>
      <c r="X77" s="264">
        <f t="shared" ca="1" si="126"/>
        <v>169847243.59999999</v>
      </c>
      <c r="Y77" s="264">
        <f t="shared" ca="1" si="126"/>
        <v>169821784.19999999</v>
      </c>
      <c r="Z77" s="264">
        <f t="shared" ca="1" si="126"/>
        <v>169796324.80000001</v>
      </c>
      <c r="AA77" s="264">
        <f t="shared" ca="1" si="126"/>
        <v>169770865.40000001</v>
      </c>
      <c r="AB77" s="264">
        <f t="shared" ca="1" si="126"/>
        <v>169745406</v>
      </c>
      <c r="AC77" s="264">
        <f t="shared" ca="1" si="126"/>
        <v>169719946.59999999</v>
      </c>
      <c r="AD77" s="264">
        <f t="shared" ca="1" si="126"/>
        <v>169694487.19999999</v>
      </c>
      <c r="AE77" s="264">
        <f t="shared" ca="1" si="126"/>
        <v>169661520.45500001</v>
      </c>
      <c r="AF77" s="264">
        <f t="shared" ca="1" si="126"/>
        <v>169628553.71000001</v>
      </c>
      <c r="AG77" s="264">
        <f t="shared" ca="1" si="126"/>
        <v>169595586.965</v>
      </c>
      <c r="AH77" s="264">
        <f t="shared" ca="1" si="126"/>
        <v>169562620.22</v>
      </c>
      <c r="AI77" s="264">
        <f t="shared" ca="1" si="126"/>
        <v>169529653.47499999</v>
      </c>
      <c r="AJ77" s="264">
        <f t="shared" ca="1" si="126"/>
        <v>169496686.72999999</v>
      </c>
      <c r="AK77" s="264">
        <f t="shared" ca="1" si="126"/>
        <v>169463719.98500001</v>
      </c>
      <c r="AL77" s="264">
        <f t="shared" ca="1" si="126"/>
        <v>169430753.24000001</v>
      </c>
      <c r="AM77" s="264">
        <f t="shared" ca="1" si="126"/>
        <v>169397786.495</v>
      </c>
      <c r="AN77" s="264">
        <f t="shared" ca="1" si="126"/>
        <v>169364819.75</v>
      </c>
      <c r="AO77" s="264">
        <f t="shared" ca="1" si="126"/>
        <v>169331853.005</v>
      </c>
      <c r="AP77" s="264">
        <f t="shared" ca="1" si="126"/>
        <v>169298886.25999999</v>
      </c>
      <c r="AQ77" s="264">
        <f t="shared" ca="1" si="126"/>
        <v>169258349.30274999</v>
      </c>
      <c r="AR77" s="264">
        <f t="shared" ca="1" si="126"/>
        <v>169217812.34549999</v>
      </c>
      <c r="AS77" s="264">
        <f t="shared" ca="1" si="126"/>
        <v>169177275.38824999</v>
      </c>
      <c r="AT77" s="264">
        <f t="shared" ca="1" si="126"/>
        <v>169136738.43099999</v>
      </c>
      <c r="AU77" s="264">
        <f t="shared" ca="1" si="126"/>
        <v>169096201.47375</v>
      </c>
      <c r="AV77" s="264">
        <f t="shared" ca="1" si="126"/>
        <v>169055664.5165</v>
      </c>
      <c r="AW77" s="264">
        <f t="shared" ca="1" si="126"/>
        <v>169015127.55925</v>
      </c>
      <c r="AX77" s="264">
        <f t="shared" ca="1" si="126"/>
        <v>168974590.602</v>
      </c>
      <c r="AY77" s="264">
        <f t="shared" ref="AY77:CD77" ca="1" si="127">SUMIF($C:$C,$F76,AY:AY)</f>
        <v>168934053.64475</v>
      </c>
      <c r="AZ77" s="264">
        <f t="shared" ca="1" si="127"/>
        <v>168893516.6875</v>
      </c>
      <c r="BA77" s="264">
        <f t="shared" ca="1" si="127"/>
        <v>168852979.73025</v>
      </c>
      <c r="BB77" s="264">
        <f t="shared" ca="1" si="127"/>
        <v>168812442.773</v>
      </c>
      <c r="BC77" s="264">
        <f t="shared" ca="1" si="127"/>
        <v>168758019.59288749</v>
      </c>
      <c r="BD77" s="264">
        <f t="shared" ca="1" si="127"/>
        <v>168703596.41277501</v>
      </c>
      <c r="BE77" s="264">
        <f t="shared" ca="1" si="127"/>
        <v>168649173.2326625</v>
      </c>
      <c r="BF77" s="264">
        <f t="shared" ca="1" si="127"/>
        <v>168594750.05254999</v>
      </c>
      <c r="BG77" s="264">
        <f t="shared" ca="1" si="127"/>
        <v>168540326.87243751</v>
      </c>
      <c r="BH77" s="264">
        <f t="shared" ca="1" si="127"/>
        <v>168485903.692325</v>
      </c>
      <c r="BI77" s="264">
        <f t="shared" ca="1" si="127"/>
        <v>168431480.51221251</v>
      </c>
      <c r="BJ77" s="264">
        <f t="shared" ca="1" si="127"/>
        <v>168377057.3321</v>
      </c>
      <c r="BK77" s="264">
        <f t="shared" ca="1" si="127"/>
        <v>168322634.15198749</v>
      </c>
      <c r="BL77" s="264">
        <f t="shared" ca="1" si="127"/>
        <v>168268210.97187501</v>
      </c>
      <c r="BM77" s="264">
        <f t="shared" ca="1" si="127"/>
        <v>168213787.7917625</v>
      </c>
      <c r="BN77" s="264">
        <f t="shared" ca="1" si="127"/>
        <v>168159364.61164999</v>
      </c>
      <c r="BO77" s="264">
        <f t="shared" ca="1" si="127"/>
        <v>168078485.89753187</v>
      </c>
      <c r="BP77" s="264">
        <f t="shared" ca="1" si="127"/>
        <v>167997607.18341374</v>
      </c>
      <c r="BQ77" s="264">
        <f t="shared" ca="1" si="127"/>
        <v>167916728.46929562</v>
      </c>
      <c r="BR77" s="264">
        <f t="shared" ca="1" si="127"/>
        <v>167835849.7551775</v>
      </c>
      <c r="BS77" s="264">
        <f t="shared" ca="1" si="127"/>
        <v>167754971.04105937</v>
      </c>
      <c r="BT77" s="264">
        <f t="shared" ca="1" si="127"/>
        <v>167674092.32694125</v>
      </c>
      <c r="BU77" s="264">
        <f t="shared" ca="1" si="127"/>
        <v>167593213.61282313</v>
      </c>
      <c r="BV77" s="264">
        <f t="shared" ca="1" si="127"/>
        <v>167512334.89870501</v>
      </c>
      <c r="BW77" s="264">
        <f t="shared" ca="1" si="127"/>
        <v>167431456.18458688</v>
      </c>
      <c r="BX77" s="264">
        <f t="shared" ca="1" si="127"/>
        <v>167350577.47046876</v>
      </c>
      <c r="BY77" s="264">
        <f t="shared" ca="1" si="127"/>
        <v>167269698.75635064</v>
      </c>
      <c r="BZ77" s="264">
        <f t="shared" ca="1" si="127"/>
        <v>167188820.04223251</v>
      </c>
      <c r="CA77" s="264">
        <f t="shared" ca="1" si="127"/>
        <v>167056413.01740846</v>
      </c>
      <c r="CB77" s="264">
        <f t="shared" ca="1" si="127"/>
        <v>166924005.99258444</v>
      </c>
      <c r="CC77" s="264">
        <f t="shared" ca="1" si="127"/>
        <v>166791598.96776041</v>
      </c>
      <c r="CD77" s="264">
        <f t="shared" ca="1" si="127"/>
        <v>166659191.94293639</v>
      </c>
      <c r="CE77" s="264">
        <f t="shared" ref="CE77:CL77" ca="1" si="128">SUMIF($C:$C,$F76,CE:CE)</f>
        <v>166526784.91811234</v>
      </c>
      <c r="CF77" s="264">
        <f t="shared" ca="1" si="128"/>
        <v>166394377.89328831</v>
      </c>
      <c r="CG77" s="264">
        <f t="shared" ca="1" si="128"/>
        <v>166261970.86846429</v>
      </c>
      <c r="CH77" s="264">
        <f t="shared" ca="1" si="128"/>
        <v>166129563.84364024</v>
      </c>
      <c r="CI77" s="264">
        <f t="shared" ca="1" si="128"/>
        <v>165997156.81881621</v>
      </c>
      <c r="CJ77" s="264">
        <f t="shared" ca="1" si="128"/>
        <v>165864749.79399219</v>
      </c>
      <c r="CK77" s="264">
        <f t="shared" ca="1" si="128"/>
        <v>165732342.76916817</v>
      </c>
      <c r="CL77" s="264">
        <f t="shared" ca="1" si="128"/>
        <v>165599935.74434412</v>
      </c>
      <c r="CN77" s="264">
        <f t="shared" ref="CN77:DL77" si="129">SUMIF($C:$C,$F76,CN:CN)</f>
        <v>0</v>
      </c>
      <c r="CO77" s="264">
        <f t="shared" si="129"/>
        <v>0</v>
      </c>
      <c r="CP77" s="264">
        <f t="shared" si="129"/>
        <v>0</v>
      </c>
      <c r="CQ77" s="264">
        <f t="shared" si="129"/>
        <v>0</v>
      </c>
      <c r="CR77" s="264">
        <f t="shared" si="129"/>
        <v>0</v>
      </c>
      <c r="CS77" s="264">
        <f t="shared" si="129"/>
        <v>0</v>
      </c>
      <c r="CT77" s="264">
        <f t="shared" si="129"/>
        <v>0</v>
      </c>
      <c r="CU77" s="264">
        <f t="shared" si="129"/>
        <v>0</v>
      </c>
      <c r="CV77" s="264">
        <f t="shared" si="129"/>
        <v>0</v>
      </c>
      <c r="CW77" s="264">
        <f t="shared" si="129"/>
        <v>0</v>
      </c>
      <c r="CX77" s="264">
        <f t="shared" si="129"/>
        <v>0</v>
      </c>
      <c r="CY77" s="264">
        <f t="shared" si="129"/>
        <v>0</v>
      </c>
      <c r="CZ77" s="264">
        <f t="shared" si="129"/>
        <v>0</v>
      </c>
      <c r="DA77" s="264">
        <f t="shared" si="129"/>
        <v>0</v>
      </c>
      <c r="DB77" s="264">
        <f t="shared" si="129"/>
        <v>0</v>
      </c>
      <c r="DC77" s="264">
        <f t="shared" si="129"/>
        <v>0</v>
      </c>
      <c r="DD77" s="264">
        <f t="shared" si="129"/>
        <v>0</v>
      </c>
      <c r="DE77" s="264">
        <f t="shared" si="129"/>
        <v>0</v>
      </c>
      <c r="DF77" s="264">
        <f t="shared" si="129"/>
        <v>0</v>
      </c>
      <c r="DG77" s="264">
        <f t="shared" si="129"/>
        <v>0</v>
      </c>
      <c r="DH77" s="264">
        <f t="shared" si="129"/>
        <v>0</v>
      </c>
      <c r="DI77" s="264">
        <f t="shared" si="129"/>
        <v>0</v>
      </c>
      <c r="DJ77" s="264">
        <f t="shared" si="129"/>
        <v>0</v>
      </c>
      <c r="DK77" s="264">
        <f t="shared" si="129"/>
        <v>0</v>
      </c>
      <c r="DL77" s="264">
        <f t="shared" si="129"/>
        <v>0</v>
      </c>
    </row>
    <row r="79" spans="1:116" x14ac:dyDescent="0.4">
      <c r="B79" s="64"/>
      <c r="C79" s="64"/>
      <c r="D79" s="64"/>
      <c r="E79" s="64"/>
      <c r="F79" t="s">
        <v>782</v>
      </c>
      <c r="G79" s="34" t="s">
        <v>62</v>
      </c>
      <c r="H79" s="34"/>
      <c r="I79" s="34"/>
      <c r="J79" s="34"/>
      <c r="K79" s="34">
        <f t="shared" ref="K79:P79" ca="1" si="130">K64-K72-K77</f>
        <v>0</v>
      </c>
      <c r="L79" s="34">
        <f t="shared" ca="1" si="130"/>
        <v>0</v>
      </c>
      <c r="M79" s="34">
        <f t="shared" ca="1" si="130"/>
        <v>0</v>
      </c>
      <c r="N79" s="34">
        <f t="shared" ca="1" si="130"/>
        <v>-2.384185791015625E-7</v>
      </c>
      <c r="O79" s="34">
        <f t="shared" ca="1" si="130"/>
        <v>-2.384185791015625E-7</v>
      </c>
      <c r="P79" s="34">
        <f t="shared" ca="1" si="130"/>
        <v>0</v>
      </c>
      <c r="Q79" s="34"/>
      <c r="R79" s="15">
        <f t="shared" ref="R79:AW79" si="131">R64-R72-R77</f>
        <v>0</v>
      </c>
      <c r="S79" s="34">
        <f t="shared" ca="1" si="131"/>
        <v>0</v>
      </c>
      <c r="T79" s="34">
        <f t="shared" ca="1" si="131"/>
        <v>0</v>
      </c>
      <c r="U79" s="34">
        <f t="shared" ca="1" si="131"/>
        <v>0</v>
      </c>
      <c r="V79" s="34">
        <f t="shared" ca="1" si="131"/>
        <v>0</v>
      </c>
      <c r="W79" s="34">
        <f t="shared" ca="1" si="131"/>
        <v>0</v>
      </c>
      <c r="X79" s="34">
        <f t="shared" ca="1" si="131"/>
        <v>0</v>
      </c>
      <c r="Y79" s="34">
        <f t="shared" ca="1" si="131"/>
        <v>0</v>
      </c>
      <c r="Z79" s="34">
        <f t="shared" ca="1" si="131"/>
        <v>0</v>
      </c>
      <c r="AA79" s="34">
        <f t="shared" ca="1" si="131"/>
        <v>0</v>
      </c>
      <c r="AB79" s="34">
        <f t="shared" ca="1" si="131"/>
        <v>0</v>
      </c>
      <c r="AC79" s="34">
        <f t="shared" ca="1" si="131"/>
        <v>0</v>
      </c>
      <c r="AD79" s="34">
        <f t="shared" ca="1" si="131"/>
        <v>0</v>
      </c>
      <c r="AE79" s="34">
        <f t="shared" ca="1" si="131"/>
        <v>0</v>
      </c>
      <c r="AF79" s="34">
        <f t="shared" ca="1" si="131"/>
        <v>0</v>
      </c>
      <c r="AG79" s="34">
        <f t="shared" ca="1" si="131"/>
        <v>0</v>
      </c>
      <c r="AH79" s="34">
        <f t="shared" ca="1" si="131"/>
        <v>0</v>
      </c>
      <c r="AI79" s="34">
        <f t="shared" ca="1" si="131"/>
        <v>0</v>
      </c>
      <c r="AJ79" s="34">
        <f t="shared" ca="1" si="131"/>
        <v>0</v>
      </c>
      <c r="AK79" s="34">
        <f t="shared" ca="1" si="131"/>
        <v>0</v>
      </c>
      <c r="AL79" s="34">
        <f t="shared" ca="1" si="131"/>
        <v>0</v>
      </c>
      <c r="AM79" s="34">
        <f t="shared" ca="1" si="131"/>
        <v>0</v>
      </c>
      <c r="AN79" s="34">
        <f t="shared" ca="1" si="131"/>
        <v>0</v>
      </c>
      <c r="AO79" s="34">
        <f t="shared" ca="1" si="131"/>
        <v>0</v>
      </c>
      <c r="AP79" s="34">
        <f t="shared" ca="1" si="131"/>
        <v>0</v>
      </c>
      <c r="AQ79" s="34">
        <f t="shared" ca="1" si="131"/>
        <v>0</v>
      </c>
      <c r="AR79" s="34">
        <f t="shared" ca="1" si="131"/>
        <v>0</v>
      </c>
      <c r="AS79" s="34">
        <f t="shared" ca="1" si="131"/>
        <v>0</v>
      </c>
      <c r="AT79" s="34">
        <f t="shared" ca="1" si="131"/>
        <v>0</v>
      </c>
      <c r="AU79" s="34">
        <f t="shared" ca="1" si="131"/>
        <v>0</v>
      </c>
      <c r="AV79" s="34">
        <f t="shared" ca="1" si="131"/>
        <v>0</v>
      </c>
      <c r="AW79" s="34">
        <f t="shared" ca="1" si="131"/>
        <v>0</v>
      </c>
      <c r="AX79" s="34">
        <f t="shared" ref="AX79:CC79" ca="1" si="132">AX64-AX72-AX77</f>
        <v>0</v>
      </c>
      <c r="AY79" s="34">
        <f t="shared" ca="1" si="132"/>
        <v>0</v>
      </c>
      <c r="AZ79" s="34">
        <f t="shared" ca="1" si="132"/>
        <v>0</v>
      </c>
      <c r="BA79" s="34">
        <f t="shared" ca="1" si="132"/>
        <v>0</v>
      </c>
      <c r="BB79" s="34">
        <f t="shared" ca="1" si="132"/>
        <v>0</v>
      </c>
      <c r="BC79" s="34">
        <f t="shared" ca="1" si="132"/>
        <v>0</v>
      </c>
      <c r="BD79" s="34">
        <f t="shared" ca="1" si="132"/>
        <v>0</v>
      </c>
      <c r="BE79" s="34">
        <f t="shared" ca="1" si="132"/>
        <v>0</v>
      </c>
      <c r="BF79" s="34">
        <f t="shared" ca="1" si="132"/>
        <v>0</v>
      </c>
      <c r="BG79" s="34">
        <f t="shared" ca="1" si="132"/>
        <v>0</v>
      </c>
      <c r="BH79" s="34">
        <f t="shared" ca="1" si="132"/>
        <v>0</v>
      </c>
      <c r="BI79" s="34">
        <f t="shared" ca="1" si="132"/>
        <v>0</v>
      </c>
      <c r="BJ79" s="34">
        <f t="shared" ca="1" si="132"/>
        <v>0</v>
      </c>
      <c r="BK79" s="34">
        <f t="shared" ca="1" si="132"/>
        <v>0</v>
      </c>
      <c r="BL79" s="34">
        <f t="shared" ca="1" si="132"/>
        <v>-2.384185791015625E-7</v>
      </c>
      <c r="BM79" s="34">
        <f t="shared" ca="1" si="132"/>
        <v>-2.384185791015625E-7</v>
      </c>
      <c r="BN79" s="34">
        <f t="shared" ca="1" si="132"/>
        <v>-2.384185791015625E-7</v>
      </c>
      <c r="BO79" s="34">
        <f t="shared" ca="1" si="132"/>
        <v>-2.384185791015625E-7</v>
      </c>
      <c r="BP79" s="34">
        <f t="shared" ca="1" si="132"/>
        <v>-2.384185791015625E-7</v>
      </c>
      <c r="BQ79" s="34">
        <f t="shared" ca="1" si="132"/>
        <v>-2.384185791015625E-7</v>
      </c>
      <c r="BR79" s="34">
        <f t="shared" ca="1" si="132"/>
        <v>-2.384185791015625E-7</v>
      </c>
      <c r="BS79" s="34">
        <f t="shared" ca="1" si="132"/>
        <v>-2.384185791015625E-7</v>
      </c>
      <c r="BT79" s="34">
        <f t="shared" ca="1" si="132"/>
        <v>-2.384185791015625E-7</v>
      </c>
      <c r="BU79" s="34">
        <f t="shared" ca="1" si="132"/>
        <v>-2.384185791015625E-7</v>
      </c>
      <c r="BV79" s="34">
        <f t="shared" ca="1" si="132"/>
        <v>-2.384185791015625E-7</v>
      </c>
      <c r="BW79" s="34">
        <f t="shared" ca="1" si="132"/>
        <v>-2.384185791015625E-7</v>
      </c>
      <c r="BX79" s="34">
        <f t="shared" ca="1" si="132"/>
        <v>-2.384185791015625E-7</v>
      </c>
      <c r="BY79" s="34">
        <f t="shared" ca="1" si="132"/>
        <v>-2.384185791015625E-7</v>
      </c>
      <c r="BZ79" s="34">
        <f t="shared" ca="1" si="132"/>
        <v>-2.384185791015625E-7</v>
      </c>
      <c r="CA79" s="34">
        <f t="shared" ca="1" si="132"/>
        <v>0</v>
      </c>
      <c r="CB79" s="34">
        <f t="shared" ca="1" si="132"/>
        <v>0</v>
      </c>
      <c r="CC79" s="34">
        <f t="shared" ca="1" si="132"/>
        <v>0</v>
      </c>
      <c r="CD79" s="34">
        <f t="shared" ref="CD79:CL79" ca="1" si="133">CD64-CD72-CD77</f>
        <v>0</v>
      </c>
      <c r="CE79" s="34">
        <f t="shared" ca="1" si="133"/>
        <v>0</v>
      </c>
      <c r="CF79" s="34">
        <f t="shared" ca="1" si="133"/>
        <v>0</v>
      </c>
      <c r="CG79" s="34">
        <f t="shared" ca="1" si="133"/>
        <v>0</v>
      </c>
      <c r="CH79" s="34">
        <f t="shared" ca="1" si="133"/>
        <v>0</v>
      </c>
      <c r="CI79" s="34">
        <f t="shared" ca="1" si="133"/>
        <v>0</v>
      </c>
      <c r="CJ79" s="34">
        <f t="shared" ca="1" si="133"/>
        <v>0</v>
      </c>
      <c r="CK79" s="34">
        <f t="shared" ca="1" si="133"/>
        <v>0</v>
      </c>
      <c r="CL79" s="34">
        <f t="shared" ca="1" si="133"/>
        <v>0</v>
      </c>
      <c r="CN79" s="34">
        <f t="shared" ref="CN79:DL79" ca="1" si="134">CN64-CN72-CN77</f>
        <v>0</v>
      </c>
      <c r="CO79" s="34">
        <f t="shared" ca="1" si="134"/>
        <v>0</v>
      </c>
      <c r="CP79" s="34">
        <f t="shared" ca="1" si="134"/>
        <v>0</v>
      </c>
      <c r="CQ79" s="34">
        <f t="shared" ca="1" si="134"/>
        <v>0</v>
      </c>
      <c r="CR79" s="34">
        <f t="shared" ca="1" si="134"/>
        <v>0</v>
      </c>
      <c r="CS79" s="34">
        <f t="shared" ca="1" si="134"/>
        <v>0</v>
      </c>
      <c r="CT79" s="34">
        <f t="shared" ca="1" si="134"/>
        <v>0</v>
      </c>
      <c r="CU79" s="34">
        <f t="shared" ca="1" si="134"/>
        <v>0</v>
      </c>
      <c r="CV79" s="34">
        <f t="shared" ca="1" si="134"/>
        <v>0</v>
      </c>
      <c r="CW79" s="34">
        <f t="shared" ca="1" si="134"/>
        <v>0</v>
      </c>
      <c r="CX79" s="34">
        <f t="shared" ca="1" si="134"/>
        <v>0</v>
      </c>
      <c r="CY79" s="34">
        <f t="shared" ca="1" si="134"/>
        <v>0</v>
      </c>
      <c r="CZ79" s="34">
        <f t="shared" ca="1" si="134"/>
        <v>0</v>
      </c>
      <c r="DA79" s="34">
        <f t="shared" ca="1" si="134"/>
        <v>0</v>
      </c>
      <c r="DB79" s="34">
        <f t="shared" ca="1" si="134"/>
        <v>0</v>
      </c>
      <c r="DC79" s="34">
        <f t="shared" ca="1" si="134"/>
        <v>0</v>
      </c>
      <c r="DD79" s="34">
        <f t="shared" ca="1" si="134"/>
        <v>0</v>
      </c>
      <c r="DE79" s="34">
        <f t="shared" ca="1" si="134"/>
        <v>0</v>
      </c>
      <c r="DF79" s="34">
        <f t="shared" ca="1" si="134"/>
        <v>0</v>
      </c>
      <c r="DG79" s="34">
        <f t="shared" ca="1" si="134"/>
        <v>0</v>
      </c>
      <c r="DH79" s="34">
        <f t="shared" ca="1" si="134"/>
        <v>0</v>
      </c>
      <c r="DI79" s="34">
        <f t="shared" ca="1" si="134"/>
        <v>0</v>
      </c>
      <c r="DJ79" s="34">
        <f t="shared" ca="1" si="134"/>
        <v>0</v>
      </c>
      <c r="DK79" s="34">
        <f t="shared" ca="1" si="134"/>
        <v>0</v>
      </c>
      <c r="DL79" s="34">
        <f t="shared" ca="1" si="134"/>
        <v>0</v>
      </c>
    </row>
    <row r="81" spans="1:116" x14ac:dyDescent="0.4">
      <c r="A81" s="64" t="s">
        <v>218</v>
      </c>
      <c r="G81" s="304" t="s">
        <v>630</v>
      </c>
      <c r="H81" s="303"/>
      <c r="I81" s="303"/>
      <c r="J81" s="307"/>
      <c r="K81" s="307"/>
      <c r="L81" s="307"/>
      <c r="M81" s="307"/>
      <c r="N81" s="307"/>
      <c r="O81" s="307"/>
      <c r="P81" s="310"/>
      <c r="Q81" s="259"/>
      <c r="R81" s="309"/>
      <c r="S81" s="308"/>
      <c r="T81" s="308"/>
      <c r="U81" s="308"/>
      <c r="V81" s="308"/>
      <c r="W81" s="308"/>
      <c r="X81" s="308"/>
      <c r="Y81" s="308"/>
      <c r="Z81" s="308"/>
      <c r="AA81" s="308"/>
      <c r="AB81" s="308"/>
      <c r="AC81" s="308"/>
      <c r="AD81" s="308"/>
      <c r="AE81" s="308"/>
      <c r="AF81" s="308"/>
      <c r="AG81" s="308"/>
      <c r="AH81" s="308"/>
      <c r="AI81" s="308"/>
      <c r="AJ81" s="308"/>
      <c r="AK81" s="308"/>
      <c r="AL81" s="308"/>
      <c r="AM81" s="308"/>
      <c r="AN81" s="308"/>
      <c r="AO81" s="308"/>
      <c r="AP81" s="308"/>
      <c r="AQ81" s="308"/>
      <c r="AR81" s="308"/>
      <c r="AS81" s="308"/>
      <c r="AT81" s="308"/>
      <c r="AU81" s="308"/>
      <c r="AV81" s="308"/>
      <c r="AW81" s="308"/>
      <c r="AX81" s="308"/>
      <c r="AY81" s="308"/>
      <c r="AZ81" s="308"/>
      <c r="BA81" s="308"/>
      <c r="BB81" s="308"/>
      <c r="BC81" s="308"/>
      <c r="BD81" s="308"/>
      <c r="BE81" s="308"/>
      <c r="BF81" s="308"/>
      <c r="BG81" s="308"/>
      <c r="BH81" s="308"/>
      <c r="BI81" s="308"/>
      <c r="BJ81" s="308"/>
      <c r="BK81" s="308"/>
      <c r="BL81" s="308"/>
      <c r="BM81" s="308"/>
      <c r="BN81" s="308"/>
      <c r="BO81" s="308"/>
      <c r="BP81" s="308"/>
      <c r="BQ81" s="308"/>
      <c r="BR81" s="308"/>
      <c r="BS81" s="308"/>
      <c r="BT81" s="308"/>
      <c r="BU81" s="308"/>
      <c r="BV81" s="308"/>
      <c r="BW81" s="308"/>
      <c r="BX81" s="308"/>
      <c r="BY81" s="308"/>
      <c r="BZ81" s="308"/>
      <c r="CA81" s="308"/>
      <c r="CB81" s="308"/>
      <c r="CC81" s="308"/>
      <c r="CD81" s="308"/>
      <c r="CE81" s="308"/>
      <c r="CF81" s="308"/>
      <c r="CG81" s="308"/>
      <c r="CH81" s="308"/>
      <c r="CI81" s="308"/>
      <c r="CJ81" s="308"/>
      <c r="CK81" s="308"/>
      <c r="CL81" s="311"/>
      <c r="CN81" s="309"/>
      <c r="CO81" s="308"/>
      <c r="CP81" s="308"/>
      <c r="CQ81" s="308"/>
      <c r="CR81" s="308"/>
      <c r="CS81" s="308"/>
      <c r="CT81" s="308"/>
      <c r="CU81" s="308"/>
      <c r="CV81" s="308"/>
      <c r="CW81" s="308"/>
      <c r="CX81" s="308"/>
      <c r="CY81" s="308"/>
      <c r="CZ81" s="308"/>
      <c r="DA81" s="308"/>
      <c r="DB81" s="308"/>
      <c r="DC81" s="308"/>
      <c r="DD81" s="308"/>
      <c r="DE81" s="308"/>
      <c r="DF81" s="308"/>
      <c r="DG81" s="308"/>
      <c r="DH81" s="308"/>
      <c r="DI81" s="308"/>
      <c r="DJ81" s="308"/>
      <c r="DK81" s="308"/>
      <c r="DL81" s="311"/>
    </row>
    <row r="82" spans="1:116" x14ac:dyDescent="0.4">
      <c r="G82" s="12" t="s">
        <v>631</v>
      </c>
    </row>
    <row r="83" spans="1:116" x14ac:dyDescent="0.4">
      <c r="G83" s="322" t="s">
        <v>615</v>
      </c>
      <c r="K83" s="53">
        <f t="shared" ref="K83:P83" si="135">SUMIF($4:$4,K$3,83:83)</f>
        <v>-305512.8</v>
      </c>
      <c r="L83" s="53">
        <f t="shared" si="135"/>
        <v>-395600.94</v>
      </c>
      <c r="M83" s="53">
        <f t="shared" si="135"/>
        <v>-486443.48699999996</v>
      </c>
      <c r="N83" s="53">
        <f t="shared" si="135"/>
        <v>-653078.16134999983</v>
      </c>
      <c r="O83" s="53">
        <f t="shared" si="135"/>
        <v>-970544.56941750029</v>
      </c>
      <c r="P83" s="53">
        <f t="shared" si="135"/>
        <v>-1588884.2978883749</v>
      </c>
      <c r="R83"/>
      <c r="S83" s="53">
        <f t="shared" ref="S83:AX83" si="136">S53</f>
        <v>-25459.4</v>
      </c>
      <c r="T83" s="53">
        <f t="shared" si="136"/>
        <v>-25459.4</v>
      </c>
      <c r="U83" s="53">
        <f t="shared" si="136"/>
        <v>-25459.4</v>
      </c>
      <c r="V83" s="53">
        <f t="shared" si="136"/>
        <v>-25459.4</v>
      </c>
      <c r="W83" s="53">
        <f t="shared" si="136"/>
        <v>-25459.4</v>
      </c>
      <c r="X83" s="53">
        <f t="shared" si="136"/>
        <v>-25459.4</v>
      </c>
      <c r="Y83" s="53">
        <f t="shared" si="136"/>
        <v>-25459.4</v>
      </c>
      <c r="Z83" s="53">
        <f t="shared" si="136"/>
        <v>-25459.4</v>
      </c>
      <c r="AA83" s="53">
        <f t="shared" si="136"/>
        <v>-25459.4</v>
      </c>
      <c r="AB83" s="53">
        <f t="shared" si="136"/>
        <v>-25459.4</v>
      </c>
      <c r="AC83" s="53">
        <f t="shared" si="136"/>
        <v>-25459.4</v>
      </c>
      <c r="AD83" s="53">
        <f t="shared" si="136"/>
        <v>-25459.4</v>
      </c>
      <c r="AE83" s="53">
        <f t="shared" si="136"/>
        <v>-32966.74500000001</v>
      </c>
      <c r="AF83" s="53">
        <f t="shared" si="136"/>
        <v>-32966.74500000001</v>
      </c>
      <c r="AG83" s="53">
        <f t="shared" si="136"/>
        <v>-32966.74500000001</v>
      </c>
      <c r="AH83" s="53">
        <f t="shared" si="136"/>
        <v>-32966.74500000001</v>
      </c>
      <c r="AI83" s="53">
        <f t="shared" si="136"/>
        <v>-32966.74500000001</v>
      </c>
      <c r="AJ83" s="53">
        <f t="shared" si="136"/>
        <v>-32966.74500000001</v>
      </c>
      <c r="AK83" s="53">
        <f t="shared" si="136"/>
        <v>-32966.74500000001</v>
      </c>
      <c r="AL83" s="53">
        <f t="shared" si="136"/>
        <v>-32966.74500000001</v>
      </c>
      <c r="AM83" s="53">
        <f t="shared" si="136"/>
        <v>-32966.74500000001</v>
      </c>
      <c r="AN83" s="53">
        <f t="shared" si="136"/>
        <v>-32966.74500000001</v>
      </c>
      <c r="AO83" s="53">
        <f t="shared" si="136"/>
        <v>-32966.74500000001</v>
      </c>
      <c r="AP83" s="53">
        <f t="shared" si="136"/>
        <v>-32966.74500000001</v>
      </c>
      <c r="AQ83" s="53">
        <f t="shared" si="136"/>
        <v>-40536.957250000007</v>
      </c>
      <c r="AR83" s="53">
        <f t="shared" si="136"/>
        <v>-40536.957250000007</v>
      </c>
      <c r="AS83" s="53">
        <f t="shared" si="136"/>
        <v>-40536.957250000007</v>
      </c>
      <c r="AT83" s="53">
        <f t="shared" si="136"/>
        <v>-40536.957250000007</v>
      </c>
      <c r="AU83" s="53">
        <f t="shared" si="136"/>
        <v>-40536.957250000007</v>
      </c>
      <c r="AV83" s="53">
        <f t="shared" si="136"/>
        <v>-40536.957250000007</v>
      </c>
      <c r="AW83" s="53">
        <f t="shared" si="136"/>
        <v>-40536.957250000007</v>
      </c>
      <c r="AX83" s="53">
        <f t="shared" si="136"/>
        <v>-40536.957250000007</v>
      </c>
      <c r="AY83" s="53">
        <f t="shared" ref="AY83:CD83" si="137">AY53</f>
        <v>-40536.957250000007</v>
      </c>
      <c r="AZ83" s="53">
        <f t="shared" si="137"/>
        <v>-40536.957250000007</v>
      </c>
      <c r="BA83" s="53">
        <f t="shared" si="137"/>
        <v>-40536.957250000007</v>
      </c>
      <c r="BB83" s="53">
        <f t="shared" si="137"/>
        <v>-40536.957250000007</v>
      </c>
      <c r="BC83" s="53">
        <f t="shared" si="137"/>
        <v>-54423.180112500006</v>
      </c>
      <c r="BD83" s="53">
        <f t="shared" si="137"/>
        <v>-54423.180112500006</v>
      </c>
      <c r="BE83" s="53">
        <f t="shared" si="137"/>
        <v>-54423.180112500006</v>
      </c>
      <c r="BF83" s="53">
        <f t="shared" si="137"/>
        <v>-54423.180112500006</v>
      </c>
      <c r="BG83" s="53">
        <f t="shared" si="137"/>
        <v>-54423.180112500006</v>
      </c>
      <c r="BH83" s="53">
        <f t="shared" si="137"/>
        <v>-54423.180112500006</v>
      </c>
      <c r="BI83" s="53">
        <f t="shared" si="137"/>
        <v>-54423.180112500006</v>
      </c>
      <c r="BJ83" s="53">
        <f t="shared" si="137"/>
        <v>-54423.180112500006</v>
      </c>
      <c r="BK83" s="53">
        <f t="shared" si="137"/>
        <v>-54423.180112500006</v>
      </c>
      <c r="BL83" s="53">
        <f t="shared" si="137"/>
        <v>-54423.180112500006</v>
      </c>
      <c r="BM83" s="53">
        <f t="shared" si="137"/>
        <v>-54423.180112500006</v>
      </c>
      <c r="BN83" s="53">
        <f t="shared" si="137"/>
        <v>-54423.180112500006</v>
      </c>
      <c r="BO83" s="53">
        <f t="shared" si="137"/>
        <v>-80878.714118125019</v>
      </c>
      <c r="BP83" s="53">
        <f t="shared" si="137"/>
        <v>-80878.714118125019</v>
      </c>
      <c r="BQ83" s="53">
        <f t="shared" si="137"/>
        <v>-80878.714118125019</v>
      </c>
      <c r="BR83" s="53">
        <f t="shared" si="137"/>
        <v>-80878.714118125019</v>
      </c>
      <c r="BS83" s="53">
        <f t="shared" si="137"/>
        <v>-80878.714118125019</v>
      </c>
      <c r="BT83" s="53">
        <f t="shared" si="137"/>
        <v>-80878.714118125019</v>
      </c>
      <c r="BU83" s="53">
        <f t="shared" si="137"/>
        <v>-80878.714118125019</v>
      </c>
      <c r="BV83" s="53">
        <f t="shared" si="137"/>
        <v>-80878.714118125019</v>
      </c>
      <c r="BW83" s="53">
        <f t="shared" si="137"/>
        <v>-80878.714118125019</v>
      </c>
      <c r="BX83" s="53">
        <f t="shared" si="137"/>
        <v>-80878.714118125019</v>
      </c>
      <c r="BY83" s="53">
        <f t="shared" si="137"/>
        <v>-80878.714118125019</v>
      </c>
      <c r="BZ83" s="53">
        <f t="shared" si="137"/>
        <v>-80878.714118125019</v>
      </c>
      <c r="CA83" s="53">
        <f t="shared" si="137"/>
        <v>-132407.02482403128</v>
      </c>
      <c r="CB83" s="53">
        <f t="shared" si="137"/>
        <v>-132407.02482403128</v>
      </c>
      <c r="CC83" s="53">
        <f t="shared" si="137"/>
        <v>-132407.02482403128</v>
      </c>
      <c r="CD83" s="53">
        <f t="shared" si="137"/>
        <v>-132407.02482403128</v>
      </c>
      <c r="CE83" s="53">
        <f t="shared" ref="CE83:CL83" si="138">CE53</f>
        <v>-132407.02482403128</v>
      </c>
      <c r="CF83" s="53">
        <f t="shared" si="138"/>
        <v>-132407.02482403128</v>
      </c>
      <c r="CG83" s="53">
        <f t="shared" si="138"/>
        <v>-132407.02482403128</v>
      </c>
      <c r="CH83" s="53">
        <f t="shared" si="138"/>
        <v>-132407.02482403128</v>
      </c>
      <c r="CI83" s="53">
        <f t="shared" si="138"/>
        <v>-132407.02482403128</v>
      </c>
      <c r="CJ83" s="53">
        <f t="shared" si="138"/>
        <v>-132407.02482403128</v>
      </c>
      <c r="CK83" s="53">
        <f t="shared" si="138"/>
        <v>-132407.02482403128</v>
      </c>
      <c r="CL83" s="53">
        <f t="shared" si="138"/>
        <v>-132407.02482403128</v>
      </c>
      <c r="CN83" s="53">
        <f t="shared" ref="CN83:DL83" si="139">CN53</f>
        <v>0</v>
      </c>
      <c r="CO83" s="53">
        <f t="shared" si="139"/>
        <v>0</v>
      </c>
      <c r="CP83" s="53">
        <f t="shared" si="139"/>
        <v>0</v>
      </c>
      <c r="CQ83" s="53">
        <f t="shared" si="139"/>
        <v>0</v>
      </c>
      <c r="CR83" s="53">
        <f t="shared" si="139"/>
        <v>0</v>
      </c>
      <c r="CS83" s="53">
        <f t="shared" si="139"/>
        <v>0</v>
      </c>
      <c r="CT83" s="53">
        <f t="shared" si="139"/>
        <v>0</v>
      </c>
      <c r="CU83" s="53">
        <f t="shared" si="139"/>
        <v>0</v>
      </c>
      <c r="CV83" s="53">
        <f t="shared" si="139"/>
        <v>0</v>
      </c>
      <c r="CW83" s="53">
        <f t="shared" si="139"/>
        <v>0</v>
      </c>
      <c r="CX83" s="53">
        <f t="shared" si="139"/>
        <v>0</v>
      </c>
      <c r="CY83" s="53">
        <f t="shared" si="139"/>
        <v>0</v>
      </c>
      <c r="CZ83" s="53">
        <f t="shared" si="139"/>
        <v>0</v>
      </c>
      <c r="DA83" s="53">
        <f t="shared" si="139"/>
        <v>0</v>
      </c>
      <c r="DB83" s="53">
        <f t="shared" si="139"/>
        <v>0</v>
      </c>
      <c r="DC83" s="53">
        <f t="shared" si="139"/>
        <v>0</v>
      </c>
      <c r="DD83" s="53">
        <f t="shared" si="139"/>
        <v>0</v>
      </c>
      <c r="DE83" s="53">
        <f t="shared" si="139"/>
        <v>0</v>
      </c>
      <c r="DF83" s="53">
        <f t="shared" si="139"/>
        <v>0</v>
      </c>
      <c r="DG83" s="53">
        <f t="shared" si="139"/>
        <v>0</v>
      </c>
      <c r="DH83" s="53">
        <f t="shared" si="139"/>
        <v>0</v>
      </c>
      <c r="DI83" s="53">
        <f t="shared" si="139"/>
        <v>0</v>
      </c>
      <c r="DJ83" s="53">
        <f t="shared" si="139"/>
        <v>0</v>
      </c>
      <c r="DK83" s="53">
        <f t="shared" si="139"/>
        <v>0</v>
      </c>
      <c r="DL83" s="53">
        <f t="shared" si="139"/>
        <v>0</v>
      </c>
    </row>
    <row r="84" spans="1:116" hidden="1" x14ac:dyDescent="0.4">
      <c r="B84" s="27" t="s">
        <v>234</v>
      </c>
      <c r="R84"/>
    </row>
    <row r="85" spans="1:116" hidden="1" x14ac:dyDescent="0.4">
      <c r="B85" s="27" t="s">
        <v>234</v>
      </c>
      <c r="G85" s="12" t="s">
        <v>632</v>
      </c>
      <c r="R85"/>
    </row>
    <row r="86" spans="1:116" hidden="1" x14ac:dyDescent="0.4">
      <c r="B86" s="27" t="s">
        <v>234</v>
      </c>
      <c r="C86" s="53"/>
      <c r="D86" s="53"/>
      <c r="E86" s="53"/>
      <c r="F86" s="27" t="s">
        <v>234</v>
      </c>
      <c r="G86" s="27" t="s">
        <v>633</v>
      </c>
      <c r="H86" s="53"/>
      <c r="I86" s="53"/>
      <c r="K86" s="63">
        <f t="shared" ref="K86:P86" si="140">SUMIF($4:$4,K$3,86:86)</f>
        <v>0</v>
      </c>
      <c r="L86" s="63">
        <f t="shared" si="140"/>
        <v>0</v>
      </c>
      <c r="M86" s="63">
        <f t="shared" si="140"/>
        <v>0</v>
      </c>
      <c r="N86" s="63">
        <f t="shared" si="140"/>
        <v>0</v>
      </c>
      <c r="O86" s="63">
        <f t="shared" si="140"/>
        <v>0</v>
      </c>
      <c r="P86" s="63">
        <f t="shared" si="140"/>
        <v>0</v>
      </c>
      <c r="Q86" s="28"/>
      <c r="R86"/>
      <c r="S86" s="261">
        <f t="shared" ref="S86:AX86" si="141">SUMIF($C:$C,$F86,S:S)</f>
        <v>0</v>
      </c>
      <c r="T86" s="261">
        <f t="shared" si="141"/>
        <v>0</v>
      </c>
      <c r="U86" s="261">
        <f t="shared" si="141"/>
        <v>0</v>
      </c>
      <c r="V86" s="261">
        <f t="shared" si="141"/>
        <v>0</v>
      </c>
      <c r="W86" s="261">
        <f t="shared" si="141"/>
        <v>0</v>
      </c>
      <c r="X86" s="261">
        <f t="shared" si="141"/>
        <v>0</v>
      </c>
      <c r="Y86" s="261">
        <f t="shared" si="141"/>
        <v>0</v>
      </c>
      <c r="Z86" s="261">
        <f t="shared" si="141"/>
        <v>0</v>
      </c>
      <c r="AA86" s="261">
        <f t="shared" si="141"/>
        <v>0</v>
      </c>
      <c r="AB86" s="261">
        <f t="shared" si="141"/>
        <v>0</v>
      </c>
      <c r="AC86" s="261">
        <f t="shared" si="141"/>
        <v>0</v>
      </c>
      <c r="AD86" s="261">
        <f t="shared" si="141"/>
        <v>0</v>
      </c>
      <c r="AE86" s="261">
        <f t="shared" si="141"/>
        <v>0</v>
      </c>
      <c r="AF86" s="261">
        <f t="shared" si="141"/>
        <v>0</v>
      </c>
      <c r="AG86" s="261">
        <f t="shared" si="141"/>
        <v>0</v>
      </c>
      <c r="AH86" s="261">
        <f t="shared" si="141"/>
        <v>0</v>
      </c>
      <c r="AI86" s="261">
        <f t="shared" si="141"/>
        <v>0</v>
      </c>
      <c r="AJ86" s="261">
        <f t="shared" si="141"/>
        <v>0</v>
      </c>
      <c r="AK86" s="261">
        <f t="shared" si="141"/>
        <v>0</v>
      </c>
      <c r="AL86" s="261">
        <f t="shared" si="141"/>
        <v>0</v>
      </c>
      <c r="AM86" s="261">
        <f t="shared" si="141"/>
        <v>0</v>
      </c>
      <c r="AN86" s="261">
        <f t="shared" si="141"/>
        <v>0</v>
      </c>
      <c r="AO86" s="261">
        <f t="shared" si="141"/>
        <v>0</v>
      </c>
      <c r="AP86" s="261">
        <f t="shared" si="141"/>
        <v>0</v>
      </c>
      <c r="AQ86" s="261">
        <f t="shared" si="141"/>
        <v>0</v>
      </c>
      <c r="AR86" s="261">
        <f t="shared" si="141"/>
        <v>0</v>
      </c>
      <c r="AS86" s="261">
        <f t="shared" si="141"/>
        <v>0</v>
      </c>
      <c r="AT86" s="261">
        <f t="shared" si="141"/>
        <v>0</v>
      </c>
      <c r="AU86" s="261">
        <f t="shared" si="141"/>
        <v>0</v>
      </c>
      <c r="AV86" s="261">
        <f t="shared" si="141"/>
        <v>0</v>
      </c>
      <c r="AW86" s="261">
        <f t="shared" si="141"/>
        <v>0</v>
      </c>
      <c r="AX86" s="261">
        <f t="shared" si="141"/>
        <v>0</v>
      </c>
      <c r="AY86" s="261">
        <f t="shared" ref="AY86:CD86" si="142">SUMIF($C:$C,$F86,AY:AY)</f>
        <v>0</v>
      </c>
      <c r="AZ86" s="261">
        <f t="shared" si="142"/>
        <v>0</v>
      </c>
      <c r="BA86" s="261">
        <f t="shared" si="142"/>
        <v>0</v>
      </c>
      <c r="BB86" s="261">
        <f t="shared" si="142"/>
        <v>0</v>
      </c>
      <c r="BC86" s="261">
        <f t="shared" si="142"/>
        <v>0</v>
      </c>
      <c r="BD86" s="261">
        <f t="shared" si="142"/>
        <v>0</v>
      </c>
      <c r="BE86" s="261">
        <f t="shared" si="142"/>
        <v>0</v>
      </c>
      <c r="BF86" s="261">
        <f t="shared" si="142"/>
        <v>0</v>
      </c>
      <c r="BG86" s="261">
        <f t="shared" si="142"/>
        <v>0</v>
      </c>
      <c r="BH86" s="261">
        <f t="shared" si="142"/>
        <v>0</v>
      </c>
      <c r="BI86" s="261">
        <f t="shared" si="142"/>
        <v>0</v>
      </c>
      <c r="BJ86" s="261">
        <f t="shared" si="142"/>
        <v>0</v>
      </c>
      <c r="BK86" s="261">
        <f t="shared" si="142"/>
        <v>0</v>
      </c>
      <c r="BL86" s="261">
        <f t="shared" si="142"/>
        <v>0</v>
      </c>
      <c r="BM86" s="261">
        <f t="shared" si="142"/>
        <v>0</v>
      </c>
      <c r="BN86" s="261">
        <f t="shared" si="142"/>
        <v>0</v>
      </c>
      <c r="BO86" s="261">
        <f t="shared" si="142"/>
        <v>0</v>
      </c>
      <c r="BP86" s="261">
        <f t="shared" si="142"/>
        <v>0</v>
      </c>
      <c r="BQ86" s="261">
        <f t="shared" si="142"/>
        <v>0</v>
      </c>
      <c r="BR86" s="261">
        <f t="shared" si="142"/>
        <v>0</v>
      </c>
      <c r="BS86" s="261">
        <f t="shared" si="142"/>
        <v>0</v>
      </c>
      <c r="BT86" s="261">
        <f t="shared" si="142"/>
        <v>0</v>
      </c>
      <c r="BU86" s="261">
        <f t="shared" si="142"/>
        <v>0</v>
      </c>
      <c r="BV86" s="261">
        <f t="shared" si="142"/>
        <v>0</v>
      </c>
      <c r="BW86" s="261">
        <f t="shared" si="142"/>
        <v>0</v>
      </c>
      <c r="BX86" s="261">
        <f t="shared" si="142"/>
        <v>0</v>
      </c>
      <c r="BY86" s="261">
        <f t="shared" si="142"/>
        <v>0</v>
      </c>
      <c r="BZ86" s="261">
        <f t="shared" si="142"/>
        <v>0</v>
      </c>
      <c r="CA86" s="261">
        <f t="shared" si="142"/>
        <v>0</v>
      </c>
      <c r="CB86" s="261">
        <f t="shared" si="142"/>
        <v>0</v>
      </c>
      <c r="CC86" s="261">
        <f t="shared" si="142"/>
        <v>0</v>
      </c>
      <c r="CD86" s="261">
        <f t="shared" si="142"/>
        <v>0</v>
      </c>
      <c r="CE86" s="261">
        <f t="shared" ref="CE86:CL86" si="143">SUMIF($C:$C,$F86,CE:CE)</f>
        <v>0</v>
      </c>
      <c r="CF86" s="261">
        <f t="shared" si="143"/>
        <v>0</v>
      </c>
      <c r="CG86" s="261">
        <f t="shared" si="143"/>
        <v>0</v>
      </c>
      <c r="CH86" s="261">
        <f t="shared" si="143"/>
        <v>0</v>
      </c>
      <c r="CI86" s="261">
        <f t="shared" si="143"/>
        <v>0</v>
      </c>
      <c r="CJ86" s="261">
        <f t="shared" si="143"/>
        <v>0</v>
      </c>
      <c r="CK86" s="261">
        <f t="shared" si="143"/>
        <v>0</v>
      </c>
      <c r="CL86" s="261">
        <f t="shared" si="143"/>
        <v>0</v>
      </c>
      <c r="CN86" s="261">
        <f t="shared" ref="CN86:DL86" si="144">SUMIF($C:$C,$F86,CN:CN)</f>
        <v>0</v>
      </c>
      <c r="CO86" s="261">
        <f t="shared" si="144"/>
        <v>0</v>
      </c>
      <c r="CP86" s="261">
        <f t="shared" si="144"/>
        <v>0</v>
      </c>
      <c r="CQ86" s="261">
        <f t="shared" si="144"/>
        <v>0</v>
      </c>
      <c r="CR86" s="261">
        <f t="shared" si="144"/>
        <v>0</v>
      </c>
      <c r="CS86" s="261">
        <f t="shared" si="144"/>
        <v>0</v>
      </c>
      <c r="CT86" s="261">
        <f t="shared" si="144"/>
        <v>0</v>
      </c>
      <c r="CU86" s="261">
        <f t="shared" si="144"/>
        <v>0</v>
      </c>
      <c r="CV86" s="261">
        <f t="shared" si="144"/>
        <v>0</v>
      </c>
      <c r="CW86" s="261">
        <f t="shared" si="144"/>
        <v>0</v>
      </c>
      <c r="CX86" s="261">
        <f t="shared" si="144"/>
        <v>0</v>
      </c>
      <c r="CY86" s="261">
        <f t="shared" si="144"/>
        <v>0</v>
      </c>
      <c r="CZ86" s="261">
        <f t="shared" si="144"/>
        <v>0</v>
      </c>
      <c r="DA86" s="261">
        <f t="shared" si="144"/>
        <v>0</v>
      </c>
      <c r="DB86" s="261">
        <f t="shared" si="144"/>
        <v>0</v>
      </c>
      <c r="DC86" s="261">
        <f t="shared" si="144"/>
        <v>0</v>
      </c>
      <c r="DD86" s="261">
        <f t="shared" si="144"/>
        <v>0</v>
      </c>
      <c r="DE86" s="261">
        <f t="shared" si="144"/>
        <v>0</v>
      </c>
      <c r="DF86" s="261">
        <f t="shared" si="144"/>
        <v>0</v>
      </c>
      <c r="DG86" s="261">
        <f t="shared" si="144"/>
        <v>0</v>
      </c>
      <c r="DH86" s="261">
        <f t="shared" si="144"/>
        <v>0</v>
      </c>
      <c r="DI86" s="261">
        <f t="shared" si="144"/>
        <v>0</v>
      </c>
      <c r="DJ86" s="261">
        <f t="shared" si="144"/>
        <v>0</v>
      </c>
      <c r="DK86" s="261">
        <f t="shared" si="144"/>
        <v>0</v>
      </c>
      <c r="DL86" s="261">
        <f t="shared" si="144"/>
        <v>0</v>
      </c>
    </row>
    <row r="87" spans="1:116" x14ac:dyDescent="0.4">
      <c r="B87" t="s">
        <v>577</v>
      </c>
      <c r="F87" t="s">
        <v>577</v>
      </c>
      <c r="G87" s="322" t="s">
        <v>634</v>
      </c>
      <c r="H87" s="53"/>
      <c r="I87" s="53"/>
      <c r="K87" s="53">
        <f t="shared" ref="K87:P87" si="145">-K46</f>
        <v>0</v>
      </c>
      <c r="L87" s="53">
        <f t="shared" si="145"/>
        <v>0</v>
      </c>
      <c r="M87" s="53">
        <f t="shared" si="145"/>
        <v>0</v>
      </c>
      <c r="N87" s="53">
        <f t="shared" si="145"/>
        <v>0</v>
      </c>
      <c r="O87" s="53">
        <f t="shared" si="145"/>
        <v>0</v>
      </c>
      <c r="P87" s="53">
        <f t="shared" si="145"/>
        <v>0</v>
      </c>
      <c r="R87"/>
      <c r="S87" s="53">
        <f t="shared" ref="S87:AX87" si="146">-S46</f>
        <v>0</v>
      </c>
      <c r="T87" s="53">
        <f t="shared" si="146"/>
        <v>0</v>
      </c>
      <c r="U87" s="53">
        <f t="shared" si="146"/>
        <v>0</v>
      </c>
      <c r="V87" s="53">
        <f t="shared" si="146"/>
        <v>0</v>
      </c>
      <c r="W87" s="53">
        <f t="shared" si="146"/>
        <v>0</v>
      </c>
      <c r="X87" s="53">
        <f t="shared" si="146"/>
        <v>0</v>
      </c>
      <c r="Y87" s="53">
        <f t="shared" si="146"/>
        <v>0</v>
      </c>
      <c r="Z87" s="53">
        <f t="shared" si="146"/>
        <v>0</v>
      </c>
      <c r="AA87" s="53">
        <f t="shared" si="146"/>
        <v>0</v>
      </c>
      <c r="AB87" s="53">
        <f t="shared" si="146"/>
        <v>0</v>
      </c>
      <c r="AC87" s="53">
        <f t="shared" si="146"/>
        <v>0</v>
      </c>
      <c r="AD87" s="53">
        <f t="shared" si="146"/>
        <v>0</v>
      </c>
      <c r="AE87" s="53">
        <f t="shared" si="146"/>
        <v>0</v>
      </c>
      <c r="AF87" s="53">
        <f t="shared" si="146"/>
        <v>0</v>
      </c>
      <c r="AG87" s="53">
        <f t="shared" si="146"/>
        <v>0</v>
      </c>
      <c r="AH87" s="53">
        <f t="shared" si="146"/>
        <v>0</v>
      </c>
      <c r="AI87" s="53">
        <f t="shared" si="146"/>
        <v>0</v>
      </c>
      <c r="AJ87" s="53">
        <f t="shared" si="146"/>
        <v>0</v>
      </c>
      <c r="AK87" s="53">
        <f t="shared" si="146"/>
        <v>0</v>
      </c>
      <c r="AL87" s="53">
        <f t="shared" si="146"/>
        <v>0</v>
      </c>
      <c r="AM87" s="53">
        <f t="shared" si="146"/>
        <v>0</v>
      </c>
      <c r="AN87" s="53">
        <f t="shared" si="146"/>
        <v>0</v>
      </c>
      <c r="AO87" s="53">
        <f t="shared" si="146"/>
        <v>0</v>
      </c>
      <c r="AP87" s="53">
        <f t="shared" si="146"/>
        <v>0</v>
      </c>
      <c r="AQ87" s="53">
        <f t="shared" si="146"/>
        <v>0</v>
      </c>
      <c r="AR87" s="53">
        <f t="shared" si="146"/>
        <v>0</v>
      </c>
      <c r="AS87" s="53">
        <f t="shared" si="146"/>
        <v>0</v>
      </c>
      <c r="AT87" s="53">
        <f t="shared" si="146"/>
        <v>0</v>
      </c>
      <c r="AU87" s="53">
        <f t="shared" si="146"/>
        <v>0</v>
      </c>
      <c r="AV87" s="53">
        <f t="shared" si="146"/>
        <v>0</v>
      </c>
      <c r="AW87" s="53">
        <f t="shared" si="146"/>
        <v>0</v>
      </c>
      <c r="AX87" s="53">
        <f t="shared" si="146"/>
        <v>0</v>
      </c>
      <c r="AY87" s="53">
        <f t="shared" ref="AY87:CD87" si="147">-AY46</f>
        <v>0</v>
      </c>
      <c r="AZ87" s="53">
        <f t="shared" si="147"/>
        <v>0</v>
      </c>
      <c r="BA87" s="53">
        <f t="shared" si="147"/>
        <v>0</v>
      </c>
      <c r="BB87" s="53">
        <f t="shared" si="147"/>
        <v>0</v>
      </c>
      <c r="BC87" s="53">
        <f t="shared" si="147"/>
        <v>0</v>
      </c>
      <c r="BD87" s="53">
        <f t="shared" si="147"/>
        <v>0</v>
      </c>
      <c r="BE87" s="53">
        <f t="shared" si="147"/>
        <v>0</v>
      </c>
      <c r="BF87" s="53">
        <f t="shared" si="147"/>
        <v>0</v>
      </c>
      <c r="BG87" s="53">
        <f t="shared" si="147"/>
        <v>0</v>
      </c>
      <c r="BH87" s="53">
        <f t="shared" si="147"/>
        <v>0</v>
      </c>
      <c r="BI87" s="53">
        <f t="shared" si="147"/>
        <v>0</v>
      </c>
      <c r="BJ87" s="53">
        <f t="shared" si="147"/>
        <v>0</v>
      </c>
      <c r="BK87" s="53">
        <f t="shared" si="147"/>
        <v>0</v>
      </c>
      <c r="BL87" s="53">
        <f t="shared" si="147"/>
        <v>0</v>
      </c>
      <c r="BM87" s="53">
        <f t="shared" si="147"/>
        <v>0</v>
      </c>
      <c r="BN87" s="53">
        <f t="shared" si="147"/>
        <v>0</v>
      </c>
      <c r="BO87" s="53">
        <f t="shared" si="147"/>
        <v>0</v>
      </c>
      <c r="BP87" s="53">
        <f t="shared" si="147"/>
        <v>0</v>
      </c>
      <c r="BQ87" s="53">
        <f t="shared" si="147"/>
        <v>0</v>
      </c>
      <c r="BR87" s="53">
        <f t="shared" si="147"/>
        <v>0</v>
      </c>
      <c r="BS87" s="53">
        <f t="shared" si="147"/>
        <v>0</v>
      </c>
      <c r="BT87" s="53">
        <f t="shared" si="147"/>
        <v>0</v>
      </c>
      <c r="BU87" s="53">
        <f t="shared" si="147"/>
        <v>0</v>
      </c>
      <c r="BV87" s="53">
        <f t="shared" si="147"/>
        <v>0</v>
      </c>
      <c r="BW87" s="53">
        <f t="shared" si="147"/>
        <v>0</v>
      </c>
      <c r="BX87" s="53">
        <f t="shared" si="147"/>
        <v>0</v>
      </c>
      <c r="BY87" s="53">
        <f t="shared" si="147"/>
        <v>0</v>
      </c>
      <c r="BZ87" s="53">
        <f t="shared" si="147"/>
        <v>0</v>
      </c>
      <c r="CA87" s="53">
        <f t="shared" si="147"/>
        <v>0</v>
      </c>
      <c r="CB87" s="53">
        <f t="shared" si="147"/>
        <v>0</v>
      </c>
      <c r="CC87" s="53">
        <f t="shared" si="147"/>
        <v>0</v>
      </c>
      <c r="CD87" s="53">
        <f t="shared" si="147"/>
        <v>0</v>
      </c>
      <c r="CE87" s="53">
        <f t="shared" ref="CE87:CL87" si="148">-CE46</f>
        <v>0</v>
      </c>
      <c r="CF87" s="53">
        <f t="shared" si="148"/>
        <v>0</v>
      </c>
      <c r="CG87" s="53">
        <f t="shared" si="148"/>
        <v>0</v>
      </c>
      <c r="CH87" s="53">
        <f t="shared" si="148"/>
        <v>0</v>
      </c>
      <c r="CI87" s="53">
        <f t="shared" si="148"/>
        <v>0</v>
      </c>
      <c r="CJ87" s="53">
        <f t="shared" si="148"/>
        <v>0</v>
      </c>
      <c r="CK87" s="53">
        <f t="shared" si="148"/>
        <v>0</v>
      </c>
      <c r="CL87" s="53">
        <f t="shared" si="148"/>
        <v>0</v>
      </c>
      <c r="CN87" s="53">
        <f t="shared" ref="CN87:DL87" si="149">-CN46</f>
        <v>0</v>
      </c>
      <c r="CO87" s="53">
        <f t="shared" si="149"/>
        <v>0</v>
      </c>
      <c r="CP87" s="53">
        <f t="shared" si="149"/>
        <v>0</v>
      </c>
      <c r="CQ87" s="53">
        <f t="shared" si="149"/>
        <v>0</v>
      </c>
      <c r="CR87" s="53">
        <f t="shared" si="149"/>
        <v>0</v>
      </c>
      <c r="CS87" s="53">
        <f t="shared" si="149"/>
        <v>0</v>
      </c>
      <c r="CT87" s="53">
        <f t="shared" si="149"/>
        <v>0</v>
      </c>
      <c r="CU87" s="53">
        <f t="shared" si="149"/>
        <v>0</v>
      </c>
      <c r="CV87" s="53">
        <f t="shared" si="149"/>
        <v>0</v>
      </c>
      <c r="CW87" s="53">
        <f t="shared" si="149"/>
        <v>0</v>
      </c>
      <c r="CX87" s="53">
        <f t="shared" si="149"/>
        <v>0</v>
      </c>
      <c r="CY87" s="53">
        <f t="shared" si="149"/>
        <v>0</v>
      </c>
      <c r="CZ87" s="53">
        <f t="shared" si="149"/>
        <v>0</v>
      </c>
      <c r="DA87" s="53">
        <f t="shared" si="149"/>
        <v>0</v>
      </c>
      <c r="DB87" s="53">
        <f t="shared" si="149"/>
        <v>0</v>
      </c>
      <c r="DC87" s="53">
        <f t="shared" si="149"/>
        <v>0</v>
      </c>
      <c r="DD87" s="53">
        <f t="shared" si="149"/>
        <v>0</v>
      </c>
      <c r="DE87" s="53">
        <f t="shared" si="149"/>
        <v>0</v>
      </c>
      <c r="DF87" s="53">
        <f t="shared" si="149"/>
        <v>0</v>
      </c>
      <c r="DG87" s="53">
        <f t="shared" si="149"/>
        <v>0</v>
      </c>
      <c r="DH87" s="53">
        <f t="shared" si="149"/>
        <v>0</v>
      </c>
      <c r="DI87" s="53">
        <f t="shared" si="149"/>
        <v>0</v>
      </c>
      <c r="DJ87" s="53">
        <f t="shared" si="149"/>
        <v>0</v>
      </c>
      <c r="DK87" s="53">
        <f t="shared" si="149"/>
        <v>0</v>
      </c>
      <c r="DL87" s="53">
        <f t="shared" si="149"/>
        <v>0</v>
      </c>
    </row>
    <row r="88" spans="1:116" x14ac:dyDescent="0.4">
      <c r="B88" t="s">
        <v>577</v>
      </c>
      <c r="F88" t="s">
        <v>577</v>
      </c>
      <c r="G88" s="27" t="s">
        <v>635</v>
      </c>
      <c r="K88" s="63">
        <f t="shared" ref="K88:P88" ca="1" si="150">SUMIF($4:$4,K$3,88:88)</f>
        <v>-305512.8</v>
      </c>
      <c r="L88" s="63">
        <f t="shared" ca="1" si="150"/>
        <v>-395600.94</v>
      </c>
      <c r="M88" s="63">
        <f t="shared" ca="1" si="150"/>
        <v>-486443.48699999996</v>
      </c>
      <c r="N88" s="63">
        <f t="shared" ca="1" si="150"/>
        <v>-653078.16134999983</v>
      </c>
      <c r="O88" s="63">
        <f t="shared" ca="1" si="150"/>
        <v>-970544.56941750029</v>
      </c>
      <c r="P88" s="63">
        <f t="shared" ca="1" si="150"/>
        <v>-1588884.2978883749</v>
      </c>
      <c r="R88"/>
      <c r="S88" s="63">
        <f ca="1">SUM(S83:OFFSET(S88,-1,0))-S86</f>
        <v>-25459.4</v>
      </c>
      <c r="T88" s="63">
        <f ca="1">SUM(T83:OFFSET(T88,-1,0))-T86</f>
        <v>-25459.4</v>
      </c>
      <c r="U88" s="63">
        <f ca="1">SUM(U83:OFFSET(U88,-1,0))-U86</f>
        <v>-25459.4</v>
      </c>
      <c r="V88" s="63">
        <f ca="1">SUM(V83:OFFSET(V88,-1,0))-V86</f>
        <v>-25459.4</v>
      </c>
      <c r="W88" s="63">
        <f ca="1">SUM(W83:OFFSET(W88,-1,0))-W86</f>
        <v>-25459.4</v>
      </c>
      <c r="X88" s="63">
        <f ca="1">SUM(X83:OFFSET(X88,-1,0))-X86</f>
        <v>-25459.4</v>
      </c>
      <c r="Y88" s="63">
        <f ca="1">SUM(Y83:OFFSET(Y88,-1,0))-Y86</f>
        <v>-25459.4</v>
      </c>
      <c r="Z88" s="63">
        <f ca="1">SUM(Z83:OFFSET(Z88,-1,0))-Z86</f>
        <v>-25459.4</v>
      </c>
      <c r="AA88" s="63">
        <f ca="1">SUM(AA83:OFFSET(AA88,-1,0))-AA86</f>
        <v>-25459.4</v>
      </c>
      <c r="AB88" s="63">
        <f ca="1">SUM(AB83:OFFSET(AB88,-1,0))-AB86</f>
        <v>-25459.4</v>
      </c>
      <c r="AC88" s="63">
        <f ca="1">SUM(AC83:OFFSET(AC88,-1,0))-AC86</f>
        <v>-25459.4</v>
      </c>
      <c r="AD88" s="63">
        <f ca="1">SUM(AD83:OFFSET(AD88,-1,0))-AD86</f>
        <v>-25459.4</v>
      </c>
      <c r="AE88" s="63">
        <f ca="1">SUM(AE83:OFFSET(AE88,-1,0))-AE86</f>
        <v>-32966.74500000001</v>
      </c>
      <c r="AF88" s="63">
        <f ca="1">SUM(AF83:OFFSET(AF88,-1,0))-AF86</f>
        <v>-32966.74500000001</v>
      </c>
      <c r="AG88" s="63">
        <f ca="1">SUM(AG83:OFFSET(AG88,-1,0))-AG86</f>
        <v>-32966.74500000001</v>
      </c>
      <c r="AH88" s="63">
        <f ca="1">SUM(AH83:OFFSET(AH88,-1,0))-AH86</f>
        <v>-32966.74500000001</v>
      </c>
      <c r="AI88" s="63">
        <f ca="1">SUM(AI83:OFFSET(AI88,-1,0))-AI86</f>
        <v>-32966.74500000001</v>
      </c>
      <c r="AJ88" s="63">
        <f ca="1">SUM(AJ83:OFFSET(AJ88,-1,0))-AJ86</f>
        <v>-32966.74500000001</v>
      </c>
      <c r="AK88" s="63">
        <f ca="1">SUM(AK83:OFFSET(AK88,-1,0))-AK86</f>
        <v>-32966.74500000001</v>
      </c>
      <c r="AL88" s="63">
        <f ca="1">SUM(AL83:OFFSET(AL88,-1,0))-AL86</f>
        <v>-32966.74500000001</v>
      </c>
      <c r="AM88" s="63">
        <f ca="1">SUM(AM83:OFFSET(AM88,-1,0))-AM86</f>
        <v>-32966.74500000001</v>
      </c>
      <c r="AN88" s="63">
        <f ca="1">SUM(AN83:OFFSET(AN88,-1,0))-AN86</f>
        <v>-32966.74500000001</v>
      </c>
      <c r="AO88" s="63">
        <f ca="1">SUM(AO83:OFFSET(AO88,-1,0))-AO86</f>
        <v>-32966.74500000001</v>
      </c>
      <c r="AP88" s="63">
        <f ca="1">SUM(AP83:OFFSET(AP88,-1,0))-AP86</f>
        <v>-32966.74500000001</v>
      </c>
      <c r="AQ88" s="63">
        <f ca="1">SUM(AQ83:OFFSET(AQ88,-1,0))-AQ86</f>
        <v>-40536.957250000007</v>
      </c>
      <c r="AR88" s="63">
        <f ca="1">SUM(AR83:OFFSET(AR88,-1,0))-AR86</f>
        <v>-40536.957250000007</v>
      </c>
      <c r="AS88" s="63">
        <f ca="1">SUM(AS83:OFFSET(AS88,-1,0))-AS86</f>
        <v>-40536.957250000007</v>
      </c>
      <c r="AT88" s="63">
        <f ca="1">SUM(AT83:OFFSET(AT88,-1,0))-AT86</f>
        <v>-40536.957250000007</v>
      </c>
      <c r="AU88" s="63">
        <f ca="1">SUM(AU83:OFFSET(AU88,-1,0))-AU86</f>
        <v>-40536.957250000007</v>
      </c>
      <c r="AV88" s="63">
        <f ca="1">SUM(AV83:OFFSET(AV88,-1,0))-AV86</f>
        <v>-40536.957250000007</v>
      </c>
      <c r="AW88" s="63">
        <f ca="1">SUM(AW83:OFFSET(AW88,-1,0))-AW86</f>
        <v>-40536.957250000007</v>
      </c>
      <c r="AX88" s="63">
        <f ca="1">SUM(AX83:OFFSET(AX88,-1,0))-AX86</f>
        <v>-40536.957250000007</v>
      </c>
      <c r="AY88" s="63">
        <f ca="1">SUM(AY83:OFFSET(AY88,-1,0))-AY86</f>
        <v>-40536.957250000007</v>
      </c>
      <c r="AZ88" s="63">
        <f ca="1">SUM(AZ83:OFFSET(AZ88,-1,0))-AZ86</f>
        <v>-40536.957250000007</v>
      </c>
      <c r="BA88" s="63">
        <f ca="1">SUM(BA83:OFFSET(BA88,-1,0))-BA86</f>
        <v>-40536.957250000007</v>
      </c>
      <c r="BB88" s="63">
        <f ca="1">SUM(BB83:OFFSET(BB88,-1,0))-BB86</f>
        <v>-40536.957250000007</v>
      </c>
      <c r="BC88" s="63">
        <f ca="1">SUM(BC83:OFFSET(BC88,-1,0))-BC86</f>
        <v>-54423.180112500006</v>
      </c>
      <c r="BD88" s="63">
        <f ca="1">SUM(BD83:OFFSET(BD88,-1,0))-BD86</f>
        <v>-54423.180112500006</v>
      </c>
      <c r="BE88" s="63">
        <f ca="1">SUM(BE83:OFFSET(BE88,-1,0))-BE86</f>
        <v>-54423.180112500006</v>
      </c>
      <c r="BF88" s="63">
        <f ca="1">SUM(BF83:OFFSET(BF88,-1,0))-BF86</f>
        <v>-54423.180112500006</v>
      </c>
      <c r="BG88" s="63">
        <f ca="1">SUM(BG83:OFFSET(BG88,-1,0))-BG86</f>
        <v>-54423.180112500006</v>
      </c>
      <c r="BH88" s="63">
        <f ca="1">SUM(BH83:OFFSET(BH88,-1,0))-BH86</f>
        <v>-54423.180112500006</v>
      </c>
      <c r="BI88" s="63">
        <f ca="1">SUM(BI83:OFFSET(BI88,-1,0))-BI86</f>
        <v>-54423.180112500006</v>
      </c>
      <c r="BJ88" s="63">
        <f ca="1">SUM(BJ83:OFFSET(BJ88,-1,0))-BJ86</f>
        <v>-54423.180112500006</v>
      </c>
      <c r="BK88" s="63">
        <f ca="1">SUM(BK83:OFFSET(BK88,-1,0))-BK86</f>
        <v>-54423.180112500006</v>
      </c>
      <c r="BL88" s="63">
        <f ca="1">SUM(BL83:OFFSET(BL88,-1,0))-BL86</f>
        <v>-54423.180112500006</v>
      </c>
      <c r="BM88" s="63">
        <f ca="1">SUM(BM83:OFFSET(BM88,-1,0))-BM86</f>
        <v>-54423.180112500006</v>
      </c>
      <c r="BN88" s="63">
        <f ca="1">SUM(BN83:OFFSET(BN88,-1,0))-BN86</f>
        <v>-54423.180112500006</v>
      </c>
      <c r="BO88" s="63">
        <f ca="1">SUM(BO83:OFFSET(BO88,-1,0))-BO86</f>
        <v>-80878.714118125019</v>
      </c>
      <c r="BP88" s="63">
        <f ca="1">SUM(BP83:OFFSET(BP88,-1,0))-BP86</f>
        <v>-80878.714118125019</v>
      </c>
      <c r="BQ88" s="63">
        <f ca="1">SUM(BQ83:OFFSET(BQ88,-1,0))-BQ86</f>
        <v>-80878.714118125019</v>
      </c>
      <c r="BR88" s="63">
        <f ca="1">SUM(BR83:OFFSET(BR88,-1,0))-BR86</f>
        <v>-80878.714118125019</v>
      </c>
      <c r="BS88" s="63">
        <f ca="1">SUM(BS83:OFFSET(BS88,-1,0))-BS86</f>
        <v>-80878.714118125019</v>
      </c>
      <c r="BT88" s="63">
        <f ca="1">SUM(BT83:OFFSET(BT88,-1,0))-BT86</f>
        <v>-80878.714118125019</v>
      </c>
      <c r="BU88" s="63">
        <f ca="1">SUM(BU83:OFFSET(BU88,-1,0))-BU86</f>
        <v>-80878.714118125019</v>
      </c>
      <c r="BV88" s="63">
        <f ca="1">SUM(BV83:OFFSET(BV88,-1,0))-BV86</f>
        <v>-80878.714118125019</v>
      </c>
      <c r="BW88" s="63">
        <f ca="1">SUM(BW83:OFFSET(BW88,-1,0))-BW86</f>
        <v>-80878.714118125019</v>
      </c>
      <c r="BX88" s="63">
        <f ca="1">SUM(BX83:OFFSET(BX88,-1,0))-BX86</f>
        <v>-80878.714118125019</v>
      </c>
      <c r="BY88" s="63">
        <f ca="1">SUM(BY83:OFFSET(BY88,-1,0))-BY86</f>
        <v>-80878.714118125019</v>
      </c>
      <c r="BZ88" s="63">
        <f ca="1">SUM(BZ83:OFFSET(BZ88,-1,0))-BZ86</f>
        <v>-80878.714118125019</v>
      </c>
      <c r="CA88" s="63">
        <f ca="1">SUM(CA83:OFFSET(CA88,-1,0))-CA86</f>
        <v>-132407.02482403128</v>
      </c>
      <c r="CB88" s="63">
        <f ca="1">SUM(CB83:OFFSET(CB88,-1,0))-CB86</f>
        <v>-132407.02482403128</v>
      </c>
      <c r="CC88" s="63">
        <f ca="1">SUM(CC83:OFFSET(CC88,-1,0))-CC86</f>
        <v>-132407.02482403128</v>
      </c>
      <c r="CD88" s="63">
        <f ca="1">SUM(CD83:OFFSET(CD88,-1,0))-CD86</f>
        <v>-132407.02482403128</v>
      </c>
      <c r="CE88" s="63">
        <f ca="1">SUM(CE83:OFFSET(CE88,-1,0))-CE86</f>
        <v>-132407.02482403128</v>
      </c>
      <c r="CF88" s="63">
        <f ca="1">SUM(CF83:OFFSET(CF88,-1,0))-CF86</f>
        <v>-132407.02482403128</v>
      </c>
      <c r="CG88" s="63">
        <f ca="1">SUM(CG83:OFFSET(CG88,-1,0))-CG86</f>
        <v>-132407.02482403128</v>
      </c>
      <c r="CH88" s="63">
        <f ca="1">SUM(CH83:OFFSET(CH88,-1,0))-CH86</f>
        <v>-132407.02482403128</v>
      </c>
      <c r="CI88" s="63">
        <f ca="1">SUM(CI83:OFFSET(CI88,-1,0))-CI86</f>
        <v>-132407.02482403128</v>
      </c>
      <c r="CJ88" s="63">
        <f ca="1">SUM(CJ83:OFFSET(CJ88,-1,0))-CJ86</f>
        <v>-132407.02482403128</v>
      </c>
      <c r="CK88" s="63">
        <f ca="1">SUM(CK83:OFFSET(CK88,-1,0))-CK86</f>
        <v>-132407.02482403128</v>
      </c>
      <c r="CL88" s="63">
        <f ca="1">SUM(CL83:OFFSET(CL88,-1,0))-CL86</f>
        <v>-132407.02482403128</v>
      </c>
      <c r="CN88" s="63">
        <f ca="1">SUM(CN83:OFFSET(CN88,-1,0))-CN86</f>
        <v>0</v>
      </c>
      <c r="CO88" s="63">
        <f ca="1">SUM(CO83:OFFSET(CO88,-1,0))-CO86</f>
        <v>0</v>
      </c>
      <c r="CP88" s="63">
        <f ca="1">SUM(CP83:OFFSET(CP88,-1,0))-CP86</f>
        <v>0</v>
      </c>
      <c r="CQ88" s="63">
        <f ca="1">SUM(CQ83:OFFSET(CQ88,-1,0))-CQ86</f>
        <v>0</v>
      </c>
      <c r="CR88" s="63">
        <f ca="1">SUM(CR83:OFFSET(CR88,-1,0))-CR86</f>
        <v>0</v>
      </c>
      <c r="CS88" s="63">
        <f ca="1">SUM(CS83:OFFSET(CS88,-1,0))-CS86</f>
        <v>0</v>
      </c>
      <c r="CT88" s="63">
        <f ca="1">SUM(CT83:OFFSET(CT88,-1,0))-CT86</f>
        <v>0</v>
      </c>
      <c r="CU88" s="63">
        <f ca="1">SUM(CU83:OFFSET(CU88,-1,0))-CU86</f>
        <v>0</v>
      </c>
      <c r="CV88" s="63">
        <f ca="1">SUM(CV83:OFFSET(CV88,-1,0))-CV86</f>
        <v>0</v>
      </c>
      <c r="CW88" s="63">
        <f ca="1">SUM(CW83:OFFSET(CW88,-1,0))-CW86</f>
        <v>0</v>
      </c>
      <c r="CX88" s="63">
        <f ca="1">SUM(CX83:OFFSET(CX88,-1,0))-CX86</f>
        <v>0</v>
      </c>
      <c r="CY88" s="63">
        <f ca="1">SUM(CY83:OFFSET(CY88,-1,0))-CY86</f>
        <v>0</v>
      </c>
      <c r="CZ88" s="63">
        <f ca="1">SUM(CZ83:OFFSET(CZ88,-1,0))-CZ86</f>
        <v>0</v>
      </c>
      <c r="DA88" s="63">
        <f ca="1">SUM(DA83:OFFSET(DA88,-1,0))-DA86</f>
        <v>0</v>
      </c>
      <c r="DB88" s="63">
        <f ca="1">SUM(DB83:OFFSET(DB88,-1,0))-DB86</f>
        <v>0</v>
      </c>
      <c r="DC88" s="63">
        <f ca="1">SUM(DC83:OFFSET(DC88,-1,0))-DC86</f>
        <v>0</v>
      </c>
      <c r="DD88" s="63">
        <f ca="1">SUM(DD83:OFFSET(DD88,-1,0))-DD86</f>
        <v>0</v>
      </c>
      <c r="DE88" s="63">
        <f ca="1">SUM(DE83:OFFSET(DE88,-1,0))-DE86</f>
        <v>0</v>
      </c>
      <c r="DF88" s="63">
        <f ca="1">SUM(DF83:OFFSET(DF88,-1,0))-DF86</f>
        <v>0</v>
      </c>
      <c r="DG88" s="63">
        <f ca="1">SUM(DG83:OFFSET(DG88,-1,0))-DG86</f>
        <v>0</v>
      </c>
      <c r="DH88" s="63">
        <f ca="1">SUM(DH83:OFFSET(DH88,-1,0))-DH86</f>
        <v>0</v>
      </c>
      <c r="DI88" s="63">
        <f ca="1">SUM(DI83:OFFSET(DI88,-1,0))-DI86</f>
        <v>0</v>
      </c>
      <c r="DJ88" s="63">
        <f ca="1">SUM(DJ83:OFFSET(DJ88,-1,0))-DJ86</f>
        <v>0</v>
      </c>
      <c r="DK88" s="63">
        <f ca="1">SUM(DK83:OFFSET(DK88,-1,0))-DK86</f>
        <v>0</v>
      </c>
      <c r="DL88" s="63">
        <f ca="1">SUM(DL83:OFFSET(DL88,-1,0))-DL86</f>
        <v>0</v>
      </c>
    </row>
    <row r="89" spans="1:116" x14ac:dyDescent="0.4">
      <c r="R89"/>
    </row>
    <row r="90" spans="1:116" hidden="1" x14ac:dyDescent="0.4">
      <c r="B90" t="s">
        <v>235</v>
      </c>
      <c r="G90" s="12" t="s">
        <v>636</v>
      </c>
      <c r="R90"/>
    </row>
    <row r="91" spans="1:116" hidden="1" x14ac:dyDescent="0.4">
      <c r="B91" t="s">
        <v>235</v>
      </c>
      <c r="F91" t="s">
        <v>235</v>
      </c>
      <c r="G91" s="27" t="s">
        <v>637</v>
      </c>
      <c r="K91" s="63">
        <f t="shared" ref="K91:P91" si="151">SUMIF($4:$4,K$3,91:91)</f>
        <v>0</v>
      </c>
      <c r="L91" s="63">
        <f t="shared" si="151"/>
        <v>0</v>
      </c>
      <c r="M91" s="63">
        <f t="shared" si="151"/>
        <v>0</v>
      </c>
      <c r="N91" s="63">
        <f t="shared" si="151"/>
        <v>0</v>
      </c>
      <c r="O91" s="63">
        <f t="shared" si="151"/>
        <v>0</v>
      </c>
      <c r="P91" s="63">
        <f t="shared" si="151"/>
        <v>0</v>
      </c>
      <c r="Q91" s="28"/>
      <c r="R91"/>
      <c r="S91" s="261">
        <f t="shared" ref="S91:AX91" si="152">SUMIF($C:$C,$F91,S:S)</f>
        <v>0</v>
      </c>
      <c r="T91" s="261">
        <f t="shared" si="152"/>
        <v>0</v>
      </c>
      <c r="U91" s="261">
        <f t="shared" si="152"/>
        <v>0</v>
      </c>
      <c r="V91" s="261">
        <f t="shared" si="152"/>
        <v>0</v>
      </c>
      <c r="W91" s="261">
        <f t="shared" si="152"/>
        <v>0</v>
      </c>
      <c r="X91" s="261">
        <f t="shared" si="152"/>
        <v>0</v>
      </c>
      <c r="Y91" s="261">
        <f t="shared" si="152"/>
        <v>0</v>
      </c>
      <c r="Z91" s="261">
        <f t="shared" si="152"/>
        <v>0</v>
      </c>
      <c r="AA91" s="261">
        <f t="shared" si="152"/>
        <v>0</v>
      </c>
      <c r="AB91" s="261">
        <f t="shared" si="152"/>
        <v>0</v>
      </c>
      <c r="AC91" s="261">
        <f t="shared" si="152"/>
        <v>0</v>
      </c>
      <c r="AD91" s="261">
        <f t="shared" si="152"/>
        <v>0</v>
      </c>
      <c r="AE91" s="261">
        <f t="shared" si="152"/>
        <v>0</v>
      </c>
      <c r="AF91" s="261">
        <f t="shared" si="152"/>
        <v>0</v>
      </c>
      <c r="AG91" s="261">
        <f t="shared" si="152"/>
        <v>0</v>
      </c>
      <c r="AH91" s="261">
        <f t="shared" si="152"/>
        <v>0</v>
      </c>
      <c r="AI91" s="261">
        <f t="shared" si="152"/>
        <v>0</v>
      </c>
      <c r="AJ91" s="261">
        <f t="shared" si="152"/>
        <v>0</v>
      </c>
      <c r="AK91" s="261">
        <f t="shared" si="152"/>
        <v>0</v>
      </c>
      <c r="AL91" s="261">
        <f t="shared" si="152"/>
        <v>0</v>
      </c>
      <c r="AM91" s="261">
        <f t="shared" si="152"/>
        <v>0</v>
      </c>
      <c r="AN91" s="261">
        <f t="shared" si="152"/>
        <v>0</v>
      </c>
      <c r="AO91" s="261">
        <f t="shared" si="152"/>
        <v>0</v>
      </c>
      <c r="AP91" s="261">
        <f t="shared" si="152"/>
        <v>0</v>
      </c>
      <c r="AQ91" s="261">
        <f t="shared" si="152"/>
        <v>0</v>
      </c>
      <c r="AR91" s="261">
        <f t="shared" si="152"/>
        <v>0</v>
      </c>
      <c r="AS91" s="261">
        <f t="shared" si="152"/>
        <v>0</v>
      </c>
      <c r="AT91" s="261">
        <f t="shared" si="152"/>
        <v>0</v>
      </c>
      <c r="AU91" s="261">
        <f t="shared" si="152"/>
        <v>0</v>
      </c>
      <c r="AV91" s="261">
        <f t="shared" si="152"/>
        <v>0</v>
      </c>
      <c r="AW91" s="261">
        <f t="shared" si="152"/>
        <v>0</v>
      </c>
      <c r="AX91" s="261">
        <f t="shared" si="152"/>
        <v>0</v>
      </c>
      <c r="AY91" s="261">
        <f t="shared" ref="AY91:CD91" si="153">SUMIF($C:$C,$F91,AY:AY)</f>
        <v>0</v>
      </c>
      <c r="AZ91" s="261">
        <f t="shared" si="153"/>
        <v>0</v>
      </c>
      <c r="BA91" s="261">
        <f t="shared" si="153"/>
        <v>0</v>
      </c>
      <c r="BB91" s="261">
        <f t="shared" si="153"/>
        <v>0</v>
      </c>
      <c r="BC91" s="261">
        <f t="shared" si="153"/>
        <v>0</v>
      </c>
      <c r="BD91" s="261">
        <f t="shared" si="153"/>
        <v>0</v>
      </c>
      <c r="BE91" s="261">
        <f t="shared" si="153"/>
        <v>0</v>
      </c>
      <c r="BF91" s="261">
        <f t="shared" si="153"/>
        <v>0</v>
      </c>
      <c r="BG91" s="261">
        <f t="shared" si="153"/>
        <v>0</v>
      </c>
      <c r="BH91" s="261">
        <f t="shared" si="153"/>
        <v>0</v>
      </c>
      <c r="BI91" s="261">
        <f t="shared" si="153"/>
        <v>0</v>
      </c>
      <c r="BJ91" s="261">
        <f t="shared" si="153"/>
        <v>0</v>
      </c>
      <c r="BK91" s="261">
        <f t="shared" si="153"/>
        <v>0</v>
      </c>
      <c r="BL91" s="261">
        <f t="shared" si="153"/>
        <v>0</v>
      </c>
      <c r="BM91" s="261">
        <f t="shared" si="153"/>
        <v>0</v>
      </c>
      <c r="BN91" s="261">
        <f t="shared" si="153"/>
        <v>0</v>
      </c>
      <c r="BO91" s="261">
        <f t="shared" si="153"/>
        <v>0</v>
      </c>
      <c r="BP91" s="261">
        <f t="shared" si="153"/>
        <v>0</v>
      </c>
      <c r="BQ91" s="261">
        <f t="shared" si="153"/>
        <v>0</v>
      </c>
      <c r="BR91" s="261">
        <f t="shared" si="153"/>
        <v>0</v>
      </c>
      <c r="BS91" s="261">
        <f t="shared" si="153"/>
        <v>0</v>
      </c>
      <c r="BT91" s="261">
        <f t="shared" si="153"/>
        <v>0</v>
      </c>
      <c r="BU91" s="261">
        <f t="shared" si="153"/>
        <v>0</v>
      </c>
      <c r="BV91" s="261">
        <f t="shared" si="153"/>
        <v>0</v>
      </c>
      <c r="BW91" s="261">
        <f t="shared" si="153"/>
        <v>0</v>
      </c>
      <c r="BX91" s="261">
        <f t="shared" si="153"/>
        <v>0</v>
      </c>
      <c r="BY91" s="261">
        <f t="shared" si="153"/>
        <v>0</v>
      </c>
      <c r="BZ91" s="261">
        <f t="shared" si="153"/>
        <v>0</v>
      </c>
      <c r="CA91" s="261">
        <f t="shared" si="153"/>
        <v>0</v>
      </c>
      <c r="CB91" s="261">
        <f t="shared" si="153"/>
        <v>0</v>
      </c>
      <c r="CC91" s="261">
        <f t="shared" si="153"/>
        <v>0</v>
      </c>
      <c r="CD91" s="261">
        <f t="shared" si="153"/>
        <v>0</v>
      </c>
      <c r="CE91" s="261">
        <f t="shared" ref="CE91:CL91" si="154">SUMIF($C:$C,$F91,CE:CE)</f>
        <v>0</v>
      </c>
      <c r="CF91" s="261">
        <f t="shared" si="154"/>
        <v>0</v>
      </c>
      <c r="CG91" s="261">
        <f t="shared" si="154"/>
        <v>0</v>
      </c>
      <c r="CH91" s="261">
        <f t="shared" si="154"/>
        <v>0</v>
      </c>
      <c r="CI91" s="261">
        <f t="shared" si="154"/>
        <v>0</v>
      </c>
      <c r="CJ91" s="261">
        <f t="shared" si="154"/>
        <v>0</v>
      </c>
      <c r="CK91" s="261">
        <f t="shared" si="154"/>
        <v>0</v>
      </c>
      <c r="CL91" s="261">
        <f t="shared" si="154"/>
        <v>0</v>
      </c>
      <c r="CN91" s="261">
        <f t="shared" ref="CN91:DL91" si="155">SUMIF($C:$C,$F91,CN:CN)</f>
        <v>0</v>
      </c>
      <c r="CO91" s="261">
        <f t="shared" si="155"/>
        <v>0</v>
      </c>
      <c r="CP91" s="261">
        <f t="shared" si="155"/>
        <v>0</v>
      </c>
      <c r="CQ91" s="261">
        <f t="shared" si="155"/>
        <v>0</v>
      </c>
      <c r="CR91" s="261">
        <f t="shared" si="155"/>
        <v>0</v>
      </c>
      <c r="CS91" s="261">
        <f t="shared" si="155"/>
        <v>0</v>
      </c>
      <c r="CT91" s="261">
        <f t="shared" si="155"/>
        <v>0</v>
      </c>
      <c r="CU91" s="261">
        <f t="shared" si="155"/>
        <v>0</v>
      </c>
      <c r="CV91" s="261">
        <f t="shared" si="155"/>
        <v>0</v>
      </c>
      <c r="CW91" s="261">
        <f t="shared" si="155"/>
        <v>0</v>
      </c>
      <c r="CX91" s="261">
        <f t="shared" si="155"/>
        <v>0</v>
      </c>
      <c r="CY91" s="261">
        <f t="shared" si="155"/>
        <v>0</v>
      </c>
      <c r="CZ91" s="261">
        <f t="shared" si="155"/>
        <v>0</v>
      </c>
      <c r="DA91" s="261">
        <f t="shared" si="155"/>
        <v>0</v>
      </c>
      <c r="DB91" s="261">
        <f t="shared" si="155"/>
        <v>0</v>
      </c>
      <c r="DC91" s="261">
        <f t="shared" si="155"/>
        <v>0</v>
      </c>
      <c r="DD91" s="261">
        <f t="shared" si="155"/>
        <v>0</v>
      </c>
      <c r="DE91" s="261">
        <f t="shared" si="155"/>
        <v>0</v>
      </c>
      <c r="DF91" s="261">
        <f t="shared" si="155"/>
        <v>0</v>
      </c>
      <c r="DG91" s="261">
        <f t="shared" si="155"/>
        <v>0</v>
      </c>
      <c r="DH91" s="261">
        <f t="shared" si="155"/>
        <v>0</v>
      </c>
      <c r="DI91" s="261">
        <f t="shared" si="155"/>
        <v>0</v>
      </c>
      <c r="DJ91" s="261">
        <f t="shared" si="155"/>
        <v>0</v>
      </c>
      <c r="DK91" s="261">
        <f t="shared" si="155"/>
        <v>0</v>
      </c>
      <c r="DL91" s="261">
        <f t="shared" si="155"/>
        <v>0</v>
      </c>
    </row>
    <row r="92" spans="1:116" hidden="1" x14ac:dyDescent="0.4">
      <c r="B92" t="s">
        <v>235</v>
      </c>
      <c r="R92"/>
    </row>
    <row r="93" spans="1:116" x14ac:dyDescent="0.4">
      <c r="B93" t="s">
        <v>236</v>
      </c>
      <c r="G93" s="12" t="s">
        <v>638</v>
      </c>
      <c r="R93"/>
    </row>
    <row r="94" spans="1:116" x14ac:dyDescent="0.4">
      <c r="C94" s="169" t="s">
        <v>236</v>
      </c>
      <c r="G94" s="322" t="s">
        <v>302</v>
      </c>
      <c r="K94" s="260">
        <f>Equity!K24</f>
        <v>170000000</v>
      </c>
      <c r="L94" s="260">
        <f>Equity!L24</f>
        <v>0</v>
      </c>
      <c r="M94" s="260">
        <f>Equity!M24</f>
        <v>0</v>
      </c>
      <c r="N94" s="260">
        <f>Equity!N24</f>
        <v>0</v>
      </c>
      <c r="O94" s="260">
        <f>Equity!O24</f>
        <v>0</v>
      </c>
      <c r="P94" s="260">
        <f>Equity!P24</f>
        <v>0</v>
      </c>
      <c r="Q94" s="260"/>
      <c r="R94"/>
      <c r="S94" s="260">
        <f>Equity!S24</f>
        <v>170000000</v>
      </c>
      <c r="T94" s="260">
        <f>Equity!T24</f>
        <v>0</v>
      </c>
      <c r="U94" s="260">
        <f>Equity!U24</f>
        <v>0</v>
      </c>
      <c r="V94" s="260">
        <f>Equity!V24</f>
        <v>0</v>
      </c>
      <c r="W94" s="260">
        <f>Equity!W24</f>
        <v>0</v>
      </c>
      <c r="X94" s="260">
        <f>Equity!X24</f>
        <v>0</v>
      </c>
      <c r="Y94" s="260">
        <f>Equity!Y24</f>
        <v>0</v>
      </c>
      <c r="Z94" s="260">
        <f>Equity!Z24</f>
        <v>0</v>
      </c>
      <c r="AA94" s="260">
        <f>Equity!AA24</f>
        <v>0</v>
      </c>
      <c r="AB94" s="260">
        <f>Equity!AB24</f>
        <v>0</v>
      </c>
      <c r="AC94" s="260">
        <f>Equity!AC24</f>
        <v>0</v>
      </c>
      <c r="AD94" s="260">
        <f>Equity!AD24</f>
        <v>0</v>
      </c>
      <c r="AE94" s="260">
        <f>Equity!AE24</f>
        <v>0</v>
      </c>
      <c r="AF94" s="260">
        <f>Equity!AF24</f>
        <v>0</v>
      </c>
      <c r="AG94" s="260">
        <f>Equity!AG24</f>
        <v>0</v>
      </c>
      <c r="AH94" s="260">
        <f>Equity!AH24</f>
        <v>0</v>
      </c>
      <c r="AI94" s="260">
        <f>Equity!AI24</f>
        <v>0</v>
      </c>
      <c r="AJ94" s="260">
        <f>Equity!AJ24</f>
        <v>0</v>
      </c>
      <c r="AK94" s="260">
        <f>Equity!AK24</f>
        <v>0</v>
      </c>
      <c r="AL94" s="260">
        <f>Equity!AL24</f>
        <v>0</v>
      </c>
      <c r="AM94" s="260">
        <f>Equity!AM24</f>
        <v>0</v>
      </c>
      <c r="AN94" s="260">
        <f>Equity!AN24</f>
        <v>0</v>
      </c>
      <c r="AO94" s="260">
        <f>Equity!AO24</f>
        <v>0</v>
      </c>
      <c r="AP94" s="260">
        <f>Equity!AP24</f>
        <v>0</v>
      </c>
      <c r="AQ94" s="260">
        <f>Equity!AQ24</f>
        <v>0</v>
      </c>
      <c r="AR94" s="260">
        <f>Equity!AR24</f>
        <v>0</v>
      </c>
      <c r="AS94" s="260">
        <f>Equity!AS24</f>
        <v>0</v>
      </c>
      <c r="AT94" s="260">
        <f>Equity!AT24</f>
        <v>0</v>
      </c>
      <c r="AU94" s="260">
        <f>Equity!AU24</f>
        <v>0</v>
      </c>
      <c r="AV94" s="260">
        <f>Equity!AV24</f>
        <v>0</v>
      </c>
      <c r="AW94" s="260">
        <f>Equity!AW24</f>
        <v>0</v>
      </c>
      <c r="AX94" s="260">
        <f>Equity!AX24</f>
        <v>0</v>
      </c>
      <c r="AY94" s="260">
        <f>Equity!AY24</f>
        <v>0</v>
      </c>
      <c r="AZ94" s="260">
        <f>Equity!AZ24</f>
        <v>0</v>
      </c>
      <c r="BA94" s="260">
        <f>Equity!BA24</f>
        <v>0</v>
      </c>
      <c r="BB94" s="260">
        <f>Equity!BB24</f>
        <v>0</v>
      </c>
      <c r="BC94" s="260">
        <f>Equity!BC24</f>
        <v>0</v>
      </c>
      <c r="BD94" s="260">
        <f>Equity!BD24</f>
        <v>0</v>
      </c>
      <c r="BE94" s="260">
        <f>Equity!BE24</f>
        <v>0</v>
      </c>
      <c r="BF94" s="260">
        <f>Equity!BF24</f>
        <v>0</v>
      </c>
      <c r="BG94" s="260">
        <f>Equity!BG24</f>
        <v>0</v>
      </c>
      <c r="BH94" s="260">
        <f>Equity!BH24</f>
        <v>0</v>
      </c>
      <c r="BI94" s="260">
        <f>Equity!BI24</f>
        <v>0</v>
      </c>
      <c r="BJ94" s="260">
        <f>Equity!BJ24</f>
        <v>0</v>
      </c>
      <c r="BK94" s="260">
        <f>Equity!BK24</f>
        <v>0</v>
      </c>
      <c r="BL94" s="260">
        <f>Equity!BL24</f>
        <v>0</v>
      </c>
      <c r="BM94" s="260">
        <f>Equity!BM24</f>
        <v>0</v>
      </c>
      <c r="BN94" s="260">
        <f>Equity!BN24</f>
        <v>0</v>
      </c>
      <c r="BO94" s="260">
        <f>Equity!BO24</f>
        <v>0</v>
      </c>
      <c r="BP94" s="260">
        <f>Equity!BP24</f>
        <v>0</v>
      </c>
      <c r="BQ94" s="260">
        <f>Equity!BQ24</f>
        <v>0</v>
      </c>
      <c r="BR94" s="260">
        <f>Equity!BR24</f>
        <v>0</v>
      </c>
      <c r="BS94" s="260">
        <f>Equity!BS24</f>
        <v>0</v>
      </c>
      <c r="BT94" s="260">
        <f>Equity!BT24</f>
        <v>0</v>
      </c>
      <c r="BU94" s="260">
        <f>Equity!BU24</f>
        <v>0</v>
      </c>
      <c r="BV94" s="260">
        <f>Equity!BV24</f>
        <v>0</v>
      </c>
      <c r="BW94" s="260">
        <f>Equity!BW24</f>
        <v>0</v>
      </c>
      <c r="BX94" s="260">
        <f>Equity!BX24</f>
        <v>0</v>
      </c>
      <c r="BY94" s="260">
        <f>Equity!BY24</f>
        <v>0</v>
      </c>
      <c r="BZ94" s="260">
        <f>Equity!BZ24</f>
        <v>0</v>
      </c>
      <c r="CA94" s="260">
        <f>Equity!CA24</f>
        <v>0</v>
      </c>
      <c r="CB94" s="260">
        <f>Equity!CB24</f>
        <v>0</v>
      </c>
      <c r="CC94" s="260">
        <f>Equity!CC24</f>
        <v>0</v>
      </c>
      <c r="CD94" s="260">
        <f>Equity!CD24</f>
        <v>0</v>
      </c>
      <c r="CE94" s="260">
        <f>Equity!CE24</f>
        <v>0</v>
      </c>
      <c r="CF94" s="260">
        <f>Equity!CF24</f>
        <v>0</v>
      </c>
      <c r="CG94" s="260">
        <f>Equity!CG24</f>
        <v>0</v>
      </c>
      <c r="CH94" s="260">
        <f>Equity!CH24</f>
        <v>0</v>
      </c>
      <c r="CI94" s="260">
        <f>Equity!CI24</f>
        <v>0</v>
      </c>
      <c r="CJ94" s="260">
        <f>Equity!CJ24</f>
        <v>0</v>
      </c>
      <c r="CK94" s="260">
        <f>Equity!CK24</f>
        <v>0</v>
      </c>
      <c r="CL94" s="260">
        <f>Equity!CL24</f>
        <v>0</v>
      </c>
    </row>
    <row r="95" spans="1:116" x14ac:dyDescent="0.4">
      <c r="B95" t="s">
        <v>236</v>
      </c>
      <c r="F95" t="s">
        <v>236</v>
      </c>
      <c r="G95" s="27" t="s">
        <v>639</v>
      </c>
      <c r="K95" s="63">
        <f t="shared" ref="K95:P95" si="156">SUMIF($4:$4,K$3,95:95)</f>
        <v>170000000</v>
      </c>
      <c r="L95" s="63">
        <f t="shared" si="156"/>
        <v>0</v>
      </c>
      <c r="M95" s="63">
        <f t="shared" si="156"/>
        <v>0</v>
      </c>
      <c r="N95" s="63">
        <f t="shared" si="156"/>
        <v>0</v>
      </c>
      <c r="O95" s="63">
        <f t="shared" si="156"/>
        <v>0</v>
      </c>
      <c r="P95" s="63">
        <f t="shared" si="156"/>
        <v>0</v>
      </c>
      <c r="Q95" s="28"/>
      <c r="R95"/>
      <c r="S95" s="261">
        <f t="shared" ref="S95:AX95" si="157">SUMIF($C:$C,$F95,S:S)</f>
        <v>170000000</v>
      </c>
      <c r="T95" s="261">
        <f t="shared" si="157"/>
        <v>0</v>
      </c>
      <c r="U95" s="261">
        <f t="shared" si="157"/>
        <v>0</v>
      </c>
      <c r="V95" s="261">
        <f t="shared" si="157"/>
        <v>0</v>
      </c>
      <c r="W95" s="261">
        <f t="shared" si="157"/>
        <v>0</v>
      </c>
      <c r="X95" s="261">
        <f t="shared" si="157"/>
        <v>0</v>
      </c>
      <c r="Y95" s="261">
        <f t="shared" si="157"/>
        <v>0</v>
      </c>
      <c r="Z95" s="261">
        <f t="shared" si="157"/>
        <v>0</v>
      </c>
      <c r="AA95" s="261">
        <f t="shared" si="157"/>
        <v>0</v>
      </c>
      <c r="AB95" s="261">
        <f t="shared" si="157"/>
        <v>0</v>
      </c>
      <c r="AC95" s="261">
        <f t="shared" si="157"/>
        <v>0</v>
      </c>
      <c r="AD95" s="261">
        <f t="shared" si="157"/>
        <v>0</v>
      </c>
      <c r="AE95" s="261">
        <f t="shared" si="157"/>
        <v>0</v>
      </c>
      <c r="AF95" s="261">
        <f t="shared" si="157"/>
        <v>0</v>
      </c>
      <c r="AG95" s="261">
        <f t="shared" si="157"/>
        <v>0</v>
      </c>
      <c r="AH95" s="261">
        <f t="shared" si="157"/>
        <v>0</v>
      </c>
      <c r="AI95" s="261">
        <f t="shared" si="157"/>
        <v>0</v>
      </c>
      <c r="AJ95" s="261">
        <f t="shared" si="157"/>
        <v>0</v>
      </c>
      <c r="AK95" s="261">
        <f t="shared" si="157"/>
        <v>0</v>
      </c>
      <c r="AL95" s="261">
        <f t="shared" si="157"/>
        <v>0</v>
      </c>
      <c r="AM95" s="261">
        <f t="shared" si="157"/>
        <v>0</v>
      </c>
      <c r="AN95" s="261">
        <f t="shared" si="157"/>
        <v>0</v>
      </c>
      <c r="AO95" s="261">
        <f t="shared" si="157"/>
        <v>0</v>
      </c>
      <c r="AP95" s="261">
        <f t="shared" si="157"/>
        <v>0</v>
      </c>
      <c r="AQ95" s="261">
        <f t="shared" si="157"/>
        <v>0</v>
      </c>
      <c r="AR95" s="261">
        <f t="shared" si="157"/>
        <v>0</v>
      </c>
      <c r="AS95" s="261">
        <f t="shared" si="157"/>
        <v>0</v>
      </c>
      <c r="AT95" s="261">
        <f t="shared" si="157"/>
        <v>0</v>
      </c>
      <c r="AU95" s="261">
        <f t="shared" si="157"/>
        <v>0</v>
      </c>
      <c r="AV95" s="261">
        <f t="shared" si="157"/>
        <v>0</v>
      </c>
      <c r="AW95" s="261">
        <f t="shared" si="157"/>
        <v>0</v>
      </c>
      <c r="AX95" s="261">
        <f t="shared" si="157"/>
        <v>0</v>
      </c>
      <c r="AY95" s="261">
        <f t="shared" ref="AY95:CD95" si="158">SUMIF($C:$C,$F95,AY:AY)</f>
        <v>0</v>
      </c>
      <c r="AZ95" s="261">
        <f t="shared" si="158"/>
        <v>0</v>
      </c>
      <c r="BA95" s="261">
        <f t="shared" si="158"/>
        <v>0</v>
      </c>
      <c r="BB95" s="261">
        <f t="shared" si="158"/>
        <v>0</v>
      </c>
      <c r="BC95" s="261">
        <f t="shared" si="158"/>
        <v>0</v>
      </c>
      <c r="BD95" s="261">
        <f t="shared" si="158"/>
        <v>0</v>
      </c>
      <c r="BE95" s="261">
        <f t="shared" si="158"/>
        <v>0</v>
      </c>
      <c r="BF95" s="261">
        <f t="shared" si="158"/>
        <v>0</v>
      </c>
      <c r="BG95" s="261">
        <f t="shared" si="158"/>
        <v>0</v>
      </c>
      <c r="BH95" s="261">
        <f t="shared" si="158"/>
        <v>0</v>
      </c>
      <c r="BI95" s="261">
        <f t="shared" si="158"/>
        <v>0</v>
      </c>
      <c r="BJ95" s="261">
        <f t="shared" si="158"/>
        <v>0</v>
      </c>
      <c r="BK95" s="261">
        <f t="shared" si="158"/>
        <v>0</v>
      </c>
      <c r="BL95" s="261">
        <f t="shared" si="158"/>
        <v>0</v>
      </c>
      <c r="BM95" s="261">
        <f t="shared" si="158"/>
        <v>0</v>
      </c>
      <c r="BN95" s="261">
        <f t="shared" si="158"/>
        <v>0</v>
      </c>
      <c r="BO95" s="261">
        <f t="shared" si="158"/>
        <v>0</v>
      </c>
      <c r="BP95" s="261">
        <f t="shared" si="158"/>
        <v>0</v>
      </c>
      <c r="BQ95" s="261">
        <f t="shared" si="158"/>
        <v>0</v>
      </c>
      <c r="BR95" s="261">
        <f t="shared" si="158"/>
        <v>0</v>
      </c>
      <c r="BS95" s="261">
        <f t="shared" si="158"/>
        <v>0</v>
      </c>
      <c r="BT95" s="261">
        <f t="shared" si="158"/>
        <v>0</v>
      </c>
      <c r="BU95" s="261">
        <f t="shared" si="158"/>
        <v>0</v>
      </c>
      <c r="BV95" s="261">
        <f t="shared" si="158"/>
        <v>0</v>
      </c>
      <c r="BW95" s="261">
        <f t="shared" si="158"/>
        <v>0</v>
      </c>
      <c r="BX95" s="261">
        <f t="shared" si="158"/>
        <v>0</v>
      </c>
      <c r="BY95" s="261">
        <f t="shared" si="158"/>
        <v>0</v>
      </c>
      <c r="BZ95" s="261">
        <f t="shared" si="158"/>
        <v>0</v>
      </c>
      <c r="CA95" s="261">
        <f t="shared" si="158"/>
        <v>0</v>
      </c>
      <c r="CB95" s="261">
        <f t="shared" si="158"/>
        <v>0</v>
      </c>
      <c r="CC95" s="261">
        <f t="shared" si="158"/>
        <v>0</v>
      </c>
      <c r="CD95" s="261">
        <f t="shared" si="158"/>
        <v>0</v>
      </c>
      <c r="CE95" s="261">
        <f t="shared" ref="CE95:CL95" si="159">SUMIF($C:$C,$F95,CE:CE)</f>
        <v>0</v>
      </c>
      <c r="CF95" s="261">
        <f t="shared" si="159"/>
        <v>0</v>
      </c>
      <c r="CG95" s="261">
        <f t="shared" si="159"/>
        <v>0</v>
      </c>
      <c r="CH95" s="261">
        <f t="shared" si="159"/>
        <v>0</v>
      </c>
      <c r="CI95" s="261">
        <f t="shared" si="159"/>
        <v>0</v>
      </c>
      <c r="CJ95" s="261">
        <f t="shared" si="159"/>
        <v>0</v>
      </c>
      <c r="CK95" s="261">
        <f t="shared" si="159"/>
        <v>0</v>
      </c>
      <c r="CL95" s="261">
        <f t="shared" si="159"/>
        <v>0</v>
      </c>
      <c r="CN95" s="261">
        <f t="shared" ref="CN95:DL95" si="160">SUMIF($C:$C,$F95,CN:CN)</f>
        <v>0</v>
      </c>
      <c r="CO95" s="261">
        <f t="shared" si="160"/>
        <v>0</v>
      </c>
      <c r="CP95" s="261">
        <f t="shared" si="160"/>
        <v>0</v>
      </c>
      <c r="CQ95" s="261">
        <f t="shared" si="160"/>
        <v>0</v>
      </c>
      <c r="CR95" s="261">
        <f t="shared" si="160"/>
        <v>0</v>
      </c>
      <c r="CS95" s="261">
        <f t="shared" si="160"/>
        <v>0</v>
      </c>
      <c r="CT95" s="261">
        <f t="shared" si="160"/>
        <v>0</v>
      </c>
      <c r="CU95" s="261">
        <f t="shared" si="160"/>
        <v>0</v>
      </c>
      <c r="CV95" s="261">
        <f t="shared" si="160"/>
        <v>0</v>
      </c>
      <c r="CW95" s="261">
        <f t="shared" si="160"/>
        <v>0</v>
      </c>
      <c r="CX95" s="261">
        <f t="shared" si="160"/>
        <v>0</v>
      </c>
      <c r="CY95" s="261">
        <f t="shared" si="160"/>
        <v>0</v>
      </c>
      <c r="CZ95" s="261">
        <f t="shared" si="160"/>
        <v>0</v>
      </c>
      <c r="DA95" s="261">
        <f t="shared" si="160"/>
        <v>0</v>
      </c>
      <c r="DB95" s="261">
        <f t="shared" si="160"/>
        <v>0</v>
      </c>
      <c r="DC95" s="261">
        <f t="shared" si="160"/>
        <v>0</v>
      </c>
      <c r="DD95" s="261">
        <f t="shared" si="160"/>
        <v>0</v>
      </c>
      <c r="DE95" s="261">
        <f t="shared" si="160"/>
        <v>0</v>
      </c>
      <c r="DF95" s="261">
        <f t="shared" si="160"/>
        <v>0</v>
      </c>
      <c r="DG95" s="261">
        <f t="shared" si="160"/>
        <v>0</v>
      </c>
      <c r="DH95" s="261">
        <f t="shared" si="160"/>
        <v>0</v>
      </c>
      <c r="DI95" s="261">
        <f t="shared" si="160"/>
        <v>0</v>
      </c>
      <c r="DJ95" s="261">
        <f t="shared" si="160"/>
        <v>0</v>
      </c>
      <c r="DK95" s="261">
        <f t="shared" si="160"/>
        <v>0</v>
      </c>
      <c r="DL95" s="261">
        <f t="shared" si="160"/>
        <v>0</v>
      </c>
    </row>
    <row r="96" spans="1:116" x14ac:dyDescent="0.4">
      <c r="B96" t="s">
        <v>236</v>
      </c>
      <c r="K96" s="28"/>
      <c r="L96" s="28"/>
      <c r="M96" s="28"/>
      <c r="N96" s="28"/>
      <c r="O96" s="28"/>
      <c r="P96" s="28"/>
      <c r="R96"/>
    </row>
    <row r="97" spans="7:116" x14ac:dyDescent="0.4">
      <c r="G97" s="27" t="s">
        <v>640</v>
      </c>
      <c r="K97" s="28">
        <f t="shared" ref="K97:P97" ca="1" si="161">SUMIF($4:$4,K$3,97:97)</f>
        <v>169694487.19999993</v>
      </c>
      <c r="L97" s="28">
        <f t="shared" ca="1" si="161"/>
        <v>-395600.94</v>
      </c>
      <c r="M97" s="28">
        <f t="shared" ca="1" si="161"/>
        <v>-486443.48699999996</v>
      </c>
      <c r="N97" s="28">
        <f t="shared" ca="1" si="161"/>
        <v>-653078.16134999983</v>
      </c>
      <c r="O97" s="28">
        <f t="shared" ca="1" si="161"/>
        <v>-970544.56941750029</v>
      </c>
      <c r="P97" s="28">
        <f t="shared" ca="1" si="161"/>
        <v>-1588884.2978883749</v>
      </c>
      <c r="S97" s="28">
        <f t="shared" ref="S97:AX97" ca="1" si="162">S88+S95+S91</f>
        <v>169974540.59999999</v>
      </c>
      <c r="T97" s="28">
        <f t="shared" ca="1" si="162"/>
        <v>-25459.4</v>
      </c>
      <c r="U97" s="28">
        <f t="shared" ca="1" si="162"/>
        <v>-25459.4</v>
      </c>
      <c r="V97" s="28">
        <f t="shared" ca="1" si="162"/>
        <v>-25459.4</v>
      </c>
      <c r="W97" s="28">
        <f t="shared" ca="1" si="162"/>
        <v>-25459.4</v>
      </c>
      <c r="X97" s="28">
        <f t="shared" ca="1" si="162"/>
        <v>-25459.4</v>
      </c>
      <c r="Y97" s="28">
        <f t="shared" ca="1" si="162"/>
        <v>-25459.4</v>
      </c>
      <c r="Z97" s="28">
        <f t="shared" ca="1" si="162"/>
        <v>-25459.4</v>
      </c>
      <c r="AA97" s="28">
        <f t="shared" ca="1" si="162"/>
        <v>-25459.4</v>
      </c>
      <c r="AB97" s="28">
        <f t="shared" ca="1" si="162"/>
        <v>-25459.4</v>
      </c>
      <c r="AC97" s="28">
        <f t="shared" ca="1" si="162"/>
        <v>-25459.4</v>
      </c>
      <c r="AD97" s="28">
        <f t="shared" ca="1" si="162"/>
        <v>-25459.4</v>
      </c>
      <c r="AE97" s="28">
        <f t="shared" ca="1" si="162"/>
        <v>-32966.74500000001</v>
      </c>
      <c r="AF97" s="28">
        <f t="shared" ca="1" si="162"/>
        <v>-32966.74500000001</v>
      </c>
      <c r="AG97" s="28">
        <f t="shared" ca="1" si="162"/>
        <v>-32966.74500000001</v>
      </c>
      <c r="AH97" s="28">
        <f t="shared" ca="1" si="162"/>
        <v>-32966.74500000001</v>
      </c>
      <c r="AI97" s="28">
        <f t="shared" ca="1" si="162"/>
        <v>-32966.74500000001</v>
      </c>
      <c r="AJ97" s="28">
        <f t="shared" ca="1" si="162"/>
        <v>-32966.74500000001</v>
      </c>
      <c r="AK97" s="28">
        <f t="shared" ca="1" si="162"/>
        <v>-32966.74500000001</v>
      </c>
      <c r="AL97" s="28">
        <f t="shared" ca="1" si="162"/>
        <v>-32966.74500000001</v>
      </c>
      <c r="AM97" s="28">
        <f t="shared" ca="1" si="162"/>
        <v>-32966.74500000001</v>
      </c>
      <c r="AN97" s="28">
        <f t="shared" ca="1" si="162"/>
        <v>-32966.74500000001</v>
      </c>
      <c r="AO97" s="28">
        <f t="shared" ca="1" si="162"/>
        <v>-32966.74500000001</v>
      </c>
      <c r="AP97" s="28">
        <f t="shared" ca="1" si="162"/>
        <v>-32966.74500000001</v>
      </c>
      <c r="AQ97" s="28">
        <f t="shared" ca="1" si="162"/>
        <v>-40536.957250000007</v>
      </c>
      <c r="AR97" s="28">
        <f t="shared" ca="1" si="162"/>
        <v>-40536.957250000007</v>
      </c>
      <c r="AS97" s="28">
        <f t="shared" ca="1" si="162"/>
        <v>-40536.957250000007</v>
      </c>
      <c r="AT97" s="28">
        <f t="shared" ca="1" si="162"/>
        <v>-40536.957250000007</v>
      </c>
      <c r="AU97" s="28">
        <f t="shared" ca="1" si="162"/>
        <v>-40536.957250000007</v>
      </c>
      <c r="AV97" s="28">
        <f t="shared" ca="1" si="162"/>
        <v>-40536.957250000007</v>
      </c>
      <c r="AW97" s="28">
        <f t="shared" ca="1" si="162"/>
        <v>-40536.957250000007</v>
      </c>
      <c r="AX97" s="28">
        <f t="shared" ca="1" si="162"/>
        <v>-40536.957250000007</v>
      </c>
      <c r="AY97" s="28">
        <f t="shared" ref="AY97:CD97" ca="1" si="163">AY88+AY95+AY91</f>
        <v>-40536.957250000007</v>
      </c>
      <c r="AZ97" s="28">
        <f t="shared" ca="1" si="163"/>
        <v>-40536.957250000007</v>
      </c>
      <c r="BA97" s="28">
        <f t="shared" ca="1" si="163"/>
        <v>-40536.957250000007</v>
      </c>
      <c r="BB97" s="28">
        <f t="shared" ca="1" si="163"/>
        <v>-40536.957250000007</v>
      </c>
      <c r="BC97" s="28">
        <f t="shared" ca="1" si="163"/>
        <v>-54423.180112500006</v>
      </c>
      <c r="BD97" s="28">
        <f t="shared" ca="1" si="163"/>
        <v>-54423.180112500006</v>
      </c>
      <c r="BE97" s="28">
        <f t="shared" ca="1" si="163"/>
        <v>-54423.180112500006</v>
      </c>
      <c r="BF97" s="28">
        <f t="shared" ca="1" si="163"/>
        <v>-54423.180112500006</v>
      </c>
      <c r="BG97" s="28">
        <f t="shared" ca="1" si="163"/>
        <v>-54423.180112500006</v>
      </c>
      <c r="BH97" s="28">
        <f t="shared" ca="1" si="163"/>
        <v>-54423.180112500006</v>
      </c>
      <c r="BI97" s="28">
        <f t="shared" ca="1" si="163"/>
        <v>-54423.180112500006</v>
      </c>
      <c r="BJ97" s="28">
        <f t="shared" ca="1" si="163"/>
        <v>-54423.180112500006</v>
      </c>
      <c r="BK97" s="28">
        <f t="shared" ca="1" si="163"/>
        <v>-54423.180112500006</v>
      </c>
      <c r="BL97" s="28">
        <f t="shared" ca="1" si="163"/>
        <v>-54423.180112500006</v>
      </c>
      <c r="BM97" s="28">
        <f t="shared" ca="1" si="163"/>
        <v>-54423.180112500006</v>
      </c>
      <c r="BN97" s="28">
        <f t="shared" ca="1" si="163"/>
        <v>-54423.180112500006</v>
      </c>
      <c r="BO97" s="28">
        <f t="shared" ca="1" si="163"/>
        <v>-80878.714118125019</v>
      </c>
      <c r="BP97" s="28">
        <f t="shared" ca="1" si="163"/>
        <v>-80878.714118125019</v>
      </c>
      <c r="BQ97" s="28">
        <f t="shared" ca="1" si="163"/>
        <v>-80878.714118125019</v>
      </c>
      <c r="BR97" s="28">
        <f t="shared" ca="1" si="163"/>
        <v>-80878.714118125019</v>
      </c>
      <c r="BS97" s="28">
        <f t="shared" ca="1" si="163"/>
        <v>-80878.714118125019</v>
      </c>
      <c r="BT97" s="28">
        <f t="shared" ca="1" si="163"/>
        <v>-80878.714118125019</v>
      </c>
      <c r="BU97" s="28">
        <f t="shared" ca="1" si="163"/>
        <v>-80878.714118125019</v>
      </c>
      <c r="BV97" s="28">
        <f t="shared" ca="1" si="163"/>
        <v>-80878.714118125019</v>
      </c>
      <c r="BW97" s="28">
        <f t="shared" ca="1" si="163"/>
        <v>-80878.714118125019</v>
      </c>
      <c r="BX97" s="28">
        <f t="shared" ca="1" si="163"/>
        <v>-80878.714118125019</v>
      </c>
      <c r="BY97" s="28">
        <f t="shared" ca="1" si="163"/>
        <v>-80878.714118125019</v>
      </c>
      <c r="BZ97" s="28">
        <f t="shared" ca="1" si="163"/>
        <v>-80878.714118125019</v>
      </c>
      <c r="CA97" s="28">
        <f t="shared" ca="1" si="163"/>
        <v>-132407.02482403128</v>
      </c>
      <c r="CB97" s="28">
        <f t="shared" ca="1" si="163"/>
        <v>-132407.02482403128</v>
      </c>
      <c r="CC97" s="28">
        <f t="shared" ca="1" si="163"/>
        <v>-132407.02482403128</v>
      </c>
      <c r="CD97" s="28">
        <f t="shared" ca="1" si="163"/>
        <v>-132407.02482403128</v>
      </c>
      <c r="CE97" s="28">
        <f t="shared" ref="CE97:CL97" ca="1" si="164">CE88+CE95+CE91</f>
        <v>-132407.02482403128</v>
      </c>
      <c r="CF97" s="28">
        <f t="shared" ca="1" si="164"/>
        <v>-132407.02482403128</v>
      </c>
      <c r="CG97" s="28">
        <f t="shared" ca="1" si="164"/>
        <v>-132407.02482403128</v>
      </c>
      <c r="CH97" s="28">
        <f t="shared" ca="1" si="164"/>
        <v>-132407.02482403128</v>
      </c>
      <c r="CI97" s="28">
        <f t="shared" ca="1" si="164"/>
        <v>-132407.02482403128</v>
      </c>
      <c r="CJ97" s="28">
        <f t="shared" ca="1" si="164"/>
        <v>-132407.02482403128</v>
      </c>
      <c r="CK97" s="28">
        <f t="shared" ca="1" si="164"/>
        <v>-132407.02482403128</v>
      </c>
      <c r="CL97" s="28">
        <f t="shared" ca="1" si="164"/>
        <v>-132407.02482403128</v>
      </c>
      <c r="CN97" s="28">
        <f t="shared" ref="CN97:DL97" ca="1" si="165">CN88+CN95+CN91</f>
        <v>0</v>
      </c>
      <c r="CO97" s="28">
        <f t="shared" ca="1" si="165"/>
        <v>0</v>
      </c>
      <c r="CP97" s="28">
        <f t="shared" ca="1" si="165"/>
        <v>0</v>
      </c>
      <c r="CQ97" s="28">
        <f t="shared" ca="1" si="165"/>
        <v>0</v>
      </c>
      <c r="CR97" s="28">
        <f t="shared" ca="1" si="165"/>
        <v>0</v>
      </c>
      <c r="CS97" s="28">
        <f t="shared" ca="1" si="165"/>
        <v>0</v>
      </c>
      <c r="CT97" s="28">
        <f t="shared" ca="1" si="165"/>
        <v>0</v>
      </c>
      <c r="CU97" s="28">
        <f t="shared" ca="1" si="165"/>
        <v>0</v>
      </c>
      <c r="CV97" s="28">
        <f t="shared" ca="1" si="165"/>
        <v>0</v>
      </c>
      <c r="CW97" s="28">
        <f t="shared" ca="1" si="165"/>
        <v>0</v>
      </c>
      <c r="CX97" s="28">
        <f t="shared" ca="1" si="165"/>
        <v>0</v>
      </c>
      <c r="CY97" s="28">
        <f t="shared" ca="1" si="165"/>
        <v>0</v>
      </c>
      <c r="CZ97" s="28">
        <f t="shared" ca="1" si="165"/>
        <v>0</v>
      </c>
      <c r="DA97" s="28">
        <f t="shared" ca="1" si="165"/>
        <v>0</v>
      </c>
      <c r="DB97" s="28">
        <f t="shared" ca="1" si="165"/>
        <v>0</v>
      </c>
      <c r="DC97" s="28">
        <f t="shared" ca="1" si="165"/>
        <v>0</v>
      </c>
      <c r="DD97" s="28">
        <f t="shared" ca="1" si="165"/>
        <v>0</v>
      </c>
      <c r="DE97" s="28">
        <f t="shared" ca="1" si="165"/>
        <v>0</v>
      </c>
      <c r="DF97" s="28">
        <f t="shared" ca="1" si="165"/>
        <v>0</v>
      </c>
      <c r="DG97" s="28">
        <f t="shared" ca="1" si="165"/>
        <v>0</v>
      </c>
      <c r="DH97" s="28">
        <f t="shared" ca="1" si="165"/>
        <v>0</v>
      </c>
      <c r="DI97" s="28">
        <f t="shared" ca="1" si="165"/>
        <v>0</v>
      </c>
      <c r="DJ97" s="28">
        <f t="shared" ca="1" si="165"/>
        <v>0</v>
      </c>
      <c r="DK97" s="28">
        <f t="shared" ca="1" si="165"/>
        <v>0</v>
      </c>
      <c r="DL97" s="28">
        <f t="shared" ca="1" si="165"/>
        <v>0</v>
      </c>
    </row>
  </sheetData>
  <conditionalFormatting sqref="H58:CL58 CN58:DL58">
    <cfRule type="cellIs" dxfId="7" priority="2" operator="lessThan">
      <formula>0</formula>
    </cfRule>
  </conditionalFormatting>
  <conditionalFormatting sqref="H58:CL58 CN58:DL58">
    <cfRule type="expression" dxfId="6" priority="1">
      <formula>ISNUMBER(SEARCH("Calcs.", _xlfn.FORMULATEXT(H58)))</formula>
    </cfRule>
  </conditionalFormatting>
  <conditionalFormatting sqref="H58:CL58 CN58:DL58">
    <cfRule type="expression" dxfId="5" priority="3">
      <formula>ISNUMBER(SEARCH("Assumption", _xlfn.FORMULATEXT(H58)))</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8649F-DDED-495B-8547-3EF7374587E6}">
  <sheetPr codeName="Sheet10">
    <tabColor theme="4"/>
  </sheetPr>
  <dimension ref="A1:DM2497"/>
  <sheetViews>
    <sheetView showGridLines="0" zoomScale="70" zoomScaleNormal="70" workbookViewId="0">
      <pane xSplit="7" ySplit="9" topLeftCell="H10" activePane="bottomRight" state="frozen"/>
      <selection pane="topRight" activeCell="H1" sqref="H1"/>
      <selection pane="bottomLeft" activeCell="A8" sqref="A8"/>
      <selection pane="bottomRight" activeCell="S2" sqref="S2"/>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8.921875" bestFit="1" customWidth="1" collapsed="1"/>
    <col min="8" max="8" width="5.07421875" bestFit="1" customWidth="1"/>
    <col min="9" max="9" width="4.921875" style="1" bestFit="1" customWidth="1"/>
    <col min="10" max="10" width="13.4609375" style="1" customWidth="1"/>
    <col min="11" max="11" width="13.4609375" customWidth="1"/>
    <col min="12" max="15" width="13.4609375" bestFit="1" customWidth="1"/>
    <col min="16" max="16" width="14.4609375" bestFit="1" customWidth="1"/>
    <col min="17" max="17" width="2" customWidth="1"/>
    <col min="18" max="18" width="10.84375" style="8" customWidth="1"/>
    <col min="19" max="42" width="10.84375" style="8" bestFit="1" customWidth="1"/>
    <col min="43" max="78" width="12.3828125" style="8" bestFit="1" customWidth="1"/>
    <col min="79" max="90" width="13.4609375" style="8" bestFit="1" customWidth="1"/>
    <col min="91" max="91" width="5.8437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I2">
        <f>K2-1</f>
        <v>2023</v>
      </c>
      <c r="J2">
        <f>K2-1</f>
        <v>2023</v>
      </c>
      <c r="K2">
        <f>'IS BS CF'!K3</f>
        <v>2024</v>
      </c>
      <c r="L2">
        <f>K2+1</f>
        <v>2025</v>
      </c>
      <c r="M2">
        <f>L2+1</f>
        <v>2026</v>
      </c>
      <c r="N2">
        <f>M2+1</f>
        <v>2027</v>
      </c>
      <c r="O2">
        <f>N2+1</f>
        <v>2028</v>
      </c>
      <c r="P2">
        <f>O2+1</f>
        <v>2029</v>
      </c>
      <c r="R2" s="362">
        <f>EOMONTH(S2,-1)</f>
        <v>45291</v>
      </c>
      <c r="S2" s="371">
        <f>+EOMONTH('IS BS CF'!$N$12,0)</f>
        <v>45322</v>
      </c>
      <c r="T2" s="362">
        <f t="shared" ref="T2:AY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ref="AZ2:CE2" si="5">EOMONTH(AY2,1)</f>
        <v>46326</v>
      </c>
      <c r="BA2" s="362">
        <f t="shared" si="5"/>
        <v>46356</v>
      </c>
      <c r="BB2" s="362">
        <f t="shared" si="5"/>
        <v>46387</v>
      </c>
      <c r="BC2" s="362">
        <f t="shared" si="5"/>
        <v>46418</v>
      </c>
      <c r="BD2" s="362">
        <f t="shared" si="5"/>
        <v>46446</v>
      </c>
      <c r="BE2" s="362">
        <f t="shared" si="5"/>
        <v>46477</v>
      </c>
      <c r="BF2" s="362">
        <f t="shared" si="5"/>
        <v>46507</v>
      </c>
      <c r="BG2" s="362">
        <f t="shared" si="5"/>
        <v>46538</v>
      </c>
      <c r="BH2" s="362">
        <f t="shared" si="5"/>
        <v>46568</v>
      </c>
      <c r="BI2" s="362">
        <f t="shared" si="5"/>
        <v>46599</v>
      </c>
      <c r="BJ2" s="362">
        <f t="shared" si="5"/>
        <v>46630</v>
      </c>
      <c r="BK2" s="362">
        <f t="shared" si="5"/>
        <v>46660</v>
      </c>
      <c r="BL2" s="362">
        <f t="shared" si="5"/>
        <v>46691</v>
      </c>
      <c r="BM2" s="362">
        <f t="shared" si="5"/>
        <v>46721</v>
      </c>
      <c r="BN2" s="362">
        <f t="shared" si="5"/>
        <v>46752</v>
      </c>
      <c r="BO2" s="362">
        <f t="shared" si="5"/>
        <v>46783</v>
      </c>
      <c r="BP2" s="362">
        <f t="shared" si="5"/>
        <v>46812</v>
      </c>
      <c r="BQ2" s="362">
        <f t="shared" si="5"/>
        <v>46843</v>
      </c>
      <c r="BR2" s="362">
        <f t="shared" si="5"/>
        <v>46873</v>
      </c>
      <c r="BS2" s="362">
        <f t="shared" si="5"/>
        <v>46904</v>
      </c>
      <c r="BT2" s="362">
        <f t="shared" si="5"/>
        <v>46934</v>
      </c>
      <c r="BU2" s="362">
        <f t="shared" si="5"/>
        <v>46965</v>
      </c>
      <c r="BV2" s="362">
        <f t="shared" si="5"/>
        <v>46996</v>
      </c>
      <c r="BW2" s="362">
        <f t="shared" si="5"/>
        <v>47026</v>
      </c>
      <c r="BX2" s="362">
        <f t="shared" si="5"/>
        <v>47057</v>
      </c>
      <c r="BY2" s="362">
        <f t="shared" si="5"/>
        <v>47087</v>
      </c>
      <c r="BZ2" s="362">
        <f t="shared" si="5"/>
        <v>47118</v>
      </c>
      <c r="CA2" s="362">
        <f t="shared" si="5"/>
        <v>47149</v>
      </c>
      <c r="CB2" s="362">
        <f t="shared" si="5"/>
        <v>47177</v>
      </c>
      <c r="CC2" s="362">
        <f t="shared" si="5"/>
        <v>47208</v>
      </c>
      <c r="CD2" s="362">
        <f t="shared" si="5"/>
        <v>47238</v>
      </c>
      <c r="CE2" s="362">
        <f t="shared" si="5"/>
        <v>47269</v>
      </c>
      <c r="CF2" s="362">
        <f t="shared" ref="CF2:CL2" si="6">EOMONTH(CE2,1)</f>
        <v>47299</v>
      </c>
      <c r="CG2" s="362">
        <f t="shared" si="6"/>
        <v>47330</v>
      </c>
      <c r="CH2" s="362">
        <f t="shared" si="6"/>
        <v>47361</v>
      </c>
      <c r="CI2" s="362">
        <f t="shared" si="6"/>
        <v>47391</v>
      </c>
      <c r="CJ2" s="362">
        <f t="shared" si="6"/>
        <v>47422</v>
      </c>
      <c r="CK2" s="362">
        <f t="shared" si="6"/>
        <v>47452</v>
      </c>
      <c r="CL2" s="362">
        <f t="shared" si="6"/>
        <v>47483</v>
      </c>
      <c r="CN2" s="362">
        <f>EOMONTH(CO2,-3)</f>
        <v>45291</v>
      </c>
      <c r="CO2" s="362">
        <v>45352</v>
      </c>
      <c r="CP2" s="362">
        <f t="shared" ref="CP2:DL2" si="7">EOMONTH(CO2,3)</f>
        <v>45473</v>
      </c>
      <c r="CQ2" s="362">
        <f t="shared" si="7"/>
        <v>45565</v>
      </c>
      <c r="CR2" s="362">
        <f t="shared" si="7"/>
        <v>45657</v>
      </c>
      <c r="CS2" s="362">
        <f t="shared" si="7"/>
        <v>45747</v>
      </c>
      <c r="CT2" s="362">
        <f t="shared" si="7"/>
        <v>45838</v>
      </c>
      <c r="CU2" s="362">
        <f t="shared" si="7"/>
        <v>45930</v>
      </c>
      <c r="CV2" s="362">
        <f t="shared" si="7"/>
        <v>46022</v>
      </c>
      <c r="CW2" s="362">
        <f t="shared" si="7"/>
        <v>46112</v>
      </c>
      <c r="CX2" s="362">
        <f t="shared" si="7"/>
        <v>46203</v>
      </c>
      <c r="CY2" s="362">
        <f t="shared" si="7"/>
        <v>46295</v>
      </c>
      <c r="CZ2" s="362">
        <f t="shared" si="7"/>
        <v>46387</v>
      </c>
      <c r="DA2" s="362">
        <f t="shared" si="7"/>
        <v>46477</v>
      </c>
      <c r="DB2" s="362">
        <f t="shared" si="7"/>
        <v>46568</v>
      </c>
      <c r="DC2" s="362">
        <f t="shared" si="7"/>
        <v>46660</v>
      </c>
      <c r="DD2" s="362">
        <f t="shared" si="7"/>
        <v>46752</v>
      </c>
      <c r="DE2" s="362">
        <f t="shared" si="7"/>
        <v>46843</v>
      </c>
      <c r="DF2" s="362">
        <f t="shared" si="7"/>
        <v>46934</v>
      </c>
      <c r="DG2" s="362">
        <f t="shared" si="7"/>
        <v>47026</v>
      </c>
      <c r="DH2" s="362">
        <f t="shared" si="7"/>
        <v>47118</v>
      </c>
      <c r="DI2" s="362">
        <f t="shared" si="7"/>
        <v>47208</v>
      </c>
      <c r="DJ2" s="362">
        <f t="shared" si="7"/>
        <v>47299</v>
      </c>
      <c r="DK2" s="362">
        <f t="shared" si="7"/>
        <v>47391</v>
      </c>
      <c r="DL2" s="362">
        <f t="shared" si="7"/>
        <v>47483</v>
      </c>
    </row>
    <row r="3" spans="1:116" outlineLevel="1" x14ac:dyDescent="0.4">
      <c r="G3" s="12" t="s">
        <v>642</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2" t="s">
        <v>644</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2"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2"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04" t="s">
        <v>229</v>
      </c>
      <c r="H11" s="303"/>
      <c r="I11" s="343"/>
      <c r="J11" s="343"/>
      <c r="K11" s="303"/>
      <c r="L11" s="303"/>
      <c r="M11" s="303"/>
      <c r="N11" s="303"/>
      <c r="O11" s="303"/>
      <c r="P11" s="306"/>
      <c r="R11" s="305"/>
      <c r="S11" s="344"/>
      <c r="T11" s="344"/>
      <c r="U11" s="344"/>
      <c r="V11" s="344"/>
      <c r="W11" s="344"/>
      <c r="X11" s="344"/>
      <c r="Y11" s="344"/>
      <c r="Z11" s="344"/>
      <c r="AA11" s="344"/>
      <c r="AB11" s="344"/>
      <c r="AC11" s="344"/>
      <c r="AD11" s="344"/>
      <c r="AE11" s="344"/>
      <c r="AF11" s="344"/>
      <c r="AG11" s="344"/>
      <c r="AH11" s="344"/>
      <c r="AI11" s="344"/>
      <c r="AJ11" s="344"/>
      <c r="AK11" s="344"/>
      <c r="AL11" s="344"/>
      <c r="AM11" s="344"/>
      <c r="AN11" s="344"/>
      <c r="AO11" s="344"/>
      <c r="AP11" s="344"/>
      <c r="AQ11" s="344"/>
      <c r="AR11" s="344"/>
      <c r="AS11" s="344"/>
      <c r="AT11" s="344"/>
      <c r="AU11" s="344"/>
      <c r="AV11" s="344"/>
      <c r="AW11" s="344"/>
      <c r="AX11" s="344"/>
      <c r="AY11" s="344"/>
      <c r="AZ11" s="344"/>
      <c r="BA11" s="344"/>
      <c r="BB11" s="344"/>
      <c r="BC11" s="344"/>
      <c r="BD11" s="344"/>
      <c r="BE11" s="344"/>
      <c r="BF11" s="344"/>
      <c r="BG11" s="344"/>
      <c r="BH11" s="344"/>
      <c r="BI11" s="344"/>
      <c r="BJ11" s="344"/>
      <c r="BK11" s="344"/>
      <c r="BL11" s="344"/>
      <c r="BM11" s="344"/>
      <c r="BN11" s="344"/>
      <c r="BO11" s="344"/>
      <c r="BP11" s="344"/>
      <c r="BQ11" s="344"/>
      <c r="BR11" s="344"/>
      <c r="BS11" s="344"/>
      <c r="BT11" s="344"/>
      <c r="BU11" s="344"/>
      <c r="BV11" s="344"/>
      <c r="BW11" s="344"/>
      <c r="BX11" s="344"/>
      <c r="BY11" s="344"/>
      <c r="BZ11" s="344"/>
      <c r="CA11" s="344"/>
      <c r="CB11" s="344"/>
      <c r="CC11" s="344"/>
      <c r="CD11" s="344"/>
      <c r="CE11" s="344"/>
      <c r="CF11" s="344"/>
      <c r="CG11" s="344"/>
      <c r="CH11" s="344"/>
      <c r="CI11" s="344"/>
      <c r="CJ11" s="344"/>
      <c r="CK11" s="344"/>
      <c r="CL11" s="347"/>
      <c r="CN11" s="346"/>
      <c r="CO11" s="345"/>
      <c r="CP11" s="345"/>
      <c r="CQ11" s="345"/>
      <c r="CR11" s="345"/>
      <c r="CS11" s="345"/>
      <c r="CT11" s="345"/>
      <c r="CU11" s="345"/>
      <c r="CV11" s="345"/>
      <c r="CW11" s="345"/>
      <c r="CX11" s="345"/>
      <c r="CY11" s="345"/>
      <c r="CZ11" s="345"/>
      <c r="DA11" s="345"/>
      <c r="DB11" s="345"/>
      <c r="DC11" s="345"/>
      <c r="DD11" s="345"/>
      <c r="DE11" s="345"/>
      <c r="DF11" s="345"/>
      <c r="DG11" s="345"/>
      <c r="DH11" s="345"/>
      <c r="DI11" s="345"/>
      <c r="DJ11" s="345"/>
      <c r="DK11" s="345"/>
      <c r="DL11" s="348"/>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64"/>
      <c r="I15" s="53"/>
      <c r="J15" s="53"/>
      <c r="K15" s="53"/>
      <c r="L15" s="53"/>
      <c r="M15" s="53"/>
      <c r="N15" s="53"/>
      <c r="O15" s="53"/>
      <c r="P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c r="CE15" s="53"/>
      <c r="CF15" s="53"/>
      <c r="CG15" s="53"/>
      <c r="CH15" s="53"/>
      <c r="CI15" s="53"/>
      <c r="CJ15" s="53"/>
      <c r="CK15" s="53"/>
      <c r="CL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row>
    <row r="16" spans="1:116" x14ac:dyDescent="0.4">
      <c r="A16" s="31" t="s">
        <v>218</v>
      </c>
      <c r="B16" s="31" t="s">
        <v>243</v>
      </c>
      <c r="C16" s="31"/>
      <c r="D16" t="s">
        <v>823</v>
      </c>
      <c r="E16" s="8" t="str">
        <f t="shared" ref="E16:E23" si="16">ROW()&amp;" "&amp;D16</f>
        <v>16 VOLLIST-EVP</v>
      </c>
      <c r="F16" t="s">
        <v>326</v>
      </c>
      <c r="G16" s="304" t="s">
        <v>829</v>
      </c>
      <c r="H16" s="303"/>
      <c r="I16" s="343"/>
      <c r="J16" s="343"/>
      <c r="K16" s="303"/>
      <c r="L16" s="303"/>
      <c r="M16" s="303"/>
      <c r="N16" s="303"/>
      <c r="O16" s="303"/>
      <c r="P16" s="306"/>
      <c r="R16" s="305"/>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344"/>
      <c r="BE16" s="344"/>
      <c r="BF16" s="344"/>
      <c r="BG16" s="344"/>
      <c r="BH16" s="344"/>
      <c r="BI16" s="344"/>
      <c r="BJ16" s="344"/>
      <c r="BK16" s="344"/>
      <c r="BL16" s="344"/>
      <c r="BM16" s="344"/>
      <c r="BN16" s="344"/>
      <c r="BO16" s="344"/>
      <c r="BP16" s="344"/>
      <c r="BQ16" s="344"/>
      <c r="BR16" s="344"/>
      <c r="BS16" s="344"/>
      <c r="BT16" s="344"/>
      <c r="BU16" s="344"/>
      <c r="BV16" s="344"/>
      <c r="BW16" s="344"/>
      <c r="BX16" s="344"/>
      <c r="BY16" s="344"/>
      <c r="BZ16" s="344"/>
      <c r="CA16" s="344"/>
      <c r="CB16" s="344"/>
      <c r="CC16" s="344"/>
      <c r="CD16" s="344"/>
      <c r="CE16" s="344"/>
      <c r="CF16" s="344"/>
      <c r="CG16" s="344"/>
      <c r="CH16" s="344"/>
      <c r="CI16" s="344"/>
      <c r="CJ16" s="344"/>
      <c r="CK16" s="344"/>
      <c r="CL16" s="347"/>
      <c r="CN16" s="346"/>
      <c r="CO16" s="345"/>
      <c r="CP16" s="345"/>
      <c r="CQ16" s="345"/>
      <c r="CR16" s="345"/>
      <c r="CS16" s="345"/>
      <c r="CT16" s="345"/>
      <c r="CU16" s="345"/>
      <c r="CV16" s="345"/>
      <c r="CW16" s="345"/>
      <c r="CX16" s="345"/>
      <c r="CY16" s="345"/>
      <c r="CZ16" s="345"/>
      <c r="DA16" s="345"/>
      <c r="DB16" s="345"/>
      <c r="DC16" s="345"/>
      <c r="DD16" s="345"/>
      <c r="DE16" s="345"/>
      <c r="DF16" s="345"/>
      <c r="DG16" s="345"/>
      <c r="DH16" s="345"/>
      <c r="DI16" s="345"/>
      <c r="DJ16" s="345"/>
      <c r="DK16" s="345"/>
      <c r="DL16" s="348"/>
    </row>
    <row r="17" spans="1:116" x14ac:dyDescent="0.4">
      <c r="A17" s="31"/>
      <c r="B17" t="str">
        <f t="shared" ref="B17:B23" si="17">E17</f>
        <v>17 VOLLIST-EVP</v>
      </c>
      <c r="D17" t="s">
        <v>823</v>
      </c>
      <c r="E17" s="8" t="str">
        <f t="shared" si="16"/>
        <v>17 VOLLIST-EVP</v>
      </c>
      <c r="G17" s="129" t="s">
        <v>830</v>
      </c>
      <c r="H17" s="31"/>
      <c r="I17" s="73"/>
      <c r="J17" s="73"/>
      <c r="K17" s="31"/>
      <c r="L17" s="31"/>
      <c r="M17" s="31"/>
      <c r="N17" s="31"/>
      <c r="O17" s="31"/>
      <c r="P17" s="31"/>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c r="BM17" s="67"/>
      <c r="BN17" s="67"/>
      <c r="BO17" s="67"/>
      <c r="BP17" s="67"/>
      <c r="BQ17" s="67"/>
      <c r="BR17" s="67"/>
      <c r="BS17" s="67"/>
      <c r="BT17" s="67"/>
      <c r="BU17" s="67"/>
      <c r="BV17" s="67"/>
      <c r="BW17" s="67"/>
      <c r="BX17" s="67"/>
      <c r="BY17" s="67"/>
      <c r="BZ17" s="67"/>
      <c r="CA17" s="67"/>
      <c r="CB17" s="67"/>
      <c r="CC17" s="67"/>
      <c r="CD17" s="67"/>
      <c r="CE17" s="67"/>
      <c r="CF17" s="67"/>
      <c r="CG17" s="67"/>
      <c r="CH17" s="67"/>
      <c r="CI17" s="67"/>
      <c r="CJ17" s="67"/>
      <c r="CK17" s="67"/>
      <c r="CL17" s="67"/>
      <c r="CN17" s="73"/>
      <c r="CO17" s="67"/>
      <c r="CP17" s="67"/>
      <c r="CQ17" s="67"/>
      <c r="CR17" s="67"/>
      <c r="CS17" s="67"/>
      <c r="CT17" s="67"/>
      <c r="CU17" s="67"/>
      <c r="CV17" s="67"/>
      <c r="CW17" s="67"/>
      <c r="CX17" s="67"/>
      <c r="CY17" s="67"/>
      <c r="CZ17" s="67"/>
      <c r="DA17" s="67"/>
      <c r="DB17" s="67"/>
      <c r="DC17" s="67"/>
      <c r="DD17" s="67"/>
      <c r="DE17" s="67"/>
      <c r="DF17" s="67"/>
      <c r="DG17" s="67"/>
      <c r="DH17" s="67"/>
      <c r="DI17" s="67"/>
      <c r="DJ17" s="67"/>
      <c r="DK17" s="67"/>
      <c r="DL17" s="67"/>
    </row>
    <row r="18" spans="1:116" x14ac:dyDescent="0.4">
      <c r="A18" s="31"/>
      <c r="B18" t="str">
        <f t="shared" si="17"/>
        <v>18 VOLLIST-EVP</v>
      </c>
      <c r="D18" t="s">
        <v>823</v>
      </c>
      <c r="E18" s="8" t="str">
        <f t="shared" si="16"/>
        <v>18 VOLLIST-EVP</v>
      </c>
      <c r="G18" s="337" t="s">
        <v>320</v>
      </c>
      <c r="H18" s="31"/>
      <c r="I18" s="73"/>
      <c r="J18" s="73"/>
      <c r="K18" s="17">
        <v>100000</v>
      </c>
      <c r="L18" s="17">
        <v>200000</v>
      </c>
      <c r="M18" s="17">
        <v>400000</v>
      </c>
      <c r="N18" s="17">
        <v>800000</v>
      </c>
      <c r="O18" s="17">
        <v>1600000</v>
      </c>
      <c r="P18" s="17">
        <v>3200000</v>
      </c>
      <c r="R18" s="15"/>
      <c r="S18" s="15">
        <f t="shared" ref="S18:AB22" si="18">INDEX($K:$P,ROW(),MATCH(S$3,$K$2:$P$2,0))/12</f>
        <v>8333.3333333333339</v>
      </c>
      <c r="T18" s="15">
        <f t="shared" si="18"/>
        <v>8333.3333333333339</v>
      </c>
      <c r="U18" s="15">
        <f t="shared" si="18"/>
        <v>8333.3333333333339</v>
      </c>
      <c r="V18" s="15">
        <f t="shared" si="18"/>
        <v>8333.3333333333339</v>
      </c>
      <c r="W18" s="15">
        <f t="shared" si="18"/>
        <v>8333.3333333333339</v>
      </c>
      <c r="X18" s="15">
        <f t="shared" si="18"/>
        <v>8333.3333333333339</v>
      </c>
      <c r="Y18" s="15">
        <f t="shared" si="18"/>
        <v>8333.3333333333339</v>
      </c>
      <c r="Z18" s="15">
        <f t="shared" si="18"/>
        <v>8333.3333333333339</v>
      </c>
      <c r="AA18" s="15">
        <f t="shared" si="18"/>
        <v>8333.3333333333339</v>
      </c>
      <c r="AB18" s="15">
        <f t="shared" si="18"/>
        <v>8333.3333333333339</v>
      </c>
      <c r="AC18" s="15">
        <f t="shared" ref="AC18:AL22" si="19">INDEX($K:$P,ROW(),MATCH(AC$3,$K$2:$P$2,0))/12</f>
        <v>8333.3333333333339</v>
      </c>
      <c r="AD18" s="15">
        <f t="shared" si="19"/>
        <v>8333.3333333333339</v>
      </c>
      <c r="AE18" s="15">
        <f t="shared" si="19"/>
        <v>16666.666666666668</v>
      </c>
      <c r="AF18" s="15">
        <f t="shared" si="19"/>
        <v>16666.666666666668</v>
      </c>
      <c r="AG18" s="15">
        <f t="shared" si="19"/>
        <v>16666.666666666668</v>
      </c>
      <c r="AH18" s="15">
        <f t="shared" si="19"/>
        <v>16666.666666666668</v>
      </c>
      <c r="AI18" s="15">
        <f t="shared" si="19"/>
        <v>16666.666666666668</v>
      </c>
      <c r="AJ18" s="15">
        <f t="shared" si="19"/>
        <v>16666.666666666668</v>
      </c>
      <c r="AK18" s="15">
        <f t="shared" si="19"/>
        <v>16666.666666666668</v>
      </c>
      <c r="AL18" s="15">
        <f t="shared" si="19"/>
        <v>16666.666666666668</v>
      </c>
      <c r="AM18" s="15">
        <f t="shared" ref="AM18:AV22" si="20">INDEX($K:$P,ROW(),MATCH(AM$3,$K$2:$P$2,0))/12</f>
        <v>16666.666666666668</v>
      </c>
      <c r="AN18" s="15">
        <f t="shared" si="20"/>
        <v>16666.666666666668</v>
      </c>
      <c r="AO18" s="15">
        <f t="shared" si="20"/>
        <v>16666.666666666668</v>
      </c>
      <c r="AP18" s="15">
        <f t="shared" si="20"/>
        <v>16666.666666666668</v>
      </c>
      <c r="AQ18" s="15">
        <f t="shared" si="20"/>
        <v>33333.333333333336</v>
      </c>
      <c r="AR18" s="15">
        <f t="shared" si="20"/>
        <v>33333.333333333336</v>
      </c>
      <c r="AS18" s="15">
        <f t="shared" si="20"/>
        <v>33333.333333333336</v>
      </c>
      <c r="AT18" s="15">
        <f t="shared" si="20"/>
        <v>33333.333333333336</v>
      </c>
      <c r="AU18" s="15">
        <f t="shared" si="20"/>
        <v>33333.333333333336</v>
      </c>
      <c r="AV18" s="15">
        <f t="shared" si="20"/>
        <v>33333.333333333336</v>
      </c>
      <c r="AW18" s="15">
        <f t="shared" ref="AW18:BF22" si="21">INDEX($K:$P,ROW(),MATCH(AW$3,$K$2:$P$2,0))/12</f>
        <v>33333.333333333336</v>
      </c>
      <c r="AX18" s="15">
        <f t="shared" si="21"/>
        <v>33333.333333333336</v>
      </c>
      <c r="AY18" s="15">
        <f t="shared" si="21"/>
        <v>33333.333333333336</v>
      </c>
      <c r="AZ18" s="15">
        <f t="shared" si="21"/>
        <v>33333.333333333336</v>
      </c>
      <c r="BA18" s="15">
        <f t="shared" si="21"/>
        <v>33333.333333333336</v>
      </c>
      <c r="BB18" s="15">
        <f t="shared" si="21"/>
        <v>33333.333333333336</v>
      </c>
      <c r="BC18" s="15">
        <f t="shared" si="21"/>
        <v>66666.666666666672</v>
      </c>
      <c r="BD18" s="15">
        <f t="shared" si="21"/>
        <v>66666.666666666672</v>
      </c>
      <c r="BE18" s="15">
        <f t="shared" si="21"/>
        <v>66666.666666666672</v>
      </c>
      <c r="BF18" s="15">
        <f t="shared" si="21"/>
        <v>66666.666666666672</v>
      </c>
      <c r="BG18" s="15">
        <f t="shared" ref="BG18:BP22" si="22">INDEX($K:$P,ROW(),MATCH(BG$3,$K$2:$P$2,0))/12</f>
        <v>66666.666666666672</v>
      </c>
      <c r="BH18" s="15">
        <f t="shared" si="22"/>
        <v>66666.666666666672</v>
      </c>
      <c r="BI18" s="15">
        <f t="shared" si="22"/>
        <v>66666.666666666672</v>
      </c>
      <c r="BJ18" s="15">
        <f t="shared" si="22"/>
        <v>66666.666666666672</v>
      </c>
      <c r="BK18" s="15">
        <f t="shared" si="22"/>
        <v>66666.666666666672</v>
      </c>
      <c r="BL18" s="15">
        <f t="shared" si="22"/>
        <v>66666.666666666672</v>
      </c>
      <c r="BM18" s="15">
        <f t="shared" si="22"/>
        <v>66666.666666666672</v>
      </c>
      <c r="BN18" s="15">
        <f t="shared" si="22"/>
        <v>66666.666666666672</v>
      </c>
      <c r="BO18" s="15">
        <f t="shared" si="22"/>
        <v>133333.33333333334</v>
      </c>
      <c r="BP18" s="15">
        <f t="shared" si="22"/>
        <v>133333.33333333334</v>
      </c>
      <c r="BQ18" s="15">
        <f t="shared" ref="BQ18:BZ22" si="23">INDEX($K:$P,ROW(),MATCH(BQ$3,$K$2:$P$2,0))/12</f>
        <v>133333.33333333334</v>
      </c>
      <c r="BR18" s="15">
        <f t="shared" si="23"/>
        <v>133333.33333333334</v>
      </c>
      <c r="BS18" s="15">
        <f t="shared" si="23"/>
        <v>133333.33333333334</v>
      </c>
      <c r="BT18" s="15">
        <f t="shared" si="23"/>
        <v>133333.33333333334</v>
      </c>
      <c r="BU18" s="15">
        <f t="shared" si="23"/>
        <v>133333.33333333334</v>
      </c>
      <c r="BV18" s="15">
        <f t="shared" si="23"/>
        <v>133333.33333333334</v>
      </c>
      <c r="BW18" s="15">
        <f t="shared" si="23"/>
        <v>133333.33333333334</v>
      </c>
      <c r="BX18" s="15">
        <f t="shared" si="23"/>
        <v>133333.33333333334</v>
      </c>
      <c r="BY18" s="15">
        <f t="shared" si="23"/>
        <v>133333.33333333334</v>
      </c>
      <c r="BZ18" s="15">
        <f t="shared" si="23"/>
        <v>133333.33333333334</v>
      </c>
      <c r="CA18" s="15">
        <f t="shared" ref="CA18:CL22" si="24">INDEX($K:$P,ROW(),MATCH(CA$3,$K$2:$P$2,0))/12</f>
        <v>266666.66666666669</v>
      </c>
      <c r="CB18" s="15">
        <f t="shared" si="24"/>
        <v>266666.66666666669</v>
      </c>
      <c r="CC18" s="15">
        <f t="shared" si="24"/>
        <v>266666.66666666669</v>
      </c>
      <c r="CD18" s="15">
        <f t="shared" si="24"/>
        <v>266666.66666666669</v>
      </c>
      <c r="CE18" s="15">
        <f t="shared" si="24"/>
        <v>266666.66666666669</v>
      </c>
      <c r="CF18" s="15">
        <f t="shared" si="24"/>
        <v>266666.66666666669</v>
      </c>
      <c r="CG18" s="15">
        <f t="shared" si="24"/>
        <v>266666.66666666669</v>
      </c>
      <c r="CH18" s="15">
        <f t="shared" si="24"/>
        <v>266666.66666666669</v>
      </c>
      <c r="CI18" s="15">
        <f t="shared" si="24"/>
        <v>266666.66666666669</v>
      </c>
      <c r="CJ18" s="15">
        <f t="shared" si="24"/>
        <v>266666.66666666669</v>
      </c>
      <c r="CK18" s="15">
        <f t="shared" si="24"/>
        <v>266666.66666666669</v>
      </c>
      <c r="CL18" s="15">
        <f t="shared" si="24"/>
        <v>266666.66666666669</v>
      </c>
      <c r="CN18" s="73"/>
      <c r="CO18" s="15" t="e">
        <f t="shared" ref="CO18:CX22" si="25">INDEX($K:$P,ROW(),MATCH(CO$3,$K$2:$P$2,0))/CO$5</f>
        <v>#N/A</v>
      </c>
      <c r="CP18" s="15" t="e">
        <f t="shared" si="25"/>
        <v>#N/A</v>
      </c>
      <c r="CQ18" s="15" t="e">
        <f t="shared" si="25"/>
        <v>#N/A</v>
      </c>
      <c r="CR18" s="15" t="e">
        <f t="shared" si="25"/>
        <v>#N/A</v>
      </c>
      <c r="CS18" s="15" t="e">
        <f t="shared" si="25"/>
        <v>#N/A</v>
      </c>
      <c r="CT18" s="15" t="e">
        <f t="shared" si="25"/>
        <v>#N/A</v>
      </c>
      <c r="CU18" s="15" t="e">
        <f t="shared" si="25"/>
        <v>#N/A</v>
      </c>
      <c r="CV18" s="15" t="e">
        <f t="shared" si="25"/>
        <v>#N/A</v>
      </c>
      <c r="CW18" s="15" t="e">
        <f t="shared" si="25"/>
        <v>#N/A</v>
      </c>
      <c r="CX18" s="15" t="e">
        <f t="shared" si="25"/>
        <v>#N/A</v>
      </c>
      <c r="CY18" s="15" t="e">
        <f>INDEX($K:$P,ROW(),MATCH(CY$3,$K$2:$P$2,0))/CL$5</f>
        <v>#N/A</v>
      </c>
      <c r="CZ18" s="15" t="e">
        <f t="shared" ref="CZ18:DL22" si="26">INDEX($K:$P,ROW(),MATCH(CZ$3,$K$2:$P$2,0))/CZ$5</f>
        <v>#N/A</v>
      </c>
      <c r="DA18" s="15" t="e">
        <f t="shared" si="26"/>
        <v>#N/A</v>
      </c>
      <c r="DB18" s="15" t="e">
        <f t="shared" si="26"/>
        <v>#N/A</v>
      </c>
      <c r="DC18" s="15" t="e">
        <f t="shared" si="26"/>
        <v>#N/A</v>
      </c>
      <c r="DD18" s="15" t="e">
        <f t="shared" si="26"/>
        <v>#N/A</v>
      </c>
      <c r="DE18" s="15" t="e">
        <f t="shared" si="26"/>
        <v>#N/A</v>
      </c>
      <c r="DF18" s="15" t="e">
        <f t="shared" si="26"/>
        <v>#N/A</v>
      </c>
      <c r="DG18" s="15" t="e">
        <f t="shared" si="26"/>
        <v>#N/A</v>
      </c>
      <c r="DH18" s="15" t="e">
        <f t="shared" si="26"/>
        <v>#N/A</v>
      </c>
      <c r="DI18" s="15" t="e">
        <f t="shared" si="26"/>
        <v>#N/A</v>
      </c>
      <c r="DJ18" s="15" t="e">
        <f t="shared" si="26"/>
        <v>#N/A</v>
      </c>
      <c r="DK18" s="15" t="e">
        <f t="shared" si="26"/>
        <v>#N/A</v>
      </c>
      <c r="DL18" s="15" t="e">
        <f t="shared" si="26"/>
        <v>#N/A</v>
      </c>
    </row>
    <row r="19" spans="1:116" x14ac:dyDescent="0.4">
      <c r="A19" s="31"/>
      <c r="B19" t="str">
        <f t="shared" si="17"/>
        <v>19 VOLLIST-EVP</v>
      </c>
      <c r="D19" t="s">
        <v>823</v>
      </c>
      <c r="E19" s="8" t="str">
        <f t="shared" si="16"/>
        <v>19 VOLLIST-EVP</v>
      </c>
      <c r="G19" s="337" t="s">
        <v>321</v>
      </c>
      <c r="H19" s="31"/>
      <c r="I19" s="73"/>
      <c r="J19" s="73"/>
      <c r="K19" s="17">
        <v>100000</v>
      </c>
      <c r="L19" s="17">
        <v>200000</v>
      </c>
      <c r="M19" s="17">
        <v>400000</v>
      </c>
      <c r="N19" s="17">
        <v>800000</v>
      </c>
      <c r="O19" s="17">
        <v>1600000</v>
      </c>
      <c r="P19" s="17">
        <v>3200000</v>
      </c>
      <c r="R19" s="15"/>
      <c r="S19" s="15">
        <f t="shared" si="18"/>
        <v>8333.3333333333339</v>
      </c>
      <c r="T19" s="15">
        <f t="shared" si="18"/>
        <v>8333.3333333333339</v>
      </c>
      <c r="U19" s="15">
        <f t="shared" si="18"/>
        <v>8333.3333333333339</v>
      </c>
      <c r="V19" s="15">
        <f t="shared" si="18"/>
        <v>8333.3333333333339</v>
      </c>
      <c r="W19" s="15">
        <f t="shared" si="18"/>
        <v>8333.3333333333339</v>
      </c>
      <c r="X19" s="15">
        <f t="shared" si="18"/>
        <v>8333.3333333333339</v>
      </c>
      <c r="Y19" s="15">
        <f t="shared" si="18"/>
        <v>8333.3333333333339</v>
      </c>
      <c r="Z19" s="15">
        <f t="shared" si="18"/>
        <v>8333.3333333333339</v>
      </c>
      <c r="AA19" s="15">
        <f t="shared" si="18"/>
        <v>8333.3333333333339</v>
      </c>
      <c r="AB19" s="15">
        <f t="shared" si="18"/>
        <v>8333.3333333333339</v>
      </c>
      <c r="AC19" s="15">
        <f t="shared" si="19"/>
        <v>8333.3333333333339</v>
      </c>
      <c r="AD19" s="15">
        <f t="shared" si="19"/>
        <v>8333.3333333333339</v>
      </c>
      <c r="AE19" s="15">
        <f t="shared" si="19"/>
        <v>16666.666666666668</v>
      </c>
      <c r="AF19" s="15">
        <f t="shared" si="19"/>
        <v>16666.666666666668</v>
      </c>
      <c r="AG19" s="15">
        <f t="shared" si="19"/>
        <v>16666.666666666668</v>
      </c>
      <c r="AH19" s="15">
        <f t="shared" si="19"/>
        <v>16666.666666666668</v>
      </c>
      <c r="AI19" s="15">
        <f t="shared" si="19"/>
        <v>16666.666666666668</v>
      </c>
      <c r="AJ19" s="15">
        <f t="shared" si="19"/>
        <v>16666.666666666668</v>
      </c>
      <c r="AK19" s="15">
        <f t="shared" si="19"/>
        <v>16666.666666666668</v>
      </c>
      <c r="AL19" s="15">
        <f t="shared" si="19"/>
        <v>16666.666666666668</v>
      </c>
      <c r="AM19" s="15">
        <f t="shared" si="20"/>
        <v>16666.666666666668</v>
      </c>
      <c r="AN19" s="15">
        <f t="shared" si="20"/>
        <v>16666.666666666668</v>
      </c>
      <c r="AO19" s="15">
        <f t="shared" si="20"/>
        <v>16666.666666666668</v>
      </c>
      <c r="AP19" s="15">
        <f t="shared" si="20"/>
        <v>16666.666666666668</v>
      </c>
      <c r="AQ19" s="15">
        <f t="shared" si="20"/>
        <v>33333.333333333336</v>
      </c>
      <c r="AR19" s="15">
        <f t="shared" si="20"/>
        <v>33333.333333333336</v>
      </c>
      <c r="AS19" s="15">
        <f t="shared" si="20"/>
        <v>33333.333333333336</v>
      </c>
      <c r="AT19" s="15">
        <f t="shared" si="20"/>
        <v>33333.333333333336</v>
      </c>
      <c r="AU19" s="15">
        <f t="shared" si="20"/>
        <v>33333.333333333336</v>
      </c>
      <c r="AV19" s="15">
        <f t="shared" si="20"/>
        <v>33333.333333333336</v>
      </c>
      <c r="AW19" s="15">
        <f t="shared" si="21"/>
        <v>33333.333333333336</v>
      </c>
      <c r="AX19" s="15">
        <f t="shared" si="21"/>
        <v>33333.333333333336</v>
      </c>
      <c r="AY19" s="15">
        <f t="shared" si="21"/>
        <v>33333.333333333336</v>
      </c>
      <c r="AZ19" s="15">
        <f t="shared" si="21"/>
        <v>33333.333333333336</v>
      </c>
      <c r="BA19" s="15">
        <f t="shared" si="21"/>
        <v>33333.333333333336</v>
      </c>
      <c r="BB19" s="15">
        <f t="shared" si="21"/>
        <v>33333.333333333336</v>
      </c>
      <c r="BC19" s="15">
        <f t="shared" si="21"/>
        <v>66666.666666666672</v>
      </c>
      <c r="BD19" s="15">
        <f t="shared" si="21"/>
        <v>66666.666666666672</v>
      </c>
      <c r="BE19" s="15">
        <f t="shared" si="21"/>
        <v>66666.666666666672</v>
      </c>
      <c r="BF19" s="15">
        <f t="shared" si="21"/>
        <v>66666.666666666672</v>
      </c>
      <c r="BG19" s="15">
        <f t="shared" si="22"/>
        <v>66666.666666666672</v>
      </c>
      <c r="BH19" s="15">
        <f t="shared" si="22"/>
        <v>66666.666666666672</v>
      </c>
      <c r="BI19" s="15">
        <f t="shared" si="22"/>
        <v>66666.666666666672</v>
      </c>
      <c r="BJ19" s="15">
        <f t="shared" si="22"/>
        <v>66666.666666666672</v>
      </c>
      <c r="BK19" s="15">
        <f t="shared" si="22"/>
        <v>66666.666666666672</v>
      </c>
      <c r="BL19" s="15">
        <f t="shared" si="22"/>
        <v>66666.666666666672</v>
      </c>
      <c r="BM19" s="15">
        <f t="shared" si="22"/>
        <v>66666.666666666672</v>
      </c>
      <c r="BN19" s="15">
        <f t="shared" si="22"/>
        <v>66666.666666666672</v>
      </c>
      <c r="BO19" s="15">
        <f t="shared" si="22"/>
        <v>133333.33333333334</v>
      </c>
      <c r="BP19" s="15">
        <f t="shared" si="22"/>
        <v>133333.33333333334</v>
      </c>
      <c r="BQ19" s="15">
        <f t="shared" si="23"/>
        <v>133333.33333333334</v>
      </c>
      <c r="BR19" s="15">
        <f t="shared" si="23"/>
        <v>133333.33333333334</v>
      </c>
      <c r="BS19" s="15">
        <f t="shared" si="23"/>
        <v>133333.33333333334</v>
      </c>
      <c r="BT19" s="15">
        <f t="shared" si="23"/>
        <v>133333.33333333334</v>
      </c>
      <c r="BU19" s="15">
        <f t="shared" si="23"/>
        <v>133333.33333333334</v>
      </c>
      <c r="BV19" s="15">
        <f t="shared" si="23"/>
        <v>133333.33333333334</v>
      </c>
      <c r="BW19" s="15">
        <f t="shared" si="23"/>
        <v>133333.33333333334</v>
      </c>
      <c r="BX19" s="15">
        <f t="shared" si="23"/>
        <v>133333.33333333334</v>
      </c>
      <c r="BY19" s="15">
        <f t="shared" si="23"/>
        <v>133333.33333333334</v>
      </c>
      <c r="BZ19" s="15">
        <f t="shared" si="23"/>
        <v>133333.33333333334</v>
      </c>
      <c r="CA19" s="15">
        <f t="shared" si="24"/>
        <v>266666.66666666669</v>
      </c>
      <c r="CB19" s="15">
        <f t="shared" si="24"/>
        <v>266666.66666666669</v>
      </c>
      <c r="CC19" s="15">
        <f t="shared" si="24"/>
        <v>266666.66666666669</v>
      </c>
      <c r="CD19" s="15">
        <f t="shared" si="24"/>
        <v>266666.66666666669</v>
      </c>
      <c r="CE19" s="15">
        <f t="shared" si="24"/>
        <v>266666.66666666669</v>
      </c>
      <c r="CF19" s="15">
        <f t="shared" si="24"/>
        <v>266666.66666666669</v>
      </c>
      <c r="CG19" s="15">
        <f t="shared" si="24"/>
        <v>266666.66666666669</v>
      </c>
      <c r="CH19" s="15">
        <f t="shared" si="24"/>
        <v>266666.66666666669</v>
      </c>
      <c r="CI19" s="15">
        <f t="shared" si="24"/>
        <v>266666.66666666669</v>
      </c>
      <c r="CJ19" s="15">
        <f t="shared" si="24"/>
        <v>266666.66666666669</v>
      </c>
      <c r="CK19" s="15">
        <f t="shared" si="24"/>
        <v>266666.66666666669</v>
      </c>
      <c r="CL19" s="15">
        <f t="shared" si="24"/>
        <v>266666.66666666669</v>
      </c>
      <c r="CN19" s="73"/>
      <c r="CO19" s="15" t="e">
        <f t="shared" si="25"/>
        <v>#N/A</v>
      </c>
      <c r="CP19" s="15" t="e">
        <f t="shared" si="25"/>
        <v>#N/A</v>
      </c>
      <c r="CQ19" s="15" t="e">
        <f t="shared" si="25"/>
        <v>#N/A</v>
      </c>
      <c r="CR19" s="15" t="e">
        <f t="shared" si="25"/>
        <v>#N/A</v>
      </c>
      <c r="CS19" s="15" t="e">
        <f t="shared" si="25"/>
        <v>#N/A</v>
      </c>
      <c r="CT19" s="15" t="e">
        <f t="shared" si="25"/>
        <v>#N/A</v>
      </c>
      <c r="CU19" s="15" t="e">
        <f t="shared" si="25"/>
        <v>#N/A</v>
      </c>
      <c r="CV19" s="15" t="e">
        <f t="shared" si="25"/>
        <v>#N/A</v>
      </c>
      <c r="CW19" s="15" t="e">
        <f t="shared" si="25"/>
        <v>#N/A</v>
      </c>
      <c r="CX19" s="15" t="e">
        <f t="shared" si="25"/>
        <v>#N/A</v>
      </c>
      <c r="CY19" s="15" t="e">
        <f>INDEX($K:$P,ROW(),MATCH(CY$3,$K$2:$P$2,0))/CL$5</f>
        <v>#N/A</v>
      </c>
      <c r="CZ19" s="15" t="e">
        <f t="shared" si="26"/>
        <v>#N/A</v>
      </c>
      <c r="DA19" s="15" t="e">
        <f t="shared" si="26"/>
        <v>#N/A</v>
      </c>
      <c r="DB19" s="15" t="e">
        <f t="shared" si="26"/>
        <v>#N/A</v>
      </c>
      <c r="DC19" s="15" t="e">
        <f t="shared" si="26"/>
        <v>#N/A</v>
      </c>
      <c r="DD19" s="15" t="e">
        <f t="shared" si="26"/>
        <v>#N/A</v>
      </c>
      <c r="DE19" s="15" t="e">
        <f t="shared" si="26"/>
        <v>#N/A</v>
      </c>
      <c r="DF19" s="15" t="e">
        <f t="shared" si="26"/>
        <v>#N/A</v>
      </c>
      <c r="DG19" s="15" t="e">
        <f t="shared" si="26"/>
        <v>#N/A</v>
      </c>
      <c r="DH19" s="15" t="e">
        <f t="shared" si="26"/>
        <v>#N/A</v>
      </c>
      <c r="DI19" s="15" t="e">
        <f t="shared" si="26"/>
        <v>#N/A</v>
      </c>
      <c r="DJ19" s="15" t="e">
        <f t="shared" si="26"/>
        <v>#N/A</v>
      </c>
      <c r="DK19" s="15" t="e">
        <f t="shared" si="26"/>
        <v>#N/A</v>
      </c>
      <c r="DL19" s="15" t="e">
        <f t="shared" si="26"/>
        <v>#N/A</v>
      </c>
    </row>
    <row r="20" spans="1:116" x14ac:dyDescent="0.4">
      <c r="A20" s="31"/>
      <c r="B20" t="str">
        <f t="shared" si="17"/>
        <v>20 VOLLIST-EVP</v>
      </c>
      <c r="D20" t="s">
        <v>823</v>
      </c>
      <c r="E20" s="8" t="str">
        <f t="shared" si="16"/>
        <v>20 VOLLIST-EVP</v>
      </c>
      <c r="G20" s="337" t="s">
        <v>322</v>
      </c>
      <c r="H20" s="31"/>
      <c r="I20" s="73"/>
      <c r="J20" s="73"/>
      <c r="K20" s="17">
        <v>100000</v>
      </c>
      <c r="L20" s="17">
        <v>200000</v>
      </c>
      <c r="M20" s="17">
        <v>400000</v>
      </c>
      <c r="N20" s="17">
        <v>800000</v>
      </c>
      <c r="O20" s="17">
        <v>1600000</v>
      </c>
      <c r="P20" s="17">
        <v>3200000</v>
      </c>
      <c r="R20" s="15"/>
      <c r="S20" s="15">
        <f t="shared" si="18"/>
        <v>8333.3333333333339</v>
      </c>
      <c r="T20" s="15">
        <f t="shared" si="18"/>
        <v>8333.3333333333339</v>
      </c>
      <c r="U20" s="15">
        <f t="shared" si="18"/>
        <v>8333.3333333333339</v>
      </c>
      <c r="V20" s="15">
        <f t="shared" si="18"/>
        <v>8333.3333333333339</v>
      </c>
      <c r="W20" s="15">
        <f t="shared" si="18"/>
        <v>8333.3333333333339</v>
      </c>
      <c r="X20" s="15">
        <f t="shared" si="18"/>
        <v>8333.3333333333339</v>
      </c>
      <c r="Y20" s="15">
        <f t="shared" si="18"/>
        <v>8333.3333333333339</v>
      </c>
      <c r="Z20" s="15">
        <f t="shared" si="18"/>
        <v>8333.3333333333339</v>
      </c>
      <c r="AA20" s="15">
        <f t="shared" si="18"/>
        <v>8333.3333333333339</v>
      </c>
      <c r="AB20" s="15">
        <f t="shared" si="18"/>
        <v>8333.3333333333339</v>
      </c>
      <c r="AC20" s="15">
        <f t="shared" si="19"/>
        <v>8333.3333333333339</v>
      </c>
      <c r="AD20" s="15">
        <f t="shared" si="19"/>
        <v>8333.3333333333339</v>
      </c>
      <c r="AE20" s="15">
        <f t="shared" si="19"/>
        <v>16666.666666666668</v>
      </c>
      <c r="AF20" s="15">
        <f t="shared" si="19"/>
        <v>16666.666666666668</v>
      </c>
      <c r="AG20" s="15">
        <f t="shared" si="19"/>
        <v>16666.666666666668</v>
      </c>
      <c r="AH20" s="15">
        <f t="shared" si="19"/>
        <v>16666.666666666668</v>
      </c>
      <c r="AI20" s="15">
        <f t="shared" si="19"/>
        <v>16666.666666666668</v>
      </c>
      <c r="AJ20" s="15">
        <f t="shared" si="19"/>
        <v>16666.666666666668</v>
      </c>
      <c r="AK20" s="15">
        <f t="shared" si="19"/>
        <v>16666.666666666668</v>
      </c>
      <c r="AL20" s="15">
        <f t="shared" si="19"/>
        <v>16666.666666666668</v>
      </c>
      <c r="AM20" s="15">
        <f t="shared" si="20"/>
        <v>16666.666666666668</v>
      </c>
      <c r="AN20" s="15">
        <f t="shared" si="20"/>
        <v>16666.666666666668</v>
      </c>
      <c r="AO20" s="15">
        <f t="shared" si="20"/>
        <v>16666.666666666668</v>
      </c>
      <c r="AP20" s="15">
        <f t="shared" si="20"/>
        <v>16666.666666666668</v>
      </c>
      <c r="AQ20" s="15">
        <f t="shared" si="20"/>
        <v>33333.333333333336</v>
      </c>
      <c r="AR20" s="15">
        <f t="shared" si="20"/>
        <v>33333.333333333336</v>
      </c>
      <c r="AS20" s="15">
        <f t="shared" si="20"/>
        <v>33333.333333333336</v>
      </c>
      <c r="AT20" s="15">
        <f t="shared" si="20"/>
        <v>33333.333333333336</v>
      </c>
      <c r="AU20" s="15">
        <f t="shared" si="20"/>
        <v>33333.333333333336</v>
      </c>
      <c r="AV20" s="15">
        <f t="shared" si="20"/>
        <v>33333.333333333336</v>
      </c>
      <c r="AW20" s="15">
        <f t="shared" si="21"/>
        <v>33333.333333333336</v>
      </c>
      <c r="AX20" s="15">
        <f t="shared" si="21"/>
        <v>33333.333333333336</v>
      </c>
      <c r="AY20" s="15">
        <f t="shared" si="21"/>
        <v>33333.333333333336</v>
      </c>
      <c r="AZ20" s="15">
        <f t="shared" si="21"/>
        <v>33333.333333333336</v>
      </c>
      <c r="BA20" s="15">
        <f t="shared" si="21"/>
        <v>33333.333333333336</v>
      </c>
      <c r="BB20" s="15">
        <f t="shared" si="21"/>
        <v>33333.333333333336</v>
      </c>
      <c r="BC20" s="15">
        <f t="shared" si="21"/>
        <v>66666.666666666672</v>
      </c>
      <c r="BD20" s="15">
        <f t="shared" si="21"/>
        <v>66666.666666666672</v>
      </c>
      <c r="BE20" s="15">
        <f t="shared" si="21"/>
        <v>66666.666666666672</v>
      </c>
      <c r="BF20" s="15">
        <f t="shared" si="21"/>
        <v>66666.666666666672</v>
      </c>
      <c r="BG20" s="15">
        <f t="shared" si="22"/>
        <v>66666.666666666672</v>
      </c>
      <c r="BH20" s="15">
        <f t="shared" si="22"/>
        <v>66666.666666666672</v>
      </c>
      <c r="BI20" s="15">
        <f t="shared" si="22"/>
        <v>66666.666666666672</v>
      </c>
      <c r="BJ20" s="15">
        <f t="shared" si="22"/>
        <v>66666.666666666672</v>
      </c>
      <c r="BK20" s="15">
        <f t="shared" si="22"/>
        <v>66666.666666666672</v>
      </c>
      <c r="BL20" s="15">
        <f t="shared" si="22"/>
        <v>66666.666666666672</v>
      </c>
      <c r="BM20" s="15">
        <f t="shared" si="22"/>
        <v>66666.666666666672</v>
      </c>
      <c r="BN20" s="15">
        <f t="shared" si="22"/>
        <v>66666.666666666672</v>
      </c>
      <c r="BO20" s="15">
        <f t="shared" si="22"/>
        <v>133333.33333333334</v>
      </c>
      <c r="BP20" s="15">
        <f t="shared" si="22"/>
        <v>133333.33333333334</v>
      </c>
      <c r="BQ20" s="15">
        <f t="shared" si="23"/>
        <v>133333.33333333334</v>
      </c>
      <c r="BR20" s="15">
        <f t="shared" si="23"/>
        <v>133333.33333333334</v>
      </c>
      <c r="BS20" s="15">
        <f t="shared" si="23"/>
        <v>133333.33333333334</v>
      </c>
      <c r="BT20" s="15">
        <f t="shared" si="23"/>
        <v>133333.33333333334</v>
      </c>
      <c r="BU20" s="15">
        <f t="shared" si="23"/>
        <v>133333.33333333334</v>
      </c>
      <c r="BV20" s="15">
        <f t="shared" si="23"/>
        <v>133333.33333333334</v>
      </c>
      <c r="BW20" s="15">
        <f t="shared" si="23"/>
        <v>133333.33333333334</v>
      </c>
      <c r="BX20" s="15">
        <f t="shared" si="23"/>
        <v>133333.33333333334</v>
      </c>
      <c r="BY20" s="15">
        <f t="shared" si="23"/>
        <v>133333.33333333334</v>
      </c>
      <c r="BZ20" s="15">
        <f t="shared" si="23"/>
        <v>133333.33333333334</v>
      </c>
      <c r="CA20" s="15">
        <f t="shared" si="24"/>
        <v>266666.66666666669</v>
      </c>
      <c r="CB20" s="15">
        <f t="shared" si="24"/>
        <v>266666.66666666669</v>
      </c>
      <c r="CC20" s="15">
        <f t="shared" si="24"/>
        <v>266666.66666666669</v>
      </c>
      <c r="CD20" s="15">
        <f t="shared" si="24"/>
        <v>266666.66666666669</v>
      </c>
      <c r="CE20" s="15">
        <f t="shared" si="24"/>
        <v>266666.66666666669</v>
      </c>
      <c r="CF20" s="15">
        <f t="shared" si="24"/>
        <v>266666.66666666669</v>
      </c>
      <c r="CG20" s="15">
        <f t="shared" si="24"/>
        <v>266666.66666666669</v>
      </c>
      <c r="CH20" s="15">
        <f t="shared" si="24"/>
        <v>266666.66666666669</v>
      </c>
      <c r="CI20" s="15">
        <f t="shared" si="24"/>
        <v>266666.66666666669</v>
      </c>
      <c r="CJ20" s="15">
        <f t="shared" si="24"/>
        <v>266666.66666666669</v>
      </c>
      <c r="CK20" s="15">
        <f t="shared" si="24"/>
        <v>266666.66666666669</v>
      </c>
      <c r="CL20" s="15">
        <f t="shared" si="24"/>
        <v>266666.66666666669</v>
      </c>
      <c r="CN20" s="73"/>
      <c r="CO20" s="15" t="e">
        <f t="shared" si="25"/>
        <v>#N/A</v>
      </c>
      <c r="CP20" s="15" t="e">
        <f t="shared" si="25"/>
        <v>#N/A</v>
      </c>
      <c r="CQ20" s="15" t="e">
        <f t="shared" si="25"/>
        <v>#N/A</v>
      </c>
      <c r="CR20" s="15" t="e">
        <f t="shared" si="25"/>
        <v>#N/A</v>
      </c>
      <c r="CS20" s="15" t="e">
        <f t="shared" si="25"/>
        <v>#N/A</v>
      </c>
      <c r="CT20" s="15" t="e">
        <f t="shared" si="25"/>
        <v>#N/A</v>
      </c>
      <c r="CU20" s="15" t="e">
        <f t="shared" si="25"/>
        <v>#N/A</v>
      </c>
      <c r="CV20" s="15" t="e">
        <f t="shared" si="25"/>
        <v>#N/A</v>
      </c>
      <c r="CW20" s="15" t="e">
        <f t="shared" si="25"/>
        <v>#N/A</v>
      </c>
      <c r="CX20" s="15" t="e">
        <f t="shared" si="25"/>
        <v>#N/A</v>
      </c>
      <c r="CY20" s="15" t="e">
        <f>INDEX($K:$P,ROW(),MATCH(CY$3,$K$2:$P$2,0))/CL$5</f>
        <v>#N/A</v>
      </c>
      <c r="CZ20" s="15" t="e">
        <f t="shared" si="26"/>
        <v>#N/A</v>
      </c>
      <c r="DA20" s="15" t="e">
        <f t="shared" si="26"/>
        <v>#N/A</v>
      </c>
      <c r="DB20" s="15" t="e">
        <f t="shared" si="26"/>
        <v>#N/A</v>
      </c>
      <c r="DC20" s="15" t="e">
        <f t="shared" si="26"/>
        <v>#N/A</v>
      </c>
      <c r="DD20" s="15" t="e">
        <f t="shared" si="26"/>
        <v>#N/A</v>
      </c>
      <c r="DE20" s="15" t="e">
        <f t="shared" si="26"/>
        <v>#N/A</v>
      </c>
      <c r="DF20" s="15" t="e">
        <f t="shared" si="26"/>
        <v>#N/A</v>
      </c>
      <c r="DG20" s="15" t="e">
        <f t="shared" si="26"/>
        <v>#N/A</v>
      </c>
      <c r="DH20" s="15" t="e">
        <f t="shared" si="26"/>
        <v>#N/A</v>
      </c>
      <c r="DI20" s="15" t="e">
        <f t="shared" si="26"/>
        <v>#N/A</v>
      </c>
      <c r="DJ20" s="15" t="e">
        <f t="shared" si="26"/>
        <v>#N/A</v>
      </c>
      <c r="DK20" s="15" t="e">
        <f t="shared" si="26"/>
        <v>#N/A</v>
      </c>
      <c r="DL20" s="15" t="e">
        <f t="shared" si="26"/>
        <v>#N/A</v>
      </c>
    </row>
    <row r="21" spans="1:116" x14ac:dyDescent="0.4">
      <c r="A21" s="31"/>
      <c r="B21" t="str">
        <f t="shared" si="17"/>
        <v>21 VOLLIST-EVP</v>
      </c>
      <c r="D21" t="s">
        <v>823</v>
      </c>
      <c r="E21" s="8" t="str">
        <f t="shared" si="16"/>
        <v>21 VOLLIST-EVP</v>
      </c>
      <c r="G21" s="337" t="s">
        <v>323</v>
      </c>
      <c r="H21" s="31"/>
      <c r="I21" s="73"/>
      <c r="J21" s="73"/>
      <c r="K21" s="17">
        <v>100000</v>
      </c>
      <c r="L21" s="17">
        <v>200000</v>
      </c>
      <c r="M21" s="17">
        <v>400000</v>
      </c>
      <c r="N21" s="17">
        <v>800000</v>
      </c>
      <c r="O21" s="17">
        <v>1600000</v>
      </c>
      <c r="P21" s="17">
        <v>3200000</v>
      </c>
      <c r="R21" s="15"/>
      <c r="S21" s="15">
        <f t="shared" si="18"/>
        <v>8333.3333333333339</v>
      </c>
      <c r="T21" s="15">
        <f t="shared" si="18"/>
        <v>8333.3333333333339</v>
      </c>
      <c r="U21" s="15">
        <f t="shared" si="18"/>
        <v>8333.3333333333339</v>
      </c>
      <c r="V21" s="15">
        <f t="shared" si="18"/>
        <v>8333.3333333333339</v>
      </c>
      <c r="W21" s="15">
        <f t="shared" si="18"/>
        <v>8333.3333333333339</v>
      </c>
      <c r="X21" s="15">
        <f t="shared" si="18"/>
        <v>8333.3333333333339</v>
      </c>
      <c r="Y21" s="15">
        <f t="shared" si="18"/>
        <v>8333.3333333333339</v>
      </c>
      <c r="Z21" s="15">
        <f t="shared" si="18"/>
        <v>8333.3333333333339</v>
      </c>
      <c r="AA21" s="15">
        <f t="shared" si="18"/>
        <v>8333.3333333333339</v>
      </c>
      <c r="AB21" s="15">
        <f t="shared" si="18"/>
        <v>8333.3333333333339</v>
      </c>
      <c r="AC21" s="15">
        <f t="shared" si="19"/>
        <v>8333.3333333333339</v>
      </c>
      <c r="AD21" s="15">
        <f t="shared" si="19"/>
        <v>8333.3333333333339</v>
      </c>
      <c r="AE21" s="15">
        <f t="shared" si="19"/>
        <v>16666.666666666668</v>
      </c>
      <c r="AF21" s="15">
        <f t="shared" si="19"/>
        <v>16666.666666666668</v>
      </c>
      <c r="AG21" s="15">
        <f t="shared" si="19"/>
        <v>16666.666666666668</v>
      </c>
      <c r="AH21" s="15">
        <f t="shared" si="19"/>
        <v>16666.666666666668</v>
      </c>
      <c r="AI21" s="15">
        <f t="shared" si="19"/>
        <v>16666.666666666668</v>
      </c>
      <c r="AJ21" s="15">
        <f t="shared" si="19"/>
        <v>16666.666666666668</v>
      </c>
      <c r="AK21" s="15">
        <f t="shared" si="19"/>
        <v>16666.666666666668</v>
      </c>
      <c r="AL21" s="15">
        <f t="shared" si="19"/>
        <v>16666.666666666668</v>
      </c>
      <c r="AM21" s="15">
        <f t="shared" si="20"/>
        <v>16666.666666666668</v>
      </c>
      <c r="AN21" s="15">
        <f t="shared" si="20"/>
        <v>16666.666666666668</v>
      </c>
      <c r="AO21" s="15">
        <f t="shared" si="20"/>
        <v>16666.666666666668</v>
      </c>
      <c r="AP21" s="15">
        <f t="shared" si="20"/>
        <v>16666.666666666668</v>
      </c>
      <c r="AQ21" s="15">
        <f t="shared" si="20"/>
        <v>33333.333333333336</v>
      </c>
      <c r="AR21" s="15">
        <f t="shared" si="20"/>
        <v>33333.333333333336</v>
      </c>
      <c r="AS21" s="15">
        <f t="shared" si="20"/>
        <v>33333.333333333336</v>
      </c>
      <c r="AT21" s="15">
        <f t="shared" si="20"/>
        <v>33333.333333333336</v>
      </c>
      <c r="AU21" s="15">
        <f t="shared" si="20"/>
        <v>33333.333333333336</v>
      </c>
      <c r="AV21" s="15">
        <f t="shared" si="20"/>
        <v>33333.333333333336</v>
      </c>
      <c r="AW21" s="15">
        <f t="shared" si="21"/>
        <v>33333.333333333336</v>
      </c>
      <c r="AX21" s="15">
        <f t="shared" si="21"/>
        <v>33333.333333333336</v>
      </c>
      <c r="AY21" s="15">
        <f t="shared" si="21"/>
        <v>33333.333333333336</v>
      </c>
      <c r="AZ21" s="15">
        <f t="shared" si="21"/>
        <v>33333.333333333336</v>
      </c>
      <c r="BA21" s="15">
        <f t="shared" si="21"/>
        <v>33333.333333333336</v>
      </c>
      <c r="BB21" s="15">
        <f t="shared" si="21"/>
        <v>33333.333333333336</v>
      </c>
      <c r="BC21" s="15">
        <f t="shared" si="21"/>
        <v>66666.666666666672</v>
      </c>
      <c r="BD21" s="15">
        <f t="shared" si="21"/>
        <v>66666.666666666672</v>
      </c>
      <c r="BE21" s="15">
        <f t="shared" si="21"/>
        <v>66666.666666666672</v>
      </c>
      <c r="BF21" s="15">
        <f t="shared" si="21"/>
        <v>66666.666666666672</v>
      </c>
      <c r="BG21" s="15">
        <f t="shared" si="22"/>
        <v>66666.666666666672</v>
      </c>
      <c r="BH21" s="15">
        <f t="shared" si="22"/>
        <v>66666.666666666672</v>
      </c>
      <c r="BI21" s="15">
        <f t="shared" si="22"/>
        <v>66666.666666666672</v>
      </c>
      <c r="BJ21" s="15">
        <f t="shared" si="22"/>
        <v>66666.666666666672</v>
      </c>
      <c r="BK21" s="15">
        <f t="shared" si="22"/>
        <v>66666.666666666672</v>
      </c>
      <c r="BL21" s="15">
        <f t="shared" si="22"/>
        <v>66666.666666666672</v>
      </c>
      <c r="BM21" s="15">
        <f t="shared" si="22"/>
        <v>66666.666666666672</v>
      </c>
      <c r="BN21" s="15">
        <f t="shared" si="22"/>
        <v>66666.666666666672</v>
      </c>
      <c r="BO21" s="15">
        <f t="shared" si="22"/>
        <v>133333.33333333334</v>
      </c>
      <c r="BP21" s="15">
        <f t="shared" si="22"/>
        <v>133333.33333333334</v>
      </c>
      <c r="BQ21" s="15">
        <f t="shared" si="23"/>
        <v>133333.33333333334</v>
      </c>
      <c r="BR21" s="15">
        <f t="shared" si="23"/>
        <v>133333.33333333334</v>
      </c>
      <c r="BS21" s="15">
        <f t="shared" si="23"/>
        <v>133333.33333333334</v>
      </c>
      <c r="BT21" s="15">
        <f t="shared" si="23"/>
        <v>133333.33333333334</v>
      </c>
      <c r="BU21" s="15">
        <f t="shared" si="23"/>
        <v>133333.33333333334</v>
      </c>
      <c r="BV21" s="15">
        <f t="shared" si="23"/>
        <v>133333.33333333334</v>
      </c>
      <c r="BW21" s="15">
        <f t="shared" si="23"/>
        <v>133333.33333333334</v>
      </c>
      <c r="BX21" s="15">
        <f t="shared" si="23"/>
        <v>133333.33333333334</v>
      </c>
      <c r="BY21" s="15">
        <f t="shared" si="23"/>
        <v>133333.33333333334</v>
      </c>
      <c r="BZ21" s="15">
        <f t="shared" si="23"/>
        <v>133333.33333333334</v>
      </c>
      <c r="CA21" s="15">
        <f t="shared" si="24"/>
        <v>266666.66666666669</v>
      </c>
      <c r="CB21" s="15">
        <f t="shared" si="24"/>
        <v>266666.66666666669</v>
      </c>
      <c r="CC21" s="15">
        <f t="shared" si="24"/>
        <v>266666.66666666669</v>
      </c>
      <c r="CD21" s="15">
        <f t="shared" si="24"/>
        <v>266666.66666666669</v>
      </c>
      <c r="CE21" s="15">
        <f t="shared" si="24"/>
        <v>266666.66666666669</v>
      </c>
      <c r="CF21" s="15">
        <f t="shared" si="24"/>
        <v>266666.66666666669</v>
      </c>
      <c r="CG21" s="15">
        <f t="shared" si="24"/>
        <v>266666.66666666669</v>
      </c>
      <c r="CH21" s="15">
        <f t="shared" si="24"/>
        <v>266666.66666666669</v>
      </c>
      <c r="CI21" s="15">
        <f t="shared" si="24"/>
        <v>266666.66666666669</v>
      </c>
      <c r="CJ21" s="15">
        <f t="shared" si="24"/>
        <v>266666.66666666669</v>
      </c>
      <c r="CK21" s="15">
        <f t="shared" si="24"/>
        <v>266666.66666666669</v>
      </c>
      <c r="CL21" s="15">
        <f t="shared" si="24"/>
        <v>266666.66666666669</v>
      </c>
      <c r="CN21" s="73"/>
      <c r="CO21" s="15" t="e">
        <f t="shared" si="25"/>
        <v>#N/A</v>
      </c>
      <c r="CP21" s="15" t="e">
        <f t="shared" si="25"/>
        <v>#N/A</v>
      </c>
      <c r="CQ21" s="15" t="e">
        <f t="shared" si="25"/>
        <v>#N/A</v>
      </c>
      <c r="CR21" s="15" t="e">
        <f t="shared" si="25"/>
        <v>#N/A</v>
      </c>
      <c r="CS21" s="15" t="e">
        <f t="shared" si="25"/>
        <v>#N/A</v>
      </c>
      <c r="CT21" s="15" t="e">
        <f t="shared" si="25"/>
        <v>#N/A</v>
      </c>
      <c r="CU21" s="15" t="e">
        <f t="shared" si="25"/>
        <v>#N/A</v>
      </c>
      <c r="CV21" s="15" t="e">
        <f t="shared" si="25"/>
        <v>#N/A</v>
      </c>
      <c r="CW21" s="15" t="e">
        <f t="shared" si="25"/>
        <v>#N/A</v>
      </c>
      <c r="CX21" s="15" t="e">
        <f t="shared" si="25"/>
        <v>#N/A</v>
      </c>
      <c r="CY21" s="15" t="e">
        <f>INDEX($K:$P,ROW(),MATCH(CY$3,$K$2:$P$2,0))/CL$5</f>
        <v>#N/A</v>
      </c>
      <c r="CZ21" s="15" t="e">
        <f t="shared" si="26"/>
        <v>#N/A</v>
      </c>
      <c r="DA21" s="15" t="e">
        <f t="shared" si="26"/>
        <v>#N/A</v>
      </c>
      <c r="DB21" s="15" t="e">
        <f t="shared" si="26"/>
        <v>#N/A</v>
      </c>
      <c r="DC21" s="15" t="e">
        <f t="shared" si="26"/>
        <v>#N/A</v>
      </c>
      <c r="DD21" s="15" t="e">
        <f t="shared" si="26"/>
        <v>#N/A</v>
      </c>
      <c r="DE21" s="15" t="e">
        <f t="shared" si="26"/>
        <v>#N/A</v>
      </c>
      <c r="DF21" s="15" t="e">
        <f t="shared" si="26"/>
        <v>#N/A</v>
      </c>
      <c r="DG21" s="15" t="e">
        <f t="shared" si="26"/>
        <v>#N/A</v>
      </c>
      <c r="DH21" s="15" t="e">
        <f t="shared" si="26"/>
        <v>#N/A</v>
      </c>
      <c r="DI21" s="15" t="e">
        <f t="shared" si="26"/>
        <v>#N/A</v>
      </c>
      <c r="DJ21" s="15" t="e">
        <f t="shared" si="26"/>
        <v>#N/A</v>
      </c>
      <c r="DK21" s="15" t="e">
        <f t="shared" si="26"/>
        <v>#N/A</v>
      </c>
      <c r="DL21" s="15" t="e">
        <f t="shared" si="26"/>
        <v>#N/A</v>
      </c>
    </row>
    <row r="22" spans="1:116" x14ac:dyDescent="0.4">
      <c r="A22" s="31"/>
      <c r="B22" t="str">
        <f t="shared" si="17"/>
        <v>22 VOLLIST-EVP</v>
      </c>
      <c r="D22" t="s">
        <v>823</v>
      </c>
      <c r="E22" s="8" t="str">
        <f t="shared" si="16"/>
        <v>22 VOLLIST-EVP</v>
      </c>
      <c r="G22" s="337" t="s">
        <v>566</v>
      </c>
      <c r="H22" s="31"/>
      <c r="I22" s="73"/>
      <c r="J22" s="73"/>
      <c r="K22" s="256">
        <v>100000</v>
      </c>
      <c r="L22" s="256">
        <v>200000</v>
      </c>
      <c r="M22" s="256">
        <v>400000</v>
      </c>
      <c r="N22" s="256">
        <v>800000</v>
      </c>
      <c r="O22" s="256">
        <v>1600000</v>
      </c>
      <c r="P22" s="256">
        <v>3200000</v>
      </c>
      <c r="R22" s="15"/>
      <c r="S22" s="257">
        <f t="shared" si="18"/>
        <v>8333.3333333333339</v>
      </c>
      <c r="T22" s="257">
        <f t="shared" si="18"/>
        <v>8333.3333333333339</v>
      </c>
      <c r="U22" s="257">
        <f t="shared" si="18"/>
        <v>8333.3333333333339</v>
      </c>
      <c r="V22" s="257">
        <f t="shared" si="18"/>
        <v>8333.3333333333339</v>
      </c>
      <c r="W22" s="257">
        <f t="shared" si="18"/>
        <v>8333.3333333333339</v>
      </c>
      <c r="X22" s="257">
        <f t="shared" si="18"/>
        <v>8333.3333333333339</v>
      </c>
      <c r="Y22" s="257">
        <f t="shared" si="18"/>
        <v>8333.3333333333339</v>
      </c>
      <c r="Z22" s="257">
        <f t="shared" si="18"/>
        <v>8333.3333333333339</v>
      </c>
      <c r="AA22" s="257">
        <f t="shared" si="18"/>
        <v>8333.3333333333339</v>
      </c>
      <c r="AB22" s="257">
        <f t="shared" si="18"/>
        <v>8333.3333333333339</v>
      </c>
      <c r="AC22" s="257">
        <f t="shared" si="19"/>
        <v>8333.3333333333339</v>
      </c>
      <c r="AD22" s="257">
        <f t="shared" si="19"/>
        <v>8333.3333333333339</v>
      </c>
      <c r="AE22" s="257">
        <f t="shared" si="19"/>
        <v>16666.666666666668</v>
      </c>
      <c r="AF22" s="257">
        <f t="shared" si="19"/>
        <v>16666.666666666668</v>
      </c>
      <c r="AG22" s="257">
        <f t="shared" si="19"/>
        <v>16666.666666666668</v>
      </c>
      <c r="AH22" s="257">
        <f t="shared" si="19"/>
        <v>16666.666666666668</v>
      </c>
      <c r="AI22" s="257">
        <f t="shared" si="19"/>
        <v>16666.666666666668</v>
      </c>
      <c r="AJ22" s="257">
        <f t="shared" si="19"/>
        <v>16666.666666666668</v>
      </c>
      <c r="AK22" s="257">
        <f t="shared" si="19"/>
        <v>16666.666666666668</v>
      </c>
      <c r="AL22" s="257">
        <f t="shared" si="19"/>
        <v>16666.666666666668</v>
      </c>
      <c r="AM22" s="257">
        <f t="shared" si="20"/>
        <v>16666.666666666668</v>
      </c>
      <c r="AN22" s="257">
        <f t="shared" si="20"/>
        <v>16666.666666666668</v>
      </c>
      <c r="AO22" s="257">
        <f t="shared" si="20"/>
        <v>16666.666666666668</v>
      </c>
      <c r="AP22" s="257">
        <f t="shared" si="20"/>
        <v>16666.666666666668</v>
      </c>
      <c r="AQ22" s="257">
        <f t="shared" si="20"/>
        <v>33333.333333333336</v>
      </c>
      <c r="AR22" s="257">
        <f t="shared" si="20"/>
        <v>33333.333333333336</v>
      </c>
      <c r="AS22" s="257">
        <f t="shared" si="20"/>
        <v>33333.333333333336</v>
      </c>
      <c r="AT22" s="257">
        <f t="shared" si="20"/>
        <v>33333.333333333336</v>
      </c>
      <c r="AU22" s="257">
        <f t="shared" si="20"/>
        <v>33333.333333333336</v>
      </c>
      <c r="AV22" s="257">
        <f t="shared" si="20"/>
        <v>33333.333333333336</v>
      </c>
      <c r="AW22" s="257">
        <f t="shared" si="21"/>
        <v>33333.333333333336</v>
      </c>
      <c r="AX22" s="257">
        <f t="shared" si="21"/>
        <v>33333.333333333336</v>
      </c>
      <c r="AY22" s="257">
        <f t="shared" si="21"/>
        <v>33333.333333333336</v>
      </c>
      <c r="AZ22" s="257">
        <f t="shared" si="21"/>
        <v>33333.333333333336</v>
      </c>
      <c r="BA22" s="257">
        <f t="shared" si="21"/>
        <v>33333.333333333336</v>
      </c>
      <c r="BB22" s="257">
        <f t="shared" si="21"/>
        <v>33333.333333333336</v>
      </c>
      <c r="BC22" s="257">
        <f t="shared" si="21"/>
        <v>66666.666666666672</v>
      </c>
      <c r="BD22" s="257">
        <f t="shared" si="21"/>
        <v>66666.666666666672</v>
      </c>
      <c r="BE22" s="257">
        <f t="shared" si="21"/>
        <v>66666.666666666672</v>
      </c>
      <c r="BF22" s="257">
        <f t="shared" si="21"/>
        <v>66666.666666666672</v>
      </c>
      <c r="BG22" s="257">
        <f t="shared" si="22"/>
        <v>66666.666666666672</v>
      </c>
      <c r="BH22" s="257">
        <f t="shared" si="22"/>
        <v>66666.666666666672</v>
      </c>
      <c r="BI22" s="257">
        <f t="shared" si="22"/>
        <v>66666.666666666672</v>
      </c>
      <c r="BJ22" s="257">
        <f t="shared" si="22"/>
        <v>66666.666666666672</v>
      </c>
      <c r="BK22" s="257">
        <f t="shared" si="22"/>
        <v>66666.666666666672</v>
      </c>
      <c r="BL22" s="257">
        <f t="shared" si="22"/>
        <v>66666.666666666672</v>
      </c>
      <c r="BM22" s="257">
        <f t="shared" si="22"/>
        <v>66666.666666666672</v>
      </c>
      <c r="BN22" s="257">
        <f t="shared" si="22"/>
        <v>66666.666666666672</v>
      </c>
      <c r="BO22" s="257">
        <f t="shared" si="22"/>
        <v>133333.33333333334</v>
      </c>
      <c r="BP22" s="257">
        <f t="shared" si="22"/>
        <v>133333.33333333334</v>
      </c>
      <c r="BQ22" s="257">
        <f t="shared" si="23"/>
        <v>133333.33333333334</v>
      </c>
      <c r="BR22" s="257">
        <f t="shared" si="23"/>
        <v>133333.33333333334</v>
      </c>
      <c r="BS22" s="257">
        <f t="shared" si="23"/>
        <v>133333.33333333334</v>
      </c>
      <c r="BT22" s="257">
        <f t="shared" si="23"/>
        <v>133333.33333333334</v>
      </c>
      <c r="BU22" s="257">
        <f t="shared" si="23"/>
        <v>133333.33333333334</v>
      </c>
      <c r="BV22" s="257">
        <f t="shared" si="23"/>
        <v>133333.33333333334</v>
      </c>
      <c r="BW22" s="257">
        <f t="shared" si="23"/>
        <v>133333.33333333334</v>
      </c>
      <c r="BX22" s="257">
        <f t="shared" si="23"/>
        <v>133333.33333333334</v>
      </c>
      <c r="BY22" s="257">
        <f t="shared" si="23"/>
        <v>133333.33333333334</v>
      </c>
      <c r="BZ22" s="257">
        <f t="shared" si="23"/>
        <v>133333.33333333334</v>
      </c>
      <c r="CA22" s="257">
        <f t="shared" si="24"/>
        <v>266666.66666666669</v>
      </c>
      <c r="CB22" s="257">
        <f t="shared" si="24"/>
        <v>266666.66666666669</v>
      </c>
      <c r="CC22" s="257">
        <f t="shared" si="24"/>
        <v>266666.66666666669</v>
      </c>
      <c r="CD22" s="257">
        <f t="shared" si="24"/>
        <v>266666.66666666669</v>
      </c>
      <c r="CE22" s="257">
        <f t="shared" si="24"/>
        <v>266666.66666666669</v>
      </c>
      <c r="CF22" s="257">
        <f t="shared" si="24"/>
        <v>266666.66666666669</v>
      </c>
      <c r="CG22" s="257">
        <f t="shared" si="24"/>
        <v>266666.66666666669</v>
      </c>
      <c r="CH22" s="257">
        <f t="shared" si="24"/>
        <v>266666.66666666669</v>
      </c>
      <c r="CI22" s="257">
        <f t="shared" si="24"/>
        <v>266666.66666666669</v>
      </c>
      <c r="CJ22" s="257">
        <f t="shared" si="24"/>
        <v>266666.66666666669</v>
      </c>
      <c r="CK22" s="257">
        <f t="shared" si="24"/>
        <v>266666.66666666669</v>
      </c>
      <c r="CL22" s="257">
        <f t="shared" si="24"/>
        <v>266666.66666666669</v>
      </c>
      <c r="CM22" s="225"/>
      <c r="CN22" s="338"/>
      <c r="CO22" s="257" t="e">
        <f t="shared" si="25"/>
        <v>#N/A</v>
      </c>
      <c r="CP22" s="257" t="e">
        <f t="shared" si="25"/>
        <v>#N/A</v>
      </c>
      <c r="CQ22" s="257" t="e">
        <f t="shared" si="25"/>
        <v>#N/A</v>
      </c>
      <c r="CR22" s="257" t="e">
        <f t="shared" si="25"/>
        <v>#N/A</v>
      </c>
      <c r="CS22" s="257" t="e">
        <f t="shared" si="25"/>
        <v>#N/A</v>
      </c>
      <c r="CT22" s="257" t="e">
        <f t="shared" si="25"/>
        <v>#N/A</v>
      </c>
      <c r="CU22" s="257" t="e">
        <f t="shared" si="25"/>
        <v>#N/A</v>
      </c>
      <c r="CV22" s="257" t="e">
        <f t="shared" si="25"/>
        <v>#N/A</v>
      </c>
      <c r="CW22" s="257" t="e">
        <f t="shared" si="25"/>
        <v>#N/A</v>
      </c>
      <c r="CX22" s="257" t="e">
        <f t="shared" si="25"/>
        <v>#N/A</v>
      </c>
      <c r="CY22" s="257" t="e">
        <f>INDEX($K:$P,ROW(),MATCH(CY$3,$K$2:$P$2,0))/CL$5</f>
        <v>#N/A</v>
      </c>
      <c r="CZ22" s="257" t="e">
        <f t="shared" si="26"/>
        <v>#N/A</v>
      </c>
      <c r="DA22" s="257" t="e">
        <f t="shared" si="26"/>
        <v>#N/A</v>
      </c>
      <c r="DB22" s="257" t="e">
        <f t="shared" si="26"/>
        <v>#N/A</v>
      </c>
      <c r="DC22" s="257" t="e">
        <f t="shared" si="26"/>
        <v>#N/A</v>
      </c>
      <c r="DD22" s="257" t="e">
        <f t="shared" si="26"/>
        <v>#N/A</v>
      </c>
      <c r="DE22" s="257" t="e">
        <f t="shared" si="26"/>
        <v>#N/A</v>
      </c>
      <c r="DF22" s="257" t="e">
        <f t="shared" si="26"/>
        <v>#N/A</v>
      </c>
      <c r="DG22" s="257" t="e">
        <f t="shared" si="26"/>
        <v>#N/A</v>
      </c>
      <c r="DH22" s="257" t="e">
        <f t="shared" si="26"/>
        <v>#N/A</v>
      </c>
      <c r="DI22" s="257" t="e">
        <f t="shared" si="26"/>
        <v>#N/A</v>
      </c>
      <c r="DJ22" s="257" t="e">
        <f t="shared" si="26"/>
        <v>#N/A</v>
      </c>
      <c r="DK22" s="257" t="e">
        <f t="shared" si="26"/>
        <v>#N/A</v>
      </c>
      <c r="DL22" s="257" t="e">
        <f t="shared" si="26"/>
        <v>#N/A</v>
      </c>
    </row>
    <row r="23" spans="1:116" x14ac:dyDescent="0.4">
      <c r="B23" t="str">
        <f t="shared" si="17"/>
        <v>23 VOLLIST-EVP</v>
      </c>
      <c r="D23" t="s">
        <v>823</v>
      </c>
      <c r="E23" s="8" t="str">
        <f t="shared" si="16"/>
        <v>23 VOLLIST-EVP</v>
      </c>
      <c r="G23" s="356" t="s">
        <v>810</v>
      </c>
      <c r="H23" s="31"/>
      <c r="I23" s="73"/>
      <c r="J23" s="73"/>
      <c r="K23" s="38">
        <f t="shared" ref="K23:P23" si="27">SUMIF($3:$3,K$2,23:23)</f>
        <v>399999.99999999994</v>
      </c>
      <c r="L23" s="38">
        <f t="shared" si="27"/>
        <v>799999.99999999988</v>
      </c>
      <c r="M23" s="38">
        <f t="shared" si="27"/>
        <v>1599999.9999999998</v>
      </c>
      <c r="N23" s="38">
        <f t="shared" si="27"/>
        <v>3199999.9999999995</v>
      </c>
      <c r="O23" s="38">
        <f t="shared" si="27"/>
        <v>6399999.9999999991</v>
      </c>
      <c r="P23" s="38">
        <f t="shared" si="27"/>
        <v>12799999.999999998</v>
      </c>
      <c r="R23" s="38"/>
      <c r="S23" s="38">
        <f t="shared" ref="S23:AX23" si="28">SUM(S18:S21)</f>
        <v>33333.333333333336</v>
      </c>
      <c r="T23" s="38">
        <f t="shared" si="28"/>
        <v>33333.333333333336</v>
      </c>
      <c r="U23" s="38">
        <f t="shared" si="28"/>
        <v>33333.333333333336</v>
      </c>
      <c r="V23" s="38">
        <f t="shared" si="28"/>
        <v>33333.333333333336</v>
      </c>
      <c r="W23" s="38">
        <f t="shared" si="28"/>
        <v>33333.333333333336</v>
      </c>
      <c r="X23" s="38">
        <f t="shared" si="28"/>
        <v>33333.333333333336</v>
      </c>
      <c r="Y23" s="38">
        <f t="shared" si="28"/>
        <v>33333.333333333336</v>
      </c>
      <c r="Z23" s="38">
        <f t="shared" si="28"/>
        <v>33333.333333333336</v>
      </c>
      <c r="AA23" s="38">
        <f t="shared" si="28"/>
        <v>33333.333333333336</v>
      </c>
      <c r="AB23" s="38">
        <f t="shared" si="28"/>
        <v>33333.333333333336</v>
      </c>
      <c r="AC23" s="38">
        <f t="shared" si="28"/>
        <v>33333.333333333336</v>
      </c>
      <c r="AD23" s="38">
        <f t="shared" si="28"/>
        <v>33333.333333333336</v>
      </c>
      <c r="AE23" s="38">
        <f t="shared" si="28"/>
        <v>66666.666666666672</v>
      </c>
      <c r="AF23" s="38">
        <f t="shared" si="28"/>
        <v>66666.666666666672</v>
      </c>
      <c r="AG23" s="38">
        <f t="shared" si="28"/>
        <v>66666.666666666672</v>
      </c>
      <c r="AH23" s="38">
        <f t="shared" si="28"/>
        <v>66666.666666666672</v>
      </c>
      <c r="AI23" s="38">
        <f t="shared" si="28"/>
        <v>66666.666666666672</v>
      </c>
      <c r="AJ23" s="38">
        <f t="shared" si="28"/>
        <v>66666.666666666672</v>
      </c>
      <c r="AK23" s="38">
        <f t="shared" si="28"/>
        <v>66666.666666666672</v>
      </c>
      <c r="AL23" s="38">
        <f t="shared" si="28"/>
        <v>66666.666666666672</v>
      </c>
      <c r="AM23" s="38">
        <f t="shared" si="28"/>
        <v>66666.666666666672</v>
      </c>
      <c r="AN23" s="38">
        <f t="shared" si="28"/>
        <v>66666.666666666672</v>
      </c>
      <c r="AO23" s="38">
        <f t="shared" si="28"/>
        <v>66666.666666666672</v>
      </c>
      <c r="AP23" s="38">
        <f t="shared" si="28"/>
        <v>66666.666666666672</v>
      </c>
      <c r="AQ23" s="38">
        <f t="shared" si="28"/>
        <v>133333.33333333334</v>
      </c>
      <c r="AR23" s="38">
        <f t="shared" si="28"/>
        <v>133333.33333333334</v>
      </c>
      <c r="AS23" s="38">
        <f t="shared" si="28"/>
        <v>133333.33333333334</v>
      </c>
      <c r="AT23" s="38">
        <f t="shared" si="28"/>
        <v>133333.33333333334</v>
      </c>
      <c r="AU23" s="38">
        <f t="shared" si="28"/>
        <v>133333.33333333334</v>
      </c>
      <c r="AV23" s="38">
        <f t="shared" si="28"/>
        <v>133333.33333333334</v>
      </c>
      <c r="AW23" s="38">
        <f t="shared" si="28"/>
        <v>133333.33333333334</v>
      </c>
      <c r="AX23" s="38">
        <f t="shared" si="28"/>
        <v>133333.33333333334</v>
      </c>
      <c r="AY23" s="38">
        <f t="shared" ref="AY23:CD23" si="29">SUM(AY18:AY21)</f>
        <v>133333.33333333334</v>
      </c>
      <c r="AZ23" s="38">
        <f t="shared" si="29"/>
        <v>133333.33333333334</v>
      </c>
      <c r="BA23" s="38">
        <f t="shared" si="29"/>
        <v>133333.33333333334</v>
      </c>
      <c r="BB23" s="38">
        <f t="shared" si="29"/>
        <v>133333.33333333334</v>
      </c>
      <c r="BC23" s="38">
        <f t="shared" si="29"/>
        <v>266666.66666666669</v>
      </c>
      <c r="BD23" s="38">
        <f t="shared" si="29"/>
        <v>266666.66666666669</v>
      </c>
      <c r="BE23" s="38">
        <f t="shared" si="29"/>
        <v>266666.66666666669</v>
      </c>
      <c r="BF23" s="38">
        <f t="shared" si="29"/>
        <v>266666.66666666669</v>
      </c>
      <c r="BG23" s="38">
        <f t="shared" si="29"/>
        <v>266666.66666666669</v>
      </c>
      <c r="BH23" s="38">
        <f t="shared" si="29"/>
        <v>266666.66666666669</v>
      </c>
      <c r="BI23" s="38">
        <f t="shared" si="29"/>
        <v>266666.66666666669</v>
      </c>
      <c r="BJ23" s="38">
        <f t="shared" si="29"/>
        <v>266666.66666666669</v>
      </c>
      <c r="BK23" s="38">
        <f t="shared" si="29"/>
        <v>266666.66666666669</v>
      </c>
      <c r="BL23" s="38">
        <f t="shared" si="29"/>
        <v>266666.66666666669</v>
      </c>
      <c r="BM23" s="38">
        <f t="shared" si="29"/>
        <v>266666.66666666669</v>
      </c>
      <c r="BN23" s="38">
        <f t="shared" si="29"/>
        <v>266666.66666666669</v>
      </c>
      <c r="BO23" s="38">
        <f t="shared" si="29"/>
        <v>533333.33333333337</v>
      </c>
      <c r="BP23" s="38">
        <f t="shared" si="29"/>
        <v>533333.33333333337</v>
      </c>
      <c r="BQ23" s="38">
        <f t="shared" si="29"/>
        <v>533333.33333333337</v>
      </c>
      <c r="BR23" s="38">
        <f t="shared" si="29"/>
        <v>533333.33333333337</v>
      </c>
      <c r="BS23" s="38">
        <f t="shared" si="29"/>
        <v>533333.33333333337</v>
      </c>
      <c r="BT23" s="38">
        <f t="shared" si="29"/>
        <v>533333.33333333337</v>
      </c>
      <c r="BU23" s="38">
        <f t="shared" si="29"/>
        <v>533333.33333333337</v>
      </c>
      <c r="BV23" s="38">
        <f t="shared" si="29"/>
        <v>533333.33333333337</v>
      </c>
      <c r="BW23" s="38">
        <f t="shared" si="29"/>
        <v>533333.33333333337</v>
      </c>
      <c r="BX23" s="38">
        <f t="shared" si="29"/>
        <v>533333.33333333337</v>
      </c>
      <c r="BY23" s="38">
        <f t="shared" si="29"/>
        <v>533333.33333333337</v>
      </c>
      <c r="BZ23" s="38">
        <f t="shared" si="29"/>
        <v>533333.33333333337</v>
      </c>
      <c r="CA23" s="38">
        <f t="shared" si="29"/>
        <v>1066666.6666666667</v>
      </c>
      <c r="CB23" s="38">
        <f t="shared" si="29"/>
        <v>1066666.6666666667</v>
      </c>
      <c r="CC23" s="38">
        <f t="shared" si="29"/>
        <v>1066666.6666666667</v>
      </c>
      <c r="CD23" s="38">
        <f t="shared" si="29"/>
        <v>1066666.6666666667</v>
      </c>
      <c r="CE23" s="38">
        <f t="shared" ref="CE23:CL23" si="30">SUM(CE18:CE21)</f>
        <v>1066666.6666666667</v>
      </c>
      <c r="CF23" s="38">
        <f t="shared" si="30"/>
        <v>1066666.6666666667</v>
      </c>
      <c r="CG23" s="38">
        <f t="shared" si="30"/>
        <v>1066666.6666666667</v>
      </c>
      <c r="CH23" s="38">
        <f t="shared" si="30"/>
        <v>1066666.6666666667</v>
      </c>
      <c r="CI23" s="38">
        <f t="shared" si="30"/>
        <v>1066666.6666666667</v>
      </c>
      <c r="CJ23" s="38">
        <f t="shared" si="30"/>
        <v>1066666.6666666667</v>
      </c>
      <c r="CK23" s="38">
        <f t="shared" si="30"/>
        <v>1066666.6666666667</v>
      </c>
      <c r="CL23" s="38">
        <f t="shared" si="30"/>
        <v>1066666.6666666667</v>
      </c>
      <c r="CN23" s="73"/>
      <c r="CO23" s="38" t="e">
        <f t="shared" ref="CO23:DL23" si="31">SUM(CO18:CO21)</f>
        <v>#N/A</v>
      </c>
      <c r="CP23" s="38" t="e">
        <f t="shared" si="31"/>
        <v>#N/A</v>
      </c>
      <c r="CQ23" s="38" t="e">
        <f t="shared" si="31"/>
        <v>#N/A</v>
      </c>
      <c r="CR23" s="38" t="e">
        <f t="shared" si="31"/>
        <v>#N/A</v>
      </c>
      <c r="CS23" s="38" t="e">
        <f t="shared" si="31"/>
        <v>#N/A</v>
      </c>
      <c r="CT23" s="38" t="e">
        <f t="shared" si="31"/>
        <v>#N/A</v>
      </c>
      <c r="CU23" s="38" t="e">
        <f t="shared" si="31"/>
        <v>#N/A</v>
      </c>
      <c r="CV23" s="38" t="e">
        <f t="shared" si="31"/>
        <v>#N/A</v>
      </c>
      <c r="CW23" s="38" t="e">
        <f t="shared" si="31"/>
        <v>#N/A</v>
      </c>
      <c r="CX23" s="38" t="e">
        <f t="shared" si="31"/>
        <v>#N/A</v>
      </c>
      <c r="CY23" s="38" t="e">
        <f t="shared" si="31"/>
        <v>#N/A</v>
      </c>
      <c r="CZ23" s="38" t="e">
        <f t="shared" si="31"/>
        <v>#N/A</v>
      </c>
      <c r="DA23" s="38" t="e">
        <f t="shared" si="31"/>
        <v>#N/A</v>
      </c>
      <c r="DB23" s="38" t="e">
        <f t="shared" si="31"/>
        <v>#N/A</v>
      </c>
      <c r="DC23" s="38" t="e">
        <f t="shared" si="31"/>
        <v>#N/A</v>
      </c>
      <c r="DD23" s="38" t="e">
        <f t="shared" si="31"/>
        <v>#N/A</v>
      </c>
      <c r="DE23" s="38" t="e">
        <f t="shared" si="31"/>
        <v>#N/A</v>
      </c>
      <c r="DF23" s="38" t="e">
        <f t="shared" si="31"/>
        <v>#N/A</v>
      </c>
      <c r="DG23" s="38" t="e">
        <f t="shared" si="31"/>
        <v>#N/A</v>
      </c>
      <c r="DH23" s="38" t="e">
        <f t="shared" si="31"/>
        <v>#N/A</v>
      </c>
      <c r="DI23" s="38" t="e">
        <f t="shared" si="31"/>
        <v>#N/A</v>
      </c>
      <c r="DJ23" s="38" t="e">
        <f t="shared" si="31"/>
        <v>#N/A</v>
      </c>
      <c r="DK23" s="38" t="e">
        <f t="shared" si="31"/>
        <v>#N/A</v>
      </c>
      <c r="DL23" s="38" t="e">
        <f t="shared" si="31"/>
        <v>#N/A</v>
      </c>
    </row>
    <row r="24" spans="1:116" x14ac:dyDescent="0.4">
      <c r="D24" t="s">
        <v>823</v>
      </c>
      <c r="E24" s="8"/>
      <c r="G24" s="356"/>
      <c r="H24" s="31"/>
      <c r="I24" s="73"/>
      <c r="J24" s="73"/>
      <c r="K24" s="39"/>
      <c r="L24" s="39"/>
      <c r="M24" s="39"/>
      <c r="N24" s="39"/>
      <c r="O24" s="39"/>
      <c r="P24" s="39"/>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N24" s="73"/>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row>
    <row r="25" spans="1:116" x14ac:dyDescent="0.4">
      <c r="D25" t="s">
        <v>823</v>
      </c>
      <c r="E25" s="8" t="str">
        <f t="shared" ref="E25:E57" si="32">ROW()&amp;" "&amp;D25</f>
        <v>25 VOLLIST-EVP</v>
      </c>
      <c r="G25" s="129" t="s">
        <v>825</v>
      </c>
      <c r="H25" s="31"/>
      <c r="I25" s="73"/>
      <c r="J25" s="73"/>
      <c r="K25" s="18"/>
      <c r="L25" s="18"/>
      <c r="M25" s="18"/>
      <c r="N25" s="18"/>
      <c r="O25" s="18"/>
      <c r="P25" s="18"/>
      <c r="R25" s="33"/>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c r="CN25" s="73"/>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row>
    <row r="26" spans="1:116" x14ac:dyDescent="0.4">
      <c r="D26" t="s">
        <v>823</v>
      </c>
      <c r="E26" s="8" t="str">
        <f t="shared" si="32"/>
        <v>26 VOLLIST-EVP</v>
      </c>
      <c r="G26" s="342" t="s">
        <v>320</v>
      </c>
      <c r="H26" s="31"/>
      <c r="I26" s="73"/>
      <c r="J26" s="73"/>
      <c r="K26" s="18">
        <v>10</v>
      </c>
      <c r="L26" s="18">
        <v>10</v>
      </c>
      <c r="M26" s="18">
        <v>10</v>
      </c>
      <c r="N26" s="18">
        <v>10</v>
      </c>
      <c r="O26" s="18">
        <v>10</v>
      </c>
      <c r="P26" s="18">
        <v>10</v>
      </c>
      <c r="R26" s="33"/>
      <c r="S26" s="19">
        <f t="shared" ref="S26:AB30" si="33">INDEX($K:$P,ROW(),MATCH(S$3,$K$2:$P$2,0))</f>
        <v>10</v>
      </c>
      <c r="T26" s="19">
        <f t="shared" si="33"/>
        <v>10</v>
      </c>
      <c r="U26" s="19">
        <f t="shared" si="33"/>
        <v>10</v>
      </c>
      <c r="V26" s="19">
        <f t="shared" si="33"/>
        <v>10</v>
      </c>
      <c r="W26" s="19">
        <f t="shared" si="33"/>
        <v>10</v>
      </c>
      <c r="X26" s="19">
        <f t="shared" si="33"/>
        <v>10</v>
      </c>
      <c r="Y26" s="19">
        <f t="shared" si="33"/>
        <v>10</v>
      </c>
      <c r="Z26" s="19">
        <f t="shared" si="33"/>
        <v>10</v>
      </c>
      <c r="AA26" s="19">
        <f t="shared" si="33"/>
        <v>10</v>
      </c>
      <c r="AB26" s="19">
        <f t="shared" si="33"/>
        <v>10</v>
      </c>
      <c r="AC26" s="19">
        <f t="shared" ref="AC26:AL30" si="34">INDEX($K:$P,ROW(),MATCH(AC$3,$K$2:$P$2,0))</f>
        <v>10</v>
      </c>
      <c r="AD26" s="19">
        <f t="shared" si="34"/>
        <v>10</v>
      </c>
      <c r="AE26" s="19">
        <f t="shared" si="34"/>
        <v>10</v>
      </c>
      <c r="AF26" s="19">
        <f t="shared" si="34"/>
        <v>10</v>
      </c>
      <c r="AG26" s="19">
        <f t="shared" si="34"/>
        <v>10</v>
      </c>
      <c r="AH26" s="19">
        <f t="shared" si="34"/>
        <v>10</v>
      </c>
      <c r="AI26" s="19">
        <f t="shared" si="34"/>
        <v>10</v>
      </c>
      <c r="AJ26" s="19">
        <f t="shared" si="34"/>
        <v>10</v>
      </c>
      <c r="AK26" s="19">
        <f t="shared" si="34"/>
        <v>10</v>
      </c>
      <c r="AL26" s="19">
        <f t="shared" si="34"/>
        <v>10</v>
      </c>
      <c r="AM26" s="19">
        <f t="shared" ref="AM26:AV30" si="35">INDEX($K:$P,ROW(),MATCH(AM$3,$K$2:$P$2,0))</f>
        <v>10</v>
      </c>
      <c r="AN26" s="19">
        <f t="shared" si="35"/>
        <v>10</v>
      </c>
      <c r="AO26" s="19">
        <f t="shared" si="35"/>
        <v>10</v>
      </c>
      <c r="AP26" s="19">
        <f t="shared" si="35"/>
        <v>10</v>
      </c>
      <c r="AQ26" s="19">
        <f t="shared" si="35"/>
        <v>10</v>
      </c>
      <c r="AR26" s="19">
        <f t="shared" si="35"/>
        <v>10</v>
      </c>
      <c r="AS26" s="19">
        <f t="shared" si="35"/>
        <v>10</v>
      </c>
      <c r="AT26" s="19">
        <f t="shared" si="35"/>
        <v>10</v>
      </c>
      <c r="AU26" s="19">
        <f t="shared" si="35"/>
        <v>10</v>
      </c>
      <c r="AV26" s="19">
        <f t="shared" si="35"/>
        <v>10</v>
      </c>
      <c r="AW26" s="19">
        <f t="shared" ref="AW26:BF30" si="36">INDEX($K:$P,ROW(),MATCH(AW$3,$K$2:$P$2,0))</f>
        <v>10</v>
      </c>
      <c r="AX26" s="19">
        <f t="shared" si="36"/>
        <v>10</v>
      </c>
      <c r="AY26" s="19">
        <f t="shared" si="36"/>
        <v>10</v>
      </c>
      <c r="AZ26" s="19">
        <f t="shared" si="36"/>
        <v>10</v>
      </c>
      <c r="BA26" s="19">
        <f t="shared" si="36"/>
        <v>10</v>
      </c>
      <c r="BB26" s="19">
        <f t="shared" si="36"/>
        <v>10</v>
      </c>
      <c r="BC26" s="19">
        <f t="shared" si="36"/>
        <v>10</v>
      </c>
      <c r="BD26" s="19">
        <f t="shared" si="36"/>
        <v>10</v>
      </c>
      <c r="BE26" s="19">
        <f t="shared" si="36"/>
        <v>10</v>
      </c>
      <c r="BF26" s="19">
        <f t="shared" si="36"/>
        <v>10</v>
      </c>
      <c r="BG26" s="19">
        <f t="shared" ref="BG26:BP30" si="37">INDEX($K:$P,ROW(),MATCH(BG$3,$K$2:$P$2,0))</f>
        <v>10</v>
      </c>
      <c r="BH26" s="19">
        <f t="shared" si="37"/>
        <v>10</v>
      </c>
      <c r="BI26" s="19">
        <f t="shared" si="37"/>
        <v>10</v>
      </c>
      <c r="BJ26" s="19">
        <f t="shared" si="37"/>
        <v>10</v>
      </c>
      <c r="BK26" s="19">
        <f t="shared" si="37"/>
        <v>10</v>
      </c>
      <c r="BL26" s="19">
        <f t="shared" si="37"/>
        <v>10</v>
      </c>
      <c r="BM26" s="19">
        <f t="shared" si="37"/>
        <v>10</v>
      </c>
      <c r="BN26" s="19">
        <f t="shared" si="37"/>
        <v>10</v>
      </c>
      <c r="BO26" s="19">
        <f t="shared" si="37"/>
        <v>10</v>
      </c>
      <c r="BP26" s="19">
        <f t="shared" si="37"/>
        <v>10</v>
      </c>
      <c r="BQ26" s="19">
        <f t="shared" ref="BQ26:BZ30" si="38">INDEX($K:$P,ROW(),MATCH(BQ$3,$K$2:$P$2,0))</f>
        <v>10</v>
      </c>
      <c r="BR26" s="19">
        <f t="shared" si="38"/>
        <v>10</v>
      </c>
      <c r="BS26" s="19">
        <f t="shared" si="38"/>
        <v>10</v>
      </c>
      <c r="BT26" s="19">
        <f t="shared" si="38"/>
        <v>10</v>
      </c>
      <c r="BU26" s="19">
        <f t="shared" si="38"/>
        <v>10</v>
      </c>
      <c r="BV26" s="19">
        <f t="shared" si="38"/>
        <v>10</v>
      </c>
      <c r="BW26" s="19">
        <f t="shared" si="38"/>
        <v>10</v>
      </c>
      <c r="BX26" s="19">
        <f t="shared" si="38"/>
        <v>10</v>
      </c>
      <c r="BY26" s="19">
        <f t="shared" si="38"/>
        <v>10</v>
      </c>
      <c r="BZ26" s="19">
        <f t="shared" si="38"/>
        <v>10</v>
      </c>
      <c r="CA26" s="19">
        <f t="shared" ref="CA26:CJ30" si="39">INDEX($K:$P,ROW(),MATCH(CA$3,$K$2:$P$2,0))</f>
        <v>10</v>
      </c>
      <c r="CB26" s="19">
        <f t="shared" si="39"/>
        <v>10</v>
      </c>
      <c r="CC26" s="19">
        <f t="shared" si="39"/>
        <v>10</v>
      </c>
      <c r="CD26" s="19">
        <f t="shared" si="39"/>
        <v>10</v>
      </c>
      <c r="CE26" s="19">
        <f t="shared" si="39"/>
        <v>10</v>
      </c>
      <c r="CF26" s="19">
        <f t="shared" si="39"/>
        <v>10</v>
      </c>
      <c r="CG26" s="19">
        <f t="shared" si="39"/>
        <v>10</v>
      </c>
      <c r="CH26" s="19">
        <f t="shared" si="39"/>
        <v>10</v>
      </c>
      <c r="CI26" s="19">
        <f t="shared" si="39"/>
        <v>10</v>
      </c>
      <c r="CJ26" s="19">
        <f t="shared" si="39"/>
        <v>10</v>
      </c>
      <c r="CK26" s="19">
        <f t="shared" ref="CK26:CT30" si="40">INDEX($K:$P,ROW(),MATCH(CK$3,$K$2:$P$2,0))</f>
        <v>10</v>
      </c>
      <c r="CL26" s="19">
        <f t="shared" si="40"/>
        <v>10</v>
      </c>
      <c r="CM26" s="19" t="e">
        <f t="shared" si="40"/>
        <v>#N/A</v>
      </c>
      <c r="CN26" s="19" t="e">
        <f t="shared" si="40"/>
        <v>#N/A</v>
      </c>
      <c r="CO26" s="19" t="e">
        <f t="shared" si="40"/>
        <v>#N/A</v>
      </c>
      <c r="CP26" s="19" t="e">
        <f t="shared" si="40"/>
        <v>#N/A</v>
      </c>
      <c r="CQ26" s="19" t="e">
        <f t="shared" si="40"/>
        <v>#N/A</v>
      </c>
      <c r="CR26" s="19" t="e">
        <f t="shared" si="40"/>
        <v>#N/A</v>
      </c>
      <c r="CS26" s="19" t="e">
        <f t="shared" si="40"/>
        <v>#N/A</v>
      </c>
      <c r="CT26" s="19" t="e">
        <f t="shared" si="40"/>
        <v>#N/A</v>
      </c>
      <c r="CU26" s="19" t="e">
        <f t="shared" ref="CU26:DD30" si="41">INDEX($K:$P,ROW(),MATCH(CU$3,$K$2:$P$2,0))</f>
        <v>#N/A</v>
      </c>
      <c r="CV26" s="19" t="e">
        <f t="shared" si="41"/>
        <v>#N/A</v>
      </c>
      <c r="CW26" s="19" t="e">
        <f t="shared" si="41"/>
        <v>#N/A</v>
      </c>
      <c r="CX26" s="19" t="e">
        <f t="shared" si="41"/>
        <v>#N/A</v>
      </c>
      <c r="CY26" s="19" t="e">
        <f t="shared" si="41"/>
        <v>#N/A</v>
      </c>
      <c r="CZ26" s="19" t="e">
        <f t="shared" si="41"/>
        <v>#N/A</v>
      </c>
      <c r="DA26" s="19" t="e">
        <f t="shared" si="41"/>
        <v>#N/A</v>
      </c>
      <c r="DB26" s="19" t="e">
        <f t="shared" si="41"/>
        <v>#N/A</v>
      </c>
      <c r="DC26" s="19" t="e">
        <f t="shared" si="41"/>
        <v>#N/A</v>
      </c>
      <c r="DD26" s="19" t="e">
        <f t="shared" si="41"/>
        <v>#N/A</v>
      </c>
      <c r="DE26" s="19" t="e">
        <f t="shared" ref="DE26:DL30" si="42">INDEX($K:$P,ROW(),MATCH(DE$3,$K$2:$P$2,0))</f>
        <v>#N/A</v>
      </c>
      <c r="DF26" s="19" t="e">
        <f t="shared" si="42"/>
        <v>#N/A</v>
      </c>
      <c r="DG26" s="19" t="e">
        <f t="shared" si="42"/>
        <v>#N/A</v>
      </c>
      <c r="DH26" s="19" t="e">
        <f t="shared" si="42"/>
        <v>#N/A</v>
      </c>
      <c r="DI26" s="19" t="e">
        <f t="shared" si="42"/>
        <v>#N/A</v>
      </c>
      <c r="DJ26" s="19" t="e">
        <f t="shared" si="42"/>
        <v>#N/A</v>
      </c>
      <c r="DK26" s="19" t="e">
        <f t="shared" si="42"/>
        <v>#N/A</v>
      </c>
      <c r="DL26" s="19" t="e">
        <f t="shared" si="42"/>
        <v>#N/A</v>
      </c>
    </row>
    <row r="27" spans="1:116" x14ac:dyDescent="0.4">
      <c r="D27" t="s">
        <v>823</v>
      </c>
      <c r="E27" s="8" t="str">
        <f t="shared" si="32"/>
        <v>27 VOLLIST-EVP</v>
      </c>
      <c r="G27" s="342" t="s">
        <v>321</v>
      </c>
      <c r="H27" s="31"/>
      <c r="I27" s="73"/>
      <c r="J27" s="73"/>
      <c r="K27" s="18">
        <v>10</v>
      </c>
      <c r="L27" s="18">
        <v>10</v>
      </c>
      <c r="M27" s="18">
        <v>10</v>
      </c>
      <c r="N27" s="18">
        <v>10</v>
      </c>
      <c r="O27" s="18">
        <v>10</v>
      </c>
      <c r="P27" s="18">
        <v>10</v>
      </c>
      <c r="R27" s="33"/>
      <c r="S27" s="19">
        <f t="shared" si="33"/>
        <v>10</v>
      </c>
      <c r="T27" s="19">
        <f t="shared" si="33"/>
        <v>10</v>
      </c>
      <c r="U27" s="19">
        <f t="shared" si="33"/>
        <v>10</v>
      </c>
      <c r="V27" s="19">
        <f t="shared" si="33"/>
        <v>10</v>
      </c>
      <c r="W27" s="19">
        <f t="shared" si="33"/>
        <v>10</v>
      </c>
      <c r="X27" s="19">
        <f t="shared" si="33"/>
        <v>10</v>
      </c>
      <c r="Y27" s="19">
        <f t="shared" si="33"/>
        <v>10</v>
      </c>
      <c r="Z27" s="19">
        <f t="shared" si="33"/>
        <v>10</v>
      </c>
      <c r="AA27" s="19">
        <f t="shared" si="33"/>
        <v>10</v>
      </c>
      <c r="AB27" s="19">
        <f t="shared" si="33"/>
        <v>10</v>
      </c>
      <c r="AC27" s="19">
        <f t="shared" si="34"/>
        <v>10</v>
      </c>
      <c r="AD27" s="19">
        <f t="shared" si="34"/>
        <v>10</v>
      </c>
      <c r="AE27" s="19">
        <f t="shared" si="34"/>
        <v>10</v>
      </c>
      <c r="AF27" s="19">
        <f t="shared" si="34"/>
        <v>10</v>
      </c>
      <c r="AG27" s="19">
        <f t="shared" si="34"/>
        <v>10</v>
      </c>
      <c r="AH27" s="19">
        <f t="shared" si="34"/>
        <v>10</v>
      </c>
      <c r="AI27" s="19">
        <f t="shared" si="34"/>
        <v>10</v>
      </c>
      <c r="AJ27" s="19">
        <f t="shared" si="34"/>
        <v>10</v>
      </c>
      <c r="AK27" s="19">
        <f t="shared" si="34"/>
        <v>10</v>
      </c>
      <c r="AL27" s="19">
        <f t="shared" si="34"/>
        <v>10</v>
      </c>
      <c r="AM27" s="19">
        <f t="shared" si="35"/>
        <v>10</v>
      </c>
      <c r="AN27" s="19">
        <f t="shared" si="35"/>
        <v>10</v>
      </c>
      <c r="AO27" s="19">
        <f t="shared" si="35"/>
        <v>10</v>
      </c>
      <c r="AP27" s="19">
        <f t="shared" si="35"/>
        <v>10</v>
      </c>
      <c r="AQ27" s="19">
        <f t="shared" si="35"/>
        <v>10</v>
      </c>
      <c r="AR27" s="19">
        <f t="shared" si="35"/>
        <v>10</v>
      </c>
      <c r="AS27" s="19">
        <f t="shared" si="35"/>
        <v>10</v>
      </c>
      <c r="AT27" s="19">
        <f t="shared" si="35"/>
        <v>10</v>
      </c>
      <c r="AU27" s="19">
        <f t="shared" si="35"/>
        <v>10</v>
      </c>
      <c r="AV27" s="19">
        <f t="shared" si="35"/>
        <v>10</v>
      </c>
      <c r="AW27" s="19">
        <f t="shared" si="36"/>
        <v>10</v>
      </c>
      <c r="AX27" s="19">
        <f t="shared" si="36"/>
        <v>10</v>
      </c>
      <c r="AY27" s="19">
        <f t="shared" si="36"/>
        <v>10</v>
      </c>
      <c r="AZ27" s="19">
        <f t="shared" si="36"/>
        <v>10</v>
      </c>
      <c r="BA27" s="19">
        <f t="shared" si="36"/>
        <v>10</v>
      </c>
      <c r="BB27" s="19">
        <f t="shared" si="36"/>
        <v>10</v>
      </c>
      <c r="BC27" s="19">
        <f t="shared" si="36"/>
        <v>10</v>
      </c>
      <c r="BD27" s="19">
        <f t="shared" si="36"/>
        <v>10</v>
      </c>
      <c r="BE27" s="19">
        <f t="shared" si="36"/>
        <v>10</v>
      </c>
      <c r="BF27" s="19">
        <f t="shared" si="36"/>
        <v>10</v>
      </c>
      <c r="BG27" s="19">
        <f t="shared" si="37"/>
        <v>10</v>
      </c>
      <c r="BH27" s="19">
        <f t="shared" si="37"/>
        <v>10</v>
      </c>
      <c r="BI27" s="19">
        <f t="shared" si="37"/>
        <v>10</v>
      </c>
      <c r="BJ27" s="19">
        <f t="shared" si="37"/>
        <v>10</v>
      </c>
      <c r="BK27" s="19">
        <f t="shared" si="37"/>
        <v>10</v>
      </c>
      <c r="BL27" s="19">
        <f t="shared" si="37"/>
        <v>10</v>
      </c>
      <c r="BM27" s="19">
        <f t="shared" si="37"/>
        <v>10</v>
      </c>
      <c r="BN27" s="19">
        <f t="shared" si="37"/>
        <v>10</v>
      </c>
      <c r="BO27" s="19">
        <f t="shared" si="37"/>
        <v>10</v>
      </c>
      <c r="BP27" s="19">
        <f t="shared" si="37"/>
        <v>10</v>
      </c>
      <c r="BQ27" s="19">
        <f t="shared" si="38"/>
        <v>10</v>
      </c>
      <c r="BR27" s="19">
        <f t="shared" si="38"/>
        <v>10</v>
      </c>
      <c r="BS27" s="19">
        <f t="shared" si="38"/>
        <v>10</v>
      </c>
      <c r="BT27" s="19">
        <f t="shared" si="38"/>
        <v>10</v>
      </c>
      <c r="BU27" s="19">
        <f t="shared" si="38"/>
        <v>10</v>
      </c>
      <c r="BV27" s="19">
        <f t="shared" si="38"/>
        <v>10</v>
      </c>
      <c r="BW27" s="19">
        <f t="shared" si="38"/>
        <v>10</v>
      </c>
      <c r="BX27" s="19">
        <f t="shared" si="38"/>
        <v>10</v>
      </c>
      <c r="BY27" s="19">
        <f t="shared" si="38"/>
        <v>10</v>
      </c>
      <c r="BZ27" s="19">
        <f t="shared" si="38"/>
        <v>10</v>
      </c>
      <c r="CA27" s="19">
        <f t="shared" si="39"/>
        <v>10</v>
      </c>
      <c r="CB27" s="19">
        <f t="shared" si="39"/>
        <v>10</v>
      </c>
      <c r="CC27" s="19">
        <f t="shared" si="39"/>
        <v>10</v>
      </c>
      <c r="CD27" s="19">
        <f t="shared" si="39"/>
        <v>10</v>
      </c>
      <c r="CE27" s="19">
        <f t="shared" si="39"/>
        <v>10</v>
      </c>
      <c r="CF27" s="19">
        <f t="shared" si="39"/>
        <v>10</v>
      </c>
      <c r="CG27" s="19">
        <f t="shared" si="39"/>
        <v>10</v>
      </c>
      <c r="CH27" s="19">
        <f t="shared" si="39"/>
        <v>10</v>
      </c>
      <c r="CI27" s="19">
        <f t="shared" si="39"/>
        <v>10</v>
      </c>
      <c r="CJ27" s="19">
        <f t="shared" si="39"/>
        <v>10</v>
      </c>
      <c r="CK27" s="19">
        <f t="shared" si="40"/>
        <v>10</v>
      </c>
      <c r="CL27" s="19">
        <f t="shared" si="40"/>
        <v>10</v>
      </c>
      <c r="CM27" s="19" t="e">
        <f t="shared" si="40"/>
        <v>#N/A</v>
      </c>
      <c r="CN27" s="19" t="e">
        <f t="shared" si="40"/>
        <v>#N/A</v>
      </c>
      <c r="CO27" s="19" t="e">
        <f t="shared" si="40"/>
        <v>#N/A</v>
      </c>
      <c r="CP27" s="19" t="e">
        <f t="shared" si="40"/>
        <v>#N/A</v>
      </c>
      <c r="CQ27" s="19" t="e">
        <f t="shared" si="40"/>
        <v>#N/A</v>
      </c>
      <c r="CR27" s="19" t="e">
        <f t="shared" si="40"/>
        <v>#N/A</v>
      </c>
      <c r="CS27" s="19" t="e">
        <f t="shared" si="40"/>
        <v>#N/A</v>
      </c>
      <c r="CT27" s="19" t="e">
        <f t="shared" si="40"/>
        <v>#N/A</v>
      </c>
      <c r="CU27" s="19" t="e">
        <f t="shared" si="41"/>
        <v>#N/A</v>
      </c>
      <c r="CV27" s="19" t="e">
        <f t="shared" si="41"/>
        <v>#N/A</v>
      </c>
      <c r="CW27" s="19" t="e">
        <f t="shared" si="41"/>
        <v>#N/A</v>
      </c>
      <c r="CX27" s="19" t="e">
        <f t="shared" si="41"/>
        <v>#N/A</v>
      </c>
      <c r="CY27" s="19" t="e">
        <f t="shared" si="41"/>
        <v>#N/A</v>
      </c>
      <c r="CZ27" s="19" t="e">
        <f t="shared" si="41"/>
        <v>#N/A</v>
      </c>
      <c r="DA27" s="19" t="e">
        <f t="shared" si="41"/>
        <v>#N/A</v>
      </c>
      <c r="DB27" s="19" t="e">
        <f t="shared" si="41"/>
        <v>#N/A</v>
      </c>
      <c r="DC27" s="19" t="e">
        <f t="shared" si="41"/>
        <v>#N/A</v>
      </c>
      <c r="DD27" s="19" t="e">
        <f t="shared" si="41"/>
        <v>#N/A</v>
      </c>
      <c r="DE27" s="19" t="e">
        <f t="shared" si="42"/>
        <v>#N/A</v>
      </c>
      <c r="DF27" s="19" t="e">
        <f t="shared" si="42"/>
        <v>#N/A</v>
      </c>
      <c r="DG27" s="19" t="e">
        <f t="shared" si="42"/>
        <v>#N/A</v>
      </c>
      <c r="DH27" s="19" t="e">
        <f t="shared" si="42"/>
        <v>#N/A</v>
      </c>
      <c r="DI27" s="19" t="e">
        <f t="shared" si="42"/>
        <v>#N/A</v>
      </c>
      <c r="DJ27" s="19" t="e">
        <f t="shared" si="42"/>
        <v>#N/A</v>
      </c>
      <c r="DK27" s="19" t="e">
        <f t="shared" si="42"/>
        <v>#N/A</v>
      </c>
      <c r="DL27" s="19" t="e">
        <f t="shared" si="42"/>
        <v>#N/A</v>
      </c>
    </row>
    <row r="28" spans="1:116" x14ac:dyDescent="0.4">
      <c r="D28" t="s">
        <v>823</v>
      </c>
      <c r="E28" s="8" t="str">
        <f t="shared" si="32"/>
        <v>28 VOLLIST-EVP</v>
      </c>
      <c r="G28" s="342" t="s">
        <v>322</v>
      </c>
      <c r="H28" s="31"/>
      <c r="I28" s="73"/>
      <c r="J28" s="73"/>
      <c r="K28" s="18">
        <v>10</v>
      </c>
      <c r="L28" s="18">
        <v>10</v>
      </c>
      <c r="M28" s="18">
        <v>10</v>
      </c>
      <c r="N28" s="18">
        <v>10</v>
      </c>
      <c r="O28" s="18">
        <v>10</v>
      </c>
      <c r="P28" s="18">
        <v>10</v>
      </c>
      <c r="R28" s="33"/>
      <c r="S28" s="19">
        <f t="shared" si="33"/>
        <v>10</v>
      </c>
      <c r="T28" s="19">
        <f t="shared" si="33"/>
        <v>10</v>
      </c>
      <c r="U28" s="19">
        <f t="shared" si="33"/>
        <v>10</v>
      </c>
      <c r="V28" s="19">
        <f t="shared" si="33"/>
        <v>10</v>
      </c>
      <c r="W28" s="19">
        <f t="shared" si="33"/>
        <v>10</v>
      </c>
      <c r="X28" s="19">
        <f t="shared" si="33"/>
        <v>10</v>
      </c>
      <c r="Y28" s="19">
        <f t="shared" si="33"/>
        <v>10</v>
      </c>
      <c r="Z28" s="19">
        <f t="shared" si="33"/>
        <v>10</v>
      </c>
      <c r="AA28" s="19">
        <f t="shared" si="33"/>
        <v>10</v>
      </c>
      <c r="AB28" s="19">
        <f t="shared" si="33"/>
        <v>10</v>
      </c>
      <c r="AC28" s="19">
        <f t="shared" si="34"/>
        <v>10</v>
      </c>
      <c r="AD28" s="19">
        <f t="shared" si="34"/>
        <v>10</v>
      </c>
      <c r="AE28" s="19">
        <f t="shared" si="34"/>
        <v>10</v>
      </c>
      <c r="AF28" s="19">
        <f t="shared" si="34"/>
        <v>10</v>
      </c>
      <c r="AG28" s="19">
        <f t="shared" si="34"/>
        <v>10</v>
      </c>
      <c r="AH28" s="19">
        <f t="shared" si="34"/>
        <v>10</v>
      </c>
      <c r="AI28" s="19">
        <f t="shared" si="34"/>
        <v>10</v>
      </c>
      <c r="AJ28" s="19">
        <f t="shared" si="34"/>
        <v>10</v>
      </c>
      <c r="AK28" s="19">
        <f t="shared" si="34"/>
        <v>10</v>
      </c>
      <c r="AL28" s="19">
        <f t="shared" si="34"/>
        <v>10</v>
      </c>
      <c r="AM28" s="19">
        <f t="shared" si="35"/>
        <v>10</v>
      </c>
      <c r="AN28" s="19">
        <f t="shared" si="35"/>
        <v>10</v>
      </c>
      <c r="AO28" s="19">
        <f t="shared" si="35"/>
        <v>10</v>
      </c>
      <c r="AP28" s="19">
        <f t="shared" si="35"/>
        <v>10</v>
      </c>
      <c r="AQ28" s="19">
        <f t="shared" si="35"/>
        <v>10</v>
      </c>
      <c r="AR28" s="19">
        <f t="shared" si="35"/>
        <v>10</v>
      </c>
      <c r="AS28" s="19">
        <f t="shared" si="35"/>
        <v>10</v>
      </c>
      <c r="AT28" s="19">
        <f t="shared" si="35"/>
        <v>10</v>
      </c>
      <c r="AU28" s="19">
        <f t="shared" si="35"/>
        <v>10</v>
      </c>
      <c r="AV28" s="19">
        <f t="shared" si="35"/>
        <v>10</v>
      </c>
      <c r="AW28" s="19">
        <f t="shared" si="36"/>
        <v>10</v>
      </c>
      <c r="AX28" s="19">
        <f t="shared" si="36"/>
        <v>10</v>
      </c>
      <c r="AY28" s="19">
        <f t="shared" si="36"/>
        <v>10</v>
      </c>
      <c r="AZ28" s="19">
        <f t="shared" si="36"/>
        <v>10</v>
      </c>
      <c r="BA28" s="19">
        <f t="shared" si="36"/>
        <v>10</v>
      </c>
      <c r="BB28" s="19">
        <f t="shared" si="36"/>
        <v>10</v>
      </c>
      <c r="BC28" s="19">
        <f t="shared" si="36"/>
        <v>10</v>
      </c>
      <c r="BD28" s="19">
        <f t="shared" si="36"/>
        <v>10</v>
      </c>
      <c r="BE28" s="19">
        <f t="shared" si="36"/>
        <v>10</v>
      </c>
      <c r="BF28" s="19">
        <f t="shared" si="36"/>
        <v>10</v>
      </c>
      <c r="BG28" s="19">
        <f t="shared" si="37"/>
        <v>10</v>
      </c>
      <c r="BH28" s="19">
        <f t="shared" si="37"/>
        <v>10</v>
      </c>
      <c r="BI28" s="19">
        <f t="shared" si="37"/>
        <v>10</v>
      </c>
      <c r="BJ28" s="19">
        <f t="shared" si="37"/>
        <v>10</v>
      </c>
      <c r="BK28" s="19">
        <f t="shared" si="37"/>
        <v>10</v>
      </c>
      <c r="BL28" s="19">
        <f t="shared" si="37"/>
        <v>10</v>
      </c>
      <c r="BM28" s="19">
        <f t="shared" si="37"/>
        <v>10</v>
      </c>
      <c r="BN28" s="19">
        <f t="shared" si="37"/>
        <v>10</v>
      </c>
      <c r="BO28" s="19">
        <f t="shared" si="37"/>
        <v>10</v>
      </c>
      <c r="BP28" s="19">
        <f t="shared" si="37"/>
        <v>10</v>
      </c>
      <c r="BQ28" s="19">
        <f t="shared" si="38"/>
        <v>10</v>
      </c>
      <c r="BR28" s="19">
        <f t="shared" si="38"/>
        <v>10</v>
      </c>
      <c r="BS28" s="19">
        <f t="shared" si="38"/>
        <v>10</v>
      </c>
      <c r="BT28" s="19">
        <f t="shared" si="38"/>
        <v>10</v>
      </c>
      <c r="BU28" s="19">
        <f t="shared" si="38"/>
        <v>10</v>
      </c>
      <c r="BV28" s="19">
        <f t="shared" si="38"/>
        <v>10</v>
      </c>
      <c r="BW28" s="19">
        <f t="shared" si="38"/>
        <v>10</v>
      </c>
      <c r="BX28" s="19">
        <f t="shared" si="38"/>
        <v>10</v>
      </c>
      <c r="BY28" s="19">
        <f t="shared" si="38"/>
        <v>10</v>
      </c>
      <c r="BZ28" s="19">
        <f t="shared" si="38"/>
        <v>10</v>
      </c>
      <c r="CA28" s="19">
        <f t="shared" si="39"/>
        <v>10</v>
      </c>
      <c r="CB28" s="19">
        <f t="shared" si="39"/>
        <v>10</v>
      </c>
      <c r="CC28" s="19">
        <f t="shared" si="39"/>
        <v>10</v>
      </c>
      <c r="CD28" s="19">
        <f t="shared" si="39"/>
        <v>10</v>
      </c>
      <c r="CE28" s="19">
        <f t="shared" si="39"/>
        <v>10</v>
      </c>
      <c r="CF28" s="19">
        <f t="shared" si="39"/>
        <v>10</v>
      </c>
      <c r="CG28" s="19">
        <f t="shared" si="39"/>
        <v>10</v>
      </c>
      <c r="CH28" s="19">
        <f t="shared" si="39"/>
        <v>10</v>
      </c>
      <c r="CI28" s="19">
        <f t="shared" si="39"/>
        <v>10</v>
      </c>
      <c r="CJ28" s="19">
        <f t="shared" si="39"/>
        <v>10</v>
      </c>
      <c r="CK28" s="19">
        <f t="shared" si="40"/>
        <v>10</v>
      </c>
      <c r="CL28" s="19">
        <f t="shared" si="40"/>
        <v>10</v>
      </c>
      <c r="CM28" s="19" t="e">
        <f t="shared" si="40"/>
        <v>#N/A</v>
      </c>
      <c r="CN28" s="19" t="e">
        <f t="shared" si="40"/>
        <v>#N/A</v>
      </c>
      <c r="CO28" s="19" t="e">
        <f t="shared" si="40"/>
        <v>#N/A</v>
      </c>
      <c r="CP28" s="19" t="e">
        <f t="shared" si="40"/>
        <v>#N/A</v>
      </c>
      <c r="CQ28" s="19" t="e">
        <f t="shared" si="40"/>
        <v>#N/A</v>
      </c>
      <c r="CR28" s="19" t="e">
        <f t="shared" si="40"/>
        <v>#N/A</v>
      </c>
      <c r="CS28" s="19" t="e">
        <f t="shared" si="40"/>
        <v>#N/A</v>
      </c>
      <c r="CT28" s="19" t="e">
        <f t="shared" si="40"/>
        <v>#N/A</v>
      </c>
      <c r="CU28" s="19" t="e">
        <f t="shared" si="41"/>
        <v>#N/A</v>
      </c>
      <c r="CV28" s="19" t="e">
        <f t="shared" si="41"/>
        <v>#N/A</v>
      </c>
      <c r="CW28" s="19" t="e">
        <f t="shared" si="41"/>
        <v>#N/A</v>
      </c>
      <c r="CX28" s="19" t="e">
        <f t="shared" si="41"/>
        <v>#N/A</v>
      </c>
      <c r="CY28" s="19" t="e">
        <f t="shared" si="41"/>
        <v>#N/A</v>
      </c>
      <c r="CZ28" s="19" t="e">
        <f t="shared" si="41"/>
        <v>#N/A</v>
      </c>
      <c r="DA28" s="19" t="e">
        <f t="shared" si="41"/>
        <v>#N/A</v>
      </c>
      <c r="DB28" s="19" t="e">
        <f t="shared" si="41"/>
        <v>#N/A</v>
      </c>
      <c r="DC28" s="19" t="e">
        <f t="shared" si="41"/>
        <v>#N/A</v>
      </c>
      <c r="DD28" s="19" t="e">
        <f t="shared" si="41"/>
        <v>#N/A</v>
      </c>
      <c r="DE28" s="19" t="e">
        <f t="shared" si="42"/>
        <v>#N/A</v>
      </c>
      <c r="DF28" s="19" t="e">
        <f t="shared" si="42"/>
        <v>#N/A</v>
      </c>
      <c r="DG28" s="19" t="e">
        <f t="shared" si="42"/>
        <v>#N/A</v>
      </c>
      <c r="DH28" s="19" t="e">
        <f t="shared" si="42"/>
        <v>#N/A</v>
      </c>
      <c r="DI28" s="19" t="e">
        <f t="shared" si="42"/>
        <v>#N/A</v>
      </c>
      <c r="DJ28" s="19" t="e">
        <f t="shared" si="42"/>
        <v>#N/A</v>
      </c>
      <c r="DK28" s="19" t="e">
        <f t="shared" si="42"/>
        <v>#N/A</v>
      </c>
      <c r="DL28" s="19" t="e">
        <f t="shared" si="42"/>
        <v>#N/A</v>
      </c>
    </row>
    <row r="29" spans="1:116" x14ac:dyDescent="0.4">
      <c r="D29" t="s">
        <v>823</v>
      </c>
      <c r="E29" s="8" t="str">
        <f t="shared" si="32"/>
        <v>29 VOLLIST-EVP</v>
      </c>
      <c r="G29" s="342" t="s">
        <v>323</v>
      </c>
      <c r="H29" s="31"/>
      <c r="I29" s="73"/>
      <c r="J29" s="73"/>
      <c r="K29" s="18">
        <v>10</v>
      </c>
      <c r="L29" s="18">
        <v>10</v>
      </c>
      <c r="M29" s="18">
        <v>10</v>
      </c>
      <c r="N29" s="18">
        <v>10</v>
      </c>
      <c r="O29" s="18">
        <v>10</v>
      </c>
      <c r="P29" s="18">
        <v>10</v>
      </c>
      <c r="R29" s="33"/>
      <c r="S29" s="19">
        <f t="shared" si="33"/>
        <v>10</v>
      </c>
      <c r="T29" s="19">
        <f t="shared" si="33"/>
        <v>10</v>
      </c>
      <c r="U29" s="19">
        <f t="shared" si="33"/>
        <v>10</v>
      </c>
      <c r="V29" s="19">
        <f t="shared" si="33"/>
        <v>10</v>
      </c>
      <c r="W29" s="19">
        <f t="shared" si="33"/>
        <v>10</v>
      </c>
      <c r="X29" s="19">
        <f t="shared" si="33"/>
        <v>10</v>
      </c>
      <c r="Y29" s="19">
        <f t="shared" si="33"/>
        <v>10</v>
      </c>
      <c r="Z29" s="19">
        <f t="shared" si="33"/>
        <v>10</v>
      </c>
      <c r="AA29" s="19">
        <f t="shared" si="33"/>
        <v>10</v>
      </c>
      <c r="AB29" s="19">
        <f t="shared" si="33"/>
        <v>10</v>
      </c>
      <c r="AC29" s="19">
        <f t="shared" si="34"/>
        <v>10</v>
      </c>
      <c r="AD29" s="19">
        <f t="shared" si="34"/>
        <v>10</v>
      </c>
      <c r="AE29" s="19">
        <f t="shared" si="34"/>
        <v>10</v>
      </c>
      <c r="AF29" s="19">
        <f t="shared" si="34"/>
        <v>10</v>
      </c>
      <c r="AG29" s="19">
        <f t="shared" si="34"/>
        <v>10</v>
      </c>
      <c r="AH29" s="19">
        <f t="shared" si="34"/>
        <v>10</v>
      </c>
      <c r="AI29" s="19">
        <f t="shared" si="34"/>
        <v>10</v>
      </c>
      <c r="AJ29" s="19">
        <f t="shared" si="34"/>
        <v>10</v>
      </c>
      <c r="AK29" s="19">
        <f t="shared" si="34"/>
        <v>10</v>
      </c>
      <c r="AL29" s="19">
        <f t="shared" si="34"/>
        <v>10</v>
      </c>
      <c r="AM29" s="19">
        <f t="shared" si="35"/>
        <v>10</v>
      </c>
      <c r="AN29" s="19">
        <f t="shared" si="35"/>
        <v>10</v>
      </c>
      <c r="AO29" s="19">
        <f t="shared" si="35"/>
        <v>10</v>
      </c>
      <c r="AP29" s="19">
        <f t="shared" si="35"/>
        <v>10</v>
      </c>
      <c r="AQ29" s="19">
        <f t="shared" si="35"/>
        <v>10</v>
      </c>
      <c r="AR29" s="19">
        <f t="shared" si="35"/>
        <v>10</v>
      </c>
      <c r="AS29" s="19">
        <f t="shared" si="35"/>
        <v>10</v>
      </c>
      <c r="AT29" s="19">
        <f t="shared" si="35"/>
        <v>10</v>
      </c>
      <c r="AU29" s="19">
        <f t="shared" si="35"/>
        <v>10</v>
      </c>
      <c r="AV29" s="19">
        <f t="shared" si="35"/>
        <v>10</v>
      </c>
      <c r="AW29" s="19">
        <f t="shared" si="36"/>
        <v>10</v>
      </c>
      <c r="AX29" s="19">
        <f t="shared" si="36"/>
        <v>10</v>
      </c>
      <c r="AY29" s="19">
        <f t="shared" si="36"/>
        <v>10</v>
      </c>
      <c r="AZ29" s="19">
        <f t="shared" si="36"/>
        <v>10</v>
      </c>
      <c r="BA29" s="19">
        <f t="shared" si="36"/>
        <v>10</v>
      </c>
      <c r="BB29" s="19">
        <f t="shared" si="36"/>
        <v>10</v>
      </c>
      <c r="BC29" s="19">
        <f t="shared" si="36"/>
        <v>10</v>
      </c>
      <c r="BD29" s="19">
        <f t="shared" si="36"/>
        <v>10</v>
      </c>
      <c r="BE29" s="19">
        <f t="shared" si="36"/>
        <v>10</v>
      </c>
      <c r="BF29" s="19">
        <f t="shared" si="36"/>
        <v>10</v>
      </c>
      <c r="BG29" s="19">
        <f t="shared" si="37"/>
        <v>10</v>
      </c>
      <c r="BH29" s="19">
        <f t="shared" si="37"/>
        <v>10</v>
      </c>
      <c r="BI29" s="19">
        <f t="shared" si="37"/>
        <v>10</v>
      </c>
      <c r="BJ29" s="19">
        <f t="shared" si="37"/>
        <v>10</v>
      </c>
      <c r="BK29" s="19">
        <f t="shared" si="37"/>
        <v>10</v>
      </c>
      <c r="BL29" s="19">
        <f t="shared" si="37"/>
        <v>10</v>
      </c>
      <c r="BM29" s="19">
        <f t="shared" si="37"/>
        <v>10</v>
      </c>
      <c r="BN29" s="19">
        <f t="shared" si="37"/>
        <v>10</v>
      </c>
      <c r="BO29" s="19">
        <f t="shared" si="37"/>
        <v>10</v>
      </c>
      <c r="BP29" s="19">
        <f t="shared" si="37"/>
        <v>10</v>
      </c>
      <c r="BQ29" s="19">
        <f t="shared" si="38"/>
        <v>10</v>
      </c>
      <c r="BR29" s="19">
        <f t="shared" si="38"/>
        <v>10</v>
      </c>
      <c r="BS29" s="19">
        <f t="shared" si="38"/>
        <v>10</v>
      </c>
      <c r="BT29" s="19">
        <f t="shared" si="38"/>
        <v>10</v>
      </c>
      <c r="BU29" s="19">
        <f t="shared" si="38"/>
        <v>10</v>
      </c>
      <c r="BV29" s="19">
        <f t="shared" si="38"/>
        <v>10</v>
      </c>
      <c r="BW29" s="19">
        <f t="shared" si="38"/>
        <v>10</v>
      </c>
      <c r="BX29" s="19">
        <f t="shared" si="38"/>
        <v>10</v>
      </c>
      <c r="BY29" s="19">
        <f t="shared" si="38"/>
        <v>10</v>
      </c>
      <c r="BZ29" s="19">
        <f t="shared" si="38"/>
        <v>10</v>
      </c>
      <c r="CA29" s="19">
        <f t="shared" si="39"/>
        <v>10</v>
      </c>
      <c r="CB29" s="19">
        <f t="shared" si="39"/>
        <v>10</v>
      </c>
      <c r="CC29" s="19">
        <f t="shared" si="39"/>
        <v>10</v>
      </c>
      <c r="CD29" s="19">
        <f t="shared" si="39"/>
        <v>10</v>
      </c>
      <c r="CE29" s="19">
        <f t="shared" si="39"/>
        <v>10</v>
      </c>
      <c r="CF29" s="19">
        <f t="shared" si="39"/>
        <v>10</v>
      </c>
      <c r="CG29" s="19">
        <f t="shared" si="39"/>
        <v>10</v>
      </c>
      <c r="CH29" s="19">
        <f t="shared" si="39"/>
        <v>10</v>
      </c>
      <c r="CI29" s="19">
        <f t="shared" si="39"/>
        <v>10</v>
      </c>
      <c r="CJ29" s="19">
        <f t="shared" si="39"/>
        <v>10</v>
      </c>
      <c r="CK29" s="19">
        <f t="shared" si="40"/>
        <v>10</v>
      </c>
      <c r="CL29" s="19">
        <f t="shared" si="40"/>
        <v>10</v>
      </c>
      <c r="CM29" s="19" t="e">
        <f t="shared" si="40"/>
        <v>#N/A</v>
      </c>
      <c r="CN29" s="19" t="e">
        <f t="shared" si="40"/>
        <v>#N/A</v>
      </c>
      <c r="CO29" s="19" t="e">
        <f t="shared" si="40"/>
        <v>#N/A</v>
      </c>
      <c r="CP29" s="19" t="e">
        <f t="shared" si="40"/>
        <v>#N/A</v>
      </c>
      <c r="CQ29" s="19" t="e">
        <f t="shared" si="40"/>
        <v>#N/A</v>
      </c>
      <c r="CR29" s="19" t="e">
        <f t="shared" si="40"/>
        <v>#N/A</v>
      </c>
      <c r="CS29" s="19" t="e">
        <f t="shared" si="40"/>
        <v>#N/A</v>
      </c>
      <c r="CT29" s="19" t="e">
        <f t="shared" si="40"/>
        <v>#N/A</v>
      </c>
      <c r="CU29" s="19" t="e">
        <f t="shared" si="41"/>
        <v>#N/A</v>
      </c>
      <c r="CV29" s="19" t="e">
        <f t="shared" si="41"/>
        <v>#N/A</v>
      </c>
      <c r="CW29" s="19" t="e">
        <f t="shared" si="41"/>
        <v>#N/A</v>
      </c>
      <c r="CX29" s="19" t="e">
        <f t="shared" si="41"/>
        <v>#N/A</v>
      </c>
      <c r="CY29" s="19" t="e">
        <f t="shared" si="41"/>
        <v>#N/A</v>
      </c>
      <c r="CZ29" s="19" t="e">
        <f t="shared" si="41"/>
        <v>#N/A</v>
      </c>
      <c r="DA29" s="19" t="e">
        <f t="shared" si="41"/>
        <v>#N/A</v>
      </c>
      <c r="DB29" s="19" t="e">
        <f t="shared" si="41"/>
        <v>#N/A</v>
      </c>
      <c r="DC29" s="19" t="e">
        <f t="shared" si="41"/>
        <v>#N/A</v>
      </c>
      <c r="DD29" s="19" t="e">
        <f t="shared" si="41"/>
        <v>#N/A</v>
      </c>
      <c r="DE29" s="19" t="e">
        <f t="shared" si="42"/>
        <v>#N/A</v>
      </c>
      <c r="DF29" s="19" t="e">
        <f t="shared" si="42"/>
        <v>#N/A</v>
      </c>
      <c r="DG29" s="19" t="e">
        <f t="shared" si="42"/>
        <v>#N/A</v>
      </c>
      <c r="DH29" s="19" t="e">
        <f t="shared" si="42"/>
        <v>#N/A</v>
      </c>
      <c r="DI29" s="19" t="e">
        <f t="shared" si="42"/>
        <v>#N/A</v>
      </c>
      <c r="DJ29" s="19" t="e">
        <f t="shared" si="42"/>
        <v>#N/A</v>
      </c>
      <c r="DK29" s="19" t="e">
        <f t="shared" si="42"/>
        <v>#N/A</v>
      </c>
      <c r="DL29" s="19" t="e">
        <f t="shared" si="42"/>
        <v>#N/A</v>
      </c>
    </row>
    <row r="30" spans="1:116" x14ac:dyDescent="0.4">
      <c r="D30" t="s">
        <v>823</v>
      </c>
      <c r="E30" s="8" t="str">
        <f t="shared" si="32"/>
        <v>30 VOLLIST-EVP</v>
      </c>
      <c r="G30" s="342" t="s">
        <v>566</v>
      </c>
      <c r="H30" s="31"/>
      <c r="I30" s="73"/>
      <c r="J30" s="73"/>
      <c r="K30" s="18">
        <v>10</v>
      </c>
      <c r="L30" s="18">
        <v>10</v>
      </c>
      <c r="M30" s="18">
        <v>10</v>
      </c>
      <c r="N30" s="18">
        <v>10</v>
      </c>
      <c r="O30" s="18">
        <v>10</v>
      </c>
      <c r="P30" s="18">
        <v>10</v>
      </c>
      <c r="R30" s="33"/>
      <c r="S30" s="19">
        <f t="shared" si="33"/>
        <v>10</v>
      </c>
      <c r="T30" s="19">
        <f t="shared" si="33"/>
        <v>10</v>
      </c>
      <c r="U30" s="19">
        <f t="shared" si="33"/>
        <v>10</v>
      </c>
      <c r="V30" s="19">
        <f t="shared" si="33"/>
        <v>10</v>
      </c>
      <c r="W30" s="19">
        <f t="shared" si="33"/>
        <v>10</v>
      </c>
      <c r="X30" s="19">
        <f t="shared" si="33"/>
        <v>10</v>
      </c>
      <c r="Y30" s="19">
        <f t="shared" si="33"/>
        <v>10</v>
      </c>
      <c r="Z30" s="19">
        <f t="shared" si="33"/>
        <v>10</v>
      </c>
      <c r="AA30" s="19">
        <f t="shared" si="33"/>
        <v>10</v>
      </c>
      <c r="AB30" s="19">
        <f t="shared" si="33"/>
        <v>10</v>
      </c>
      <c r="AC30" s="19">
        <f t="shared" si="34"/>
        <v>10</v>
      </c>
      <c r="AD30" s="19">
        <f t="shared" si="34"/>
        <v>10</v>
      </c>
      <c r="AE30" s="19">
        <f t="shared" si="34"/>
        <v>10</v>
      </c>
      <c r="AF30" s="19">
        <f t="shared" si="34"/>
        <v>10</v>
      </c>
      <c r="AG30" s="19">
        <f t="shared" si="34"/>
        <v>10</v>
      </c>
      <c r="AH30" s="19">
        <f t="shared" si="34"/>
        <v>10</v>
      </c>
      <c r="AI30" s="19">
        <f t="shared" si="34"/>
        <v>10</v>
      </c>
      <c r="AJ30" s="19">
        <f t="shared" si="34"/>
        <v>10</v>
      </c>
      <c r="AK30" s="19">
        <f t="shared" si="34"/>
        <v>10</v>
      </c>
      <c r="AL30" s="19">
        <f t="shared" si="34"/>
        <v>10</v>
      </c>
      <c r="AM30" s="19">
        <f t="shared" si="35"/>
        <v>10</v>
      </c>
      <c r="AN30" s="19">
        <f t="shared" si="35"/>
        <v>10</v>
      </c>
      <c r="AO30" s="19">
        <f t="shared" si="35"/>
        <v>10</v>
      </c>
      <c r="AP30" s="19">
        <f t="shared" si="35"/>
        <v>10</v>
      </c>
      <c r="AQ30" s="19">
        <f t="shared" si="35"/>
        <v>10</v>
      </c>
      <c r="AR30" s="19">
        <f t="shared" si="35"/>
        <v>10</v>
      </c>
      <c r="AS30" s="19">
        <f t="shared" si="35"/>
        <v>10</v>
      </c>
      <c r="AT30" s="19">
        <f t="shared" si="35"/>
        <v>10</v>
      </c>
      <c r="AU30" s="19">
        <f t="shared" si="35"/>
        <v>10</v>
      </c>
      <c r="AV30" s="19">
        <f t="shared" si="35"/>
        <v>10</v>
      </c>
      <c r="AW30" s="19">
        <f t="shared" si="36"/>
        <v>10</v>
      </c>
      <c r="AX30" s="19">
        <f t="shared" si="36"/>
        <v>10</v>
      </c>
      <c r="AY30" s="19">
        <f t="shared" si="36"/>
        <v>10</v>
      </c>
      <c r="AZ30" s="19">
        <f t="shared" si="36"/>
        <v>10</v>
      </c>
      <c r="BA30" s="19">
        <f t="shared" si="36"/>
        <v>10</v>
      </c>
      <c r="BB30" s="19">
        <f t="shared" si="36"/>
        <v>10</v>
      </c>
      <c r="BC30" s="19">
        <f t="shared" si="36"/>
        <v>10</v>
      </c>
      <c r="BD30" s="19">
        <f t="shared" si="36"/>
        <v>10</v>
      </c>
      <c r="BE30" s="19">
        <f t="shared" si="36"/>
        <v>10</v>
      </c>
      <c r="BF30" s="19">
        <f t="shared" si="36"/>
        <v>10</v>
      </c>
      <c r="BG30" s="19">
        <f t="shared" si="37"/>
        <v>10</v>
      </c>
      <c r="BH30" s="19">
        <f t="shared" si="37"/>
        <v>10</v>
      </c>
      <c r="BI30" s="19">
        <f t="shared" si="37"/>
        <v>10</v>
      </c>
      <c r="BJ30" s="19">
        <f t="shared" si="37"/>
        <v>10</v>
      </c>
      <c r="BK30" s="19">
        <f t="shared" si="37"/>
        <v>10</v>
      </c>
      <c r="BL30" s="19">
        <f t="shared" si="37"/>
        <v>10</v>
      </c>
      <c r="BM30" s="19">
        <f t="shared" si="37"/>
        <v>10</v>
      </c>
      <c r="BN30" s="19">
        <f t="shared" si="37"/>
        <v>10</v>
      </c>
      <c r="BO30" s="19">
        <f t="shared" si="37"/>
        <v>10</v>
      </c>
      <c r="BP30" s="19">
        <f t="shared" si="37"/>
        <v>10</v>
      </c>
      <c r="BQ30" s="19">
        <f t="shared" si="38"/>
        <v>10</v>
      </c>
      <c r="BR30" s="19">
        <f t="shared" si="38"/>
        <v>10</v>
      </c>
      <c r="BS30" s="19">
        <f t="shared" si="38"/>
        <v>10</v>
      </c>
      <c r="BT30" s="19">
        <f t="shared" si="38"/>
        <v>10</v>
      </c>
      <c r="BU30" s="19">
        <f t="shared" si="38"/>
        <v>10</v>
      </c>
      <c r="BV30" s="19">
        <f t="shared" si="38"/>
        <v>10</v>
      </c>
      <c r="BW30" s="19">
        <f t="shared" si="38"/>
        <v>10</v>
      </c>
      <c r="BX30" s="19">
        <f t="shared" si="38"/>
        <v>10</v>
      </c>
      <c r="BY30" s="19">
        <f t="shared" si="38"/>
        <v>10</v>
      </c>
      <c r="BZ30" s="19">
        <f t="shared" si="38"/>
        <v>10</v>
      </c>
      <c r="CA30" s="19">
        <f t="shared" si="39"/>
        <v>10</v>
      </c>
      <c r="CB30" s="19">
        <f t="shared" si="39"/>
        <v>10</v>
      </c>
      <c r="CC30" s="19">
        <f t="shared" si="39"/>
        <v>10</v>
      </c>
      <c r="CD30" s="19">
        <f t="shared" si="39"/>
        <v>10</v>
      </c>
      <c r="CE30" s="19">
        <f t="shared" si="39"/>
        <v>10</v>
      </c>
      <c r="CF30" s="19">
        <f t="shared" si="39"/>
        <v>10</v>
      </c>
      <c r="CG30" s="19">
        <f t="shared" si="39"/>
        <v>10</v>
      </c>
      <c r="CH30" s="19">
        <f t="shared" si="39"/>
        <v>10</v>
      </c>
      <c r="CI30" s="19">
        <f t="shared" si="39"/>
        <v>10</v>
      </c>
      <c r="CJ30" s="19">
        <f t="shared" si="39"/>
        <v>10</v>
      </c>
      <c r="CK30" s="19">
        <f t="shared" si="40"/>
        <v>10</v>
      </c>
      <c r="CL30" s="19">
        <f t="shared" si="40"/>
        <v>10</v>
      </c>
      <c r="CM30" s="19" t="e">
        <f t="shared" si="40"/>
        <v>#N/A</v>
      </c>
      <c r="CN30" s="19" t="e">
        <f t="shared" si="40"/>
        <v>#N/A</v>
      </c>
      <c r="CO30" s="19" t="e">
        <f t="shared" si="40"/>
        <v>#N/A</v>
      </c>
      <c r="CP30" s="19" t="e">
        <f t="shared" si="40"/>
        <v>#N/A</v>
      </c>
      <c r="CQ30" s="19" t="e">
        <f t="shared" si="40"/>
        <v>#N/A</v>
      </c>
      <c r="CR30" s="19" t="e">
        <f t="shared" si="40"/>
        <v>#N/A</v>
      </c>
      <c r="CS30" s="19" t="e">
        <f t="shared" si="40"/>
        <v>#N/A</v>
      </c>
      <c r="CT30" s="19" t="e">
        <f t="shared" si="40"/>
        <v>#N/A</v>
      </c>
      <c r="CU30" s="19" t="e">
        <f t="shared" si="41"/>
        <v>#N/A</v>
      </c>
      <c r="CV30" s="19" t="e">
        <f t="shared" si="41"/>
        <v>#N/A</v>
      </c>
      <c r="CW30" s="19" t="e">
        <f t="shared" si="41"/>
        <v>#N/A</v>
      </c>
      <c r="CX30" s="19" t="e">
        <f t="shared" si="41"/>
        <v>#N/A</v>
      </c>
      <c r="CY30" s="19" t="e">
        <f t="shared" si="41"/>
        <v>#N/A</v>
      </c>
      <c r="CZ30" s="19" t="e">
        <f t="shared" si="41"/>
        <v>#N/A</v>
      </c>
      <c r="DA30" s="19" t="e">
        <f t="shared" si="41"/>
        <v>#N/A</v>
      </c>
      <c r="DB30" s="19" t="e">
        <f t="shared" si="41"/>
        <v>#N/A</v>
      </c>
      <c r="DC30" s="19" t="e">
        <f t="shared" si="41"/>
        <v>#N/A</v>
      </c>
      <c r="DD30" s="19" t="e">
        <f t="shared" si="41"/>
        <v>#N/A</v>
      </c>
      <c r="DE30" s="19" t="e">
        <f t="shared" si="42"/>
        <v>#N/A</v>
      </c>
      <c r="DF30" s="19" t="e">
        <f t="shared" si="42"/>
        <v>#N/A</v>
      </c>
      <c r="DG30" s="19" t="e">
        <f t="shared" si="42"/>
        <v>#N/A</v>
      </c>
      <c r="DH30" s="19" t="e">
        <f t="shared" si="42"/>
        <v>#N/A</v>
      </c>
      <c r="DI30" s="19" t="e">
        <f t="shared" si="42"/>
        <v>#N/A</v>
      </c>
      <c r="DJ30" s="19" t="e">
        <f t="shared" si="42"/>
        <v>#N/A</v>
      </c>
      <c r="DK30" s="19" t="e">
        <f t="shared" si="42"/>
        <v>#N/A</v>
      </c>
      <c r="DL30" s="19" t="e">
        <f t="shared" si="42"/>
        <v>#N/A</v>
      </c>
    </row>
    <row r="31" spans="1:116" x14ac:dyDescent="0.4">
      <c r="D31" t="s">
        <v>823</v>
      </c>
      <c r="E31" s="8" t="str">
        <f t="shared" si="32"/>
        <v>31 VOLLIST-EVP</v>
      </c>
      <c r="G31" s="356"/>
      <c r="H31" s="31"/>
      <c r="I31" s="73"/>
      <c r="J31" s="73"/>
      <c r="K31" s="18"/>
      <c r="L31" s="18"/>
      <c r="M31" s="18"/>
      <c r="N31" s="18"/>
      <c r="O31" s="18"/>
      <c r="P31" s="18"/>
      <c r="R31" s="33"/>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c r="CM31" s="19"/>
      <c r="CN31" s="19"/>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row>
    <row r="32" spans="1:116" x14ac:dyDescent="0.4">
      <c r="D32" t="s">
        <v>823</v>
      </c>
      <c r="E32" s="8" t="str">
        <f t="shared" si="32"/>
        <v>32 VOLLIST-EVP</v>
      </c>
      <c r="G32" s="356" t="s">
        <v>809</v>
      </c>
      <c r="H32" s="31"/>
      <c r="I32" s="73"/>
      <c r="J32" s="73"/>
      <c r="K32" s="18"/>
      <c r="L32" s="18"/>
      <c r="M32" s="18"/>
      <c r="N32" s="18"/>
      <c r="O32" s="18"/>
      <c r="P32" s="18"/>
      <c r="R32" s="33"/>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c r="CM32" s="19"/>
      <c r="CN32" s="19"/>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row>
    <row r="33" spans="1:116" x14ac:dyDescent="0.4">
      <c r="D33" t="s">
        <v>823</v>
      </c>
      <c r="E33" s="8" t="str">
        <f t="shared" si="32"/>
        <v>33 VOLLIST-EVP</v>
      </c>
      <c r="G33" s="337" t="s">
        <v>320</v>
      </c>
      <c r="H33" s="31"/>
      <c r="I33" s="73"/>
      <c r="J33" s="73"/>
      <c r="K33" s="24">
        <f>+K18*K26</f>
        <v>1000000</v>
      </c>
      <c r="L33" s="23">
        <f t="shared" ref="L33:P38" si="43">SUMIF($3:$3,L$2,33:33)</f>
        <v>2000000.0000000007</v>
      </c>
      <c r="M33" s="23">
        <f t="shared" si="43"/>
        <v>4000000.0000000014</v>
      </c>
      <c r="N33" s="23">
        <f t="shared" si="43"/>
        <v>8000000.0000000028</v>
      </c>
      <c r="O33" s="23">
        <f t="shared" si="43"/>
        <v>16000000.000000006</v>
      </c>
      <c r="P33" s="23">
        <f t="shared" si="43"/>
        <v>32000000.000000011</v>
      </c>
      <c r="R33" s="33"/>
      <c r="S33" s="24">
        <f t="shared" ref="S33:AX33" si="44">+S18*S26</f>
        <v>83333.333333333343</v>
      </c>
      <c r="T33" s="24">
        <f t="shared" si="44"/>
        <v>83333.333333333343</v>
      </c>
      <c r="U33" s="24">
        <f t="shared" si="44"/>
        <v>83333.333333333343</v>
      </c>
      <c r="V33" s="24">
        <f t="shared" si="44"/>
        <v>83333.333333333343</v>
      </c>
      <c r="W33" s="24">
        <f t="shared" si="44"/>
        <v>83333.333333333343</v>
      </c>
      <c r="X33" s="24">
        <f t="shared" si="44"/>
        <v>83333.333333333343</v>
      </c>
      <c r="Y33" s="24">
        <f t="shared" si="44"/>
        <v>83333.333333333343</v>
      </c>
      <c r="Z33" s="24">
        <f t="shared" si="44"/>
        <v>83333.333333333343</v>
      </c>
      <c r="AA33" s="24">
        <f t="shared" si="44"/>
        <v>83333.333333333343</v>
      </c>
      <c r="AB33" s="24">
        <f t="shared" si="44"/>
        <v>83333.333333333343</v>
      </c>
      <c r="AC33" s="24">
        <f t="shared" si="44"/>
        <v>83333.333333333343</v>
      </c>
      <c r="AD33" s="24">
        <f t="shared" si="44"/>
        <v>83333.333333333343</v>
      </c>
      <c r="AE33" s="24">
        <f t="shared" si="44"/>
        <v>166666.66666666669</v>
      </c>
      <c r="AF33" s="24">
        <f t="shared" si="44"/>
        <v>166666.66666666669</v>
      </c>
      <c r="AG33" s="24">
        <f t="shared" si="44"/>
        <v>166666.66666666669</v>
      </c>
      <c r="AH33" s="24">
        <f t="shared" si="44"/>
        <v>166666.66666666669</v>
      </c>
      <c r="AI33" s="24">
        <f t="shared" si="44"/>
        <v>166666.66666666669</v>
      </c>
      <c r="AJ33" s="24">
        <f t="shared" si="44"/>
        <v>166666.66666666669</v>
      </c>
      <c r="AK33" s="24">
        <f t="shared" si="44"/>
        <v>166666.66666666669</v>
      </c>
      <c r="AL33" s="24">
        <f t="shared" si="44"/>
        <v>166666.66666666669</v>
      </c>
      <c r="AM33" s="24">
        <f t="shared" si="44"/>
        <v>166666.66666666669</v>
      </c>
      <c r="AN33" s="24">
        <f t="shared" si="44"/>
        <v>166666.66666666669</v>
      </c>
      <c r="AO33" s="24">
        <f t="shared" si="44"/>
        <v>166666.66666666669</v>
      </c>
      <c r="AP33" s="24">
        <f t="shared" si="44"/>
        <v>166666.66666666669</v>
      </c>
      <c r="AQ33" s="24">
        <f t="shared" si="44"/>
        <v>333333.33333333337</v>
      </c>
      <c r="AR33" s="24">
        <f t="shared" si="44"/>
        <v>333333.33333333337</v>
      </c>
      <c r="AS33" s="24">
        <f t="shared" si="44"/>
        <v>333333.33333333337</v>
      </c>
      <c r="AT33" s="24">
        <f t="shared" si="44"/>
        <v>333333.33333333337</v>
      </c>
      <c r="AU33" s="24">
        <f t="shared" si="44"/>
        <v>333333.33333333337</v>
      </c>
      <c r="AV33" s="24">
        <f t="shared" si="44"/>
        <v>333333.33333333337</v>
      </c>
      <c r="AW33" s="24">
        <f t="shared" si="44"/>
        <v>333333.33333333337</v>
      </c>
      <c r="AX33" s="24">
        <f t="shared" si="44"/>
        <v>333333.33333333337</v>
      </c>
      <c r="AY33" s="24">
        <f t="shared" ref="AY33:CD33" si="45">+AY18*AY26</f>
        <v>333333.33333333337</v>
      </c>
      <c r="AZ33" s="24">
        <f t="shared" si="45"/>
        <v>333333.33333333337</v>
      </c>
      <c r="BA33" s="24">
        <f t="shared" si="45"/>
        <v>333333.33333333337</v>
      </c>
      <c r="BB33" s="24">
        <f t="shared" si="45"/>
        <v>333333.33333333337</v>
      </c>
      <c r="BC33" s="24">
        <f t="shared" si="45"/>
        <v>666666.66666666674</v>
      </c>
      <c r="BD33" s="24">
        <f t="shared" si="45"/>
        <v>666666.66666666674</v>
      </c>
      <c r="BE33" s="24">
        <f t="shared" si="45"/>
        <v>666666.66666666674</v>
      </c>
      <c r="BF33" s="24">
        <f t="shared" si="45"/>
        <v>666666.66666666674</v>
      </c>
      <c r="BG33" s="24">
        <f t="shared" si="45"/>
        <v>666666.66666666674</v>
      </c>
      <c r="BH33" s="24">
        <f t="shared" si="45"/>
        <v>666666.66666666674</v>
      </c>
      <c r="BI33" s="24">
        <f t="shared" si="45"/>
        <v>666666.66666666674</v>
      </c>
      <c r="BJ33" s="24">
        <f t="shared" si="45"/>
        <v>666666.66666666674</v>
      </c>
      <c r="BK33" s="24">
        <f t="shared" si="45"/>
        <v>666666.66666666674</v>
      </c>
      <c r="BL33" s="24">
        <f t="shared" si="45"/>
        <v>666666.66666666674</v>
      </c>
      <c r="BM33" s="24">
        <f t="shared" si="45"/>
        <v>666666.66666666674</v>
      </c>
      <c r="BN33" s="24">
        <f t="shared" si="45"/>
        <v>666666.66666666674</v>
      </c>
      <c r="BO33" s="24">
        <f t="shared" si="45"/>
        <v>1333333.3333333335</v>
      </c>
      <c r="BP33" s="24">
        <f t="shared" si="45"/>
        <v>1333333.3333333335</v>
      </c>
      <c r="BQ33" s="24">
        <f t="shared" si="45"/>
        <v>1333333.3333333335</v>
      </c>
      <c r="BR33" s="24">
        <f t="shared" si="45"/>
        <v>1333333.3333333335</v>
      </c>
      <c r="BS33" s="24">
        <f t="shared" si="45"/>
        <v>1333333.3333333335</v>
      </c>
      <c r="BT33" s="24">
        <f t="shared" si="45"/>
        <v>1333333.3333333335</v>
      </c>
      <c r="BU33" s="24">
        <f t="shared" si="45"/>
        <v>1333333.3333333335</v>
      </c>
      <c r="BV33" s="24">
        <f t="shared" si="45"/>
        <v>1333333.3333333335</v>
      </c>
      <c r="BW33" s="24">
        <f t="shared" si="45"/>
        <v>1333333.3333333335</v>
      </c>
      <c r="BX33" s="24">
        <f t="shared" si="45"/>
        <v>1333333.3333333335</v>
      </c>
      <c r="BY33" s="24">
        <f t="shared" si="45"/>
        <v>1333333.3333333335</v>
      </c>
      <c r="BZ33" s="24">
        <f t="shared" si="45"/>
        <v>1333333.3333333335</v>
      </c>
      <c r="CA33" s="24">
        <f t="shared" si="45"/>
        <v>2666666.666666667</v>
      </c>
      <c r="CB33" s="24">
        <f t="shared" si="45"/>
        <v>2666666.666666667</v>
      </c>
      <c r="CC33" s="24">
        <f t="shared" si="45"/>
        <v>2666666.666666667</v>
      </c>
      <c r="CD33" s="24">
        <f t="shared" si="45"/>
        <v>2666666.666666667</v>
      </c>
      <c r="CE33" s="24">
        <f t="shared" ref="CE33:DL33" si="46">+CE18*CE26</f>
        <v>2666666.666666667</v>
      </c>
      <c r="CF33" s="24">
        <f t="shared" si="46"/>
        <v>2666666.666666667</v>
      </c>
      <c r="CG33" s="24">
        <f t="shared" si="46"/>
        <v>2666666.666666667</v>
      </c>
      <c r="CH33" s="24">
        <f t="shared" si="46"/>
        <v>2666666.666666667</v>
      </c>
      <c r="CI33" s="24">
        <f t="shared" si="46"/>
        <v>2666666.666666667</v>
      </c>
      <c r="CJ33" s="24">
        <f t="shared" si="46"/>
        <v>2666666.666666667</v>
      </c>
      <c r="CK33" s="24">
        <f t="shared" si="46"/>
        <v>2666666.666666667</v>
      </c>
      <c r="CL33" s="24">
        <f t="shared" si="46"/>
        <v>2666666.666666667</v>
      </c>
      <c r="CM33" s="24" t="e">
        <f t="shared" si="46"/>
        <v>#N/A</v>
      </c>
      <c r="CN33" s="24" t="e">
        <f t="shared" si="46"/>
        <v>#N/A</v>
      </c>
      <c r="CO33" s="24" t="e">
        <f t="shared" si="46"/>
        <v>#N/A</v>
      </c>
      <c r="CP33" s="24" t="e">
        <f t="shared" si="46"/>
        <v>#N/A</v>
      </c>
      <c r="CQ33" s="24" t="e">
        <f t="shared" si="46"/>
        <v>#N/A</v>
      </c>
      <c r="CR33" s="24" t="e">
        <f t="shared" si="46"/>
        <v>#N/A</v>
      </c>
      <c r="CS33" s="24" t="e">
        <f t="shared" si="46"/>
        <v>#N/A</v>
      </c>
      <c r="CT33" s="24" t="e">
        <f t="shared" si="46"/>
        <v>#N/A</v>
      </c>
      <c r="CU33" s="24" t="e">
        <f t="shared" si="46"/>
        <v>#N/A</v>
      </c>
      <c r="CV33" s="24" t="e">
        <f t="shared" si="46"/>
        <v>#N/A</v>
      </c>
      <c r="CW33" s="24" t="e">
        <f t="shared" si="46"/>
        <v>#N/A</v>
      </c>
      <c r="CX33" s="24" t="e">
        <f t="shared" si="46"/>
        <v>#N/A</v>
      </c>
      <c r="CY33" s="24" t="e">
        <f t="shared" si="46"/>
        <v>#N/A</v>
      </c>
      <c r="CZ33" s="24" t="e">
        <f t="shared" si="46"/>
        <v>#N/A</v>
      </c>
      <c r="DA33" s="24" t="e">
        <f t="shared" si="46"/>
        <v>#N/A</v>
      </c>
      <c r="DB33" s="24" t="e">
        <f t="shared" si="46"/>
        <v>#N/A</v>
      </c>
      <c r="DC33" s="24" t="e">
        <f t="shared" si="46"/>
        <v>#N/A</v>
      </c>
      <c r="DD33" s="24" t="e">
        <f t="shared" si="46"/>
        <v>#N/A</v>
      </c>
      <c r="DE33" s="24" t="e">
        <f t="shared" si="46"/>
        <v>#N/A</v>
      </c>
      <c r="DF33" s="24" t="e">
        <f t="shared" si="46"/>
        <v>#N/A</v>
      </c>
      <c r="DG33" s="24" t="e">
        <f t="shared" si="46"/>
        <v>#N/A</v>
      </c>
      <c r="DH33" s="24" t="e">
        <f t="shared" si="46"/>
        <v>#N/A</v>
      </c>
      <c r="DI33" s="24" t="e">
        <f t="shared" si="46"/>
        <v>#N/A</v>
      </c>
      <c r="DJ33" s="24" t="e">
        <f t="shared" si="46"/>
        <v>#N/A</v>
      </c>
      <c r="DK33" s="24" t="e">
        <f t="shared" si="46"/>
        <v>#N/A</v>
      </c>
      <c r="DL33" s="24" t="e">
        <f t="shared" si="46"/>
        <v>#N/A</v>
      </c>
    </row>
    <row r="34" spans="1:116" x14ac:dyDescent="0.4">
      <c r="D34" t="s">
        <v>823</v>
      </c>
      <c r="E34" s="8" t="str">
        <f t="shared" si="32"/>
        <v>34 VOLLIST-EVP</v>
      </c>
      <c r="G34" s="337" t="s">
        <v>321</v>
      </c>
      <c r="H34" s="31"/>
      <c r="I34" s="73"/>
      <c r="J34" s="73"/>
      <c r="K34" s="23">
        <f>SUMIF($3:$3,K$2,34:34)</f>
        <v>1000000.0000000003</v>
      </c>
      <c r="L34" s="23">
        <f t="shared" si="43"/>
        <v>2000000.0000000007</v>
      </c>
      <c r="M34" s="23">
        <f t="shared" si="43"/>
        <v>4000000.0000000014</v>
      </c>
      <c r="N34" s="23">
        <f t="shared" si="43"/>
        <v>8000000.0000000028</v>
      </c>
      <c r="O34" s="23">
        <f t="shared" si="43"/>
        <v>16000000.000000006</v>
      </c>
      <c r="P34" s="23">
        <f t="shared" si="43"/>
        <v>32000000.000000011</v>
      </c>
      <c r="R34" s="33"/>
      <c r="S34" s="24">
        <f t="shared" ref="S34:AX34" si="47">+S19*S27</f>
        <v>83333.333333333343</v>
      </c>
      <c r="T34" s="24">
        <f t="shared" si="47"/>
        <v>83333.333333333343</v>
      </c>
      <c r="U34" s="24">
        <f t="shared" si="47"/>
        <v>83333.333333333343</v>
      </c>
      <c r="V34" s="24">
        <f t="shared" si="47"/>
        <v>83333.333333333343</v>
      </c>
      <c r="W34" s="24">
        <f t="shared" si="47"/>
        <v>83333.333333333343</v>
      </c>
      <c r="X34" s="24">
        <f t="shared" si="47"/>
        <v>83333.333333333343</v>
      </c>
      <c r="Y34" s="24">
        <f t="shared" si="47"/>
        <v>83333.333333333343</v>
      </c>
      <c r="Z34" s="24">
        <f t="shared" si="47"/>
        <v>83333.333333333343</v>
      </c>
      <c r="AA34" s="24">
        <f t="shared" si="47"/>
        <v>83333.333333333343</v>
      </c>
      <c r="AB34" s="24">
        <f t="shared" si="47"/>
        <v>83333.333333333343</v>
      </c>
      <c r="AC34" s="24">
        <f t="shared" si="47"/>
        <v>83333.333333333343</v>
      </c>
      <c r="AD34" s="24">
        <f t="shared" si="47"/>
        <v>83333.333333333343</v>
      </c>
      <c r="AE34" s="24">
        <f t="shared" si="47"/>
        <v>166666.66666666669</v>
      </c>
      <c r="AF34" s="24">
        <f t="shared" si="47"/>
        <v>166666.66666666669</v>
      </c>
      <c r="AG34" s="24">
        <f t="shared" si="47"/>
        <v>166666.66666666669</v>
      </c>
      <c r="AH34" s="24">
        <f t="shared" si="47"/>
        <v>166666.66666666669</v>
      </c>
      <c r="AI34" s="24">
        <f t="shared" si="47"/>
        <v>166666.66666666669</v>
      </c>
      <c r="AJ34" s="24">
        <f t="shared" si="47"/>
        <v>166666.66666666669</v>
      </c>
      <c r="AK34" s="24">
        <f t="shared" si="47"/>
        <v>166666.66666666669</v>
      </c>
      <c r="AL34" s="24">
        <f t="shared" si="47"/>
        <v>166666.66666666669</v>
      </c>
      <c r="AM34" s="24">
        <f t="shared" si="47"/>
        <v>166666.66666666669</v>
      </c>
      <c r="AN34" s="24">
        <f t="shared" si="47"/>
        <v>166666.66666666669</v>
      </c>
      <c r="AO34" s="24">
        <f t="shared" si="47"/>
        <v>166666.66666666669</v>
      </c>
      <c r="AP34" s="24">
        <f t="shared" si="47"/>
        <v>166666.66666666669</v>
      </c>
      <c r="AQ34" s="24">
        <f t="shared" si="47"/>
        <v>333333.33333333337</v>
      </c>
      <c r="AR34" s="24">
        <f t="shared" si="47"/>
        <v>333333.33333333337</v>
      </c>
      <c r="AS34" s="24">
        <f t="shared" si="47"/>
        <v>333333.33333333337</v>
      </c>
      <c r="AT34" s="24">
        <f t="shared" si="47"/>
        <v>333333.33333333337</v>
      </c>
      <c r="AU34" s="24">
        <f t="shared" si="47"/>
        <v>333333.33333333337</v>
      </c>
      <c r="AV34" s="24">
        <f t="shared" si="47"/>
        <v>333333.33333333337</v>
      </c>
      <c r="AW34" s="24">
        <f t="shared" si="47"/>
        <v>333333.33333333337</v>
      </c>
      <c r="AX34" s="24">
        <f t="shared" si="47"/>
        <v>333333.33333333337</v>
      </c>
      <c r="AY34" s="24">
        <f t="shared" ref="AY34:CD34" si="48">+AY19*AY27</f>
        <v>333333.33333333337</v>
      </c>
      <c r="AZ34" s="24">
        <f t="shared" si="48"/>
        <v>333333.33333333337</v>
      </c>
      <c r="BA34" s="24">
        <f t="shared" si="48"/>
        <v>333333.33333333337</v>
      </c>
      <c r="BB34" s="24">
        <f t="shared" si="48"/>
        <v>333333.33333333337</v>
      </c>
      <c r="BC34" s="24">
        <f t="shared" si="48"/>
        <v>666666.66666666674</v>
      </c>
      <c r="BD34" s="24">
        <f t="shared" si="48"/>
        <v>666666.66666666674</v>
      </c>
      <c r="BE34" s="24">
        <f t="shared" si="48"/>
        <v>666666.66666666674</v>
      </c>
      <c r="BF34" s="24">
        <f t="shared" si="48"/>
        <v>666666.66666666674</v>
      </c>
      <c r="BG34" s="24">
        <f t="shared" si="48"/>
        <v>666666.66666666674</v>
      </c>
      <c r="BH34" s="24">
        <f t="shared" si="48"/>
        <v>666666.66666666674</v>
      </c>
      <c r="BI34" s="24">
        <f t="shared" si="48"/>
        <v>666666.66666666674</v>
      </c>
      <c r="BJ34" s="24">
        <f t="shared" si="48"/>
        <v>666666.66666666674</v>
      </c>
      <c r="BK34" s="24">
        <f t="shared" si="48"/>
        <v>666666.66666666674</v>
      </c>
      <c r="BL34" s="24">
        <f t="shared" si="48"/>
        <v>666666.66666666674</v>
      </c>
      <c r="BM34" s="24">
        <f t="shared" si="48"/>
        <v>666666.66666666674</v>
      </c>
      <c r="BN34" s="24">
        <f t="shared" si="48"/>
        <v>666666.66666666674</v>
      </c>
      <c r="BO34" s="24">
        <f t="shared" si="48"/>
        <v>1333333.3333333335</v>
      </c>
      <c r="BP34" s="24">
        <f t="shared" si="48"/>
        <v>1333333.3333333335</v>
      </c>
      <c r="BQ34" s="24">
        <f t="shared" si="48"/>
        <v>1333333.3333333335</v>
      </c>
      <c r="BR34" s="24">
        <f t="shared" si="48"/>
        <v>1333333.3333333335</v>
      </c>
      <c r="BS34" s="24">
        <f t="shared" si="48"/>
        <v>1333333.3333333335</v>
      </c>
      <c r="BT34" s="24">
        <f t="shared" si="48"/>
        <v>1333333.3333333335</v>
      </c>
      <c r="BU34" s="24">
        <f t="shared" si="48"/>
        <v>1333333.3333333335</v>
      </c>
      <c r="BV34" s="24">
        <f t="shared" si="48"/>
        <v>1333333.3333333335</v>
      </c>
      <c r="BW34" s="24">
        <f t="shared" si="48"/>
        <v>1333333.3333333335</v>
      </c>
      <c r="BX34" s="24">
        <f t="shared" si="48"/>
        <v>1333333.3333333335</v>
      </c>
      <c r="BY34" s="24">
        <f t="shared" si="48"/>
        <v>1333333.3333333335</v>
      </c>
      <c r="BZ34" s="24">
        <f t="shared" si="48"/>
        <v>1333333.3333333335</v>
      </c>
      <c r="CA34" s="24">
        <f t="shared" si="48"/>
        <v>2666666.666666667</v>
      </c>
      <c r="CB34" s="24">
        <f t="shared" si="48"/>
        <v>2666666.666666667</v>
      </c>
      <c r="CC34" s="24">
        <f t="shared" si="48"/>
        <v>2666666.666666667</v>
      </c>
      <c r="CD34" s="24">
        <f t="shared" si="48"/>
        <v>2666666.666666667</v>
      </c>
      <c r="CE34" s="24">
        <f t="shared" ref="CE34:DL34" si="49">+CE19*CE27</f>
        <v>2666666.666666667</v>
      </c>
      <c r="CF34" s="24">
        <f t="shared" si="49"/>
        <v>2666666.666666667</v>
      </c>
      <c r="CG34" s="24">
        <f t="shared" si="49"/>
        <v>2666666.666666667</v>
      </c>
      <c r="CH34" s="24">
        <f t="shared" si="49"/>
        <v>2666666.666666667</v>
      </c>
      <c r="CI34" s="24">
        <f t="shared" si="49"/>
        <v>2666666.666666667</v>
      </c>
      <c r="CJ34" s="24">
        <f t="shared" si="49"/>
        <v>2666666.666666667</v>
      </c>
      <c r="CK34" s="24">
        <f t="shared" si="49"/>
        <v>2666666.666666667</v>
      </c>
      <c r="CL34" s="24">
        <f t="shared" si="49"/>
        <v>2666666.666666667</v>
      </c>
      <c r="CM34" s="24" t="e">
        <f t="shared" si="49"/>
        <v>#N/A</v>
      </c>
      <c r="CN34" s="24" t="e">
        <f t="shared" si="49"/>
        <v>#N/A</v>
      </c>
      <c r="CO34" s="24" t="e">
        <f t="shared" si="49"/>
        <v>#N/A</v>
      </c>
      <c r="CP34" s="24" t="e">
        <f t="shared" si="49"/>
        <v>#N/A</v>
      </c>
      <c r="CQ34" s="24" t="e">
        <f t="shared" si="49"/>
        <v>#N/A</v>
      </c>
      <c r="CR34" s="24" t="e">
        <f t="shared" si="49"/>
        <v>#N/A</v>
      </c>
      <c r="CS34" s="24" t="e">
        <f t="shared" si="49"/>
        <v>#N/A</v>
      </c>
      <c r="CT34" s="24" t="e">
        <f t="shared" si="49"/>
        <v>#N/A</v>
      </c>
      <c r="CU34" s="24" t="e">
        <f t="shared" si="49"/>
        <v>#N/A</v>
      </c>
      <c r="CV34" s="24" t="e">
        <f t="shared" si="49"/>
        <v>#N/A</v>
      </c>
      <c r="CW34" s="24" t="e">
        <f t="shared" si="49"/>
        <v>#N/A</v>
      </c>
      <c r="CX34" s="24" t="e">
        <f t="shared" si="49"/>
        <v>#N/A</v>
      </c>
      <c r="CY34" s="24" t="e">
        <f t="shared" si="49"/>
        <v>#N/A</v>
      </c>
      <c r="CZ34" s="24" t="e">
        <f t="shared" si="49"/>
        <v>#N/A</v>
      </c>
      <c r="DA34" s="24" t="e">
        <f t="shared" si="49"/>
        <v>#N/A</v>
      </c>
      <c r="DB34" s="24" t="e">
        <f t="shared" si="49"/>
        <v>#N/A</v>
      </c>
      <c r="DC34" s="24" t="e">
        <f t="shared" si="49"/>
        <v>#N/A</v>
      </c>
      <c r="DD34" s="24" t="e">
        <f t="shared" si="49"/>
        <v>#N/A</v>
      </c>
      <c r="DE34" s="24" t="e">
        <f t="shared" si="49"/>
        <v>#N/A</v>
      </c>
      <c r="DF34" s="24" t="e">
        <f t="shared" si="49"/>
        <v>#N/A</v>
      </c>
      <c r="DG34" s="24" t="e">
        <f t="shared" si="49"/>
        <v>#N/A</v>
      </c>
      <c r="DH34" s="24" t="e">
        <f t="shared" si="49"/>
        <v>#N/A</v>
      </c>
      <c r="DI34" s="24" t="e">
        <f t="shared" si="49"/>
        <v>#N/A</v>
      </c>
      <c r="DJ34" s="24" t="e">
        <f t="shared" si="49"/>
        <v>#N/A</v>
      </c>
      <c r="DK34" s="24" t="e">
        <f t="shared" si="49"/>
        <v>#N/A</v>
      </c>
      <c r="DL34" s="24" t="e">
        <f t="shared" si="49"/>
        <v>#N/A</v>
      </c>
    </row>
    <row r="35" spans="1:116" x14ac:dyDescent="0.4">
      <c r="D35" t="s">
        <v>823</v>
      </c>
      <c r="E35" s="8" t="str">
        <f t="shared" si="32"/>
        <v>35 VOLLIST-EVP</v>
      </c>
      <c r="G35" s="337" t="s">
        <v>322</v>
      </c>
      <c r="H35" s="31"/>
      <c r="I35" s="73"/>
      <c r="J35" s="73"/>
      <c r="K35" s="23">
        <f>SUMIF($3:$3,K$2,35:35)</f>
        <v>1000000.0000000003</v>
      </c>
      <c r="L35" s="23">
        <f t="shared" si="43"/>
        <v>2000000.0000000007</v>
      </c>
      <c r="M35" s="23">
        <f t="shared" si="43"/>
        <v>4000000.0000000014</v>
      </c>
      <c r="N35" s="23">
        <f t="shared" si="43"/>
        <v>8000000.0000000028</v>
      </c>
      <c r="O35" s="23">
        <f t="shared" si="43"/>
        <v>16000000.000000006</v>
      </c>
      <c r="P35" s="23">
        <f t="shared" si="43"/>
        <v>32000000.000000011</v>
      </c>
      <c r="R35" s="33"/>
      <c r="S35" s="24">
        <f t="shared" ref="S35:AX35" si="50">+S20*S28</f>
        <v>83333.333333333343</v>
      </c>
      <c r="T35" s="24">
        <f t="shared" si="50"/>
        <v>83333.333333333343</v>
      </c>
      <c r="U35" s="24">
        <f t="shared" si="50"/>
        <v>83333.333333333343</v>
      </c>
      <c r="V35" s="24">
        <f t="shared" si="50"/>
        <v>83333.333333333343</v>
      </c>
      <c r="W35" s="24">
        <f t="shared" si="50"/>
        <v>83333.333333333343</v>
      </c>
      <c r="X35" s="24">
        <f t="shared" si="50"/>
        <v>83333.333333333343</v>
      </c>
      <c r="Y35" s="24">
        <f t="shared" si="50"/>
        <v>83333.333333333343</v>
      </c>
      <c r="Z35" s="24">
        <f t="shared" si="50"/>
        <v>83333.333333333343</v>
      </c>
      <c r="AA35" s="24">
        <f t="shared" si="50"/>
        <v>83333.333333333343</v>
      </c>
      <c r="AB35" s="24">
        <f t="shared" si="50"/>
        <v>83333.333333333343</v>
      </c>
      <c r="AC35" s="24">
        <f t="shared" si="50"/>
        <v>83333.333333333343</v>
      </c>
      <c r="AD35" s="24">
        <f t="shared" si="50"/>
        <v>83333.333333333343</v>
      </c>
      <c r="AE35" s="24">
        <f t="shared" si="50"/>
        <v>166666.66666666669</v>
      </c>
      <c r="AF35" s="24">
        <f t="shared" si="50"/>
        <v>166666.66666666669</v>
      </c>
      <c r="AG35" s="24">
        <f t="shared" si="50"/>
        <v>166666.66666666669</v>
      </c>
      <c r="AH35" s="24">
        <f t="shared" si="50"/>
        <v>166666.66666666669</v>
      </c>
      <c r="AI35" s="24">
        <f t="shared" si="50"/>
        <v>166666.66666666669</v>
      </c>
      <c r="AJ35" s="24">
        <f t="shared" si="50"/>
        <v>166666.66666666669</v>
      </c>
      <c r="AK35" s="24">
        <f t="shared" si="50"/>
        <v>166666.66666666669</v>
      </c>
      <c r="AL35" s="24">
        <f t="shared" si="50"/>
        <v>166666.66666666669</v>
      </c>
      <c r="AM35" s="24">
        <f t="shared" si="50"/>
        <v>166666.66666666669</v>
      </c>
      <c r="AN35" s="24">
        <f t="shared" si="50"/>
        <v>166666.66666666669</v>
      </c>
      <c r="AO35" s="24">
        <f t="shared" si="50"/>
        <v>166666.66666666669</v>
      </c>
      <c r="AP35" s="24">
        <f t="shared" si="50"/>
        <v>166666.66666666669</v>
      </c>
      <c r="AQ35" s="24">
        <f t="shared" si="50"/>
        <v>333333.33333333337</v>
      </c>
      <c r="AR35" s="24">
        <f t="shared" si="50"/>
        <v>333333.33333333337</v>
      </c>
      <c r="AS35" s="24">
        <f t="shared" si="50"/>
        <v>333333.33333333337</v>
      </c>
      <c r="AT35" s="24">
        <f t="shared" si="50"/>
        <v>333333.33333333337</v>
      </c>
      <c r="AU35" s="24">
        <f t="shared" si="50"/>
        <v>333333.33333333337</v>
      </c>
      <c r="AV35" s="24">
        <f t="shared" si="50"/>
        <v>333333.33333333337</v>
      </c>
      <c r="AW35" s="24">
        <f t="shared" si="50"/>
        <v>333333.33333333337</v>
      </c>
      <c r="AX35" s="24">
        <f t="shared" si="50"/>
        <v>333333.33333333337</v>
      </c>
      <c r="AY35" s="24">
        <f t="shared" ref="AY35:CD35" si="51">+AY20*AY28</f>
        <v>333333.33333333337</v>
      </c>
      <c r="AZ35" s="24">
        <f t="shared" si="51"/>
        <v>333333.33333333337</v>
      </c>
      <c r="BA35" s="24">
        <f t="shared" si="51"/>
        <v>333333.33333333337</v>
      </c>
      <c r="BB35" s="24">
        <f t="shared" si="51"/>
        <v>333333.33333333337</v>
      </c>
      <c r="BC35" s="24">
        <f t="shared" si="51"/>
        <v>666666.66666666674</v>
      </c>
      <c r="BD35" s="24">
        <f t="shared" si="51"/>
        <v>666666.66666666674</v>
      </c>
      <c r="BE35" s="24">
        <f t="shared" si="51"/>
        <v>666666.66666666674</v>
      </c>
      <c r="BF35" s="24">
        <f t="shared" si="51"/>
        <v>666666.66666666674</v>
      </c>
      <c r="BG35" s="24">
        <f t="shared" si="51"/>
        <v>666666.66666666674</v>
      </c>
      <c r="BH35" s="24">
        <f t="shared" si="51"/>
        <v>666666.66666666674</v>
      </c>
      <c r="BI35" s="24">
        <f t="shared" si="51"/>
        <v>666666.66666666674</v>
      </c>
      <c r="BJ35" s="24">
        <f t="shared" si="51"/>
        <v>666666.66666666674</v>
      </c>
      <c r="BK35" s="24">
        <f t="shared" si="51"/>
        <v>666666.66666666674</v>
      </c>
      <c r="BL35" s="24">
        <f t="shared" si="51"/>
        <v>666666.66666666674</v>
      </c>
      <c r="BM35" s="24">
        <f t="shared" si="51"/>
        <v>666666.66666666674</v>
      </c>
      <c r="BN35" s="24">
        <f t="shared" si="51"/>
        <v>666666.66666666674</v>
      </c>
      <c r="BO35" s="24">
        <f t="shared" si="51"/>
        <v>1333333.3333333335</v>
      </c>
      <c r="BP35" s="24">
        <f t="shared" si="51"/>
        <v>1333333.3333333335</v>
      </c>
      <c r="BQ35" s="24">
        <f t="shared" si="51"/>
        <v>1333333.3333333335</v>
      </c>
      <c r="BR35" s="24">
        <f t="shared" si="51"/>
        <v>1333333.3333333335</v>
      </c>
      <c r="BS35" s="24">
        <f t="shared" si="51"/>
        <v>1333333.3333333335</v>
      </c>
      <c r="BT35" s="24">
        <f t="shared" si="51"/>
        <v>1333333.3333333335</v>
      </c>
      <c r="BU35" s="24">
        <f t="shared" si="51"/>
        <v>1333333.3333333335</v>
      </c>
      <c r="BV35" s="24">
        <f t="shared" si="51"/>
        <v>1333333.3333333335</v>
      </c>
      <c r="BW35" s="24">
        <f t="shared" si="51"/>
        <v>1333333.3333333335</v>
      </c>
      <c r="BX35" s="24">
        <f t="shared" si="51"/>
        <v>1333333.3333333335</v>
      </c>
      <c r="BY35" s="24">
        <f t="shared" si="51"/>
        <v>1333333.3333333335</v>
      </c>
      <c r="BZ35" s="24">
        <f t="shared" si="51"/>
        <v>1333333.3333333335</v>
      </c>
      <c r="CA35" s="24">
        <f t="shared" si="51"/>
        <v>2666666.666666667</v>
      </c>
      <c r="CB35" s="24">
        <f t="shared" si="51"/>
        <v>2666666.666666667</v>
      </c>
      <c r="CC35" s="24">
        <f t="shared" si="51"/>
        <v>2666666.666666667</v>
      </c>
      <c r="CD35" s="24">
        <f t="shared" si="51"/>
        <v>2666666.666666667</v>
      </c>
      <c r="CE35" s="24">
        <f t="shared" ref="CE35:DL35" si="52">+CE20*CE28</f>
        <v>2666666.666666667</v>
      </c>
      <c r="CF35" s="24">
        <f t="shared" si="52"/>
        <v>2666666.666666667</v>
      </c>
      <c r="CG35" s="24">
        <f t="shared" si="52"/>
        <v>2666666.666666667</v>
      </c>
      <c r="CH35" s="24">
        <f t="shared" si="52"/>
        <v>2666666.666666667</v>
      </c>
      <c r="CI35" s="24">
        <f t="shared" si="52"/>
        <v>2666666.666666667</v>
      </c>
      <c r="CJ35" s="24">
        <f t="shared" si="52"/>
        <v>2666666.666666667</v>
      </c>
      <c r="CK35" s="24">
        <f t="shared" si="52"/>
        <v>2666666.666666667</v>
      </c>
      <c r="CL35" s="24">
        <f t="shared" si="52"/>
        <v>2666666.666666667</v>
      </c>
      <c r="CM35" s="24" t="e">
        <f t="shared" si="52"/>
        <v>#N/A</v>
      </c>
      <c r="CN35" s="24" t="e">
        <f t="shared" si="52"/>
        <v>#N/A</v>
      </c>
      <c r="CO35" s="24" t="e">
        <f t="shared" si="52"/>
        <v>#N/A</v>
      </c>
      <c r="CP35" s="24" t="e">
        <f t="shared" si="52"/>
        <v>#N/A</v>
      </c>
      <c r="CQ35" s="24" t="e">
        <f t="shared" si="52"/>
        <v>#N/A</v>
      </c>
      <c r="CR35" s="24" t="e">
        <f t="shared" si="52"/>
        <v>#N/A</v>
      </c>
      <c r="CS35" s="24" t="e">
        <f t="shared" si="52"/>
        <v>#N/A</v>
      </c>
      <c r="CT35" s="24" t="e">
        <f t="shared" si="52"/>
        <v>#N/A</v>
      </c>
      <c r="CU35" s="24" t="e">
        <f t="shared" si="52"/>
        <v>#N/A</v>
      </c>
      <c r="CV35" s="24" t="e">
        <f t="shared" si="52"/>
        <v>#N/A</v>
      </c>
      <c r="CW35" s="24" t="e">
        <f t="shared" si="52"/>
        <v>#N/A</v>
      </c>
      <c r="CX35" s="24" t="e">
        <f t="shared" si="52"/>
        <v>#N/A</v>
      </c>
      <c r="CY35" s="24" t="e">
        <f t="shared" si="52"/>
        <v>#N/A</v>
      </c>
      <c r="CZ35" s="24" t="e">
        <f t="shared" si="52"/>
        <v>#N/A</v>
      </c>
      <c r="DA35" s="24" t="e">
        <f t="shared" si="52"/>
        <v>#N/A</v>
      </c>
      <c r="DB35" s="24" t="e">
        <f t="shared" si="52"/>
        <v>#N/A</v>
      </c>
      <c r="DC35" s="24" t="e">
        <f t="shared" si="52"/>
        <v>#N/A</v>
      </c>
      <c r="DD35" s="24" t="e">
        <f t="shared" si="52"/>
        <v>#N/A</v>
      </c>
      <c r="DE35" s="24" t="e">
        <f t="shared" si="52"/>
        <v>#N/A</v>
      </c>
      <c r="DF35" s="24" t="e">
        <f t="shared" si="52"/>
        <v>#N/A</v>
      </c>
      <c r="DG35" s="24" t="e">
        <f t="shared" si="52"/>
        <v>#N/A</v>
      </c>
      <c r="DH35" s="24" t="e">
        <f t="shared" si="52"/>
        <v>#N/A</v>
      </c>
      <c r="DI35" s="24" t="e">
        <f t="shared" si="52"/>
        <v>#N/A</v>
      </c>
      <c r="DJ35" s="24" t="e">
        <f t="shared" si="52"/>
        <v>#N/A</v>
      </c>
      <c r="DK35" s="24" t="e">
        <f t="shared" si="52"/>
        <v>#N/A</v>
      </c>
      <c r="DL35" s="24" t="e">
        <f t="shared" si="52"/>
        <v>#N/A</v>
      </c>
    </row>
    <row r="36" spans="1:116" x14ac:dyDescent="0.4">
      <c r="D36" t="s">
        <v>823</v>
      </c>
      <c r="E36" s="8" t="str">
        <f t="shared" si="32"/>
        <v>36 VOLLIST-EVP</v>
      </c>
      <c r="G36" s="337" t="s">
        <v>323</v>
      </c>
      <c r="H36" s="31"/>
      <c r="I36" s="73"/>
      <c r="J36" s="73"/>
      <c r="K36" s="23">
        <f>SUMIF($3:$3,K$2,36:36)</f>
        <v>1000000.0000000003</v>
      </c>
      <c r="L36" s="23">
        <f t="shared" si="43"/>
        <v>2000000.0000000007</v>
      </c>
      <c r="M36" s="23">
        <f t="shared" si="43"/>
        <v>4000000.0000000014</v>
      </c>
      <c r="N36" s="23">
        <f t="shared" si="43"/>
        <v>8000000.0000000028</v>
      </c>
      <c r="O36" s="23">
        <f t="shared" si="43"/>
        <v>16000000.000000006</v>
      </c>
      <c r="P36" s="23">
        <f t="shared" si="43"/>
        <v>32000000.000000011</v>
      </c>
      <c r="R36" s="33"/>
      <c r="S36" s="24">
        <f t="shared" ref="S36:AX36" si="53">+S21*S29</f>
        <v>83333.333333333343</v>
      </c>
      <c r="T36" s="24">
        <f t="shared" si="53"/>
        <v>83333.333333333343</v>
      </c>
      <c r="U36" s="24">
        <f t="shared" si="53"/>
        <v>83333.333333333343</v>
      </c>
      <c r="V36" s="24">
        <f t="shared" si="53"/>
        <v>83333.333333333343</v>
      </c>
      <c r="W36" s="24">
        <f t="shared" si="53"/>
        <v>83333.333333333343</v>
      </c>
      <c r="X36" s="24">
        <f t="shared" si="53"/>
        <v>83333.333333333343</v>
      </c>
      <c r="Y36" s="24">
        <f t="shared" si="53"/>
        <v>83333.333333333343</v>
      </c>
      <c r="Z36" s="24">
        <f t="shared" si="53"/>
        <v>83333.333333333343</v>
      </c>
      <c r="AA36" s="24">
        <f t="shared" si="53"/>
        <v>83333.333333333343</v>
      </c>
      <c r="AB36" s="24">
        <f t="shared" si="53"/>
        <v>83333.333333333343</v>
      </c>
      <c r="AC36" s="24">
        <f t="shared" si="53"/>
        <v>83333.333333333343</v>
      </c>
      <c r="AD36" s="24">
        <f t="shared" si="53"/>
        <v>83333.333333333343</v>
      </c>
      <c r="AE36" s="24">
        <f t="shared" si="53"/>
        <v>166666.66666666669</v>
      </c>
      <c r="AF36" s="24">
        <f t="shared" si="53"/>
        <v>166666.66666666669</v>
      </c>
      <c r="AG36" s="24">
        <f t="shared" si="53"/>
        <v>166666.66666666669</v>
      </c>
      <c r="AH36" s="24">
        <f t="shared" si="53"/>
        <v>166666.66666666669</v>
      </c>
      <c r="AI36" s="24">
        <f t="shared" si="53"/>
        <v>166666.66666666669</v>
      </c>
      <c r="AJ36" s="24">
        <f t="shared" si="53"/>
        <v>166666.66666666669</v>
      </c>
      <c r="AK36" s="24">
        <f t="shared" si="53"/>
        <v>166666.66666666669</v>
      </c>
      <c r="AL36" s="24">
        <f t="shared" si="53"/>
        <v>166666.66666666669</v>
      </c>
      <c r="AM36" s="24">
        <f t="shared" si="53"/>
        <v>166666.66666666669</v>
      </c>
      <c r="AN36" s="24">
        <f t="shared" si="53"/>
        <v>166666.66666666669</v>
      </c>
      <c r="AO36" s="24">
        <f t="shared" si="53"/>
        <v>166666.66666666669</v>
      </c>
      <c r="AP36" s="24">
        <f t="shared" si="53"/>
        <v>166666.66666666669</v>
      </c>
      <c r="AQ36" s="24">
        <f t="shared" si="53"/>
        <v>333333.33333333337</v>
      </c>
      <c r="AR36" s="24">
        <f t="shared" si="53"/>
        <v>333333.33333333337</v>
      </c>
      <c r="AS36" s="24">
        <f t="shared" si="53"/>
        <v>333333.33333333337</v>
      </c>
      <c r="AT36" s="24">
        <f t="shared" si="53"/>
        <v>333333.33333333337</v>
      </c>
      <c r="AU36" s="24">
        <f t="shared" si="53"/>
        <v>333333.33333333337</v>
      </c>
      <c r="AV36" s="24">
        <f t="shared" si="53"/>
        <v>333333.33333333337</v>
      </c>
      <c r="AW36" s="24">
        <f t="shared" si="53"/>
        <v>333333.33333333337</v>
      </c>
      <c r="AX36" s="24">
        <f t="shared" si="53"/>
        <v>333333.33333333337</v>
      </c>
      <c r="AY36" s="24">
        <f t="shared" ref="AY36:CD36" si="54">+AY21*AY29</f>
        <v>333333.33333333337</v>
      </c>
      <c r="AZ36" s="24">
        <f t="shared" si="54"/>
        <v>333333.33333333337</v>
      </c>
      <c r="BA36" s="24">
        <f t="shared" si="54"/>
        <v>333333.33333333337</v>
      </c>
      <c r="BB36" s="24">
        <f t="shared" si="54"/>
        <v>333333.33333333337</v>
      </c>
      <c r="BC36" s="24">
        <f t="shared" si="54"/>
        <v>666666.66666666674</v>
      </c>
      <c r="BD36" s="24">
        <f t="shared" si="54"/>
        <v>666666.66666666674</v>
      </c>
      <c r="BE36" s="24">
        <f t="shared" si="54"/>
        <v>666666.66666666674</v>
      </c>
      <c r="BF36" s="24">
        <f t="shared" si="54"/>
        <v>666666.66666666674</v>
      </c>
      <c r="BG36" s="24">
        <f t="shared" si="54"/>
        <v>666666.66666666674</v>
      </c>
      <c r="BH36" s="24">
        <f t="shared" si="54"/>
        <v>666666.66666666674</v>
      </c>
      <c r="BI36" s="24">
        <f t="shared" si="54"/>
        <v>666666.66666666674</v>
      </c>
      <c r="BJ36" s="24">
        <f t="shared" si="54"/>
        <v>666666.66666666674</v>
      </c>
      <c r="BK36" s="24">
        <f t="shared" si="54"/>
        <v>666666.66666666674</v>
      </c>
      <c r="BL36" s="24">
        <f t="shared" si="54"/>
        <v>666666.66666666674</v>
      </c>
      <c r="BM36" s="24">
        <f t="shared" si="54"/>
        <v>666666.66666666674</v>
      </c>
      <c r="BN36" s="24">
        <f t="shared" si="54"/>
        <v>666666.66666666674</v>
      </c>
      <c r="BO36" s="24">
        <f t="shared" si="54"/>
        <v>1333333.3333333335</v>
      </c>
      <c r="BP36" s="24">
        <f t="shared" si="54"/>
        <v>1333333.3333333335</v>
      </c>
      <c r="BQ36" s="24">
        <f t="shared" si="54"/>
        <v>1333333.3333333335</v>
      </c>
      <c r="BR36" s="24">
        <f t="shared" si="54"/>
        <v>1333333.3333333335</v>
      </c>
      <c r="BS36" s="24">
        <f t="shared" si="54"/>
        <v>1333333.3333333335</v>
      </c>
      <c r="BT36" s="24">
        <f t="shared" si="54"/>
        <v>1333333.3333333335</v>
      </c>
      <c r="BU36" s="24">
        <f t="shared" si="54"/>
        <v>1333333.3333333335</v>
      </c>
      <c r="BV36" s="24">
        <f t="shared" si="54"/>
        <v>1333333.3333333335</v>
      </c>
      <c r="BW36" s="24">
        <f t="shared" si="54"/>
        <v>1333333.3333333335</v>
      </c>
      <c r="BX36" s="24">
        <f t="shared" si="54"/>
        <v>1333333.3333333335</v>
      </c>
      <c r="BY36" s="24">
        <f t="shared" si="54"/>
        <v>1333333.3333333335</v>
      </c>
      <c r="BZ36" s="24">
        <f t="shared" si="54"/>
        <v>1333333.3333333335</v>
      </c>
      <c r="CA36" s="24">
        <f t="shared" si="54"/>
        <v>2666666.666666667</v>
      </c>
      <c r="CB36" s="24">
        <f t="shared" si="54"/>
        <v>2666666.666666667</v>
      </c>
      <c r="CC36" s="24">
        <f t="shared" si="54"/>
        <v>2666666.666666667</v>
      </c>
      <c r="CD36" s="24">
        <f t="shared" si="54"/>
        <v>2666666.666666667</v>
      </c>
      <c r="CE36" s="24">
        <f t="shared" ref="CE36:DL36" si="55">+CE21*CE29</f>
        <v>2666666.666666667</v>
      </c>
      <c r="CF36" s="24">
        <f t="shared" si="55"/>
        <v>2666666.666666667</v>
      </c>
      <c r="CG36" s="24">
        <f t="shared" si="55"/>
        <v>2666666.666666667</v>
      </c>
      <c r="CH36" s="24">
        <f t="shared" si="55"/>
        <v>2666666.666666667</v>
      </c>
      <c r="CI36" s="24">
        <f t="shared" si="55"/>
        <v>2666666.666666667</v>
      </c>
      <c r="CJ36" s="24">
        <f t="shared" si="55"/>
        <v>2666666.666666667</v>
      </c>
      <c r="CK36" s="24">
        <f t="shared" si="55"/>
        <v>2666666.666666667</v>
      </c>
      <c r="CL36" s="24">
        <f t="shared" si="55"/>
        <v>2666666.666666667</v>
      </c>
      <c r="CM36" s="24" t="e">
        <f t="shared" si="55"/>
        <v>#N/A</v>
      </c>
      <c r="CN36" s="24" t="e">
        <f t="shared" si="55"/>
        <v>#N/A</v>
      </c>
      <c r="CO36" s="24" t="e">
        <f t="shared" si="55"/>
        <v>#N/A</v>
      </c>
      <c r="CP36" s="24" t="e">
        <f t="shared" si="55"/>
        <v>#N/A</v>
      </c>
      <c r="CQ36" s="24" t="e">
        <f t="shared" si="55"/>
        <v>#N/A</v>
      </c>
      <c r="CR36" s="24" t="e">
        <f t="shared" si="55"/>
        <v>#N/A</v>
      </c>
      <c r="CS36" s="24" t="e">
        <f t="shared" si="55"/>
        <v>#N/A</v>
      </c>
      <c r="CT36" s="24" t="e">
        <f t="shared" si="55"/>
        <v>#N/A</v>
      </c>
      <c r="CU36" s="24" t="e">
        <f t="shared" si="55"/>
        <v>#N/A</v>
      </c>
      <c r="CV36" s="24" t="e">
        <f t="shared" si="55"/>
        <v>#N/A</v>
      </c>
      <c r="CW36" s="24" t="e">
        <f t="shared" si="55"/>
        <v>#N/A</v>
      </c>
      <c r="CX36" s="24" t="e">
        <f t="shared" si="55"/>
        <v>#N/A</v>
      </c>
      <c r="CY36" s="24" t="e">
        <f t="shared" si="55"/>
        <v>#N/A</v>
      </c>
      <c r="CZ36" s="24" t="e">
        <f t="shared" si="55"/>
        <v>#N/A</v>
      </c>
      <c r="DA36" s="24" t="e">
        <f t="shared" si="55"/>
        <v>#N/A</v>
      </c>
      <c r="DB36" s="24" t="e">
        <f t="shared" si="55"/>
        <v>#N/A</v>
      </c>
      <c r="DC36" s="24" t="e">
        <f t="shared" si="55"/>
        <v>#N/A</v>
      </c>
      <c r="DD36" s="24" t="e">
        <f t="shared" si="55"/>
        <v>#N/A</v>
      </c>
      <c r="DE36" s="24" t="e">
        <f t="shared" si="55"/>
        <v>#N/A</v>
      </c>
      <c r="DF36" s="24" t="e">
        <f t="shared" si="55"/>
        <v>#N/A</v>
      </c>
      <c r="DG36" s="24" t="e">
        <f t="shared" si="55"/>
        <v>#N/A</v>
      </c>
      <c r="DH36" s="24" t="e">
        <f t="shared" si="55"/>
        <v>#N/A</v>
      </c>
      <c r="DI36" s="24" t="e">
        <f t="shared" si="55"/>
        <v>#N/A</v>
      </c>
      <c r="DJ36" s="24" t="e">
        <f t="shared" si="55"/>
        <v>#N/A</v>
      </c>
      <c r="DK36" s="24" t="e">
        <f t="shared" si="55"/>
        <v>#N/A</v>
      </c>
      <c r="DL36" s="24" t="e">
        <f t="shared" si="55"/>
        <v>#N/A</v>
      </c>
    </row>
    <row r="37" spans="1:116" x14ac:dyDescent="0.4">
      <c r="D37" t="s">
        <v>823</v>
      </c>
      <c r="E37" s="8" t="str">
        <f t="shared" si="32"/>
        <v>37 VOLLIST-EVP</v>
      </c>
      <c r="G37" s="337" t="s">
        <v>566</v>
      </c>
      <c r="H37" s="31"/>
      <c r="I37" s="73"/>
      <c r="J37" s="73"/>
      <c r="K37" s="258">
        <f>SUMIF($3:$3,K$2,37:37)</f>
        <v>1000000.0000000003</v>
      </c>
      <c r="L37" s="258">
        <f t="shared" si="43"/>
        <v>2000000.0000000007</v>
      </c>
      <c r="M37" s="258">
        <f t="shared" si="43"/>
        <v>4000000.0000000014</v>
      </c>
      <c r="N37" s="258">
        <f t="shared" si="43"/>
        <v>8000000.0000000028</v>
      </c>
      <c r="O37" s="258">
        <f t="shared" si="43"/>
        <v>16000000.000000006</v>
      </c>
      <c r="P37" s="258">
        <f t="shared" si="43"/>
        <v>32000000.000000011</v>
      </c>
      <c r="R37" s="33"/>
      <c r="S37" s="138">
        <f t="shared" ref="S37:AX37" si="56">+S22*S30</f>
        <v>83333.333333333343</v>
      </c>
      <c r="T37" s="138">
        <f t="shared" si="56"/>
        <v>83333.333333333343</v>
      </c>
      <c r="U37" s="138">
        <f t="shared" si="56"/>
        <v>83333.333333333343</v>
      </c>
      <c r="V37" s="138">
        <f t="shared" si="56"/>
        <v>83333.333333333343</v>
      </c>
      <c r="W37" s="138">
        <f t="shared" si="56"/>
        <v>83333.333333333343</v>
      </c>
      <c r="X37" s="138">
        <f t="shared" si="56"/>
        <v>83333.333333333343</v>
      </c>
      <c r="Y37" s="138">
        <f t="shared" si="56"/>
        <v>83333.333333333343</v>
      </c>
      <c r="Z37" s="138">
        <f t="shared" si="56"/>
        <v>83333.333333333343</v>
      </c>
      <c r="AA37" s="138">
        <f t="shared" si="56"/>
        <v>83333.333333333343</v>
      </c>
      <c r="AB37" s="138">
        <f t="shared" si="56"/>
        <v>83333.333333333343</v>
      </c>
      <c r="AC37" s="138">
        <f t="shared" si="56"/>
        <v>83333.333333333343</v>
      </c>
      <c r="AD37" s="138">
        <f t="shared" si="56"/>
        <v>83333.333333333343</v>
      </c>
      <c r="AE37" s="138">
        <f t="shared" si="56"/>
        <v>166666.66666666669</v>
      </c>
      <c r="AF37" s="138">
        <f t="shared" si="56"/>
        <v>166666.66666666669</v>
      </c>
      <c r="AG37" s="138">
        <f t="shared" si="56"/>
        <v>166666.66666666669</v>
      </c>
      <c r="AH37" s="138">
        <f t="shared" si="56"/>
        <v>166666.66666666669</v>
      </c>
      <c r="AI37" s="138">
        <f t="shared" si="56"/>
        <v>166666.66666666669</v>
      </c>
      <c r="AJ37" s="138">
        <f t="shared" si="56"/>
        <v>166666.66666666669</v>
      </c>
      <c r="AK37" s="138">
        <f t="shared" si="56"/>
        <v>166666.66666666669</v>
      </c>
      <c r="AL37" s="138">
        <f t="shared" si="56"/>
        <v>166666.66666666669</v>
      </c>
      <c r="AM37" s="138">
        <f t="shared" si="56"/>
        <v>166666.66666666669</v>
      </c>
      <c r="AN37" s="138">
        <f t="shared" si="56"/>
        <v>166666.66666666669</v>
      </c>
      <c r="AO37" s="138">
        <f t="shared" si="56"/>
        <v>166666.66666666669</v>
      </c>
      <c r="AP37" s="138">
        <f t="shared" si="56"/>
        <v>166666.66666666669</v>
      </c>
      <c r="AQ37" s="138">
        <f t="shared" si="56"/>
        <v>333333.33333333337</v>
      </c>
      <c r="AR37" s="138">
        <f t="shared" si="56"/>
        <v>333333.33333333337</v>
      </c>
      <c r="AS37" s="138">
        <f t="shared" si="56"/>
        <v>333333.33333333337</v>
      </c>
      <c r="AT37" s="138">
        <f t="shared" si="56"/>
        <v>333333.33333333337</v>
      </c>
      <c r="AU37" s="138">
        <f t="shared" si="56"/>
        <v>333333.33333333337</v>
      </c>
      <c r="AV37" s="138">
        <f t="shared" si="56"/>
        <v>333333.33333333337</v>
      </c>
      <c r="AW37" s="138">
        <f t="shared" si="56"/>
        <v>333333.33333333337</v>
      </c>
      <c r="AX37" s="138">
        <f t="shared" si="56"/>
        <v>333333.33333333337</v>
      </c>
      <c r="AY37" s="138">
        <f t="shared" ref="AY37:CD37" si="57">+AY22*AY30</f>
        <v>333333.33333333337</v>
      </c>
      <c r="AZ37" s="138">
        <f t="shared" si="57"/>
        <v>333333.33333333337</v>
      </c>
      <c r="BA37" s="138">
        <f t="shared" si="57"/>
        <v>333333.33333333337</v>
      </c>
      <c r="BB37" s="138">
        <f t="shared" si="57"/>
        <v>333333.33333333337</v>
      </c>
      <c r="BC37" s="138">
        <f t="shared" si="57"/>
        <v>666666.66666666674</v>
      </c>
      <c r="BD37" s="138">
        <f t="shared" si="57"/>
        <v>666666.66666666674</v>
      </c>
      <c r="BE37" s="138">
        <f t="shared" si="57"/>
        <v>666666.66666666674</v>
      </c>
      <c r="BF37" s="138">
        <f t="shared" si="57"/>
        <v>666666.66666666674</v>
      </c>
      <c r="BG37" s="138">
        <f t="shared" si="57"/>
        <v>666666.66666666674</v>
      </c>
      <c r="BH37" s="138">
        <f t="shared" si="57"/>
        <v>666666.66666666674</v>
      </c>
      <c r="BI37" s="138">
        <f t="shared" si="57"/>
        <v>666666.66666666674</v>
      </c>
      <c r="BJ37" s="138">
        <f t="shared" si="57"/>
        <v>666666.66666666674</v>
      </c>
      <c r="BK37" s="138">
        <f t="shared" si="57"/>
        <v>666666.66666666674</v>
      </c>
      <c r="BL37" s="138">
        <f t="shared" si="57"/>
        <v>666666.66666666674</v>
      </c>
      <c r="BM37" s="138">
        <f t="shared" si="57"/>
        <v>666666.66666666674</v>
      </c>
      <c r="BN37" s="138">
        <f t="shared" si="57"/>
        <v>666666.66666666674</v>
      </c>
      <c r="BO37" s="138">
        <f t="shared" si="57"/>
        <v>1333333.3333333335</v>
      </c>
      <c r="BP37" s="138">
        <f t="shared" si="57"/>
        <v>1333333.3333333335</v>
      </c>
      <c r="BQ37" s="138">
        <f t="shared" si="57"/>
        <v>1333333.3333333335</v>
      </c>
      <c r="BR37" s="138">
        <f t="shared" si="57"/>
        <v>1333333.3333333335</v>
      </c>
      <c r="BS37" s="138">
        <f t="shared" si="57"/>
        <v>1333333.3333333335</v>
      </c>
      <c r="BT37" s="138">
        <f t="shared" si="57"/>
        <v>1333333.3333333335</v>
      </c>
      <c r="BU37" s="138">
        <f t="shared" si="57"/>
        <v>1333333.3333333335</v>
      </c>
      <c r="BV37" s="138">
        <f t="shared" si="57"/>
        <v>1333333.3333333335</v>
      </c>
      <c r="BW37" s="138">
        <f t="shared" si="57"/>
        <v>1333333.3333333335</v>
      </c>
      <c r="BX37" s="138">
        <f t="shared" si="57"/>
        <v>1333333.3333333335</v>
      </c>
      <c r="BY37" s="138">
        <f t="shared" si="57"/>
        <v>1333333.3333333335</v>
      </c>
      <c r="BZ37" s="138">
        <f t="shared" si="57"/>
        <v>1333333.3333333335</v>
      </c>
      <c r="CA37" s="138">
        <f t="shared" si="57"/>
        <v>2666666.666666667</v>
      </c>
      <c r="CB37" s="138">
        <f t="shared" si="57"/>
        <v>2666666.666666667</v>
      </c>
      <c r="CC37" s="138">
        <f t="shared" si="57"/>
        <v>2666666.666666667</v>
      </c>
      <c r="CD37" s="138">
        <f t="shared" si="57"/>
        <v>2666666.666666667</v>
      </c>
      <c r="CE37" s="138">
        <f t="shared" ref="CE37:DL37" si="58">+CE22*CE30</f>
        <v>2666666.666666667</v>
      </c>
      <c r="CF37" s="138">
        <f t="shared" si="58"/>
        <v>2666666.666666667</v>
      </c>
      <c r="CG37" s="138">
        <f t="shared" si="58"/>
        <v>2666666.666666667</v>
      </c>
      <c r="CH37" s="138">
        <f t="shared" si="58"/>
        <v>2666666.666666667</v>
      </c>
      <c r="CI37" s="138">
        <f t="shared" si="58"/>
        <v>2666666.666666667</v>
      </c>
      <c r="CJ37" s="138">
        <f t="shared" si="58"/>
        <v>2666666.666666667</v>
      </c>
      <c r="CK37" s="138">
        <f t="shared" si="58"/>
        <v>2666666.666666667</v>
      </c>
      <c r="CL37" s="138">
        <f t="shared" si="58"/>
        <v>2666666.666666667</v>
      </c>
      <c r="CM37" s="138" t="e">
        <f t="shared" si="58"/>
        <v>#N/A</v>
      </c>
      <c r="CN37" s="138" t="e">
        <f t="shared" si="58"/>
        <v>#N/A</v>
      </c>
      <c r="CO37" s="138" t="e">
        <f t="shared" si="58"/>
        <v>#N/A</v>
      </c>
      <c r="CP37" s="138" t="e">
        <f t="shared" si="58"/>
        <v>#N/A</v>
      </c>
      <c r="CQ37" s="138" t="e">
        <f t="shared" si="58"/>
        <v>#N/A</v>
      </c>
      <c r="CR37" s="138" t="e">
        <f t="shared" si="58"/>
        <v>#N/A</v>
      </c>
      <c r="CS37" s="138" t="e">
        <f t="shared" si="58"/>
        <v>#N/A</v>
      </c>
      <c r="CT37" s="138" t="e">
        <f t="shared" si="58"/>
        <v>#N/A</v>
      </c>
      <c r="CU37" s="138" t="e">
        <f t="shared" si="58"/>
        <v>#N/A</v>
      </c>
      <c r="CV37" s="138" t="e">
        <f t="shared" si="58"/>
        <v>#N/A</v>
      </c>
      <c r="CW37" s="138" t="e">
        <f t="shared" si="58"/>
        <v>#N/A</v>
      </c>
      <c r="CX37" s="138" t="e">
        <f t="shared" si="58"/>
        <v>#N/A</v>
      </c>
      <c r="CY37" s="138" t="e">
        <f t="shared" si="58"/>
        <v>#N/A</v>
      </c>
      <c r="CZ37" s="138" t="e">
        <f t="shared" si="58"/>
        <v>#N/A</v>
      </c>
      <c r="DA37" s="138" t="e">
        <f t="shared" si="58"/>
        <v>#N/A</v>
      </c>
      <c r="DB37" s="138" t="e">
        <f t="shared" si="58"/>
        <v>#N/A</v>
      </c>
      <c r="DC37" s="138" t="e">
        <f t="shared" si="58"/>
        <v>#N/A</v>
      </c>
      <c r="DD37" s="138" t="e">
        <f t="shared" si="58"/>
        <v>#N/A</v>
      </c>
      <c r="DE37" s="138" t="e">
        <f t="shared" si="58"/>
        <v>#N/A</v>
      </c>
      <c r="DF37" s="138" t="e">
        <f t="shared" si="58"/>
        <v>#N/A</v>
      </c>
      <c r="DG37" s="138" t="e">
        <f t="shared" si="58"/>
        <v>#N/A</v>
      </c>
      <c r="DH37" s="138" t="e">
        <f t="shared" si="58"/>
        <v>#N/A</v>
      </c>
      <c r="DI37" s="138" t="e">
        <f t="shared" si="58"/>
        <v>#N/A</v>
      </c>
      <c r="DJ37" s="138" t="e">
        <f t="shared" si="58"/>
        <v>#N/A</v>
      </c>
      <c r="DK37" s="138" t="e">
        <f t="shared" si="58"/>
        <v>#N/A</v>
      </c>
      <c r="DL37" s="138" t="e">
        <f t="shared" si="58"/>
        <v>#N/A</v>
      </c>
    </row>
    <row r="38" spans="1:116" x14ac:dyDescent="0.4">
      <c r="A38" s="27"/>
      <c r="B38" s="27"/>
      <c r="C38" t="s">
        <v>198</v>
      </c>
      <c r="D38" t="s">
        <v>823</v>
      </c>
      <c r="E38" s="8" t="str">
        <f t="shared" si="32"/>
        <v>38 VOLLIST-EVP</v>
      </c>
      <c r="F38" s="27"/>
      <c r="G38" s="294" t="s">
        <v>812</v>
      </c>
      <c r="H38" s="31"/>
      <c r="I38" s="73"/>
      <c r="J38" s="73"/>
      <c r="K38" s="33">
        <f>SUMIF($3:$3,K$2,38:38)</f>
        <v>5000000.0000000019</v>
      </c>
      <c r="L38" s="33">
        <f t="shared" si="43"/>
        <v>10000000.000000004</v>
      </c>
      <c r="M38" s="33">
        <f t="shared" si="43"/>
        <v>20000000.000000007</v>
      </c>
      <c r="N38" s="33">
        <f t="shared" si="43"/>
        <v>40000000.000000015</v>
      </c>
      <c r="O38" s="33">
        <f t="shared" si="43"/>
        <v>80000000.00000003</v>
      </c>
      <c r="P38" s="33">
        <f t="shared" si="43"/>
        <v>160000000.00000006</v>
      </c>
      <c r="R38" s="33"/>
      <c r="S38" s="33">
        <f t="shared" ref="S38:AX38" si="59">SUM(S33:S37)</f>
        <v>416666.66666666674</v>
      </c>
      <c r="T38" s="33">
        <f t="shared" si="59"/>
        <v>416666.66666666674</v>
      </c>
      <c r="U38" s="33">
        <f t="shared" si="59"/>
        <v>416666.66666666674</v>
      </c>
      <c r="V38" s="33">
        <f t="shared" si="59"/>
        <v>416666.66666666674</v>
      </c>
      <c r="W38" s="33">
        <f t="shared" si="59"/>
        <v>416666.66666666674</v>
      </c>
      <c r="X38" s="33">
        <f t="shared" si="59"/>
        <v>416666.66666666674</v>
      </c>
      <c r="Y38" s="33">
        <f t="shared" si="59"/>
        <v>416666.66666666674</v>
      </c>
      <c r="Z38" s="33">
        <f t="shared" si="59"/>
        <v>416666.66666666674</v>
      </c>
      <c r="AA38" s="33">
        <f t="shared" si="59"/>
        <v>416666.66666666674</v>
      </c>
      <c r="AB38" s="33">
        <f t="shared" si="59"/>
        <v>416666.66666666674</v>
      </c>
      <c r="AC38" s="33">
        <f t="shared" si="59"/>
        <v>416666.66666666674</v>
      </c>
      <c r="AD38" s="33">
        <f t="shared" si="59"/>
        <v>416666.66666666674</v>
      </c>
      <c r="AE38" s="33">
        <f t="shared" si="59"/>
        <v>833333.33333333349</v>
      </c>
      <c r="AF38" s="33">
        <f t="shared" si="59"/>
        <v>833333.33333333349</v>
      </c>
      <c r="AG38" s="33">
        <f t="shared" si="59"/>
        <v>833333.33333333349</v>
      </c>
      <c r="AH38" s="33">
        <f t="shared" si="59"/>
        <v>833333.33333333349</v>
      </c>
      <c r="AI38" s="33">
        <f t="shared" si="59"/>
        <v>833333.33333333349</v>
      </c>
      <c r="AJ38" s="33">
        <f t="shared" si="59"/>
        <v>833333.33333333349</v>
      </c>
      <c r="AK38" s="33">
        <f t="shared" si="59"/>
        <v>833333.33333333349</v>
      </c>
      <c r="AL38" s="33">
        <f t="shared" si="59"/>
        <v>833333.33333333349</v>
      </c>
      <c r="AM38" s="33">
        <f t="shared" si="59"/>
        <v>833333.33333333349</v>
      </c>
      <c r="AN38" s="33">
        <f t="shared" si="59"/>
        <v>833333.33333333349</v>
      </c>
      <c r="AO38" s="33">
        <f t="shared" si="59"/>
        <v>833333.33333333349</v>
      </c>
      <c r="AP38" s="33">
        <f t="shared" si="59"/>
        <v>833333.33333333349</v>
      </c>
      <c r="AQ38" s="33">
        <f t="shared" si="59"/>
        <v>1666666.666666667</v>
      </c>
      <c r="AR38" s="33">
        <f t="shared" si="59"/>
        <v>1666666.666666667</v>
      </c>
      <c r="AS38" s="33">
        <f t="shared" si="59"/>
        <v>1666666.666666667</v>
      </c>
      <c r="AT38" s="33">
        <f t="shared" si="59"/>
        <v>1666666.666666667</v>
      </c>
      <c r="AU38" s="33">
        <f t="shared" si="59"/>
        <v>1666666.666666667</v>
      </c>
      <c r="AV38" s="33">
        <f t="shared" si="59"/>
        <v>1666666.666666667</v>
      </c>
      <c r="AW38" s="33">
        <f t="shared" si="59"/>
        <v>1666666.666666667</v>
      </c>
      <c r="AX38" s="33">
        <f t="shared" si="59"/>
        <v>1666666.666666667</v>
      </c>
      <c r="AY38" s="33">
        <f t="shared" ref="AY38:CD38" si="60">SUM(AY33:AY37)</f>
        <v>1666666.666666667</v>
      </c>
      <c r="AZ38" s="33">
        <f t="shared" si="60"/>
        <v>1666666.666666667</v>
      </c>
      <c r="BA38" s="33">
        <f t="shared" si="60"/>
        <v>1666666.666666667</v>
      </c>
      <c r="BB38" s="33">
        <f t="shared" si="60"/>
        <v>1666666.666666667</v>
      </c>
      <c r="BC38" s="33">
        <f t="shared" si="60"/>
        <v>3333333.333333334</v>
      </c>
      <c r="BD38" s="33">
        <f t="shared" si="60"/>
        <v>3333333.333333334</v>
      </c>
      <c r="BE38" s="33">
        <f t="shared" si="60"/>
        <v>3333333.333333334</v>
      </c>
      <c r="BF38" s="33">
        <f t="shared" si="60"/>
        <v>3333333.333333334</v>
      </c>
      <c r="BG38" s="33">
        <f t="shared" si="60"/>
        <v>3333333.333333334</v>
      </c>
      <c r="BH38" s="33">
        <f t="shared" si="60"/>
        <v>3333333.333333334</v>
      </c>
      <c r="BI38" s="33">
        <f t="shared" si="60"/>
        <v>3333333.333333334</v>
      </c>
      <c r="BJ38" s="33">
        <f t="shared" si="60"/>
        <v>3333333.333333334</v>
      </c>
      <c r="BK38" s="33">
        <f t="shared" si="60"/>
        <v>3333333.333333334</v>
      </c>
      <c r="BL38" s="33">
        <f t="shared" si="60"/>
        <v>3333333.333333334</v>
      </c>
      <c r="BM38" s="33">
        <f t="shared" si="60"/>
        <v>3333333.333333334</v>
      </c>
      <c r="BN38" s="33">
        <f t="shared" si="60"/>
        <v>3333333.333333334</v>
      </c>
      <c r="BO38" s="33">
        <f t="shared" si="60"/>
        <v>6666666.6666666679</v>
      </c>
      <c r="BP38" s="33">
        <f t="shared" si="60"/>
        <v>6666666.6666666679</v>
      </c>
      <c r="BQ38" s="33">
        <f t="shared" si="60"/>
        <v>6666666.6666666679</v>
      </c>
      <c r="BR38" s="33">
        <f t="shared" si="60"/>
        <v>6666666.6666666679</v>
      </c>
      <c r="BS38" s="33">
        <f t="shared" si="60"/>
        <v>6666666.6666666679</v>
      </c>
      <c r="BT38" s="33">
        <f t="shared" si="60"/>
        <v>6666666.6666666679</v>
      </c>
      <c r="BU38" s="33">
        <f t="shared" si="60"/>
        <v>6666666.6666666679</v>
      </c>
      <c r="BV38" s="33">
        <f t="shared" si="60"/>
        <v>6666666.6666666679</v>
      </c>
      <c r="BW38" s="33">
        <f t="shared" si="60"/>
        <v>6666666.6666666679</v>
      </c>
      <c r="BX38" s="33">
        <f t="shared" si="60"/>
        <v>6666666.6666666679</v>
      </c>
      <c r="BY38" s="33">
        <f t="shared" si="60"/>
        <v>6666666.6666666679</v>
      </c>
      <c r="BZ38" s="33">
        <f t="shared" si="60"/>
        <v>6666666.6666666679</v>
      </c>
      <c r="CA38" s="33">
        <f t="shared" si="60"/>
        <v>13333333.333333336</v>
      </c>
      <c r="CB38" s="33">
        <f t="shared" si="60"/>
        <v>13333333.333333336</v>
      </c>
      <c r="CC38" s="33">
        <f t="shared" si="60"/>
        <v>13333333.333333336</v>
      </c>
      <c r="CD38" s="33">
        <f t="shared" si="60"/>
        <v>13333333.333333336</v>
      </c>
      <c r="CE38" s="33">
        <f t="shared" ref="CE38:DJ38" si="61">SUM(CE33:CE37)</f>
        <v>13333333.333333336</v>
      </c>
      <c r="CF38" s="33">
        <f t="shared" si="61"/>
        <v>13333333.333333336</v>
      </c>
      <c r="CG38" s="33">
        <f t="shared" si="61"/>
        <v>13333333.333333336</v>
      </c>
      <c r="CH38" s="33">
        <f t="shared" si="61"/>
        <v>13333333.333333336</v>
      </c>
      <c r="CI38" s="33">
        <f t="shared" si="61"/>
        <v>13333333.333333336</v>
      </c>
      <c r="CJ38" s="33">
        <f t="shared" si="61"/>
        <v>13333333.333333336</v>
      </c>
      <c r="CK38" s="33">
        <f t="shared" si="61"/>
        <v>13333333.333333336</v>
      </c>
      <c r="CL38" s="33">
        <f t="shared" si="61"/>
        <v>13333333.333333336</v>
      </c>
      <c r="CM38" s="33" t="e">
        <f t="shared" si="61"/>
        <v>#N/A</v>
      </c>
      <c r="CN38" s="33" t="e">
        <f t="shared" si="61"/>
        <v>#N/A</v>
      </c>
      <c r="CO38" s="33" t="e">
        <f t="shared" si="61"/>
        <v>#N/A</v>
      </c>
      <c r="CP38" s="33" t="e">
        <f t="shared" si="61"/>
        <v>#N/A</v>
      </c>
      <c r="CQ38" s="33" t="e">
        <f t="shared" si="61"/>
        <v>#N/A</v>
      </c>
      <c r="CR38" s="33" t="e">
        <f t="shared" si="61"/>
        <v>#N/A</v>
      </c>
      <c r="CS38" s="33" t="e">
        <f t="shared" si="61"/>
        <v>#N/A</v>
      </c>
      <c r="CT38" s="33" t="e">
        <f t="shared" si="61"/>
        <v>#N/A</v>
      </c>
      <c r="CU38" s="33" t="e">
        <f t="shared" si="61"/>
        <v>#N/A</v>
      </c>
      <c r="CV38" s="33" t="e">
        <f t="shared" si="61"/>
        <v>#N/A</v>
      </c>
      <c r="CW38" s="33" t="e">
        <f t="shared" si="61"/>
        <v>#N/A</v>
      </c>
      <c r="CX38" s="33" t="e">
        <f t="shared" si="61"/>
        <v>#N/A</v>
      </c>
      <c r="CY38" s="33" t="e">
        <f t="shared" si="61"/>
        <v>#N/A</v>
      </c>
      <c r="CZ38" s="33" t="e">
        <f t="shared" si="61"/>
        <v>#N/A</v>
      </c>
      <c r="DA38" s="33" t="e">
        <f t="shared" si="61"/>
        <v>#N/A</v>
      </c>
      <c r="DB38" s="33" t="e">
        <f t="shared" si="61"/>
        <v>#N/A</v>
      </c>
      <c r="DC38" s="33" t="e">
        <f t="shared" si="61"/>
        <v>#N/A</v>
      </c>
      <c r="DD38" s="33" t="e">
        <f t="shared" si="61"/>
        <v>#N/A</v>
      </c>
      <c r="DE38" s="33" t="e">
        <f t="shared" si="61"/>
        <v>#N/A</v>
      </c>
      <c r="DF38" s="33" t="e">
        <f t="shared" si="61"/>
        <v>#N/A</v>
      </c>
      <c r="DG38" s="33" t="e">
        <f t="shared" si="61"/>
        <v>#N/A</v>
      </c>
      <c r="DH38" s="33" t="e">
        <f t="shared" si="61"/>
        <v>#N/A</v>
      </c>
      <c r="DI38" s="33" t="e">
        <f t="shared" si="61"/>
        <v>#N/A</v>
      </c>
      <c r="DJ38" s="33" t="e">
        <f t="shared" si="61"/>
        <v>#N/A</v>
      </c>
      <c r="DK38" s="33" t="e">
        <f t="shared" ref="DK38:DL38" si="62">SUM(DK33:DK37)</f>
        <v>#N/A</v>
      </c>
      <c r="DL38" s="33" t="e">
        <f t="shared" si="62"/>
        <v>#N/A</v>
      </c>
    </row>
    <row r="39" spans="1:116" x14ac:dyDescent="0.4">
      <c r="A39" s="27"/>
      <c r="B39" s="27"/>
      <c r="C39" s="27"/>
      <c r="D39" t="s">
        <v>823</v>
      </c>
      <c r="E39" s="8" t="str">
        <f t="shared" si="32"/>
        <v>39 VOLLIST-EVP</v>
      </c>
      <c r="F39" s="27"/>
      <c r="G39" s="322"/>
      <c r="H39" s="31"/>
      <c r="I39" s="73"/>
      <c r="J39" s="73"/>
      <c r="K39" s="38"/>
      <c r="L39" s="38"/>
      <c r="M39" s="38"/>
      <c r="N39" s="38"/>
      <c r="O39" s="38"/>
      <c r="P39" s="38"/>
      <c r="R39" s="33"/>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row>
    <row r="40" spans="1:116" x14ac:dyDescent="0.4">
      <c r="D40" t="s">
        <v>823</v>
      </c>
      <c r="E40" s="8" t="str">
        <f t="shared" si="32"/>
        <v>40 VOLLIST-EVP</v>
      </c>
      <c r="G40" s="129" t="s">
        <v>824</v>
      </c>
      <c r="H40" s="31"/>
      <c r="I40" s="73"/>
      <c r="J40" s="73"/>
      <c r="K40" s="18"/>
      <c r="L40" s="18"/>
      <c r="M40" s="18"/>
      <c r="N40" s="18"/>
      <c r="O40" s="18"/>
      <c r="P40" s="18"/>
      <c r="R40" s="33"/>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c r="CN40" s="73"/>
      <c r="CO40" s="19"/>
      <c r="CP40" s="19"/>
      <c r="CQ40" s="19"/>
      <c r="CR40" s="19"/>
      <c r="CS40" s="19"/>
      <c r="CT40" s="19"/>
      <c r="CU40" s="19"/>
      <c r="CV40" s="19"/>
      <c r="CW40" s="19"/>
      <c r="CX40" s="19"/>
      <c r="CY40" s="19"/>
      <c r="CZ40" s="19"/>
      <c r="DA40" s="19"/>
      <c r="DB40" s="19"/>
      <c r="DC40" s="19"/>
      <c r="DD40" s="19"/>
      <c r="DE40" s="19"/>
      <c r="DF40" s="19"/>
      <c r="DG40" s="19"/>
      <c r="DH40" s="19"/>
      <c r="DI40" s="19"/>
      <c r="DJ40" s="19"/>
      <c r="DK40" s="19"/>
      <c r="DL40" s="19"/>
    </row>
    <row r="41" spans="1:116" x14ac:dyDescent="0.4">
      <c r="D41" t="s">
        <v>823</v>
      </c>
      <c r="E41" s="8" t="str">
        <f t="shared" si="32"/>
        <v>41 VOLLIST-EVP</v>
      </c>
      <c r="G41" s="342" t="s">
        <v>320</v>
      </c>
      <c r="H41" s="31"/>
      <c r="I41" s="73"/>
      <c r="J41" s="73"/>
      <c r="K41" s="18">
        <v>10</v>
      </c>
      <c r="L41" s="18">
        <v>10</v>
      </c>
      <c r="M41" s="18">
        <v>10</v>
      </c>
      <c r="N41" s="18">
        <v>10</v>
      </c>
      <c r="O41" s="18">
        <v>10</v>
      </c>
      <c r="P41" s="18">
        <v>10</v>
      </c>
      <c r="R41" s="33"/>
      <c r="S41" s="19">
        <f t="shared" ref="S41:AB45" si="63">INDEX($K:$P,ROW(),MATCH(S$3,$K$2:$P$2,0))</f>
        <v>10</v>
      </c>
      <c r="T41" s="19">
        <f t="shared" si="63"/>
        <v>10</v>
      </c>
      <c r="U41" s="19">
        <f t="shared" si="63"/>
        <v>10</v>
      </c>
      <c r="V41" s="19">
        <f t="shared" si="63"/>
        <v>10</v>
      </c>
      <c r="W41" s="19">
        <f t="shared" si="63"/>
        <v>10</v>
      </c>
      <c r="X41" s="19">
        <f t="shared" si="63"/>
        <v>10</v>
      </c>
      <c r="Y41" s="19">
        <f t="shared" si="63"/>
        <v>10</v>
      </c>
      <c r="Z41" s="19">
        <f t="shared" si="63"/>
        <v>10</v>
      </c>
      <c r="AA41" s="19">
        <f t="shared" si="63"/>
        <v>10</v>
      </c>
      <c r="AB41" s="19">
        <f t="shared" si="63"/>
        <v>10</v>
      </c>
      <c r="AC41" s="19">
        <f t="shared" ref="AC41:AL45" si="64">INDEX($K:$P,ROW(),MATCH(AC$3,$K$2:$P$2,0))</f>
        <v>10</v>
      </c>
      <c r="AD41" s="19">
        <f t="shared" si="64"/>
        <v>10</v>
      </c>
      <c r="AE41" s="19">
        <f t="shared" si="64"/>
        <v>10</v>
      </c>
      <c r="AF41" s="19">
        <f t="shared" si="64"/>
        <v>10</v>
      </c>
      <c r="AG41" s="19">
        <f t="shared" si="64"/>
        <v>10</v>
      </c>
      <c r="AH41" s="19">
        <f t="shared" si="64"/>
        <v>10</v>
      </c>
      <c r="AI41" s="19">
        <f t="shared" si="64"/>
        <v>10</v>
      </c>
      <c r="AJ41" s="19">
        <f t="shared" si="64"/>
        <v>10</v>
      </c>
      <c r="AK41" s="19">
        <f t="shared" si="64"/>
        <v>10</v>
      </c>
      <c r="AL41" s="19">
        <f t="shared" si="64"/>
        <v>10</v>
      </c>
      <c r="AM41" s="19">
        <f t="shared" ref="AM41:AV45" si="65">INDEX($K:$P,ROW(),MATCH(AM$3,$K$2:$P$2,0))</f>
        <v>10</v>
      </c>
      <c r="AN41" s="19">
        <f t="shared" si="65"/>
        <v>10</v>
      </c>
      <c r="AO41" s="19">
        <f t="shared" si="65"/>
        <v>10</v>
      </c>
      <c r="AP41" s="19">
        <f t="shared" si="65"/>
        <v>10</v>
      </c>
      <c r="AQ41" s="19">
        <f t="shared" si="65"/>
        <v>10</v>
      </c>
      <c r="AR41" s="19">
        <f t="shared" si="65"/>
        <v>10</v>
      </c>
      <c r="AS41" s="19">
        <f t="shared" si="65"/>
        <v>10</v>
      </c>
      <c r="AT41" s="19">
        <f t="shared" si="65"/>
        <v>10</v>
      </c>
      <c r="AU41" s="19">
        <f t="shared" si="65"/>
        <v>10</v>
      </c>
      <c r="AV41" s="19">
        <f t="shared" si="65"/>
        <v>10</v>
      </c>
      <c r="AW41" s="19">
        <f t="shared" ref="AW41:BF45" si="66">INDEX($K:$P,ROW(),MATCH(AW$3,$K$2:$P$2,0))</f>
        <v>10</v>
      </c>
      <c r="AX41" s="19">
        <f t="shared" si="66"/>
        <v>10</v>
      </c>
      <c r="AY41" s="19">
        <f t="shared" si="66"/>
        <v>10</v>
      </c>
      <c r="AZ41" s="19">
        <f t="shared" si="66"/>
        <v>10</v>
      </c>
      <c r="BA41" s="19">
        <f t="shared" si="66"/>
        <v>10</v>
      </c>
      <c r="BB41" s="19">
        <f t="shared" si="66"/>
        <v>10</v>
      </c>
      <c r="BC41" s="19">
        <f t="shared" si="66"/>
        <v>10</v>
      </c>
      <c r="BD41" s="19">
        <f t="shared" si="66"/>
        <v>10</v>
      </c>
      <c r="BE41" s="19">
        <f t="shared" si="66"/>
        <v>10</v>
      </c>
      <c r="BF41" s="19">
        <f t="shared" si="66"/>
        <v>10</v>
      </c>
      <c r="BG41" s="19">
        <f t="shared" ref="BG41:BP45" si="67">INDEX($K:$P,ROW(),MATCH(BG$3,$K$2:$P$2,0))</f>
        <v>10</v>
      </c>
      <c r="BH41" s="19">
        <f t="shared" si="67"/>
        <v>10</v>
      </c>
      <c r="BI41" s="19">
        <f t="shared" si="67"/>
        <v>10</v>
      </c>
      <c r="BJ41" s="19">
        <f t="shared" si="67"/>
        <v>10</v>
      </c>
      <c r="BK41" s="19">
        <f t="shared" si="67"/>
        <v>10</v>
      </c>
      <c r="BL41" s="19">
        <f t="shared" si="67"/>
        <v>10</v>
      </c>
      <c r="BM41" s="19">
        <f t="shared" si="67"/>
        <v>10</v>
      </c>
      <c r="BN41" s="19">
        <f t="shared" si="67"/>
        <v>10</v>
      </c>
      <c r="BO41" s="19">
        <f t="shared" si="67"/>
        <v>10</v>
      </c>
      <c r="BP41" s="19">
        <f t="shared" si="67"/>
        <v>10</v>
      </c>
      <c r="BQ41" s="19">
        <f t="shared" ref="BQ41:BZ45" si="68">INDEX($K:$P,ROW(),MATCH(BQ$3,$K$2:$P$2,0))</f>
        <v>10</v>
      </c>
      <c r="BR41" s="19">
        <f t="shared" si="68"/>
        <v>10</v>
      </c>
      <c r="BS41" s="19">
        <f t="shared" si="68"/>
        <v>10</v>
      </c>
      <c r="BT41" s="19">
        <f t="shared" si="68"/>
        <v>10</v>
      </c>
      <c r="BU41" s="19">
        <f t="shared" si="68"/>
        <v>10</v>
      </c>
      <c r="BV41" s="19">
        <f t="shared" si="68"/>
        <v>10</v>
      </c>
      <c r="BW41" s="19">
        <f t="shared" si="68"/>
        <v>10</v>
      </c>
      <c r="BX41" s="19">
        <f t="shared" si="68"/>
        <v>10</v>
      </c>
      <c r="BY41" s="19">
        <f t="shared" si="68"/>
        <v>10</v>
      </c>
      <c r="BZ41" s="19">
        <f t="shared" si="68"/>
        <v>10</v>
      </c>
      <c r="CA41" s="19">
        <f t="shared" ref="CA41:CJ45" si="69">INDEX($K:$P,ROW(),MATCH(CA$3,$K$2:$P$2,0))</f>
        <v>10</v>
      </c>
      <c r="CB41" s="19">
        <f t="shared" si="69"/>
        <v>10</v>
      </c>
      <c r="CC41" s="19">
        <f t="shared" si="69"/>
        <v>10</v>
      </c>
      <c r="CD41" s="19">
        <f t="shared" si="69"/>
        <v>10</v>
      </c>
      <c r="CE41" s="19">
        <f t="shared" si="69"/>
        <v>10</v>
      </c>
      <c r="CF41" s="19">
        <f t="shared" si="69"/>
        <v>10</v>
      </c>
      <c r="CG41" s="19">
        <f t="shared" si="69"/>
        <v>10</v>
      </c>
      <c r="CH41" s="19">
        <f t="shared" si="69"/>
        <v>10</v>
      </c>
      <c r="CI41" s="19">
        <f t="shared" si="69"/>
        <v>10</v>
      </c>
      <c r="CJ41" s="19">
        <f t="shared" si="69"/>
        <v>10</v>
      </c>
      <c r="CK41" s="19">
        <f t="shared" ref="CK41:CT45" si="70">INDEX($K:$P,ROW(),MATCH(CK$3,$K$2:$P$2,0))</f>
        <v>10</v>
      </c>
      <c r="CL41" s="19">
        <f t="shared" si="70"/>
        <v>10</v>
      </c>
      <c r="CM41" s="19" t="e">
        <f t="shared" si="70"/>
        <v>#N/A</v>
      </c>
      <c r="CN41" s="19" t="e">
        <f t="shared" si="70"/>
        <v>#N/A</v>
      </c>
      <c r="CO41" s="19" t="e">
        <f t="shared" si="70"/>
        <v>#N/A</v>
      </c>
      <c r="CP41" s="19" t="e">
        <f t="shared" si="70"/>
        <v>#N/A</v>
      </c>
      <c r="CQ41" s="19" t="e">
        <f t="shared" si="70"/>
        <v>#N/A</v>
      </c>
      <c r="CR41" s="19" t="e">
        <f t="shared" si="70"/>
        <v>#N/A</v>
      </c>
      <c r="CS41" s="19" t="e">
        <f t="shared" si="70"/>
        <v>#N/A</v>
      </c>
      <c r="CT41" s="19" t="e">
        <f t="shared" si="70"/>
        <v>#N/A</v>
      </c>
      <c r="CU41" s="19" t="e">
        <f t="shared" ref="CU41:DD45" si="71">INDEX($K:$P,ROW(),MATCH(CU$3,$K$2:$P$2,0))</f>
        <v>#N/A</v>
      </c>
      <c r="CV41" s="19" t="e">
        <f t="shared" si="71"/>
        <v>#N/A</v>
      </c>
      <c r="CW41" s="19" t="e">
        <f t="shared" si="71"/>
        <v>#N/A</v>
      </c>
      <c r="CX41" s="19" t="e">
        <f t="shared" si="71"/>
        <v>#N/A</v>
      </c>
      <c r="CY41" s="19" t="e">
        <f t="shared" si="71"/>
        <v>#N/A</v>
      </c>
      <c r="CZ41" s="19" t="e">
        <f t="shared" si="71"/>
        <v>#N/A</v>
      </c>
      <c r="DA41" s="19" t="e">
        <f t="shared" si="71"/>
        <v>#N/A</v>
      </c>
      <c r="DB41" s="19" t="e">
        <f t="shared" si="71"/>
        <v>#N/A</v>
      </c>
      <c r="DC41" s="19" t="e">
        <f t="shared" si="71"/>
        <v>#N/A</v>
      </c>
      <c r="DD41" s="19" t="e">
        <f t="shared" si="71"/>
        <v>#N/A</v>
      </c>
      <c r="DE41" s="19" t="e">
        <f t="shared" ref="DE41:DL45" si="72">INDEX($K:$P,ROW(),MATCH(DE$3,$K$2:$P$2,0))</f>
        <v>#N/A</v>
      </c>
      <c r="DF41" s="19" t="e">
        <f t="shared" si="72"/>
        <v>#N/A</v>
      </c>
      <c r="DG41" s="19" t="e">
        <f t="shared" si="72"/>
        <v>#N/A</v>
      </c>
      <c r="DH41" s="19" t="e">
        <f t="shared" si="72"/>
        <v>#N/A</v>
      </c>
      <c r="DI41" s="19" t="e">
        <f t="shared" si="72"/>
        <v>#N/A</v>
      </c>
      <c r="DJ41" s="19" t="e">
        <f t="shared" si="72"/>
        <v>#N/A</v>
      </c>
      <c r="DK41" s="19" t="e">
        <f t="shared" si="72"/>
        <v>#N/A</v>
      </c>
      <c r="DL41" s="19" t="e">
        <f t="shared" si="72"/>
        <v>#N/A</v>
      </c>
    </row>
    <row r="42" spans="1:116" x14ac:dyDescent="0.4">
      <c r="D42" t="s">
        <v>823</v>
      </c>
      <c r="E42" s="8" t="str">
        <f t="shared" si="32"/>
        <v>42 VOLLIST-EVP</v>
      </c>
      <c r="G42" s="342" t="s">
        <v>321</v>
      </c>
      <c r="H42" s="31"/>
      <c r="I42" s="73"/>
      <c r="J42" s="73"/>
      <c r="K42" s="18">
        <v>10</v>
      </c>
      <c r="L42" s="18">
        <v>10</v>
      </c>
      <c r="M42" s="18">
        <v>10</v>
      </c>
      <c r="N42" s="18">
        <v>10</v>
      </c>
      <c r="O42" s="18">
        <v>10</v>
      </c>
      <c r="P42" s="18">
        <v>10</v>
      </c>
      <c r="R42" s="33"/>
      <c r="S42" s="19">
        <f t="shared" si="63"/>
        <v>10</v>
      </c>
      <c r="T42" s="19">
        <f t="shared" si="63"/>
        <v>10</v>
      </c>
      <c r="U42" s="19">
        <f t="shared" si="63"/>
        <v>10</v>
      </c>
      <c r="V42" s="19">
        <f t="shared" si="63"/>
        <v>10</v>
      </c>
      <c r="W42" s="19">
        <f t="shared" si="63"/>
        <v>10</v>
      </c>
      <c r="X42" s="19">
        <f t="shared" si="63"/>
        <v>10</v>
      </c>
      <c r="Y42" s="19">
        <f t="shared" si="63"/>
        <v>10</v>
      </c>
      <c r="Z42" s="19">
        <f t="shared" si="63"/>
        <v>10</v>
      </c>
      <c r="AA42" s="19">
        <f t="shared" si="63"/>
        <v>10</v>
      </c>
      <c r="AB42" s="19">
        <f t="shared" si="63"/>
        <v>10</v>
      </c>
      <c r="AC42" s="19">
        <f t="shared" si="64"/>
        <v>10</v>
      </c>
      <c r="AD42" s="19">
        <f t="shared" si="64"/>
        <v>10</v>
      </c>
      <c r="AE42" s="19">
        <f t="shared" si="64"/>
        <v>10</v>
      </c>
      <c r="AF42" s="19">
        <f t="shared" si="64"/>
        <v>10</v>
      </c>
      <c r="AG42" s="19">
        <f t="shared" si="64"/>
        <v>10</v>
      </c>
      <c r="AH42" s="19">
        <f t="shared" si="64"/>
        <v>10</v>
      </c>
      <c r="AI42" s="19">
        <f t="shared" si="64"/>
        <v>10</v>
      </c>
      <c r="AJ42" s="19">
        <f t="shared" si="64"/>
        <v>10</v>
      </c>
      <c r="AK42" s="19">
        <f t="shared" si="64"/>
        <v>10</v>
      </c>
      <c r="AL42" s="19">
        <f t="shared" si="64"/>
        <v>10</v>
      </c>
      <c r="AM42" s="19">
        <f t="shared" si="65"/>
        <v>10</v>
      </c>
      <c r="AN42" s="19">
        <f t="shared" si="65"/>
        <v>10</v>
      </c>
      <c r="AO42" s="19">
        <f t="shared" si="65"/>
        <v>10</v>
      </c>
      <c r="AP42" s="19">
        <f t="shared" si="65"/>
        <v>10</v>
      </c>
      <c r="AQ42" s="19">
        <f t="shared" si="65"/>
        <v>10</v>
      </c>
      <c r="AR42" s="19">
        <f t="shared" si="65"/>
        <v>10</v>
      </c>
      <c r="AS42" s="19">
        <f t="shared" si="65"/>
        <v>10</v>
      </c>
      <c r="AT42" s="19">
        <f t="shared" si="65"/>
        <v>10</v>
      </c>
      <c r="AU42" s="19">
        <f t="shared" si="65"/>
        <v>10</v>
      </c>
      <c r="AV42" s="19">
        <f t="shared" si="65"/>
        <v>10</v>
      </c>
      <c r="AW42" s="19">
        <f t="shared" si="66"/>
        <v>10</v>
      </c>
      <c r="AX42" s="19">
        <f t="shared" si="66"/>
        <v>10</v>
      </c>
      <c r="AY42" s="19">
        <f t="shared" si="66"/>
        <v>10</v>
      </c>
      <c r="AZ42" s="19">
        <f t="shared" si="66"/>
        <v>10</v>
      </c>
      <c r="BA42" s="19">
        <f t="shared" si="66"/>
        <v>10</v>
      </c>
      <c r="BB42" s="19">
        <f t="shared" si="66"/>
        <v>10</v>
      </c>
      <c r="BC42" s="19">
        <f t="shared" si="66"/>
        <v>10</v>
      </c>
      <c r="BD42" s="19">
        <f t="shared" si="66"/>
        <v>10</v>
      </c>
      <c r="BE42" s="19">
        <f t="shared" si="66"/>
        <v>10</v>
      </c>
      <c r="BF42" s="19">
        <f t="shared" si="66"/>
        <v>10</v>
      </c>
      <c r="BG42" s="19">
        <f t="shared" si="67"/>
        <v>10</v>
      </c>
      <c r="BH42" s="19">
        <f t="shared" si="67"/>
        <v>10</v>
      </c>
      <c r="BI42" s="19">
        <f t="shared" si="67"/>
        <v>10</v>
      </c>
      <c r="BJ42" s="19">
        <f t="shared" si="67"/>
        <v>10</v>
      </c>
      <c r="BK42" s="19">
        <f t="shared" si="67"/>
        <v>10</v>
      </c>
      <c r="BL42" s="19">
        <f t="shared" si="67"/>
        <v>10</v>
      </c>
      <c r="BM42" s="19">
        <f t="shared" si="67"/>
        <v>10</v>
      </c>
      <c r="BN42" s="19">
        <f t="shared" si="67"/>
        <v>10</v>
      </c>
      <c r="BO42" s="19">
        <f t="shared" si="67"/>
        <v>10</v>
      </c>
      <c r="BP42" s="19">
        <f t="shared" si="67"/>
        <v>10</v>
      </c>
      <c r="BQ42" s="19">
        <f t="shared" si="68"/>
        <v>10</v>
      </c>
      <c r="BR42" s="19">
        <f t="shared" si="68"/>
        <v>10</v>
      </c>
      <c r="BS42" s="19">
        <f t="shared" si="68"/>
        <v>10</v>
      </c>
      <c r="BT42" s="19">
        <f t="shared" si="68"/>
        <v>10</v>
      </c>
      <c r="BU42" s="19">
        <f t="shared" si="68"/>
        <v>10</v>
      </c>
      <c r="BV42" s="19">
        <f t="shared" si="68"/>
        <v>10</v>
      </c>
      <c r="BW42" s="19">
        <f t="shared" si="68"/>
        <v>10</v>
      </c>
      <c r="BX42" s="19">
        <f t="shared" si="68"/>
        <v>10</v>
      </c>
      <c r="BY42" s="19">
        <f t="shared" si="68"/>
        <v>10</v>
      </c>
      <c r="BZ42" s="19">
        <f t="shared" si="68"/>
        <v>10</v>
      </c>
      <c r="CA42" s="19">
        <f t="shared" si="69"/>
        <v>10</v>
      </c>
      <c r="CB42" s="19">
        <f t="shared" si="69"/>
        <v>10</v>
      </c>
      <c r="CC42" s="19">
        <f t="shared" si="69"/>
        <v>10</v>
      </c>
      <c r="CD42" s="19">
        <f t="shared" si="69"/>
        <v>10</v>
      </c>
      <c r="CE42" s="19">
        <f t="shared" si="69"/>
        <v>10</v>
      </c>
      <c r="CF42" s="19">
        <f t="shared" si="69"/>
        <v>10</v>
      </c>
      <c r="CG42" s="19">
        <f t="shared" si="69"/>
        <v>10</v>
      </c>
      <c r="CH42" s="19">
        <f t="shared" si="69"/>
        <v>10</v>
      </c>
      <c r="CI42" s="19">
        <f t="shared" si="69"/>
        <v>10</v>
      </c>
      <c r="CJ42" s="19">
        <f t="shared" si="69"/>
        <v>10</v>
      </c>
      <c r="CK42" s="19">
        <f t="shared" si="70"/>
        <v>10</v>
      </c>
      <c r="CL42" s="19">
        <f t="shared" si="70"/>
        <v>10</v>
      </c>
      <c r="CM42" s="19" t="e">
        <f t="shared" si="70"/>
        <v>#N/A</v>
      </c>
      <c r="CN42" s="19" t="e">
        <f t="shared" si="70"/>
        <v>#N/A</v>
      </c>
      <c r="CO42" s="19" t="e">
        <f t="shared" si="70"/>
        <v>#N/A</v>
      </c>
      <c r="CP42" s="19" t="e">
        <f t="shared" si="70"/>
        <v>#N/A</v>
      </c>
      <c r="CQ42" s="19" t="e">
        <f t="shared" si="70"/>
        <v>#N/A</v>
      </c>
      <c r="CR42" s="19" t="e">
        <f t="shared" si="70"/>
        <v>#N/A</v>
      </c>
      <c r="CS42" s="19" t="e">
        <f t="shared" si="70"/>
        <v>#N/A</v>
      </c>
      <c r="CT42" s="19" t="e">
        <f t="shared" si="70"/>
        <v>#N/A</v>
      </c>
      <c r="CU42" s="19" t="e">
        <f t="shared" si="71"/>
        <v>#N/A</v>
      </c>
      <c r="CV42" s="19" t="e">
        <f t="shared" si="71"/>
        <v>#N/A</v>
      </c>
      <c r="CW42" s="19" t="e">
        <f t="shared" si="71"/>
        <v>#N/A</v>
      </c>
      <c r="CX42" s="19" t="e">
        <f t="shared" si="71"/>
        <v>#N/A</v>
      </c>
      <c r="CY42" s="19" t="e">
        <f t="shared" si="71"/>
        <v>#N/A</v>
      </c>
      <c r="CZ42" s="19" t="e">
        <f t="shared" si="71"/>
        <v>#N/A</v>
      </c>
      <c r="DA42" s="19" t="e">
        <f t="shared" si="71"/>
        <v>#N/A</v>
      </c>
      <c r="DB42" s="19" t="e">
        <f t="shared" si="71"/>
        <v>#N/A</v>
      </c>
      <c r="DC42" s="19" t="e">
        <f t="shared" si="71"/>
        <v>#N/A</v>
      </c>
      <c r="DD42" s="19" t="e">
        <f t="shared" si="71"/>
        <v>#N/A</v>
      </c>
      <c r="DE42" s="19" t="e">
        <f t="shared" si="72"/>
        <v>#N/A</v>
      </c>
      <c r="DF42" s="19" t="e">
        <f t="shared" si="72"/>
        <v>#N/A</v>
      </c>
      <c r="DG42" s="19" t="e">
        <f t="shared" si="72"/>
        <v>#N/A</v>
      </c>
      <c r="DH42" s="19" t="e">
        <f t="shared" si="72"/>
        <v>#N/A</v>
      </c>
      <c r="DI42" s="19" t="e">
        <f t="shared" si="72"/>
        <v>#N/A</v>
      </c>
      <c r="DJ42" s="19" t="e">
        <f t="shared" si="72"/>
        <v>#N/A</v>
      </c>
      <c r="DK42" s="19" t="e">
        <f t="shared" si="72"/>
        <v>#N/A</v>
      </c>
      <c r="DL42" s="19" t="e">
        <f t="shared" si="72"/>
        <v>#N/A</v>
      </c>
    </row>
    <row r="43" spans="1:116" x14ac:dyDescent="0.4">
      <c r="D43" t="s">
        <v>823</v>
      </c>
      <c r="E43" s="8" t="str">
        <f t="shared" si="32"/>
        <v>43 VOLLIST-EVP</v>
      </c>
      <c r="G43" s="342" t="s">
        <v>322</v>
      </c>
      <c r="H43" s="31"/>
      <c r="I43" s="73"/>
      <c r="J43" s="73"/>
      <c r="K43" s="18">
        <v>10</v>
      </c>
      <c r="L43" s="18">
        <v>10</v>
      </c>
      <c r="M43" s="18">
        <v>10</v>
      </c>
      <c r="N43" s="18">
        <v>10</v>
      </c>
      <c r="O43" s="18">
        <v>10</v>
      </c>
      <c r="P43" s="18">
        <v>10</v>
      </c>
      <c r="R43" s="33"/>
      <c r="S43" s="19">
        <f t="shared" si="63"/>
        <v>10</v>
      </c>
      <c r="T43" s="19">
        <f t="shared" si="63"/>
        <v>10</v>
      </c>
      <c r="U43" s="19">
        <f t="shared" si="63"/>
        <v>10</v>
      </c>
      <c r="V43" s="19">
        <f t="shared" si="63"/>
        <v>10</v>
      </c>
      <c r="W43" s="19">
        <f t="shared" si="63"/>
        <v>10</v>
      </c>
      <c r="X43" s="19">
        <f t="shared" si="63"/>
        <v>10</v>
      </c>
      <c r="Y43" s="19">
        <f t="shared" si="63"/>
        <v>10</v>
      </c>
      <c r="Z43" s="19">
        <f t="shared" si="63"/>
        <v>10</v>
      </c>
      <c r="AA43" s="19">
        <f t="shared" si="63"/>
        <v>10</v>
      </c>
      <c r="AB43" s="19">
        <f t="shared" si="63"/>
        <v>10</v>
      </c>
      <c r="AC43" s="19">
        <f t="shared" si="64"/>
        <v>10</v>
      </c>
      <c r="AD43" s="19">
        <f t="shared" si="64"/>
        <v>10</v>
      </c>
      <c r="AE43" s="19">
        <f t="shared" si="64"/>
        <v>10</v>
      </c>
      <c r="AF43" s="19">
        <f t="shared" si="64"/>
        <v>10</v>
      </c>
      <c r="AG43" s="19">
        <f t="shared" si="64"/>
        <v>10</v>
      </c>
      <c r="AH43" s="19">
        <f t="shared" si="64"/>
        <v>10</v>
      </c>
      <c r="AI43" s="19">
        <f t="shared" si="64"/>
        <v>10</v>
      </c>
      <c r="AJ43" s="19">
        <f t="shared" si="64"/>
        <v>10</v>
      </c>
      <c r="AK43" s="19">
        <f t="shared" si="64"/>
        <v>10</v>
      </c>
      <c r="AL43" s="19">
        <f t="shared" si="64"/>
        <v>10</v>
      </c>
      <c r="AM43" s="19">
        <f t="shared" si="65"/>
        <v>10</v>
      </c>
      <c r="AN43" s="19">
        <f t="shared" si="65"/>
        <v>10</v>
      </c>
      <c r="AO43" s="19">
        <f t="shared" si="65"/>
        <v>10</v>
      </c>
      <c r="AP43" s="19">
        <f t="shared" si="65"/>
        <v>10</v>
      </c>
      <c r="AQ43" s="19">
        <f t="shared" si="65"/>
        <v>10</v>
      </c>
      <c r="AR43" s="19">
        <f t="shared" si="65"/>
        <v>10</v>
      </c>
      <c r="AS43" s="19">
        <f t="shared" si="65"/>
        <v>10</v>
      </c>
      <c r="AT43" s="19">
        <f t="shared" si="65"/>
        <v>10</v>
      </c>
      <c r="AU43" s="19">
        <f t="shared" si="65"/>
        <v>10</v>
      </c>
      <c r="AV43" s="19">
        <f t="shared" si="65"/>
        <v>10</v>
      </c>
      <c r="AW43" s="19">
        <f t="shared" si="66"/>
        <v>10</v>
      </c>
      <c r="AX43" s="19">
        <f t="shared" si="66"/>
        <v>10</v>
      </c>
      <c r="AY43" s="19">
        <f t="shared" si="66"/>
        <v>10</v>
      </c>
      <c r="AZ43" s="19">
        <f t="shared" si="66"/>
        <v>10</v>
      </c>
      <c r="BA43" s="19">
        <f t="shared" si="66"/>
        <v>10</v>
      </c>
      <c r="BB43" s="19">
        <f t="shared" si="66"/>
        <v>10</v>
      </c>
      <c r="BC43" s="19">
        <f t="shared" si="66"/>
        <v>10</v>
      </c>
      <c r="BD43" s="19">
        <f t="shared" si="66"/>
        <v>10</v>
      </c>
      <c r="BE43" s="19">
        <f t="shared" si="66"/>
        <v>10</v>
      </c>
      <c r="BF43" s="19">
        <f t="shared" si="66"/>
        <v>10</v>
      </c>
      <c r="BG43" s="19">
        <f t="shared" si="67"/>
        <v>10</v>
      </c>
      <c r="BH43" s="19">
        <f t="shared" si="67"/>
        <v>10</v>
      </c>
      <c r="BI43" s="19">
        <f t="shared" si="67"/>
        <v>10</v>
      </c>
      <c r="BJ43" s="19">
        <f t="shared" si="67"/>
        <v>10</v>
      </c>
      <c r="BK43" s="19">
        <f t="shared" si="67"/>
        <v>10</v>
      </c>
      <c r="BL43" s="19">
        <f t="shared" si="67"/>
        <v>10</v>
      </c>
      <c r="BM43" s="19">
        <f t="shared" si="67"/>
        <v>10</v>
      </c>
      <c r="BN43" s="19">
        <f t="shared" si="67"/>
        <v>10</v>
      </c>
      <c r="BO43" s="19">
        <f t="shared" si="67"/>
        <v>10</v>
      </c>
      <c r="BP43" s="19">
        <f t="shared" si="67"/>
        <v>10</v>
      </c>
      <c r="BQ43" s="19">
        <f t="shared" si="68"/>
        <v>10</v>
      </c>
      <c r="BR43" s="19">
        <f t="shared" si="68"/>
        <v>10</v>
      </c>
      <c r="BS43" s="19">
        <f t="shared" si="68"/>
        <v>10</v>
      </c>
      <c r="BT43" s="19">
        <f t="shared" si="68"/>
        <v>10</v>
      </c>
      <c r="BU43" s="19">
        <f t="shared" si="68"/>
        <v>10</v>
      </c>
      <c r="BV43" s="19">
        <f t="shared" si="68"/>
        <v>10</v>
      </c>
      <c r="BW43" s="19">
        <f t="shared" si="68"/>
        <v>10</v>
      </c>
      <c r="BX43" s="19">
        <f t="shared" si="68"/>
        <v>10</v>
      </c>
      <c r="BY43" s="19">
        <f t="shared" si="68"/>
        <v>10</v>
      </c>
      <c r="BZ43" s="19">
        <f t="shared" si="68"/>
        <v>10</v>
      </c>
      <c r="CA43" s="19">
        <f t="shared" si="69"/>
        <v>10</v>
      </c>
      <c r="CB43" s="19">
        <f t="shared" si="69"/>
        <v>10</v>
      </c>
      <c r="CC43" s="19">
        <f t="shared" si="69"/>
        <v>10</v>
      </c>
      <c r="CD43" s="19">
        <f t="shared" si="69"/>
        <v>10</v>
      </c>
      <c r="CE43" s="19">
        <f t="shared" si="69"/>
        <v>10</v>
      </c>
      <c r="CF43" s="19">
        <f t="shared" si="69"/>
        <v>10</v>
      </c>
      <c r="CG43" s="19">
        <f t="shared" si="69"/>
        <v>10</v>
      </c>
      <c r="CH43" s="19">
        <f t="shared" si="69"/>
        <v>10</v>
      </c>
      <c r="CI43" s="19">
        <f t="shared" si="69"/>
        <v>10</v>
      </c>
      <c r="CJ43" s="19">
        <f t="shared" si="69"/>
        <v>10</v>
      </c>
      <c r="CK43" s="19">
        <f t="shared" si="70"/>
        <v>10</v>
      </c>
      <c r="CL43" s="19">
        <f t="shared" si="70"/>
        <v>10</v>
      </c>
      <c r="CM43" s="19" t="e">
        <f t="shared" si="70"/>
        <v>#N/A</v>
      </c>
      <c r="CN43" s="19" t="e">
        <f t="shared" si="70"/>
        <v>#N/A</v>
      </c>
      <c r="CO43" s="19" t="e">
        <f t="shared" si="70"/>
        <v>#N/A</v>
      </c>
      <c r="CP43" s="19" t="e">
        <f t="shared" si="70"/>
        <v>#N/A</v>
      </c>
      <c r="CQ43" s="19" t="e">
        <f t="shared" si="70"/>
        <v>#N/A</v>
      </c>
      <c r="CR43" s="19" t="e">
        <f t="shared" si="70"/>
        <v>#N/A</v>
      </c>
      <c r="CS43" s="19" t="e">
        <f t="shared" si="70"/>
        <v>#N/A</v>
      </c>
      <c r="CT43" s="19" t="e">
        <f t="shared" si="70"/>
        <v>#N/A</v>
      </c>
      <c r="CU43" s="19" t="e">
        <f t="shared" si="71"/>
        <v>#N/A</v>
      </c>
      <c r="CV43" s="19" t="e">
        <f t="shared" si="71"/>
        <v>#N/A</v>
      </c>
      <c r="CW43" s="19" t="e">
        <f t="shared" si="71"/>
        <v>#N/A</v>
      </c>
      <c r="CX43" s="19" t="e">
        <f t="shared" si="71"/>
        <v>#N/A</v>
      </c>
      <c r="CY43" s="19" t="e">
        <f t="shared" si="71"/>
        <v>#N/A</v>
      </c>
      <c r="CZ43" s="19" t="e">
        <f t="shared" si="71"/>
        <v>#N/A</v>
      </c>
      <c r="DA43" s="19" t="e">
        <f t="shared" si="71"/>
        <v>#N/A</v>
      </c>
      <c r="DB43" s="19" t="e">
        <f t="shared" si="71"/>
        <v>#N/A</v>
      </c>
      <c r="DC43" s="19" t="e">
        <f t="shared" si="71"/>
        <v>#N/A</v>
      </c>
      <c r="DD43" s="19" t="e">
        <f t="shared" si="71"/>
        <v>#N/A</v>
      </c>
      <c r="DE43" s="19" t="e">
        <f t="shared" si="72"/>
        <v>#N/A</v>
      </c>
      <c r="DF43" s="19" t="e">
        <f t="shared" si="72"/>
        <v>#N/A</v>
      </c>
      <c r="DG43" s="19" t="e">
        <f t="shared" si="72"/>
        <v>#N/A</v>
      </c>
      <c r="DH43" s="19" t="e">
        <f t="shared" si="72"/>
        <v>#N/A</v>
      </c>
      <c r="DI43" s="19" t="e">
        <f t="shared" si="72"/>
        <v>#N/A</v>
      </c>
      <c r="DJ43" s="19" t="e">
        <f t="shared" si="72"/>
        <v>#N/A</v>
      </c>
      <c r="DK43" s="19" t="e">
        <f t="shared" si="72"/>
        <v>#N/A</v>
      </c>
      <c r="DL43" s="19" t="e">
        <f t="shared" si="72"/>
        <v>#N/A</v>
      </c>
    </row>
    <row r="44" spans="1:116" x14ac:dyDescent="0.4">
      <c r="D44" t="s">
        <v>823</v>
      </c>
      <c r="E44" s="8" t="str">
        <f t="shared" si="32"/>
        <v>44 VOLLIST-EVP</v>
      </c>
      <c r="G44" s="342" t="s">
        <v>323</v>
      </c>
      <c r="H44" s="31"/>
      <c r="I44" s="73"/>
      <c r="J44" s="73"/>
      <c r="K44" s="18">
        <v>10</v>
      </c>
      <c r="L44" s="18">
        <v>10</v>
      </c>
      <c r="M44" s="18">
        <v>10</v>
      </c>
      <c r="N44" s="18">
        <v>10</v>
      </c>
      <c r="O44" s="18">
        <v>10</v>
      </c>
      <c r="P44" s="18">
        <v>10</v>
      </c>
      <c r="R44" s="33"/>
      <c r="S44" s="19">
        <f t="shared" si="63"/>
        <v>10</v>
      </c>
      <c r="T44" s="19">
        <f t="shared" si="63"/>
        <v>10</v>
      </c>
      <c r="U44" s="19">
        <f t="shared" si="63"/>
        <v>10</v>
      </c>
      <c r="V44" s="19">
        <f t="shared" si="63"/>
        <v>10</v>
      </c>
      <c r="W44" s="19">
        <f t="shared" si="63"/>
        <v>10</v>
      </c>
      <c r="X44" s="19">
        <f t="shared" si="63"/>
        <v>10</v>
      </c>
      <c r="Y44" s="19">
        <f t="shared" si="63"/>
        <v>10</v>
      </c>
      <c r="Z44" s="19">
        <f t="shared" si="63"/>
        <v>10</v>
      </c>
      <c r="AA44" s="19">
        <f t="shared" si="63"/>
        <v>10</v>
      </c>
      <c r="AB44" s="19">
        <f t="shared" si="63"/>
        <v>10</v>
      </c>
      <c r="AC44" s="19">
        <f t="shared" si="64"/>
        <v>10</v>
      </c>
      <c r="AD44" s="19">
        <f t="shared" si="64"/>
        <v>10</v>
      </c>
      <c r="AE44" s="19">
        <f t="shared" si="64"/>
        <v>10</v>
      </c>
      <c r="AF44" s="19">
        <f t="shared" si="64"/>
        <v>10</v>
      </c>
      <c r="AG44" s="19">
        <f t="shared" si="64"/>
        <v>10</v>
      </c>
      <c r="AH44" s="19">
        <f t="shared" si="64"/>
        <v>10</v>
      </c>
      <c r="AI44" s="19">
        <f t="shared" si="64"/>
        <v>10</v>
      </c>
      <c r="AJ44" s="19">
        <f t="shared" si="64"/>
        <v>10</v>
      </c>
      <c r="AK44" s="19">
        <f t="shared" si="64"/>
        <v>10</v>
      </c>
      <c r="AL44" s="19">
        <f t="shared" si="64"/>
        <v>10</v>
      </c>
      <c r="AM44" s="19">
        <f t="shared" si="65"/>
        <v>10</v>
      </c>
      <c r="AN44" s="19">
        <f t="shared" si="65"/>
        <v>10</v>
      </c>
      <c r="AO44" s="19">
        <f t="shared" si="65"/>
        <v>10</v>
      </c>
      <c r="AP44" s="19">
        <f t="shared" si="65"/>
        <v>10</v>
      </c>
      <c r="AQ44" s="19">
        <f t="shared" si="65"/>
        <v>10</v>
      </c>
      <c r="AR44" s="19">
        <f t="shared" si="65"/>
        <v>10</v>
      </c>
      <c r="AS44" s="19">
        <f t="shared" si="65"/>
        <v>10</v>
      </c>
      <c r="AT44" s="19">
        <f t="shared" si="65"/>
        <v>10</v>
      </c>
      <c r="AU44" s="19">
        <f t="shared" si="65"/>
        <v>10</v>
      </c>
      <c r="AV44" s="19">
        <f t="shared" si="65"/>
        <v>10</v>
      </c>
      <c r="AW44" s="19">
        <f t="shared" si="66"/>
        <v>10</v>
      </c>
      <c r="AX44" s="19">
        <f t="shared" si="66"/>
        <v>10</v>
      </c>
      <c r="AY44" s="19">
        <f t="shared" si="66"/>
        <v>10</v>
      </c>
      <c r="AZ44" s="19">
        <f t="shared" si="66"/>
        <v>10</v>
      </c>
      <c r="BA44" s="19">
        <f t="shared" si="66"/>
        <v>10</v>
      </c>
      <c r="BB44" s="19">
        <f t="shared" si="66"/>
        <v>10</v>
      </c>
      <c r="BC44" s="19">
        <f t="shared" si="66"/>
        <v>10</v>
      </c>
      <c r="BD44" s="19">
        <f t="shared" si="66"/>
        <v>10</v>
      </c>
      <c r="BE44" s="19">
        <f t="shared" si="66"/>
        <v>10</v>
      </c>
      <c r="BF44" s="19">
        <f t="shared" si="66"/>
        <v>10</v>
      </c>
      <c r="BG44" s="19">
        <f t="shared" si="67"/>
        <v>10</v>
      </c>
      <c r="BH44" s="19">
        <f t="shared" si="67"/>
        <v>10</v>
      </c>
      <c r="BI44" s="19">
        <f t="shared" si="67"/>
        <v>10</v>
      </c>
      <c r="BJ44" s="19">
        <f t="shared" si="67"/>
        <v>10</v>
      </c>
      <c r="BK44" s="19">
        <f t="shared" si="67"/>
        <v>10</v>
      </c>
      <c r="BL44" s="19">
        <f t="shared" si="67"/>
        <v>10</v>
      </c>
      <c r="BM44" s="19">
        <f t="shared" si="67"/>
        <v>10</v>
      </c>
      <c r="BN44" s="19">
        <f t="shared" si="67"/>
        <v>10</v>
      </c>
      <c r="BO44" s="19">
        <f t="shared" si="67"/>
        <v>10</v>
      </c>
      <c r="BP44" s="19">
        <f t="shared" si="67"/>
        <v>10</v>
      </c>
      <c r="BQ44" s="19">
        <f t="shared" si="68"/>
        <v>10</v>
      </c>
      <c r="BR44" s="19">
        <f t="shared" si="68"/>
        <v>10</v>
      </c>
      <c r="BS44" s="19">
        <f t="shared" si="68"/>
        <v>10</v>
      </c>
      <c r="BT44" s="19">
        <f t="shared" si="68"/>
        <v>10</v>
      </c>
      <c r="BU44" s="19">
        <f t="shared" si="68"/>
        <v>10</v>
      </c>
      <c r="BV44" s="19">
        <f t="shared" si="68"/>
        <v>10</v>
      </c>
      <c r="BW44" s="19">
        <f t="shared" si="68"/>
        <v>10</v>
      </c>
      <c r="BX44" s="19">
        <f t="shared" si="68"/>
        <v>10</v>
      </c>
      <c r="BY44" s="19">
        <f t="shared" si="68"/>
        <v>10</v>
      </c>
      <c r="BZ44" s="19">
        <f t="shared" si="68"/>
        <v>10</v>
      </c>
      <c r="CA44" s="19">
        <f t="shared" si="69"/>
        <v>10</v>
      </c>
      <c r="CB44" s="19">
        <f t="shared" si="69"/>
        <v>10</v>
      </c>
      <c r="CC44" s="19">
        <f t="shared" si="69"/>
        <v>10</v>
      </c>
      <c r="CD44" s="19">
        <f t="shared" si="69"/>
        <v>10</v>
      </c>
      <c r="CE44" s="19">
        <f t="shared" si="69"/>
        <v>10</v>
      </c>
      <c r="CF44" s="19">
        <f t="shared" si="69"/>
        <v>10</v>
      </c>
      <c r="CG44" s="19">
        <f t="shared" si="69"/>
        <v>10</v>
      </c>
      <c r="CH44" s="19">
        <f t="shared" si="69"/>
        <v>10</v>
      </c>
      <c r="CI44" s="19">
        <f t="shared" si="69"/>
        <v>10</v>
      </c>
      <c r="CJ44" s="19">
        <f t="shared" si="69"/>
        <v>10</v>
      </c>
      <c r="CK44" s="19">
        <f t="shared" si="70"/>
        <v>10</v>
      </c>
      <c r="CL44" s="19">
        <f t="shared" si="70"/>
        <v>10</v>
      </c>
      <c r="CM44" s="19" t="e">
        <f t="shared" si="70"/>
        <v>#N/A</v>
      </c>
      <c r="CN44" s="19" t="e">
        <f t="shared" si="70"/>
        <v>#N/A</v>
      </c>
      <c r="CO44" s="19" t="e">
        <f t="shared" si="70"/>
        <v>#N/A</v>
      </c>
      <c r="CP44" s="19" t="e">
        <f t="shared" si="70"/>
        <v>#N/A</v>
      </c>
      <c r="CQ44" s="19" t="e">
        <f t="shared" si="70"/>
        <v>#N/A</v>
      </c>
      <c r="CR44" s="19" t="e">
        <f t="shared" si="70"/>
        <v>#N/A</v>
      </c>
      <c r="CS44" s="19" t="e">
        <f t="shared" si="70"/>
        <v>#N/A</v>
      </c>
      <c r="CT44" s="19" t="e">
        <f t="shared" si="70"/>
        <v>#N/A</v>
      </c>
      <c r="CU44" s="19" t="e">
        <f t="shared" si="71"/>
        <v>#N/A</v>
      </c>
      <c r="CV44" s="19" t="e">
        <f t="shared" si="71"/>
        <v>#N/A</v>
      </c>
      <c r="CW44" s="19" t="e">
        <f t="shared" si="71"/>
        <v>#N/A</v>
      </c>
      <c r="CX44" s="19" t="e">
        <f t="shared" si="71"/>
        <v>#N/A</v>
      </c>
      <c r="CY44" s="19" t="e">
        <f t="shared" si="71"/>
        <v>#N/A</v>
      </c>
      <c r="CZ44" s="19" t="e">
        <f t="shared" si="71"/>
        <v>#N/A</v>
      </c>
      <c r="DA44" s="19" t="e">
        <f t="shared" si="71"/>
        <v>#N/A</v>
      </c>
      <c r="DB44" s="19" t="e">
        <f t="shared" si="71"/>
        <v>#N/A</v>
      </c>
      <c r="DC44" s="19" t="e">
        <f t="shared" si="71"/>
        <v>#N/A</v>
      </c>
      <c r="DD44" s="19" t="e">
        <f t="shared" si="71"/>
        <v>#N/A</v>
      </c>
      <c r="DE44" s="19" t="e">
        <f t="shared" si="72"/>
        <v>#N/A</v>
      </c>
      <c r="DF44" s="19" t="e">
        <f t="shared" si="72"/>
        <v>#N/A</v>
      </c>
      <c r="DG44" s="19" t="e">
        <f t="shared" si="72"/>
        <v>#N/A</v>
      </c>
      <c r="DH44" s="19" t="e">
        <f t="shared" si="72"/>
        <v>#N/A</v>
      </c>
      <c r="DI44" s="19" t="e">
        <f t="shared" si="72"/>
        <v>#N/A</v>
      </c>
      <c r="DJ44" s="19" t="e">
        <f t="shared" si="72"/>
        <v>#N/A</v>
      </c>
      <c r="DK44" s="19" t="e">
        <f t="shared" si="72"/>
        <v>#N/A</v>
      </c>
      <c r="DL44" s="19" t="e">
        <f t="shared" si="72"/>
        <v>#N/A</v>
      </c>
    </row>
    <row r="45" spans="1:116" x14ac:dyDescent="0.4">
      <c r="D45" t="s">
        <v>823</v>
      </c>
      <c r="E45" s="8" t="str">
        <f t="shared" si="32"/>
        <v>45 VOLLIST-EVP</v>
      </c>
      <c r="G45" s="342" t="s">
        <v>566</v>
      </c>
      <c r="H45" s="31"/>
      <c r="I45" s="73"/>
      <c r="J45" s="73"/>
      <c r="K45" s="18">
        <v>10</v>
      </c>
      <c r="L45" s="18">
        <v>10</v>
      </c>
      <c r="M45" s="18">
        <v>10</v>
      </c>
      <c r="N45" s="18">
        <v>10</v>
      </c>
      <c r="O45" s="18">
        <v>10</v>
      </c>
      <c r="P45" s="18">
        <v>10</v>
      </c>
      <c r="R45" s="33"/>
      <c r="S45" s="19">
        <f t="shared" si="63"/>
        <v>10</v>
      </c>
      <c r="T45" s="19">
        <f t="shared" si="63"/>
        <v>10</v>
      </c>
      <c r="U45" s="19">
        <f t="shared" si="63"/>
        <v>10</v>
      </c>
      <c r="V45" s="19">
        <f t="shared" si="63"/>
        <v>10</v>
      </c>
      <c r="W45" s="19">
        <f t="shared" si="63"/>
        <v>10</v>
      </c>
      <c r="X45" s="19">
        <f t="shared" si="63"/>
        <v>10</v>
      </c>
      <c r="Y45" s="19">
        <f t="shared" si="63"/>
        <v>10</v>
      </c>
      <c r="Z45" s="19">
        <f t="shared" si="63"/>
        <v>10</v>
      </c>
      <c r="AA45" s="19">
        <f t="shared" si="63"/>
        <v>10</v>
      </c>
      <c r="AB45" s="19">
        <f t="shared" si="63"/>
        <v>10</v>
      </c>
      <c r="AC45" s="19">
        <f t="shared" si="64"/>
        <v>10</v>
      </c>
      <c r="AD45" s="19">
        <f t="shared" si="64"/>
        <v>10</v>
      </c>
      <c r="AE45" s="19">
        <f t="shared" si="64"/>
        <v>10</v>
      </c>
      <c r="AF45" s="19">
        <f t="shared" si="64"/>
        <v>10</v>
      </c>
      <c r="AG45" s="19">
        <f t="shared" si="64"/>
        <v>10</v>
      </c>
      <c r="AH45" s="19">
        <f t="shared" si="64"/>
        <v>10</v>
      </c>
      <c r="AI45" s="19">
        <f t="shared" si="64"/>
        <v>10</v>
      </c>
      <c r="AJ45" s="19">
        <f t="shared" si="64"/>
        <v>10</v>
      </c>
      <c r="AK45" s="19">
        <f t="shared" si="64"/>
        <v>10</v>
      </c>
      <c r="AL45" s="19">
        <f t="shared" si="64"/>
        <v>10</v>
      </c>
      <c r="AM45" s="19">
        <f t="shared" si="65"/>
        <v>10</v>
      </c>
      <c r="AN45" s="19">
        <f t="shared" si="65"/>
        <v>10</v>
      </c>
      <c r="AO45" s="19">
        <f t="shared" si="65"/>
        <v>10</v>
      </c>
      <c r="AP45" s="19">
        <f t="shared" si="65"/>
        <v>10</v>
      </c>
      <c r="AQ45" s="19">
        <f t="shared" si="65"/>
        <v>10</v>
      </c>
      <c r="AR45" s="19">
        <f t="shared" si="65"/>
        <v>10</v>
      </c>
      <c r="AS45" s="19">
        <f t="shared" si="65"/>
        <v>10</v>
      </c>
      <c r="AT45" s="19">
        <f t="shared" si="65"/>
        <v>10</v>
      </c>
      <c r="AU45" s="19">
        <f t="shared" si="65"/>
        <v>10</v>
      </c>
      <c r="AV45" s="19">
        <f t="shared" si="65"/>
        <v>10</v>
      </c>
      <c r="AW45" s="19">
        <f t="shared" si="66"/>
        <v>10</v>
      </c>
      <c r="AX45" s="19">
        <f t="shared" si="66"/>
        <v>10</v>
      </c>
      <c r="AY45" s="19">
        <f t="shared" si="66"/>
        <v>10</v>
      </c>
      <c r="AZ45" s="19">
        <f t="shared" si="66"/>
        <v>10</v>
      </c>
      <c r="BA45" s="19">
        <f t="shared" si="66"/>
        <v>10</v>
      </c>
      <c r="BB45" s="19">
        <f t="shared" si="66"/>
        <v>10</v>
      </c>
      <c r="BC45" s="19">
        <f t="shared" si="66"/>
        <v>10</v>
      </c>
      <c r="BD45" s="19">
        <f t="shared" si="66"/>
        <v>10</v>
      </c>
      <c r="BE45" s="19">
        <f t="shared" si="66"/>
        <v>10</v>
      </c>
      <c r="BF45" s="19">
        <f t="shared" si="66"/>
        <v>10</v>
      </c>
      <c r="BG45" s="19">
        <f t="shared" si="67"/>
        <v>10</v>
      </c>
      <c r="BH45" s="19">
        <f t="shared" si="67"/>
        <v>10</v>
      </c>
      <c r="BI45" s="19">
        <f t="shared" si="67"/>
        <v>10</v>
      </c>
      <c r="BJ45" s="19">
        <f t="shared" si="67"/>
        <v>10</v>
      </c>
      <c r="BK45" s="19">
        <f t="shared" si="67"/>
        <v>10</v>
      </c>
      <c r="BL45" s="19">
        <f t="shared" si="67"/>
        <v>10</v>
      </c>
      <c r="BM45" s="19">
        <f t="shared" si="67"/>
        <v>10</v>
      </c>
      <c r="BN45" s="19">
        <f t="shared" si="67"/>
        <v>10</v>
      </c>
      <c r="BO45" s="19">
        <f t="shared" si="67"/>
        <v>10</v>
      </c>
      <c r="BP45" s="19">
        <f t="shared" si="67"/>
        <v>10</v>
      </c>
      <c r="BQ45" s="19">
        <f t="shared" si="68"/>
        <v>10</v>
      </c>
      <c r="BR45" s="19">
        <f t="shared" si="68"/>
        <v>10</v>
      </c>
      <c r="BS45" s="19">
        <f t="shared" si="68"/>
        <v>10</v>
      </c>
      <c r="BT45" s="19">
        <f t="shared" si="68"/>
        <v>10</v>
      </c>
      <c r="BU45" s="19">
        <f t="shared" si="68"/>
        <v>10</v>
      </c>
      <c r="BV45" s="19">
        <f t="shared" si="68"/>
        <v>10</v>
      </c>
      <c r="BW45" s="19">
        <f t="shared" si="68"/>
        <v>10</v>
      </c>
      <c r="BX45" s="19">
        <f t="shared" si="68"/>
        <v>10</v>
      </c>
      <c r="BY45" s="19">
        <f t="shared" si="68"/>
        <v>10</v>
      </c>
      <c r="BZ45" s="19">
        <f t="shared" si="68"/>
        <v>10</v>
      </c>
      <c r="CA45" s="19">
        <f t="shared" si="69"/>
        <v>10</v>
      </c>
      <c r="CB45" s="19">
        <f t="shared" si="69"/>
        <v>10</v>
      </c>
      <c r="CC45" s="19">
        <f t="shared" si="69"/>
        <v>10</v>
      </c>
      <c r="CD45" s="19">
        <f t="shared" si="69"/>
        <v>10</v>
      </c>
      <c r="CE45" s="19">
        <f t="shared" si="69"/>
        <v>10</v>
      </c>
      <c r="CF45" s="19">
        <f t="shared" si="69"/>
        <v>10</v>
      </c>
      <c r="CG45" s="19">
        <f t="shared" si="69"/>
        <v>10</v>
      </c>
      <c r="CH45" s="19">
        <f t="shared" si="69"/>
        <v>10</v>
      </c>
      <c r="CI45" s="19">
        <f t="shared" si="69"/>
        <v>10</v>
      </c>
      <c r="CJ45" s="19">
        <f t="shared" si="69"/>
        <v>10</v>
      </c>
      <c r="CK45" s="19">
        <f t="shared" si="70"/>
        <v>10</v>
      </c>
      <c r="CL45" s="19">
        <f t="shared" si="70"/>
        <v>10</v>
      </c>
      <c r="CM45" s="19" t="e">
        <f t="shared" si="70"/>
        <v>#N/A</v>
      </c>
      <c r="CN45" s="19" t="e">
        <f t="shared" si="70"/>
        <v>#N/A</v>
      </c>
      <c r="CO45" s="19" t="e">
        <f t="shared" si="70"/>
        <v>#N/A</v>
      </c>
      <c r="CP45" s="19" t="e">
        <f t="shared" si="70"/>
        <v>#N/A</v>
      </c>
      <c r="CQ45" s="19" t="e">
        <f t="shared" si="70"/>
        <v>#N/A</v>
      </c>
      <c r="CR45" s="19" t="e">
        <f t="shared" si="70"/>
        <v>#N/A</v>
      </c>
      <c r="CS45" s="19" t="e">
        <f t="shared" si="70"/>
        <v>#N/A</v>
      </c>
      <c r="CT45" s="19" t="e">
        <f t="shared" si="70"/>
        <v>#N/A</v>
      </c>
      <c r="CU45" s="19" t="e">
        <f t="shared" si="71"/>
        <v>#N/A</v>
      </c>
      <c r="CV45" s="19" t="e">
        <f t="shared" si="71"/>
        <v>#N/A</v>
      </c>
      <c r="CW45" s="19" t="e">
        <f t="shared" si="71"/>
        <v>#N/A</v>
      </c>
      <c r="CX45" s="19" t="e">
        <f t="shared" si="71"/>
        <v>#N/A</v>
      </c>
      <c r="CY45" s="19" t="e">
        <f t="shared" si="71"/>
        <v>#N/A</v>
      </c>
      <c r="CZ45" s="19" t="e">
        <f t="shared" si="71"/>
        <v>#N/A</v>
      </c>
      <c r="DA45" s="19" t="e">
        <f t="shared" si="71"/>
        <v>#N/A</v>
      </c>
      <c r="DB45" s="19" t="e">
        <f t="shared" si="71"/>
        <v>#N/A</v>
      </c>
      <c r="DC45" s="19" t="e">
        <f t="shared" si="71"/>
        <v>#N/A</v>
      </c>
      <c r="DD45" s="19" t="e">
        <f t="shared" si="71"/>
        <v>#N/A</v>
      </c>
      <c r="DE45" s="19" t="e">
        <f t="shared" si="72"/>
        <v>#N/A</v>
      </c>
      <c r="DF45" s="19" t="e">
        <f t="shared" si="72"/>
        <v>#N/A</v>
      </c>
      <c r="DG45" s="19" t="e">
        <f t="shared" si="72"/>
        <v>#N/A</v>
      </c>
      <c r="DH45" s="19" t="e">
        <f t="shared" si="72"/>
        <v>#N/A</v>
      </c>
      <c r="DI45" s="19" t="e">
        <f t="shared" si="72"/>
        <v>#N/A</v>
      </c>
      <c r="DJ45" s="19" t="e">
        <f t="shared" si="72"/>
        <v>#N/A</v>
      </c>
      <c r="DK45" s="19" t="e">
        <f t="shared" si="72"/>
        <v>#N/A</v>
      </c>
      <c r="DL45" s="19" t="e">
        <f t="shared" si="72"/>
        <v>#N/A</v>
      </c>
    </row>
    <row r="46" spans="1:116" x14ac:dyDescent="0.4">
      <c r="D46" t="s">
        <v>823</v>
      </c>
      <c r="E46" s="8" t="str">
        <f t="shared" si="32"/>
        <v>46 VOLLIST-EVP</v>
      </c>
      <c r="G46" s="356"/>
      <c r="H46" s="31"/>
      <c r="I46" s="73"/>
      <c r="J46" s="73"/>
      <c r="K46" s="18"/>
      <c r="L46" s="18"/>
      <c r="M46" s="18"/>
      <c r="N46" s="18"/>
      <c r="O46" s="18"/>
      <c r="P46" s="18"/>
      <c r="R46" s="33"/>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c r="CM46" s="19"/>
      <c r="CN46" s="19"/>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row>
    <row r="47" spans="1:116" x14ac:dyDescent="0.4">
      <c r="D47" t="s">
        <v>823</v>
      </c>
      <c r="E47" s="8" t="str">
        <f t="shared" si="32"/>
        <v>47 VOLLIST-EVP</v>
      </c>
      <c r="G47" s="356" t="s">
        <v>522</v>
      </c>
      <c r="H47" s="31"/>
      <c r="I47" s="73"/>
      <c r="J47" s="73"/>
      <c r="K47" s="18"/>
      <c r="L47" s="18"/>
      <c r="M47" s="18"/>
      <c r="N47" s="18"/>
      <c r="O47" s="18"/>
      <c r="P47" s="18"/>
      <c r="R47" s="33"/>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c r="CM47" s="19"/>
      <c r="CN47" s="19"/>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row>
    <row r="48" spans="1:116" x14ac:dyDescent="0.4">
      <c r="D48" t="s">
        <v>823</v>
      </c>
      <c r="E48" s="8" t="str">
        <f t="shared" si="32"/>
        <v>48 VOLLIST-EVP</v>
      </c>
      <c r="G48" s="337" t="s">
        <v>320</v>
      </c>
      <c r="H48" s="31"/>
      <c r="I48" s="73"/>
      <c r="J48" s="73"/>
      <c r="K48" s="23">
        <f t="shared" ref="K48:P53" si="73">SUMIF($3:$3,K$2,48:48)</f>
        <v>-1000000.0000000003</v>
      </c>
      <c r="L48" s="23">
        <f t="shared" si="73"/>
        <v>-2000000.0000000007</v>
      </c>
      <c r="M48" s="23">
        <f t="shared" si="73"/>
        <v>-4000000.0000000014</v>
      </c>
      <c r="N48" s="23">
        <f t="shared" si="73"/>
        <v>-8000000.0000000028</v>
      </c>
      <c r="O48" s="23">
        <f t="shared" si="73"/>
        <v>-16000000.000000006</v>
      </c>
      <c r="P48" s="23">
        <f t="shared" si="73"/>
        <v>-32000000.000000011</v>
      </c>
      <c r="R48" s="33"/>
      <c r="S48" s="24">
        <f t="shared" ref="S48:AX48" si="74">-S18*S41</f>
        <v>-83333.333333333343</v>
      </c>
      <c r="T48" s="24">
        <f t="shared" si="74"/>
        <v>-83333.333333333343</v>
      </c>
      <c r="U48" s="24">
        <f t="shared" si="74"/>
        <v>-83333.333333333343</v>
      </c>
      <c r="V48" s="24">
        <f t="shared" si="74"/>
        <v>-83333.333333333343</v>
      </c>
      <c r="W48" s="24">
        <f t="shared" si="74"/>
        <v>-83333.333333333343</v>
      </c>
      <c r="X48" s="24">
        <f t="shared" si="74"/>
        <v>-83333.333333333343</v>
      </c>
      <c r="Y48" s="24">
        <f t="shared" si="74"/>
        <v>-83333.333333333343</v>
      </c>
      <c r="Z48" s="24">
        <f t="shared" si="74"/>
        <v>-83333.333333333343</v>
      </c>
      <c r="AA48" s="24">
        <f t="shared" si="74"/>
        <v>-83333.333333333343</v>
      </c>
      <c r="AB48" s="24">
        <f t="shared" si="74"/>
        <v>-83333.333333333343</v>
      </c>
      <c r="AC48" s="24">
        <f t="shared" si="74"/>
        <v>-83333.333333333343</v>
      </c>
      <c r="AD48" s="24">
        <f t="shared" si="74"/>
        <v>-83333.333333333343</v>
      </c>
      <c r="AE48" s="24">
        <f t="shared" si="74"/>
        <v>-166666.66666666669</v>
      </c>
      <c r="AF48" s="24">
        <f t="shared" si="74"/>
        <v>-166666.66666666669</v>
      </c>
      <c r="AG48" s="24">
        <f t="shared" si="74"/>
        <v>-166666.66666666669</v>
      </c>
      <c r="AH48" s="24">
        <f t="shared" si="74"/>
        <v>-166666.66666666669</v>
      </c>
      <c r="AI48" s="24">
        <f t="shared" si="74"/>
        <v>-166666.66666666669</v>
      </c>
      <c r="AJ48" s="24">
        <f t="shared" si="74"/>
        <v>-166666.66666666669</v>
      </c>
      <c r="AK48" s="24">
        <f t="shared" si="74"/>
        <v>-166666.66666666669</v>
      </c>
      <c r="AL48" s="24">
        <f t="shared" si="74"/>
        <v>-166666.66666666669</v>
      </c>
      <c r="AM48" s="24">
        <f t="shared" si="74"/>
        <v>-166666.66666666669</v>
      </c>
      <c r="AN48" s="24">
        <f t="shared" si="74"/>
        <v>-166666.66666666669</v>
      </c>
      <c r="AO48" s="24">
        <f t="shared" si="74"/>
        <v>-166666.66666666669</v>
      </c>
      <c r="AP48" s="24">
        <f t="shared" si="74"/>
        <v>-166666.66666666669</v>
      </c>
      <c r="AQ48" s="24">
        <f t="shared" si="74"/>
        <v>-333333.33333333337</v>
      </c>
      <c r="AR48" s="24">
        <f t="shared" si="74"/>
        <v>-333333.33333333337</v>
      </c>
      <c r="AS48" s="24">
        <f t="shared" si="74"/>
        <v>-333333.33333333337</v>
      </c>
      <c r="AT48" s="24">
        <f t="shared" si="74"/>
        <v>-333333.33333333337</v>
      </c>
      <c r="AU48" s="24">
        <f t="shared" si="74"/>
        <v>-333333.33333333337</v>
      </c>
      <c r="AV48" s="24">
        <f t="shared" si="74"/>
        <v>-333333.33333333337</v>
      </c>
      <c r="AW48" s="24">
        <f t="shared" si="74"/>
        <v>-333333.33333333337</v>
      </c>
      <c r="AX48" s="24">
        <f t="shared" si="74"/>
        <v>-333333.33333333337</v>
      </c>
      <c r="AY48" s="24">
        <f t="shared" ref="AY48:CD48" si="75">-AY18*AY41</f>
        <v>-333333.33333333337</v>
      </c>
      <c r="AZ48" s="24">
        <f t="shared" si="75"/>
        <v>-333333.33333333337</v>
      </c>
      <c r="BA48" s="24">
        <f t="shared" si="75"/>
        <v>-333333.33333333337</v>
      </c>
      <c r="BB48" s="24">
        <f t="shared" si="75"/>
        <v>-333333.33333333337</v>
      </c>
      <c r="BC48" s="24">
        <f t="shared" si="75"/>
        <v>-666666.66666666674</v>
      </c>
      <c r="BD48" s="24">
        <f t="shared" si="75"/>
        <v>-666666.66666666674</v>
      </c>
      <c r="BE48" s="24">
        <f t="shared" si="75"/>
        <v>-666666.66666666674</v>
      </c>
      <c r="BF48" s="24">
        <f t="shared" si="75"/>
        <v>-666666.66666666674</v>
      </c>
      <c r="BG48" s="24">
        <f t="shared" si="75"/>
        <v>-666666.66666666674</v>
      </c>
      <c r="BH48" s="24">
        <f t="shared" si="75"/>
        <v>-666666.66666666674</v>
      </c>
      <c r="BI48" s="24">
        <f t="shared" si="75"/>
        <v>-666666.66666666674</v>
      </c>
      <c r="BJ48" s="24">
        <f t="shared" si="75"/>
        <v>-666666.66666666674</v>
      </c>
      <c r="BK48" s="24">
        <f t="shared" si="75"/>
        <v>-666666.66666666674</v>
      </c>
      <c r="BL48" s="24">
        <f t="shared" si="75"/>
        <v>-666666.66666666674</v>
      </c>
      <c r="BM48" s="24">
        <f t="shared" si="75"/>
        <v>-666666.66666666674</v>
      </c>
      <c r="BN48" s="24">
        <f t="shared" si="75"/>
        <v>-666666.66666666674</v>
      </c>
      <c r="BO48" s="24">
        <f t="shared" si="75"/>
        <v>-1333333.3333333335</v>
      </c>
      <c r="BP48" s="24">
        <f t="shared" si="75"/>
        <v>-1333333.3333333335</v>
      </c>
      <c r="BQ48" s="24">
        <f t="shared" si="75"/>
        <v>-1333333.3333333335</v>
      </c>
      <c r="BR48" s="24">
        <f t="shared" si="75"/>
        <v>-1333333.3333333335</v>
      </c>
      <c r="BS48" s="24">
        <f t="shared" si="75"/>
        <v>-1333333.3333333335</v>
      </c>
      <c r="BT48" s="24">
        <f t="shared" si="75"/>
        <v>-1333333.3333333335</v>
      </c>
      <c r="BU48" s="24">
        <f t="shared" si="75"/>
        <v>-1333333.3333333335</v>
      </c>
      <c r="BV48" s="24">
        <f t="shared" si="75"/>
        <v>-1333333.3333333335</v>
      </c>
      <c r="BW48" s="24">
        <f t="shared" si="75"/>
        <v>-1333333.3333333335</v>
      </c>
      <c r="BX48" s="24">
        <f t="shared" si="75"/>
        <v>-1333333.3333333335</v>
      </c>
      <c r="BY48" s="24">
        <f t="shared" si="75"/>
        <v>-1333333.3333333335</v>
      </c>
      <c r="BZ48" s="24">
        <f t="shared" si="75"/>
        <v>-1333333.3333333335</v>
      </c>
      <c r="CA48" s="24">
        <f t="shared" si="75"/>
        <v>-2666666.666666667</v>
      </c>
      <c r="CB48" s="24">
        <f t="shared" si="75"/>
        <v>-2666666.666666667</v>
      </c>
      <c r="CC48" s="24">
        <f t="shared" si="75"/>
        <v>-2666666.666666667</v>
      </c>
      <c r="CD48" s="24">
        <f t="shared" si="75"/>
        <v>-2666666.666666667</v>
      </c>
      <c r="CE48" s="24">
        <f t="shared" ref="CE48:DL48" si="76">-CE18*CE41</f>
        <v>-2666666.666666667</v>
      </c>
      <c r="CF48" s="24">
        <f t="shared" si="76"/>
        <v>-2666666.666666667</v>
      </c>
      <c r="CG48" s="24">
        <f t="shared" si="76"/>
        <v>-2666666.666666667</v>
      </c>
      <c r="CH48" s="24">
        <f t="shared" si="76"/>
        <v>-2666666.666666667</v>
      </c>
      <c r="CI48" s="24">
        <f t="shared" si="76"/>
        <v>-2666666.666666667</v>
      </c>
      <c r="CJ48" s="24">
        <f t="shared" si="76"/>
        <v>-2666666.666666667</v>
      </c>
      <c r="CK48" s="24">
        <f t="shared" si="76"/>
        <v>-2666666.666666667</v>
      </c>
      <c r="CL48" s="24">
        <f t="shared" si="76"/>
        <v>-2666666.666666667</v>
      </c>
      <c r="CM48" s="24" t="e">
        <f t="shared" si="76"/>
        <v>#N/A</v>
      </c>
      <c r="CN48" s="24" t="e">
        <f t="shared" si="76"/>
        <v>#N/A</v>
      </c>
      <c r="CO48" s="24" t="e">
        <f t="shared" si="76"/>
        <v>#N/A</v>
      </c>
      <c r="CP48" s="24" t="e">
        <f t="shared" si="76"/>
        <v>#N/A</v>
      </c>
      <c r="CQ48" s="24" t="e">
        <f t="shared" si="76"/>
        <v>#N/A</v>
      </c>
      <c r="CR48" s="24" t="e">
        <f t="shared" si="76"/>
        <v>#N/A</v>
      </c>
      <c r="CS48" s="24" t="e">
        <f t="shared" si="76"/>
        <v>#N/A</v>
      </c>
      <c r="CT48" s="24" t="e">
        <f t="shared" si="76"/>
        <v>#N/A</v>
      </c>
      <c r="CU48" s="24" t="e">
        <f t="shared" si="76"/>
        <v>#N/A</v>
      </c>
      <c r="CV48" s="24" t="e">
        <f t="shared" si="76"/>
        <v>#N/A</v>
      </c>
      <c r="CW48" s="24" t="e">
        <f t="shared" si="76"/>
        <v>#N/A</v>
      </c>
      <c r="CX48" s="24" t="e">
        <f t="shared" si="76"/>
        <v>#N/A</v>
      </c>
      <c r="CY48" s="24" t="e">
        <f t="shared" si="76"/>
        <v>#N/A</v>
      </c>
      <c r="CZ48" s="24" t="e">
        <f t="shared" si="76"/>
        <v>#N/A</v>
      </c>
      <c r="DA48" s="24" t="e">
        <f t="shared" si="76"/>
        <v>#N/A</v>
      </c>
      <c r="DB48" s="24" t="e">
        <f t="shared" si="76"/>
        <v>#N/A</v>
      </c>
      <c r="DC48" s="24" t="e">
        <f t="shared" si="76"/>
        <v>#N/A</v>
      </c>
      <c r="DD48" s="24" t="e">
        <f t="shared" si="76"/>
        <v>#N/A</v>
      </c>
      <c r="DE48" s="24" t="e">
        <f t="shared" si="76"/>
        <v>#N/A</v>
      </c>
      <c r="DF48" s="24" t="e">
        <f t="shared" si="76"/>
        <v>#N/A</v>
      </c>
      <c r="DG48" s="24" t="e">
        <f t="shared" si="76"/>
        <v>#N/A</v>
      </c>
      <c r="DH48" s="24" t="e">
        <f t="shared" si="76"/>
        <v>#N/A</v>
      </c>
      <c r="DI48" s="24" t="e">
        <f t="shared" si="76"/>
        <v>#N/A</v>
      </c>
      <c r="DJ48" s="24" t="e">
        <f t="shared" si="76"/>
        <v>#N/A</v>
      </c>
      <c r="DK48" s="24" t="e">
        <f t="shared" si="76"/>
        <v>#N/A</v>
      </c>
      <c r="DL48" s="24" t="e">
        <f t="shared" si="76"/>
        <v>#N/A</v>
      </c>
    </row>
    <row r="49" spans="1:116" x14ac:dyDescent="0.4">
      <c r="D49" t="s">
        <v>823</v>
      </c>
      <c r="E49" s="8" t="str">
        <f t="shared" si="32"/>
        <v>49 VOLLIST-EVP</v>
      </c>
      <c r="G49" s="337" t="s">
        <v>321</v>
      </c>
      <c r="H49" s="31"/>
      <c r="I49" s="73"/>
      <c r="J49" s="73"/>
      <c r="K49" s="23">
        <f t="shared" si="73"/>
        <v>-1000000.0000000003</v>
      </c>
      <c r="L49" s="23">
        <f t="shared" si="73"/>
        <v>-2000000.0000000007</v>
      </c>
      <c r="M49" s="23">
        <f t="shared" si="73"/>
        <v>-4000000.0000000014</v>
      </c>
      <c r="N49" s="23">
        <f t="shared" si="73"/>
        <v>-8000000.0000000028</v>
      </c>
      <c r="O49" s="23">
        <f t="shared" si="73"/>
        <v>-16000000.000000006</v>
      </c>
      <c r="P49" s="23">
        <f t="shared" si="73"/>
        <v>-32000000.000000011</v>
      </c>
      <c r="R49" s="33"/>
      <c r="S49" s="24">
        <f t="shared" ref="S49:AX49" si="77">-S19*S42</f>
        <v>-83333.333333333343</v>
      </c>
      <c r="T49" s="24">
        <f t="shared" si="77"/>
        <v>-83333.333333333343</v>
      </c>
      <c r="U49" s="24">
        <f t="shared" si="77"/>
        <v>-83333.333333333343</v>
      </c>
      <c r="V49" s="24">
        <f t="shared" si="77"/>
        <v>-83333.333333333343</v>
      </c>
      <c r="W49" s="24">
        <f t="shared" si="77"/>
        <v>-83333.333333333343</v>
      </c>
      <c r="X49" s="24">
        <f t="shared" si="77"/>
        <v>-83333.333333333343</v>
      </c>
      <c r="Y49" s="24">
        <f t="shared" si="77"/>
        <v>-83333.333333333343</v>
      </c>
      <c r="Z49" s="24">
        <f t="shared" si="77"/>
        <v>-83333.333333333343</v>
      </c>
      <c r="AA49" s="24">
        <f t="shared" si="77"/>
        <v>-83333.333333333343</v>
      </c>
      <c r="AB49" s="24">
        <f t="shared" si="77"/>
        <v>-83333.333333333343</v>
      </c>
      <c r="AC49" s="24">
        <f t="shared" si="77"/>
        <v>-83333.333333333343</v>
      </c>
      <c r="AD49" s="24">
        <f t="shared" si="77"/>
        <v>-83333.333333333343</v>
      </c>
      <c r="AE49" s="24">
        <f t="shared" si="77"/>
        <v>-166666.66666666669</v>
      </c>
      <c r="AF49" s="24">
        <f t="shared" si="77"/>
        <v>-166666.66666666669</v>
      </c>
      <c r="AG49" s="24">
        <f t="shared" si="77"/>
        <v>-166666.66666666669</v>
      </c>
      <c r="AH49" s="24">
        <f t="shared" si="77"/>
        <v>-166666.66666666669</v>
      </c>
      <c r="AI49" s="24">
        <f t="shared" si="77"/>
        <v>-166666.66666666669</v>
      </c>
      <c r="AJ49" s="24">
        <f t="shared" si="77"/>
        <v>-166666.66666666669</v>
      </c>
      <c r="AK49" s="24">
        <f t="shared" si="77"/>
        <v>-166666.66666666669</v>
      </c>
      <c r="AL49" s="24">
        <f t="shared" si="77"/>
        <v>-166666.66666666669</v>
      </c>
      <c r="AM49" s="24">
        <f t="shared" si="77"/>
        <v>-166666.66666666669</v>
      </c>
      <c r="AN49" s="24">
        <f t="shared" si="77"/>
        <v>-166666.66666666669</v>
      </c>
      <c r="AO49" s="24">
        <f t="shared" si="77"/>
        <v>-166666.66666666669</v>
      </c>
      <c r="AP49" s="24">
        <f t="shared" si="77"/>
        <v>-166666.66666666669</v>
      </c>
      <c r="AQ49" s="24">
        <f t="shared" si="77"/>
        <v>-333333.33333333337</v>
      </c>
      <c r="AR49" s="24">
        <f t="shared" si="77"/>
        <v>-333333.33333333337</v>
      </c>
      <c r="AS49" s="24">
        <f t="shared" si="77"/>
        <v>-333333.33333333337</v>
      </c>
      <c r="AT49" s="24">
        <f t="shared" si="77"/>
        <v>-333333.33333333337</v>
      </c>
      <c r="AU49" s="24">
        <f t="shared" si="77"/>
        <v>-333333.33333333337</v>
      </c>
      <c r="AV49" s="24">
        <f t="shared" si="77"/>
        <v>-333333.33333333337</v>
      </c>
      <c r="AW49" s="24">
        <f t="shared" si="77"/>
        <v>-333333.33333333337</v>
      </c>
      <c r="AX49" s="24">
        <f t="shared" si="77"/>
        <v>-333333.33333333337</v>
      </c>
      <c r="AY49" s="24">
        <f t="shared" ref="AY49:CD49" si="78">-AY19*AY42</f>
        <v>-333333.33333333337</v>
      </c>
      <c r="AZ49" s="24">
        <f t="shared" si="78"/>
        <v>-333333.33333333337</v>
      </c>
      <c r="BA49" s="24">
        <f t="shared" si="78"/>
        <v>-333333.33333333337</v>
      </c>
      <c r="BB49" s="24">
        <f t="shared" si="78"/>
        <v>-333333.33333333337</v>
      </c>
      <c r="BC49" s="24">
        <f t="shared" si="78"/>
        <v>-666666.66666666674</v>
      </c>
      <c r="BD49" s="24">
        <f t="shared" si="78"/>
        <v>-666666.66666666674</v>
      </c>
      <c r="BE49" s="24">
        <f t="shared" si="78"/>
        <v>-666666.66666666674</v>
      </c>
      <c r="BF49" s="24">
        <f t="shared" si="78"/>
        <v>-666666.66666666674</v>
      </c>
      <c r="BG49" s="24">
        <f t="shared" si="78"/>
        <v>-666666.66666666674</v>
      </c>
      <c r="BH49" s="24">
        <f t="shared" si="78"/>
        <v>-666666.66666666674</v>
      </c>
      <c r="BI49" s="24">
        <f t="shared" si="78"/>
        <v>-666666.66666666674</v>
      </c>
      <c r="BJ49" s="24">
        <f t="shared" si="78"/>
        <v>-666666.66666666674</v>
      </c>
      <c r="BK49" s="24">
        <f t="shared" si="78"/>
        <v>-666666.66666666674</v>
      </c>
      <c r="BL49" s="24">
        <f t="shared" si="78"/>
        <v>-666666.66666666674</v>
      </c>
      <c r="BM49" s="24">
        <f t="shared" si="78"/>
        <v>-666666.66666666674</v>
      </c>
      <c r="BN49" s="24">
        <f t="shared" si="78"/>
        <v>-666666.66666666674</v>
      </c>
      <c r="BO49" s="24">
        <f t="shared" si="78"/>
        <v>-1333333.3333333335</v>
      </c>
      <c r="BP49" s="24">
        <f t="shared" si="78"/>
        <v>-1333333.3333333335</v>
      </c>
      <c r="BQ49" s="24">
        <f t="shared" si="78"/>
        <v>-1333333.3333333335</v>
      </c>
      <c r="BR49" s="24">
        <f t="shared" si="78"/>
        <v>-1333333.3333333335</v>
      </c>
      <c r="BS49" s="24">
        <f t="shared" si="78"/>
        <v>-1333333.3333333335</v>
      </c>
      <c r="BT49" s="24">
        <f t="shared" si="78"/>
        <v>-1333333.3333333335</v>
      </c>
      <c r="BU49" s="24">
        <f t="shared" si="78"/>
        <v>-1333333.3333333335</v>
      </c>
      <c r="BV49" s="24">
        <f t="shared" si="78"/>
        <v>-1333333.3333333335</v>
      </c>
      <c r="BW49" s="24">
        <f t="shared" si="78"/>
        <v>-1333333.3333333335</v>
      </c>
      <c r="BX49" s="24">
        <f t="shared" si="78"/>
        <v>-1333333.3333333335</v>
      </c>
      <c r="BY49" s="24">
        <f t="shared" si="78"/>
        <v>-1333333.3333333335</v>
      </c>
      <c r="BZ49" s="24">
        <f t="shared" si="78"/>
        <v>-1333333.3333333335</v>
      </c>
      <c r="CA49" s="24">
        <f t="shared" si="78"/>
        <v>-2666666.666666667</v>
      </c>
      <c r="CB49" s="24">
        <f t="shared" si="78"/>
        <v>-2666666.666666667</v>
      </c>
      <c r="CC49" s="24">
        <f t="shared" si="78"/>
        <v>-2666666.666666667</v>
      </c>
      <c r="CD49" s="24">
        <f t="shared" si="78"/>
        <v>-2666666.666666667</v>
      </c>
      <c r="CE49" s="24">
        <f t="shared" ref="CE49:DL49" si="79">-CE19*CE42</f>
        <v>-2666666.666666667</v>
      </c>
      <c r="CF49" s="24">
        <f t="shared" si="79"/>
        <v>-2666666.666666667</v>
      </c>
      <c r="CG49" s="24">
        <f t="shared" si="79"/>
        <v>-2666666.666666667</v>
      </c>
      <c r="CH49" s="24">
        <f t="shared" si="79"/>
        <v>-2666666.666666667</v>
      </c>
      <c r="CI49" s="24">
        <f t="shared" si="79"/>
        <v>-2666666.666666667</v>
      </c>
      <c r="CJ49" s="24">
        <f t="shared" si="79"/>
        <v>-2666666.666666667</v>
      </c>
      <c r="CK49" s="24">
        <f t="shared" si="79"/>
        <v>-2666666.666666667</v>
      </c>
      <c r="CL49" s="24">
        <f t="shared" si="79"/>
        <v>-2666666.666666667</v>
      </c>
      <c r="CM49" s="24" t="e">
        <f t="shared" si="79"/>
        <v>#N/A</v>
      </c>
      <c r="CN49" s="24" t="e">
        <f t="shared" si="79"/>
        <v>#N/A</v>
      </c>
      <c r="CO49" s="24" t="e">
        <f t="shared" si="79"/>
        <v>#N/A</v>
      </c>
      <c r="CP49" s="24" t="e">
        <f t="shared" si="79"/>
        <v>#N/A</v>
      </c>
      <c r="CQ49" s="24" t="e">
        <f t="shared" si="79"/>
        <v>#N/A</v>
      </c>
      <c r="CR49" s="24" t="e">
        <f t="shared" si="79"/>
        <v>#N/A</v>
      </c>
      <c r="CS49" s="24" t="e">
        <f t="shared" si="79"/>
        <v>#N/A</v>
      </c>
      <c r="CT49" s="24" t="e">
        <f t="shared" si="79"/>
        <v>#N/A</v>
      </c>
      <c r="CU49" s="24" t="e">
        <f t="shared" si="79"/>
        <v>#N/A</v>
      </c>
      <c r="CV49" s="24" t="e">
        <f t="shared" si="79"/>
        <v>#N/A</v>
      </c>
      <c r="CW49" s="24" t="e">
        <f t="shared" si="79"/>
        <v>#N/A</v>
      </c>
      <c r="CX49" s="24" t="e">
        <f t="shared" si="79"/>
        <v>#N/A</v>
      </c>
      <c r="CY49" s="24" t="e">
        <f t="shared" si="79"/>
        <v>#N/A</v>
      </c>
      <c r="CZ49" s="24" t="e">
        <f t="shared" si="79"/>
        <v>#N/A</v>
      </c>
      <c r="DA49" s="24" t="e">
        <f t="shared" si="79"/>
        <v>#N/A</v>
      </c>
      <c r="DB49" s="24" t="e">
        <f t="shared" si="79"/>
        <v>#N/A</v>
      </c>
      <c r="DC49" s="24" t="e">
        <f t="shared" si="79"/>
        <v>#N/A</v>
      </c>
      <c r="DD49" s="24" t="e">
        <f t="shared" si="79"/>
        <v>#N/A</v>
      </c>
      <c r="DE49" s="24" t="e">
        <f t="shared" si="79"/>
        <v>#N/A</v>
      </c>
      <c r="DF49" s="24" t="e">
        <f t="shared" si="79"/>
        <v>#N/A</v>
      </c>
      <c r="DG49" s="24" t="e">
        <f t="shared" si="79"/>
        <v>#N/A</v>
      </c>
      <c r="DH49" s="24" t="e">
        <f t="shared" si="79"/>
        <v>#N/A</v>
      </c>
      <c r="DI49" s="24" t="e">
        <f t="shared" si="79"/>
        <v>#N/A</v>
      </c>
      <c r="DJ49" s="24" t="e">
        <f t="shared" si="79"/>
        <v>#N/A</v>
      </c>
      <c r="DK49" s="24" t="e">
        <f t="shared" si="79"/>
        <v>#N/A</v>
      </c>
      <c r="DL49" s="24" t="e">
        <f t="shared" si="79"/>
        <v>#N/A</v>
      </c>
    </row>
    <row r="50" spans="1:116" x14ac:dyDescent="0.4">
      <c r="D50" t="s">
        <v>823</v>
      </c>
      <c r="E50" s="8" t="str">
        <f t="shared" si="32"/>
        <v>50 VOLLIST-EVP</v>
      </c>
      <c r="G50" s="337" t="s">
        <v>322</v>
      </c>
      <c r="H50" s="31"/>
      <c r="I50" s="73"/>
      <c r="J50" s="73"/>
      <c r="K50" s="23">
        <f t="shared" si="73"/>
        <v>-1000000.0000000003</v>
      </c>
      <c r="L50" s="23">
        <f t="shared" si="73"/>
        <v>-2000000.0000000007</v>
      </c>
      <c r="M50" s="23">
        <f t="shared" si="73"/>
        <v>-4000000.0000000014</v>
      </c>
      <c r="N50" s="23">
        <f t="shared" si="73"/>
        <v>-8000000.0000000028</v>
      </c>
      <c r="O50" s="23">
        <f t="shared" si="73"/>
        <v>-16000000.000000006</v>
      </c>
      <c r="P50" s="23">
        <f t="shared" si="73"/>
        <v>-32000000.000000011</v>
      </c>
      <c r="R50" s="33"/>
      <c r="S50" s="24">
        <f t="shared" ref="S50:AX50" si="80">-S20*S43</f>
        <v>-83333.333333333343</v>
      </c>
      <c r="T50" s="24">
        <f t="shared" si="80"/>
        <v>-83333.333333333343</v>
      </c>
      <c r="U50" s="24">
        <f t="shared" si="80"/>
        <v>-83333.333333333343</v>
      </c>
      <c r="V50" s="24">
        <f t="shared" si="80"/>
        <v>-83333.333333333343</v>
      </c>
      <c r="W50" s="24">
        <f t="shared" si="80"/>
        <v>-83333.333333333343</v>
      </c>
      <c r="X50" s="24">
        <f t="shared" si="80"/>
        <v>-83333.333333333343</v>
      </c>
      <c r="Y50" s="24">
        <f t="shared" si="80"/>
        <v>-83333.333333333343</v>
      </c>
      <c r="Z50" s="24">
        <f t="shared" si="80"/>
        <v>-83333.333333333343</v>
      </c>
      <c r="AA50" s="24">
        <f t="shared" si="80"/>
        <v>-83333.333333333343</v>
      </c>
      <c r="AB50" s="24">
        <f t="shared" si="80"/>
        <v>-83333.333333333343</v>
      </c>
      <c r="AC50" s="24">
        <f t="shared" si="80"/>
        <v>-83333.333333333343</v>
      </c>
      <c r="AD50" s="24">
        <f t="shared" si="80"/>
        <v>-83333.333333333343</v>
      </c>
      <c r="AE50" s="24">
        <f t="shared" si="80"/>
        <v>-166666.66666666669</v>
      </c>
      <c r="AF50" s="24">
        <f t="shared" si="80"/>
        <v>-166666.66666666669</v>
      </c>
      <c r="AG50" s="24">
        <f t="shared" si="80"/>
        <v>-166666.66666666669</v>
      </c>
      <c r="AH50" s="24">
        <f t="shared" si="80"/>
        <v>-166666.66666666669</v>
      </c>
      <c r="AI50" s="24">
        <f t="shared" si="80"/>
        <v>-166666.66666666669</v>
      </c>
      <c r="AJ50" s="24">
        <f t="shared" si="80"/>
        <v>-166666.66666666669</v>
      </c>
      <c r="AK50" s="24">
        <f t="shared" si="80"/>
        <v>-166666.66666666669</v>
      </c>
      <c r="AL50" s="24">
        <f t="shared" si="80"/>
        <v>-166666.66666666669</v>
      </c>
      <c r="AM50" s="24">
        <f t="shared" si="80"/>
        <v>-166666.66666666669</v>
      </c>
      <c r="AN50" s="24">
        <f t="shared" si="80"/>
        <v>-166666.66666666669</v>
      </c>
      <c r="AO50" s="24">
        <f t="shared" si="80"/>
        <v>-166666.66666666669</v>
      </c>
      <c r="AP50" s="24">
        <f t="shared" si="80"/>
        <v>-166666.66666666669</v>
      </c>
      <c r="AQ50" s="24">
        <f t="shared" si="80"/>
        <v>-333333.33333333337</v>
      </c>
      <c r="AR50" s="24">
        <f t="shared" si="80"/>
        <v>-333333.33333333337</v>
      </c>
      <c r="AS50" s="24">
        <f t="shared" si="80"/>
        <v>-333333.33333333337</v>
      </c>
      <c r="AT50" s="24">
        <f t="shared" si="80"/>
        <v>-333333.33333333337</v>
      </c>
      <c r="AU50" s="24">
        <f t="shared" si="80"/>
        <v>-333333.33333333337</v>
      </c>
      <c r="AV50" s="24">
        <f t="shared" si="80"/>
        <v>-333333.33333333337</v>
      </c>
      <c r="AW50" s="24">
        <f t="shared" si="80"/>
        <v>-333333.33333333337</v>
      </c>
      <c r="AX50" s="24">
        <f t="shared" si="80"/>
        <v>-333333.33333333337</v>
      </c>
      <c r="AY50" s="24">
        <f t="shared" ref="AY50:CD50" si="81">-AY20*AY43</f>
        <v>-333333.33333333337</v>
      </c>
      <c r="AZ50" s="24">
        <f t="shared" si="81"/>
        <v>-333333.33333333337</v>
      </c>
      <c r="BA50" s="24">
        <f t="shared" si="81"/>
        <v>-333333.33333333337</v>
      </c>
      <c r="BB50" s="24">
        <f t="shared" si="81"/>
        <v>-333333.33333333337</v>
      </c>
      <c r="BC50" s="24">
        <f t="shared" si="81"/>
        <v>-666666.66666666674</v>
      </c>
      <c r="BD50" s="24">
        <f t="shared" si="81"/>
        <v>-666666.66666666674</v>
      </c>
      <c r="BE50" s="24">
        <f t="shared" si="81"/>
        <v>-666666.66666666674</v>
      </c>
      <c r="BF50" s="24">
        <f t="shared" si="81"/>
        <v>-666666.66666666674</v>
      </c>
      <c r="BG50" s="24">
        <f t="shared" si="81"/>
        <v>-666666.66666666674</v>
      </c>
      <c r="BH50" s="24">
        <f t="shared" si="81"/>
        <v>-666666.66666666674</v>
      </c>
      <c r="BI50" s="24">
        <f t="shared" si="81"/>
        <v>-666666.66666666674</v>
      </c>
      <c r="BJ50" s="24">
        <f t="shared" si="81"/>
        <v>-666666.66666666674</v>
      </c>
      <c r="BK50" s="24">
        <f t="shared" si="81"/>
        <v>-666666.66666666674</v>
      </c>
      <c r="BL50" s="24">
        <f t="shared" si="81"/>
        <v>-666666.66666666674</v>
      </c>
      <c r="BM50" s="24">
        <f t="shared" si="81"/>
        <v>-666666.66666666674</v>
      </c>
      <c r="BN50" s="24">
        <f t="shared" si="81"/>
        <v>-666666.66666666674</v>
      </c>
      <c r="BO50" s="24">
        <f t="shared" si="81"/>
        <v>-1333333.3333333335</v>
      </c>
      <c r="BP50" s="24">
        <f t="shared" si="81"/>
        <v>-1333333.3333333335</v>
      </c>
      <c r="BQ50" s="24">
        <f t="shared" si="81"/>
        <v>-1333333.3333333335</v>
      </c>
      <c r="BR50" s="24">
        <f t="shared" si="81"/>
        <v>-1333333.3333333335</v>
      </c>
      <c r="BS50" s="24">
        <f t="shared" si="81"/>
        <v>-1333333.3333333335</v>
      </c>
      <c r="BT50" s="24">
        <f t="shared" si="81"/>
        <v>-1333333.3333333335</v>
      </c>
      <c r="BU50" s="24">
        <f t="shared" si="81"/>
        <v>-1333333.3333333335</v>
      </c>
      <c r="BV50" s="24">
        <f t="shared" si="81"/>
        <v>-1333333.3333333335</v>
      </c>
      <c r="BW50" s="24">
        <f t="shared" si="81"/>
        <v>-1333333.3333333335</v>
      </c>
      <c r="BX50" s="24">
        <f t="shared" si="81"/>
        <v>-1333333.3333333335</v>
      </c>
      <c r="BY50" s="24">
        <f t="shared" si="81"/>
        <v>-1333333.3333333335</v>
      </c>
      <c r="BZ50" s="24">
        <f t="shared" si="81"/>
        <v>-1333333.3333333335</v>
      </c>
      <c r="CA50" s="24">
        <f t="shared" si="81"/>
        <v>-2666666.666666667</v>
      </c>
      <c r="CB50" s="24">
        <f t="shared" si="81"/>
        <v>-2666666.666666667</v>
      </c>
      <c r="CC50" s="24">
        <f t="shared" si="81"/>
        <v>-2666666.666666667</v>
      </c>
      <c r="CD50" s="24">
        <f t="shared" si="81"/>
        <v>-2666666.666666667</v>
      </c>
      <c r="CE50" s="24">
        <f t="shared" ref="CE50:DL50" si="82">-CE20*CE43</f>
        <v>-2666666.666666667</v>
      </c>
      <c r="CF50" s="24">
        <f t="shared" si="82"/>
        <v>-2666666.666666667</v>
      </c>
      <c r="CG50" s="24">
        <f t="shared" si="82"/>
        <v>-2666666.666666667</v>
      </c>
      <c r="CH50" s="24">
        <f t="shared" si="82"/>
        <v>-2666666.666666667</v>
      </c>
      <c r="CI50" s="24">
        <f t="shared" si="82"/>
        <v>-2666666.666666667</v>
      </c>
      <c r="CJ50" s="24">
        <f t="shared" si="82"/>
        <v>-2666666.666666667</v>
      </c>
      <c r="CK50" s="24">
        <f t="shared" si="82"/>
        <v>-2666666.666666667</v>
      </c>
      <c r="CL50" s="24">
        <f t="shared" si="82"/>
        <v>-2666666.666666667</v>
      </c>
      <c r="CM50" s="24" t="e">
        <f t="shared" si="82"/>
        <v>#N/A</v>
      </c>
      <c r="CN50" s="24" t="e">
        <f t="shared" si="82"/>
        <v>#N/A</v>
      </c>
      <c r="CO50" s="24" t="e">
        <f t="shared" si="82"/>
        <v>#N/A</v>
      </c>
      <c r="CP50" s="24" t="e">
        <f t="shared" si="82"/>
        <v>#N/A</v>
      </c>
      <c r="CQ50" s="24" t="e">
        <f t="shared" si="82"/>
        <v>#N/A</v>
      </c>
      <c r="CR50" s="24" t="e">
        <f t="shared" si="82"/>
        <v>#N/A</v>
      </c>
      <c r="CS50" s="24" t="e">
        <f t="shared" si="82"/>
        <v>#N/A</v>
      </c>
      <c r="CT50" s="24" t="e">
        <f t="shared" si="82"/>
        <v>#N/A</v>
      </c>
      <c r="CU50" s="24" t="e">
        <f t="shared" si="82"/>
        <v>#N/A</v>
      </c>
      <c r="CV50" s="24" t="e">
        <f t="shared" si="82"/>
        <v>#N/A</v>
      </c>
      <c r="CW50" s="24" t="e">
        <f t="shared" si="82"/>
        <v>#N/A</v>
      </c>
      <c r="CX50" s="24" t="e">
        <f t="shared" si="82"/>
        <v>#N/A</v>
      </c>
      <c r="CY50" s="24" t="e">
        <f t="shared" si="82"/>
        <v>#N/A</v>
      </c>
      <c r="CZ50" s="24" t="e">
        <f t="shared" si="82"/>
        <v>#N/A</v>
      </c>
      <c r="DA50" s="24" t="e">
        <f t="shared" si="82"/>
        <v>#N/A</v>
      </c>
      <c r="DB50" s="24" t="e">
        <f t="shared" si="82"/>
        <v>#N/A</v>
      </c>
      <c r="DC50" s="24" t="e">
        <f t="shared" si="82"/>
        <v>#N/A</v>
      </c>
      <c r="DD50" s="24" t="e">
        <f t="shared" si="82"/>
        <v>#N/A</v>
      </c>
      <c r="DE50" s="24" t="e">
        <f t="shared" si="82"/>
        <v>#N/A</v>
      </c>
      <c r="DF50" s="24" t="e">
        <f t="shared" si="82"/>
        <v>#N/A</v>
      </c>
      <c r="DG50" s="24" t="e">
        <f t="shared" si="82"/>
        <v>#N/A</v>
      </c>
      <c r="DH50" s="24" t="e">
        <f t="shared" si="82"/>
        <v>#N/A</v>
      </c>
      <c r="DI50" s="24" t="e">
        <f t="shared" si="82"/>
        <v>#N/A</v>
      </c>
      <c r="DJ50" s="24" t="e">
        <f t="shared" si="82"/>
        <v>#N/A</v>
      </c>
      <c r="DK50" s="24" t="e">
        <f t="shared" si="82"/>
        <v>#N/A</v>
      </c>
      <c r="DL50" s="24" t="e">
        <f t="shared" si="82"/>
        <v>#N/A</v>
      </c>
    </row>
    <row r="51" spans="1:116" x14ac:dyDescent="0.4">
      <c r="D51" t="s">
        <v>823</v>
      </c>
      <c r="E51" s="8" t="str">
        <f t="shared" si="32"/>
        <v>51 VOLLIST-EVP</v>
      </c>
      <c r="G51" s="337" t="s">
        <v>323</v>
      </c>
      <c r="H51" s="31"/>
      <c r="I51" s="73"/>
      <c r="J51" s="73"/>
      <c r="K51" s="23">
        <f t="shared" si="73"/>
        <v>-1000000.0000000003</v>
      </c>
      <c r="L51" s="23">
        <f t="shared" si="73"/>
        <v>-2000000.0000000007</v>
      </c>
      <c r="M51" s="23">
        <f t="shared" si="73"/>
        <v>-4000000.0000000014</v>
      </c>
      <c r="N51" s="23">
        <f t="shared" si="73"/>
        <v>-8000000.0000000028</v>
      </c>
      <c r="O51" s="23">
        <f t="shared" si="73"/>
        <v>-16000000.000000006</v>
      </c>
      <c r="P51" s="23">
        <f t="shared" si="73"/>
        <v>-32000000.000000011</v>
      </c>
      <c r="R51" s="33"/>
      <c r="S51" s="24">
        <f t="shared" ref="S51:AX51" si="83">-S21*S44</f>
        <v>-83333.333333333343</v>
      </c>
      <c r="T51" s="24">
        <f t="shared" si="83"/>
        <v>-83333.333333333343</v>
      </c>
      <c r="U51" s="24">
        <f t="shared" si="83"/>
        <v>-83333.333333333343</v>
      </c>
      <c r="V51" s="24">
        <f t="shared" si="83"/>
        <v>-83333.333333333343</v>
      </c>
      <c r="W51" s="24">
        <f t="shared" si="83"/>
        <v>-83333.333333333343</v>
      </c>
      <c r="X51" s="24">
        <f t="shared" si="83"/>
        <v>-83333.333333333343</v>
      </c>
      <c r="Y51" s="24">
        <f t="shared" si="83"/>
        <v>-83333.333333333343</v>
      </c>
      <c r="Z51" s="24">
        <f t="shared" si="83"/>
        <v>-83333.333333333343</v>
      </c>
      <c r="AA51" s="24">
        <f t="shared" si="83"/>
        <v>-83333.333333333343</v>
      </c>
      <c r="AB51" s="24">
        <f t="shared" si="83"/>
        <v>-83333.333333333343</v>
      </c>
      <c r="AC51" s="24">
        <f t="shared" si="83"/>
        <v>-83333.333333333343</v>
      </c>
      <c r="AD51" s="24">
        <f t="shared" si="83"/>
        <v>-83333.333333333343</v>
      </c>
      <c r="AE51" s="24">
        <f t="shared" si="83"/>
        <v>-166666.66666666669</v>
      </c>
      <c r="AF51" s="24">
        <f t="shared" si="83"/>
        <v>-166666.66666666669</v>
      </c>
      <c r="AG51" s="24">
        <f t="shared" si="83"/>
        <v>-166666.66666666669</v>
      </c>
      <c r="AH51" s="24">
        <f t="shared" si="83"/>
        <v>-166666.66666666669</v>
      </c>
      <c r="AI51" s="24">
        <f t="shared" si="83"/>
        <v>-166666.66666666669</v>
      </c>
      <c r="AJ51" s="24">
        <f t="shared" si="83"/>
        <v>-166666.66666666669</v>
      </c>
      <c r="AK51" s="24">
        <f t="shared" si="83"/>
        <v>-166666.66666666669</v>
      </c>
      <c r="AL51" s="24">
        <f t="shared" si="83"/>
        <v>-166666.66666666669</v>
      </c>
      <c r="AM51" s="24">
        <f t="shared" si="83"/>
        <v>-166666.66666666669</v>
      </c>
      <c r="AN51" s="24">
        <f t="shared" si="83"/>
        <v>-166666.66666666669</v>
      </c>
      <c r="AO51" s="24">
        <f t="shared" si="83"/>
        <v>-166666.66666666669</v>
      </c>
      <c r="AP51" s="24">
        <f t="shared" si="83"/>
        <v>-166666.66666666669</v>
      </c>
      <c r="AQ51" s="24">
        <f t="shared" si="83"/>
        <v>-333333.33333333337</v>
      </c>
      <c r="AR51" s="24">
        <f t="shared" si="83"/>
        <v>-333333.33333333337</v>
      </c>
      <c r="AS51" s="24">
        <f t="shared" si="83"/>
        <v>-333333.33333333337</v>
      </c>
      <c r="AT51" s="24">
        <f t="shared" si="83"/>
        <v>-333333.33333333337</v>
      </c>
      <c r="AU51" s="24">
        <f t="shared" si="83"/>
        <v>-333333.33333333337</v>
      </c>
      <c r="AV51" s="24">
        <f t="shared" si="83"/>
        <v>-333333.33333333337</v>
      </c>
      <c r="AW51" s="24">
        <f t="shared" si="83"/>
        <v>-333333.33333333337</v>
      </c>
      <c r="AX51" s="24">
        <f t="shared" si="83"/>
        <v>-333333.33333333337</v>
      </c>
      <c r="AY51" s="24">
        <f t="shared" ref="AY51:CD51" si="84">-AY21*AY44</f>
        <v>-333333.33333333337</v>
      </c>
      <c r="AZ51" s="24">
        <f t="shared" si="84"/>
        <v>-333333.33333333337</v>
      </c>
      <c r="BA51" s="24">
        <f t="shared" si="84"/>
        <v>-333333.33333333337</v>
      </c>
      <c r="BB51" s="24">
        <f t="shared" si="84"/>
        <v>-333333.33333333337</v>
      </c>
      <c r="BC51" s="24">
        <f t="shared" si="84"/>
        <v>-666666.66666666674</v>
      </c>
      <c r="BD51" s="24">
        <f t="shared" si="84"/>
        <v>-666666.66666666674</v>
      </c>
      <c r="BE51" s="24">
        <f t="shared" si="84"/>
        <v>-666666.66666666674</v>
      </c>
      <c r="BF51" s="24">
        <f t="shared" si="84"/>
        <v>-666666.66666666674</v>
      </c>
      <c r="BG51" s="24">
        <f t="shared" si="84"/>
        <v>-666666.66666666674</v>
      </c>
      <c r="BH51" s="24">
        <f t="shared" si="84"/>
        <v>-666666.66666666674</v>
      </c>
      <c r="BI51" s="24">
        <f t="shared" si="84"/>
        <v>-666666.66666666674</v>
      </c>
      <c r="BJ51" s="24">
        <f t="shared" si="84"/>
        <v>-666666.66666666674</v>
      </c>
      <c r="BK51" s="24">
        <f t="shared" si="84"/>
        <v>-666666.66666666674</v>
      </c>
      <c r="BL51" s="24">
        <f t="shared" si="84"/>
        <v>-666666.66666666674</v>
      </c>
      <c r="BM51" s="24">
        <f t="shared" si="84"/>
        <v>-666666.66666666674</v>
      </c>
      <c r="BN51" s="24">
        <f t="shared" si="84"/>
        <v>-666666.66666666674</v>
      </c>
      <c r="BO51" s="24">
        <f t="shared" si="84"/>
        <v>-1333333.3333333335</v>
      </c>
      <c r="BP51" s="24">
        <f t="shared" si="84"/>
        <v>-1333333.3333333335</v>
      </c>
      <c r="BQ51" s="24">
        <f t="shared" si="84"/>
        <v>-1333333.3333333335</v>
      </c>
      <c r="BR51" s="24">
        <f t="shared" si="84"/>
        <v>-1333333.3333333335</v>
      </c>
      <c r="BS51" s="24">
        <f t="shared" si="84"/>
        <v>-1333333.3333333335</v>
      </c>
      <c r="BT51" s="24">
        <f t="shared" si="84"/>
        <v>-1333333.3333333335</v>
      </c>
      <c r="BU51" s="24">
        <f t="shared" si="84"/>
        <v>-1333333.3333333335</v>
      </c>
      <c r="BV51" s="24">
        <f t="shared" si="84"/>
        <v>-1333333.3333333335</v>
      </c>
      <c r="BW51" s="24">
        <f t="shared" si="84"/>
        <v>-1333333.3333333335</v>
      </c>
      <c r="BX51" s="24">
        <f t="shared" si="84"/>
        <v>-1333333.3333333335</v>
      </c>
      <c r="BY51" s="24">
        <f t="shared" si="84"/>
        <v>-1333333.3333333335</v>
      </c>
      <c r="BZ51" s="24">
        <f t="shared" si="84"/>
        <v>-1333333.3333333335</v>
      </c>
      <c r="CA51" s="24">
        <f t="shared" si="84"/>
        <v>-2666666.666666667</v>
      </c>
      <c r="CB51" s="24">
        <f t="shared" si="84"/>
        <v>-2666666.666666667</v>
      </c>
      <c r="CC51" s="24">
        <f t="shared" si="84"/>
        <v>-2666666.666666667</v>
      </c>
      <c r="CD51" s="24">
        <f t="shared" si="84"/>
        <v>-2666666.666666667</v>
      </c>
      <c r="CE51" s="24">
        <f t="shared" ref="CE51:DL51" si="85">-CE21*CE44</f>
        <v>-2666666.666666667</v>
      </c>
      <c r="CF51" s="24">
        <f t="shared" si="85"/>
        <v>-2666666.666666667</v>
      </c>
      <c r="CG51" s="24">
        <f t="shared" si="85"/>
        <v>-2666666.666666667</v>
      </c>
      <c r="CH51" s="24">
        <f t="shared" si="85"/>
        <v>-2666666.666666667</v>
      </c>
      <c r="CI51" s="24">
        <f t="shared" si="85"/>
        <v>-2666666.666666667</v>
      </c>
      <c r="CJ51" s="24">
        <f t="shared" si="85"/>
        <v>-2666666.666666667</v>
      </c>
      <c r="CK51" s="24">
        <f t="shared" si="85"/>
        <v>-2666666.666666667</v>
      </c>
      <c r="CL51" s="24">
        <f t="shared" si="85"/>
        <v>-2666666.666666667</v>
      </c>
      <c r="CM51" s="24" t="e">
        <f t="shared" si="85"/>
        <v>#N/A</v>
      </c>
      <c r="CN51" s="24" t="e">
        <f t="shared" si="85"/>
        <v>#N/A</v>
      </c>
      <c r="CO51" s="24" t="e">
        <f t="shared" si="85"/>
        <v>#N/A</v>
      </c>
      <c r="CP51" s="24" t="e">
        <f t="shared" si="85"/>
        <v>#N/A</v>
      </c>
      <c r="CQ51" s="24" t="e">
        <f t="shared" si="85"/>
        <v>#N/A</v>
      </c>
      <c r="CR51" s="24" t="e">
        <f t="shared" si="85"/>
        <v>#N/A</v>
      </c>
      <c r="CS51" s="24" t="e">
        <f t="shared" si="85"/>
        <v>#N/A</v>
      </c>
      <c r="CT51" s="24" t="e">
        <f t="shared" si="85"/>
        <v>#N/A</v>
      </c>
      <c r="CU51" s="24" t="e">
        <f t="shared" si="85"/>
        <v>#N/A</v>
      </c>
      <c r="CV51" s="24" t="e">
        <f t="shared" si="85"/>
        <v>#N/A</v>
      </c>
      <c r="CW51" s="24" t="e">
        <f t="shared" si="85"/>
        <v>#N/A</v>
      </c>
      <c r="CX51" s="24" t="e">
        <f t="shared" si="85"/>
        <v>#N/A</v>
      </c>
      <c r="CY51" s="24" t="e">
        <f t="shared" si="85"/>
        <v>#N/A</v>
      </c>
      <c r="CZ51" s="24" t="e">
        <f t="shared" si="85"/>
        <v>#N/A</v>
      </c>
      <c r="DA51" s="24" t="e">
        <f t="shared" si="85"/>
        <v>#N/A</v>
      </c>
      <c r="DB51" s="24" t="e">
        <f t="shared" si="85"/>
        <v>#N/A</v>
      </c>
      <c r="DC51" s="24" t="e">
        <f t="shared" si="85"/>
        <v>#N/A</v>
      </c>
      <c r="DD51" s="24" t="e">
        <f t="shared" si="85"/>
        <v>#N/A</v>
      </c>
      <c r="DE51" s="24" t="e">
        <f t="shared" si="85"/>
        <v>#N/A</v>
      </c>
      <c r="DF51" s="24" t="e">
        <f t="shared" si="85"/>
        <v>#N/A</v>
      </c>
      <c r="DG51" s="24" t="e">
        <f t="shared" si="85"/>
        <v>#N/A</v>
      </c>
      <c r="DH51" s="24" t="e">
        <f t="shared" si="85"/>
        <v>#N/A</v>
      </c>
      <c r="DI51" s="24" t="e">
        <f t="shared" si="85"/>
        <v>#N/A</v>
      </c>
      <c r="DJ51" s="24" t="e">
        <f t="shared" si="85"/>
        <v>#N/A</v>
      </c>
      <c r="DK51" s="24" t="e">
        <f t="shared" si="85"/>
        <v>#N/A</v>
      </c>
      <c r="DL51" s="24" t="e">
        <f t="shared" si="85"/>
        <v>#N/A</v>
      </c>
    </row>
    <row r="52" spans="1:116" x14ac:dyDescent="0.4">
      <c r="D52" t="s">
        <v>823</v>
      </c>
      <c r="E52" s="8" t="str">
        <f t="shared" si="32"/>
        <v>52 VOLLIST-EVP</v>
      </c>
      <c r="G52" s="337" t="s">
        <v>566</v>
      </c>
      <c r="H52" s="31"/>
      <c r="I52" s="73"/>
      <c r="J52" s="73"/>
      <c r="K52" s="258">
        <f t="shared" si="73"/>
        <v>-1000000.0000000003</v>
      </c>
      <c r="L52" s="258">
        <f t="shared" si="73"/>
        <v>-2000000.0000000007</v>
      </c>
      <c r="M52" s="258">
        <f t="shared" si="73"/>
        <v>-4000000.0000000014</v>
      </c>
      <c r="N52" s="258">
        <f t="shared" si="73"/>
        <v>-8000000.0000000028</v>
      </c>
      <c r="O52" s="258">
        <f t="shared" si="73"/>
        <v>-16000000.000000006</v>
      </c>
      <c r="P52" s="258">
        <f t="shared" si="73"/>
        <v>-32000000.000000011</v>
      </c>
      <c r="R52" s="33"/>
      <c r="S52" s="138">
        <f t="shared" ref="S52:AX52" si="86">-S22*S45</f>
        <v>-83333.333333333343</v>
      </c>
      <c r="T52" s="138">
        <f t="shared" si="86"/>
        <v>-83333.333333333343</v>
      </c>
      <c r="U52" s="138">
        <f t="shared" si="86"/>
        <v>-83333.333333333343</v>
      </c>
      <c r="V52" s="138">
        <f t="shared" si="86"/>
        <v>-83333.333333333343</v>
      </c>
      <c r="W52" s="138">
        <f t="shared" si="86"/>
        <v>-83333.333333333343</v>
      </c>
      <c r="X52" s="138">
        <f t="shared" si="86"/>
        <v>-83333.333333333343</v>
      </c>
      <c r="Y52" s="138">
        <f t="shared" si="86"/>
        <v>-83333.333333333343</v>
      </c>
      <c r="Z52" s="138">
        <f t="shared" si="86"/>
        <v>-83333.333333333343</v>
      </c>
      <c r="AA52" s="138">
        <f t="shared" si="86"/>
        <v>-83333.333333333343</v>
      </c>
      <c r="AB52" s="138">
        <f t="shared" si="86"/>
        <v>-83333.333333333343</v>
      </c>
      <c r="AC52" s="138">
        <f t="shared" si="86"/>
        <v>-83333.333333333343</v>
      </c>
      <c r="AD52" s="138">
        <f t="shared" si="86"/>
        <v>-83333.333333333343</v>
      </c>
      <c r="AE52" s="138">
        <f t="shared" si="86"/>
        <v>-166666.66666666669</v>
      </c>
      <c r="AF52" s="138">
        <f t="shared" si="86"/>
        <v>-166666.66666666669</v>
      </c>
      <c r="AG52" s="138">
        <f t="shared" si="86"/>
        <v>-166666.66666666669</v>
      </c>
      <c r="AH52" s="138">
        <f t="shared" si="86"/>
        <v>-166666.66666666669</v>
      </c>
      <c r="AI52" s="138">
        <f t="shared" si="86"/>
        <v>-166666.66666666669</v>
      </c>
      <c r="AJ52" s="138">
        <f t="shared" si="86"/>
        <v>-166666.66666666669</v>
      </c>
      <c r="AK52" s="138">
        <f t="shared" si="86"/>
        <v>-166666.66666666669</v>
      </c>
      <c r="AL52" s="138">
        <f t="shared" si="86"/>
        <v>-166666.66666666669</v>
      </c>
      <c r="AM52" s="138">
        <f t="shared" si="86"/>
        <v>-166666.66666666669</v>
      </c>
      <c r="AN52" s="138">
        <f t="shared" si="86"/>
        <v>-166666.66666666669</v>
      </c>
      <c r="AO52" s="138">
        <f t="shared" si="86"/>
        <v>-166666.66666666669</v>
      </c>
      <c r="AP52" s="138">
        <f t="shared" si="86"/>
        <v>-166666.66666666669</v>
      </c>
      <c r="AQ52" s="138">
        <f t="shared" si="86"/>
        <v>-333333.33333333337</v>
      </c>
      <c r="AR52" s="138">
        <f t="shared" si="86"/>
        <v>-333333.33333333337</v>
      </c>
      <c r="AS52" s="138">
        <f t="shared" si="86"/>
        <v>-333333.33333333337</v>
      </c>
      <c r="AT52" s="138">
        <f t="shared" si="86"/>
        <v>-333333.33333333337</v>
      </c>
      <c r="AU52" s="138">
        <f t="shared" si="86"/>
        <v>-333333.33333333337</v>
      </c>
      <c r="AV52" s="138">
        <f t="shared" si="86"/>
        <v>-333333.33333333337</v>
      </c>
      <c r="AW52" s="138">
        <f t="shared" si="86"/>
        <v>-333333.33333333337</v>
      </c>
      <c r="AX52" s="138">
        <f t="shared" si="86"/>
        <v>-333333.33333333337</v>
      </c>
      <c r="AY52" s="138">
        <f t="shared" ref="AY52:CD52" si="87">-AY22*AY45</f>
        <v>-333333.33333333337</v>
      </c>
      <c r="AZ52" s="138">
        <f t="shared" si="87"/>
        <v>-333333.33333333337</v>
      </c>
      <c r="BA52" s="138">
        <f t="shared" si="87"/>
        <v>-333333.33333333337</v>
      </c>
      <c r="BB52" s="138">
        <f t="shared" si="87"/>
        <v>-333333.33333333337</v>
      </c>
      <c r="BC52" s="138">
        <f t="shared" si="87"/>
        <v>-666666.66666666674</v>
      </c>
      <c r="BD52" s="138">
        <f t="shared" si="87"/>
        <v>-666666.66666666674</v>
      </c>
      <c r="BE52" s="138">
        <f t="shared" si="87"/>
        <v>-666666.66666666674</v>
      </c>
      <c r="BF52" s="138">
        <f t="shared" si="87"/>
        <v>-666666.66666666674</v>
      </c>
      <c r="BG52" s="138">
        <f t="shared" si="87"/>
        <v>-666666.66666666674</v>
      </c>
      <c r="BH52" s="138">
        <f t="shared" si="87"/>
        <v>-666666.66666666674</v>
      </c>
      <c r="BI52" s="138">
        <f t="shared" si="87"/>
        <v>-666666.66666666674</v>
      </c>
      <c r="BJ52" s="138">
        <f t="shared" si="87"/>
        <v>-666666.66666666674</v>
      </c>
      <c r="BK52" s="138">
        <f t="shared" si="87"/>
        <v>-666666.66666666674</v>
      </c>
      <c r="BL52" s="138">
        <f t="shared" si="87"/>
        <v>-666666.66666666674</v>
      </c>
      <c r="BM52" s="138">
        <f t="shared" si="87"/>
        <v>-666666.66666666674</v>
      </c>
      <c r="BN52" s="138">
        <f t="shared" si="87"/>
        <v>-666666.66666666674</v>
      </c>
      <c r="BO52" s="138">
        <f t="shared" si="87"/>
        <v>-1333333.3333333335</v>
      </c>
      <c r="BP52" s="138">
        <f t="shared" si="87"/>
        <v>-1333333.3333333335</v>
      </c>
      <c r="BQ52" s="138">
        <f t="shared" si="87"/>
        <v>-1333333.3333333335</v>
      </c>
      <c r="BR52" s="138">
        <f t="shared" si="87"/>
        <v>-1333333.3333333335</v>
      </c>
      <c r="BS52" s="138">
        <f t="shared" si="87"/>
        <v>-1333333.3333333335</v>
      </c>
      <c r="BT52" s="138">
        <f t="shared" si="87"/>
        <v>-1333333.3333333335</v>
      </c>
      <c r="BU52" s="138">
        <f t="shared" si="87"/>
        <v>-1333333.3333333335</v>
      </c>
      <c r="BV52" s="138">
        <f t="shared" si="87"/>
        <v>-1333333.3333333335</v>
      </c>
      <c r="BW52" s="138">
        <f t="shared" si="87"/>
        <v>-1333333.3333333335</v>
      </c>
      <c r="BX52" s="138">
        <f t="shared" si="87"/>
        <v>-1333333.3333333335</v>
      </c>
      <c r="BY52" s="138">
        <f t="shared" si="87"/>
        <v>-1333333.3333333335</v>
      </c>
      <c r="BZ52" s="138">
        <f t="shared" si="87"/>
        <v>-1333333.3333333335</v>
      </c>
      <c r="CA52" s="138">
        <f t="shared" si="87"/>
        <v>-2666666.666666667</v>
      </c>
      <c r="CB52" s="138">
        <f t="shared" si="87"/>
        <v>-2666666.666666667</v>
      </c>
      <c r="CC52" s="138">
        <f t="shared" si="87"/>
        <v>-2666666.666666667</v>
      </c>
      <c r="CD52" s="138">
        <f t="shared" si="87"/>
        <v>-2666666.666666667</v>
      </c>
      <c r="CE52" s="138">
        <f t="shared" ref="CE52:DL52" si="88">-CE22*CE45</f>
        <v>-2666666.666666667</v>
      </c>
      <c r="CF52" s="138">
        <f t="shared" si="88"/>
        <v>-2666666.666666667</v>
      </c>
      <c r="CG52" s="138">
        <f t="shared" si="88"/>
        <v>-2666666.666666667</v>
      </c>
      <c r="CH52" s="138">
        <f t="shared" si="88"/>
        <v>-2666666.666666667</v>
      </c>
      <c r="CI52" s="138">
        <f t="shared" si="88"/>
        <v>-2666666.666666667</v>
      </c>
      <c r="CJ52" s="138">
        <f t="shared" si="88"/>
        <v>-2666666.666666667</v>
      </c>
      <c r="CK52" s="138">
        <f t="shared" si="88"/>
        <v>-2666666.666666667</v>
      </c>
      <c r="CL52" s="138">
        <f t="shared" si="88"/>
        <v>-2666666.666666667</v>
      </c>
      <c r="CM52" s="138" t="e">
        <f t="shared" si="88"/>
        <v>#N/A</v>
      </c>
      <c r="CN52" s="138" t="e">
        <f t="shared" si="88"/>
        <v>#N/A</v>
      </c>
      <c r="CO52" s="138" t="e">
        <f t="shared" si="88"/>
        <v>#N/A</v>
      </c>
      <c r="CP52" s="138" t="e">
        <f t="shared" si="88"/>
        <v>#N/A</v>
      </c>
      <c r="CQ52" s="138" t="e">
        <f t="shared" si="88"/>
        <v>#N/A</v>
      </c>
      <c r="CR52" s="138" t="e">
        <f t="shared" si="88"/>
        <v>#N/A</v>
      </c>
      <c r="CS52" s="138" t="e">
        <f t="shared" si="88"/>
        <v>#N/A</v>
      </c>
      <c r="CT52" s="138" t="e">
        <f t="shared" si="88"/>
        <v>#N/A</v>
      </c>
      <c r="CU52" s="138" t="e">
        <f t="shared" si="88"/>
        <v>#N/A</v>
      </c>
      <c r="CV52" s="138" t="e">
        <f t="shared" si="88"/>
        <v>#N/A</v>
      </c>
      <c r="CW52" s="138" t="e">
        <f t="shared" si="88"/>
        <v>#N/A</v>
      </c>
      <c r="CX52" s="138" t="e">
        <f t="shared" si="88"/>
        <v>#N/A</v>
      </c>
      <c r="CY52" s="138" t="e">
        <f t="shared" si="88"/>
        <v>#N/A</v>
      </c>
      <c r="CZ52" s="138" t="e">
        <f t="shared" si="88"/>
        <v>#N/A</v>
      </c>
      <c r="DA52" s="138" t="e">
        <f t="shared" si="88"/>
        <v>#N/A</v>
      </c>
      <c r="DB52" s="138" t="e">
        <f t="shared" si="88"/>
        <v>#N/A</v>
      </c>
      <c r="DC52" s="138" t="e">
        <f t="shared" si="88"/>
        <v>#N/A</v>
      </c>
      <c r="DD52" s="138" t="e">
        <f t="shared" si="88"/>
        <v>#N/A</v>
      </c>
      <c r="DE52" s="138" t="e">
        <f t="shared" si="88"/>
        <v>#N/A</v>
      </c>
      <c r="DF52" s="138" t="e">
        <f t="shared" si="88"/>
        <v>#N/A</v>
      </c>
      <c r="DG52" s="138" t="e">
        <f t="shared" si="88"/>
        <v>#N/A</v>
      </c>
      <c r="DH52" s="138" t="e">
        <f t="shared" si="88"/>
        <v>#N/A</v>
      </c>
      <c r="DI52" s="138" t="e">
        <f t="shared" si="88"/>
        <v>#N/A</v>
      </c>
      <c r="DJ52" s="138" t="e">
        <f t="shared" si="88"/>
        <v>#N/A</v>
      </c>
      <c r="DK52" s="138" t="e">
        <f t="shared" si="88"/>
        <v>#N/A</v>
      </c>
      <c r="DL52" s="138" t="e">
        <f t="shared" si="88"/>
        <v>#N/A</v>
      </c>
    </row>
    <row r="53" spans="1:116" x14ac:dyDescent="0.4">
      <c r="A53" s="27"/>
      <c r="B53" s="27"/>
      <c r="C53" t="s">
        <v>203</v>
      </c>
      <c r="D53" t="s">
        <v>823</v>
      </c>
      <c r="E53" s="8" t="str">
        <f t="shared" si="32"/>
        <v>53 VOLLIST-EVP</v>
      </c>
      <c r="F53" s="27"/>
      <c r="G53" s="294" t="s">
        <v>813</v>
      </c>
      <c r="H53" s="31"/>
      <c r="I53" s="73"/>
      <c r="J53" s="73"/>
      <c r="K53" s="33">
        <f t="shared" si="73"/>
        <v>-5000000.0000000019</v>
      </c>
      <c r="L53" s="33">
        <f t="shared" si="73"/>
        <v>-10000000.000000004</v>
      </c>
      <c r="M53" s="33">
        <f t="shared" si="73"/>
        <v>-20000000.000000007</v>
      </c>
      <c r="N53" s="33">
        <f t="shared" si="73"/>
        <v>-40000000.000000015</v>
      </c>
      <c r="O53" s="33">
        <f t="shared" si="73"/>
        <v>-80000000.00000003</v>
      </c>
      <c r="P53" s="33">
        <f t="shared" si="73"/>
        <v>-160000000.00000006</v>
      </c>
      <c r="R53" s="33"/>
      <c r="S53" s="33">
        <f t="shared" ref="S53:AX53" si="89">SUM(S48:S52)</f>
        <v>-416666.66666666674</v>
      </c>
      <c r="T53" s="33">
        <f t="shared" si="89"/>
        <v>-416666.66666666674</v>
      </c>
      <c r="U53" s="33">
        <f t="shared" si="89"/>
        <v>-416666.66666666674</v>
      </c>
      <c r="V53" s="33">
        <f t="shared" si="89"/>
        <v>-416666.66666666674</v>
      </c>
      <c r="W53" s="33">
        <f t="shared" si="89"/>
        <v>-416666.66666666674</v>
      </c>
      <c r="X53" s="33">
        <f t="shared" si="89"/>
        <v>-416666.66666666674</v>
      </c>
      <c r="Y53" s="33">
        <f t="shared" si="89"/>
        <v>-416666.66666666674</v>
      </c>
      <c r="Z53" s="33">
        <f t="shared" si="89"/>
        <v>-416666.66666666674</v>
      </c>
      <c r="AA53" s="33">
        <f t="shared" si="89"/>
        <v>-416666.66666666674</v>
      </c>
      <c r="AB53" s="33">
        <f t="shared" si="89"/>
        <v>-416666.66666666674</v>
      </c>
      <c r="AC53" s="33">
        <f t="shared" si="89"/>
        <v>-416666.66666666674</v>
      </c>
      <c r="AD53" s="33">
        <f t="shared" si="89"/>
        <v>-416666.66666666674</v>
      </c>
      <c r="AE53" s="33">
        <f t="shared" si="89"/>
        <v>-833333.33333333349</v>
      </c>
      <c r="AF53" s="33">
        <f t="shared" si="89"/>
        <v>-833333.33333333349</v>
      </c>
      <c r="AG53" s="33">
        <f t="shared" si="89"/>
        <v>-833333.33333333349</v>
      </c>
      <c r="AH53" s="33">
        <f t="shared" si="89"/>
        <v>-833333.33333333349</v>
      </c>
      <c r="AI53" s="33">
        <f t="shared" si="89"/>
        <v>-833333.33333333349</v>
      </c>
      <c r="AJ53" s="33">
        <f t="shared" si="89"/>
        <v>-833333.33333333349</v>
      </c>
      <c r="AK53" s="33">
        <f t="shared" si="89"/>
        <v>-833333.33333333349</v>
      </c>
      <c r="AL53" s="33">
        <f t="shared" si="89"/>
        <v>-833333.33333333349</v>
      </c>
      <c r="AM53" s="33">
        <f t="shared" si="89"/>
        <v>-833333.33333333349</v>
      </c>
      <c r="AN53" s="33">
        <f t="shared" si="89"/>
        <v>-833333.33333333349</v>
      </c>
      <c r="AO53" s="33">
        <f t="shared" si="89"/>
        <v>-833333.33333333349</v>
      </c>
      <c r="AP53" s="33">
        <f t="shared" si="89"/>
        <v>-833333.33333333349</v>
      </c>
      <c r="AQ53" s="33">
        <f t="shared" si="89"/>
        <v>-1666666.666666667</v>
      </c>
      <c r="AR53" s="33">
        <f t="shared" si="89"/>
        <v>-1666666.666666667</v>
      </c>
      <c r="AS53" s="33">
        <f t="shared" si="89"/>
        <v>-1666666.666666667</v>
      </c>
      <c r="AT53" s="33">
        <f t="shared" si="89"/>
        <v>-1666666.666666667</v>
      </c>
      <c r="AU53" s="33">
        <f t="shared" si="89"/>
        <v>-1666666.666666667</v>
      </c>
      <c r="AV53" s="33">
        <f t="shared" si="89"/>
        <v>-1666666.666666667</v>
      </c>
      <c r="AW53" s="33">
        <f t="shared" si="89"/>
        <v>-1666666.666666667</v>
      </c>
      <c r="AX53" s="33">
        <f t="shared" si="89"/>
        <v>-1666666.666666667</v>
      </c>
      <c r="AY53" s="33">
        <f t="shared" ref="AY53:CD53" si="90">SUM(AY48:AY52)</f>
        <v>-1666666.666666667</v>
      </c>
      <c r="AZ53" s="33">
        <f t="shared" si="90"/>
        <v>-1666666.666666667</v>
      </c>
      <c r="BA53" s="33">
        <f t="shared" si="90"/>
        <v>-1666666.666666667</v>
      </c>
      <c r="BB53" s="33">
        <f t="shared" si="90"/>
        <v>-1666666.666666667</v>
      </c>
      <c r="BC53" s="33">
        <f t="shared" si="90"/>
        <v>-3333333.333333334</v>
      </c>
      <c r="BD53" s="33">
        <f t="shared" si="90"/>
        <v>-3333333.333333334</v>
      </c>
      <c r="BE53" s="33">
        <f t="shared" si="90"/>
        <v>-3333333.333333334</v>
      </c>
      <c r="BF53" s="33">
        <f t="shared" si="90"/>
        <v>-3333333.333333334</v>
      </c>
      <c r="BG53" s="33">
        <f t="shared" si="90"/>
        <v>-3333333.333333334</v>
      </c>
      <c r="BH53" s="33">
        <f t="shared" si="90"/>
        <v>-3333333.333333334</v>
      </c>
      <c r="BI53" s="33">
        <f t="shared" si="90"/>
        <v>-3333333.333333334</v>
      </c>
      <c r="BJ53" s="33">
        <f t="shared" si="90"/>
        <v>-3333333.333333334</v>
      </c>
      <c r="BK53" s="33">
        <f t="shared" si="90"/>
        <v>-3333333.333333334</v>
      </c>
      <c r="BL53" s="33">
        <f t="shared" si="90"/>
        <v>-3333333.333333334</v>
      </c>
      <c r="BM53" s="33">
        <f t="shared" si="90"/>
        <v>-3333333.333333334</v>
      </c>
      <c r="BN53" s="33">
        <f t="shared" si="90"/>
        <v>-3333333.333333334</v>
      </c>
      <c r="BO53" s="33">
        <f t="shared" si="90"/>
        <v>-6666666.6666666679</v>
      </c>
      <c r="BP53" s="33">
        <f t="shared" si="90"/>
        <v>-6666666.6666666679</v>
      </c>
      <c r="BQ53" s="33">
        <f t="shared" si="90"/>
        <v>-6666666.6666666679</v>
      </c>
      <c r="BR53" s="33">
        <f t="shared" si="90"/>
        <v>-6666666.6666666679</v>
      </c>
      <c r="BS53" s="33">
        <f t="shared" si="90"/>
        <v>-6666666.6666666679</v>
      </c>
      <c r="BT53" s="33">
        <f t="shared" si="90"/>
        <v>-6666666.6666666679</v>
      </c>
      <c r="BU53" s="33">
        <f t="shared" si="90"/>
        <v>-6666666.6666666679</v>
      </c>
      <c r="BV53" s="33">
        <f t="shared" si="90"/>
        <v>-6666666.6666666679</v>
      </c>
      <c r="BW53" s="33">
        <f t="shared" si="90"/>
        <v>-6666666.6666666679</v>
      </c>
      <c r="BX53" s="33">
        <f t="shared" si="90"/>
        <v>-6666666.6666666679</v>
      </c>
      <c r="BY53" s="33">
        <f t="shared" si="90"/>
        <v>-6666666.6666666679</v>
      </c>
      <c r="BZ53" s="33">
        <f t="shared" si="90"/>
        <v>-6666666.6666666679</v>
      </c>
      <c r="CA53" s="33">
        <f t="shared" si="90"/>
        <v>-13333333.333333336</v>
      </c>
      <c r="CB53" s="33">
        <f t="shared" si="90"/>
        <v>-13333333.333333336</v>
      </c>
      <c r="CC53" s="33">
        <f t="shared" si="90"/>
        <v>-13333333.333333336</v>
      </c>
      <c r="CD53" s="33">
        <f t="shared" si="90"/>
        <v>-13333333.333333336</v>
      </c>
      <c r="CE53" s="33">
        <f t="shared" ref="CE53:DJ53" si="91">SUM(CE48:CE52)</f>
        <v>-13333333.333333336</v>
      </c>
      <c r="CF53" s="33">
        <f t="shared" si="91"/>
        <v>-13333333.333333336</v>
      </c>
      <c r="CG53" s="33">
        <f t="shared" si="91"/>
        <v>-13333333.333333336</v>
      </c>
      <c r="CH53" s="33">
        <f t="shared" si="91"/>
        <v>-13333333.333333336</v>
      </c>
      <c r="CI53" s="33">
        <f t="shared" si="91"/>
        <v>-13333333.333333336</v>
      </c>
      <c r="CJ53" s="33">
        <f t="shared" si="91"/>
        <v>-13333333.333333336</v>
      </c>
      <c r="CK53" s="33">
        <f t="shared" si="91"/>
        <v>-13333333.333333336</v>
      </c>
      <c r="CL53" s="33">
        <f t="shared" si="91"/>
        <v>-13333333.333333336</v>
      </c>
      <c r="CM53" s="33" t="e">
        <f t="shared" si="91"/>
        <v>#N/A</v>
      </c>
      <c r="CN53" s="33" t="e">
        <f t="shared" si="91"/>
        <v>#N/A</v>
      </c>
      <c r="CO53" s="33" t="e">
        <f t="shared" si="91"/>
        <v>#N/A</v>
      </c>
      <c r="CP53" s="33" t="e">
        <f t="shared" si="91"/>
        <v>#N/A</v>
      </c>
      <c r="CQ53" s="33" t="e">
        <f t="shared" si="91"/>
        <v>#N/A</v>
      </c>
      <c r="CR53" s="33" t="e">
        <f t="shared" si="91"/>
        <v>#N/A</v>
      </c>
      <c r="CS53" s="33" t="e">
        <f t="shared" si="91"/>
        <v>#N/A</v>
      </c>
      <c r="CT53" s="33" t="e">
        <f t="shared" si="91"/>
        <v>#N/A</v>
      </c>
      <c r="CU53" s="33" t="e">
        <f t="shared" si="91"/>
        <v>#N/A</v>
      </c>
      <c r="CV53" s="33" t="e">
        <f t="shared" si="91"/>
        <v>#N/A</v>
      </c>
      <c r="CW53" s="33" t="e">
        <f t="shared" si="91"/>
        <v>#N/A</v>
      </c>
      <c r="CX53" s="33" t="e">
        <f t="shared" si="91"/>
        <v>#N/A</v>
      </c>
      <c r="CY53" s="33" t="e">
        <f t="shared" si="91"/>
        <v>#N/A</v>
      </c>
      <c r="CZ53" s="33" t="e">
        <f t="shared" si="91"/>
        <v>#N/A</v>
      </c>
      <c r="DA53" s="33" t="e">
        <f t="shared" si="91"/>
        <v>#N/A</v>
      </c>
      <c r="DB53" s="33" t="e">
        <f t="shared" si="91"/>
        <v>#N/A</v>
      </c>
      <c r="DC53" s="33" t="e">
        <f t="shared" si="91"/>
        <v>#N/A</v>
      </c>
      <c r="DD53" s="33" t="e">
        <f t="shared" si="91"/>
        <v>#N/A</v>
      </c>
      <c r="DE53" s="33" t="e">
        <f t="shared" si="91"/>
        <v>#N/A</v>
      </c>
      <c r="DF53" s="33" t="e">
        <f t="shared" si="91"/>
        <v>#N/A</v>
      </c>
      <c r="DG53" s="33" t="e">
        <f t="shared" si="91"/>
        <v>#N/A</v>
      </c>
      <c r="DH53" s="33" t="e">
        <f t="shared" si="91"/>
        <v>#N/A</v>
      </c>
      <c r="DI53" s="33" t="e">
        <f t="shared" si="91"/>
        <v>#N/A</v>
      </c>
      <c r="DJ53" s="33" t="e">
        <f t="shared" si="91"/>
        <v>#N/A</v>
      </c>
      <c r="DK53" s="33" t="e">
        <f t="shared" ref="DK53:DL53" si="92">SUM(DK48:DK52)</f>
        <v>#N/A</v>
      </c>
      <c r="DL53" s="33" t="e">
        <f t="shared" si="92"/>
        <v>#N/A</v>
      </c>
    </row>
    <row r="54" spans="1:116" x14ac:dyDescent="0.4">
      <c r="A54" s="27"/>
      <c r="B54" s="27"/>
      <c r="C54" s="27"/>
      <c r="D54" t="s">
        <v>823</v>
      </c>
      <c r="E54" s="8" t="str">
        <f t="shared" si="32"/>
        <v>54 VOLLIST-EVP</v>
      </c>
      <c r="F54" s="27"/>
      <c r="G54" s="294"/>
      <c r="H54" s="31"/>
      <c r="I54" s="73"/>
      <c r="J54" s="73"/>
      <c r="K54" s="38"/>
      <c r="L54" s="38"/>
      <c r="M54" s="38"/>
      <c r="N54" s="38"/>
      <c r="O54" s="38"/>
      <c r="P54" s="38"/>
      <c r="R54" s="33"/>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row>
    <row r="55" spans="1:116" x14ac:dyDescent="0.4">
      <c r="A55" s="27"/>
      <c r="B55" s="27"/>
      <c r="C55" s="27"/>
      <c r="D55" t="s">
        <v>823</v>
      </c>
      <c r="E55" s="8" t="str">
        <f t="shared" si="32"/>
        <v>55 VOLLIST-EVP</v>
      </c>
      <c r="F55" s="27"/>
      <c r="G55" s="294" t="s">
        <v>814</v>
      </c>
      <c r="H55" s="31"/>
      <c r="I55" s="73"/>
      <c r="J55" s="73"/>
      <c r="K55" s="33">
        <f t="shared" ref="K55:P55" si="93">SUMIF($3:$3,K$2,55:55)</f>
        <v>0</v>
      </c>
      <c r="L55" s="33">
        <f t="shared" si="93"/>
        <v>0</v>
      </c>
      <c r="M55" s="33">
        <f t="shared" si="93"/>
        <v>0</v>
      </c>
      <c r="N55" s="33">
        <f t="shared" si="93"/>
        <v>0</v>
      </c>
      <c r="O55" s="33">
        <f t="shared" si="93"/>
        <v>0</v>
      </c>
      <c r="P55" s="33">
        <f t="shared" si="93"/>
        <v>0</v>
      </c>
      <c r="R55" s="33"/>
      <c r="S55" s="33">
        <f t="shared" ref="S55:AX55" si="94">+S38+S53</f>
        <v>0</v>
      </c>
      <c r="T55" s="33">
        <f t="shared" si="94"/>
        <v>0</v>
      </c>
      <c r="U55" s="33">
        <f t="shared" si="94"/>
        <v>0</v>
      </c>
      <c r="V55" s="33">
        <f t="shared" si="94"/>
        <v>0</v>
      </c>
      <c r="W55" s="33">
        <f t="shared" si="94"/>
        <v>0</v>
      </c>
      <c r="X55" s="33">
        <f t="shared" si="94"/>
        <v>0</v>
      </c>
      <c r="Y55" s="33">
        <f t="shared" si="94"/>
        <v>0</v>
      </c>
      <c r="Z55" s="33">
        <f t="shared" si="94"/>
        <v>0</v>
      </c>
      <c r="AA55" s="33">
        <f t="shared" si="94"/>
        <v>0</v>
      </c>
      <c r="AB55" s="33">
        <f t="shared" si="94"/>
        <v>0</v>
      </c>
      <c r="AC55" s="33">
        <f t="shared" si="94"/>
        <v>0</v>
      </c>
      <c r="AD55" s="33">
        <f t="shared" si="94"/>
        <v>0</v>
      </c>
      <c r="AE55" s="33">
        <f t="shared" si="94"/>
        <v>0</v>
      </c>
      <c r="AF55" s="33">
        <f t="shared" si="94"/>
        <v>0</v>
      </c>
      <c r="AG55" s="33">
        <f t="shared" si="94"/>
        <v>0</v>
      </c>
      <c r="AH55" s="33">
        <f t="shared" si="94"/>
        <v>0</v>
      </c>
      <c r="AI55" s="33">
        <f t="shared" si="94"/>
        <v>0</v>
      </c>
      <c r="AJ55" s="33">
        <f t="shared" si="94"/>
        <v>0</v>
      </c>
      <c r="AK55" s="33">
        <f t="shared" si="94"/>
        <v>0</v>
      </c>
      <c r="AL55" s="33">
        <f t="shared" si="94"/>
        <v>0</v>
      </c>
      <c r="AM55" s="33">
        <f t="shared" si="94"/>
        <v>0</v>
      </c>
      <c r="AN55" s="33">
        <f t="shared" si="94"/>
        <v>0</v>
      </c>
      <c r="AO55" s="33">
        <f t="shared" si="94"/>
        <v>0</v>
      </c>
      <c r="AP55" s="33">
        <f t="shared" si="94"/>
        <v>0</v>
      </c>
      <c r="AQ55" s="33">
        <f t="shared" si="94"/>
        <v>0</v>
      </c>
      <c r="AR55" s="33">
        <f t="shared" si="94"/>
        <v>0</v>
      </c>
      <c r="AS55" s="33">
        <f t="shared" si="94"/>
        <v>0</v>
      </c>
      <c r="AT55" s="33">
        <f t="shared" si="94"/>
        <v>0</v>
      </c>
      <c r="AU55" s="33">
        <f t="shared" si="94"/>
        <v>0</v>
      </c>
      <c r="AV55" s="33">
        <f t="shared" si="94"/>
        <v>0</v>
      </c>
      <c r="AW55" s="33">
        <f t="shared" si="94"/>
        <v>0</v>
      </c>
      <c r="AX55" s="33">
        <f t="shared" si="94"/>
        <v>0</v>
      </c>
      <c r="AY55" s="33">
        <f t="shared" ref="AY55:CD55" si="95">+AY38+AY53</f>
        <v>0</v>
      </c>
      <c r="AZ55" s="33">
        <f t="shared" si="95"/>
        <v>0</v>
      </c>
      <c r="BA55" s="33">
        <f t="shared" si="95"/>
        <v>0</v>
      </c>
      <c r="BB55" s="33">
        <f t="shared" si="95"/>
        <v>0</v>
      </c>
      <c r="BC55" s="33">
        <f t="shared" si="95"/>
        <v>0</v>
      </c>
      <c r="BD55" s="33">
        <f t="shared" si="95"/>
        <v>0</v>
      </c>
      <c r="BE55" s="33">
        <f t="shared" si="95"/>
        <v>0</v>
      </c>
      <c r="BF55" s="33">
        <f t="shared" si="95"/>
        <v>0</v>
      </c>
      <c r="BG55" s="33">
        <f t="shared" si="95"/>
        <v>0</v>
      </c>
      <c r="BH55" s="33">
        <f t="shared" si="95"/>
        <v>0</v>
      </c>
      <c r="BI55" s="33">
        <f t="shared" si="95"/>
        <v>0</v>
      </c>
      <c r="BJ55" s="33">
        <f t="shared" si="95"/>
        <v>0</v>
      </c>
      <c r="BK55" s="33">
        <f t="shared" si="95"/>
        <v>0</v>
      </c>
      <c r="BL55" s="33">
        <f t="shared" si="95"/>
        <v>0</v>
      </c>
      <c r="BM55" s="33">
        <f t="shared" si="95"/>
        <v>0</v>
      </c>
      <c r="BN55" s="33">
        <f t="shared" si="95"/>
        <v>0</v>
      </c>
      <c r="BO55" s="33">
        <f t="shared" si="95"/>
        <v>0</v>
      </c>
      <c r="BP55" s="33">
        <f t="shared" si="95"/>
        <v>0</v>
      </c>
      <c r="BQ55" s="33">
        <f t="shared" si="95"/>
        <v>0</v>
      </c>
      <c r="BR55" s="33">
        <f t="shared" si="95"/>
        <v>0</v>
      </c>
      <c r="BS55" s="33">
        <f t="shared" si="95"/>
        <v>0</v>
      </c>
      <c r="BT55" s="33">
        <f t="shared" si="95"/>
        <v>0</v>
      </c>
      <c r="BU55" s="33">
        <f t="shared" si="95"/>
        <v>0</v>
      </c>
      <c r="BV55" s="33">
        <f t="shared" si="95"/>
        <v>0</v>
      </c>
      <c r="BW55" s="33">
        <f t="shared" si="95"/>
        <v>0</v>
      </c>
      <c r="BX55" s="33">
        <f t="shared" si="95"/>
        <v>0</v>
      </c>
      <c r="BY55" s="33">
        <f t="shared" si="95"/>
        <v>0</v>
      </c>
      <c r="BZ55" s="33">
        <f t="shared" si="95"/>
        <v>0</v>
      </c>
      <c r="CA55" s="33">
        <f t="shared" si="95"/>
        <v>0</v>
      </c>
      <c r="CB55" s="33">
        <f t="shared" si="95"/>
        <v>0</v>
      </c>
      <c r="CC55" s="33">
        <f t="shared" si="95"/>
        <v>0</v>
      </c>
      <c r="CD55" s="33">
        <f t="shared" si="95"/>
        <v>0</v>
      </c>
      <c r="CE55" s="33">
        <f t="shared" ref="CE55:DL55" si="96">+CE38+CE53</f>
        <v>0</v>
      </c>
      <c r="CF55" s="33">
        <f t="shared" si="96"/>
        <v>0</v>
      </c>
      <c r="CG55" s="33">
        <f t="shared" si="96"/>
        <v>0</v>
      </c>
      <c r="CH55" s="33">
        <f t="shared" si="96"/>
        <v>0</v>
      </c>
      <c r="CI55" s="33">
        <f t="shared" si="96"/>
        <v>0</v>
      </c>
      <c r="CJ55" s="33">
        <f t="shared" si="96"/>
        <v>0</v>
      </c>
      <c r="CK55" s="33">
        <f t="shared" si="96"/>
        <v>0</v>
      </c>
      <c r="CL55" s="33">
        <f t="shared" si="96"/>
        <v>0</v>
      </c>
      <c r="CM55" s="33" t="e">
        <f t="shared" si="96"/>
        <v>#N/A</v>
      </c>
      <c r="CN55" s="33" t="e">
        <f t="shared" si="96"/>
        <v>#N/A</v>
      </c>
      <c r="CO55" s="33" t="e">
        <f t="shared" si="96"/>
        <v>#N/A</v>
      </c>
      <c r="CP55" s="33" t="e">
        <f t="shared" si="96"/>
        <v>#N/A</v>
      </c>
      <c r="CQ55" s="33" t="e">
        <f t="shared" si="96"/>
        <v>#N/A</v>
      </c>
      <c r="CR55" s="33" t="e">
        <f t="shared" si="96"/>
        <v>#N/A</v>
      </c>
      <c r="CS55" s="33" t="e">
        <f t="shared" si="96"/>
        <v>#N/A</v>
      </c>
      <c r="CT55" s="33" t="e">
        <f t="shared" si="96"/>
        <v>#N/A</v>
      </c>
      <c r="CU55" s="33" t="e">
        <f t="shared" si="96"/>
        <v>#N/A</v>
      </c>
      <c r="CV55" s="33" t="e">
        <f t="shared" si="96"/>
        <v>#N/A</v>
      </c>
      <c r="CW55" s="33" t="e">
        <f t="shared" si="96"/>
        <v>#N/A</v>
      </c>
      <c r="CX55" s="33" t="e">
        <f t="shared" si="96"/>
        <v>#N/A</v>
      </c>
      <c r="CY55" s="33" t="e">
        <f t="shared" si="96"/>
        <v>#N/A</v>
      </c>
      <c r="CZ55" s="33" t="e">
        <f t="shared" si="96"/>
        <v>#N/A</v>
      </c>
      <c r="DA55" s="33" t="e">
        <f t="shared" si="96"/>
        <v>#N/A</v>
      </c>
      <c r="DB55" s="33" t="e">
        <f t="shared" si="96"/>
        <v>#N/A</v>
      </c>
      <c r="DC55" s="33" t="e">
        <f t="shared" si="96"/>
        <v>#N/A</v>
      </c>
      <c r="DD55" s="33" t="e">
        <f t="shared" si="96"/>
        <v>#N/A</v>
      </c>
      <c r="DE55" s="33" t="e">
        <f t="shared" si="96"/>
        <v>#N/A</v>
      </c>
      <c r="DF55" s="33" t="e">
        <f t="shared" si="96"/>
        <v>#N/A</v>
      </c>
      <c r="DG55" s="33" t="e">
        <f t="shared" si="96"/>
        <v>#N/A</v>
      </c>
      <c r="DH55" s="33" t="e">
        <f t="shared" si="96"/>
        <v>#N/A</v>
      </c>
      <c r="DI55" s="33" t="e">
        <f t="shared" si="96"/>
        <v>#N/A</v>
      </c>
      <c r="DJ55" s="33" t="e">
        <f t="shared" si="96"/>
        <v>#N/A</v>
      </c>
      <c r="DK55" s="33" t="e">
        <f t="shared" si="96"/>
        <v>#N/A</v>
      </c>
      <c r="DL55" s="33" t="e">
        <f t="shared" si="96"/>
        <v>#N/A</v>
      </c>
    </row>
    <row r="56" spans="1:116" x14ac:dyDescent="0.4">
      <c r="A56" s="27"/>
      <c r="B56" s="27"/>
      <c r="C56" s="27"/>
      <c r="D56" t="s">
        <v>823</v>
      </c>
      <c r="E56" s="8" t="str">
        <f t="shared" si="32"/>
        <v>56 VOLLIST-EVP</v>
      </c>
      <c r="F56" s="27"/>
      <c r="G56" s="342" t="s">
        <v>69</v>
      </c>
      <c r="H56" s="31"/>
      <c r="I56" s="73"/>
      <c r="J56" s="73"/>
      <c r="K56" s="20">
        <f t="shared" ref="K56:P56" si="97">+IFERROR(K55/K38,0)</f>
        <v>0</v>
      </c>
      <c r="L56" s="20">
        <f t="shared" si="97"/>
        <v>0</v>
      </c>
      <c r="M56" s="20">
        <f t="shared" si="97"/>
        <v>0</v>
      </c>
      <c r="N56" s="20">
        <f t="shared" si="97"/>
        <v>0</v>
      </c>
      <c r="O56" s="20">
        <f t="shared" si="97"/>
        <v>0</v>
      </c>
      <c r="P56" s="20">
        <f t="shared" si="97"/>
        <v>0</v>
      </c>
      <c r="R56" s="33"/>
      <c r="S56" s="20">
        <f t="shared" ref="S56:AX56" si="98">+IFERROR(S55/S38,0)</f>
        <v>0</v>
      </c>
      <c r="T56" s="20">
        <f t="shared" si="98"/>
        <v>0</v>
      </c>
      <c r="U56" s="20">
        <f t="shared" si="98"/>
        <v>0</v>
      </c>
      <c r="V56" s="20">
        <f t="shared" si="98"/>
        <v>0</v>
      </c>
      <c r="W56" s="20">
        <f t="shared" si="98"/>
        <v>0</v>
      </c>
      <c r="X56" s="20">
        <f t="shared" si="98"/>
        <v>0</v>
      </c>
      <c r="Y56" s="20">
        <f t="shared" si="98"/>
        <v>0</v>
      </c>
      <c r="Z56" s="20">
        <f t="shared" si="98"/>
        <v>0</v>
      </c>
      <c r="AA56" s="20">
        <f t="shared" si="98"/>
        <v>0</v>
      </c>
      <c r="AB56" s="20">
        <f t="shared" si="98"/>
        <v>0</v>
      </c>
      <c r="AC56" s="20">
        <f t="shared" si="98"/>
        <v>0</v>
      </c>
      <c r="AD56" s="20">
        <f t="shared" si="98"/>
        <v>0</v>
      </c>
      <c r="AE56" s="20">
        <f t="shared" si="98"/>
        <v>0</v>
      </c>
      <c r="AF56" s="20">
        <f t="shared" si="98"/>
        <v>0</v>
      </c>
      <c r="AG56" s="20">
        <f t="shared" si="98"/>
        <v>0</v>
      </c>
      <c r="AH56" s="20">
        <f t="shared" si="98"/>
        <v>0</v>
      </c>
      <c r="AI56" s="20">
        <f t="shared" si="98"/>
        <v>0</v>
      </c>
      <c r="AJ56" s="20">
        <f t="shared" si="98"/>
        <v>0</v>
      </c>
      <c r="AK56" s="20">
        <f t="shared" si="98"/>
        <v>0</v>
      </c>
      <c r="AL56" s="20">
        <f t="shared" si="98"/>
        <v>0</v>
      </c>
      <c r="AM56" s="20">
        <f t="shared" si="98"/>
        <v>0</v>
      </c>
      <c r="AN56" s="20">
        <f t="shared" si="98"/>
        <v>0</v>
      </c>
      <c r="AO56" s="20">
        <f t="shared" si="98"/>
        <v>0</v>
      </c>
      <c r="AP56" s="20">
        <f t="shared" si="98"/>
        <v>0</v>
      </c>
      <c r="AQ56" s="20">
        <f t="shared" si="98"/>
        <v>0</v>
      </c>
      <c r="AR56" s="20">
        <f t="shared" si="98"/>
        <v>0</v>
      </c>
      <c r="AS56" s="20">
        <f t="shared" si="98"/>
        <v>0</v>
      </c>
      <c r="AT56" s="20">
        <f t="shared" si="98"/>
        <v>0</v>
      </c>
      <c r="AU56" s="20">
        <f t="shared" si="98"/>
        <v>0</v>
      </c>
      <c r="AV56" s="20">
        <f t="shared" si="98"/>
        <v>0</v>
      </c>
      <c r="AW56" s="20">
        <f t="shared" si="98"/>
        <v>0</v>
      </c>
      <c r="AX56" s="20">
        <f t="shared" si="98"/>
        <v>0</v>
      </c>
      <c r="AY56" s="20">
        <f t="shared" ref="AY56:CD56" si="99">+IFERROR(AY55/AY38,0)</f>
        <v>0</v>
      </c>
      <c r="AZ56" s="20">
        <f t="shared" si="99"/>
        <v>0</v>
      </c>
      <c r="BA56" s="20">
        <f t="shared" si="99"/>
        <v>0</v>
      </c>
      <c r="BB56" s="20">
        <f t="shared" si="99"/>
        <v>0</v>
      </c>
      <c r="BC56" s="20">
        <f t="shared" si="99"/>
        <v>0</v>
      </c>
      <c r="BD56" s="20">
        <f t="shared" si="99"/>
        <v>0</v>
      </c>
      <c r="BE56" s="20">
        <f t="shared" si="99"/>
        <v>0</v>
      </c>
      <c r="BF56" s="20">
        <f t="shared" si="99"/>
        <v>0</v>
      </c>
      <c r="BG56" s="20">
        <f t="shared" si="99"/>
        <v>0</v>
      </c>
      <c r="BH56" s="20">
        <f t="shared" si="99"/>
        <v>0</v>
      </c>
      <c r="BI56" s="20">
        <f t="shared" si="99"/>
        <v>0</v>
      </c>
      <c r="BJ56" s="20">
        <f t="shared" si="99"/>
        <v>0</v>
      </c>
      <c r="BK56" s="20">
        <f t="shared" si="99"/>
        <v>0</v>
      </c>
      <c r="BL56" s="20">
        <f t="shared" si="99"/>
        <v>0</v>
      </c>
      <c r="BM56" s="20">
        <f t="shared" si="99"/>
        <v>0</v>
      </c>
      <c r="BN56" s="20">
        <f t="shared" si="99"/>
        <v>0</v>
      </c>
      <c r="BO56" s="20">
        <f t="shared" si="99"/>
        <v>0</v>
      </c>
      <c r="BP56" s="20">
        <f t="shared" si="99"/>
        <v>0</v>
      </c>
      <c r="BQ56" s="20">
        <f t="shared" si="99"/>
        <v>0</v>
      </c>
      <c r="BR56" s="20">
        <f t="shared" si="99"/>
        <v>0</v>
      </c>
      <c r="BS56" s="20">
        <f t="shared" si="99"/>
        <v>0</v>
      </c>
      <c r="BT56" s="20">
        <f t="shared" si="99"/>
        <v>0</v>
      </c>
      <c r="BU56" s="20">
        <f t="shared" si="99"/>
        <v>0</v>
      </c>
      <c r="BV56" s="20">
        <f t="shared" si="99"/>
        <v>0</v>
      </c>
      <c r="BW56" s="20">
        <f t="shared" si="99"/>
        <v>0</v>
      </c>
      <c r="BX56" s="20">
        <f t="shared" si="99"/>
        <v>0</v>
      </c>
      <c r="BY56" s="20">
        <f t="shared" si="99"/>
        <v>0</v>
      </c>
      <c r="BZ56" s="20">
        <f t="shared" si="99"/>
        <v>0</v>
      </c>
      <c r="CA56" s="20">
        <f t="shared" si="99"/>
        <v>0</v>
      </c>
      <c r="CB56" s="20">
        <f t="shared" si="99"/>
        <v>0</v>
      </c>
      <c r="CC56" s="20">
        <f t="shared" si="99"/>
        <v>0</v>
      </c>
      <c r="CD56" s="20">
        <f t="shared" si="99"/>
        <v>0</v>
      </c>
      <c r="CE56" s="20">
        <f t="shared" ref="CE56:DJ56" si="100">+IFERROR(CE55/CE38,0)</f>
        <v>0</v>
      </c>
      <c r="CF56" s="20">
        <f t="shared" si="100"/>
        <v>0</v>
      </c>
      <c r="CG56" s="20">
        <f t="shared" si="100"/>
        <v>0</v>
      </c>
      <c r="CH56" s="20">
        <f t="shared" si="100"/>
        <v>0</v>
      </c>
      <c r="CI56" s="20">
        <f t="shared" si="100"/>
        <v>0</v>
      </c>
      <c r="CJ56" s="20">
        <f t="shared" si="100"/>
        <v>0</v>
      </c>
      <c r="CK56" s="20">
        <f t="shared" si="100"/>
        <v>0</v>
      </c>
      <c r="CL56" s="20">
        <f t="shared" si="100"/>
        <v>0</v>
      </c>
      <c r="CM56" s="20">
        <f t="shared" si="100"/>
        <v>0</v>
      </c>
      <c r="CN56" s="20">
        <f t="shared" si="100"/>
        <v>0</v>
      </c>
      <c r="CO56" s="20">
        <f t="shared" si="100"/>
        <v>0</v>
      </c>
      <c r="CP56" s="20">
        <f t="shared" si="100"/>
        <v>0</v>
      </c>
      <c r="CQ56" s="20">
        <f t="shared" si="100"/>
        <v>0</v>
      </c>
      <c r="CR56" s="20">
        <f t="shared" si="100"/>
        <v>0</v>
      </c>
      <c r="CS56" s="20">
        <f t="shared" si="100"/>
        <v>0</v>
      </c>
      <c r="CT56" s="20">
        <f t="shared" si="100"/>
        <v>0</v>
      </c>
      <c r="CU56" s="20">
        <f t="shared" si="100"/>
        <v>0</v>
      </c>
      <c r="CV56" s="20">
        <f t="shared" si="100"/>
        <v>0</v>
      </c>
      <c r="CW56" s="20">
        <f t="shared" si="100"/>
        <v>0</v>
      </c>
      <c r="CX56" s="20">
        <f t="shared" si="100"/>
        <v>0</v>
      </c>
      <c r="CY56" s="20">
        <f t="shared" si="100"/>
        <v>0</v>
      </c>
      <c r="CZ56" s="20">
        <f t="shared" si="100"/>
        <v>0</v>
      </c>
      <c r="DA56" s="20">
        <f t="shared" si="100"/>
        <v>0</v>
      </c>
      <c r="DB56" s="20">
        <f t="shared" si="100"/>
        <v>0</v>
      </c>
      <c r="DC56" s="20">
        <f t="shared" si="100"/>
        <v>0</v>
      </c>
      <c r="DD56" s="20">
        <f t="shared" si="100"/>
        <v>0</v>
      </c>
      <c r="DE56" s="20">
        <f t="shared" si="100"/>
        <v>0</v>
      </c>
      <c r="DF56" s="20">
        <f t="shared" si="100"/>
        <v>0</v>
      </c>
      <c r="DG56" s="20">
        <f t="shared" si="100"/>
        <v>0</v>
      </c>
      <c r="DH56" s="20">
        <f t="shared" si="100"/>
        <v>0</v>
      </c>
      <c r="DI56" s="20">
        <f t="shared" si="100"/>
        <v>0</v>
      </c>
      <c r="DJ56" s="20">
        <f t="shared" si="100"/>
        <v>0</v>
      </c>
      <c r="DK56" s="20">
        <f t="shared" ref="DK56:DL56" si="101">+IFERROR(DK55/DK38,0)</f>
        <v>0</v>
      </c>
      <c r="DL56" s="20">
        <f t="shared" si="101"/>
        <v>0</v>
      </c>
    </row>
    <row r="57" spans="1:116" ht="12.9" customHeight="1" x14ac:dyDescent="0.4">
      <c r="A57" s="27"/>
      <c r="B57" s="27"/>
      <c r="C57" s="27"/>
      <c r="D57" t="s">
        <v>823</v>
      </c>
      <c r="E57" s="8" t="str">
        <f t="shared" si="32"/>
        <v>57 VOLLIST-EVP</v>
      </c>
      <c r="F57" s="27"/>
      <c r="G57" s="294"/>
      <c r="H57" s="31"/>
      <c r="I57" s="73"/>
      <c r="J57" s="73"/>
      <c r="K57" s="38"/>
      <c r="L57" s="38"/>
      <c r="M57" s="38"/>
      <c r="N57" s="38"/>
      <c r="O57" s="38"/>
      <c r="P57" s="38"/>
      <c r="R57" s="33"/>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c r="BZ57" s="38"/>
      <c r="CA57" s="38"/>
      <c r="CB57" s="38"/>
      <c r="CC57" s="38"/>
      <c r="CD57" s="38"/>
      <c r="CE57" s="38"/>
      <c r="CF57" s="38"/>
      <c r="CG57" s="38"/>
      <c r="CH57" s="38"/>
      <c r="CI57" s="38"/>
      <c r="CJ57" s="38"/>
      <c r="CK57" s="38"/>
      <c r="CL57" s="38"/>
      <c r="CM57" s="38"/>
      <c r="CN57" s="38"/>
      <c r="CO57" s="38"/>
      <c r="CP57" s="38"/>
      <c r="CQ57" s="38"/>
      <c r="CR57" s="38"/>
      <c r="CS57" s="38"/>
      <c r="CT57" s="38"/>
      <c r="CU57" s="38"/>
      <c r="CV57" s="38"/>
      <c r="CW57" s="38"/>
      <c r="CX57" s="38"/>
      <c r="CY57" s="38"/>
      <c r="CZ57" s="38"/>
      <c r="DA57" s="38"/>
      <c r="DB57" s="38"/>
      <c r="DC57" s="38"/>
      <c r="DD57" s="38"/>
      <c r="DE57" s="38"/>
      <c r="DF57" s="38"/>
      <c r="DG57" s="38"/>
      <c r="DH57" s="38"/>
      <c r="DI57" s="38"/>
      <c r="DJ57" s="38"/>
      <c r="DK57" s="38"/>
      <c r="DL57" s="38"/>
    </row>
    <row r="58" spans="1:116"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1:116"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1:116"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1:116"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1:116"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1:116"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1:116"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ht="12.9" customHeigh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spans="1:117"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7"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7"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7"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7"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7"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1:117"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1:117"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1:117"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1:117"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1:117"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1:117"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1:117" s="27" customFormat="1" x14ac:dyDescent="0.4">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row>
    <row r="238" spans="1:117"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1:117"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1:117"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collapsed="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collapsed="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spans="4:116"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4:116" s="27" customFormat="1" x14ac:dyDescent="0.4">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row>
    <row r="803" spans="4:116"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4:116"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4:116"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4:116"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4:116"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4:116"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4:116"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4:116"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4:116"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4:116"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4:116"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4:116"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4:116"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4:116"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s="27" customFormat="1" x14ac:dyDescent="0.4">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x14ac:dyDescent="0.4">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ht="16.5" customHeight="1" x14ac:dyDescent="0.4"/>
    <row r="1514" customFormat="1" ht="16.5" customHeight="1" x14ac:dyDescent="0.4"/>
    <row r="1515" customFormat="1" ht="16.5" customHeigh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s="164" customFormat="1" x14ac:dyDescent="0.4">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ht="1.5" customHeigh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D72E9C0-C015-4836-96C9-FE7BBADC6C37}">
          <x14:formula1>
            <xm:f>'Data validation'!$A:$A</xm:f>
          </x14:formula1>
          <xm:sqref>C2498:C1048567 C8:C57 C2:C4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activeCell="S2" sqref="S2"/>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5" width="12.4609375" bestFit="1" customWidth="1"/>
    <col min="16" max="16" width="13.53515625" bestFit="1" customWidth="1"/>
    <col min="17" max="17" width="3.84375" customWidth="1"/>
    <col min="18" max="18" width="12.15234375" customWidth="1"/>
    <col min="19" max="19" width="11.921875" bestFit="1" customWidth="1"/>
    <col min="20" max="42" width="10" bestFit="1" customWidth="1"/>
    <col min="43" max="78" width="11.4609375" bestFit="1" customWidth="1"/>
    <col min="79" max="90" width="12.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 t="shared" si="0"/>
        <v>2025</v>
      </c>
      <c r="M2">
        <f t="shared" si="0"/>
        <v>2026</v>
      </c>
      <c r="N2">
        <f t="shared" si="0"/>
        <v>2027</v>
      </c>
      <c r="O2">
        <f t="shared" si="0"/>
        <v>2028</v>
      </c>
      <c r="P2">
        <f t="shared" si="0"/>
        <v>2029</v>
      </c>
      <c r="R2" s="362"/>
      <c r="S2" s="370">
        <f>+EOMONTH('IS BS CF'!$N$12,0)</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8" t="s">
        <v>641</v>
      </c>
      <c r="J3" s="12" t="s">
        <v>642</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8" t="s">
        <v>643</v>
      </c>
      <c r="J4" s="12" t="s">
        <v>644</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CF'!G18</f>
        <v>Total revenue</v>
      </c>
      <c r="H12" s="13"/>
      <c r="I12" s="13"/>
      <c r="J12" s="13"/>
      <c r="K12" s="24">
        <f>'IS BS CF'!K18</f>
        <v>5000000.0000000019</v>
      </c>
      <c r="L12" s="24">
        <f>'IS BS CF'!L18</f>
        <v>10000000.000000004</v>
      </c>
      <c r="M12" s="24">
        <f>'IS BS CF'!M18</f>
        <v>20000000.000000007</v>
      </c>
      <c r="N12" s="24">
        <f>'IS BS CF'!N18</f>
        <v>40000000.000000015</v>
      </c>
      <c r="O12" s="24">
        <f>'IS BS CF'!O18</f>
        <v>80000000.00000003</v>
      </c>
      <c r="P12" s="24">
        <f>'IS BS CF'!P18</f>
        <v>160000000.00000006</v>
      </c>
      <c r="S12" s="24">
        <f>'IS BS CF'!S18</f>
        <v>416666.66666666674</v>
      </c>
      <c r="T12" s="24">
        <f>'IS BS CF'!T18</f>
        <v>416666.66666666674</v>
      </c>
      <c r="U12" s="24">
        <f>'IS BS CF'!U18</f>
        <v>416666.66666666674</v>
      </c>
      <c r="V12" s="24">
        <f>'IS BS CF'!V18</f>
        <v>416666.66666666674</v>
      </c>
      <c r="W12" s="24">
        <f>'IS BS CF'!W18</f>
        <v>416666.66666666674</v>
      </c>
      <c r="X12" s="24">
        <f>'IS BS CF'!X18</f>
        <v>416666.66666666674</v>
      </c>
      <c r="Y12" s="24">
        <f>'IS BS CF'!Y18</f>
        <v>416666.66666666674</v>
      </c>
      <c r="Z12" s="24">
        <f>'IS BS CF'!Z18</f>
        <v>416666.66666666674</v>
      </c>
      <c r="AA12" s="24">
        <f>'IS BS CF'!AA18</f>
        <v>416666.66666666674</v>
      </c>
      <c r="AB12" s="24">
        <f>'IS BS CF'!AB18</f>
        <v>416666.66666666674</v>
      </c>
      <c r="AC12" s="24">
        <f>'IS BS CF'!AC18</f>
        <v>416666.66666666674</v>
      </c>
      <c r="AD12" s="24">
        <f>'IS BS CF'!AD18</f>
        <v>416666.66666666674</v>
      </c>
      <c r="AE12" s="24">
        <f>'IS BS CF'!AE18</f>
        <v>833333.33333333349</v>
      </c>
      <c r="AF12" s="24">
        <f>'IS BS CF'!AF18</f>
        <v>833333.33333333349</v>
      </c>
      <c r="AG12" s="24">
        <f>'IS BS CF'!AG18</f>
        <v>833333.33333333349</v>
      </c>
      <c r="AH12" s="24">
        <f>'IS BS CF'!AH18</f>
        <v>833333.33333333349</v>
      </c>
      <c r="AI12" s="24">
        <f>'IS BS CF'!AI18</f>
        <v>833333.33333333349</v>
      </c>
      <c r="AJ12" s="24">
        <f>'IS BS CF'!AJ18</f>
        <v>833333.33333333349</v>
      </c>
      <c r="AK12" s="24">
        <f>'IS BS CF'!AK18</f>
        <v>833333.33333333349</v>
      </c>
      <c r="AL12" s="24">
        <f>'IS BS CF'!AL18</f>
        <v>833333.33333333349</v>
      </c>
      <c r="AM12" s="24">
        <f>'IS BS CF'!AM18</f>
        <v>833333.33333333349</v>
      </c>
      <c r="AN12" s="24">
        <f>'IS BS CF'!AN18</f>
        <v>833333.33333333349</v>
      </c>
      <c r="AO12" s="24">
        <f>'IS BS CF'!AO18</f>
        <v>833333.33333333349</v>
      </c>
      <c r="AP12" s="24">
        <f>'IS BS CF'!AP18</f>
        <v>833333.33333333349</v>
      </c>
      <c r="AQ12" s="24">
        <f>'IS BS CF'!AQ18</f>
        <v>1666666.666666667</v>
      </c>
      <c r="AR12" s="24">
        <f>'IS BS CF'!AR18</f>
        <v>1666666.666666667</v>
      </c>
      <c r="AS12" s="24">
        <f>'IS BS CF'!AS18</f>
        <v>1666666.666666667</v>
      </c>
      <c r="AT12" s="24">
        <f>'IS BS CF'!AT18</f>
        <v>1666666.666666667</v>
      </c>
      <c r="AU12" s="24">
        <f>'IS BS CF'!AU18</f>
        <v>1666666.666666667</v>
      </c>
      <c r="AV12" s="24">
        <f>'IS BS CF'!AV18</f>
        <v>1666666.666666667</v>
      </c>
      <c r="AW12" s="24">
        <f>'IS BS CF'!AW18</f>
        <v>1666666.666666667</v>
      </c>
      <c r="AX12" s="24">
        <f>'IS BS CF'!AX18</f>
        <v>1666666.666666667</v>
      </c>
      <c r="AY12" s="24">
        <f>'IS BS CF'!AY18</f>
        <v>1666666.666666667</v>
      </c>
      <c r="AZ12" s="24">
        <f>'IS BS CF'!AZ18</f>
        <v>1666666.666666667</v>
      </c>
      <c r="BA12" s="24">
        <f>'IS BS CF'!BA18</f>
        <v>1666666.666666667</v>
      </c>
      <c r="BB12" s="24">
        <f>'IS BS CF'!BB18</f>
        <v>1666666.666666667</v>
      </c>
      <c r="BC12" s="24">
        <f>'IS BS CF'!BC18</f>
        <v>3333333.333333334</v>
      </c>
      <c r="BD12" s="24">
        <f>'IS BS CF'!BD18</f>
        <v>3333333.333333334</v>
      </c>
      <c r="BE12" s="24">
        <f>'IS BS CF'!BE18</f>
        <v>3333333.333333334</v>
      </c>
      <c r="BF12" s="24">
        <f>'IS BS CF'!BF18</f>
        <v>3333333.333333334</v>
      </c>
      <c r="BG12" s="24">
        <f>'IS BS CF'!BG18</f>
        <v>3333333.333333334</v>
      </c>
      <c r="BH12" s="24">
        <f>'IS BS CF'!BH18</f>
        <v>3333333.333333334</v>
      </c>
      <c r="BI12" s="24">
        <f>'IS BS CF'!BI18</f>
        <v>3333333.333333334</v>
      </c>
      <c r="BJ12" s="24">
        <f>'IS BS CF'!BJ18</f>
        <v>3333333.333333334</v>
      </c>
      <c r="BK12" s="24">
        <f>'IS BS CF'!BK18</f>
        <v>3333333.333333334</v>
      </c>
      <c r="BL12" s="24">
        <f>'IS BS CF'!BL18</f>
        <v>3333333.333333334</v>
      </c>
      <c r="BM12" s="24">
        <f>'IS BS CF'!BM18</f>
        <v>3333333.333333334</v>
      </c>
      <c r="BN12" s="24">
        <f>'IS BS CF'!BN18</f>
        <v>3333333.333333334</v>
      </c>
      <c r="BO12" s="24">
        <f>'IS BS CF'!BO18</f>
        <v>6666666.6666666679</v>
      </c>
      <c r="BP12" s="24">
        <f>'IS BS CF'!BP18</f>
        <v>6666666.6666666679</v>
      </c>
      <c r="BQ12" s="24">
        <f>'IS BS CF'!BQ18</f>
        <v>6666666.6666666679</v>
      </c>
      <c r="BR12" s="24">
        <f>'IS BS CF'!BR18</f>
        <v>6666666.6666666679</v>
      </c>
      <c r="BS12" s="24">
        <f>'IS BS CF'!BS18</f>
        <v>6666666.6666666679</v>
      </c>
      <c r="BT12" s="24">
        <f>'IS BS CF'!BT18</f>
        <v>6666666.6666666679</v>
      </c>
      <c r="BU12" s="24">
        <f>'IS BS CF'!BU18</f>
        <v>6666666.6666666679</v>
      </c>
      <c r="BV12" s="24">
        <f>'IS BS CF'!BV18</f>
        <v>6666666.6666666679</v>
      </c>
      <c r="BW12" s="24">
        <f>'IS BS CF'!BW18</f>
        <v>6666666.6666666679</v>
      </c>
      <c r="BX12" s="24">
        <f>'IS BS CF'!BX18</f>
        <v>6666666.6666666679</v>
      </c>
      <c r="BY12" s="24">
        <f>'IS BS CF'!BY18</f>
        <v>6666666.6666666679</v>
      </c>
      <c r="BZ12" s="24">
        <f>'IS BS CF'!BZ18</f>
        <v>6666666.6666666679</v>
      </c>
      <c r="CA12" s="24">
        <f>'IS BS CF'!CA18</f>
        <v>13333333.333333336</v>
      </c>
      <c r="CB12" s="24">
        <f>'IS BS CF'!CB18</f>
        <v>13333333.333333336</v>
      </c>
      <c r="CC12" s="24">
        <f>'IS BS CF'!CC18</f>
        <v>13333333.333333336</v>
      </c>
      <c r="CD12" s="24">
        <f>'IS BS CF'!CD18</f>
        <v>13333333.333333336</v>
      </c>
      <c r="CE12" s="24">
        <f>'IS BS CF'!CE18</f>
        <v>13333333.333333336</v>
      </c>
      <c r="CF12" s="24">
        <f>'IS BS CF'!CF18</f>
        <v>13333333.333333336</v>
      </c>
      <c r="CG12" s="24">
        <f>'IS BS CF'!CG18</f>
        <v>13333333.333333336</v>
      </c>
      <c r="CH12" s="24">
        <f>'IS BS CF'!CH18</f>
        <v>13333333.333333336</v>
      </c>
      <c r="CI12" s="24">
        <f>'IS BS CF'!CI18</f>
        <v>13333333.333333336</v>
      </c>
      <c r="CJ12" s="24">
        <f>'IS BS CF'!CJ18</f>
        <v>13333333.333333336</v>
      </c>
      <c r="CK12" s="24">
        <f>'IS BS CF'!CK18</f>
        <v>13333333.333333336</v>
      </c>
      <c r="CL12" s="24">
        <f>'IS BS CF'!CL18</f>
        <v>13333333.333333336</v>
      </c>
      <c r="CM12" s="24"/>
      <c r="CN12" s="24" t="e">
        <f>'IS BS CF'!CN18</f>
        <v>#REF!</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69">
        <f t="shared" ref="S22:AB25" si="18">SUMIF($J:$J,$G22,S:S)</f>
        <v>-333.33333333333331</v>
      </c>
      <c r="T22" s="369">
        <f t="shared" si="18"/>
        <v>-333.33333333333331</v>
      </c>
      <c r="U22" s="369">
        <f t="shared" si="18"/>
        <v>-333.33333333333331</v>
      </c>
      <c r="V22" s="369">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f t="shared" si="13"/>
        <v>0</v>
      </c>
      <c r="L23" s="24">
        <f t="shared" si="13"/>
        <v>-100000.00000000006</v>
      </c>
      <c r="M23" s="24">
        <f t="shared" si="13"/>
        <v>-200000.00000000012</v>
      </c>
      <c r="N23" s="24">
        <f t="shared" si="13"/>
        <v>-400000.00000000023</v>
      </c>
      <c r="O23" s="24">
        <f t="shared" si="13"/>
        <v>-800000.00000000047</v>
      </c>
      <c r="P23" s="24">
        <f t="shared" si="13"/>
        <v>-1600000.0000000009</v>
      </c>
      <c r="S23" s="369">
        <f t="shared" si="18"/>
        <v>0</v>
      </c>
      <c r="T23" s="369">
        <f t="shared" si="18"/>
        <v>0</v>
      </c>
      <c r="U23" s="369">
        <f t="shared" si="18"/>
        <v>0</v>
      </c>
      <c r="V23" s="369">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-8333.3333333333358</v>
      </c>
      <c r="AF23" s="260">
        <f t="shared" si="19"/>
        <v>-8333.3333333333358</v>
      </c>
      <c r="AG23" s="260">
        <f t="shared" si="19"/>
        <v>-8333.3333333333358</v>
      </c>
      <c r="AH23" s="260">
        <f t="shared" si="19"/>
        <v>-8333.3333333333358</v>
      </c>
      <c r="AI23" s="260">
        <f t="shared" si="19"/>
        <v>-8333.3333333333358</v>
      </c>
      <c r="AJ23" s="260">
        <f t="shared" si="19"/>
        <v>-8333.3333333333358</v>
      </c>
      <c r="AK23" s="260">
        <f t="shared" si="19"/>
        <v>-8333.3333333333358</v>
      </c>
      <c r="AL23" s="260">
        <f t="shared" si="19"/>
        <v>-8333.3333333333358</v>
      </c>
      <c r="AM23" s="260">
        <f t="shared" si="20"/>
        <v>-8333.3333333333358</v>
      </c>
      <c r="AN23" s="260">
        <f t="shared" si="20"/>
        <v>-8333.3333333333358</v>
      </c>
      <c r="AO23" s="260">
        <f t="shared" si="20"/>
        <v>-8333.3333333333358</v>
      </c>
      <c r="AP23" s="260">
        <f t="shared" si="20"/>
        <v>-8333.3333333333358</v>
      </c>
      <c r="AQ23" s="260">
        <f t="shared" si="20"/>
        <v>-16666.666666666672</v>
      </c>
      <c r="AR23" s="260">
        <f t="shared" si="20"/>
        <v>-16666.666666666672</v>
      </c>
      <c r="AS23" s="260">
        <f t="shared" si="20"/>
        <v>-16666.666666666672</v>
      </c>
      <c r="AT23" s="260">
        <f t="shared" si="20"/>
        <v>-16666.666666666672</v>
      </c>
      <c r="AU23" s="260">
        <f t="shared" si="20"/>
        <v>-16666.666666666672</v>
      </c>
      <c r="AV23" s="260">
        <f t="shared" si="20"/>
        <v>-16666.666666666672</v>
      </c>
      <c r="AW23" s="260">
        <f t="shared" si="21"/>
        <v>-16666.666666666672</v>
      </c>
      <c r="AX23" s="260">
        <f t="shared" si="21"/>
        <v>-16666.666666666672</v>
      </c>
      <c r="AY23" s="260">
        <f t="shared" si="21"/>
        <v>-16666.666666666672</v>
      </c>
      <c r="AZ23" s="260">
        <f t="shared" si="21"/>
        <v>-16666.666666666672</v>
      </c>
      <c r="BA23" s="260">
        <f t="shared" si="21"/>
        <v>-16666.666666666672</v>
      </c>
      <c r="BB23" s="260">
        <f t="shared" si="21"/>
        <v>-16666.666666666672</v>
      </c>
      <c r="BC23" s="260">
        <f t="shared" si="21"/>
        <v>-33333.333333333343</v>
      </c>
      <c r="BD23" s="260">
        <f t="shared" si="21"/>
        <v>-33333.333333333343</v>
      </c>
      <c r="BE23" s="260">
        <f t="shared" si="21"/>
        <v>-33333.333333333343</v>
      </c>
      <c r="BF23" s="260">
        <f t="shared" si="21"/>
        <v>-33333.333333333343</v>
      </c>
      <c r="BG23" s="260">
        <f t="shared" si="22"/>
        <v>-33333.333333333343</v>
      </c>
      <c r="BH23" s="260">
        <f t="shared" si="22"/>
        <v>-33333.333333333343</v>
      </c>
      <c r="BI23" s="260">
        <f t="shared" si="22"/>
        <v>-33333.333333333343</v>
      </c>
      <c r="BJ23" s="260">
        <f t="shared" si="22"/>
        <v>-33333.333333333343</v>
      </c>
      <c r="BK23" s="260">
        <f t="shared" si="22"/>
        <v>-33333.333333333343</v>
      </c>
      <c r="BL23" s="260">
        <f t="shared" si="22"/>
        <v>-33333.333333333343</v>
      </c>
      <c r="BM23" s="260">
        <f t="shared" si="22"/>
        <v>-33333.333333333343</v>
      </c>
      <c r="BN23" s="260">
        <f t="shared" si="22"/>
        <v>-33333.333333333343</v>
      </c>
      <c r="BO23" s="260">
        <f t="shared" si="22"/>
        <v>-66666.666666666686</v>
      </c>
      <c r="BP23" s="260">
        <f t="shared" si="22"/>
        <v>-66666.666666666686</v>
      </c>
      <c r="BQ23" s="260">
        <f t="shared" si="23"/>
        <v>-66666.666666666686</v>
      </c>
      <c r="BR23" s="260">
        <f t="shared" si="23"/>
        <v>-66666.666666666686</v>
      </c>
      <c r="BS23" s="260">
        <f t="shared" si="23"/>
        <v>-66666.666666666686</v>
      </c>
      <c r="BT23" s="260">
        <f t="shared" si="23"/>
        <v>-66666.666666666686</v>
      </c>
      <c r="BU23" s="260">
        <f t="shared" si="23"/>
        <v>-66666.666666666686</v>
      </c>
      <c r="BV23" s="260">
        <f t="shared" si="23"/>
        <v>-66666.666666666686</v>
      </c>
      <c r="BW23" s="260">
        <f t="shared" si="23"/>
        <v>-66666.666666666686</v>
      </c>
      <c r="BX23" s="260">
        <f t="shared" si="23"/>
        <v>-66666.666666666686</v>
      </c>
      <c r="BY23" s="260">
        <f t="shared" si="23"/>
        <v>-66666.666666666686</v>
      </c>
      <c r="BZ23" s="260">
        <f t="shared" si="23"/>
        <v>-66666.666666666686</v>
      </c>
      <c r="CA23" s="260">
        <f t="shared" si="24"/>
        <v>-133333.33333333337</v>
      </c>
      <c r="CB23" s="260">
        <f t="shared" si="24"/>
        <v>-133333.33333333337</v>
      </c>
      <c r="CC23" s="260">
        <f t="shared" si="24"/>
        <v>-133333.33333333337</v>
      </c>
      <c r="CD23" s="260">
        <f t="shared" si="24"/>
        <v>-133333.33333333337</v>
      </c>
      <c r="CE23" s="260">
        <f t="shared" si="24"/>
        <v>-133333.33333333337</v>
      </c>
      <c r="CF23" s="260">
        <f t="shared" si="24"/>
        <v>-133333.33333333337</v>
      </c>
      <c r="CG23" s="260">
        <f t="shared" si="24"/>
        <v>-133333.33333333337</v>
      </c>
      <c r="CH23" s="260">
        <f t="shared" si="24"/>
        <v>-133333.33333333337</v>
      </c>
      <c r="CI23" s="260">
        <f t="shared" si="24"/>
        <v>-133333.33333333337</v>
      </c>
      <c r="CJ23" s="260">
        <f t="shared" si="24"/>
        <v>-133333.33333333337</v>
      </c>
      <c r="CK23" s="260">
        <f t="shared" si="24"/>
        <v>-133333.33333333337</v>
      </c>
      <c r="CL23" s="260">
        <f t="shared" si="24"/>
        <v>-133333.33333333337</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69">
        <f t="shared" si="18"/>
        <v>0</v>
      </c>
      <c r="T24" s="369">
        <f t="shared" si="18"/>
        <v>0</v>
      </c>
      <c r="U24" s="369">
        <f t="shared" si="18"/>
        <v>0</v>
      </c>
      <c r="V24" s="369">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69">
        <f t="shared" si="18"/>
        <v>-83.333333333333329</v>
      </c>
      <c r="T25" s="369">
        <f t="shared" si="18"/>
        <v>-83.333333333333329</v>
      </c>
      <c r="U25" s="369">
        <f t="shared" si="18"/>
        <v>-83.333333333333329</v>
      </c>
      <c r="V25" s="369">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f t="shared" ref="K26:P26" si="28">SUM(K21:K25)</f>
        <v>-407350.40000000008</v>
      </c>
      <c r="L26" s="63">
        <f t="shared" si="28"/>
        <v>-527467.92000000016</v>
      </c>
      <c r="M26" s="63">
        <f t="shared" si="28"/>
        <v>-648591.31599999999</v>
      </c>
      <c r="N26" s="63">
        <f t="shared" si="28"/>
        <v>-870770.88180000009</v>
      </c>
      <c r="O26" s="63">
        <f t="shared" si="28"/>
        <v>-1294059.4258900005</v>
      </c>
      <c r="P26" s="63">
        <f t="shared" si="28"/>
        <v>-2118512.3971845009</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-43955.660000000011</v>
      </c>
      <c r="AF26" s="118">
        <f t="shared" si="29"/>
        <v>-43955.660000000011</v>
      </c>
      <c r="AG26" s="118">
        <f t="shared" si="29"/>
        <v>-43955.660000000011</v>
      </c>
      <c r="AH26" s="118">
        <f t="shared" si="29"/>
        <v>-43955.660000000011</v>
      </c>
      <c r="AI26" s="118">
        <f t="shared" si="29"/>
        <v>-43955.660000000011</v>
      </c>
      <c r="AJ26" s="118">
        <f t="shared" si="29"/>
        <v>-43955.660000000011</v>
      </c>
      <c r="AK26" s="118">
        <f t="shared" si="29"/>
        <v>-43955.660000000011</v>
      </c>
      <c r="AL26" s="118">
        <f t="shared" si="29"/>
        <v>-43955.660000000011</v>
      </c>
      <c r="AM26" s="118">
        <f t="shared" si="29"/>
        <v>-43955.660000000011</v>
      </c>
      <c r="AN26" s="118">
        <f t="shared" si="29"/>
        <v>-43955.660000000011</v>
      </c>
      <c r="AO26" s="118">
        <f t="shared" si="29"/>
        <v>-43955.660000000011</v>
      </c>
      <c r="AP26" s="118">
        <f t="shared" si="29"/>
        <v>-43955.660000000011</v>
      </c>
      <c r="AQ26" s="118">
        <f t="shared" si="29"/>
        <v>-54049.276333333342</v>
      </c>
      <c r="AR26" s="118">
        <f t="shared" si="29"/>
        <v>-54049.276333333342</v>
      </c>
      <c r="AS26" s="118">
        <f t="shared" si="29"/>
        <v>-54049.276333333342</v>
      </c>
      <c r="AT26" s="118">
        <f t="shared" si="29"/>
        <v>-54049.276333333342</v>
      </c>
      <c r="AU26" s="118">
        <f t="shared" si="29"/>
        <v>-54049.276333333342</v>
      </c>
      <c r="AV26" s="118">
        <f t="shared" si="29"/>
        <v>-54049.276333333342</v>
      </c>
      <c r="AW26" s="118">
        <f t="shared" si="29"/>
        <v>-54049.276333333342</v>
      </c>
      <c r="AX26" s="118">
        <f t="shared" si="29"/>
        <v>-54049.276333333342</v>
      </c>
      <c r="AY26" s="118">
        <f t="shared" ref="AY26:CD26" si="30">SUM(AY21:AY25)</f>
        <v>-54049.276333333342</v>
      </c>
      <c r="AZ26" s="118">
        <f t="shared" si="30"/>
        <v>-54049.276333333342</v>
      </c>
      <c r="BA26" s="118">
        <f t="shared" si="30"/>
        <v>-54049.276333333342</v>
      </c>
      <c r="BB26" s="118">
        <f t="shared" si="30"/>
        <v>-54049.276333333342</v>
      </c>
      <c r="BC26" s="118">
        <f t="shared" si="30"/>
        <v>-72564.240150000012</v>
      </c>
      <c r="BD26" s="118">
        <f t="shared" si="30"/>
        <v>-72564.240150000012</v>
      </c>
      <c r="BE26" s="118">
        <f t="shared" si="30"/>
        <v>-72564.240150000012</v>
      </c>
      <c r="BF26" s="118">
        <f t="shared" si="30"/>
        <v>-72564.240150000012</v>
      </c>
      <c r="BG26" s="118">
        <f t="shared" si="30"/>
        <v>-72564.240150000012</v>
      </c>
      <c r="BH26" s="118">
        <f t="shared" si="30"/>
        <v>-72564.240150000012</v>
      </c>
      <c r="BI26" s="118">
        <f t="shared" si="30"/>
        <v>-72564.240150000012</v>
      </c>
      <c r="BJ26" s="118">
        <f t="shared" si="30"/>
        <v>-72564.240150000012</v>
      </c>
      <c r="BK26" s="118">
        <f t="shared" si="30"/>
        <v>-72564.240150000012</v>
      </c>
      <c r="BL26" s="118">
        <f t="shared" si="30"/>
        <v>-72564.240150000012</v>
      </c>
      <c r="BM26" s="118">
        <f t="shared" si="30"/>
        <v>-72564.240150000012</v>
      </c>
      <c r="BN26" s="118">
        <f t="shared" si="30"/>
        <v>-72564.240150000012</v>
      </c>
      <c r="BO26" s="118">
        <f t="shared" si="30"/>
        <v>-107838.28549083335</v>
      </c>
      <c r="BP26" s="118">
        <f t="shared" si="30"/>
        <v>-107838.28549083335</v>
      </c>
      <c r="BQ26" s="118">
        <f t="shared" si="30"/>
        <v>-107838.28549083335</v>
      </c>
      <c r="BR26" s="118">
        <f t="shared" si="30"/>
        <v>-107838.28549083335</v>
      </c>
      <c r="BS26" s="118">
        <f t="shared" si="30"/>
        <v>-107838.28549083335</v>
      </c>
      <c r="BT26" s="118">
        <f t="shared" si="30"/>
        <v>-107838.28549083335</v>
      </c>
      <c r="BU26" s="118">
        <f t="shared" si="30"/>
        <v>-107838.28549083335</v>
      </c>
      <c r="BV26" s="118">
        <f t="shared" si="30"/>
        <v>-107838.28549083335</v>
      </c>
      <c r="BW26" s="118">
        <f t="shared" si="30"/>
        <v>-107838.28549083335</v>
      </c>
      <c r="BX26" s="118">
        <f t="shared" si="30"/>
        <v>-107838.28549083335</v>
      </c>
      <c r="BY26" s="118">
        <f t="shared" si="30"/>
        <v>-107838.28549083335</v>
      </c>
      <c r="BZ26" s="118">
        <f t="shared" si="30"/>
        <v>-107838.28549083335</v>
      </c>
      <c r="CA26" s="118">
        <f t="shared" si="30"/>
        <v>-176542.69976537506</v>
      </c>
      <c r="CB26" s="118">
        <f t="shared" si="30"/>
        <v>-176542.69976537506</v>
      </c>
      <c r="CC26" s="118">
        <f t="shared" si="30"/>
        <v>-176542.69976537506</v>
      </c>
      <c r="CD26" s="118">
        <f t="shared" si="30"/>
        <v>-176542.69976537506</v>
      </c>
      <c r="CE26" s="118">
        <f t="shared" ref="CE26:CL26" si="31">SUM(CE21:CE25)</f>
        <v>-176542.69976537506</v>
      </c>
      <c r="CF26" s="118">
        <f t="shared" si="31"/>
        <v>-176542.69976537506</v>
      </c>
      <c r="CG26" s="118">
        <f t="shared" si="31"/>
        <v>-176542.69976537506</v>
      </c>
      <c r="CH26" s="118">
        <f t="shared" si="31"/>
        <v>-176542.69976537506</v>
      </c>
      <c r="CI26" s="118">
        <f t="shared" si="31"/>
        <v>-176542.69976537506</v>
      </c>
      <c r="CJ26" s="118">
        <f t="shared" si="31"/>
        <v>-176542.69976537506</v>
      </c>
      <c r="CK26" s="118">
        <f t="shared" si="31"/>
        <v>-176542.69976537506</v>
      </c>
      <c r="CL26" s="118">
        <f t="shared" si="31"/>
        <v>-176542.69976537506</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f t="shared" ref="K69:P69" si="57">SUMIF($3:$3,K$2,69:69)</f>
        <v>0</v>
      </c>
      <c r="L69" s="24">
        <f t="shared" si="57"/>
        <v>-100000.00000000006</v>
      </c>
      <c r="M69" s="24">
        <f t="shared" si="57"/>
        <v>-200000.00000000012</v>
      </c>
      <c r="N69" s="24">
        <f t="shared" si="57"/>
        <v>-400000.00000000023</v>
      </c>
      <c r="O69" s="24">
        <f t="shared" si="57"/>
        <v>-800000.00000000047</v>
      </c>
      <c r="P69" s="24">
        <f t="shared" si="57"/>
        <v>-1600000.0000000009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-8333.3333333333358</v>
      </c>
      <c r="AF69" s="53">
        <f t="shared" si="58"/>
        <v>-8333.3333333333358</v>
      </c>
      <c r="AG69" s="53">
        <f t="shared" si="58"/>
        <v>-8333.3333333333358</v>
      </c>
      <c r="AH69" s="53">
        <f t="shared" si="58"/>
        <v>-8333.3333333333358</v>
      </c>
      <c r="AI69" s="53">
        <f t="shared" si="58"/>
        <v>-8333.3333333333358</v>
      </c>
      <c r="AJ69" s="53">
        <f t="shared" si="58"/>
        <v>-8333.3333333333358</v>
      </c>
      <c r="AK69" s="53">
        <f t="shared" si="58"/>
        <v>-8333.3333333333358</v>
      </c>
      <c r="AL69" s="53">
        <f t="shared" si="58"/>
        <v>-8333.3333333333358</v>
      </c>
      <c r="AM69" s="53">
        <f t="shared" si="58"/>
        <v>-8333.3333333333358</v>
      </c>
      <c r="AN69" s="53">
        <f t="shared" si="58"/>
        <v>-8333.3333333333358</v>
      </c>
      <c r="AO69" s="53">
        <f t="shared" si="58"/>
        <v>-8333.3333333333358</v>
      </c>
      <c r="AP69" s="53">
        <f t="shared" si="58"/>
        <v>-8333.3333333333358</v>
      </c>
      <c r="AQ69" s="53">
        <f t="shared" si="58"/>
        <v>-16666.666666666672</v>
      </c>
      <c r="AR69" s="53">
        <f t="shared" si="58"/>
        <v>-16666.666666666672</v>
      </c>
      <c r="AS69" s="53">
        <f t="shared" si="58"/>
        <v>-16666.666666666672</v>
      </c>
      <c r="AT69" s="53">
        <f t="shared" si="58"/>
        <v>-16666.666666666672</v>
      </c>
      <c r="AU69" s="53">
        <f t="shared" si="58"/>
        <v>-16666.666666666672</v>
      </c>
      <c r="AV69" s="53">
        <f t="shared" si="58"/>
        <v>-16666.666666666672</v>
      </c>
      <c r="AW69" s="53">
        <f t="shared" si="58"/>
        <v>-16666.666666666672</v>
      </c>
      <c r="AX69" s="53">
        <f t="shared" si="58"/>
        <v>-16666.666666666672</v>
      </c>
      <c r="AY69" s="53">
        <f t="shared" si="58"/>
        <v>-16666.666666666672</v>
      </c>
      <c r="AZ69" s="53">
        <f t="shared" si="58"/>
        <v>-16666.666666666672</v>
      </c>
      <c r="BA69" s="53">
        <f t="shared" si="58"/>
        <v>-16666.666666666672</v>
      </c>
      <c r="BB69" s="53">
        <f t="shared" si="58"/>
        <v>-16666.666666666672</v>
      </c>
      <c r="BC69" s="53">
        <f t="shared" si="58"/>
        <v>-33333.333333333343</v>
      </c>
      <c r="BD69" s="53">
        <f t="shared" si="58"/>
        <v>-33333.333333333343</v>
      </c>
      <c r="BE69" s="53">
        <f t="shared" si="58"/>
        <v>-33333.333333333343</v>
      </c>
      <c r="BF69" s="53">
        <f t="shared" si="58"/>
        <v>-33333.333333333343</v>
      </c>
      <c r="BG69" s="53">
        <f t="shared" si="58"/>
        <v>-33333.333333333343</v>
      </c>
      <c r="BH69" s="53">
        <f t="shared" si="58"/>
        <v>-33333.333333333343</v>
      </c>
      <c r="BI69" s="53">
        <f t="shared" si="58"/>
        <v>-33333.333333333343</v>
      </c>
      <c r="BJ69" s="53">
        <f t="shared" si="58"/>
        <v>-33333.333333333343</v>
      </c>
      <c r="BK69" s="53">
        <f t="shared" si="58"/>
        <v>-33333.333333333343</v>
      </c>
      <c r="BL69" s="53">
        <f t="shared" si="58"/>
        <v>-33333.333333333343</v>
      </c>
      <c r="BM69" s="53">
        <f t="shared" si="58"/>
        <v>-33333.333333333343</v>
      </c>
      <c r="BN69" s="53">
        <f t="shared" si="58"/>
        <v>-33333.333333333343</v>
      </c>
      <c r="BO69" s="53">
        <f t="shared" si="58"/>
        <v>-66666.666666666686</v>
      </c>
      <c r="BP69" s="53">
        <f t="shared" si="58"/>
        <v>-66666.666666666686</v>
      </c>
      <c r="BQ69" s="53">
        <f t="shared" si="58"/>
        <v>-66666.666666666686</v>
      </c>
      <c r="BR69" s="53">
        <f t="shared" si="58"/>
        <v>-66666.666666666686</v>
      </c>
      <c r="BS69" s="53">
        <f t="shared" si="58"/>
        <v>-66666.666666666686</v>
      </c>
      <c r="BT69" s="53">
        <f t="shared" si="58"/>
        <v>-66666.666666666686</v>
      </c>
      <c r="BU69" s="53">
        <f t="shared" si="58"/>
        <v>-66666.666666666686</v>
      </c>
      <c r="BV69" s="53">
        <f t="shared" si="58"/>
        <v>-66666.666666666686</v>
      </c>
      <c r="BW69" s="53">
        <f t="shared" si="58"/>
        <v>-66666.666666666686</v>
      </c>
      <c r="BX69" s="53">
        <f t="shared" si="58"/>
        <v>-66666.666666666686</v>
      </c>
      <c r="BY69" s="53">
        <f t="shared" si="58"/>
        <v>-66666.666666666686</v>
      </c>
      <c r="BZ69" s="53">
        <f t="shared" si="58"/>
        <v>-66666.666666666686</v>
      </c>
      <c r="CA69" s="53">
        <f t="shared" si="58"/>
        <v>-133333.33333333337</v>
      </c>
      <c r="CB69" s="53">
        <f t="shared" si="58"/>
        <v>-133333.33333333337</v>
      </c>
      <c r="CC69" s="53">
        <f t="shared" si="58"/>
        <v>-133333.33333333337</v>
      </c>
      <c r="CD69" s="53">
        <f t="shared" si="58"/>
        <v>-133333.33333333337</v>
      </c>
      <c r="CE69" s="53">
        <f t="shared" si="58"/>
        <v>-133333.33333333337</v>
      </c>
      <c r="CF69" s="53">
        <f t="shared" ref="CF69:CL69" si="59">-CF68*CF$12</f>
        <v>-133333.33333333337</v>
      </c>
      <c r="CG69" s="53">
        <f t="shared" si="59"/>
        <v>-133333.33333333337</v>
      </c>
      <c r="CH69" s="53">
        <f t="shared" si="59"/>
        <v>-133333.33333333337</v>
      </c>
      <c r="CI69" s="53">
        <f t="shared" si="59"/>
        <v>-133333.33333333337</v>
      </c>
      <c r="CJ69" s="53">
        <f t="shared" si="59"/>
        <v>-133333.33333333337</v>
      </c>
      <c r="CK69" s="53">
        <f t="shared" si="59"/>
        <v>-133333.33333333337</v>
      </c>
      <c r="CL69" s="53">
        <f t="shared" si="59"/>
        <v>-133333.33333333337</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-99999.880000000019</v>
      </c>
      <c r="M72" s="118">
        <f t="shared" si="61"/>
        <v>-199999.88000000009</v>
      </c>
      <c r="N72" s="118">
        <f t="shared" si="61"/>
        <v>-399999.88000000018</v>
      </c>
      <c r="O72" s="118">
        <f t="shared" si="61"/>
        <v>-799999.88000000047</v>
      </c>
      <c r="P72" s="118">
        <f t="shared" si="61"/>
        <v>-1599999.88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-8333.3233333333355</v>
      </c>
      <c r="AF72" s="28">
        <f t="shared" si="65"/>
        <v>-8333.3233333333355</v>
      </c>
      <c r="AG72" s="28">
        <f t="shared" si="65"/>
        <v>-8333.3233333333355</v>
      </c>
      <c r="AH72" s="28">
        <f t="shared" si="65"/>
        <v>-8333.3233333333355</v>
      </c>
      <c r="AI72" s="28">
        <f t="shared" si="65"/>
        <v>-8333.3233333333355</v>
      </c>
      <c r="AJ72" s="28">
        <f t="shared" si="65"/>
        <v>-8333.3233333333355</v>
      </c>
      <c r="AK72" s="28">
        <f t="shared" si="65"/>
        <v>-8333.3233333333355</v>
      </c>
      <c r="AL72" s="28">
        <f t="shared" si="65"/>
        <v>-8333.3233333333355</v>
      </c>
      <c r="AM72" s="28">
        <f t="shared" si="65"/>
        <v>-8333.3233333333355</v>
      </c>
      <c r="AN72" s="28">
        <f t="shared" si="65"/>
        <v>-8333.3233333333355</v>
      </c>
      <c r="AO72" s="28">
        <f t="shared" si="65"/>
        <v>-8333.3233333333355</v>
      </c>
      <c r="AP72" s="28">
        <f t="shared" si="65"/>
        <v>-8333.3233333333355</v>
      </c>
      <c r="AQ72" s="28">
        <f t="shared" si="65"/>
        <v>-16666.656666666673</v>
      </c>
      <c r="AR72" s="28">
        <f t="shared" si="65"/>
        <v>-16666.656666666673</v>
      </c>
      <c r="AS72" s="28">
        <f t="shared" si="65"/>
        <v>-16666.656666666673</v>
      </c>
      <c r="AT72" s="28">
        <f t="shared" si="65"/>
        <v>-16666.656666666673</v>
      </c>
      <c r="AU72" s="28">
        <f t="shared" si="65"/>
        <v>-16666.656666666673</v>
      </c>
      <c r="AV72" s="28">
        <f t="shared" si="65"/>
        <v>-16666.656666666673</v>
      </c>
      <c r="AW72" s="28">
        <f t="shared" si="65"/>
        <v>-16666.656666666673</v>
      </c>
      <c r="AX72" s="28">
        <f t="shared" si="65"/>
        <v>-16666.656666666673</v>
      </c>
      <c r="AY72" s="28">
        <f t="shared" si="65"/>
        <v>-16666.656666666673</v>
      </c>
      <c r="AZ72" s="28">
        <f t="shared" si="65"/>
        <v>-16666.656666666673</v>
      </c>
      <c r="BA72" s="28">
        <f t="shared" si="65"/>
        <v>-16666.656666666673</v>
      </c>
      <c r="BB72" s="28">
        <f t="shared" si="65"/>
        <v>-16666.656666666673</v>
      </c>
      <c r="BC72" s="28">
        <f t="shared" si="65"/>
        <v>-33333.323333333341</v>
      </c>
      <c r="BD72" s="28">
        <f t="shared" si="65"/>
        <v>-33333.323333333341</v>
      </c>
      <c r="BE72" s="28">
        <f t="shared" si="65"/>
        <v>-33333.323333333341</v>
      </c>
      <c r="BF72" s="28">
        <f t="shared" si="65"/>
        <v>-33333.323333333341</v>
      </c>
      <c r="BG72" s="28">
        <f t="shared" si="65"/>
        <v>-33333.323333333341</v>
      </c>
      <c r="BH72" s="28">
        <f t="shared" si="65"/>
        <v>-33333.323333333341</v>
      </c>
      <c r="BI72" s="28">
        <f t="shared" si="65"/>
        <v>-33333.323333333341</v>
      </c>
      <c r="BJ72" s="28">
        <f t="shared" si="65"/>
        <v>-33333.323333333341</v>
      </c>
      <c r="BK72" s="28">
        <f t="shared" si="65"/>
        <v>-33333.323333333341</v>
      </c>
      <c r="BL72" s="28">
        <f t="shared" si="65"/>
        <v>-33333.323333333341</v>
      </c>
      <c r="BM72" s="28">
        <f t="shared" si="65"/>
        <v>-33333.323333333341</v>
      </c>
      <c r="BN72" s="28">
        <f t="shared" si="65"/>
        <v>-33333.323333333341</v>
      </c>
      <c r="BO72" s="28">
        <f t="shared" si="65"/>
        <v>-66666.656666666691</v>
      </c>
      <c r="BP72" s="28">
        <f t="shared" si="65"/>
        <v>-66666.656666666691</v>
      </c>
      <c r="BQ72" s="28">
        <f t="shared" si="65"/>
        <v>-66666.656666666691</v>
      </c>
      <c r="BR72" s="28">
        <f t="shared" si="65"/>
        <v>-66666.656666666691</v>
      </c>
      <c r="BS72" s="28">
        <f t="shared" si="65"/>
        <v>-66666.656666666691</v>
      </c>
      <c r="BT72" s="28">
        <f t="shared" si="65"/>
        <v>-66666.656666666691</v>
      </c>
      <c r="BU72" s="28">
        <f t="shared" si="65"/>
        <v>-66666.656666666691</v>
      </c>
      <c r="BV72" s="28">
        <f t="shared" si="65"/>
        <v>-66666.656666666691</v>
      </c>
      <c r="BW72" s="28">
        <f t="shared" si="65"/>
        <v>-66666.656666666691</v>
      </c>
      <c r="BX72" s="28">
        <f t="shared" si="65"/>
        <v>-66666.656666666691</v>
      </c>
      <c r="BY72" s="28">
        <f t="shared" si="65"/>
        <v>-66666.656666666691</v>
      </c>
      <c r="BZ72" s="28">
        <f t="shared" si="65"/>
        <v>-66666.656666666691</v>
      </c>
      <c r="CA72" s="28">
        <f t="shared" si="65"/>
        <v>-133333.32333333336</v>
      </c>
      <c r="CB72" s="28">
        <f t="shared" si="65"/>
        <v>-133333.32333333336</v>
      </c>
      <c r="CC72" s="28">
        <f t="shared" si="65"/>
        <v>-133333.32333333336</v>
      </c>
      <c r="CD72" s="28">
        <f t="shared" si="65"/>
        <v>-133333.32333333336</v>
      </c>
      <c r="CE72" s="28">
        <f t="shared" ref="CE72:CL72" si="66">SUMIF(CE66:CE71,"&lt;"&amp;1)</f>
        <v>-133333.32333333336</v>
      </c>
      <c r="CF72" s="28">
        <f t="shared" si="66"/>
        <v>-133333.32333333336</v>
      </c>
      <c r="CG72" s="28">
        <f t="shared" si="66"/>
        <v>-133333.32333333336</v>
      </c>
      <c r="CH72" s="28">
        <f t="shared" si="66"/>
        <v>-133333.32333333336</v>
      </c>
      <c r="CI72" s="28">
        <f t="shared" si="66"/>
        <v>-133333.32333333336</v>
      </c>
      <c r="CJ72" s="28">
        <f t="shared" si="66"/>
        <v>-133333.32333333336</v>
      </c>
      <c r="CK72" s="28">
        <f t="shared" si="66"/>
        <v>-133333.32333333336</v>
      </c>
      <c r="CL72" s="28">
        <f t="shared" si="66"/>
        <v>-133333.32333333336</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activeCell="S2" sqref="S2"/>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K2+1</f>
        <v>2025</v>
      </c>
      <c r="M2">
        <f>L2+1</f>
        <v>2026</v>
      </c>
      <c r="N2">
        <f>M2+1</f>
        <v>2027</v>
      </c>
      <c r="O2">
        <f>N2+1</f>
        <v>2028</v>
      </c>
      <c r="P2">
        <f>O2+1</f>
        <v>2029</v>
      </c>
      <c r="R2" s="362">
        <f>EOMONTH(S2,-1)</f>
        <v>45291</v>
      </c>
      <c r="S2" s="370">
        <f>+EOMONTH('IS BS CF'!$N$12,0)</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aca="1" ref="I17" ca="1">MIN(IF(ISNUMBER(K17:DL17), K17:DL17))</f>
        <v>0</v>
      </c>
      <c r="J17" s="33"/>
      <c r="K17" s="284">
        <f ca="1">'IS BS CF'!K58</f>
        <v>169694487.19999993</v>
      </c>
      <c r="L17" s="284">
        <f ca="1">'IS BS CF'!L58</f>
        <v>169298886.25999987</v>
      </c>
      <c r="M17" s="284">
        <f ca="1">'IS BS CF'!M58</f>
        <v>168812442.77299988</v>
      </c>
      <c r="N17" s="284">
        <f ca="1">'IS BS CF'!N58</f>
        <v>168159364.61164975</v>
      </c>
      <c r="O17" s="284">
        <f ca="1">'IS BS CF'!O58</f>
        <v>167188820.04223228</v>
      </c>
      <c r="P17" s="284">
        <f ca="1">'IS BS CF'!P58</f>
        <v>165599935.744344</v>
      </c>
      <c r="Q17" s="284"/>
      <c r="R17" s="284">
        <f>'IS BS CF'!R58</f>
        <v>0</v>
      </c>
      <c r="S17" s="284">
        <f ca="1">'IS BS CF'!S58</f>
        <v>169974540.59999999</v>
      </c>
      <c r="T17" s="284">
        <f ca="1">'IS BS CF'!T58</f>
        <v>169949081.19999999</v>
      </c>
      <c r="U17" s="284">
        <f ca="1">'IS BS CF'!U58</f>
        <v>169923621.79999998</v>
      </c>
      <c r="V17" s="284">
        <f ca="1">'IS BS CF'!V58</f>
        <v>169898162.39999998</v>
      </c>
      <c r="W17" s="284">
        <f ca="1">'IS BS CF'!W58</f>
        <v>169872702.99999997</v>
      </c>
      <c r="X17" s="284">
        <f ca="1">'IS BS CF'!X58</f>
        <v>169847243.59999996</v>
      </c>
      <c r="Y17" s="284">
        <f ca="1">'IS BS CF'!Y58</f>
        <v>169821784.19999996</v>
      </c>
      <c r="Z17" s="284">
        <f ca="1">'IS BS CF'!Z58</f>
        <v>169796324.79999995</v>
      </c>
      <c r="AA17" s="284">
        <f ca="1">'IS BS CF'!AA58</f>
        <v>169770865.39999995</v>
      </c>
      <c r="AB17" s="284">
        <f ca="1">'IS BS CF'!AB58</f>
        <v>169745405.99999994</v>
      </c>
      <c r="AC17" s="284">
        <f ca="1">'IS BS CF'!AC58</f>
        <v>169719946.59999993</v>
      </c>
      <c r="AD17" s="284">
        <f ca="1">'IS BS CF'!AD58</f>
        <v>169694487.19999993</v>
      </c>
      <c r="AE17" s="284">
        <f ca="1">'IS BS CF'!AE58</f>
        <v>169661520.45499992</v>
      </c>
      <c r="AF17" s="284">
        <f ca="1">'IS BS CF'!AF58</f>
        <v>169628553.70999992</v>
      </c>
      <c r="AG17" s="284">
        <f ca="1">'IS BS CF'!AG58</f>
        <v>169595586.96499991</v>
      </c>
      <c r="AH17" s="284">
        <f ca="1">'IS BS CF'!AH58</f>
        <v>169562620.21999991</v>
      </c>
      <c r="AI17" s="284">
        <f ca="1">'IS BS CF'!AI58</f>
        <v>169529653.4749999</v>
      </c>
      <c r="AJ17" s="284">
        <f ca="1">'IS BS CF'!AJ58</f>
        <v>169496686.7299999</v>
      </c>
      <c r="AK17" s="284">
        <f ca="1">'IS BS CF'!AK58</f>
        <v>169463719.9849999</v>
      </c>
      <c r="AL17" s="284">
        <f ca="1">'IS BS CF'!AL58</f>
        <v>169430753.23999989</v>
      </c>
      <c r="AM17" s="284">
        <f ca="1">'IS BS CF'!AM58</f>
        <v>169397786.49499989</v>
      </c>
      <c r="AN17" s="284">
        <f ca="1">'IS BS CF'!AN58</f>
        <v>169364819.74999988</v>
      </c>
      <c r="AO17" s="284">
        <f ca="1">'IS BS CF'!AO58</f>
        <v>169331853.00499988</v>
      </c>
      <c r="AP17" s="284">
        <f ca="1">'IS BS CF'!AP58</f>
        <v>169298886.25999987</v>
      </c>
      <c r="AQ17" s="284">
        <f ca="1">'IS BS CF'!AQ58</f>
        <v>169258349.30274987</v>
      </c>
      <c r="AR17" s="284">
        <f ca="1">'IS BS CF'!AR58</f>
        <v>169217812.34549987</v>
      </c>
      <c r="AS17" s="284">
        <f ca="1">'IS BS CF'!AS58</f>
        <v>169177275.38824987</v>
      </c>
      <c r="AT17" s="284">
        <f ca="1">'IS BS CF'!AT58</f>
        <v>169136738.43099988</v>
      </c>
      <c r="AU17" s="284">
        <f ca="1">'IS BS CF'!AU58</f>
        <v>169096201.47374988</v>
      </c>
      <c r="AV17" s="284">
        <f ca="1">'IS BS CF'!AV58</f>
        <v>169055664.51649988</v>
      </c>
      <c r="AW17" s="284">
        <f ca="1">'IS BS CF'!AW58</f>
        <v>169015127.55924988</v>
      </c>
      <c r="AX17" s="284">
        <f ca="1">'IS BS CF'!AX58</f>
        <v>168974590.60199988</v>
      </c>
      <c r="AY17" s="284">
        <f ca="1">'IS BS CF'!AY58</f>
        <v>168934053.64474988</v>
      </c>
      <c r="AZ17" s="284">
        <f ca="1">'IS BS CF'!AZ58</f>
        <v>168893516.68749988</v>
      </c>
      <c r="BA17" s="284">
        <f ca="1">'IS BS CF'!BA58</f>
        <v>168852979.73024988</v>
      </c>
      <c r="BB17" s="284">
        <f ca="1">'IS BS CF'!BB58</f>
        <v>168812442.77299988</v>
      </c>
      <c r="BC17" s="284">
        <f ca="1">'IS BS CF'!BC58</f>
        <v>168758019.59288737</v>
      </c>
      <c r="BD17" s="284">
        <f ca="1">'IS BS CF'!BD58</f>
        <v>168703596.41277486</v>
      </c>
      <c r="BE17" s="284">
        <f ca="1">'IS BS CF'!BE58</f>
        <v>168649173.23266235</v>
      </c>
      <c r="BF17" s="284">
        <f ca="1">'IS BS CF'!BF58</f>
        <v>168594750.05254984</v>
      </c>
      <c r="BG17" s="284">
        <f ca="1">'IS BS CF'!BG58</f>
        <v>168540326.87243733</v>
      </c>
      <c r="BH17" s="284">
        <f ca="1">'IS BS CF'!BH58</f>
        <v>168485903.69232482</v>
      </c>
      <c r="BI17" s="284">
        <f ca="1">'IS BS CF'!BI58</f>
        <v>168431480.51221231</v>
      </c>
      <c r="BJ17" s="284">
        <f ca="1">'IS BS CF'!BJ58</f>
        <v>168377057.3320998</v>
      </c>
      <c r="BK17" s="284">
        <f ca="1">'IS BS CF'!BK58</f>
        <v>168322634.15198728</v>
      </c>
      <c r="BL17" s="284">
        <f ca="1">'IS BS CF'!BL58</f>
        <v>168268210.97187477</v>
      </c>
      <c r="BM17" s="284">
        <f ca="1">'IS BS CF'!BM58</f>
        <v>168213787.79176226</v>
      </c>
      <c r="BN17" s="284">
        <f ca="1">'IS BS CF'!BN58</f>
        <v>168159364.61164975</v>
      </c>
      <c r="BO17" s="284">
        <f ca="1">'IS BS CF'!BO58</f>
        <v>168078485.89753163</v>
      </c>
      <c r="BP17" s="284">
        <f ca="1">'IS BS CF'!BP58</f>
        <v>167997607.18341351</v>
      </c>
      <c r="BQ17" s="284">
        <f ca="1">'IS BS CF'!BQ58</f>
        <v>167916728.46929538</v>
      </c>
      <c r="BR17" s="284">
        <f ca="1">'IS BS CF'!BR58</f>
        <v>167835849.75517726</v>
      </c>
      <c r="BS17" s="284">
        <f ca="1">'IS BS CF'!BS58</f>
        <v>167754971.04105914</v>
      </c>
      <c r="BT17" s="284">
        <f ca="1">'IS BS CF'!BT58</f>
        <v>167674092.32694101</v>
      </c>
      <c r="BU17" s="284">
        <f ca="1">'IS BS CF'!BU58</f>
        <v>167593213.61282289</v>
      </c>
      <c r="BV17" s="284">
        <f ca="1">'IS BS CF'!BV58</f>
        <v>167512334.89870477</v>
      </c>
      <c r="BW17" s="284">
        <f ca="1">'IS BS CF'!BW58</f>
        <v>167431456.18458664</v>
      </c>
      <c r="BX17" s="284">
        <f ca="1">'IS BS CF'!BX58</f>
        <v>167350577.47046852</v>
      </c>
      <c r="BY17" s="284">
        <f ca="1">'IS BS CF'!BY58</f>
        <v>167269698.7563504</v>
      </c>
      <c r="BZ17" s="284">
        <f ca="1">'IS BS CF'!BZ58</f>
        <v>167188820.04223228</v>
      </c>
      <c r="CA17" s="284">
        <f ca="1">'IS BS CF'!CA58</f>
        <v>167056413.01740825</v>
      </c>
      <c r="CB17" s="284">
        <f ca="1">'IS BS CF'!CB58</f>
        <v>166924005.99258423</v>
      </c>
      <c r="CC17" s="284">
        <f ca="1">'IS BS CF'!CC58</f>
        <v>166791598.96776021</v>
      </c>
      <c r="CD17" s="284">
        <f ca="1">'IS BS CF'!CD58</f>
        <v>166659191.94293618</v>
      </c>
      <c r="CE17" s="284">
        <f ca="1">'IS BS CF'!CE58</f>
        <v>166526784.91811216</v>
      </c>
      <c r="CF17" s="284">
        <f ca="1">'IS BS CF'!CF58</f>
        <v>166394377.89328814</v>
      </c>
      <c r="CG17" s="284">
        <f ca="1">'IS BS CF'!CG58</f>
        <v>166261970.86846411</v>
      </c>
      <c r="CH17" s="284">
        <f ca="1">'IS BS CF'!CH58</f>
        <v>166129563.84364009</v>
      </c>
      <c r="CI17" s="284">
        <f ca="1">'IS BS CF'!CI58</f>
        <v>165997156.81881607</v>
      </c>
      <c r="CJ17" s="284">
        <f ca="1">'IS BS CF'!CJ58</f>
        <v>165864749.79399204</v>
      </c>
      <c r="CK17" s="284">
        <f ca="1">'IS BS CF'!CK58</f>
        <v>165732342.76916802</v>
      </c>
      <c r="CL17" s="284">
        <f ca="1">'IS BS CF'!CL58</f>
        <v>165599935.744344</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CF'!R75</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2024-06-26T18:17:21Z</dcterms:modified>
</cp:coreProperties>
</file>